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3.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hidden" name="Sheet1" sheetId="1" r:id="rId4"/>
    <sheet state="hidden" name="Kommentarer" sheetId="2" r:id="rId5"/>
    <sheet state="hidden" name="MAIN" sheetId="3" r:id="rId6"/>
    <sheet state="visible" name="Main 2.1" sheetId="4" r:id="rId7"/>
    <sheet state="visible" name="Export" sheetId="5" r:id="rId8"/>
    <sheet state="hidden" name="Problem 29april" sheetId="6" r:id="rId9"/>
    <sheet state="hidden" name="Backup w Removed" sheetId="7" r:id="rId10"/>
    <sheet state="visible" name="Statistik" sheetId="8" r:id="rId11"/>
    <sheet state="visible" name="SBTiTargets" sheetId="9" r:id="rId12"/>
    <sheet state="hidden" name="Remaining" sheetId="10" r:id="rId13"/>
    <sheet state="visible" name="SiteData" sheetId="11" r:id="rId14"/>
    <sheet state="hidden" name="Onoterade bolag" sheetId="12" r:id="rId15"/>
    <sheet state="hidden" name="Kooperativa bolag" sheetId="13" r:id="rId16"/>
    <sheet state="hidden" name="Statliga" sheetId="14" r:id="rId17"/>
    <sheet state="hidden" name="Största bolagen" sheetId="15" r:id="rId18"/>
    <sheet state="hidden" name="OMX Largecap" sheetId="16" r:id="rId19"/>
    <sheet state="visible" name="SBTi 09.05.24" sheetId="17" r:id="rId20"/>
    <sheet state="visible" name="Financials" sheetId="18" r:id="rId21"/>
    <sheet state="visible" name="Historik" sheetId="19" r:id="rId22"/>
    <sheet state="visible" name="Urval" sheetId="20" r:id="rId23"/>
    <sheet state="visible" name="Diff" sheetId="21" r:id="rId24"/>
    <sheet state="visible" name="Elastic base year" sheetId="22" r:id="rId25"/>
    <sheet state="visible" name="Jämförelser" sheetId="23" r:id="rId26"/>
  </sheets>
  <definedNames>
    <definedName hidden="1" localSheetId="3" name="_xlnm._FilterDatabase">'Main 2.1'!$A$2:$CN$152</definedName>
    <definedName hidden="1" localSheetId="5" name="_xlnm._FilterDatabase">'Problem 29april'!$A$1:$C$151</definedName>
    <definedName hidden="1" localSheetId="6" name="_xlnm._FilterDatabase">'Backup w Removed'!$A$2:$BQ$165</definedName>
    <definedName hidden="1" localSheetId="8" name="_xlnm._FilterDatabase">SBTiTargets!$B$1:$B$152</definedName>
    <definedName hidden="1" localSheetId="9" name="_xlnm._FilterDatabase">Remaining!$A$1:$A$1001</definedName>
    <definedName hidden="1" localSheetId="17" name="_xlnm._FilterDatabase">Financials!$A$1:$A$15</definedName>
    <definedName hidden="1" localSheetId="18" name="_xlnm._FilterDatabase">Historik!$A$1:$AB$152</definedName>
    <definedName hidden="1" localSheetId="19" name="_xlnm._FilterDatabase">Urval!$A$1:$B$152</definedName>
    <definedName hidden="1" localSheetId="3" name="Z_F1F80353_61EF_4D82_AEED_65479878E390_.wvu.FilterData">'Main 2.1'!$A$1:$CM$152</definedName>
    <definedName hidden="1" localSheetId="3" name="Z_F1F80353_61EF_4D82_AEED_65479878E390_.wvu.FilterData">'Main 2.1'!$A$1:$CM$152</definedName>
    <definedName hidden="1" localSheetId="6" name="Z_F1F80353_61EF_4D82_AEED_65479878E390_.wvu.FilterData">'Backup w Removed'!$B$1:$BQ$165</definedName>
    <definedName hidden="1" localSheetId="6" name="Z_F1F80353_61EF_4D82_AEED_65479878E390_.wvu.FilterData">'Backup w Removed'!$B$1:$BG$165</definedName>
  </definedNames>
  <calcPr/>
  <customWorkbookViews>
    <customWorkbookView activeSheetId="0" maximized="1" windowHeight="0" windowWidth="0" guid="{F1F80353-61EF-4D82-AEED-65479878E390}" name="Filter 1"/>
  </customWorkbookViews>
</workbook>
</file>

<file path=xl/comments1.xml><?xml version="1.0" encoding="utf-8"?>
<comments xmlns:r="http://schemas.openxmlformats.org/officeDocument/2006/relationships" xmlns="http://schemas.openxmlformats.org/spreadsheetml/2006/main">
  <authors>
    <author/>
  </authors>
  <commentList>
    <comment authorId="0" ref="AG21">
      <text>
        <t xml:space="preserve">LB</t>
      </text>
    </comment>
    <comment authorId="0" ref="A1">
      <text>
        <t xml:space="preserve">skulle det vara möjligt att pivotera hela tabellen? tycker det skulle göra den enklare att arbeta med under utvecklingen
	-Elvira Boman
Kör!
	-Alexandra Palmquist
la in transponerad version här under, ser bra ut för dig? (innan jag tar bort ngt)
	-Elvira Boman
Yes!
	-Alexandra Palmquist</t>
      </text>
    </comment>
    <comment authorId="0" ref="C1">
      <text>
        <t xml:space="preserve">både lb och mb finns i rapporten (se sida 156), men inte för 2020 som bara har mb
	-Elvira Boman</t>
      </text>
    </comment>
    <comment authorId="0" ref="B1">
      <text>
        <t xml:space="preserve">Äger Preem
	-Alexandra Palmquist</t>
      </text>
    </comment>
    <comment authorId="0" ref="R1">
      <text>
        <t xml:space="preserve">From 2021 year report
	-Alexandra Palmquist</t>
      </text>
    </comment>
  </commentList>
</comments>
</file>

<file path=xl/comments2.xml><?xml version="1.0" encoding="utf-8"?>
<comments xmlns:r="http://schemas.openxmlformats.org/officeDocument/2006/relationships" xmlns="http://schemas.openxmlformats.org/spreadsheetml/2006/main">
  <authors>
    <author/>
  </authors>
  <commentList>
    <comment authorId="0" ref="F4">
      <text>
        <t xml:space="preserve">2022 för scope 3</t>
      </text>
    </comment>
    <comment authorId="0" ref="Q4">
      <text>
        <t xml:space="preserve">Alt scenario 76,816,000 ton</t>
      </text>
    </comment>
    <comment authorId="0" ref="AE4">
      <text>
        <t xml:space="preserve">418318000</t>
      </text>
    </comment>
    <comment authorId="0" ref="AO4">
      <text>
        <t xml:space="preserve">eller 76 834 000</t>
      </text>
    </comment>
    <comment authorId="0" ref="X7">
      <text>
        <t xml:space="preserve">kategorier 4+9</t>
      </text>
    </comment>
    <comment authorId="0" ref="AI13">
      <text>
        <t xml:space="preserve">2022 - Incl LULUCF 
</t>
      </text>
    </comment>
    <comment authorId="0" ref="X24">
      <text>
        <t xml:space="preserve">kategorier 4+9</t>
      </text>
    </comment>
    <comment authorId="0" ref="AE27">
      <text>
        <t xml:space="preserve">kategorier 11+13</t>
      </text>
    </comment>
    <comment authorId="0" ref="X46">
      <text>
        <t xml:space="preserve">'Transports'</t>
      </text>
    </comment>
    <comment authorId="0" ref="AI47">
      <text>
        <t xml:space="preserve">2022</t>
      </text>
    </comment>
    <comment authorId="0" ref="U57">
      <text>
        <t xml:space="preserve">Raw materials</t>
      </text>
    </comment>
    <comment authorId="0" ref="X57">
      <text>
        <t xml:space="preserve">'Transport'</t>
      </text>
    </comment>
    <comment authorId="0" ref="AJ57">
      <text>
        <t xml:space="preserve">Fabric production 
Other expenditures
Garment manufacturing
Non-garment goods
Other
Packaging</t>
      </text>
    </comment>
    <comment authorId="0" ref="Z63">
      <text>
        <t xml:space="preserve">kategorier 6+7</t>
      </text>
    </comment>
    <comment authorId="0" ref="AJ64">
      <text>
        <t xml:space="preserve">NK Retail</t>
      </text>
    </comment>
    <comment authorId="0" ref="AI77">
      <text>
        <t xml:space="preserve">2022</t>
      </text>
    </comment>
    <comment authorId="0" ref="AJ77">
      <text>
        <t xml:space="preserve">Company operated vehicles</t>
      </text>
    </comment>
    <comment authorId="0" ref="U109">
      <text>
        <t xml:space="preserve">Also cat 2</t>
      </text>
    </comment>
    <comment authorId="0" ref="AJ109">
      <text>
        <t xml:space="preserve">Business travel and Upstream transportation &amp; distribution</t>
      </text>
    </comment>
    <comment authorId="0" ref="AJ115">
      <text>
        <t xml:space="preserve">Water consumption
</t>
      </text>
    </comment>
    <comment authorId="0" ref="M116">
      <text>
        <t xml:space="preserve">OBS inkluderat i Scope 1!!</t>
      </text>
    </comment>
    <comment authorId="0" ref="AJ116">
      <text>
        <t xml:space="preserve">Vattenanvändning
Hantering av avloppsvatten
</t>
      </text>
    </comment>
    <comment authorId="0" ref="X125">
      <text>
        <t xml:space="preserve">Uppströms och nedströms</t>
      </text>
    </comment>
    <comment authorId="0" ref="AJ127">
      <text>
        <t xml:space="preserve">Harvesting and wood transportation</t>
      </text>
    </comment>
    <comment authorId="0" ref="AJ136">
      <text>
        <t xml:space="preserve">Andra aktiviteter nedströms</t>
      </text>
    </comment>
    <comment authorId="0" ref="AB137">
      <text>
        <t xml:space="preserve">Utsläpp från lokaler</t>
      </text>
    </comment>
    <comment authorId="0" ref="AJ137">
      <text>
        <t xml:space="preserve">Förpackningar</t>
      </text>
    </comment>
    <comment authorId="0" ref="X138">
      <text>
        <t xml:space="preserve">Upstream and downstream</t>
      </text>
    </comment>
    <comment authorId="0" ref="U146">
      <text>
        <t xml:space="preserve">Capital goods, purchased goods and services</t>
      </text>
    </comment>
  </commentList>
</comments>
</file>

<file path=xl/comments3.xml><?xml version="1.0" encoding="utf-8"?>
<comments xmlns:r="http://schemas.openxmlformats.org/officeDocument/2006/relationships" xmlns="http://schemas.openxmlformats.org/spreadsheetml/2006/main">
  <authors>
    <author/>
  </authors>
  <commentList>
    <comment authorId="0" ref="G22">
      <text>
        <t xml:space="preserve">2021</t>
      </text>
    </comment>
    <comment authorId="0" ref="G65">
      <text>
        <t xml:space="preserve">2006</t>
      </text>
    </comment>
  </commentList>
</comments>
</file>

<file path=xl/comments4.xml><?xml version="1.0" encoding="utf-8"?>
<comments xmlns:r="http://schemas.openxmlformats.org/officeDocument/2006/relationships" xmlns="http://schemas.openxmlformats.org/spreadsheetml/2006/main">
  <authors>
    <author/>
  </authors>
  <commentList>
    <comment authorId="0" ref="H2">
      <text>
        <t xml:space="preserve">Arion Group 1260
Arion Bank 300</t>
      </text>
    </comment>
    <comment authorId="0" ref="I2">
      <text>
        <t xml:space="preserve">Arion Bank 139,650
Arion Group 139,760</t>
      </text>
    </comment>
    <comment authorId="0" ref="N2">
      <text>
        <t xml:space="preserve">97,990 for Arion Group</t>
      </text>
    </comment>
    <comment authorId="0" ref="O2">
      <text>
        <t xml:space="preserve">170,130 for Arion Group</t>
      </text>
    </comment>
    <comment authorId="0" ref="H4">
      <text>
        <t xml:space="preserve">Nordea Asset Management 
Nordea Life &amp; Pension</t>
      </text>
    </comment>
    <comment authorId="0" ref="H6">
      <text>
        <t xml:space="preserve">Totala CO2-utsläpp från aktie- och kreditinvesteringar
2023: 2,300,000</t>
      </text>
    </comment>
  </commentList>
</comments>
</file>

<file path=xl/sharedStrings.xml><?xml version="1.0" encoding="utf-8"?>
<sst xmlns="http://schemas.openxmlformats.org/spreadsheetml/2006/main" count="111647" uniqueCount="21369">
  <si>
    <t>Bransch</t>
  </si>
  <si>
    <t>Företag</t>
  </si>
  <si>
    <t>URL</t>
  </si>
  <si>
    <t>Kommentar</t>
  </si>
  <si>
    <t>Utveckling</t>
  </si>
  <si>
    <t>Går igenom pipeline?</t>
  </si>
  <si>
    <t>Bygg</t>
  </si>
  <si>
    <t>Peab</t>
  </si>
  <si>
    <t>https://peab.inpublix.com/2022/ledande-inom-samhallsansvar/gri-data/</t>
  </si>
  <si>
    <t>Enkel data, ? kring målet</t>
  </si>
  <si>
    <t>NCC</t>
  </si>
  <si>
    <t>https://www.ncc.se/globalassets/sustainability/sustainability-report/hallbarhetsredovisning-2022.pdf</t>
  </si>
  <si>
    <t>Scope 1&amp;2, begränsad andel av S3</t>
  </si>
  <si>
    <t>Veidekke p 154</t>
  </si>
  <si>
    <t>https://mb.cision.com/Main/17348/3740648/1941181.pdf</t>
  </si>
  <si>
    <t>Detaljerad, mer komplex än GHG - längre ner i enlighet med GRI, detta är superbra</t>
  </si>
  <si>
    <t>Tech</t>
  </si>
  <si>
    <t>Spotify</t>
  </si>
  <si>
    <t>https://www.lifeatspotify.com/reports/Spotify-Equity-Impact-Report-2022.pdf</t>
  </si>
  <si>
    <t>Bara andel (%)</t>
  </si>
  <si>
    <t>Netlight</t>
  </si>
  <si>
    <t>https://www.netlight.com/wp-content/uploads/H%C3%A5llbarhetsrapport-2021.pdf</t>
  </si>
  <si>
    <t>Ingen enhetlig sammanställning</t>
  </si>
  <si>
    <t>Klarna</t>
  </si>
  <si>
    <t>https://www.klarna.com/assets/sites/15/2021/10/20070835/Climate-report-2020_2021-Final.pdf</t>
  </si>
  <si>
    <t>Watershed. Oklart vad som ingår i Scope 3</t>
  </si>
  <si>
    <t>Handel</t>
  </si>
  <si>
    <t>Outnorth</t>
  </si>
  <si>
    <t>https://static.outnorth.com/image/upload/v1649063248/file/sustainability-files/Outnordic_Invest_AB_2021_Zeromission_GHG_protocol_Assessment.pdf</t>
  </si>
  <si>
    <t>Zeromission. Väldigt detaljerad</t>
  </si>
  <si>
    <t>Restaurang</t>
  </si>
  <si>
    <t>Max</t>
  </si>
  <si>
    <t>https://www.max.se/globalassets/download-files/documents/sustainabilty-report-2022_print.pdf</t>
  </si>
  <si>
    <t>Endast utsläpp i graf?</t>
  </si>
  <si>
    <t>Jag använder "GHG" när jag söker i rapporter för att hitta de relevanta delarna</t>
  </si>
  <si>
    <t>Biogena utsläpp</t>
  </si>
  <si>
    <t xml:space="preserve">Top 100 </t>
  </si>
  <si>
    <t>Sektor (använd SNI)</t>
  </si>
  <si>
    <t>Holdingbolag/Investerare</t>
  </si>
  <si>
    <t>Vilka täcks av EU ETS</t>
  </si>
  <si>
    <t>https://www.sverigesnatur.org/aktuellt/de-slappte-ut-mest-koldioxid-2021/</t>
  </si>
  <si>
    <t>Company</t>
  </si>
  <si>
    <t>AAK</t>
  </si>
  <si>
    <t>AB Volvo*</t>
  </si>
  <si>
    <t>ABB Ltd*</t>
  </si>
  <si>
    <t>Addlife</t>
  </si>
  <si>
    <t>Addtech</t>
  </si>
  <si>
    <t>AFRY</t>
  </si>
  <si>
    <t>Alfa Laval*</t>
  </si>
  <si>
    <t>Arion Bank</t>
  </si>
  <si>
    <t>Arjo</t>
  </si>
  <si>
    <t>Arla</t>
  </si>
  <si>
    <t>Assa Abloy*</t>
  </si>
  <si>
    <t>Astra Zeneca*</t>
  </si>
  <si>
    <t>Atlas Copco*</t>
  </si>
  <si>
    <t>Atrium Ljungberg</t>
  </si>
  <si>
    <t>Autoliv*</t>
  </si>
  <si>
    <t>Avanza Bank Holding</t>
  </si>
  <si>
    <t>Axfood</t>
  </si>
  <si>
    <t>Beijer Ref</t>
  </si>
  <si>
    <t>BHG Group</t>
  </si>
  <si>
    <t>Bico Group</t>
  </si>
  <si>
    <t>Bilia</t>
  </si>
  <si>
    <t>Billerud Korsnäs</t>
  </si>
  <si>
    <t>Biotage</t>
  </si>
  <si>
    <t>Boliden*</t>
  </si>
  <si>
    <t>Boozt</t>
  </si>
  <si>
    <t>Bravida Holding</t>
  </si>
  <si>
    <t>Bufab</t>
  </si>
  <si>
    <t>Bure Equity</t>
  </si>
  <si>
    <t>Byggfakta Group</t>
  </si>
  <si>
    <t>Castellum</t>
  </si>
  <si>
    <t>Catena</t>
  </si>
  <si>
    <t>Cint Group</t>
  </si>
  <si>
    <t>Corem Property Group</t>
  </si>
  <si>
    <t>Creades</t>
  </si>
  <si>
    <t>Dometic Group</t>
  </si>
  <si>
    <t>Electrolux Professional</t>
  </si>
  <si>
    <t>Electrolux*</t>
  </si>
  <si>
    <t>Elekta</t>
  </si>
  <si>
    <t>Epiroc</t>
  </si>
  <si>
    <t>EQT</t>
  </si>
  <si>
    <t>Essity*</t>
  </si>
  <si>
    <t>Evolution Gaming*</t>
  </si>
  <si>
    <t>Fabege</t>
  </si>
  <si>
    <t>Fastighets AB Balder</t>
  </si>
  <si>
    <t>Fastpartner</t>
  </si>
  <si>
    <t>Fenix Outdoor</t>
  </si>
  <si>
    <t>Fortnox</t>
  </si>
  <si>
    <t>Getinge*</t>
  </si>
  <si>
    <t>Hemnet</t>
  </si>
  <si>
    <t>Hennes &amp; Mauritz*</t>
  </si>
  <si>
    <t>Hexagon*</t>
  </si>
  <si>
    <t>Hexpol</t>
  </si>
  <si>
    <t>HMS Networks</t>
  </si>
  <si>
    <t>Holmen</t>
  </si>
  <si>
    <t>Hufvudstaden</t>
  </si>
  <si>
    <t>Husqvarna</t>
  </si>
  <si>
    <t>ICA gruppen</t>
  </si>
  <si>
    <t>IKEA</t>
  </si>
  <si>
    <t>Industrivärden</t>
  </si>
  <si>
    <t>Indutrade</t>
  </si>
  <si>
    <t>Instalco</t>
  </si>
  <si>
    <t>Intrum Justitia</t>
  </si>
  <si>
    <t>Investment AB Latour</t>
  </si>
  <si>
    <t>Investor*</t>
  </si>
  <si>
    <t>JM</t>
  </si>
  <si>
    <t>K-Fast Holding</t>
  </si>
  <si>
    <t>Kf Och Konsumentföreningarna</t>
  </si>
  <si>
    <t>Kindred Group</t>
  </si>
  <si>
    <t>Kinnevik*</t>
  </si>
  <si>
    <t>Lagercrantz Group</t>
  </si>
  <si>
    <t>Lantmännen</t>
  </si>
  <si>
    <t>Lifco</t>
  </si>
  <si>
    <t>Lindab</t>
  </si>
  <si>
    <t>Loomis</t>
  </si>
  <si>
    <t>Lundbergföretagen</t>
  </si>
  <si>
    <t>Lundin Energy</t>
  </si>
  <si>
    <t>Lundin Mining Corporation</t>
  </si>
  <si>
    <t>Manel</t>
  </si>
  <si>
    <t>Medicover</t>
  </si>
  <si>
    <t>Millicom International Cellular S.A</t>
  </si>
  <si>
    <t>Mips</t>
  </si>
  <si>
    <t>Munters</t>
  </si>
  <si>
    <t>Mycronic</t>
  </si>
  <si>
    <t>Ncab Group</t>
  </si>
  <si>
    <t>Nibe Industrier</t>
  </si>
  <si>
    <t>Nolato</t>
  </si>
  <si>
    <t>Nordea Bank*</t>
  </si>
  <si>
    <t>Nordnet</t>
  </si>
  <si>
    <t>NP3 Fastigheter</t>
  </si>
  <si>
    <t>Nyfosa</t>
  </si>
  <si>
    <t>Ok-Föreningarna</t>
  </si>
  <si>
    <t>OX2</t>
  </si>
  <si>
    <t>Pandox</t>
  </si>
  <si>
    <t>Platzer Fastigheter</t>
  </si>
  <si>
    <t>Ratos</t>
  </si>
  <si>
    <t>Saab</t>
  </si>
  <si>
    <t>Sagax</t>
  </si>
  <si>
    <t>Samhällsbyggnadsbolaget i Norden*</t>
  </si>
  <si>
    <t>Sandvik*</t>
  </si>
  <si>
    <t>SAS</t>
  </si>
  <si>
    <t>SCA*</t>
  </si>
  <si>
    <t>Sdiptech</t>
  </si>
  <si>
    <t>SEB*</t>
  </si>
  <si>
    <t>Sectra</t>
  </si>
  <si>
    <t>Securitas</t>
  </si>
  <si>
    <t>Sinch*</t>
  </si>
  <si>
    <t>Skanska</t>
  </si>
  <si>
    <t>SKF</t>
  </si>
  <si>
    <t>Södra Skogsägarna Ekonomisk Förening</t>
  </si>
  <si>
    <t>SSAB</t>
  </si>
  <si>
    <t>Stillfront Group</t>
  </si>
  <si>
    <t>Stora Enso</t>
  </si>
  <si>
    <t>Storskogen Group</t>
  </si>
  <si>
    <t>Svenska Handelsbanken*</t>
  </si>
  <si>
    <t>Sweco</t>
  </si>
  <si>
    <t>Swedbank*</t>
  </si>
  <si>
    <t>Swedish Match*</t>
  </si>
  <si>
    <t>Swedish Orphan Biovitrum</t>
  </si>
  <si>
    <t>Systemair</t>
  </si>
  <si>
    <t>Tele2*</t>
  </si>
  <si>
    <t>Telefonaktiebolaget L.M. Ericsson*</t>
  </si>
  <si>
    <t>Telia Company*</t>
  </si>
  <si>
    <t>Thule Group</t>
  </si>
  <si>
    <t>Tietoevry</t>
  </si>
  <si>
    <t>Traton</t>
  </si>
  <si>
    <t>Trelleborg</t>
  </si>
  <si>
    <t>Troax Group</t>
  </si>
  <si>
    <t>Truecaller</t>
  </si>
  <si>
    <t>Viaplay Group</t>
  </si>
  <si>
    <t>Vitec Software Group</t>
  </si>
  <si>
    <t>Vitrolife</t>
  </si>
  <si>
    <t>Volati</t>
  </si>
  <si>
    <t>Volvo Cars</t>
  </si>
  <si>
    <t>Wallenstam</t>
  </si>
  <si>
    <t>Wihlborgs Fastigheter</t>
  </si>
  <si>
    <t>Vattenfall</t>
  </si>
  <si>
    <t>LKAB</t>
  </si>
  <si>
    <t>PostNord</t>
  </si>
  <si>
    <t>Systembolaget</t>
  </si>
  <si>
    <t>Apoteket</t>
  </si>
  <si>
    <t>Svevia</t>
  </si>
  <si>
    <t>SJ</t>
  </si>
  <si>
    <t>Samhall</t>
  </si>
  <si>
    <t>Sveaskog</t>
  </si>
  <si>
    <t>Akademiska hus</t>
  </si>
  <si>
    <t>Svenska spel</t>
  </si>
  <si>
    <t>Swedavia</t>
  </si>
  <si>
    <t>SBAB</t>
  </si>
  <si>
    <t>Green Cargo</t>
  </si>
  <si>
    <t>Infranord</t>
  </si>
  <si>
    <t>General</t>
  </si>
  <si>
    <t>Sector</t>
  </si>
  <si>
    <t>Pharma</t>
  </si>
  <si>
    <t>Investmentbolag</t>
  </si>
  <si>
    <t>Hygiene &amp; Health</t>
  </si>
  <si>
    <t>Fashion</t>
  </si>
  <si>
    <t>Building</t>
  </si>
  <si>
    <t>Telecom</t>
  </si>
  <si>
    <t>Automobile</t>
  </si>
  <si>
    <t>Contact</t>
  </si>
  <si>
    <t>Anna Celsing, anna.celsing@alfalaval.com</t>
  </si>
  <si>
    <t>Rutger Arnhult, CEO, +46 70 458 24 70, rutger.arnhult@corem.se
Eva Landén, Deputy CEO, +46 10 482 76 50, eva.landen@corem.se</t>
  </si>
  <si>
    <t>Per Brattberg, Sustainability Reporting Director
per.brattberg@essity.com</t>
  </si>
  <si>
    <t>MIA HÄGGSTRÖM, HÅLLBARHETSCHEF</t>
  </si>
  <si>
    <t xml:space="preserve">Tommy Eklund, CEO Email: tommy.eklund@fortnox.se </t>
  </si>
  <si>
    <t>Leyla Ertur
Head of Sustainability, H&amp;M Group</t>
  </si>
  <si>
    <t>Torbjörn Brorson, PhD. 
Director Sustainability Affairs +46 40 25 46 60</t>
  </si>
  <si>
    <t>Caroline Tivéus, SVP, Director of Sustainable Business</t>
  </si>
  <si>
    <t>Sara Selegran, Head of Sustainability and Environment, sara.selegran@infranord.se</t>
  </si>
  <si>
    <t>URL 2022</t>
  </si>
  <si>
    <t>https://www.aak.com/siteassets/sustainability/sustainability-reports/aak-pai-report-2023.pdf</t>
  </si>
  <si>
    <t>https://www.volvogroup.com/content/dam/volvo-group/markets/master/investors/reports-and-presentations/annual-reports/AB-Volvo-Annual-Report-2022.pdf</t>
  </si>
  <si>
    <t>https://sustainabilityreport.abb.com/2022/servicepages/downloads/files/sustainability-performance-abb-csr22.pdf</t>
  </si>
  <si>
    <t>https://reports-en.add.life/umbraco/surface/pdf/Export?NodeId=24694&amp;culture=en</t>
  </si>
  <si>
    <t>https://www.addtech.se/fileadmin/user_upload/Arsredovisningar/Addtech-Arsredovisning-22-23.pdf</t>
  </si>
  <si>
    <t>https://afry.com/sites/default/files/wkr0006-4507451.pdf</t>
  </si>
  <si>
    <t>https://www.alfalaval.com/globalassets/documents/investors/english/annual-reports/2023/annual-report-2022-april-11.pdf</t>
  </si>
  <si>
    <t>https://arsskyrsla2022.arionbanki.is/library/Files/Sjalfbaerniskyrslur/Umhverfis%c3%be%c3%a6ttir-EN.pdf</t>
  </si>
  <si>
    <t>https://mb.cision.com/Main/12208/3739398/1936457.pdf</t>
  </si>
  <si>
    <t>https://www.arla.com/493299/globalassets/arla-global/company---overview/investor/annual-reports/2022/arla-annual-report-2022_se2.pdf</t>
  </si>
  <si>
    <t>https://www.assaabloy.com/group/en/documents/sustainability/sustainability-reports/Sustainability%20Report%202022.pdf</t>
  </si>
  <si>
    <t>https://www.astrazeneca.com/content/dam/az/Sustainability/2023/pdf/Sustainability_Data_Summary_2022.pdf</t>
  </si>
  <si>
    <t>https://www.atlascopcogroup.com/content/dam/atlas-copco/group/documents/investors/financial-publications/english/20230322-annual-report-incl-sustainability-report-and-corporate-governance-report-2022.pdf</t>
  </si>
  <si>
    <t>https://mb.cision.com/Main/1145/3738110/1931873.pdf</t>
  </si>
  <si>
    <t>https://www.autoliv.com/sites/default/files/2024-02/Annual_Sustainability_Report_10K_2022_0.pdf</t>
  </si>
  <si>
    <t>https://investors.avanza.se/files/mfn/ec2c7ea8-32e0-437d-844d-f6fbadce8674/avanza-bank-holding-ab-arsredovisning-och-hallbarhetsrapport-2022.pdf</t>
  </si>
  <si>
    <t>https://www.axfood.se/globalassets/startsida/investerare/rapporter-och-presentationer/2022/axfood-ars--och-hallbarhetsredovisning-2022.pdf</t>
  </si>
  <si>
    <t>https://www.beijerref.com/wp-content/uploads/sites/2/2023/04/Beijer-Ref-Annual-report-and-sustainability-report-2022-1.pdf</t>
  </si>
  <si>
    <t>https://www.wearebhg.com/media/1860/bhg-group-ab_sustainability-report-2022.pdf</t>
  </si>
  <si>
    <t>https://storage.mfn.se/dd2e0386-730a-4b96-82ea-61eadbc0432e/bico-annual-report-2022-eng.pdf</t>
  </si>
  <si>
    <t>https://storage.mfn.se/proxy/bilia-arsredovisning-2022-pdf.pdf?url=https%3A%2F%2Fml-eu.globenewswire.com%2FResource%2FDownload%2F90f30d66-415c-48e2-9fdf-1b7c055d1e46</t>
  </si>
  <si>
    <t>https://www.billerud.se/globalassets/cision/documents/2023/20230405-billeruds-ars-och-hallbarhetsredovisning-2022-sv-0-4510289.pdf</t>
  </si>
  <si>
    <t>https://storage.mfn.se/ed04140e-3545-42bb-9fdc-989d42e6fcc7/cs3-3-annual-report-swedish-interactive.pdf</t>
  </si>
  <si>
    <t>https://investors.boliden.com/sites/boliden-ir/files/pr/202303076677-1.pdf</t>
  </si>
  <si>
    <t>https://storage.mfn.se/a/boozt/1bde9e4b-0fd4-4f88-ae48-df8d084bb71b/boozt-annual-and-sustainability-report-2022-swe.pdf</t>
  </si>
  <si>
    <t>https://www.bravida.se/contentassets/fde20a1286494a7d8413fd8578d24d96/bravidaarsochhallbarhetsredovisning2022.pdf</t>
  </si>
  <si>
    <t>https://storage.mfn.se/a/bufab/5eaed7cc-1928-45f8-bdc6-55c7e6648b45/bufab-ars-och-hallbarhetsredovisning-2022.pdf</t>
  </si>
  <si>
    <t>https://storage.mfn.se/aca501c8-f3f3-456f-8f61-03227a1b9a9e/bure-arsredovisning-2022.pdf</t>
  </si>
  <si>
    <t>https://storage.mfn.se/2b47d09c-e910-4c2e-b9dd-2abeff65e268/byggfakta-ar2022-sve.pdf</t>
  </si>
  <si>
    <t>https://storage.mfn.se/69d1c438-3577-48e0-a826-b27aa0c51960/castellum-annual-report-and-sustainability-report-2022-print.pdf</t>
  </si>
  <si>
    <t>https://www.catena.se/media/0skhzufs/h%C3%A5llbarhetsrapport-catena-swe-final.pdf</t>
  </si>
  <si>
    <t>https://investors.cint.com/sites/cint/files/pr/Cint_Group_Annual_Report_2022.pdf</t>
  </si>
  <si>
    <t>https://mb.cision.com/Main/9683/3744990/1959631.pdf</t>
  </si>
  <si>
    <t>https://www.creades.se/media/y0bjt02z/%C3%A5rsredovisning-creades-2022.pdf</t>
  </si>
  <si>
    <t>https://www.dometicgroup.com/globalassets/4-dometicgroup/sustainability/sustainability-reports/sustainability_eng_dometic.pdf?ref=3F34A82ACE</t>
  </si>
  <si>
    <t>https://www.electroluxprofessional.com/corporate/wp-content/uploads/2023/04/Electrolux-Professional-Group-Sustainability-report-2022.pdf</t>
  </si>
  <si>
    <t>https://www.electroluxgroup.com/wp-content/uploads/sites/2/2023/03/sustainability-report-2022.pdf</t>
  </si>
  <si>
    <t>https://ir.elekta.com/files/mfn/173e70f5-e63c-4076-a8ee-00a1c80a87df/elekta-arsredovisning-2022-23-links.pdf</t>
  </si>
  <si>
    <t>https://www.epirocgroup.com/content/dam/epiroc/corporate/documents/investors/annual-report/annual-report-2023/GRI%20and%20Sustainability%202022.pdf</t>
  </si>
  <si>
    <t>https://cdn.sanity.io/files/30p7so6x/eqt-web-prod/ecc7e9bbda059637c36f88df6007ed3f45b7c370.pdf?dl=wkr0006.pdf</t>
  </si>
  <si>
    <t>https://masdpstatic.azureedge.net/essity/Essity_Annual%20and%20Sustainability%20Report%202022_0302.pdf</t>
  </si>
  <si>
    <t>https://mb.cision.com/Main/12069/3735517/1921081.pdf</t>
  </si>
  <si>
    <t>https://mb.cision.com/Main/1568/3728624/1895279.pdf</t>
  </si>
  <si>
    <t>https://www.balder.se/sites/balder/files/fastighets_ab_balder_arsredovisning_2022.pdf</t>
  </si>
  <si>
    <t>https://fastpartner.se/media/arsredovisning_2022_v2.pdf</t>
  </si>
  <si>
    <t>https://www.fenixoutdoor.com/wp-content/uploads/2023/04/2022_CSR_Report.pdf</t>
  </si>
  <si>
    <t>https://a.storyblok.com/f/134143/x/d7e198c5d8/fortnox-ars-och-hallbarhetsredovisning-2022.pdf</t>
  </si>
  <si>
    <t>https://mb.cision.com/Main/942/3744711/1958940.pdf</t>
  </si>
  <si>
    <t>https://www.hemnetgroup.se/files/PDF/Annual-reports/hemnet_ars-och-hallbarhetsredovisning-2023_17mars.pdf</t>
  </si>
  <si>
    <t>https://hmgroup.com/wp-content/uploads/2023/03/HM-Group-Sustainability-Disclosure-2022.pdf</t>
  </si>
  <si>
    <t>https://investors.hexagon.com/~/media/Files/H/Hexagon-IR-V3/Annual%20Reports/annual-report-2022-sw.pdf</t>
  </si>
  <si>
    <t>https://mb.cision.com/Main/1100/3744707/1958683.pdf</t>
  </si>
  <si>
    <t>https://www.hms-networks.com/docs/librariesprovider6/annual-reports/arsredovisningar/hms-networks-%C3%A5rsredovisning-2022.pdf?sfvrsn=b8a6b6d7_4</t>
  </si>
  <si>
    <t>https://www.holmen.com/contentassets/cb1c725243004ed5806b4299d75971c9/holmen-arsredovisning-2023.pdf</t>
  </si>
  <si>
    <t>https://hufvudstaden.se/contentassets/33fd445bae494ea89506b69f946bd56e/hufvudstaden-ars--och-hallbarhetsredovisning-2022</t>
  </si>
  <si>
    <t>https://www.husqvarnagroup.com/sites/husqvarna/files/pr/202303130921-1.pdf</t>
  </si>
  <si>
    <t>https://report.icagruppen.se/media/blajxy2j/icagruppen-arsredovisning-2022.pdf</t>
  </si>
  <si>
    <t>https://www.ikea.com/global/en/images/ikea_climate_report_fy22_3d612b1854.pdf</t>
  </si>
  <si>
    <t>https://www.industrivarden.se/globalassets/hallbarhetsrapporter/svenska/hallbarhetsrapport-2022.pdf</t>
  </si>
  <si>
    <t>https://www.indutrade.com/globalassets/press-kit/annual-reports-eng/indutrades-annual-report-and-sustainability-report-2022.pdf</t>
  </si>
  <si>
    <t>https://instalco.se/media/gfsf5fwg/instalco-sustainability-report-2022_eng.pdf</t>
  </si>
  <si>
    <t>https://www.intrum.com/media/x5mbcdc3/intrum-asr-22.pdf</t>
  </si>
  <si>
    <t>https://www.latour.se/sites/latour-corp/files/H%C3%A5llbarhet/Sustainability%20report%202023.pdf</t>
  </si>
  <si>
    <t>http://ir.investorab.com/afw/files/press/investor/202303237228-1.pdf</t>
  </si>
  <si>
    <t>https://www.jm.se/externalfiles/cision/003E74CF1AE57E71/wkr0006.pdf</t>
  </si>
  <si>
    <t>https://wordpress.k-fastigheter.com/wp-content/uploads/2023/03/K-Fast_Holding_arsredovisning_2022.pdf</t>
  </si>
  <si>
    <t>n/a</t>
  </si>
  <si>
    <t>https://www.kindredgroup.com/globalassets/documents/investor-relations-related-documents/financial-reports/2022/asr/213800d1mjvot6snbx11-2022-12-31-en.zip</t>
  </si>
  <si>
    <t>https://www.kinnevik.com/files/globalassets/documents/2.-investors/reports/2022/ar/kinneviks-ars--och-hallbarhetsredovisning-2022.pdf</t>
  </si>
  <si>
    <t>https://www.lagercrantz.com/sites/lagercrantz/files/files/Lagercrantz%20Group%20Sustainability%20Report%202022_23_0.pdf</t>
  </si>
  <si>
    <t>https://www.lantmannen.se/siteassets/documents/01-om-lantmannen/press-och-nyheter/publikationer/arsredovisningar/ars--och-hallbarhetsredovisning-2022.pdf</t>
  </si>
  <si>
    <t>https://lifco.network.s-z.se/app/uploads/sites/16/en_lifco_annualreport_2022.pdf</t>
  </si>
  <si>
    <t>https://www.lindabgroup.com/globalassets/media/group/documents/sustainability/sustainability-report-2022.pdf</t>
  </si>
  <si>
    <t>https://www.loomis.com/sites/loomis-corp/files/documents/Loomis%20Annual%20and%20Sustainability%20Report%202022.pdf</t>
  </si>
  <si>
    <t>https://www.lundbergforetagen.se/sites/default/files/files/Lundbergs_ha%CC%8Allbarhetsrapport_2022.pdf</t>
  </si>
  <si>
    <t>https://www.orron.com/download/ars-och-hallbarhetsrapport-2022/?wpdmdl=42528&amp;refresh=660284de86c141711441118&amp;ind=16806751373451&amp;filename=ar_sr_2022_s.pdf</t>
  </si>
  <si>
    <t>https://lundinmining.com/site/assets/files/9177/2022_sustainability_report_lundin_mining_aoda.pdf</t>
  </si>
  <si>
    <t>https://mb.cision.com/Main/15662/3740883/1942356.pdf</t>
  </si>
  <si>
    <t>https://www.millicom.com/media/5486/mic-2022-ar.pdf</t>
  </si>
  <si>
    <t>https://mipscorp.com/files/uploads/2023/03/Sustainability-report_230320.pdf</t>
  </si>
  <si>
    <t>https://www.munters.com/contentassets/4be4a915fc054b43b7954d82189f68ff/munterssustainabilityandannualreport2022.pdf</t>
  </si>
  <si>
    <t>https://www.mycronic.com/globalassets/pdf/investors/financial-reports/annual-reports/2022/annual-and-sustainability-report-2022.pdf</t>
  </si>
  <si>
    <t>https://www.ncabgroup.com/wp-content/uploads/2023/04/NCAB_Sustainability_report_2022.pdf</t>
  </si>
  <si>
    <t>https://www.ncc.se/contentassets/d503ad770c20420b826baface9cb316a/delar/hallbarhet-pa-ncc.pdf</t>
  </si>
  <si>
    <t>https://www.nibe.com/download/18.54368f7f186f220725e3b61/1681385387512/GB-NIAB-AR-W-230413.pdf</t>
  </si>
  <si>
    <t>https://www.nordea.com/en/doc/annual-report-nordea-bank-abp-2022.pdf</t>
  </si>
  <si>
    <t>https://nordnetab.com/wp-content/uploads/2023/04/Nordnets-Annual-and-Sustainability-Report-2022.pdf</t>
  </si>
  <si>
    <t>https://vp048.alertir.com/afw/files/press/np3fastigheter/202304055334-1.pdf</t>
  </si>
  <si>
    <t>https://nyfosa.se/sv/wp-content/uploads/sites/3/2023/03/Nyfosa_hallbarhetsrapport_2022.pdf</t>
  </si>
  <si>
    <t>https://www.google.com/url?sa=t&amp;source=web&amp;rct=j&amp;opi=89978449&amp;url=https://www.okq8.se/~/media/om-okq8/dokument/arsred-okq8/okq8-arsredovisning2223.pdf%3Fla%3Dsv-se&amp;ved=2ahUKEwj7h6GtupGFAxXFLBAIHYxEB88QFnoECBEQAw&amp;usg=AOvVaw0qQQV2IFuppzvDNune9132</t>
  </si>
  <si>
    <t>https://www.ox2.com/files/mfn/72d797ae-6da2-4049-b630-9f403f228935/ox2-annual-and-sustainability-report-2022.pdf</t>
  </si>
  <si>
    <t>https://www.pandox.se/files/sustainability/reports/PANDOX-AR22-EN-Sustainability.pdf</t>
  </si>
  <si>
    <t>https://peab.se/pdfviewer/766797</t>
  </si>
  <si>
    <t>https://mb.cision.com/Main/8443/3722685/1872716.pdf</t>
  </si>
  <si>
    <t>https://mb.cision.com/Main/17707/3728367/1894798.pdf</t>
  </si>
  <si>
    <t>https://www.saab.com/globalassets/corporate/investor-relations/pdf/saab_asr2022_en.pdf</t>
  </si>
  <si>
    <t>https://www.sagax.se/sites/default/files/2023-05/H%C3%A5llbarhet%202023%20ENG.pdf</t>
  </si>
  <si>
    <t>https://corporate.sbbnorden.se/sv/wp-content/uploads/sites/3/2020/01/hallbarhetsrapport-2022.pdf</t>
  </si>
  <si>
    <t>https://www.annualreport.sandvik/se/2022/hjaelpsidor/downloads/files/entire-sv-svk-ar22.pdf</t>
  </si>
  <si>
    <t>https://mb.cision.com/Main/290/3923241/2586471.pdf</t>
  </si>
  <si>
    <t>https://www.sca.com/siteassets/media/press-releases-and-reports/documents/2023/20230307-sca-publicerar-ars-och-hallbarhetsredovisning-for-2022-sv-0-4483680.pdf</t>
  </si>
  <si>
    <t>https://ml-eu.globenewswire.com/Resource/Download/98bfb454-0350-4484-a12e-7714460790e0</t>
  </si>
  <si>
    <t>https://webapp.sebgroup.com/mb/mblib.nsf/alldocsbyunid/E102D15B7DB0A57FC125896000491E31/$FILE/arsredovisning_2022.pdf</t>
  </si>
  <si>
    <t>https://sectraprodstorage01.blob.core.windows.net/investor-uploads/sites/2/2023/07/sectra-ar2223-eng-interaktiv.pdf</t>
  </si>
  <si>
    <t>https://www.securitas.se/globalassets/sweden/pdf/securitas_ars_och_hallbarhetsredovisning_2023.pdf</t>
  </si>
  <si>
    <t>https://investors.sinch.com/static-files/82195a2b-2fb3-4098-93eb-5a4dbff9b381</t>
  </si>
  <si>
    <t>https://group.skanska.com/4936b9/siteassets/investors/reports-publications/annual-reports/2022/ars-och-hallbarhetsredovisning-2022.pdf</t>
  </si>
  <si>
    <t>https://investors.skf.com/sites/skf-ir/files/library/H%C3%A5llbarhetsrapport%202022.pdf</t>
  </si>
  <si>
    <t>https://www.sodra.com/_download/sp/ars-_och_hallbarhetsredovisning_2022.pdf</t>
  </si>
  <si>
    <t>https://mb.cision.com/Main/980/3740172/1939984.pdf</t>
  </si>
  <si>
    <t>https://www.stillfront.com/en/wp-content/uploads/sites/2/2020/04/still-sust-svensk.pdf</t>
  </si>
  <si>
    <t>https://www.storaenso.com/-/media/documents/download-center/documents/annual-reports/2022/storaenso_annual_report_2022.pdf</t>
  </si>
  <si>
    <t>https://www.storskogen.com/files/Main/20705/3744721/storskogen-ars--och-hallbarhetsredovisning-2022.pdf</t>
  </si>
  <si>
    <t>https://mb.cision.com/Main/3555/3723067/1874784.pdf</t>
  </si>
  <si>
    <t>https://via.tt.se/data/attachments/00582/13aafd33-29c7-4207-ac62-cb30b3684743.pdf</t>
  </si>
  <si>
    <t>https://internetbank.swedbank.se/ConditionsEarchive/download?bankid=1111&amp;id=WEBDOC-PRODE141711784</t>
  </si>
  <si>
    <t>https://www.swedishmatch.com/globalassets/documents/sustainability/sustainability-reporting-archive/2022_swedishmatchhallbarhetsrapport_sv.pdf</t>
  </si>
  <si>
    <t>https://www.sobi.com/sites/default/files/pr/202303312873-1.pdf</t>
  </si>
  <si>
    <t>https://group.systemair.com/files/Public/22134/3730807/systemair_ar21-22_sve_index.pdf</t>
  </si>
  <si>
    <t>https://www.tele2.com/files/Main/3372/3745841/tele2-ars--och-hallbarhetsredovisning-2022.pdf</t>
  </si>
  <si>
    <t>https://www.ericsson.com/49587c/assets/local/investors/documents/2022/sustainability-and-corporate-responsibility-report-2022-en.pdf</t>
  </si>
  <si>
    <t>https://www.teliacompany.com/assets/u5c1v3pt22v8/Gp5w6fVQlTao50XukMg3B/4b3c907c61f6d66a86fbe74d015c15d0/telia-company-ars--och-hallbarhetsredovisning-2022_SWE_FINAL.pdf</t>
  </si>
  <si>
    <t>https://www.thulegroup.com/sites/default/files/pr/20230331-573f4106-c4db-4231-b824-d19409ac4965-1.pdf</t>
  </si>
  <si>
    <t>https://www.tietoevry.com/en/SysSiteAssets/files/sustainability/ar-2022/tietoevry2022_sustainability_report.pdf</t>
  </si>
  <si>
    <t>https://annualreport.traton.com/2022/en/traton-annual-report-2022.pdf</t>
  </si>
  <si>
    <t>https://www.trelleborg.com/sv-se/investerare/rapporter-och-presentationer/hallbarhetsredovisningar</t>
  </si>
  <si>
    <t>https://www.troax.com/app/uploads/Troax-Sustainability-Report_SE_6.pdf</t>
  </si>
  <si>
    <t>https://mb.cision.com/Main/20429/3760474/2020195.pdf</t>
  </si>
  <si>
    <t>https://www.viaplaygroup.com/sites/default/files/viaplay_group_2022_ars-hallbarhetsredovisning.pdf</t>
  </si>
  <si>
    <t>https://storage.mfn.se/3cf960d0-556a-4eb2-81ff-9fc167f31414/vitec-arsredovisning-2022.pdf</t>
  </si>
  <si>
    <t>https://mb.cision.com/Main/1031/3782222/2109995.pdf</t>
  </si>
  <si>
    <t>https://www.volati.se/backnet/media_archive/original/4756a141f981e6f9ccceb4c994340bae.pdf</t>
  </si>
  <si>
    <t>https://www.wallenstam.se/globalassets/dokument/wallenstam/hallbarhetsredovisning/hallbarhetsredovisning-2022.pdf</t>
  </si>
  <si>
    <t>https://mb.cision.com/Main/890/3743022/1954526.pdf</t>
  </si>
  <si>
    <t>https://www.vattenfalleldistribution.se/globalassets/vattenfalleldistribution/var-verksamhet/hallbarhet/ars-och-hallbarhetsredovisning_2022.pdf</t>
  </si>
  <si>
    <t>https://lkab.com/wp-content/uploads/2023/03/LKAB_arsredovisning2022.pdf</t>
  </si>
  <si>
    <t>https://www.postnord.com/siteassets/documents/investor-relations/finansiell-rapportering/ars--och-hallbarhetsredovisningar/postnord_2022_annualreport_se.pdf</t>
  </si>
  <si>
    <t>https://www.omsystembolaget.se/globalassets/pdf/final_systembolagets_ansvarsredovisning_2022.pdf</t>
  </si>
  <si>
    <t>https://www.apoteket.se/globalassets/om-apoteket/ekonomiska-rapporter/apoteket-ars-och-hallbarhetsredovisning-2022.ny.pdf</t>
  </si>
  <si>
    <t>https://www.svevia.se/download/18.71af0c1d1885192b0e8daa6/1685456324044/Svevia_AR_2022_SVE.pdf</t>
  </si>
  <si>
    <t>https://www.sj.se/content/dam/externt/dokument/finansiell-info/SJ%20%C3%85R2022%20l%C3%A4nkad.pdf</t>
  </si>
  <si>
    <t>https://samhall.se/wp-content/uploads/2022/09/Samhall_Ars-och-hallbarhetsredovisning_2022_.pdf</t>
  </si>
  <si>
    <t>https://www.sveaskog.se/globalassets/trycksaker/finansiella-rapporter/ars-och-hallbarhetsredovisning-2022.pdf</t>
  </si>
  <si>
    <t>https://www.akademiskahus.se/globalassets/dokument/ekonomi/ekonomiska-rapporter/akademiska_hus_arsredovisning_2022_sve.pdf</t>
  </si>
  <si>
    <t>https://om.svenskaspel.se/wp-content/uploads/2023/03/svenska-spel-arsredovisning-2022.pdf</t>
  </si>
  <si>
    <t>https://www.swedavia.se/globalassets/ahr/2023/swedavia-ars--och-hallbarhetsredovisning-2022.pdf</t>
  </si>
  <si>
    <t>https://www.sbab.se/download/18.3dd4193a1867e1c48471a83/1679601678817/SV%20-%20SBAB_climate_analysis_2022_v4.pdf</t>
  </si>
  <si>
    <t>https://www.greencargo.com/download/18.4f4119b18721f48cb9e68b/1680072169936/Green%20Cargo%20%C3%A5rs-%20och%20h%C3%A5llbarhetsredovisning%202022.pdf</t>
  </si>
  <si>
    <t>https://infranord.se/media/qlhfs2ar/infranord_a-r22_final_23mars.pdf</t>
  </si>
  <si>
    <t>URL 2023</t>
  </si>
  <si>
    <t>https://www.volvogroup.com/content/dam/volvo-group/markets/master/events/2024/feb/annual-report-2023/AB-Volvo-Annual-Report-2023.pdf</t>
  </si>
  <si>
    <t>https://library.e.abb.com/public/4790c4296c5146e6ab4420c7d58f8088/ABB%20Sustainability%20Report%202023.pdf?x-sign=J8XORiFwReXhGJscjFPNbWWlXyHIp0NR9tblxaUjv5E3HVcIhN1s51ECDCZZrStU</t>
  </si>
  <si>
    <t>https://afry.com/sites/default/files/2024-03/%C3%85rs-%20och%20h%C3%A5llbarhetsredovisning%202023.pdf</t>
  </si>
  <si>
    <t>https://www.alfalaval.com/globalassets/documents/investors/english/annual-reports/2023/sustainability-notes-2023.pdf</t>
  </si>
  <si>
    <t>https://arsskyrsla.arionbanki.is/library/Files/Sjalfbaerniskyrslur/2023/Umhverfis%c3%be%c3%a6ttir-EN.pdf</t>
  </si>
  <si>
    <t>https://www.arjo.com/siteassets/06_investors/annual-report-2023/arjo_ahr23_eng_final.pdf</t>
  </si>
  <si>
    <t>https://www.arla.com/493552/globalassets/arla-global/company---overview/investor/annual-reports/2023/arla_annual-report-2023_se_v2.pdf</t>
  </si>
  <si>
    <t>https://www.assaabloy.com/group/en/documents/sustainability/sustainability-reports/Sustainability%20Report%202023.pdf</t>
  </si>
  <si>
    <t>https://www.astrazeneca.se/content/dam/az-se/dokument/hallbarhet/Sustainability-Report-2023.pdf</t>
  </si>
  <si>
    <t>https://www.atlascopcogroup.com/content/dam/atlas-copco/group/documents/investors/financial-publications/swedish/20240321-kopia-av-den-officella-arsredovisningen-i-ESEF-format-inkl-hallbarhetsredovisning-och-rapport-om-koncernens-styrning-2023.pdf</t>
  </si>
  <si>
    <t>https://mb.cision.com/Main/1145/3939304/2641233.pdf</t>
  </si>
  <si>
    <t>https://www.autoliv.com/sites/default/files/2024-02/Autoliv_Annual_Sustainability_Report_10K_2023.pdf</t>
  </si>
  <si>
    <t>https://investors.avanza.se/files/mfn/1e72c222-f835-4d13-b161-d697334bdeab/avanza-bank-holding-ab-arsredovisning-och-hallbarhetsrapport-2023-pdf-a4-utskriftsformat.pdf</t>
  </si>
  <si>
    <t>https://www.axfood.se/globalassets/startsida/investerare/rapporter-och-presentationer/2023/axfood-ars--och-hallbarhetsredovisning-2023.pdf</t>
  </si>
  <si>
    <t>https://mb.cision.com/Main/1860/3953485/2700544.pdf</t>
  </si>
  <si>
    <t>https://storage.mfn.se/c9ec19fa-6ab5-486d-b225-a8524d5f3c7e/bico-annual-report-2023-en.pdf</t>
  </si>
  <si>
    <t>https://storage.mfn.se/79405e0e-77bf-477e-af17-3d83fdd1b911/bilia-arsredovisning-2023.pdf</t>
  </si>
  <si>
    <t>https://www.billerud.se/globalassets/billerud/investors/financial-reports/2023/billerud_ar2023_sve.pdf</t>
  </si>
  <si>
    <t>https://investors.boliden.com/sites/boliden-ir/files/pr/202403050636-1.pdf</t>
  </si>
  <si>
    <t>https://storage.mfn.se/8e721257-f1f7-4a26-84fe-4a1196468012/boozt-annual-and-sustainability-report-2023-eng.pdf?</t>
  </si>
  <si>
    <t>https://storage.mfn.se/ffb227bc-ed04-433b-9c51-452b0c9e8fd0/bufab-ars-och-hallbarhetsredovisning-2023.pdf</t>
  </si>
  <si>
    <t>https://www.catena.se/media/rmycbdld/h%C3%A5llbarhetsrapport-2023-sv-catena.pdf</t>
  </si>
  <si>
    <t>https://mb.cision.com/Main/9683/3953689/2701094.pdf</t>
  </si>
  <si>
    <t>https://www.creades.se/media/qlmf5oux/creades_ar_2023_12mars_locked.pdf</t>
  </si>
  <si>
    <t>https://www.dometicgroup.com/globalassets/4-dometicgroup/corporate-governance/2024/sustainability_eng_dometic23.pdf?ref=DAA8C5579A</t>
  </si>
  <si>
    <t>https://www.electroluxprofessional.com/corporate/wp-content/uploads/2019/11/wkr0006-307.pdf</t>
  </si>
  <si>
    <t>https://www.electroluxgroup.com/wp-content/uploads/sites/2/2024/03/sustainability-report-2023.pdf</t>
  </si>
  <si>
    <t>https://ir.elekta.com/files/mfn/55a85860-261b-494b-9197-5b90db7930d5/elekta-annual-report-2022-23-links.pdf#page=12</t>
  </si>
  <si>
    <t>https://www.epirocgroup.com/content/dam/epiroc/corporate/documents/investors/annual-report/new-2024/Epiroc%20Annual%20and%20Sustainability%20Report%202023.pdf</t>
  </si>
  <si>
    <t>https://cdn.sanity.io/files/30p7so6x/eqt-web-prod/1d1605be62ef28d3fee3100c57a597db09e126e1.pdf?dl=wkr0006.pdf</t>
  </si>
  <si>
    <t>https://masdpstatic.azureedge.net/essity/Essity_AR_ENG_2023.pdf</t>
  </si>
  <si>
    <t>https://mb.cision.com/Main/1568/3944244/2662694.pdf</t>
  </si>
  <si>
    <t>https://mb.cision.com/Main/878/3953792/2701384.pdf#page=113</t>
  </si>
  <si>
    <t>https://www.fenixoutdoor.com/wp-content/uploads/2024/03/CSR_2023.pdf</t>
  </si>
  <si>
    <t>https://mb.cision.com/Main/15293/3947623/2677237.pdf</t>
  </si>
  <si>
    <t>https://www.getinge.com/dam/corporate/documents/investors/annual-reports/english/getinge-annual-report-2023-en-global.pdf</t>
  </si>
  <si>
    <t>https://www.hemnetgroup.se/files/PDF/Annual-reports/2023/Hemnet_AB_AnnualReport_2023.pdf</t>
  </si>
  <si>
    <t>https://hmgroup.com/wp-content/uploads/2024/03/HM-Group-Sustainability-Disclosure-2023.pdf</t>
  </si>
  <si>
    <t>https://s3.eu-central-1.amazonaws.com/hexagonassets/Hexagon-Composites-Annual-report-2023-1.pdf</t>
  </si>
  <si>
    <t>https://vp300.alertir.com/afw/files/press/hexpol/202403262143-1.pdf</t>
  </si>
  <si>
    <t>https://www.hms-networks.com/docs/librariesprovider6/annual-reports/annual-reports-(english)/hms-networks-annual-report-2023---klickbar.pdf?sfvrsn=84496d7_5</t>
  </si>
  <si>
    <t>http://investors.holmen.com/afw/files/press/holmen/202403061245-1.pdf</t>
  </si>
  <si>
    <t>https://hufvudstaden.se/contentassets/c0590cba1eea4ba2b462650410bb3371/hufvudstadens-ars--och-hallbarhetsredovisning-2023</t>
  </si>
  <si>
    <t>https://husqvarna-v2.prod-mid-euw3.investis.com/sites/husqvarna/files/2024-03/Husqvarna_Annual_and_Sustainability_Report_2023.pdf#page=101</t>
  </si>
  <si>
    <t>https://report.icagruppen.se/media/g2ep3qxq/ica-gruppen-a-rsredovisning-2023.pdf</t>
  </si>
  <si>
    <t>https://www.ikea.com/global/en/images/IKEA_CLIMATE_Report_FY_23_20240125_a5a1535f4e.pdf</t>
  </si>
  <si>
    <t>https://www.industrivarden.se/globalassets/hallbarhetsrapporter/svenska/hallbarhetsrapport_2023.pdf</t>
  </si>
  <si>
    <t>https://www.indutrade.com/contentassets/01748e414d174273911c3ba75aeed4c5/indutrades-annual-report-and-sustainability-report-2023.pdf</t>
  </si>
  <si>
    <t>https://instalco.se/media/2labqz2y/eng-hallbarhetsrapport_2023.pdf</t>
  </si>
  <si>
    <t>https://www.intrum.com/media/bt4l5crg/intrum-asr23.pdf</t>
  </si>
  <si>
    <t>https://vp302.alertir.com/afw/files/press/latour/202403219568-1.pdf</t>
  </si>
  <si>
    <t>https://vp053.alertir.com/afw/files/press/investor/202403273148-1.pdf</t>
  </si>
  <si>
    <t>https://www.kindredgroup.com/globalassets/documents/investor-relations-related-documents/financial-reports/2023/asr/kindred-group-annual-and-sustainability-report-2023.pdf</t>
  </si>
  <si>
    <t>https://www.lantmannen.se/siteassets/documents/01-om-lantmannen/press-och-nyheter/publikationer/arsredovisningar/ars-och-hallbarhetsredovisning-2023.pdf</t>
  </si>
  <si>
    <t>https://network.s-z.se/app/uploads/sites/16/lifco_annual_report_2023.pdf</t>
  </si>
  <si>
    <t>https://www.millicom.com/media/5769/ar-2023-w-mic-sa.pdf</t>
  </si>
  <si>
    <t>https://mipscorp.com/files/uploads/2024/03/mips-annual-and-sustainability-report-2023.pdf</t>
  </si>
  <si>
    <t>https://www.munters.com/globalassets/ir/annual-reports/new-folder/new-folder/munters-annual-and-sustainability-report-2023.pdf</t>
  </si>
  <si>
    <t>https://www.ncc.se/globalassets/ir/annualreport/ncc-ars--och-hallbarhetsredovisning-2023-utan-bokmarken.pdf</t>
  </si>
  <si>
    <t>https://www.nordea.com/en/doc/annual-report-nordea-bank-abp-2023.pdf</t>
  </si>
  <si>
    <t>https://nordnetab.com/wp-content/uploads/2024/01/Nordnets-Annual-and-Sustainability-Report-2023.pdf</t>
  </si>
  <si>
    <t>https://nyfosa.se/sv/wp-content/uploads/sites/3/2024/03/Nyfosa-Hallbarhetsrapport-2023.pdf</t>
  </si>
  <si>
    <t>https://www.saab.com/globalassets/corporate/investor-relations/pdf/saab-annual-and-sustainability-report-2023.pdf</t>
  </si>
  <si>
    <t>https://www.sca.com/siteassets/media/press-releases-and-reports/documents/2024/20240229-sca-publicerar-arsredovisning-for-2023-sv-0-4762608.pdf</t>
  </si>
  <si>
    <t>https://webapp.sebgroup.com/mb/mblib.nsf/alldocsbyunid/57E686ADFD7B39C6C1258AD0003E09C9/$FILE/SEB_AR23_Web_SVE_klickbar.pdf</t>
  </si>
  <si>
    <t>https://mb.cision.com/Main/95/3941596/2651322.pdf</t>
  </si>
  <si>
    <t>https://investors.skf.com/sites/skf-ir/files/library/H%C3%A5llbarhetsrapport%202023.pdf</t>
  </si>
  <si>
    <t>https://www.sodra.com/_download/sp/ars-_och_hallbarhetsredovisning_2023.pdf</t>
  </si>
  <si>
    <t>https://mb.cision.com/Public/980/3947344/99d2b4a9f24f12eb.pdf</t>
  </si>
  <si>
    <t>https://www.storaenso.com/-/media/documents/download-center/documents/annual-reports/2023/storaenso_annual_report_2023.pdf</t>
  </si>
  <si>
    <t>https://www.handelsbanken.com/tron/xgpu/info/contents/v1/document/76-169033</t>
  </si>
  <si>
    <t>https://internetbank.swedbank.se/ConditionsEarchive/download?bankid=1111&amp;id=WEBDOC-PRODE175406128</t>
  </si>
  <si>
    <t>https://group.systemair.com/files/Main/22134/3814814/01s_sysair_ar22-23sve.pdf</t>
  </si>
  <si>
    <t>https://www.teliacompany.com/assets/u5c1v3pt22v8/sdSKIw4u0YrvJ6N6vxNQ7/be433e3cafff2977019af4ee67908e72/telia-company-ars-och-hallbarhetsredovisning-2023.pdf</t>
  </si>
  <si>
    <t>https://ar2023.tietoevry.com/siteassets/tietoevry_sustainability_report-2023.pdf</t>
  </si>
  <si>
    <t>https://www.postnord.com/siteassets/documents/investor-relations/finansiell-rapportering/ars--och-hallbarhetsredovisningar/postnord_2023_annualreport_se.pdf</t>
  </si>
  <si>
    <t>https://www.apoteket.se/globalassets/om-apoteket/ekonomiska-rapporter/apoteket-ab-ars--och-hallbarhetsredovisning-2023.pdf</t>
  </si>
  <si>
    <t>https://www.svevia.se/download/18.6f4179a318df2ab854261bb1/1710483925180/%C3%85rs%20och%20h%C3%A5llbarhetsredovisning%202023%20Svevia.pdf</t>
  </si>
  <si>
    <t>https://www.sveaskog.se/globalassets/trycksaker/finansiella-rapporter/ars-och-hallbarhetsredovisning-2023-.pdf</t>
  </si>
  <si>
    <t>https://om.svenskaspel.se/wp-content/uploads/2024/03/svenska-spels-ars-och-hallbarhetsredovisning-2023.pdf</t>
  </si>
  <si>
    <t>https://www.swedavia.se/globalassets/ahr/2024/swedavia-ars--och-hallbarhetsrapport-2023.pdf</t>
  </si>
  <si>
    <t>https://www.sbab.se/download/18.476dd96218dc44a3ffe1c77/1710767561052/SBAB%20Climate%20Report%202023.pdf</t>
  </si>
  <si>
    <t>Target</t>
  </si>
  <si>
    <t>Coverage</t>
  </si>
  <si>
    <t>:(</t>
  </si>
  <si>
    <t>No data</t>
  </si>
  <si>
    <t>S1, S2LB, S2LB, S3</t>
  </si>
  <si>
    <t xml:space="preserve">S1, S2, S3 </t>
  </si>
  <si>
    <t>S1, S2MB, S2LB, S3</t>
  </si>
  <si>
    <t>S1, S2MB, S2LB</t>
  </si>
  <si>
    <t>Scope 1 Bränslerelaterade utsläpp
Scope 2 El, värme, kyla
Scope 3 Följande kategorier redovisas:
• 1 Inköpta varor och tjänster
• 3 Bränsle- och energirelaterad verksamhet
• 5 Avfall som genererats i verksamheten
• 6 Tjänsteresor
• 11 Användning av sålda produkter</t>
  </si>
  <si>
    <t>S1, S2 LB/MB, S3C1,2,3,4,6,7,9,11,12</t>
  </si>
  <si>
    <t>S1,S2, S3C11</t>
  </si>
  <si>
    <t>Comment</t>
  </si>
  <si>
    <t xml:space="preserve">Två scenarios i S3 ger väldigt olika resultat. </t>
  </si>
  <si>
    <t>Only S1 &amp; S2</t>
  </si>
  <si>
    <t>Bruten bokföring</t>
  </si>
  <si>
    <t>https://www.wearebhg.com/investors/financial-reports/</t>
  </si>
  <si>
    <t>https://www.biotage.com/en/reports-and-presentations</t>
  </si>
  <si>
    <t>https://investors.bravida.com/en/esg</t>
  </si>
  <si>
    <t>https://www.bure.se/en/investors/financial-reports</t>
  </si>
  <si>
    <t>https://www.byggfaktagroup.com/sv/rapporter-och-presentationer/</t>
  </si>
  <si>
    <t>https://www.castellum.se/investerare/rapporter-och-presentationer/</t>
  </si>
  <si>
    <t>Saknar S3 för 2023</t>
  </si>
  <si>
    <t>https://www.evolution.com/investors/reports/annual-reports/</t>
  </si>
  <si>
    <t>https://www.balder.se/investerare/finansiella-rapporter/ars-och-hallbarhetsredovisningar</t>
  </si>
  <si>
    <t>Scope 3 inte summerat</t>
  </si>
  <si>
    <t>Total inte sammanfattad</t>
  </si>
  <si>
    <t>Saknar summering av total och scope 3</t>
  </si>
  <si>
    <t>Saknar summering scope 3</t>
  </si>
  <si>
    <t>No GHG data</t>
  </si>
  <si>
    <t>Verkar inte rapportera detta på koncernnivå</t>
  </si>
  <si>
    <t>Obs 2022-länken är strulig</t>
  </si>
  <si>
    <t>Brutet räkenskapsår</t>
  </si>
  <si>
    <t>Håller på att byta namn till Orrön</t>
  </si>
  <si>
    <t>S3 includes business travel and upstream transport and distribution</t>
  </si>
  <si>
    <t>S1 (refridgerants, stationary combustion, mobile combustion). S2 (electricity, heating). S3 (travel, purchased goods, upstream transporation, waste management, leased assets, production of energy carriers)</t>
  </si>
  <si>
    <t>S3 (Vattenanvändning, Byggmaterial, Energirelaterade aktiviteter som inte inkluderas i scope 1 och 2, Transporter i byggprojekt, Avfall i byggprojekt, Hantering av avloppsvatten, Affärsresor (flyg), Affärsresor (Tåg), Uppströms hyrda tillgångar)</t>
  </si>
  <si>
    <t>22 gjordes en noggrann analys av Scope 3-utsläpp men då valdes 2019 som basår pga före pandemin, inga siffror redovisas för 2022</t>
  </si>
  <si>
    <t>Brutet räkenskapsår nov-jan</t>
  </si>
  <si>
    <t>Publication of 2023 Annual Report. 22 April - 26 April, 2024</t>
  </si>
  <si>
    <r>
      <rPr/>
      <t xml:space="preserve">Typiskt. Finns ingen länk till PDF avd jag kan hitta. Bara en konstig läsare, eller så laddas rapporterna ner automatiskt här: </t>
    </r>
    <r>
      <rPr>
        <color rgb="FF1155CC"/>
        <u/>
      </rPr>
      <t>https://www.sodra.com/sv/se/om-sodra/finansiell-information/finansiella-rapporter/</t>
    </r>
  </si>
  <si>
    <t>Här behöver Garbo hitta rätt info i en övergripande nyckeltalstabell, vilket scope som avses finns i *</t>
  </si>
  <si>
    <t>Obs, brutet räkneskapsår</t>
  </si>
  <si>
    <t>Reports scope emissions (1, 2, 3) in percent instead of ton</t>
  </si>
  <si>
    <t>Haven't reported any emissions</t>
  </si>
  <si>
    <t>Only scope emissions in table (all added)</t>
  </si>
  <si>
    <t xml:space="preserve">Only S3 category is use of sold products (11), as this is so large. Not sure if location based or market based S2 </t>
  </si>
  <si>
    <t>Kallar sin för "Ansvarsredovisning"</t>
  </si>
  <si>
    <r>
      <rPr/>
      <t xml:space="preserve">Kalar sin rapport "Klimatrapport", inte hållbarhetsrapport. Har även klimatbokslut: </t>
    </r>
    <r>
      <rPr>
        <color rgb="FF1155CC"/>
        <u/>
      </rPr>
      <t>https://www.sbab.se/download/18.3dd4193a1867e1c48471920/1679568783704/Klimatbokslut%202022%20(Egen%20Verksamhet).pdf</t>
    </r>
  </si>
  <si>
    <t>Emissions 2023 (ton CO2e)</t>
  </si>
  <si>
    <t>Scope 1</t>
  </si>
  <si>
    <t>Scope 2 (LB)</t>
  </si>
  <si>
    <t>Scope 2 (MB)</t>
  </si>
  <si>
    <t>Scope 1+2</t>
  </si>
  <si>
    <t>Scope 3 (total)</t>
  </si>
  <si>
    <t>76,665,000
436,346,000</t>
  </si>
  <si>
    <t>34211+28511</t>
  </si>
  <si>
    <t>Total</t>
  </si>
  <si>
    <t>Biogenic (outside of scopes)</t>
  </si>
  <si>
    <t>431000+44000</t>
  </si>
  <si>
    <t>Emissions 2022 (ton CO2e)</t>
  </si>
  <si>
    <t>189,9</t>
  </si>
  <si>
    <t>0,2</t>
  </si>
  <si>
    <t>64,9</t>
  </si>
  <si>
    <t>91000+5186000</t>
  </si>
  <si>
    <t>?</t>
  </si>
  <si>
    <t>N/A</t>
  </si>
  <si>
    <t>716,3</t>
  </si>
  <si>
    <t>2,1 ton/MSEK</t>
  </si>
  <si>
    <t>Emissions 2021 (ton CO2e)</t>
  </si>
  <si>
    <t>Emissions 2020 (ton CO2e)</t>
  </si>
  <si>
    <t>Emissions 2019 (ton CO2e)</t>
  </si>
  <si>
    <t>Emissions 2015 (ton CO2e)</t>
  </si>
  <si>
    <t>Scope 1&amp;2</t>
  </si>
  <si>
    <t>MVP</t>
  </si>
  <si>
    <t>TOTAL</t>
  </si>
  <si>
    <t>Scope 3 Categories 2023</t>
  </si>
  <si>
    <t>Emissions 2018 (ton CO2e)</t>
  </si>
  <si>
    <t>Emissions 2017 (ton CO2e)</t>
  </si>
  <si>
    <t>URL 2021</t>
  </si>
  <si>
    <t>Base year</t>
  </si>
  <si>
    <t>År</t>
  </si>
  <si>
    <t>MB/LB</t>
  </si>
  <si>
    <t>Alex kommentar</t>
  </si>
  <si>
    <t>Totala redovisade utsläpp</t>
  </si>
  <si>
    <t>Andel S3</t>
  </si>
  <si>
    <t>Cat 1</t>
  </si>
  <si>
    <t>Cat 2</t>
  </si>
  <si>
    <t>Cat 3</t>
  </si>
  <si>
    <t>Cat 4</t>
  </si>
  <si>
    <t>Cat 5</t>
  </si>
  <si>
    <t>Cat 6</t>
  </si>
  <si>
    <t>Cat 7</t>
  </si>
  <si>
    <t>Cat 8</t>
  </si>
  <si>
    <t>Cat 9</t>
  </si>
  <si>
    <t>Cat 10</t>
  </si>
  <si>
    <t>Cat 11</t>
  </si>
  <si>
    <t>Cat 12</t>
  </si>
  <si>
    <t>Cat 13</t>
  </si>
  <si>
    <t>Cat 14</t>
  </si>
  <si>
    <t>Cat 15</t>
  </si>
  <si>
    <t>Cat 16</t>
  </si>
  <si>
    <t>https://storage.mfn.se/1d69c9c1-7fe6-48fb-a87c-647046b7aa8d/aak-sustainability-report-2023.pdf</t>
  </si>
  <si>
    <t>Behöver verifieras med HB-chef, det finns olika värden på olika ställen i samma paragraf.</t>
  </si>
  <si>
    <t>2019</t>
  </si>
  <si>
    <t>MB</t>
  </si>
  <si>
    <t>AAK rapporterar Scope 3 uppdelat på utsläpp från FLAG (Forestry, Land use &amp; Agriculture) och övrigt. Det anges inte vad som ingår eller vilka kategorier i Scope 3 som täcks. Det finns olika värden i löptext och i grafik.</t>
  </si>
  <si>
    <t>Data från 2022 års rapport</t>
  </si>
  <si>
    <t>ABB</t>
  </si>
  <si>
    <t>76,665,000 eller 436,346,000</t>
  </si>
  <si>
    <t>ABB rapporterar på alla relevanta kategorier i Scope 3. Totalen visar ett strikt scenario, se rapport för mer information.</t>
  </si>
  <si>
    <t>n.a</t>
  </si>
  <si>
    <t>Samma som 2023</t>
  </si>
  <si>
    <t>https://www.add.life/media/nwepx4r4/addlife-annual-report-2023.pdf</t>
  </si>
  <si>
    <t>Addlife redovisar redovisar utsläpp i Scope 3 från kategorierna Bränsle- och energirelaterade aktiviteter (3), Avfall genererat i verksamheten (5) och Affärsresor (6).</t>
  </si>
  <si>
    <t>Addlife hade inte börjat mäta Scope 3 till 2022 års redovisning.</t>
  </si>
  <si>
    <t>Addnode Group</t>
  </si>
  <si>
    <t>https://www.addnodegroup.com/wp-content/uploads/Addnode-Group_2023_ENG.pdf</t>
  </si>
  <si>
    <t>Addnode Group rapporterar inte utsläpp av växthusgaser.</t>
  </si>
  <si>
    <t>2019/2020</t>
  </si>
  <si>
    <t xml:space="preserve">Addtech redovisar utsläpp i Scope 3 från Bränsle- och energirelaterade aktiviteter (3), Uppströms och Nedströms transport och distribution (4,9), samt Tjänsteresor (6). Addtech tillämpar brutet räkenskapsår och utsläppen är beräknade för perioden 2022/2023. </t>
  </si>
  <si>
    <t xml:space="preserve">AFRY redovisar endast kategorin Affärsresor (6) i Scope 3. </t>
  </si>
  <si>
    <t>https://www.akademiskahus.se/globalassets/dokument/ekonomi/ekonomiska-rapporter/akademiska-hus-arsredovisning-2023-sve.pdf</t>
  </si>
  <si>
    <t>Akademiska hus redovisar utsläpp från alla relevanta kategorier i Scope 3.</t>
  </si>
  <si>
    <t>Rapporteringen i kategori 1 och 2 skiljer sig i formatet, vilket gör det svårt att avgöra om det är jämförbart med 2022 och 2023.</t>
  </si>
  <si>
    <t>Alfa Laval</t>
  </si>
  <si>
    <t>2020</t>
  </si>
  <si>
    <t>Alfa Laval redovisar alla relevanta kategorier i Scope 3.</t>
  </si>
  <si>
    <t>-</t>
  </si>
  <si>
    <t>Alleima</t>
  </si>
  <si>
    <t>https://www.alleima.com/siteassets/documents/ir/ar-2023/alleima-annual-report-2023.pdf</t>
  </si>
  <si>
    <t xml:space="preserve">Alleima redovisar inga utsläpp i Scope 3. </t>
  </si>
  <si>
    <t>Samma som 2023. Alleimas basår är 2019.</t>
  </si>
  <si>
    <t>Apoteket redovisar utsläpp i Scope 3 från kategorierna Inköpta varor och tjänster (1), Kapitalvaror (2), Bränsle- och energirelaterade aktiviteter (3), Uppströms transport och distribution (4), Avfall genererat i verksamheten (5), Affärsresor (6), Anställdas pendling (7) och Slutbehandling av sålda produkter (12).</t>
  </si>
  <si>
    <t>Samma som 2023. Apotekets basår är 2020.</t>
  </si>
  <si>
    <r>
      <rPr/>
      <t xml:space="preserve">Finansierade utsläpp (2022 och 2021): </t>
    </r>
    <r>
      <rPr>
        <color rgb="FF1155CC"/>
        <u/>
      </rPr>
      <t>https://arsskyrsla.arionbanki.is/lisalib/getfile.aspx?itemid=43345e91-c1c2-11ee-80e1-005056a47632</t>
    </r>
  </si>
  <si>
    <t>576.6 + 301000</t>
  </si>
  <si>
    <t>621.1+301000</t>
  </si>
  <si>
    <t>LB</t>
  </si>
  <si>
    <t>Arion Bank redovisar utsläpp i kategorierna Inköpta varor och tjänster (1), Avfall genererat i verksamheten (5), Affärsresor (6), Anställdas pendling (7), Uppströms leasade tillgångar (8), Nedströms leasade tillgångar (13) och Finansierade utsläpp. 3 kategorier är exkluderade, 5 anses inte relevanta. Inom ramen för redovisade finansierade utsläpp inkluderas Statsobligationer (inkl. LULUCF), Investeringar (exkl. statsobligationer), Inteckningar, Motorfordonslån och Företagslån. Data för finansierade utsläpp är från 2022.</t>
  </si>
  <si>
    <t>493.5+301000</t>
  </si>
  <si>
    <t>Arion banks finansierade utsläpp är beräknade för 2022.</t>
  </si>
  <si>
    <t>255+10440+258900+1520+121060+2720</t>
  </si>
  <si>
    <t xml:space="preserve">Uppdaterade finansierade utsläpp i rapporten för 2022 års finansierade utsläpp. </t>
  </si>
  <si>
    <t>2015 är Arion Banks basår.</t>
  </si>
  <si>
    <t>2021</t>
  </si>
  <si>
    <t xml:space="preserve">Arjo redovisar utsläpp i Scope 3 från kategorierna Inköpta varor och tjänster (1), Uppströms transport och distribution (4), och Användning av sålda produkter (11). </t>
  </si>
  <si>
    <t>Samma som 2023. 2021 är Arjos basår.</t>
  </si>
  <si>
    <t>2015</t>
  </si>
  <si>
    <t xml:space="preserve">Arla rapporterar utsläpp i Scope 3 från kategorierna Inköpta varor och tjänster (1), Bränsle- och energirelaterade aktiviteter (3), Uppströms transport och distribution (4) och Avfall genererat i verksamheten (5). </t>
  </si>
  <si>
    <t>Assa Abloy</t>
  </si>
  <si>
    <t xml:space="preserve">Assa Abloy rapporterar utsläpp i Scope 3 från kategorierna Inköpta varor och tjänster (1), Bränsle- och energirelaterade aktiviteter (3), Uppströms transport och distribution (4), Avfall genererat i verksamheten (5), Affärsresor (6), Anställdas pendling (7), Nedströms transport och distribution (9), Användning av sålda produkter (11), och Slutbehandling av sålda produkter (12). Utsläppen i Scope 2 redovisas med platsbaserad beräkningsmetod, och biogena utsläpp är inräknade i Scope 1. </t>
  </si>
  <si>
    <t>Oklart om det är ytterligare en rad som borde läggas till Scope 1 - "Calulated Scope 1"</t>
  </si>
  <si>
    <t>Astra Zeneca</t>
  </si>
  <si>
    <t>Astra Zeneca rapporterar utsläpp i Scope 3 från alla relevanta kategorier.</t>
  </si>
  <si>
    <t>Atlas Copco</t>
  </si>
  <si>
    <t>Atlas Copco rapporterar utsläpp från Scope 3 i kategorierna Inköpta varor och tjänster (1), Användning av sålda produkter (11), Nedströms leasade tillgångar (13) och "övriga kategorier", ej angivet vilka.</t>
  </si>
  <si>
    <t>2022 års rapport</t>
  </si>
  <si>
    <t>2023?</t>
  </si>
  <si>
    <t>Atrium Ljungberg rapporterar för Scope 3 på kategorierna Inköpta varor och tjänster (1), Kapitalvaror (2), Bränsle- och energirelaterade aktiviteter (3), Avfall genererat i verksamheten (5), Affärsresor (6), Anställdas pendling (7), Slutbehandling av sålda produkter (12) och Nedströms leasade tillgångar (13).</t>
  </si>
  <si>
    <t>Autoliv</t>
  </si>
  <si>
    <t>2018</t>
  </si>
  <si>
    <t>Autoliv rapporterar utsläpp från Scope 3 i kategorierna I Scope 3 Inköpta varor och tjänster (1), Kapitalvaror (2), Bränsle- och energirelaterade aktiviteter (3), Uppströms transport och distribution (4), Avfall genererat i verksamheten (5), Affärsresor (6), Anställdas pendling (7) och Uppströms leasade tillgångar (8).</t>
  </si>
  <si>
    <t>Avanza Bank</t>
  </si>
  <si>
    <t xml:space="preserve">Avanza Bank rapporterar utsläpp i Scope 3 från kategorierna Inköpta varor och tjänster (1), Kapitalvaror (2), Bränsle- och energirelaterade aktiviteter (3), Uppströms transport och distribution (4), Avfall genererat i verksamheten (5), Affärsresor (6), Anställdas pendling (7) och Uppströms leaseade tillgångar (8). </t>
  </si>
  <si>
    <t xml:space="preserve">Axfood rapporterar utsläpp i Scope 3 från kategorierna Bränsle- och energirelaterade aktiviteter (3), Uppströms transport och distribution (4), Avfall genererat i verksamheten (5), Affärsresor (6) samt "Försäljning av livsmedel" som eventuellt kan motsvara kategorin Användning av sålda produkter (11). Se källa för mer information om Axfoods beräkningsmetodik. </t>
  </si>
  <si>
    <t>2213+53</t>
  </si>
  <si>
    <t>OBS 2021 inkluderar inte försäljning av livsmedel</t>
  </si>
  <si>
    <t>Balder</t>
  </si>
  <si>
    <t>https://www.balder.se/sites/balder/files/ars-_och_hallbarhetsredovisning_2023.pdf</t>
  </si>
  <si>
    <t>Balder rapporterar utsläpp i alla relevanta kategorier i Scope 3.</t>
  </si>
  <si>
    <t xml:space="preserve">Beijer Ref rapporterar utsläpp i Scope 3 från kategorierna Inköpta varor och tjänster (1), Bränsle- och energirelaterade aktiviteter (3), Uppströms transport och distribution (4), Avfall genererat i verksamheten (5), Affärsresor (6), Anställdas pendling (7), Nedströms transport och distribution (9), och Användning av sålda produkter (11). </t>
  </si>
  <si>
    <t>Betsson</t>
  </si>
  <si>
    <t>https://vp273.alertir.com/afw/files/press/betsson/202204078205-1.pdf</t>
  </si>
  <si>
    <t>https://vp273.alertir.com/afw/files/press/betsson/202304055440-1.pdf</t>
  </si>
  <si>
    <t>https://www.betssonab.com/sites/default/files/pr/202404035951-1.pdf</t>
  </si>
  <si>
    <t xml:space="preserve">Betsson rapporterar alla relevanta utsläpp i scope 3. </t>
  </si>
  <si>
    <t>Från rapporten 2022</t>
  </si>
  <si>
    <t>Better Collective</t>
  </si>
  <si>
    <t>https://storage.mfn.se/28882872-33ec-4750-9726-fc91ed1fad94/sustainability-report-2023.pdf</t>
  </si>
  <si>
    <t>2019 ?</t>
  </si>
  <si>
    <t>Better Collective redovisar utsläpp i Scope 3 från kategorierna Bränsle- och energirelaterade aktiviteter (3), Affärsresor (6) och Anställdas pendling (7). Better Collective anger inte om det är marknadsbaserad eller platsbaserad beräkningsmetod som används.</t>
  </si>
  <si>
    <t>Bilia rapporterar utsläpp i Scope 3 från kategorierna Inköpta varor och tjänster (1), Bränsle- och energirelaterade aktiviteter (3), Uppströms transport och distribution (4), Avfall genererat i verksamheten (5), Affärsresor (6), Anställdas pendling (7), Användning av sålda produkter (11), och Slutbehandling av sålda produkter (12).</t>
  </si>
  <si>
    <t xml:space="preserve">Scope 3 har inte med Inköpta varor och tjänster – levererade fordon, Anställdas pendling, Användning av såld eller uthyrd vara – levererade fordon, eller Avfallshantering av såld vara – levererade fordon. Dessa lades till för 2023 års beräkning. </t>
  </si>
  <si>
    <t>Billerud</t>
  </si>
  <si>
    <t>Billerud rapporterar utsläpp i alla relevanta kategorier i Scope 3.</t>
  </si>
  <si>
    <t>Nytt basår för att täcka in  både Region Europa och Region Nordamerika</t>
  </si>
  <si>
    <t>BioArctic</t>
  </si>
  <si>
    <t>https://www.bioarctic.se/en/wp-content/uploads/sites/2/2021/10/wkr0006-58.pdf</t>
  </si>
  <si>
    <t>49.325+0.436</t>
  </si>
  <si>
    <t>BioArctic redovisar utsläpp i Scope 3 från kategorierna Affärsresor (6) och Anställdas pendling (7). Beräkningen är inte komplett.</t>
  </si>
  <si>
    <t>Inkluderar inte pendling, som lades till 2023</t>
  </si>
  <si>
    <t>https://storage.mfn.se/371b0d79-86e0-4acd-b624-5723d9261980/cs3-5-eng-biotage-annual-report-2023.pdf</t>
  </si>
  <si>
    <t>Biotage rapporterar inte utsläpp av växthusgaser.</t>
  </si>
  <si>
    <t>Boliden</t>
  </si>
  <si>
    <t>Det är oklart om Boliden använder marknadsbaserad eller platsbaserad beräkningsmetod för Scope 2. Siffror för utsläpp inom scope 3 kommer att redovisas från och med 2024.</t>
  </si>
  <si>
    <t>629 000</t>
  </si>
  <si>
    <t>https://investors.bravida.com/~/media/Files/B/Bravida-IR-V3/Annual%20Reports/bravida-annual-and-sustainability-report-2023.pdf</t>
  </si>
  <si>
    <t>Bravida Holding redovisar redovisar utsläpp i Scope 3 från kategorierna Inköpta varor och tjänster (1), Kapitalvaror (2), Bränsle- och energirelaterade aktiviteter (3), Uppströms transport och distribution (4), Avfall genererat i verksamheten (5), Affärsresor (6), Anställdas pendling (7), Uppströms leasade tillgångar (8), Användning av sålda produkter (11) och Slutbehandling av sålda produkter (12).</t>
  </si>
  <si>
    <t>https://storage.mfn.se/a/bure-equity/f21263f7-6742-45a8-97c6-482fda9e60f5/bure-20equity-20ab-20annual-20report-202021-20small-20-1.pdf</t>
  </si>
  <si>
    <t>https://storage.mfn.se/b63abbba-9e45-4417-8c42-53e61ff5b517/annual-report-2023.pdf</t>
  </si>
  <si>
    <t>Bure Equity rapporterar Scope 3 uppdelat på "internt genererade utsläpp" (oklart vilka kategorier som täcks) och på utsläpp från portföljbolagens Scope 1 och 2 som faller under kategorin Investeringar (15).</t>
  </si>
  <si>
    <t>Camurus</t>
  </si>
  <si>
    <t>https://www.camurus.com/files/Main/13456/3768062/camurus-arsredovisning-2022.pdf</t>
  </si>
  <si>
    <t>https://www.camurus.com/files/Main/13456/3952728/camurus-arsredovisning-2023.pdf#page=50</t>
  </si>
  <si>
    <t>2024?</t>
  </si>
  <si>
    <t>Camurus redovisar utsläpp i Scope 3 från kategorierna Inköpta varor och tjänster (1), Bränsle- och energirelaterade aktiviteter (3), Avfall genererat i verksamheten (5) och Nedströms transport och distribution (9).</t>
  </si>
  <si>
    <t>Inkluderar ej inköpta varor och tjänster, Avfall, Nedströmst transport coh distribution</t>
  </si>
  <si>
    <t>https://storage.mfn.se/03f8b3d5-e9d7-4de4-a363-27c6ba9b8d35/castellum-arsredovisning-2023.pdf</t>
  </si>
  <si>
    <t>2017</t>
  </si>
  <si>
    <t xml:space="preserve">Castellum rapporterar för Scope 3 på kategorierna Inköpta varor och tjänster (1), Bränsle- och energirelaterade aktiviteter (3), Uppströms transport och distribution (4), Avfall genererat i verksamheten (5), Affärsresor (6), Anställdas pendling (7), Uppströms leasade tillgångar (8) och Nedströms leasade tillgångar (13). </t>
  </si>
  <si>
    <t>https://annualreport.castellum.se/2020/sv/hjaelpsidor/downloads/files/arsredovisning-2020-castellum-ar20.pdf</t>
  </si>
  <si>
    <t>https://www.catena.se/media/oxdne5tr/h%C3%A5llbarhetsrapport_2021.pdf</t>
  </si>
  <si>
    <t>Catena rapporterar i Scope 3 utsläpp från kategorierna Kapitalvaror (2), Affärsresor (6), Anställdas pendling (7) och Nedströms leaseade tillgångar (13). Flertalet andra kategorier saknar data.</t>
  </si>
  <si>
    <t>Total är LB</t>
  </si>
  <si>
    <t>Total LB. Ej omräknad för att vara jämförbar med andra år? https://www.catena.se/media/22panvgt/catenas-%C3%A5rsredovisning-med-h%C3%A5llbarhetsrapport-2020.pdf</t>
  </si>
  <si>
    <t>Coop i Sverige</t>
  </si>
  <si>
    <t>https://www.coop.se/contentassets/a190985c7d6e4dd59d6405485aa8cf8f/csabclab-hallbarhetsredovisning-verksamhetsaret-2022.pdf</t>
  </si>
  <si>
    <t>https://www.coop.se/hallbarhet/hallbarhetsarbete/hallbarhetsrapport/</t>
  </si>
  <si>
    <t xml:space="preserve">Coop i Sverige anger inte om det är marknadsbaserad eller platsbaserad beräkningsmetod som används för Scope 2. Coop i Sverige redovisar utsläpp i Scope 3 från kategorierna Bränsle- och energirelaterade aktiviteter (3) Affärsresor (6) och Godstransporter online, Godstransporter logistik och Transporter marknad. </t>
  </si>
  <si>
    <t>10519+1300</t>
  </si>
  <si>
    <t>105+729</t>
  </si>
  <si>
    <t>Corem Property rapporterar inte utsläpp i Scope 3 helt i enlighet med GHG-protokollet. Kategorierna som används är Produktion och distribution av bränslen (i scope 1 och 2), Byggprojekt nyproduktion, Byggprojekt renovering, hyresgästanpassning, Energi- och installationsprojekt, Löpande underhåll, Övriga inköp, Tjänsteresor (inkl förmånsbilar), Pendlingsresor, Hyresgästernas energianvändning, och Avfall från hyresgäster. Se källa för mer information.</t>
  </si>
  <si>
    <t>Creades rapporterar inte utsläpp av växthusgaser.</t>
  </si>
  <si>
    <t>Diös Fastigheter</t>
  </si>
  <si>
    <t>https://s26.q4cdn.com/531398092/files/doc_financials/2023/ar/dio%CC%88s_a%CC%8Arsredovisning-2023.pdf</t>
  </si>
  <si>
    <t>Diös Fastigheter redovisar utsläpp i Scope 3 från kategorierna Bränsle- och energirelaterade aktiviteter (3) och Affärsresor (6).</t>
  </si>
  <si>
    <t>2020?</t>
  </si>
  <si>
    <t>Dometic Group rapporterar endast utsläpp från kategorin Nedströms transport och distribution (13) i Scope 3. Beräkningarna är därmed inte heltäckande.</t>
  </si>
  <si>
    <t>Electrolux</t>
  </si>
  <si>
    <t>Electrolux anger inte om det är marknadsbaserad eller platsbaserad beräkningsmetod som används i Scope 2. Gällande Scope 3 görs en referens till utsläpp i kategorin Användning av sålda produkter (11), men inga värden publiceras i hållbarhetsrapporten.</t>
  </si>
  <si>
    <t>Electrolux Professional anger inte om det är marknadsbaserad eller platsbaserad beräkningsmetod som används i Scope 2. Utsläpp från Scope 3 har inte publicerats ännu för år 2023.</t>
  </si>
  <si>
    <t xml:space="preserve">Elekta rapporterar utsläpp i Scope 3 från kategorierna Inköpta varor och tjänster (1), Bränsle- och energirelaterade aktiviteter (3), Uppströms transport och distribution (4), Avfall genererat i verksamheten (5), Affärsresor (6), Anställdas pendling (7), Bearbetning av sålda produkter (10), Användning av sålda produkter (11) och Slutbehandling av sålda produkter (12).  Elekta tillämpar brutet räkenskapsår och utsläppen är beräknade för perioden 2022/2023. </t>
  </si>
  <si>
    <t>Embracer Group</t>
  </si>
  <si>
    <t>https://embracer.com/wp-content/uploads/2023/06/Embracer-Group-publishes-Annual-Report-202223-230621.pdf</t>
  </si>
  <si>
    <t>Embracer Group redovisar inte utsläppen i Scope 3 uppdelat i kategorier.</t>
  </si>
  <si>
    <t>100000+5653000</t>
  </si>
  <si>
    <t>Epiroc rapporterar utsläpp i Scope 3 relaterade till Uppströms och nedströms transport och distribution (4, 9) och Användning av sålda produkter (11).</t>
  </si>
  <si>
    <t>23907+5,901,864</t>
  </si>
  <si>
    <t xml:space="preserve">EQT redovisar i Scope 3 utsläpp från Affärsresor (6). Rapporten innehåller även utsläppsdata från finansierade utsläpp genom Investeringar (15), denna data gäller 2022. </t>
  </si>
  <si>
    <t>Ericsson</t>
  </si>
  <si>
    <t>https://www.ericsson.com/4933e6/assets/local/investors/documents/2023/sustainability-and-corporate-responsibility-report-2023-en.pdf</t>
  </si>
  <si>
    <t>Ericsson redovisar utsläpp i Scope 3 från kategorierna Inköpta varor och tjänster (1), Kapitalvaror (2), Bränsle- och energirelaterade aktiviteter (3), Uppströms transport och distribution (4), Avfall genererat i verksamheten (5), Affärsresor (6), Anställdas pendling (7), Nedströms transport och distribution (9), Användning av sålda produkter (11) och Slutbehandling av sålda produkter (12).</t>
  </si>
  <si>
    <t>Essity</t>
  </si>
  <si>
    <t>2016</t>
  </si>
  <si>
    <t>Essity redovisar inte utsläpp i Scope 3 för år 2023. Utsläppen i Scope 2 redovisas med platsbaserad beräkningsmetod.</t>
  </si>
  <si>
    <t>Evolution</t>
  </si>
  <si>
    <t>https://www.evolution.com/wp-content/uploads/2024/04/Evolution_Annual_Report_2023.pdf</t>
  </si>
  <si>
    <t>2022?</t>
  </si>
  <si>
    <t xml:space="preserve">Evolution anger inte om det är marknadsbaserad eller platsbaserad beräkningsmetod som används för Scope 2. I Scope 3 redovisas utsläpp från kategorierna Uppströms transport och distribution (4) och Affärsresor (6). </t>
  </si>
  <si>
    <t>Fabege rapporterar inte utsläpp i Scope 3 helt i enlighet med GHG-protokollet. Kategorierna som används är Avfallshantering, Leasingbilar och personalens bilar i tjänst, Flygresor, Fastighetsutveckling, Fastighetsenergi, Pendlingsresor, och Elförbrukning hyresgäster.</t>
  </si>
  <si>
    <t>Fastpartner rapporterar inte utsläppen från Scope 3 uppdelat på kategorier.</t>
  </si>
  <si>
    <t>Fenix Outdoor Int.</t>
  </si>
  <si>
    <t>Fenix Outdoor rapporterar utsläpp i Scope 3 i kategorierna Inköpta varor och tjänster (1), Bränsle- och energirelaterade aktiviteter (3), Uppströms transport och distribution (4), Avfall genererat i verksamheten (5), Affärsresor (6), Anställdas pendling (7), Nedströms transport och distribution (9) och Slutbehandling av sålda produkter (12).</t>
  </si>
  <si>
    <t>2021?</t>
  </si>
  <si>
    <t>Fortnox rapporterar utsläpp i Scope 3 från kategorierna Inköpta varor och tjänster (1), Kapitalvaror (2), Bränsle- och energirelaterade aktiviteter (3), Uppströms transport och distribution (4), Affärsresor (6) och Anställdas pendling (7).</t>
  </si>
  <si>
    <t>Getinge</t>
  </si>
  <si>
    <t>Getinge redovisar inte utsläpp i Scope 3 i sin hållbarhetsrapport. Dessa har beräknats och kommer publiceras på hemsidan under 2024, enligt källan.</t>
  </si>
  <si>
    <t>https://www.greencargo.com/download/18.4ae4bf8818e5f8e8143d024/1711607772145/Green%20Cargo%20%C3%85rs-%20och%20h%C3%A5llbarhetsredovisning%202023.pdf</t>
  </si>
  <si>
    <t>Green Cargo redovisar utsläpp i Scope 3 kopplat till Nedströms Transport och Distribution (9). Det klargörs att Scope 3 inte är en fullständig redovisning. Utsläppen i Scope 2 redovisas med platsbaserad beräkningsmetod.</t>
  </si>
  <si>
    <t>H&amp;M</t>
  </si>
  <si>
    <r>
      <rPr>
        <rFont val="Arial"/>
        <color theme="1"/>
      </rPr>
      <t xml:space="preserve">H&amp;M anger i sin rapport att de </t>
    </r>
    <r>
      <rPr>
        <rFont val="Arial"/>
        <i/>
        <color theme="1"/>
      </rPr>
      <t>inte</t>
    </r>
    <r>
      <rPr>
        <rFont val="Arial"/>
        <color theme="1"/>
      </rPr>
      <t xml:space="preserve"> inkluderar följande kategorier, eftersom de inte har betydande utsläpp från dem: Kapitalvaror (2), Uppströms leasade tillgångar (8), Bearbetning av sålda produkter (10) och Nedströms leasade tillgångar (13).</t>
    </r>
  </si>
  <si>
    <t>Handelsbanken</t>
  </si>
  <si>
    <t>6920+477490+313140+33398+14330</t>
  </si>
  <si>
    <t xml:space="preserve">Handelsbanken redovisar inte utsläpp i Scope 3 uppdelat på GHG-protokollets kategorier. Angivna utsläppskällor är tjänsteresor, transport, papperskonsumtion, vattenkonsumtion, uppströms utsläpp från elektricitetsanvändning, och inköpt IT-utrustning (exklusive nätverksutrustning). Finansierarade utsläpp inkluderar Bilar, Bolån, Kommersiella fastigheter och Energiproduktion. Finansierade utsläpp gäller 2023 och beräkningen täcker 88.5% av kategori 15. </t>
  </si>
  <si>
    <t>Hemnet Group</t>
  </si>
  <si>
    <t>Hemnet Group rapporterar utsläpp i Scope 3 från kategorierna Inköpta varor och tjänster (1), Kapitalvaror (2), Bränsle- och energirelaterade aktiviteter (3), Uppströms transport och distribution (4), Avfall genererat i verksamheten (5), Affärsresor (6), Anställdas pendling (7) och Användning av sålda produkter (11).</t>
  </si>
  <si>
    <t>Hexagon</t>
  </si>
  <si>
    <t>https://bynder.hexagon.com/m/58ee0a6a069c9e30/original/2023-Sustainability-Report.pdf</t>
  </si>
  <si>
    <t>Hexagon rapporterar utsläpp i Scope 3 från alla relevant kategorier, vilket inkluderar Inköpta varor och tjänster (1), Kapitalvaror (2), Bränsle- och energirelaterade aktiviteter (3), Uppströms transport och distribution (4), Avfall genererat i verksamheten (5), Affärsresor (6), Anställdas pendling (7), Nedströms transport och distribution (9), Användning av sålda produkter (11) och Slutbehandling av sålda produkter (12).</t>
  </si>
  <si>
    <t>2018/2019</t>
  </si>
  <si>
    <t>Hexpol anger att Scope 3 inte är komplett redovisat. De redovisade utsläppen i Scope 3 är inte uppdelade per kategori.</t>
  </si>
  <si>
    <t>2022 (2020 S1 &amp; S2)</t>
  </si>
  <si>
    <t>HMS Networks rapporterar utsläpp i Scope 3 från kategorierna Inköpta varor och tjänster (1), Kapitalvaror (2), Bränsle- och energirelaterade aktiviteter (3), Uppströms transport och distribution (4), Avfall genererat i verksamheten (5), Affärsresor (6), Anställdas pendling (7), Nedströms transport och distribution (9), Användning av sålda produkter (11), och Slutbehandling av sålda produkter (12).</t>
  </si>
  <si>
    <t>Holmen rapporterar utsläpp i Scope 3 från kategorierna Inköpta varor och tjänster (1), Kapitalvaror (2), Bränsle- och energirelaterade aktiviteter (3), Uppströms transport och distribution (4), Affärsresor (6), Anställdas pendling (7), och Nedströms transport och distribution (9).</t>
  </si>
  <si>
    <t xml:space="preserve">Hufvudstaden rapporterar inte utsläpp i Scope 3 uppdelat i GHG-protokollets kategorier. Utsläppen anges enligt följande kategorier: Fastighetsverksamhet - Lokalanpassningar, Särskilda projekt, Avfall från hyresgäster, Avfall från byggpojekt, Energi och bränsle, Hyresgästel och Tjänsteresor, och NK Retail_x001a_. </t>
  </si>
  <si>
    <t>1500+1500</t>
  </si>
  <si>
    <t>40+870</t>
  </si>
  <si>
    <t>https://husqvarna-v2.prod-mid-euw3.investis.com/sites/husqvarna/files/2024-03/Husqvarna_Annual_and_Sustainability_Report_2023.pdf</t>
  </si>
  <si>
    <t xml:space="preserve">Husqvarna rapporterar utsläpp i Scope 3 i kategorier som är liknande GHG-protokollet. Kategorierna som anges är Affärsresor, Transport, Leverantörer, och Användning av sålda produkter. </t>
  </si>
  <si>
    <t>ICA Gruppen</t>
  </si>
  <si>
    <t>ICA Gruppen anger inte om det är marknadsbaserad eller platsbaserad beräkningsmetod som används för Scope 2. I Scope 3 rapporteras utsläpp från kategorierna Uppströms transport och distribution (4), Affärsresor (6) och Franchiser (14).</t>
  </si>
  <si>
    <t xml:space="preserve">IKEA redovisar utsläpp från alla relevanta kategorier i Scope 3. </t>
  </si>
  <si>
    <t xml:space="preserve">Industrivärden rapporterar utsläpp i Scope 3 från "tjänsteresor, publikationer m m". Utsläpp från portföljbolagen som faller under Investeringar (15) visas endast i en graf, vilket gör att ett exakt värde inte kan avläsas. </t>
  </si>
  <si>
    <t>Indutrade redovisar utsläpp i Scope 3 från kategorierna Bränsle- och energirelaterade aktiviteter (3), Uppströms transport och distribution (4) samt Affärsresor (6) från flyg.</t>
  </si>
  <si>
    <t>https://www.infranord.se/media/5zpoa0yg/infranord_a-r23.pdf</t>
  </si>
  <si>
    <t xml:space="preserve">Infranord redovisar inga utsläpp i Scope 3. </t>
  </si>
  <si>
    <t>Instalco rapporterar inte utsläpp av växthusgaser.</t>
  </si>
  <si>
    <t>International Petroleum Corp.</t>
  </si>
  <si>
    <t>https://www.international-petroleum.com/download/2022-sustainability-report</t>
  </si>
  <si>
    <t>https://www.international-petroleum.com/sustainability/sustainability-reporting</t>
  </si>
  <si>
    <t>International Petroleum Corporation redovisar utsläpp i scope 3 från utsläppskällorna 'Drilling activities', 'Offshore travel and logistics', 'Trucks' och 'Business travel by air'. Värdet är från 2022.</t>
  </si>
  <si>
    <t>Intrum</t>
  </si>
  <si>
    <t>Intrum rapporterar utsläpp i Scope 3 från kategorierna Inköpta varor och tjänster (1), Bränsle- och energirelaterade aktiviteter (3), Affärsresor (6) och Anställdas pendling (7).</t>
  </si>
  <si>
    <t>3088+87</t>
  </si>
  <si>
    <t>Investor</t>
  </si>
  <si>
    <t>Investor rapporterar utsläpp i Scope 3 från kategorierna Inköpta varor och tjänster (1), Kapitalvaror (2), Bränsle- och energirelaterade aktiviteter (3), Affärsresor (6), Anställdas pendling (7), och Investeringar (15).</t>
  </si>
  <si>
    <t>https://www.jm.se/externalfiles/cision/5E4C4DFE7720B70B/wkr0006.pdf</t>
  </si>
  <si>
    <t>2022</t>
  </si>
  <si>
    <t>JM redovisar utsläpp i Scope 3 från kategorierna Inköpta varor och tjänster (1), Kapitalvaror (2), Bränsle- och energirelaterade aktiviteter (3), Uppströms transport och distribution (4), Avfall genererat i verksamheten (5), Affärsresor (6),  Uppströms leasade tillgångar (8) och Nedströms leasade tillgångar (13).</t>
  </si>
  <si>
    <t xml:space="preserve">Kindred Group redovisar utsläpp i Scope 3 från kategorierna Avfall genererat i verksamheten (5), Affärsresor (6) och Anställdas pendling (7), samt från "Upphandling". </t>
  </si>
  <si>
    <t>Kinnevik</t>
  </si>
  <si>
    <t>https://www.kinnevik.com/files/mfn/c534f5b4-c274-46a1-a7a5-61da9da7be9c/annual-sustainability-report-2023.pdf</t>
  </si>
  <si>
    <t>2019 (2020)</t>
  </si>
  <si>
    <t>340+8128</t>
  </si>
  <si>
    <t>Kinnevik redovisar utsläpp i Scope 3 från kategorierna Inköpta varor och tjänster (1), Bränsle- och energirelaterade aktiviteter (3), Avfall genererat i verksamheten (5), Affärsresor (6), Anställdas pendling (7), Uppströms leasade tillgångar (8), Nedströms leasade tillgångar (13) och Investeringar (15). Utsläpp från Investeringar är från 2022.</t>
  </si>
  <si>
    <t>https://www.lagercrantz.com/sites/lagercrantz/files/files/Lagercrantz%20Group%20H%C3%A5llbarhetsrapport%202022_23_1.pdf</t>
  </si>
  <si>
    <t>2020/2021</t>
  </si>
  <si>
    <t xml:space="preserve">Lagercrantz Group redovisar utsläpp i Scope 3 från kategorierna Bränsle- och energirelaterade aktiviteter (3), Uppströms transport och distribution (4), Uppströms leasade tillgångar (8) och Nedströms transport och distribution (9). Lagercrantz Group tillämpar brutet räkenskapsår, och därför är de redovisade utsläppen i den senaste rapporten från 2022. </t>
  </si>
  <si>
    <t xml:space="preserve">Lantmännen redovisar utsläpp i Scope 3 från kategorierna Bränsle- och energirelaterade aktiviteter (3), Uppströms transport och distribution (4), och Affärsresor (6). </t>
  </si>
  <si>
    <t>Latour</t>
  </si>
  <si>
    <t>535+57942.22</t>
  </si>
  <si>
    <t>Utsläppen i Scope 1 och Scope 2 inkluderar moderbolaget Investment AB Latour och industrirörelsen (helägda bolag). I Scope 3 redovisas utsläpp från moderbolaget Investment AB Latour från kategorierna Inköpta varor och tjänster (1), Tjänsteresor (6), Anställdas pendling (7) samt Investeringar (15). Rapporten anger Investeringars utsläpp från 2022, här visas ett senare sammanställt värde för 2023.</t>
  </si>
  <si>
    <t>Lifco anger inte om det är marknadsbaserad eller platsbaserad beräkningsmetod som används för Scope 2. I Scope 3 rapporteras utsläpp från kategorierna Bränsle- och energirelaterade aktiviteter (3), Affärsresor (6) och Anställdas pendling (7).</t>
  </si>
  <si>
    <t>Lindab International</t>
  </si>
  <si>
    <t>https://www.lindabgroup.com/globalassets/media/group/documents/sustainability/hallbarhetsrapport_2023.pdf?epslanguage=sv</t>
  </si>
  <si>
    <t>Lindab redovisar inte utsläppen i Scope 3 uppdelat per kategori.</t>
  </si>
  <si>
    <t>https://lkab.com/wp-content/uploads/2024/03/LKAB_2023_ars-och-hallbarhetsredovisning.pdf</t>
  </si>
  <si>
    <t>LKAB redovisar inte utsläpp i Scope 3.</t>
  </si>
  <si>
    <t>https://www.loomis.com/sites/loomis-corp/files/documents/Loomis_%C3%85rs_och_h%C3%A5llbarhetsredovisning_2023.pdf</t>
  </si>
  <si>
    <t>Loomis redovisar inte utsläpp i Scope 3.</t>
  </si>
  <si>
    <t>Lundbergföretagen (koncern)</t>
  </si>
  <si>
    <t>https://www.lundbergforetagen.se/sites/default/files/files/Lundbergs_ha%CC%8Allbarhetsrapport_2023webb.pdf</t>
  </si>
  <si>
    <t>Lundbergsföretagen redovisar inte utsläppen i Scope 3 uppdelade per kategori. För detaljerad information, se respektive företags redovisning.</t>
  </si>
  <si>
    <t>Lundbergs Fastigheter</t>
  </si>
  <si>
    <t>https://cms.lundbergsfastigheter.se/wp-content/uploads/2024/03/Arsredovisning_2023.pdf</t>
  </si>
  <si>
    <t xml:space="preserve">Lundbergs Fastigheter redovisar utsläpp i Scope 3 från kategorierna Inköpta varor och tjänster (1), Kapitalvaror (2), Bränsle- och energirelaterade aktiviteter (3), Uppströms transport och distribution (4), Avfall genererat i verksamheten (5), Affärsresor (6), Anställdas pendling (7) och Nedströms leasade tillgångar (13). </t>
  </si>
  <si>
    <t>Lundin Mining Corp.</t>
  </si>
  <si>
    <t>Lundin mining redovisar inte utsläpp i Scope 3. Värdet är från 2022.</t>
  </si>
  <si>
    <t>https://vp260.alertir.com/afw/files/press/medicover/202403263088-1.pdf</t>
  </si>
  <si>
    <t>Medicover redovisar utsläpp i Scope 3 från kategorierna Inköpta varor och tjänster (1), Kapitalvaror (2), och Uppströms transport och distribution (4). Verksamheten i Belarus är exkluderad från Scope 1 och Scope 2.</t>
  </si>
  <si>
    <t>Millicom Int. Cellular</t>
  </si>
  <si>
    <t>Millicom redovisar utsläpp från alla relevanta kategorier i Scope 3. Utsläppen redovisas inte uppdelat per kategori.</t>
  </si>
  <si>
    <t xml:space="preserve">Mips redovisar inte utsläppen i Scope 3 uppdelade per kategori. </t>
  </si>
  <si>
    <t>MTG</t>
  </si>
  <si>
    <t>https://mb.cision.com/Main/56/3956401/2710900.pdf</t>
  </si>
  <si>
    <t>MTG redovisar utsläpp i Scope 3 från kategorierna Inköpta varor och tjänster (1), Bränsle- och energirelaterade aktiviteter (3), Avfall genererat i verksamheten (5), Affärsresor (6), Anställdas pendling (7) och Uppströms leasade tillgångar (8).</t>
  </si>
  <si>
    <t>Munters Group</t>
  </si>
  <si>
    <t>Munters Group redovisar utsläpp i Scope 3 från kategorierna Inköpta varor och tjänster (1), Uppströms transport och distribution (4), Avfall genererat i verksamheten (5), Affärsresor (6), Nedströms transport och distribution (9) och Användning av sålda produkter (11). Utsläppen redovisas inte uppdelat per kategori.</t>
  </si>
  <si>
    <t>https://storage.mfn.se/13cdbaea-e787-4cb7-99cf-bb350135e30b/annual-and-sustainability-report-2023.pdf</t>
  </si>
  <si>
    <t>Mycronic redovisar utsläpp i Scope 3 från kategorierna Inköpta varor och tjänster (1), Bränsle- och energirelaterade aktiviteter (3), Uppströms transport och distribution (4), Avfall genererat i verksamheten (5), Affärsresor (6), Nedströms transport och distribution (9), Användning av sålda produkter (11) och Slutbehandling av sålda produkter (12).</t>
  </si>
  <si>
    <t>NCAB Group</t>
  </si>
  <si>
    <t>https://investors.ncabgroup.com/en/wp-content/uploads/sites/2/2024/04/ncab-annual-and-sustainability-report-2023-240410.pdf</t>
  </si>
  <si>
    <t>NCAB Group redovisar utsläpp i Scope 3 i kateogorier som inte exakt motsvarar GHG-protokollet. Kategorierna som används är Inköpta varor och tjänster (1), Uppströms transport och distribution (4), Affärsresor (6), Energianvändning för PCB-tillverkning, Avfall inom organisationen (5), Avfall från PCB-tillverkning och Sluthantering av sålt PCB (12?).</t>
  </si>
  <si>
    <t>95466+138</t>
  </si>
  <si>
    <t>1+334</t>
  </si>
  <si>
    <t>NCC redovisar utsläpp i Scope 3 från kategorierna Inköpta varor och tjänster (1), Bränsle- och energirelaterade aktiviteter (3), Uppströms transport och distribution (4), Avfall genererat i verksamheten (5), Affärsresor (6) och Användning av sålda produkter (11). Kategori 1 inkluderar särskilda material och maskintjänster. Kategori 4 avser transporter i Sverige. Kategori 8 täcker två affärsområden. För mer information, se källa.</t>
  </si>
  <si>
    <t>New Wave Group</t>
  </si>
  <si>
    <t>https://www.nwg.se/globalassets/reports/arsredovisningar/en/2023/nwg__sustainability_2023_april_2_en_hq.pdf</t>
  </si>
  <si>
    <t>Obs separat HB-rapport</t>
  </si>
  <si>
    <t>New Wave Group redovisar utsläpp i Scope 3 från kategorierna Inköpta varor och tjänster (1), Affärsresor (6) samt 'Transport och distribution'. New Wave Group anger inte om det är marknadsbaserad eller platsbaserad beräkningsmetod som används.</t>
  </si>
  <si>
    <t>https://www.nibe.com/download/18.73ecfa7d18e33e4c98d29a5/1712924240073/NIBE%20Industrier%202023%20report_sv.pdf</t>
  </si>
  <si>
    <t xml:space="preserve">Nibe Industrier redovisar utsläpp i Scope 3 från kategorierna Inköpta varor och tjänster (1), Användning av sålda produkter (11) samt 'Övriga kategorier'. </t>
  </si>
  <si>
    <t>https://storage.mfn.se/a/nolato/f16f7c2b-3d3f-48d1-9adc-e6292b2b73c5/nolato-annual-report-22-en.pdf</t>
  </si>
  <si>
    <t>https://storage.mfn.se/f0a7412d-0a33-4c73-837c-cb62c9dc6ac0/nolato-arsredovisning-2023.pdf?</t>
  </si>
  <si>
    <t xml:space="preserve">Nolato redovisar utsläpp i alla relevanta kategorier i Scope 3. </t>
  </si>
  <si>
    <t>Nordea Bank</t>
  </si>
  <si>
    <t>16114+16,503,102+9,675,097</t>
  </si>
  <si>
    <t>20372+16,503,102+8,487,339+1,187,758</t>
  </si>
  <si>
    <t>Nordea Bank redovisar utsläpp i Scope 3 i linje med GHG-protokollets kategorier, men använder andra benämningar. Angivna utsläppskällor är 'Produktion av energibärare' (3), Affärsresor (6), Post (1), Papper (1) och Vattenförbrukning (1). Inkluderat i finansierade utsläpp (15) är Företagslån, Motorfordon, Bostadsfastigheter, Kommersiella fastigheter samt Noterade aktier och företagsobligationer (NAM). Data för finansierade utsläpp är från 2023.</t>
  </si>
  <si>
    <t>https://mb.cision.com/Main/116/3946197/2671469.pdf</t>
  </si>
  <si>
    <t>Nordnet redovisar utsläpp i Scope 3 från kategorierna Inköpta varor och tjänster (1), Bränsle- och energirelaterade aktiviteter (3), Uppströms transport och distribution (4),  Affärsresor (6) och Anställdas pendling (7).</t>
  </si>
  <si>
    <t>https://storage.mfn.se/f979d883-1e3e-400a-8fd9-61b9fded7fed/arsredovisning-2023.pdf</t>
  </si>
  <si>
    <t>NP3 Fastigheter redovisar utsläpp i Scope 3 från kategorierna Inköpta varor och tjänster (1), Kapitalvaror (2), Bränsle- och energirelaterade aktiviteter (3) och Affärsresor (6).</t>
  </si>
  <si>
    <t>https://nyfosa.se/sv/wp-content/uploads/sites/3/2024/04/Arsredovisning-2023-240325.pdf</t>
  </si>
  <si>
    <t>Nyfosa redovisar utsläpp i Scope 3 från kategorierna Bränsle- och energirelaterade aktiviteter (3) och Affärsresor (6).</t>
  </si>
  <si>
    <t>OKQ8 Scandinavia</t>
  </si>
  <si>
    <t>https://www.okq8.se/~/media/miljo_csr/dokument/hallbarhetsrapporter/hr202223/okq8--hallbarhetsredovisning-2022-23-pdf-svensk.pdf</t>
  </si>
  <si>
    <t xml:space="preserve">OKQ8 redovisar utsläpp i Scope 3 från kategorierna Inköpta varor och tjänster (1), Bränsle- och energirelaterade aktiviteter (3), Uppströms transport och distribution (4), Avfall genererat i verksamheten (5), Affärsresor (6), Användning av sålda produkter (11), och Nedströms leasade tillgångar (13). OKQ8 tillämpar brutet räkenskapsår och utsläppen är beräknade för perioden 2022/2023. </t>
  </si>
  <si>
    <t>https://www.ox2.com/files/mfn/1e9b96e7-d05f-4833-8f1b-d0d6d1032edf/ox2-annual-and-sustainability-report-2023.pdf</t>
  </si>
  <si>
    <t>OX2 redovisar utsläpp i Scope 3 från kategorierna Inköpta varor och tjänster (1), Bränsle- och energirelaterade aktiviteter (3), Avfall genererat i verksamheten (5), Affärsresor (6), Anställdas pendling (7) och Användning av sålda produkter (11).</t>
  </si>
  <si>
    <t>https://www.pandox.se/files/reports-presentations/2023/PANDOX_AR23_EN.pdf</t>
  </si>
  <si>
    <t>Pandox redovisar utsläpp i Scope 3 från kategorierna Inköpta varor och tjänster (1), Bränsle- och energirelaterade aktiviteter (3) och Nedströms leasade tillgångar (13).</t>
  </si>
  <si>
    <t>https://peab.se/globalassets/cision/documents/swedish/peab_-_ars-_och_hallbarhetsredovisning_2023.pdf</t>
  </si>
  <si>
    <t xml:space="preserve">Peab redovisar inte utsläppen i Scope 3 uppdelade per kategori. </t>
  </si>
  <si>
    <t>PostNord redovisar utsläpp i Scope 3 från kategorierna Inköpta varor och tjänster (1), Kapitalvaror (2), Bränsle- och energirelaterade aktiviteter (3), Uppströms transport och distribution (4), Affärsresor (6), och Anställdas pendling (7).</t>
  </si>
  <si>
    <t>https://www.ratos.com/493418/globalassets/reports-and-presentation/2023/swedish/2023_ar.pdf</t>
  </si>
  <si>
    <t>Ratos redovisar inte utsläpp i Scope 3.</t>
  </si>
  <si>
    <t>191500+433988+20406</t>
  </si>
  <si>
    <t>Saab redovisar utsläpp i Scope 3 från kategorierna Inköpta varor och tjänster (1), Kapitalvaror (2), Uppströms transport och distribution (4), Affärsresor (6) och Användning av sålda produkter (11).</t>
  </si>
  <si>
    <t>https://www.sagax.se/sites/default/files/pr/202404151665-1.pdf</t>
  </si>
  <si>
    <t>Sagax redovisar utsläpp i Scope 3 från kategorierna Inköpta varor och tjänster (1), Uppströms transport och distribution (4), Avfall genererat i verksamheten (5), Affärsresor (6),  Nedströms leasade tillgångar (13) samt 'Produktion av energibärare'.</t>
  </si>
  <si>
    <t>https://samhall.se/wp-content/uploads/2024/03/Samhall_Arsredovisning_2023.pdf</t>
  </si>
  <si>
    <t>Samhall redovisar utsläpp i Scope 3 från kategorierna Inköpta varor och tjänster (1), Kapitalvaror (2), Bränsle- och energirelaterade aktiviteter (3), Uppströms transport och distribution (4), Avfall genererat i verksamheten (5), Affärsresor (6), Anställdas pendling (7) och Investeringar (15).</t>
  </si>
  <si>
    <t>Sampo</t>
  </si>
  <si>
    <t>https://www.sampo.com/globalassets/year2023/group/sampo2023_sustainability_report.pdf</t>
  </si>
  <si>
    <t xml:space="preserve">Sampo redovisar utsläpp i Scope 3 från kategorierna Inköpta varor och tjänster (1), Kapitalvaror (2), Bränsle- och energirelaterade aktiviteter (3), Avfall genererat i verksamheten (5), Affärsresor (6), Anställdas pendling (7) och 'Övrigt'. </t>
  </si>
  <si>
    <t>Sandvik</t>
  </si>
  <si>
    <t>https://mb.cision.com/Main/208/3943609/2664675.pdf</t>
  </si>
  <si>
    <t>unknown</t>
  </si>
  <si>
    <t xml:space="preserve">Sandvik redovisar utsläpp i Scope 3 med ett års lagg, endast 2022 års data är tillgänglig. </t>
  </si>
  <si>
    <t xml:space="preserve">SAS redovisar inte utsläpp i Scope 3. SAS tillämpar brutet räkenskapsår och utsläppen är beräknade för perioden 2022/2023. </t>
  </si>
  <si>
    <t>Har även klimatbokslut: https://www.sbab.se/download/18.3dd4193a1867e1c48471920/1679568783704/Klimatbokslut%202022%20(Egen%20Verksamhet).pdf</t>
  </si>
  <si>
    <t>SBAB redovisar inte utsläpp av växthusgaser i linje med GHG-protokollet. Utsläppskällor som anges är Fjärrvärme, Fjärrkyla, Elektricitet, Vattenanvändning, Brännbart avfall, Företagsbilar, Flyg, Tåg, Kopieringspapper, Anställdas bilar, Taxi, Serverhallar, IT-utrustning och Hotellnätter.</t>
  </si>
  <si>
    <t>SBB</t>
  </si>
  <si>
    <t>https://corporate.sbbnorden.se/sv/wp-content/uploads/sites/3/2020/04/sbb-hallbarhetsrapport-2023.pdf</t>
  </si>
  <si>
    <t>SBB redovisar inte utsläppen i Scope 3 helt i linje med GHG-protokollets kategorier.  Det redovisas utsläpp från Vattenanvändning, Kapitalvaror (2) Energirelaterade aktiviteter som inte inkluderas i Scope 1 och 2 (3), Transprter i byggprojekt, Avfall i byggprojekt, Hantering av avloppsvatten, Affärsresor (Tåg, Flyg) Uppströms hyrda tillgångar (8) och Nedströms uthyrda tillgångar (13).</t>
  </si>
  <si>
    <t>SCA</t>
  </si>
  <si>
    <t>SCA redovisar utsläpp i Scope 3 från kategorierna Inköpta varor och tjänster (1), Bränsle- och energirelaterade aktiviteter (3), Uppströms transport och distribution (4), Avfall genererat i verksamheten (5), och Affärsresor (6).</t>
  </si>
  <si>
    <t>SEB</t>
  </si>
  <si>
    <t>https://sebgroup.com/siteassets/cision/documents/2024/20240227-seb-publicerar-ars-och-hallbarhetsredovisning-2023-sv-1-3410354-4760762.pdf</t>
  </si>
  <si>
    <t>11678+28400000</t>
  </si>
  <si>
    <t>SEB redovisar utsläpp i Scope 3 från kategorierna Inköpta varor och tjänster (1), Bränsle- och energirelaterade aktiviteter (3), Avfall genererat i verksamheten (5), Affärsresor (6), Uppströms leasade tillgångar (8) och Investeringar (15). Investeringar inkluderar finansierade utsläpp (faktiska och lovade) och faciliterade utsläpp, men inte kapitalförvaltning. Data för finansierade utsläpp är från 2022.</t>
  </si>
  <si>
    <t xml:space="preserve">Sectra anger inte om det är marknadsbaserad eller platsbaserad beräkningsmetod som används för Scope 2. Sectra redovisar utsläpp i Scope 3 från kategorierna Avfall genererat i verksamheten (5), Affärsresor (6), och Anställdas pendling (7). Sectra tillämpar brutet räkenskapsår, och därför är de redovisade utsläppen i den senaste rapporten från 2022. </t>
  </si>
  <si>
    <t>https://www.securitas.se/globalassets/sweden/pdf/securitas_ars_och_hallbarhetsredovisning_2023_24.pdf</t>
  </si>
  <si>
    <t xml:space="preserve">Securitas redovisar inte utsläppen i Scope 3 uppdelade per kategori. </t>
  </si>
  <si>
    <t>Sinch</t>
  </si>
  <si>
    <t>https://investors.sinch.com/static-files/d0badccf-6fa7-4eac-a3c8-2887257d5817</t>
  </si>
  <si>
    <t>Sinch redovisar utsläpp i Scope 3 från kategorierna Inköpta varor och tjänster (1), Kapitalvaror (2), Affärsresor (6) och Anställdas pendling (7).</t>
  </si>
  <si>
    <t>https://www.sj.se/content/dam/externt/dokument/finansiell-info/sjab-ars-och-hallbarhetsredovisning-2023.pdf</t>
  </si>
  <si>
    <t>SJ rapporterar inte utsläpp av växthusgaser.</t>
  </si>
  <si>
    <t xml:space="preserve">Skanska redovisar utsläpp i Scope 3 från kategorierna Inköpta varor och tjänster (1), Bränsle- och energirelaterade aktiviteter (3), Avfall genererat i verksamheten (5), Affärsresor (6) och Användning av sålda produkter (11). I katgori 1 redovsas endast utvalda material, se källa för mer information. </t>
  </si>
  <si>
    <t xml:space="preserve">1 614 721+163 726+10 386 </t>
  </si>
  <si>
    <t xml:space="preserve">SKF redovisar inte utsläppen i Scope 3 helt i linje med GHG-protokollets kategorier.  Det redovisas utsläpp från inköpta varor och tjänster, flygresor och transporter. Det är oklart hur mycket av inköpen som täcks, och huruvida transporter täcker uppströms, nedströms eller båda. </t>
  </si>
  <si>
    <t>Södra Skogsägarna</t>
  </si>
  <si>
    <t>Södra skogsägarna redovisar utsläpp i Scope 3 från kategorierna Inköpta varor och tjänster (1), Kapitalvaror (2), Bränsle- och energirelaterade aktiviteter (3), Uppströms transport och distribution (4), Avfall genererat i verksamheten (5), Affärsresor (6), Anställdas pendling (7), Nedströms transport och distribution (9), Bearbetning av sålda produkter (10), Användning av sålda produkter (11), Slutbehandling av sålda produkter (12), och Investeringar (15).</t>
  </si>
  <si>
    <t>SSAB redovisar utsläpp i Scope 3 varannat år. Det angivna värdet gäller år 2022, och inkluderar kategorierna Inköpta varor och tjänster (1), Kapitalvaror (2), Bränsle- och energirelaterade aktiviteter (3), Uppströms transport och distribution (4), Avfall genererat i verksamheten (5), Affärsresor (6), Anställdas pendling (7), Uppströms leasade tillgångar (8) och Bearbetning av sålda produkter (10).</t>
  </si>
  <si>
    <t>Stora Enso redovisar inte utsläppen i Scope 3 uppdelat per kategori.</t>
  </si>
  <si>
    <t>https://www.storskogen.com/files/Main/20705/3956347/storskogen-annual-and-sustainability-report-2023.pdf</t>
  </si>
  <si>
    <t>S3 i separat klimatrapport (som inte är publicerad än?)</t>
  </si>
  <si>
    <t xml:space="preserve">Storskogen Group redovisar inte utsläpp i Scope 3 i hållbarhetsrapporten. </t>
  </si>
  <si>
    <t>Sveaskog redovisar utsläpp från alla relevanta kategorier i Scope 3, utom Nedströms transport och distribution (9). Utsläppen presenteras inte uppdelade per kategori enligt GHG-protokollet, däremot anges en uppdelning av totala egna utsläpp enligt följande källor: Skogsbruk och avverkning, Transporter, Vägar, El och värme, Resor, Inköpta varor och tjänster inkl. inköpt fub, Sålda varor och Delägda bolag och dotterbolag.</t>
  </si>
  <si>
    <t>Svenska spel redovisar utsläpp i Scope 3 från kategorierna Inköpta varor och tjänster (1), Kapitalvaror (2), Bränsle- och energirelaterade aktiviteter (3), Uppströms transport och distribution (4), Avfall genererat i verksamheten (5), Affärsresor (6), Anställdas pendling (7), Uppströms leasade tillgångar (8) och Slutbehandling av sålda produkter (12).</t>
  </si>
  <si>
    <t>Verkar ha plockat ner sin rapport?</t>
  </si>
  <si>
    <t>Svevia redovisar utsläpp i Scope 3 från kategorierna Avfall genererat i verksamheten (5) och Affärsresor (6). Utsläppen presenteras inte uppdelade per kategori.</t>
  </si>
  <si>
    <t>https://www.swecogroup.com/wp-content/uploads/sites/2/2024/03/2701489.pdf</t>
  </si>
  <si>
    <t>Sweco redovisar utsläpp i Scope 3 från kategorierna Inköpta varor och tjänster (1), Kapitalvaror (2), Bränsle- och energirelaterade aktiviteter (3), Avfall genererat i verksamheten (5), Affärsresor (6) och  Anställdas pendling (7).</t>
  </si>
  <si>
    <t xml:space="preserve">Swedavia redovisar inte utsläpp av växthusgaser i linje med GHG-protokollet. I stället rapporteras CO2 per flygplats. </t>
  </si>
  <si>
    <t>Swedbank</t>
  </si>
  <si>
    <t>Obs detta exkluderar finansierade utsläpp, dessa redovisas separat</t>
  </si>
  <si>
    <t>Swedbank redovisar inte utsläpp i Scope 3 uppdelat på GHG-protokollets kategorier. Angivna utsläppskällor är tjänsteresor, säkerhetstransporter, pappersförbrukning, vattenförbrukning, avfall och inköpt IT-utrustning. Finansierade utsläpp inkluderar Bolån, Kommersiella fastigheter, Olja och gas, Kraftproduktion och Stål (data från 2022), samt Kapitalförvaltning och Leasing av bilar (data från 2023).</t>
  </si>
  <si>
    <t>https://www.sobi.com/sites/default/files/pr/202403273912-1.pdf</t>
  </si>
  <si>
    <t>Swedish Orphan Biovitrum (Sobi) redovisar utsläpp i alla relevanta kategorier utom Användning av sålda produkter (11).</t>
  </si>
  <si>
    <t xml:space="preserve">Systemair redovisar utsläpp i Scope 3 från kategorierna Inköpta varor och tjänster (1), Kapitalvaror (2), Bränsle- och energirelaterade aktiviteter (3), Uppströms transport och distribution (4), Avfall genererat i verksamheten (5), Affärsresor (6), Anställdas pendling (7), Användning av sålda produkter (11) och den egna kategorin "andra aktiviteter nedströms". Systemair tillämpar brutet räkenskapsår och utsläppen är beräknade för perioden 2022/2023. </t>
  </si>
  <si>
    <t>https://www.omsystembolaget.se/globalassets/pdf/ansvarsredovisning/ansvarsredovisning-2023.pdf</t>
  </si>
  <si>
    <t>Systembolaget redovisar inte utsläpp i Scope 3 uppdelar på GHG-protokollets kategorier. De utsläppskällor som anges är Förpackningar, Distribution, Tjänsteresor, Lokaler och Avfallshantering.</t>
  </si>
  <si>
    <t>Tele2</t>
  </si>
  <si>
    <t>https://www.tele2.com/files/Main/3372/3954298/annual-and-sustainability-report-2023.pdf</t>
  </si>
  <si>
    <t>Tele2 redovisar utsläpp i Scope 3 från kategorierna Inköpta varor och tjänster (1), Kapitalvaror (2), Bränsle- och energirelaterade aktiviteter (3), Uppströms transport och distribution (4), Avfall genererat i verksamheten (5), Affärsresor (6), Anställdas pendling (7), Nedströms transport och distribution (9), Användning av sålda produkter (11) och Slutbehandling av sålda produkter (12).</t>
  </si>
  <si>
    <t>Telia Company</t>
  </si>
  <si>
    <t>Telia Company redovisar inte utsläpp i Scope 3 för 2023.</t>
  </si>
  <si>
    <t>https://www.thulegroup.com/sites/default/files/pr/20240405-1b0268b5-627a-42f2-94e5-b26d485a5ed5-1.pdf</t>
  </si>
  <si>
    <t>Thule Group redovisar inte utsläpp i Scope 3 helt i linje med GHG-protokollets kategorier. Angedda utsläppskällor är logistik, affärsresor, inköpt värme/kyla och elektricitet, inköpta material och varor, inklusive kapitalvaror. Redovisningen är inte uppdelad per kategori.</t>
  </si>
  <si>
    <t>Tietoevry redovisar utsläpp i Scope 3 från kategorierna Inköpta varor och tjänster (1), Bränsle- och energirelaterade aktiviteter (3), Avfall genererat i verksamheten (5), Affärsresor (6), Anställdas pendling (7), Uppströms leasade tillgångar (8) och Användning av sålda produkter (11).</t>
  </si>
  <si>
    <t>https://annualreport.traton.com/2023/assets/downloads/traton-annual-report-2023.pdf</t>
  </si>
  <si>
    <t>Traton rapporterar inte utsläpp av växthusgaser.</t>
  </si>
  <si>
    <t>https://www.trelleborg.com/-/media/group/investors/cr-reports/sustainability-report-2022.pdf?rev=-1</t>
  </si>
  <si>
    <t>https://www.trelleborg.com/-/media/group/about-us/agm/2024/en/annual-report-2023.pdf</t>
  </si>
  <si>
    <t>Trelleborg redovisar inte utsläpp i linje med GHG-protokollet, utan anger bara direkta och indirekta utsläpp. Vi antar att detta är Scope 1 och Scope 2. Trelleborg anger inte om det är marknadsbaserad eller platsbaserad beräkningsmetod som används.</t>
  </si>
  <si>
    <t>https://www.troaxgroup.org/media/2023/TROAX_Sustanability_Report_2023_en_240403a_web-A.pdf</t>
  </si>
  <si>
    <t>Troax redovisar inte utsläpp i Scope 3 helt i linje med GHG-protokollets kategorier. Angedda utsläppskällor är inköp av material, utgående transport och andra utsläpp. Utsläppen gäller Troax Group globala verksamhet.</t>
  </si>
  <si>
    <t>https://mb.cision.com/Main/20429/3969154/2764375.pdf</t>
  </si>
  <si>
    <t>Truecaller redovisar utsläpp i Scope 3 från kategorierna Bränsle- och energirelaterade aktiviteter (3), Affärsresor (6) och Anställdas pendling (7). Truecaller anger inte om det är marknadsbaserad eller platsbaserad beräkningsmetod som används.</t>
  </si>
  <si>
    <t>https://group.vattenfall.com/globalassets/corporate/who-we-are/sustainability/vattenfall-annual-and-sustainability-report-2023.pdf</t>
  </si>
  <si>
    <t>Vattenfall redovisar utsläpp i Scope 3 från kategorierna Inköpta varor och tjänster (1), Kapitalvaror (2), Bränsle- och energirelaterade aktiviteter (3), Avfall genererat i verksamheten (5), Affärsresor (6) och Användning av sålda produkter (11).</t>
  </si>
  <si>
    <t>https://storage.mfn.se/f896ca92-2940-4c02-b700-fad5640c714c/vitec-software-group-arsredovisning-2023.pdf</t>
  </si>
  <si>
    <t>Vitec Software Group redovisar utsläpp i Scope 3 från kategorierna Inköpta varor och tjänster (1), Kapitalvaror (2), Avfall genererat i verksamheten (5) och Affärsresor (6).</t>
  </si>
  <si>
    <t>https://airtools-vitrolife.prod-mid-euw3.investis.com/sites/airtools-vitrolife/files/pr/202403262421-1.pdf?ts=1711526587</t>
  </si>
  <si>
    <t>Vitrolife redovisar utsläpp i Scope 3 från kategorierna Inköpta varor och tjänster (1), Kapitalvaror (2), Bränsle- och energirelaterade aktiviteter (3), Uppströms transport och distribution (4), Avfall genererat i verksamheten (5), Affärsresor (6), Anställdas pendling (7), Uppströms leasade tillgångar (8), Nedströms transport och distribution (9), Användning av sålda produkter (11) och Slutbehandling av sålda produkter (12).</t>
  </si>
  <si>
    <t>Volvo AB</t>
  </si>
  <si>
    <t xml:space="preserve">Volvo AB rapporterar endast kategorin Användning av sålda produkter (11), i Scope 3. Övriga kategorier saknar fortfarande underlag men uppskattas till 4%. </t>
  </si>
  <si>
    <t>https://vp272.alertir.com/afw/files/press/volvocar/202403050374-1.pdf</t>
  </si>
  <si>
    <t>15,326,000+27,653,000</t>
  </si>
  <si>
    <t>Volvo Cars redovisar utsläpp i Scope 3 från kategorierna Inköpta varor och tjänster (1), Uppströms transport och distribution (4), Avfall genererat i verksamheten (5), Affärsresor (6), Anställdas pendling (7), Uppströms leasade tillgångar (8), Nedströms transport och distribution (9), Användning av sålda produkter (11), Slutbehandling av sålda produkter (12), Nedströms leasade tillgångar (13) och Retailers (motsvarande Franchiser 14).</t>
  </si>
  <si>
    <t>https://www.wallenstam.se/globalassets/dokument/wallenstam/hallbarhetsredovisning/sustainability-report-2023.pdf</t>
  </si>
  <si>
    <t>Wallenstam redovisar utsläpp i Scope 3 från kategorierna Inköpta varor och tjänster (1), Bränsle- och energirelaterade aktiviteter (3), Affärsresor (6) och Nedströms leasade tillgångar (13).</t>
  </si>
  <si>
    <t>https://www.wihlborgs.se/globalassets/investor-relations/rapporter/2024/20240327-wihlborgs-publishes-annual-and-sustainability-report-2023-ded27cf2-335e-492b-991e-ae0888c40b7e.pdf</t>
  </si>
  <si>
    <t>Wihlborgs Fastigheter redovisar utsläpp i Scope 3 från kategorierna Inköpta varor och tjänster (1), Kapitalvaror (2), Bränsle- och energirelaterade aktiviteter (3), Affärsresor (6) och Nedströms leasade tillgångar (13).</t>
  </si>
  <si>
    <t>companyName</t>
  </si>
  <si>
    <t>url</t>
  </si>
  <si>
    <t>23_scope1</t>
  </si>
  <si>
    <t>23_scope2MB</t>
  </si>
  <si>
    <t>23_scope2LB</t>
  </si>
  <si>
    <t>23_scope3</t>
  </si>
  <si>
    <t>23_total</t>
  </si>
  <si>
    <t>23_scope1_2Sum</t>
  </si>
  <si>
    <t>23_scope3Sum</t>
  </si>
  <si>
    <t>23_totalSum</t>
  </si>
  <si>
    <t>23_scope3_1</t>
  </si>
  <si>
    <t>23_scope3_2</t>
  </si>
  <si>
    <t>23_scope3_3</t>
  </si>
  <si>
    <t>23_scope3_4</t>
  </si>
  <si>
    <t>23_scope3_5</t>
  </si>
  <si>
    <t>23_scope3_6</t>
  </si>
  <si>
    <t>23_scope3_7</t>
  </si>
  <si>
    <t>23_scope3_8</t>
  </si>
  <si>
    <t>23_scope3_9</t>
  </si>
  <si>
    <t>23_scope3_10</t>
  </si>
  <si>
    <t>23_scope3_11</t>
  </si>
  <si>
    <t>23_scope3_12</t>
  </si>
  <si>
    <t>23_scope3_13</t>
  </si>
  <si>
    <t>23_scope3_14</t>
  </si>
  <si>
    <t>23_scope3_15</t>
  </si>
  <si>
    <t>23_scope3_16</t>
  </si>
  <si>
    <t/>
  </si>
  <si>
    <t>RETRY 23 april</t>
  </si>
  <si>
    <t>RETRY w Parse 25 april</t>
  </si>
  <si>
    <t>RETRY 29 april (30 april)</t>
  </si>
  <si>
    <t>Feedback?</t>
  </si>
  <si>
    <t>Worker där felet sker</t>
  </si>
  <si>
    <t>Lösning</t>
  </si>
  <si>
    <t>Nej</t>
  </si>
  <si>
    <t>Nej - siffrorna går inte att relatera på något sätt till vad jag ser i rapporten</t>
  </si>
  <si>
    <t>AB Volvo</t>
  </si>
  <si>
    <t>Ja - alla S är rätt</t>
  </si>
  <si>
    <t>ABB Ltd</t>
  </si>
  <si>
    <t>Ja - alla S är rätt men hon väljer den lägre av S3</t>
  </si>
  <si>
    <t>Addnode</t>
  </si>
  <si>
    <t>Ja</t>
  </si>
  <si>
    <t xml:space="preserve">Ja - S1,S2,S3 2023 stämmer. </t>
  </si>
  <si>
    <t>Ja - S1,S2,S3 2023 stämmer. Men fattas massa annat</t>
  </si>
  <si>
    <t>Nej - rapporten läses fortfarande snett</t>
  </si>
  <si>
    <t>Ja - men finansierade utsläpp saknas</t>
  </si>
  <si>
    <t xml:space="preserve">Nej </t>
  </si>
  <si>
    <t>Nej - återger 2021</t>
  </si>
  <si>
    <t>Nej - bara S2 stämmer</t>
  </si>
  <si>
    <t>Nej - Fel S2, läser totalen som S3</t>
  </si>
  <si>
    <t>Nej - Garbo hittar inget</t>
  </si>
  <si>
    <t xml:space="preserve">Parse: Nej - Garbo hittar inget </t>
  </si>
  <si>
    <t>Nej - hittar bara 2019</t>
  </si>
  <si>
    <t>Parse: Nej - hittar bara 2019</t>
  </si>
  <si>
    <t>Nej - hittar bara 2022</t>
  </si>
  <si>
    <t>Parse: Nja - väljer LB i stället för MB (missar några kategorier i Scope 3, men totalen stämmer)</t>
  </si>
  <si>
    <t>Ingen respons när jag ber om feedback</t>
  </si>
  <si>
    <t>Nej - hittar inget</t>
  </si>
  <si>
    <t>Parse: Nja - data i Scope 1 läses snett över raden (halva 2022 och halva 2023 blandat typ)</t>
  </si>
  <si>
    <t>Hittar ingen data längre (ERROR: Data not provided)</t>
  </si>
  <si>
    <t>Parse: Nej - Fastnar</t>
  </si>
  <si>
    <t>indexParagraphs</t>
  </si>
  <si>
    <t>går över maxgräns på tokens (9517, gräns 8192)</t>
  </si>
  <si>
    <t xml:space="preserve">Ja - S1, S2, S3 2023 stämmer. </t>
  </si>
  <si>
    <t>Hennes &amp; Mauritz</t>
  </si>
  <si>
    <t>Nej - hittar inte 2023</t>
  </si>
  <si>
    <t>Diös</t>
  </si>
  <si>
    <t>Nej - Hittar inte 2023</t>
  </si>
  <si>
    <t>Nej - hittar inte S2, S3 är förväxlad med totalen</t>
  </si>
  <si>
    <t>Embracer</t>
  </si>
  <si>
    <t>Nej - hittar S1, inte S2 eller S3</t>
  </si>
  <si>
    <t>Nej - lägger till fotnoter som värden, S3 vissa rätt vissa fel</t>
  </si>
  <si>
    <t>Nej - läser totalen som S2</t>
  </si>
  <si>
    <t>Nej - rapporterar 2022 som 2023</t>
  </si>
  <si>
    <t>Nej - Rapporterar 2023 som 2022</t>
  </si>
  <si>
    <t>Nej - redovisar 2020/2021 som 2021. Dessutom redovisar hon sammanslagna 4&amp;9 som 4</t>
  </si>
  <si>
    <t>Nej - redovisar bara Sverige</t>
  </si>
  <si>
    <t>Nej - S1 fel (lägger till siffra), S2 fel (väljer S1+S2), S3 rätt men hon missar finansierade utsläpp</t>
  </si>
  <si>
    <t>Nej - S2 stämmer, noh hittar inte S3 och lägger till en siffra på S1 från cellen intill</t>
  </si>
  <si>
    <t>Nej, läser tabellen snett (kanske fotnot som siffra)</t>
  </si>
  <si>
    <t>Nja - en siffra fel i S2. Inte hela namnet</t>
  </si>
  <si>
    <t>Nja - Hittar inte namnet, men siffrorna stämmer</t>
  </si>
  <si>
    <t>Nja - hittar inte S1</t>
  </si>
  <si>
    <t>Nja - Hittar inte S2</t>
  </si>
  <si>
    <t>Nja - hittar inte S2</t>
  </si>
  <si>
    <t>Nja - hittar inte S3</t>
  </si>
  <si>
    <t>Nja - hittar inte S3 eller finansierade utsläpp</t>
  </si>
  <si>
    <t>Lundbergs</t>
  </si>
  <si>
    <t>Nja - hon gör inte fel men hittar inte bara Lundbergs utan hela gruppen</t>
  </si>
  <si>
    <t>Nja - kallar 2023 för 2021</t>
  </si>
  <si>
    <t>Ja - S1,S2,S3 2023 stämmer, men finansierade utsläpp saknas</t>
  </si>
  <si>
    <t>Nja - lägger till en siffra i S1</t>
  </si>
  <si>
    <t>Nja - lägger till en siffra på S2</t>
  </si>
  <si>
    <t>Nja - lägger till en siffra på S3</t>
  </si>
  <si>
    <t>Samma fel, beror på parsingen där den lägger tusentalet från 2022 (dvs en 3:a) till scope 3 2023</t>
  </si>
  <si>
    <t>downloadPDF</t>
  </si>
  <si>
    <t>pdf2array - ser korrekt ut</t>
  </si>
  <si>
    <t>Nja - läser S1&amp;S2 som S1 och S3 som S2</t>
  </si>
  <si>
    <t>Ja - S1,S2,S3 2023 stämmer på runda 2</t>
  </si>
  <si>
    <t>Nja - läser S2 från kolumnen intill</t>
  </si>
  <si>
    <t>Nja - missar att det är brutet räkenskapsår. Tar bara CO2 och inte CO2e för S1</t>
  </si>
  <si>
    <t>Nja - missar en siffra i S1</t>
  </si>
  <si>
    <t>Nja - Nästan alla kategorier i S3 stämmer</t>
  </si>
  <si>
    <t>Nja - rapporterar 2022 som 2023</t>
  </si>
  <si>
    <t>Nja - rapporterar 2023 som 2022</t>
  </si>
  <si>
    <t>Nja - S1 är från 2022</t>
  </si>
  <si>
    <t xml:space="preserve">Nja - S1 och S2 stämmer, för S3 väljer hon ett värde. </t>
  </si>
  <si>
    <t>Nja - S1 och S2 stämmer, hittar ej S3 (uppbrutet)</t>
  </si>
  <si>
    <t xml:space="preserve">Nja - S1 och S2 stämmer, hittar på S3? </t>
  </si>
  <si>
    <t>Nja - S1 och S2 stämmer, oklart vad som händer med S3</t>
  </si>
  <si>
    <t>Nja - S1 och S3 stämmer, hittar ej S2</t>
  </si>
  <si>
    <t>Nja - S1 och S3 stämmer, hittar inte S2</t>
  </si>
  <si>
    <t>Nja - S1 stämmer inte. Hittar inte finansierade utsläpp</t>
  </si>
  <si>
    <t xml:space="preserve">Ja - S1,S2,S3 2023 stämmer. Men är de "Industrials"? </t>
  </si>
  <si>
    <t>Electrolux Group</t>
  </si>
  <si>
    <t>Nja - S1 stämmer, hon lägger på en siffra på S2</t>
  </si>
  <si>
    <t>Nja - S1 stämmer, S2 är fel</t>
  </si>
  <si>
    <t>Nja - S2 och S3 stämmer, S1 är från 2022</t>
  </si>
  <si>
    <t>Samma fel, även detta pga parsing. Siffrorna för scope 1 2023 och 2022 skrivs helt ihop till 054 (istället för 0 resp 54), så ingen chans för Garbo att särskilja</t>
  </si>
  <si>
    <t>Nja - S2 stämmer inte</t>
  </si>
  <si>
    <t>Nja - S2 stämmer, hon läser skiljetecken fel i S3 och 2022 som 2023 i S1</t>
  </si>
  <si>
    <t>Evolution Gaming</t>
  </si>
  <si>
    <t>Nja - S2 stämmer, S3 är påhittad</t>
  </si>
  <si>
    <t>Nja - S3 är fel, ihopmixad med totalen</t>
  </si>
  <si>
    <t>Nja - S3 bara en andel</t>
  </si>
  <si>
    <t>Nja - S3 stämmer inte</t>
  </si>
  <si>
    <t>Nja - S3 stämmer inte (tar underkategori)</t>
  </si>
  <si>
    <t>Nja - S3 stämmer inte, hon väljer bara uppströms</t>
  </si>
  <si>
    <t>går över maxgräns på tokens (15695, gräns 8192)</t>
  </si>
  <si>
    <t>Nja - S3 stämmer, hon lägger till siffror från kolumnen intill på S1 och S2</t>
  </si>
  <si>
    <t>Nja - S3 stämmer, hon läser tabellen snett för S1 och S2</t>
  </si>
  <si>
    <t>Nja - S1 stämmer inte, hon läser nog 2022</t>
  </si>
  <si>
    <t>Nja - S3 stämmer, S1 och S2 är fel läst ur tabellen</t>
  </si>
  <si>
    <t>Nja - S3 stämmer. Konstigt namn</t>
  </si>
  <si>
    <t>Svenska Handelsbanken</t>
  </si>
  <si>
    <t>Nja - väljer LB för S2</t>
  </si>
  <si>
    <t>Nja - Väljer LB för S2</t>
  </si>
  <si>
    <t>Telefonaktiebolaget L.M. Ericsson</t>
  </si>
  <si>
    <t>Nja - väljer S2 LB</t>
  </si>
  <si>
    <t>International Petroleum Corporation</t>
  </si>
  <si>
    <t>Samhällsbyggnadsbolaget i Norden</t>
  </si>
  <si>
    <t>GARBO</t>
  </si>
  <si>
    <t>parse</t>
  </si>
  <si>
    <t>Attempt 1</t>
  </si>
  <si>
    <t>Attempt 2</t>
  </si>
  <si>
    <t>Attempt 3</t>
  </si>
  <si>
    <t>Attempt 4</t>
  </si>
  <si>
    <t>Attempt 5</t>
  </si>
  <si>
    <t>Error type</t>
  </si>
  <si>
    <t>Solution?</t>
  </si>
  <si>
    <t>Nej - Hittar ett värde för S3, 6,817,620 som jag har svårt att veta vad det är (svårtolkad rapport även för människa)</t>
  </si>
  <si>
    <t>Anger S1+S2 som S1, ett värde för S2 som står i texten men som inte stämmer med grafen, och samma värde för S3</t>
  </si>
  <si>
    <t>Hittar  ett värde för S2 som står i texten men som inte stämmer med grafen, samma värde för S3 och sedan freestylear hon i kategorierna och ger FLAG och non-FLAG (AAKs egen uppdelning)</t>
  </si>
  <si>
    <t>Hittar ett värde för S2 som står i texten men som inte stämmer med grafen, och samma värde för S3</t>
  </si>
  <si>
    <t>Report is shite</t>
  </si>
  <si>
    <t>Inte Garbos fel, AAK får skärpa sig</t>
  </si>
  <si>
    <t>Nja - 1&amp;3 stämmer, för S2 anger 67 i stället för 66, ingen uppenbar anledning</t>
  </si>
  <si>
    <t>Ja! Hittar S3 för 2021 från en annan tabell, som inte stämmer helt med den första tabellen...</t>
  </si>
  <si>
    <t>Ja! Hittar mer data från den andra tabellen, som inte stämmer helt med den första tabellen...</t>
  </si>
  <si>
    <t>Bara 2023 och 2019?</t>
  </si>
  <si>
    <t>Faulty scope 2</t>
  </si>
  <si>
    <t>Kör igen - LÖST</t>
  </si>
  <si>
    <t xml:space="preserve">AB Volvo rapporterar endast kategorin Användning av sålda produkter (11), i Scope 3. Övriga kategorier saknar fortfarande underlag men uppskattas till 4%. </t>
  </si>
  <si>
    <t>Nja - siffrorna stämmer, men det finns två totaler och jag hade valt den andra (de har två olika beräkningsscenarion, detta är väldigt ovanligt skulle jag säga. Garbo har inte gjort fel per se, men ett prompt kanske skulle vara att välja det alternativ som är mest heltäckade)</t>
  </si>
  <si>
    <t>Adjust prompt</t>
  </si>
  <si>
    <t>x</t>
  </si>
  <si>
    <t>Nej - ser inte att det är brutet räkenskapsår, väljer LB i stället för MB, S3 total är rätt, men i kategorierna lägger hon till siffror, gör fel antagande om kategori (4+9 reggas som 4). Hittar 2023, 2022, 2021.</t>
  </si>
  <si>
    <t>Typ samma fel igen men nu hittar hon inte de tidigare åren</t>
  </si>
  <si>
    <t>Prompt för bruten bokföring</t>
  </si>
  <si>
    <t>22/23</t>
  </si>
  <si>
    <t xml:space="preserve">Addtech redovisar utsläpp i Scope 3 från Bränsle- och energirelaterade aktiviteter (3), Uppströms och Nedströms transport och distribution (4,9), samt Tjänsteresor (6). </t>
  </si>
  <si>
    <t>Nja - S2 &amp; 3 stämmer. För S1 läser hon cellerna snett, värdena ska vara 440-1305-1626-3253, hon läser 4401-3051-6263-2592</t>
  </si>
  <si>
    <t>Nej - Oh oh, nu hittar hon inget 2023. inte heller runda 3...</t>
  </si>
  <si>
    <t>Faulty scope 1</t>
  </si>
  <si>
    <t xml:space="preserve">Afry redovisar endast kategorin Affärsresor (6) i Scope 3. </t>
  </si>
  <si>
    <t>Nja - S3 stämmer, 1&amp;2 är fel</t>
  </si>
  <si>
    <r>
      <rPr/>
      <t xml:space="preserve">Finansierade utsläpp: </t>
    </r>
    <r>
      <rPr>
        <color rgb="FF1155CC"/>
        <u/>
      </rPr>
      <t>https://arsskyrsla.arionbanki.is/lisalib/getfile.aspx?itemid=43345e91-c1c2-11ee-80e1-005056a47632</t>
    </r>
  </si>
  <si>
    <t>Nja - siffrorna stämmer men inkluderar inte finansierade utsläpp. Förslag: Om företaget identifieras som finansiell institution, kan vi be henne att leta specifikt efter detta i rapporten? Ofta finns det som en separat tabell</t>
  </si>
  <si>
    <t>No financed emissions</t>
  </si>
  <si>
    <t>Nej - Garbo hittar inget. Kanske pga rapportens format?</t>
  </si>
  <si>
    <t>Ja!</t>
  </si>
  <si>
    <t>No result</t>
  </si>
  <si>
    <t>Assa Abloy rapporterar utsläpp i Scope 3 från kategorierna Inköpta varor och tjänster (1), Bränsle- och energirelaterade aktiviteter (3), Uppströms transport och distribution (4), Avfall genererat i verksamheten (5), Affärsresor (6), Anställdas pendling (7), Nedströms transport och distribution (9), Användning av sålda produkter (11), och Slutbehandling av sålda produkter (12). Utsläppen i Scope 2 redovisas med platsbaserad beräkningsmetod.</t>
  </si>
  <si>
    <t>Garbo kan inte läsa (forbidden)</t>
  </si>
  <si>
    <t>Forbidden to download</t>
  </si>
  <si>
    <t>Nej - Garbo hittar inte siffrorna för 2023, vilket är märkligt eftersom hon hittar scope 3 från 2022 i kolumnen intill. Konstigt att hon inte hittar Scope 1 och 2 som är i samma tabell ovanför</t>
  </si>
  <si>
    <t>Nja - hon läser in en siffra från kommande cell i både S1 och S2, så hon lägger på en 8a och en 3a</t>
  </si>
  <si>
    <t>Kör igen?</t>
  </si>
  <si>
    <t>Atlas Copco rapporterar utsläpp från Scope 3 i kategorierna Inköpta varor och tjänster (1), Användning av sålda produkter (11), Nedströms leasade tillgångar (13) och "övriga kategorier", ej angivet vilka</t>
  </si>
  <si>
    <t xml:space="preserve">Nja - S2 &amp; 3 stämmer. Garbo läser egentligen tabellen rätt, men enligt GHG-protokollet ska biogena utsläpp rapporteras separat. Företaget inkluderar dem i Scope 1 så Garbo tar det värdet. </t>
  </si>
  <si>
    <t>Biogenic emissions</t>
  </si>
  <si>
    <t>LÖST</t>
  </si>
  <si>
    <t>Ja - bättre än Alex.</t>
  </si>
  <si>
    <t>Avanza Bank Holding rapporterar utsläpp i Scope 3 från kategorierna Inköpta varor och tjänster (1), Kapitalvaror (2), Bränsle- och energirelaterade aktiviteter (3), Uppströms transport och distribution (4), Avfall genererat i verksamheten (5), Affärsresor (6), Anställdas pendling (7) och Uppströms leaseade tillgångar (8). Notera att Avanza inte rapporterar finansierade utsläpp eller investeringar.</t>
  </si>
  <si>
    <t>Nja - Garbo väjer LB, jag kör på MB. Fel Scope 3, hon väljer en av kategorierna.</t>
  </si>
  <si>
    <t>Nja - Rätt S2, fel S3...</t>
  </si>
  <si>
    <t>Faulty scope 3</t>
  </si>
  <si>
    <t>MB löst</t>
  </si>
  <si>
    <t xml:space="preserve">Axfood rapporterar utsläpp i Scope 3 från kategorierna Bränsle- och energirelaterade aktiviteter (3), Uppströms transport och distribution (4), Avfall genererat i verksamheten (5), Affärsresor (6) samt "Försäljning av livsmedel" som inte går att matcha med kategorierna i GHG-protokollet. Se källa för mer information om Axfoods beräkningsmetodik. </t>
  </si>
  <si>
    <t>Nja - 1&amp;2 stämmer, 3 är konstig. Det ser ut som att hon tar några siffror från totalen och några från scope 3.</t>
  </si>
  <si>
    <t>Nej - Oh oh, nu hittar hon inget...</t>
  </si>
  <si>
    <t>*BHG Group</t>
  </si>
  <si>
    <t>https://storage.mfn.se/b045ab63-635b-4d44-ba56-346d7802fcc2/bhg-group-ab-annual-report-2023.pdf</t>
  </si>
  <si>
    <t xml:space="preserve">BHG Group redovisar utsläpp i Scope 3 från Affärsresor (6) och "Logistik". Det är inte angett exakt vad detta inkluderar. Scope 3 är beräknat för 90% av verksamheten och om resultatet extrapoleras blir totala utsläppen i Scope 3 19,513 ton CO2e. </t>
  </si>
  <si>
    <t>*Bico Group</t>
  </si>
  <si>
    <t>Ja - hittar de uppdelade S3</t>
  </si>
  <si>
    <t>Ja (inga summerade 1-2-3)</t>
  </si>
  <si>
    <t>Bico Group rapporterar inte utsläpp från Scope 1 och Scope 2 i hållbarhetsrapporten. I Scope 3 rapporteras utsläpp från Bränsle- och energirelaterade aktiviteter (3), Avfall genererat i verksamheten (5), Affärsresor (6) och Nedströms transport och distribution (9). Utsläppsrapporteringen kan inte anses heltäckande.</t>
  </si>
  <si>
    <t>Nja - 1&amp;3 stämmer, en siffra fel i 2an</t>
  </si>
  <si>
    <t>Billerud korsnäs rapporterar utsläpp i alla relevanta kategorier i Scope 3.</t>
  </si>
  <si>
    <t>*Boozt</t>
  </si>
  <si>
    <t>https://storage.mfn.se/8e721257-f1f7-4a26-84fe-4a1196468012/boozt-annual-and-sustainability-report-2023-eng.pdf</t>
  </si>
  <si>
    <t>Boozt rapporterar utsläpp i Scope 3 från kategorierna Inköpta varor och tjänster (1), Kapitalvaror (2), Bränsle- och energirelaterade aktiviteter (3), Uppströms transport och distribution (4), Avfall genererat i verksamheten (5), Affärsresor (6), Anställdas pendling (7), Nedströms transport och distribution (9), Användning av sålda produkter (11), och Slutbehandling av sålda produkter (12).</t>
  </si>
  <si>
    <t>Nej - Hon läser fotnoter som siffror vilket förstör S1 och S2, och hittar inte kategori 5 i S3</t>
  </si>
  <si>
    <t>*Bufab</t>
  </si>
  <si>
    <t xml:space="preserve">Bufab anger inte utsläpp i Scope 3 uppdelade per kategori. Det kan tolkas som att kategorierna Inköpta varor och tjänster (1) Transport och distribution (oklart huruvida uppströms, nedströms eller bägge) och Avfall genererade i verksamheten (5) är beräknade. </t>
  </si>
  <si>
    <t>Nej - För Scope 3 väljer hon en andel av Scope 3 (investeringar), för Scope 1&amp;2 hittar hon portföljbolagens scope 1&amp;2.</t>
  </si>
  <si>
    <t>Chosing values from sub-category. Finding other Scope 1&amp;2 values</t>
  </si>
  <si>
    <t>*Byggfakta Group</t>
  </si>
  <si>
    <t>https://storage.mfn.se/5fcfe9df-4939-470d-9e2d-40054930982a/byggfakta-group-arsredovisning-2023.pdf</t>
  </si>
  <si>
    <t>Byggfakta Group redovisar inte utsläpp i Scope 3 uppdelat på kategorier.</t>
  </si>
  <si>
    <t>Nej - Garbo hittar inte 2023, och anger Error 500 för nästan alla kategorier i 2022 och 2021. Hon anger värdet för 2023 S1 som 2022 S1. 2022 S3 stämmer. RANDOM?</t>
  </si>
  <si>
    <t>Nja - hon lägger till en 0a på S1-värdet (från kolumnen intill), och på så vis är alla S1 förskjutna i läsningen. Hon redovisar LB (och har en siffra fel i 2022). S3 stämmer för 23,22,21 men inte för 2020 och 2019. Hon lyckas inte identifiera några kategorier, trots att de är tydligt utmarkerade i samma tabell</t>
  </si>
  <si>
    <t>Castellum rapporterar för Scope 3 på kategorierna Inköpta varor och tjänster (1), Bränsle- och energirelaterade aktiviteter (3), Uppströms transport och distribution (4), Avfall genererat i verksamheten (5), Affärsresor (6), Anställdas pendling (7), Uppströms leasade tillgångar (8) och Nedströms leasade tillgångar (13).</t>
  </si>
  <si>
    <t>Nej - i S1 tar hon en underkategori och lägger på en 1a till värdet (ska vara 409, hon ger 4091). För Scope 2 tar hon ett värde från en underkategori. Resten av tabellen har hon också svårt att läsa</t>
  </si>
  <si>
    <t>Nej - svårt att läsa, och hon tar värden från underkategorier i stället för att ange 0 när det faktiskt inte är något summerat</t>
  </si>
  <si>
    <t>Chosing values from sub-category</t>
  </si>
  <si>
    <t>*Cint Group</t>
  </si>
  <si>
    <t>https://investors.cint.com/sites/cint/files/pr/20240326-6414e720-6400-4c33-b5ac-759804266353-1.pdf</t>
  </si>
  <si>
    <t>Cint Group rapporterar utsläpp i Scope 3 från kategorierna Inköp av varor och tjänster (1), Kapitalvaror (2) och Affärsresor (6).</t>
  </si>
  <si>
    <t>Nja - 1&amp;2 stämmer, 3 känns påhittat, kan inte hitta hur hon kom fram till det</t>
  </si>
  <si>
    <t xml:space="preserve">Nej - Corem redovisar 2 summeringar för Scope 3; uppströms och nedströms. Garbo hittar den ena och tolkar som totala scope 3. Hon tolkar också fel i kategorierna (hyresgästernas el står som nedströms, hon lägger det som uppströms leased assets), och identifierar inte 3.3 rätt. </t>
  </si>
  <si>
    <t>Nej - hittar inte 2023. Däremot hittar hon siffror för 2020 i samma tabell, fast hon har fel i sammanställningen (rätt på en kategori i S3 2020)</t>
  </si>
  <si>
    <t>Can't find 2023</t>
  </si>
  <si>
    <t>Nja - S1 stämmer, S2 är fel (hon lägger till en 2a framför 8an, så det blir 28 000 i stället för 8 000)</t>
  </si>
  <si>
    <t>Nej - nu hittar hon inte 2023 alls, men de andra åren från samma tabell stämmer...</t>
  </si>
  <si>
    <t>Almost</t>
  </si>
  <si>
    <t>No</t>
  </si>
  <si>
    <t>Electrolux Professional anger inte om det är marknadsbaserad eller platsbaserad beräkningsmetod som används i Scope 2. Gällande Scope 3 görs en referens till utsläpp i kategorin Användning av sålda produkter (11), men inga värden publiceras i hållbarhetsrapporten.</t>
  </si>
  <si>
    <t xml:space="preserve">Nej - hittar inte 2023. Det är en tabell som ser lite random ut, den hänvisar till Direct CO2e emissions (GRI 305-1). </t>
  </si>
  <si>
    <t>Nej, inte nu heller</t>
  </si>
  <si>
    <t>Elekta rapporterar utsläpp i Scope 3 från kategorierna Inköpta varor och tjänster (1), Bränsle- och energirelaterade aktiviteter (3), Uppströms transport och distribution (4), Avfall genererat i verksamheten (5), Affärsresor (6), Anställdas pendling (7), Bearbetning av sålda produkter (10), Användning av sålda produkter (11) och Slutbehandling av sålda produkter (12).</t>
  </si>
  <si>
    <t>Nej - hon verkar inte hitta tabellen. Inte så konstigt, det är inte en renodlad GHG-data-tabell</t>
  </si>
  <si>
    <t>Nej - Nu hittar hon värden för 2019, men de stämmer inte med tabellen.</t>
  </si>
  <si>
    <t xml:space="preserve">Epiroc rapporterar endast utsläpp i Scope 3 relaterade till Uppströms och nedströms transport och distribution (4, 9). Detta kan inte anses heltäckande. </t>
  </si>
  <si>
    <t>Nja - 2&amp;3 stämmer, 1 är fel. Det ska vara 36, och i cellerna intill i tabellen står det 94 och 88. Garbo läser detta som 369 och sedan 488. Hon hittar inte kategorierna i S3.</t>
  </si>
  <si>
    <t>Nja - 2 stämmer, 3 är påhittad. Hon borde inte hitta 3, för den är inte summerad</t>
  </si>
  <si>
    <t xml:space="preserve">Evolution Gaming anger inte om det är marknadsbaserad eller platsbaserad beräkningsmetod som används för Scope 2. I Scope 3 redovisas utsläpp från kategorierna Uppströms transport och distribution (4) och Affärsresor (6). </t>
  </si>
  <si>
    <t xml:space="preserve">Nej - 1 stämmer inte (från 2022), 2 saknas, 3 rätt </t>
  </si>
  <si>
    <t>Nja - 1 &amp; 3 stämmer, Garbo hittar inte 2</t>
  </si>
  <si>
    <t>Fastighets AB Balder rapporterar utsläpp i alla relevanta kategorier i Scope 3.</t>
  </si>
  <si>
    <t>Nja - 1&amp;3 stämmer, för 2 har hon valt en summering av 1+2</t>
  </si>
  <si>
    <t>Nej - Fel namn, helt fel siffror</t>
  </si>
  <si>
    <t>Nja - Rätt namn, fel S2 - hon lägger till en 1a som ligger precis intill, samma problem för S2, men sedan tar hon bara en av siffrorna i värdet för 2021</t>
  </si>
  <si>
    <t>ibid</t>
  </si>
  <si>
    <t>Nja - 1&amp;2 är rätt, S3 stämmer inte</t>
  </si>
  <si>
    <t xml:space="preserve">Nja - S2 rätt 2023 och 2022, men hon lägger till decimaler på 2021. Hon tar en underkategori till Scope 3 (den längst ner i tabellen, fast förskjutet 2022), där hon inte borde svara något eftersom det inte finns en summering. Sedan läser hon resten av tabellen väldigt snett, så kat 11 2022 läses som kat 7 2023, kat 6 2023 läses som kat 7 2022 och sedan är det hela havet stormar. </t>
  </si>
  <si>
    <t>S2 helt rätt - men en del av detta är bara tur, för S2 är inte summerad, det bara råkar vara 0 i de andra kategorierna. Vet inte varifrån hon plockar S3-summeringen, och sedan är det förskjutningar i tabellen från 2023 till 2022 och mellan kategorierna.</t>
  </si>
  <si>
    <t xml:space="preserve">Nu hittar hon inget för 2023, utan läser in de värdena som 2022. Fast även här lite snett, så hon hoppar kat 2 trots att den är där och lägger in 11 som 7, osv. </t>
  </si>
  <si>
    <t>Hemnet rapporterar utsläpp i Scope 3 från kategorierna Inköpta varor och tjänster (1), Kapitalvaror (2), Bränsle- och energirelaterade aktiviteter (3), Uppströms transport och distribution (4), Avfall genererat i verksamheten (5), Affärsresor (6), Anställdas pendling (7) och Användning av sålda produkter (11).</t>
  </si>
  <si>
    <r>
      <rPr>
        <rFont val="Arial"/>
        <color theme="1"/>
      </rPr>
      <t xml:space="preserve">Hennes &amp; Mauritz anger i sin rapport att de </t>
    </r>
    <r>
      <rPr>
        <rFont val="Arial"/>
        <i/>
        <color theme="1"/>
      </rPr>
      <t>inte</t>
    </r>
    <r>
      <rPr>
        <rFont val="Arial"/>
        <color theme="1"/>
      </rPr>
      <t xml:space="preserve"> inkluderar följande kategorier, eftersom de inte har betydande utsläpp från dem: Kapitalvaror (2), Uppströms leasade tillgångar (8), Bearbetning av sålda produkter (10) och Nedströms leasade tillgångar (13).</t>
    </r>
  </si>
  <si>
    <r>
      <rPr>
        <rFont val="Arial"/>
        <color theme="1"/>
      </rPr>
      <t xml:space="preserve">Nej - Hon läser totalen som total scope 3, antagligen för att det är en fotnot på totalen som gör att det står "Total3" för Garbo? Men hon läser sista siffran som 5 när den ska vara 4. Av någon anledning hittar hon inte S1 och S2 i samma tabell. Hon anger ett värde för purchased goods &amp; services från en annan tabell, men får då inte med att detta är </t>
    </r>
    <r>
      <rPr>
        <rFont val="Arial"/>
        <i/>
        <color theme="1"/>
      </rPr>
      <t xml:space="preserve">övriga </t>
    </r>
    <r>
      <rPr>
        <rFont val="Arial"/>
        <color theme="1"/>
      </rPr>
      <t>goods and services, utöver de råmaterial som det redogörs för i samma tabell, som Garbo inte plockar med</t>
    </r>
  </si>
  <si>
    <t>Här skippar hon sin kategori 1, men lägger in totalen (fortfarande med sista siffran fel) som kat 16</t>
  </si>
  <si>
    <t>255364 (LB)</t>
  </si>
  <si>
    <t>Hexagon rapporterar utsläpp i Scope 3 från kategorierna Inköpta varor och tjänster (1), Kapitalvaror (2), Bränsle- och energirelaterade aktiviteter (3),  Avfall genererat i verksamheten (5) och Affärsresor (6).</t>
  </si>
  <si>
    <t>Nja - en siffra i S3 fel</t>
  </si>
  <si>
    <t>S2 stämmer, men S3 tar hon totalen. S1 tar hon rätt på 2023, men sedan hoppar hon runt och de andra värdena blir fel. Hon tar S3 för 2023 som 2022 och 2022 som 2021. För kategorierna så hoppar det en del mellan åren, 2023 stämmer men vissa värden tolkar hon som 2020 när de är 2022, och sedan lägger hon in samma värden 2020 som 2022.</t>
  </si>
  <si>
    <t>Nu stämmer S1,S2,S3 för 2023 och 2022, men hon hittar inte de tidigare åren (21 &amp; 20). S3 kategorierna stämmer!</t>
  </si>
  <si>
    <t>S2 stämmer. För S3 tar hon totalen för 2023, men tar S3 för 2022 korrekt. S1 tar hon rätt på 2023, men sedan hoppar hon runt och de andra värdena blir fel.  S3-kategorierna stämmer.</t>
  </si>
  <si>
    <t>wtf?</t>
  </si>
  <si>
    <t>Nej (hittar inte)</t>
  </si>
  <si>
    <t>Hittar inget</t>
  </si>
  <si>
    <t>Nja - 1&amp;2 stämmer, 3 är påhittad. Hon säger också att det inte finns 3, men redovisar ett värde?!</t>
  </si>
  <si>
    <t xml:space="preserve">Hittar bara 2023, vilket är konstigt eftersom allt är i samma tabell. S1 &amp; S2 stämmer, för S3 tar hon en av kategorierna (finns ingen summering). </t>
  </si>
  <si>
    <t xml:space="preserve">Garbo redovisar 2023-2019, men tabellen går tillbaka till 2015. S1 och S2 stämmer. Här wingar hon kategorierna (??? första gången) och har alla rätt på dem. </t>
  </si>
  <si>
    <t>ICA-Gruppen anger inte om det är marknadsbaserad eller platsbaserad beräkningsmetod som används för Scope 2. I Scope 3 rapporteras utsläpp från kategorierna Uppströms transport och distribution (4), Affärsresor (6) och Franchiser (14).</t>
  </si>
  <si>
    <t>S3 vet jag inte var den kommer ifrån? S1 &amp; S2 stämmer. Rätt i kategorierna!</t>
  </si>
  <si>
    <t xml:space="preserve">Här har hon hittat på en annan S3 än förra gången, men jag förstår inte var denna kommer från heller. Här går hon emot prompten och redovisar inte - för de kategorier som det inte finns data för. </t>
  </si>
  <si>
    <t>wtf, bara scpe 1 och 2 2019?</t>
  </si>
  <si>
    <t>Indutrade redovisar inte utsläpp i Scope 3 i sin hållbarhetsrapport.</t>
  </si>
  <si>
    <t>Intrum Justitia rapporterar utsläpp i Scope 3 från kategorierna Inköpta varor och tjänster (1), Bränsle- och energirelaterade aktiviteter (3), Affärsresor (6) och Anställdas pendling (7).</t>
  </si>
  <si>
    <t>535+59604</t>
  </si>
  <si>
    <t>Utsläppen i Scope 1 och Scope 2 inkluderar moderbolaget Investment AB Latour och industrirörelsen (helägda bolag). I Scope 3 redovisas utsläpp från moderbolaget Investment AB Latour från kategorierna Inköpta varor och tjänster (1), Tjänsteresor (6), Anställdas pendling (7) och Investeringar (15).</t>
  </si>
  <si>
    <t>Endast 2023. För S1 plockar hon 1+2. S2 &amp; S3 stämmer. För kategorierna blir det fel i 1 och 2 där hon slår ihop 2023 och 2022. Hon bommar 3, sedan har hon rätt på 6,7 och 15.</t>
  </si>
  <si>
    <t>Hon hittar 2023, 2022, 2021. För S1 plockar hon 1+2, helt fel för 2021. Nära på S2 men hon missar en siffra för 2022. Rätt på S3. Samma resultat i kategorierna som förra körningen.</t>
  </si>
  <si>
    <t>Liknande issues.</t>
  </si>
  <si>
    <t>*K-Fast Holding</t>
  </si>
  <si>
    <t>https://wordpress.k-fastigheter.com/wp-content/uploads/2024/04/K-Fast-Holding-AB-publ-arsredovisning-2023.pdf</t>
  </si>
  <si>
    <t>1778+170</t>
  </si>
  <si>
    <t>K-Fast Holding redovisar endast utsläpp i Scope 1.</t>
  </si>
  <si>
    <t>Data för investeringar saknas</t>
  </si>
  <si>
    <t>Nja - siffrorna stämmer, men finansierade utsläpp saknas</t>
  </si>
  <si>
    <t>340+257,210</t>
  </si>
  <si>
    <t xml:space="preserve">Kinnevik redovisar utsläpp i Scope 3 från kategorierna Inköpta varor och tjänster (1), Bränsle- och energirelaterade aktiviteter (3), Avfall genererat i verksamheten (5), Affärsresor (6), Anställdas pendling (7), Uppströms leasade tillgångar (8), Nedströms leasade tillgångar (13) och Investeringar (15). Utsläpp från Investeringar är från 2022. </t>
  </si>
  <si>
    <t>Lagercrantz Group redovisar utsläpp i Scope 3 från kategorierna Bränsle- och energirelaterade aktiviteter (3), Uppströms transport och distribution (4), Uppströms leasade tillgångar (8) och Nedströms transport och distribution (9).</t>
  </si>
  <si>
    <t>Scope 3 inte sammanslaget</t>
  </si>
  <si>
    <t>Nja - 1&amp;2 stämmer, men i Scope 3 har hon plockat en kategori</t>
  </si>
  <si>
    <t>Nja - 1&amp;3 stämmer, men för 2 har hon hittat en sammanslagen 1+2</t>
  </si>
  <si>
    <t>Nja - 1 stämmer, hon hittar inte 2</t>
  </si>
  <si>
    <t xml:space="preserve">Lundbergs redovisar inte utsläppen i Scope 3 uppdelade per kategori. </t>
  </si>
  <si>
    <t>Lundin mining redovisar inte utsläpp i Scope 3.</t>
  </si>
  <si>
    <t>Nej - hittar inte S3</t>
  </si>
  <si>
    <t>Ja - fast hon kallar dem Tigo</t>
  </si>
  <si>
    <t>Millicom redovisar utsläpp från alla relevanta kategorier i Scope 3.</t>
  </si>
  <si>
    <t>Nja - 1&amp;2 stämmer, hon lägger in totalen som 3</t>
  </si>
  <si>
    <t>Munters redovisar utsläpp i Scope 3 från kategorierna Inköpta varor och tjänster (1), Uppströms transport och distribution (4), Avfall genererat i verksamheten (5), Affärsresor (6), Nedströms transport och distribution (9) och Användning av sålda produkter (11).</t>
  </si>
  <si>
    <t>Ncab Group redovisar utsläpp i Scope 3 i kateogorier som inte exakt motsvarar GHG-protokollet. Kategorierna som används är Inköpta varor och tjänster (1), Uppströms transport och distribution (4), Affärsresor (6), Energianvändning för PCB-tillverkning, Avfall inom organisationen (5), Avfall från PCB-tillverkning och Sluthantering av sålt PCB (12?).</t>
  </si>
  <si>
    <t>Nja - Garbo redovisar 1,2,3 rätt men missar de finansierade utsläppen som finns i en annan tabell</t>
  </si>
  <si>
    <t xml:space="preserve">16114+16,503,102 </t>
  </si>
  <si>
    <t>Nordea Bank redovisar inte utsläpp i Scope 3 i linje med GHG-protokollets kategorier. Angivna utsläppskällor är 'Produktion av energibärare', Affärsresor, Post, Papper och Vattenförbrukning. Inkluderat i finansierade utsläpp är Företagslån, Motorfordon, Bostadsfastigheter, Kommersiella fastigheter, Noterade aktier och företagsobligationer (NAM) samt Noterade aktier och företagsobligationer (NLP). Data för finansierade utsläpp är från 2022.</t>
  </si>
  <si>
    <t>Nej - Garbo väljer fel kolumn i en tabell och redovisar bara Sverige, inte hela företaget</t>
  </si>
  <si>
    <t>Nja - Siffrorna stämmer, men Garbo noterar inte brutet räkenskapsår</t>
  </si>
  <si>
    <t>OKQ8 redovisar utsläpp i Scope 3 från kategorierna Inköpta varor och tjänster (1), Bränsle- och energirelaterade aktiviteter (3), Uppströms transport och distribution (4), Avfall genererat i verksamheten (5), Affärsresor (6), Användning av sålda produkter (11), och Nedströms leasade tillgångar (13).</t>
  </si>
  <si>
    <t>*Orrön Energy</t>
  </si>
  <si>
    <t>https://www.orron.com/download/annual-and-sustainability-report-2023/?wpdmdl=43166&amp;refresh=66223d99386561713520025/</t>
  </si>
  <si>
    <t>Håller på att byta namn till Orrön. redovisar inga utsläpp</t>
  </si>
  <si>
    <t>Orrön Energy redovisar inte utsläpp i Scope 3. Utsläppen i Scope 2 redovisas med platsbaserad beräkningsmetod.</t>
  </si>
  <si>
    <t>Nej - Garbo väljer fel kolumn i tabellen</t>
  </si>
  <si>
    <t>Nja - 1&amp;3 Stämmer. 2 ser ut som en blandning av LB och MB</t>
  </si>
  <si>
    <t>*Platzer Fastigheter</t>
  </si>
  <si>
    <t>https://vp282.alertir.com/afw/files/press/platzer/202402223572-1.pdf</t>
  </si>
  <si>
    <t>Nja - Hittar inte S3, men S1 och S2 stämmer</t>
  </si>
  <si>
    <t xml:space="preserve">Platzer redovisar utsläpp i Scope 3 från kategorierna Kapitalvaror (2), Bränsle- och energirelaterade aktiviteter (3) och Affärsresor (6). </t>
  </si>
  <si>
    <t>Nja - 1&amp;2 stämmer, 3 är inte summerat, så jag vet inte varifrån Garbo får sitt värde</t>
  </si>
  <si>
    <t>SBB Norden redovisar inte utsläppen i Scope 3 helt i linje med GHG-protokollets kategorier.  Det redovisas utsläpp från Vattenanvändning, Byggmaterial, Energirelaterade aktiviteter som inte inkluderas i Scope 1 och 2, Transprter i byggprojekt, Avfall i byggprojekt, Hantering av avloppsvatten, Affärsresor (Tåg, Flyg) och Uppströms hyrda tillgångar.</t>
  </si>
  <si>
    <t>Nja - 1&amp;2 stämmer, värdet Garbo lägger in för S3 är för 2022</t>
  </si>
  <si>
    <t>Nja - Garbo hittar CO2 för Scope 1, men det finns ett annat värde för CO2e. S2 stämmer</t>
  </si>
  <si>
    <t>SAS redovisar inte utsläpp i Scope 3.</t>
  </si>
  <si>
    <t>Vet ej - totalen stämmer, men jag vet inte hur Garbo hittat uppdelningen mellan 2/3</t>
  </si>
  <si>
    <t>Scope 3 är inte summerat på samma detlajnivå som de andra</t>
  </si>
  <si>
    <t>Nja - Garbo lägger till en 3a framför värdet i scope 3</t>
  </si>
  <si>
    <t>*Sdiptech</t>
  </si>
  <si>
    <t>https://assets-global.website-files.com/5ccac9906ff35e132721a7ea/662278cef4aa6a7cebb97ef5_Sdiptech%20AB%20-%20%C3%85rsredovisning%202023_kompr.pdf</t>
  </si>
  <si>
    <t>Samhall redovisar utsläpp i Scope 3 från kategorierna Bränsle- och energirelaterade aktiviteter (3), Avfall genererat i verksamheten (5), Affärsresor (6), vatten och IT-utrustning. Beräkningen är inte heltäckande.</t>
  </si>
  <si>
    <t>Nej - 2 är rätt men Garbo anger totalen som 1</t>
  </si>
  <si>
    <t>SEB redovisar utsläpp i Scope 3 från kategorierna Inköpta varor och tjänster (1), Bränsle- och energirelaterade aktiviteter (3), Avfall genererat i verksamheten (5), Affärsresor (6), och Uppströms leasade tillgångar (8). Data för finansierade utsläpp är från 2022.</t>
  </si>
  <si>
    <t>Sectra anger inte om det är marknadsbaserad eller platsbaserad beräkningsmetod som används för Scope 2. Sectra redovisar utsläpp i Scope 3 från kategorierna Avfall genererat i verksamheten (5), Affärsresor (6), och Anställdas pendling (7).</t>
  </si>
  <si>
    <t>Ingen data</t>
  </si>
  <si>
    <t>Scope 3 och total ej summerat</t>
  </si>
  <si>
    <t>Nja - Garbo lägger in en extra siffra i Scope 1-värdet</t>
  </si>
  <si>
    <t>Scope 3 har ett års lagg?</t>
  </si>
  <si>
    <t>SSAB redovisar inte utsläpp i Scope 3 för år 2023.</t>
  </si>
  <si>
    <t>*Stillfront Group</t>
  </si>
  <si>
    <t>https://www.stillfront.com/en/wp-content/uploads/sites/2/2024/04/sve-stillfront-arsredovisning-2023-240422.pdf</t>
  </si>
  <si>
    <t>Nja - lägger till en siffra på S1</t>
  </si>
  <si>
    <t>Stillfront Group redovisar utsläpp i Scope 3 från kategorierna Inköpta varor och tjänster (1),  Bränsle- och energirelaterade aktiviteter (3), Uppströms transport och distribution (4), Avfall genererat i verksamheten (5), Affärsresor (6), Anställdas pendling (7), Nedströms transport och distribution (9) och Användning av sålda produkter (11).</t>
  </si>
  <si>
    <t xml:space="preserve">Storskogen redovisar inte utsläpp i Scope 3 i hållbarhetsrapporten. </t>
  </si>
  <si>
    <t>Sveaskog redovisar utsläpp från alla relevanta kategorier i Scope 3, utom Nedströms transport och distribution (9).</t>
  </si>
  <si>
    <t>Nja - Siffrorna har hoppat i Scope 1</t>
  </si>
  <si>
    <t>Svenska Handelsbanken redovisar inte utsläpp i Scope 3 uppdelat på GHG-protokollets kategorier. Angivna utsläppskällor är tjänsteresor, transport, papperskonsumtion, vattenkonsumtion, uppströms utsläpp från elektricitetsanvändning, och inköpt IT-utrustning (exklusive nätverksutrustning).</t>
  </si>
  <si>
    <t>Nja - Rätt värden, men Garbo läser 2023 som 2022</t>
  </si>
  <si>
    <t>Svevia redovisar utsläpp i Scope 3 från kategorierna Avfall genererat i verksamheten (5) och Affärsresor (6).</t>
  </si>
  <si>
    <t xml:space="preserve">Swedbank redovisar inte utsläpp i Scope 3 uppdelat på GHG-protokollets kategorier. Angivna utsläppskällor är tjänsteresor, säkerhetstransporter, pappersförbrukning, vattenförbrukning, avfall och inköpt IT-utrustning. Kategorierna Nedströms leasade tillgångar (13) och Investeringar (15) är exkluderade. Finansierade utsläpp redovisas med ett års lagg. </t>
  </si>
  <si>
    <t>Nja - 2&amp;3 stämmer, fär 1 väljer Garbo totalen för 1&amp;2</t>
  </si>
  <si>
    <t>Nja - rätt värden, men Garbo missar att det är brutet räkenskapsår</t>
  </si>
  <si>
    <t xml:space="preserve">Systemair redovisar utsläpp i Scope 3 från kategorierna Inköpta varor och tjänster (1), Kapitalvaror (2), Bränsle- och energirelaterade aktiviteter (3), Uppströms transport och distribution (4), Avfall genererat i verksamheten (5), Affärsresor (6), Anställdas pendling (7), Användning av sålda produkter (11) och den egna kategorin "andra aktiviteter nedströms". </t>
  </si>
  <si>
    <t>Nej - Garbo kan inte hantera denna pga inga summeringar och oklara kategorier</t>
  </si>
  <si>
    <t>Nja - i S2 väljer Garbo LB</t>
  </si>
  <si>
    <t>Telefonaktiebolaget L.M. Ericsson redovisar utsläpp i Scope 3 från kategorierna Inköpta varor och tjänster (1), Kapitalvaror (2), Bränsle- och energirelaterade aktiviteter (3), Uppströms transport och distribution (4), Avfall genererat i verksamheten (5), Affärsresor (6), Anställdas pendling (7), Nedströms transport och distribution (9), Användning av sålda produkter (11) och Slutbehandling av sålda produkter (12).</t>
  </si>
  <si>
    <t>Scope 3 har ett års lagg</t>
  </si>
  <si>
    <t>Nej - 1 stämmer, Garbo hittar inte 2 och väljer fel kolumn i tabellen för S3</t>
  </si>
  <si>
    <t>Nja - 1&amp;3 stämmer, Garbo hittar inte S2</t>
  </si>
  <si>
    <t>Thule redovisar inte utsläpp i Scope 3 helt i linje med GHG-protokollets kategorier. Angedda utsläppskällor är logistik, affärsresor, inköpt värme/kyla och elektricitet, inköpta material och varor, inklusive kapitalvaror.</t>
  </si>
  <si>
    <t>No data!</t>
  </si>
  <si>
    <t>Trelleborg redovisar inte utsläpp i linje med GHG-protokollet, utan anger bara direkta och indirekta utsläpp. Trelleborg anger inte om det är marknadsbaserad eller platsbaserad beräkningsmetod som används.</t>
  </si>
  <si>
    <t>Nja - 1&amp;2 stämmer, 3 är lite höftat?</t>
  </si>
  <si>
    <t>Troax redovisar inte utsläpp i Scope 3 helt i linje med GHG-protokollets kategorier. Angedda utsläppskällor är inköp av material, utgående transport och andra utsläpp.</t>
  </si>
  <si>
    <t>https://corporate.truecaller.com/investors/financial-reports-and-presentations</t>
  </si>
  <si>
    <t>Nja - S3 stämmer, 1&amp;2 är nära. Garbo kan ha hittat avrundade siffror</t>
  </si>
  <si>
    <t>*Viaplay Group</t>
  </si>
  <si>
    <t>https://www.viaplaygroup.com/sites/default/files/pr/202403273723-3.pdf</t>
  </si>
  <si>
    <t xml:space="preserve">Nej - forbidden </t>
  </si>
  <si>
    <t>Viaplay Group redovisar utsläpp i Scope 3 från kategorierna Inköpta varor och tjänster (1), Kapitalvaror (2), Bränsle- och energirelaterade aktiviteter (3), Uppströms transport och distribution (4), Avfall genererat i verksamheten (5), Affärsresor (6), Anställdas pendling (7), Användning av sålda produkter (11) och Investeringar (15).</t>
  </si>
  <si>
    <t>Scope 2 och scope 3 ej summerat</t>
  </si>
  <si>
    <t>Nja - 1 stämmer, hon väljer ett värde från en osummerad S2-lista</t>
  </si>
  <si>
    <t>Nja - 1&amp;2 stämmer, Garbo hittar inte S3</t>
  </si>
  <si>
    <t>*Volati</t>
  </si>
  <si>
    <t>https://www.volati.se/backnet/media_archive/original/5a794f3644054467dfc46e4a566d57dc.pdf</t>
  </si>
  <si>
    <t xml:space="preserve">Volati redovisar inga utsläpp i Scope 3. </t>
  </si>
  <si>
    <t>S3 upstream/downstream</t>
  </si>
  <si>
    <t xml:space="preserve">Nja - 1&amp;2 stämmer, hon tolkar  2023 S3 som 2022 </t>
  </si>
  <si>
    <t>https://www.addnodegroup.com/wp-content/uploads/addnode-group-addnode-groups-annual-report-2023-published-240405.pdf</t>
  </si>
  <si>
    <t>Addnode rapporterar inte utsläpp av växthusgaser.</t>
  </si>
  <si>
    <t>Diös redovisar utsläpp i Scope 3 från kategorierna Bränsle- och energirelaterade aktiviteter (3) och Affärsresor (6).</t>
  </si>
  <si>
    <t>Embracer redovisar inte utsläppen i Scope 3 uppdelat i kategorier.</t>
  </si>
  <si>
    <t>Alex statistik</t>
  </si>
  <si>
    <t>Antal Företag</t>
  </si>
  <si>
    <t>Antal 2023</t>
  </si>
  <si>
    <t>Antal 2022</t>
  </si>
  <si>
    <t>Varav 3 inte släppt rapport för 2023, och 2 har data från 2022 i sin rapport från 2023</t>
  </si>
  <si>
    <t>Antal 22/23 (bruten GHG-rapportering)</t>
  </si>
  <si>
    <t>Antal S1&amp;S2 (2023-data)</t>
  </si>
  <si>
    <t>Antal S3 (2023-data)</t>
  </si>
  <si>
    <t>Antal utan S3 (2023-data)</t>
  </si>
  <si>
    <t>Antal med biogena utsläpp</t>
  </si>
  <si>
    <t>Totala redovisade S1-utsläpp 2023</t>
  </si>
  <si>
    <t>ton CO2e</t>
  </si>
  <si>
    <t>Totala redovisade S1&amp;S2-utsläpp 2023</t>
  </si>
  <si>
    <t>Totala redovisade S3-utsläpp 2023</t>
  </si>
  <si>
    <t>Totala redovisade utsläpp (alla Scope) 2023</t>
  </si>
  <si>
    <t>Sveriges totala utsläpp av GHG-gaser</t>
  </si>
  <si>
    <t>Genomsnittlig andel utsläpp i Scope 3</t>
  </si>
  <si>
    <t>Kan antas att detta är högre eftersom vi inte vet hur mycket av Scope 3 som är redovisat</t>
  </si>
  <si>
    <t xml:space="preserve">23 april: Garbo Ja </t>
  </si>
  <si>
    <t>23 april: Garbo Nja</t>
  </si>
  <si>
    <t>23 april: Garbo Nej</t>
  </si>
  <si>
    <t>23 april: Checkat antal</t>
  </si>
  <si>
    <t>Kategori 1</t>
  </si>
  <si>
    <t>Kategori 2</t>
  </si>
  <si>
    <t>Kategori 3</t>
  </si>
  <si>
    <t>Kategori 4</t>
  </si>
  <si>
    <t>Kategori 5</t>
  </si>
  <si>
    <t>Kategori 6</t>
  </si>
  <si>
    <t>Kategori 7</t>
  </si>
  <si>
    <t>Kategori 8</t>
  </si>
  <si>
    <t>Kategori 9</t>
  </si>
  <si>
    <t>Kategori 10</t>
  </si>
  <si>
    <t>Kategori 11</t>
  </si>
  <si>
    <t>Kategori 12</t>
  </si>
  <si>
    <t>Kategori 13</t>
  </si>
  <si>
    <t>Kategori 14</t>
  </si>
  <si>
    <t>Kategori 15</t>
  </si>
  <si>
    <t>Kategori 16</t>
  </si>
  <si>
    <t>Totalt i kategorier</t>
  </si>
  <si>
    <t>Antal med Near Term SBT (validerad)</t>
  </si>
  <si>
    <t>Antal med Near Term SBT (committed)</t>
  </si>
  <si>
    <t>Antal med Net-Zero (SBTi)</t>
  </si>
  <si>
    <t>Basår</t>
  </si>
  <si>
    <t>&lt;2019</t>
  </si>
  <si>
    <t>Antal som redovisar per kategori</t>
  </si>
  <si>
    <t>Top 3 - ABB, Volvo AB, Atlas Copco</t>
  </si>
  <si>
    <t>Alla utom ovanstående</t>
  </si>
  <si>
    <t>Bolagsnamn (original)</t>
  </si>
  <si>
    <t>Bolagsnamn (SBTi)</t>
  </si>
  <si>
    <t>SBTi Near term - Target Status</t>
  </si>
  <si>
    <t>SBTi - Net-Zero</t>
  </si>
  <si>
    <t>Net-Zero Year</t>
  </si>
  <si>
    <t>SBTi Target</t>
  </si>
  <si>
    <t>Other target (proclaimed elsewhere)</t>
  </si>
  <si>
    <t>FLAG Targets 
AAK commits to reduce absolute scope 3 FLAG GHG emissions 33.3% by 2030 from a 2019 base year.* AAK commits to no deforestation across its primary deforestation-linked commodities with a target date of 2025. 
*Target includes FLAG emissions and removals. 
Near-Term Targets 
AAK commits to reduce absolute scope 1 and 2 GHG emissions 50% by 2030 from a 2019 base year.* AAK also commits to reduce absolute scope 3 GHG emissions from purchased goods and services, and upstream transportation and distribution 46.2% within the same timeframe. AAK further commits that 10.3% of its suppliers by emissions, covering purchased goods and services, and transportation and distribution, will have science-based targets by 2027. 
*The target boundary includes biogenic land-related emissions and removals from bioenergy feedstocks.</t>
  </si>
  <si>
    <t>Targets Set</t>
  </si>
  <si>
    <t>Yes</t>
  </si>
  <si>
    <t>Volvo Group commits to reduce absolute scope 1 and 2 GHG emissions 50% by 2030 from a 2019 base year. Volvo Group commits to reduce absolute scope 3 GHG emissions from use of sold construction equipment 30% by 2030 and from use of sold industrial &amp; marine engines 37.5% by 2034 from a 2019 base year. Volvo Group also commits to reduce scope 3 GHG emissions from use of sold heavy duty trucks 40% per vehicle km by 2030 and from buses 40% per vehicle km by 2030 from a 2019 base year.</t>
  </si>
  <si>
    <t>ABB commits to reduce absolute scope 1 and 2 GHG emissions 80% by 2030 from a 2019 base year.ABB also commits to reduce absolute scope 3 GHG emissions 15% over the same timeframe.**The target boundary includes biogenic emissions and removals from bioenergy feedstocks.</t>
  </si>
  <si>
    <t>TARGET: Reduce the intensity of emissions in scope 1 and scope 2 per SEK million sales by 25% by 2025, using 2021 as the
base year.</t>
  </si>
  <si>
    <t>Committed</t>
  </si>
  <si>
    <t>50% Reducerad koldioxidintensitet 2030*
*2019/2020 är basår, Scope 1, 2 och 3 (3, 4, 6 och 9)</t>
  </si>
  <si>
    <t>AFRY commits to reduce absolute scope 1 and 2 GHG emissions 36% by 2027 from a 2019 base year. AFRY also commits to reduce absolute scope 3 GHG emissions from business travel 36% within the same timeframe. AFRY further commits that 87% of its suppliers by spend covering purchased goods and services and capital goods will set science-based targets by 2027</t>
  </si>
  <si>
    <t>Akademiska Hus har högt ställda mål om klimatneutralitet där vi ska bli klimatneutrala 2035 och reducera våra utsläpp från hela värdekedjan med 85 procent jämfört med vårt basår 2019.</t>
  </si>
  <si>
    <t>Overall Net-Zero Target Alfa Laval AB commits to reach net-zero greenhouse gas emissions across the value chain by 2050 from a 2020 base year. Near-Term Targets Alfa Laval AB commits to reduce absolute scope 1 and 2 GHG emissions 95% by 2030 from a 2020 base year. Alfa Laval AB commits to increase annual sourcing of renewable electricity from 80% in 2020 to 100% by 2030. Alfa Laval AB also commits to absolute scope 3 GHG emissions 50% within the same timeframe. Long-Term Targets Alfa Laval AB commits to maintain at least 95% absolute scope 1 and 2 GHG emission reductions from 2030 through 2050 from a 2020 base year. Alfa Laval AB also commits to reduce absolute scope 3 GHG emissions 95% by 2050 from a 2020 base year.</t>
  </si>
  <si>
    <t>Reduce Scope 1 and 2 CO₂ emissions by more than 50% by 2030, compared with 2019</t>
  </si>
  <si>
    <t>Apoteket commits to reduce absolute scope 1 and 2 GHG emissions 50% by 2030 from a 2020 base year.* Apoteket commits to reduce absolute scope 3 upstream transportation GHG emissions 50% within the same timeframe. Apoteket also commits that 70% of its suppliers by emissions covering scope 3 purchased goods and services, will have science-based targets by 2027. *The target boundary includes land-related emissions and removals from bioenergy feedstocks.</t>
  </si>
  <si>
    <t>Arjo AB commits to reduce absolute scope 1 and 2 GHG emissions 50%
by 2030 from a 2021 base year. Arjo AB also commits to reduce absolute
scope 3 GHG emissions from purchased goods and services, upstream
transportation and distribution and use of sold products 25% within the
same timeframe.</t>
  </si>
  <si>
    <t>Arla Foods commits to reduce absolute scope 1 and 2 GHG emissions 63% by 2030 from a 2015 base year.* Arla Foods also commits to reduce scope 3 GHG emissions 30% per tonne of standardised raw milk and whey intaken by 2030 from a 2015 base year. *The target boundary includes biogenic emissions and removals from bioenergy feedstocks.</t>
  </si>
  <si>
    <t>ASSA ABLOY AB commits to reduce absolute scope 1 and 2 GHG emissions 50% by 2030 from a 2019 base year*. ASSA ABLOY AB also commits to reduce absolute scope 3 GHG emissions 28% within the same timeframe. *The target boundary includes land-related emissions and removals from bioenergy feedstocks.</t>
  </si>
  <si>
    <t>AstraZeneca</t>
  </si>
  <si>
    <t>FY2045</t>
  </si>
  <si>
    <t>Global biopharmaceutical company AstraZeneca commits to reach net-zero greenhouse gas emissions across the value chain by FY2045. 
Near-Term Targets
Global biopharmaceutical company AstraZeneca commits to reduce absolute scope 1 and 2 GHG emissions 98% by FY2026 from a FY2015 base year, and to reduce absolute scope 3 GHG emissions 50% by FY2030 from a FY2019 base year. Within this target, AstraZeneca commits to reduce absolute scope 3 GHG emissions from fuel and energy related activities, upstream leased assets and downstream leased assets 80% by FY2030; from use of sold products 95% by 2030; and from upstream transportation and distribution, waste generated in operations, business travel, employee commuting and end of life treatment of sold products 46% by FY2030, all from a 2019 base year. Furthermore, AstraZeneca commits that 95% of its suppliers by spend covering purchased goods and services and capital goods, and 50% of its suppliers by spend covering upstream transportation and distribution and business travel, will have science-based targets by FY2025.
Long-Term Targets
AstraZeneca also commits to reduce absolute scope 3 GHG emissions 90% by FY2045 from a FY2019 base year.</t>
  </si>
  <si>
    <t>Atlas Copco commits to reduce absolute scope 1 and 2 GHG emissions 46% by 2030 from a 2019 base year. Atlas Copco also commits to reduce absolute scope 3 GHG emissions 28% over the same timeframe.</t>
  </si>
  <si>
    <t>Som komplement till vårt mål om att bli klimatneutrala 2030 har vi också antagit ett netto-noll mål till 2040. Under året har vi utvecklat vår klimatrapportering, utifrån rekommendationer från branschstandarder. Vårt klimatbokslut för 2023 kommer att utgöra basåret för netto-noll målet till 2040.
Halverat klimatavtryck från planerade projekt till 2025 och 75% minskning till 2030
22% lägre klimatavtryck i förvaltningen 2025</t>
  </si>
  <si>
    <t>Autoliv commits to reduce absolute scope 1 and 2 GHG emissions 75% by 2030 from a 2018 base year. Autoliv also commits to reduce absolute upstream scope 3 GHG emissions 15% within the same timeframe.</t>
  </si>
  <si>
    <t>Headline target: Avanza Bank Holding AB’s portfolio targets cover 11% of its total investment and lending activities by total balance sheet assets as of 2021.(1) As of that year, required activities made up 11% of Avanza Bank Holding AB’s total investment and lending activities total balance sheet assets while optional activities made up 76% and out of scope activities made up 12%.
(1) Excluding assets managed under advisory or execution-only mandates, Avanza Bank Holding AB’s portfolio targets cover 29% of its total investment and lending activities by total balance sheet assets as of 2021.
https://sciencebasedtargets.org/resources/files/Target-language-and-summary_Avanza.pdf</t>
  </si>
  <si>
    <t>Removed</t>
  </si>
  <si>
    <t>– Nettonollutsläpp från egen verksamhet senast 2030
– Minska utsläpp per kilo såld mat
Målet innebär att utsläppen ska vara minst 85 procent lägre i jämförelse med basåret 2020.</t>
  </si>
  <si>
    <t>Beijer REF commits to reduce absolute scope 1 and 2 GHG emissions 42% by 2030 from a 2021 base year. Beijer REF also commits  to reduce absolute scope 3 GHG emissions from purchased goods and services, use of sold products, and end-of-life treatment of sold products 25% within the same timeframe.</t>
  </si>
  <si>
    <t>Betsson AB</t>
  </si>
  <si>
    <t>Betsson AB commits to reduce absolute scope 1 and 2 GHG emissions 54% by 2030 from a 2019 base year. Betsson AB commits to reduce absolute scope 3 GHG emissions 14% within the same timeframe.</t>
  </si>
  <si>
    <t>Billerud AB</t>
  </si>
  <si>
    <t>Billerud AB commits to reduce its absolute scope 1 and 2 greenhouse gas emissions 59% by 2030 from a 2016 base year. Billerud AB also commits to reduce its scope 3 emissions 30% by 2030 from a 2016 base year.</t>
  </si>
  <si>
    <t>Boliden AB (publ) commits to reduce absolute scope 1 and 2 GHG emissions 42% by 2030 from a 2021 base year*. Boliden AB (publ) also commits to reduce absolute scope 3 GHG emissions 30% within the same timeframe. 
*The target boundary includes biogenic land-related emissions and removals from bioenergy feedstock.</t>
  </si>
  <si>
    <t>Science Based Targets initiative (SBTi). Bravida is one of the first companies in our industry to commit SBTi. The initiative involves developing science-based climate targets in line with the Paris Agreement and defining activities to achieve the targets. In 2023, we produced relevant data and calculated our significant emissions across the value chain to use as a baseline year going forwards. During 2024, we will present new, more ambitious climate targets and activities for approval by SBTi.</t>
  </si>
  <si>
    <t>Climate Neutral by 2045</t>
  </si>
  <si>
    <t>Castellum commits to reduce absolute scope 1, 2, and 3 GHG emissions 100% by 2030 from a 2017 base year.</t>
  </si>
  <si>
    <t>Catena AB commits to reduce absolute scope 1 and scope 2 GHG emissions 50% by 2030 from a 2018 base year, and to measure and reduce its scope 3 emissions.</t>
  </si>
  <si>
    <t>We have raised our level of ambition on matters of sustainability and have begun planning how to reduce our overall carbon footprint with the objective of applying to join the Science Based Target’s initiative in 2024.</t>
  </si>
  <si>
    <t>Coop Sverige AB</t>
  </si>
  <si>
    <t>The Swedish retail company Coop Sverige AB commits to reduce absolute scope 1 and 2 GHG emissions 50% by 2026 from a 2019 base year. Coop Sverige AB also commits to reduce absolute scope 3 GHG emissions from upstream and downstream transportation and distribution and waste generated in operations 25% over the same timeframe. Furthermore, Coop Sverige AB commits to reduce scope 3 GHG emissions from purchased goods and services by 25% per kilogram of sold food products over the same timeframe. Coop Sverige AB also commits that 67% of its suppliers by spend covering purchased goods and services, will have science-based targets by 2026. Furthermore, Coop Sverige AB also commits to increase annual sourcing of renewable electricity from 92.1% in 2019 to 100% by 2026</t>
  </si>
  <si>
    <t>This target was approved using a streamlined target validation route exclusive to small and medium-sized enterprises (SMEs). https://sciencebasedtargets.org/faqs-for-smes/ Corem Property Group AB publ. commits to reduce scope 1 and scope 2 GHG emissions 42% by 2030 from a 2021 base year, and to measure and reduce its scope 3 emissions. Corem Property Group AB publ. commits to reach net-zero by 2035. As part of this, Corem Property Group AB publ. commits to reduce scope 1+2+3 emissions 95% by 2035 from a 2021 base year.</t>
  </si>
  <si>
    <t>This target was approved using a streamlined target validation route exclusive to small and medium-sized enterprises (SMEs). https://sciencebasedtargets.org/faqs-for-smes/ Diös Fastigheter commits to reduce absolute scope 1 and scope 2 GHG emissions 50% by 2030 from a 2018 base year, and to measure and reduce its scope 3 emissions.</t>
  </si>
  <si>
    <t>Overall Net-Zero Target
Electrolux Group commits to reach net-zero greenhouse gas emissions across the value
chain by 2050 from a 2021 base year.
Near-Term Targets
Electrolux Group commits to reduce absolute scope 1 and 2 GHG emissions 85% by 2030
from a 2021 base year*. Electrolux Group also commits to reduce absolute scope 3 GHG
emissions covering purchased goods and services, upstream transportation and distribution,
business travel and the use of sold products 42% within the same timeframe*.
*The target boundary includes land-related emissions and removals from bioenergy
feedstocks.
Long-Term Targets
Electrolux Group commits to reduce absolute scope 1 and 2 GHG emissions 90% by 2033
from a 2021 base year*. Electrolux Group commits to maintain at least 90% absolute scope
1 and 2 GHG emission reductions from 2033 through 2050*. Electrolux Group also commits
to reduce absolute scope 3 GHG emissions 90% by 2050 from a 2021 base year*.
*The target boundary includes land-related emissions and removals from bioenergy
feedstocks.</t>
  </si>
  <si>
    <t>Electrolux Professional commits to reduce absolute scope 1 and 2 GHG emissions 70% by 2030 from a 2019 base year. Electrolux Professional also commits to reduce absolute scope 3 GHG emissions from use of sold products 27.5% within the same timeframe.</t>
  </si>
  <si>
    <t>Elekta AB commits to reduce absolute scope 1 and 2 GHG emission 46.2% by FY2031 from a FY2021 base year.* Elekta AB also commits to increase annual sourcing of renewable electricity from 61% in FY2021 to 100% by FY2030. Elekta AB further commits to reduce scope 3 GHG emissions from use of sold products and end-of-life treatment of sold products 55% per radiotherapy cancer treatment course by FY2031 from a FY2021 base year. Elekta AB finally commits that 27.5% of its suppliers by emissions covering purchased goods and services, capital goods, and upstream transportation and distribution will have science-based targets by FY2026. *The target boundary includes biogenic land-related emissions and removals from bioenergy feedstocks.</t>
  </si>
  <si>
    <t>Embracer Group AB commits to reduce absolute scope 1 and scope 2 GHG emissions 45.0% by FY2030 from a FY2021 base year*. Embracer Group AB also commits to reduce scope 3 GHG emissions covering purchased goods and services, fuel and energy-related activities, upstream transportation and distribution, business travel and employee commuting 51.6% per MSEK value added within the same timeframe.
*The target boundary includes biogenic land-related emissions and removals from bioenergy feedstocks.</t>
  </si>
  <si>
    <t>Epiroc commits to reduce absolute scope 1 and 2 GHG emissions 50% by 2030 from a 2019 base year. Epiroc commits to reduce absolute scope 3 GHG emissions from use of sold products 50% over the same timeframe.</t>
  </si>
  <si>
    <t>EQT commits to achieve SBTs in its listed and private equity and real estate portfolios by 2030 from a 2019 base year. Portfolio targets cover 98% of the EQT funds total investment and lending activities by invested capital as of Dec 31st, 2020. Full target: https://sciencebasedtargets.org/resources/files/Target-language-and-summary_EQT.docx-1.pdf</t>
  </si>
  <si>
    <t>Essity commits to reduce absolute Scope 1 and 2 GHG emissions 35% by 2030 from a 2016 base year.* Essity also commits to reduce absolute scope 3 GHG emissions from purchased goods and services, upstream and downstream transportation and distribution, waste generated in operations, and end-of-life treatment of sold products 18% by 2030 from a 2016 base-year. * The target boundary includes biogenic emissions and removals from bioenergy feedstocks.</t>
  </si>
  <si>
    <t>This target was approved using a streamlined target validation route exclusive to small and medium-sized enterprises (SMEs). https://sciencebasedtargets.org/faqs-for-smes/ Fabege AB commits to reduce absolute scope 1 and scope 2 GHG emissions 50% by 2030 from a 2018 base year, and to measure and reduce its scope 3 emissions.</t>
  </si>
  <si>
    <t>Overall Net-Zero Target: Fastighets AB Balder commits to reach net-zero greenhouse gas
emissions across the value chain by 2045.
Near-Term Targets: Fastighets AB Balder commits to reduce absolute scope 1 and 2 GHG
emissions 50% by 2030 from a 2022 base year.* Fastighets AB Balder also commits to
reduce scope 3 GHG emissions 55% per square meter of lettable area within the same
timeframe.*
*The target boundary includes land-related emissions and removals from bioenergy
feedstocks.
Long-Term Targets: Fastighets AB Balder commits to reduce scope 1, 2 and 3 GHG
emissions 90% by 2045 from a 2022 base year.*
*The target boundary includes biogenic land-related emissions and removals from bioenergy
feedstocks.</t>
  </si>
  <si>
    <t>This target was approved using a streamlined target validation route exclusive to small and medium-sized enterprises (SMEs). https://sciencebasedtargets.org/faqs-for-smes/ Fastpartner AB commits to reduce scope 1 and scope 2 GHG emissions 42% by 2030 from a 2021 base year, and to measure and reduce its scope 3 emissions. Fastpartner AB commits to reach net-zero by 2045. As part of this, Fastpartner AB commits to reduce scope 1+2+3 emissions 100% by 2045 from a 2021 base year.</t>
  </si>
  <si>
    <t>2025: 40% absolute reduction in S1 &amp; S2,  50% reduction per product produced</t>
  </si>
  <si>
    <t>Overall Net-Zero Target
Getinge AB commits to reach net-zero GHG emissions across the value chain by 2050 from a 2021 base year.
Near-Term Targets
Getinge AB commits to reduce absolute scope 1 and 2 GHG emissions 90% by 2030 from a 2021 base year. Getinge AB also commits to reduce absolute scope 3 GHG emissions 25% within the same timeframe.
Long-Term Targets
Getinge AB commits to maintain at least 90% absolute scope 1 and 2 GHG emissions reductions from 2030 through 2050. Getinge AB also commits to reduce absolute scope 3 GHG emissions 90% by 2050 from a 2021 base year.</t>
  </si>
  <si>
    <t>This target was approved using a streamlined target validation route exclusive to small and medium-sized enterprises (SMEs). https://sciencebasedtargets.org/faqs-for-smes/ Hemnet AB commits to reduce scope 1 and scope 2 GHG emissions 42% by 2030 from a 2021 base year, and to measure and reduce its scope 3 emissions.  Hemnet AB commits to reach net-zero by 2050. As part of this, Hemnet AB commits to reduce scope 1+2+3 emissions 90% by 2050 from a 2021 base year.</t>
  </si>
  <si>
    <t>H&amp;M Group</t>
  </si>
  <si>
    <t>FY2040</t>
  </si>
  <si>
    <t>Overall Net-Zero Target
H&amp;M Group commits to reach net-zero greenhouse emissions across the value chain by FY2040 from a FY2019 base year.
Near-Term Targets
H&amp;M Group commits to reduce absolute scope 1 and 2 GHG emissions 56% by FY2030 from a FY2019 base year.* H&amp;M Group also commits to increase annual sourcing of renewable electricity from 90.6% in FY2019 to 100% by FY2030. H&amp;M Group finally commits to reduce absolute scope 3 GHG emissions 56% by FY2030 from a FY2019 base year *The target boundary includes biogenic land-related emissions and removals from bioenergy feedstocks.
Long-Term Targets
H&amp;M Group commits to reduce scope 1 and 2 GHG emissions 90% by FY2040 from a FY2019 base year.* H&amp;M Group also commits to reduce absolute scope 3 GHG emissions 90% within the same timeframe. *The target boundary includes biogenic land-related emissions and removals from bioenergy feedstocks.</t>
  </si>
  <si>
    <t>The target is to lower the emissions by 75 percent by 2025, from a 2018/2019 base year.</t>
  </si>
  <si>
    <t>Holmen commits to reduce scope 1 and 2 GHG emissions 15.1% per ton of paper and pulp by 2030 from a 2019 base year.* Holmen commits to reduce scope 3 GHG emissions from upstream and downstream transportation and distribution 22% per tonne-kilometre over the same timeframe. Holmen commits to reduce scope 3 GHG emissions from fuel- and energy_x0002_related activities 22% per tonne of woody biomass over the same timeframe. Holmen commits that 35% of its suppliers by emissions covering purchased goods and services will have science-based targets by 2025. *The target boundary includes bioenergy emissions and removals from biogenic sources.</t>
  </si>
  <si>
    <t>This target was approved using a streamlined target validation route exclusive to small and medium-sized enterprises (SMEs). https://sciencebasedtargets.org/faqs-for-smes/ Hufvudstaden AB commits to reduce scope 1 and scope 2 GHG emissions 46% by 2030 from a 2019 base year, and to measure and reduce its scope 3 emissions.</t>
  </si>
  <si>
    <t>Husqvarna Group commits to reduce absolute scope 1, 2, and 3 GHG emissions 35% by 2025 from a 2015 base year</t>
  </si>
  <si>
    <t>ICA Group commits to reduce scopes 1, 2 and 3 GHG emissions 70% per square meter by 2025 from a 2006 base-year. The target includes Scope 3 emissions from franchises, downstream transportation and business travel. ICA Group also commits that suppliers covering 70% scope 3 emissions will set science-based targets by 2025</t>
  </si>
  <si>
    <t>The IKEA home furnishing business commits to reduce absolute GHG emissions across the IKEA value chain (scope 1, 2 &amp; 3) at least 15% by FY2030, from a FY2016 base year. Inter IKEA Group commits to reduce scope 1 and 2 GHG emissions 80% by FY2030, from a FY2016 base-year. For IKEA retail operations (scope 3), the franchisee Ingka Group commits to reduce absolute scope 1 and 2 GHG emissions 80% by FY2030, from FY2016. Inter IKEA Group also commits to reduce absolute scope 3 GHG emissions from production at direct home furnishing, food, component and catalogue suppliers 80% by FY2030, from a FY2016 base year. Inter IKEA Group and the franchisee Ingka Group commit to reduce scope 3 GHG emissions 50% per person for customer and co-worker travel and home deliveries by FY2030, from a FY2016 base year.Inter IKEA Group includes the IKEA franchisor, range development (including food), supply and some manufacturing activities.The target boundary includes biogenic emissions and removals from bioenergy feedstocks</t>
  </si>
  <si>
    <t>CO2 neutral 2030</t>
  </si>
  <si>
    <t>Target is a 40% reduction in CO2 emissions for Scope 1 &amp; 2 and a 20% reduction for Scope 3 by 2030</t>
  </si>
  <si>
    <t>JM Baxi Ports &amp; Logistics Limited commits to reduce absolute scope 1 and 2 GHG emissions 50.4% by FY2032 from a FY2022 base year. JM Baxi Ports &amp; Logistics Limited commits to reduce scope 3 GHG emissions 70.0% per INR value added within the same timeframe.</t>
  </si>
  <si>
    <t>Kindred Group commits to reduce absolute scope 1 and 2 GHG emissions 90% by FY2027 from a FY2019 base year. Kindred Group also commits to reduce absolute scope 3 GHG emissions 35% within the same timeframe.</t>
  </si>
  <si>
    <t>Reduce greenhouse gas emission intensity in Kinnevik’s portfolio by 50% by 2030, with 2020 as base year (scope 3 category 15 Investments)
Reduce greenhouse gas emissions from Kinnevik’s operations by 50% by 2030 and by 90% in 2050, with 2019 as base year (scope 1-3 excluding category 15 Investments)</t>
  </si>
  <si>
    <t>Målsättningen är att verksamheten ska vara klimatneutral i hela värdekedjan till 2030.</t>
  </si>
  <si>
    <t>plan for reducing absolute Scope 1 and Scope 2 (market-based) emissions by 35% by 2030, compared to the target base year of adjusted 2019 emissions,</t>
  </si>
  <si>
    <t>Target 2030: -50 per cent CO2e in Scope 1 &amp; 2 per EURm revenue, from a 2020 baseline.</t>
  </si>
  <si>
    <t>Millicom International Cellular S.A. commits to reduce absolute scope 1 and 2 GHG emissions 50% by FY2030 from a FY2020 base year. Millicom International Cellular S.A. also commits to reduce absolute scope 3 GHG emissions 20% by FY2035 from a FY2020 base year</t>
  </si>
  <si>
    <t>Our target is to reduce our value chain emissions (tCO₂e) by -50% by 2032 in line with the Paris Agreement (to limit global warming to 1.5°C).</t>
  </si>
  <si>
    <t>This target was approved using a streamlined target validation route exclusive to small and medium-sized enterprises (SMEs). https://sciencebasedtargets.org/faqs-for-smes/ Mips AB commits to reduce scope 1 and scope 2 GHG emissions 42% by 2030 from a 2020 base year, and to measure and reduce its scope 3 emissions.</t>
  </si>
  <si>
    <t>Mål: De energirelaterade utsläppen av växthusgaser (Scope 1 och 2) ska minska med 80 procent fram till 2025 jämfört med genomsnittet för 2011 – 2012 (ton CO2e/nettoomsättning).</t>
  </si>
  <si>
    <t>This target was approved using a streamlined target validation route exclusive to small and medium-sized enterprises (SMEs). https://sciencebasedtargets.org/faqs-for-smes/ NP3 Fastigheter AB commits to reduce scope 1 and scope 2 GHG emissions 42% by 2030 from a 2020 base year, and to measure and reduce its scope 3 emissions.  NP3 Fastigheter AB commits to reach net-zero by 2045. As part of this, NP3 Fastigheter AB commits to reduce scope 1+2+3 emissions 90% by 2045 from a 2020 base year.</t>
  </si>
  <si>
    <t>This target was approved using a streamlined target validation route exclusive to small and medium-sized enterprises (SMEs). https://sciencebasedtargets.org/faqs-for-smes/ OX2 AB commits to reduce scope 1 and scope 2 GHG emissions 42% by 2030 from a 2022 base year, and to measure and reduce its scope 3 emissions.</t>
  </si>
  <si>
    <t>Pandox commits to reduce absolute scope 1 and 2 GHG emissions 42% by 2030
from a 2022 base year.* Pandox also commits to reduce absolute scope 3 GHG
emissions from purchased goods and services and downstream leased assets
25% within the same timeframe. *The target boundary includes land-related
emissions and removals from bioenergy feedstocks.</t>
  </si>
  <si>
    <t>PostNord Group commits to reduce absolute scope 1 and 2 GHG emissions 80% by 2030 from a 2020 base year.* PostNord Group also commits to reduce scope 3 GHG emissions by 50% per parcel within the same timeframe. * The target boundary includes biogenic emissions and removals from bioenergy feedstocks</t>
  </si>
  <si>
    <t>Saab AB commits to reduce absolute scope 1 and 2 GHG emissions 42% by 2030 from a 2020 base year. Saab AB also commits that 50% of its suppliers by spend covering purchased goods and services and capital goods, will have science-based targets by 2027. Saab AB further commits to reduce absolute scope 3 GHG emissions covering upstream transportation and distribution, business travel and use of sold products 25% by 2030 from a 2020 base year.</t>
  </si>
  <si>
    <t>This target was approved using a streamlined target validation route exclusive to small and medium-sized enterprises (SMEs). https://sciencebasedtargets.org/faqs-for-smes/ Samhällsbyggnadsbolaget i Norden AB commits to reduce scope 1 and scope 2 GHG emissions 42% by 2030 from a 2020 base year, and to measure and reduce its scope 3 emissions.</t>
  </si>
  <si>
    <t>Overall Net Zero Target
Sandvik Group commits to reach net-zero greenhouse gas emissions across the value chain by 2050.
Near-Term Targets
Sandvik Group commits to reduce absolute scope 1 and 2 GHG emissions 50% by 2030 from a 2019 base year. * Sandvik Group also commits to reduce absolute scope 3 GHG emissions 30% within the same timeframe.
*The target boundary includes biogenic land-related emissions and removals from bioenergy feedstocks.
Long-Term Targets
Sandvik Group commits to reduce absolute scope 1 and 2 GHG emissions 90% by 2040 from a 2019 base year. * Sandvik Group also commits to reduce absolute scope 3 GHG emissions 90% by 2050 from a 2019 base year.
*The target boundary includes biogenic land-related emissions and removals from bioenergy feedstocks.</t>
  </si>
  <si>
    <t>Overall Net-Zero Target
SAS Institute Inc. commits to reach net-zero greenhouse gas emissions across the value chain by 2050.
Near-Term Targets
SAS Institute Inc. commits to reduce absolute scope 1 and 2 GHG emissions 52.6% by 2030 from a 2018 base year. SAS Institute Inc. also commits to reduce absolute scope 3 GHG emissions 52.6% within the same timeframe.
Long-Term Targets
SAS Institute Inc. commits to reduce absolute scope 1, 2, and 3 GHG emissions 90% by 2050 from a 2018 base year.</t>
  </si>
  <si>
    <t>Securitas AB, a global security solutions company, commits to reduce absolute scope 1, 2, and 3 GHG emissions 42% by 2030 from a 2022 base year.* 
*The target boundary includes land-related emissions and removals from bioenergy feedstocks.</t>
  </si>
  <si>
    <t>Skanska commits to reduce absolute scope 1 and 2 GHG emissions 70% by 2030 from a 2015 base year*. Skanska also commits to reduce absolute scope 3 GHG emissions from purchased goods and services, fuel and energy related activities, waste generated in operations, business travel, and use of sold products 50% by 2030 from a 2020 base year. Furthermore, Skanska commits to reduce absolute scopes 1 and 2 GHG emissions 100% by 2045 from a 2015 base year*. Skanska commits to reduce absolute scope 3 GHG emissions from purchased goods and services, fuel and energy related activities, waste generated in operations, business travel, and use of sold products 90% by 2045 from a 2020 base year. *The target boundary includes biogenic emissions and removals from bioenergy feedstocks.</t>
  </si>
  <si>
    <t>Södra Skogsägarna ekonomisk förening commits to reduce absolute scope 1 and 2 GHG emissions 50% by 2030 from a base year 2020.* Södra Skogsägarna ekonomisk förening commits to reduce absolute scope 3 GHG emissions 50% within the same timeframe.* Södra Skogsägarna ekonomisk förening also commits that 70% of its customers by emissions, covering processing of sold products, will set science-based targets by 2027. *The target boundary includes biogenic land-related emissions and removals from bioenergy feedstocks.</t>
  </si>
  <si>
    <t>om a</t>
  </si>
  <si>
    <t>SSAB commits to reduce absolute scope 1 and 2 GHG emissions 35% by 2032 from a 2018 base year.</t>
  </si>
  <si>
    <t>Stora Enso commits to reduce absolute scope 1 and 2 GHG emissions 50% by 2030 from a 2019 base year.* Stora Enso also commits to reduce absolute scope 3 GHG emissions 50% within the same timeframe. *The target boundary includes biogenic emissions and removals from bioenergy feedstocks.</t>
  </si>
  <si>
    <t>Overall Net-Zero Target: Systembolaget AB commits to reach net-zero greenhouse gas
emissions across the value chain by 2045.
Near-Term Targets: Systembolaget AB commits to reduce absolute scope 1 and 2 GHG
emissions 90% by 2027 from a 2019 base year. Systembolaget AB also commits to reduce
absolute scope 3 GHG emissions 50% by 2030 from a 2019 base year.
Long-Term Targets: Systembolaget AB commits to reduce absolute scope 1 and 2 GHG
emissions 90% by 2027 from a 2019 base year and maintain 90% absolute reductions
through 2045. Systembolaget AB also commits to reduce absolute scope 3 GHG emissions
90% by 2045 from a 2019 base year.</t>
  </si>
  <si>
    <t>Overall Net-Zero Target 
Multinational Swedish telecommunications company Tele2 AB commits to reach net-zero  greenhouse gas emissions across the value chain by 2035 from a 2019 base year. 
Near-Term Targets
Tele2 AB commits to reduce absolute scope 1 and 2 GHG emissions 90% by 2025 and 100%  by 2029 from a 2019 base year*. Tele2 AB also commits to reduce scope 3 GHG emissions  60% per subscription by 2029 from a 2019 base year. 
*The target boundary includes biogenic land-related emissions and removals from bioenergy  feedstocks. 
Long-Term Targets 
Tele2 AB commits to maintain 100% absolute scope 1 and 2 GHG emissions reductions from  2029 through 2035*. Tele2 AB also commits to reduce absolute scope 3 GHG emissions 90%  by 2035 from a 2019 base year. 
*The target boundary includes biogenic land-related emissions and removals from bioenergy feedstocks.</t>
  </si>
  <si>
    <t>Ericsson Group</t>
  </si>
  <si>
    <t>Overall Net-Zero Target
Ericsson commits to reach net-zero greenhouse gas emissions across the value chain by
FY2040.
Near-Term Targets
Ericsson commits to reduce absolute scope 1, 2 and 3 GHG emissions 50% by FY2030 from
a FY2020 base year. Within this target, Ericsson commits to reduce absolute scope 1 and 2
GHG emissions 90.0% and absolute scope 3 GHG emissions 50.0% within the same
timeframe.
Long-Term Targets
Ericsson commits to reduce absolute scope 1, 2 and 3 GHG emissions 90% by FY2040 from a
FY2020 base year.</t>
  </si>
  <si>
    <t>Overall Net-Zero Target
Telia Company commits to reach net-zero GHG emissions across the value chain by 2040.
Near-Term Targets
Telia Company commits to reduce absolute scope 1 and 2 GHG emissions 90% by 2030 from a 2018 base year. Telia Company also commits to reduce absolute scope 3 GHG emissions from use of sold products and downstream leased assets 29% by 2025 from a 2018 base year. Telia Company further commits that 72% of its suppliers by emissions covering purchased goods and services and capital goods, will have science-based targets by 2025.
Long-Term Targets
Telia Company commits to maintain at least 90% absolute scope 1 and 2 emission reductions from 2030 through 2040 from a 2018 base year. Telia Company also commits to reduce absolute scope 3 GHG emissions 90% by 2040 from a 2018 base year.</t>
  </si>
  <si>
    <t>Overall Net-Zero Target
Thule Group commits to reach net-zero GHG emissions across the value chain by 2050.
Near-Term Targets
Thule Group commits to reduce absolute scope 1 GHG emissions 46.2% by 2030 from a 2019 base year. Thule Group also commits to continue active annual sourcing of 100.0% renewable electricity through 2030. Thule Group further commits to reduce absolute scope 3 GHG emissions covering purchased goods and services, upstream transportation and distribution and downstream transportation and distribution 28.0% by 2030 from a 2019 base year.
Long-Term Targets
Thule Group commits to reduce absolute scope 1 and 2 GHG emissions 90.0% by 2050 from a 2019 base year. Thule Group also commits to reduce absolute scope 3 GHG emissions 90.0% within the same timeframe.</t>
  </si>
  <si>
    <t>Tietoevry commits to reduce absolute scope 1 and 2 GHG emissions 90% by 2026 from a 2020 base year. Tietoevry also commits to increase annual sourcing of renewable electricity from 80% in 2020 to 100% by 2026. Tietoevry further commits to reduce scope 3 GHG emissions from business travel 47% per full time employee by 2030 from a 2019 base year. Finally, Tietoevry commits that 70% of its suppliers by emissions covering purchased goods and services will have science-based targets by 2026</t>
  </si>
  <si>
    <t>Trelleborg AB commits to reduce absolute scope 1 and 2 GHG emissions 50% by 2030 from a 2021 base year.  Trelleborg AB also commits to reduce absolute scope 3 GHG emissions from purchased goods and services 25%  within the same timeframe.    
*The target boundary includes biogenic land-related emissions and removals from bioenergy feedstocks</t>
  </si>
  <si>
    <t>Overall Net-Zero Target
Vattenfall commits to reach net-zero greenhouse gas emissions across the value chain by 2040. 
 Near-Term Targets 
 European energy company Vattenfall commits to reduce scope 1 and 2 GHG emissions 77% per kWh by 2030 from a 2017 base year. Vattenfall commits to reduce scope 1 and 3 GHG emissions from all sold electricity 77% per kWh by 2030 from a 2017 base year.* Vattenfall commits to reduce absolute scope 3 GHG emissions from use of sold products 54.6% by 2030 from a 2017 base year. 
 Long-Term Targets 
 Vattenfall commits to reduce scope 1 and 2 GHG emissions 93.5% per kWh by 2040 from a 2017 base year. Vattenfall commits to reduce scope 1 and 3 GHG emissions from all sold electricity 94% per kWh by 2040 from a 2017 base year.* Vattenfall commits to reduce absolute scope 3 GHG emissions from use of sold products 90% by 2040 from a 2017 base year. Vattenfall also commits to reduce all other absolute scope 3 GHG emissions by 90% over the same timeframe. *The target boundary includes land-related emissions and removals from bioenergy feedstocks</t>
  </si>
  <si>
    <t>Volvo Car Group</t>
  </si>
  <si>
    <t>Volvo Car Group commits to reduce absolute scope 1 and 2 GHG emissions 60% by 2030 from a 2019 base year. Volvo Car Group commits to reduce scope 3 GHG emissions from use of sold products 52% per vehicle kilometer by 2030 from a 2019 base year. Auto manufacturers have two near-term target temperature alignments for 1) scope 1 and 2 emissions and 2) scope 3 category 11 emissions from use of sold products.</t>
  </si>
  <si>
    <t>This target was approved using a streamlined target validation route exclusive to small and medium-sized enterprises (SMEs). https://sciencebasedtargets.org/faqs-for-smes/ Wallenstam AB commits to reduce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</si>
  <si>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Wihlborgs Fastigheter AB commits to reduce absolute scope 1 and scope 2 GHG emissions 50% by 2030 from a 2018 base year, and to measure and reduce its scope 3 emissions. Wihlborgs Fastigheter commits to reach net-zero by 2045. As part of this, Wihlborgs Fastigheter commits to reduce scope 1+2+3 emissions 100% by 2045 from a 2018 base year.</t>
  </si>
  <si>
    <t>Remaining companies</t>
  </si>
  <si>
    <t>#</t>
  </si>
  <si>
    <t>Namn</t>
  </si>
  <si>
    <t>Omsättning</t>
  </si>
  <si>
    <t>Ägare</t>
  </si>
  <si>
    <t xml:space="preserve">Rättfärdigande, dvs varför skulle detta vara med? </t>
  </si>
  <si>
    <t>Stiftelse</t>
  </si>
  <si>
    <t>Scania</t>
  </si>
  <si>
    <t>Luossavaara-Kiirunavaara AB</t>
  </si>
  <si>
    <t>Stockholm Exergi Holding AB</t>
  </si>
  <si>
    <t>Byggmax</t>
  </si>
  <si>
    <t>Antal anställda</t>
  </si>
  <si>
    <t>ARLA</t>
  </si>
  <si>
    <t>20 617</t>
  </si>
  <si>
    <t>113 643 000</t>
  </si>
  <si>
    <t>LANTMÄNNEN</t>
  </si>
  <si>
    <t>10 092</t>
  </si>
  <si>
    <t>48 183 000</t>
  </si>
  <si>
    <t>KF OCH KONSUMENTFÖRENINGARNA</t>
  </si>
  <si>
    <t>12 029</t>
  </si>
  <si>
    <t>46 088 000</t>
  </si>
  <si>
    <t>Dvs Coop</t>
  </si>
  <si>
    <t>SÖDRA SKOGSÄGARNA EKONOMISK FÖRENING</t>
  </si>
  <si>
    <t>3 118</t>
  </si>
  <si>
    <t>27 060 000</t>
  </si>
  <si>
    <t>OK-FÖRENINGARNA</t>
  </si>
  <si>
    <t>1 498</t>
  </si>
  <si>
    <t>13 040 287</t>
  </si>
  <si>
    <t>RIKSBYGGEN EKONOMISK FÖRENING</t>
  </si>
  <si>
    <t>2 641</t>
  </si>
  <si>
    <t>9 889 989</t>
  </si>
  <si>
    <t>HSB RIKSFÖRBUND OCH HSB-FÖRENINGARNA</t>
  </si>
  <si>
    <t>3 500</t>
  </si>
  <si>
    <t>7 184 000</t>
  </si>
  <si>
    <t>SKOGSÄGARNA NORRA SKOG, EKONOMISK FÖRENING</t>
  </si>
  <si>
    <t>5 049 977</t>
  </si>
  <si>
    <t>SKOGSÄGARNA MELLANSKOG EKONOMISK FÖRENING</t>
  </si>
  <si>
    <t>4 018 000</t>
  </si>
  <si>
    <t>Källa</t>
  </si>
  <si>
    <t>HUSBYGGNADSVAROR H.B.V. FÖRENING U.P.A.</t>
  </si>
  <si>
    <t>3 005 043</t>
  </si>
  <si>
    <t>SINFRA, SVENSK INKÖPSCENTRAL FÖR INFRASTRUKTUR EK FÖR</t>
  </si>
  <si>
    <t>2 343 275</t>
  </si>
  <si>
    <t>FÖREN SV TONSÄTTARES INTERN MUSIKBYRÅ /STIM/</t>
  </si>
  <si>
    <t>2 153 943</t>
  </si>
  <si>
    <t>SYDGRÖNT EKONOMISK FÖRENING</t>
  </si>
  <si>
    <t>2 153 012</t>
  </si>
  <si>
    <t>SVERIGES STÄRKELSEPRODUCENTER, FÖRENING U.P.A.</t>
  </si>
  <si>
    <t>2 079 148</t>
  </si>
  <si>
    <t>NORRMEJERIER EKONOMISK FÖRENING</t>
  </si>
  <si>
    <t>1 959 107</t>
  </si>
  <si>
    <t>COPYSWEDE EK. FÖR.</t>
  </si>
  <si>
    <t>1 853 048</t>
  </si>
  <si>
    <t>SKÅNEMEJERIER EK FÖR</t>
  </si>
  <si>
    <t>1 826 787</t>
  </si>
  <si>
    <t>FALKÖPINGS MEJERI EKONOMISK FÖRENING</t>
  </si>
  <si>
    <t>1 701 783</t>
  </si>
  <si>
    <t>FONUS EKF OCH FONUS ÖST</t>
  </si>
  <si>
    <t>1 227 723</t>
  </si>
  <si>
    <t>LANDSHYPOTEK, EK. FÖR.</t>
  </si>
  <si>
    <t>972 000</t>
  </si>
  <si>
    <t>GÖTEBORGS LASTBILCENTRAL EK FÖR, GLC</t>
  </si>
  <si>
    <t>926 768</t>
  </si>
  <si>
    <t>VARASLÄTTENS LAGERHUS EK.FÖR</t>
  </si>
  <si>
    <t>903 816</t>
  </si>
  <si>
    <t>BIOMETRIA EK. FÖR.</t>
  </si>
  <si>
    <t>856 037</t>
  </si>
  <si>
    <t>KRISTIANSTADSORTENS LAGERHUSFÖRENING EK FÖR</t>
  </si>
  <si>
    <t>814 29</t>
  </si>
  <si>
    <t>AKKAFRAKT I SKÅNE EK FÖR</t>
  </si>
  <si>
    <t>SKB, STOCKHOLMS KOOPERATIVA BOSTADSFÖRENING</t>
  </si>
  <si>
    <t>ÖRNFRAKT EKONOMISK FÖRENING</t>
  </si>
  <si>
    <t>VALLBERGA LANTMÄN EK FÖR</t>
  </si>
  <si>
    <t>TAXI TRAFIKFÖRENING U.P.A.</t>
  </si>
  <si>
    <t>VÄRMLANDSSCHAKT EKONOMISK FÖRENING</t>
  </si>
  <si>
    <t>NÄRKEFRAKT EK. FÖR.</t>
  </si>
  <si>
    <t>FLEXILAST EKONOMISK FÖRENING</t>
  </si>
  <si>
    <t>SVENSKA ODLARLAGET EK.FÖR.</t>
  </si>
  <si>
    <t>GÖTEBORGSKOOPERATIVET FÖR INDEPENDENT LIVING, GIL EK. FÖR.</t>
  </si>
  <si>
    <t xml:space="preserve">Omsättning (mrd) </t>
  </si>
  <si>
    <t>Källa: DI</t>
  </si>
  <si>
    <t>Volvo</t>
  </si>
  <si>
    <t xml:space="preserve">Sandvik </t>
  </si>
  <si>
    <t xml:space="preserve">Sampo </t>
  </si>
  <si>
    <t xml:space="preserve">Nokia </t>
  </si>
  <si>
    <t xml:space="preserve">Latour </t>
  </si>
  <si>
    <t xml:space="preserve">Alfa Laval </t>
  </si>
  <si>
    <t xml:space="preserve">Industrivärden </t>
  </si>
  <si>
    <t xml:space="preserve">Traton </t>
  </si>
  <si>
    <t>NIBE</t>
  </si>
  <si>
    <t>Telia</t>
  </si>
  <si>
    <t>Källa: Wikipedia</t>
  </si>
  <si>
    <t>Company Name</t>
  </si>
  <si>
    <t>ISIN</t>
  </si>
  <si>
    <t>LEI</t>
  </si>
  <si>
    <t>Near term - Target Status</t>
  </si>
  <si>
    <t>Near term - Target Classification</t>
  </si>
  <si>
    <t>Near term - Target Year</t>
  </si>
  <si>
    <t>Long term - Target Status</t>
  </si>
  <si>
    <t>Long term - Target Classification</t>
  </si>
  <si>
    <t>Long term - Target Year</t>
  </si>
  <si>
    <t>Net-Zero Committed</t>
  </si>
  <si>
    <t>Organization Type</t>
  </si>
  <si>
    <t>BA1.5</t>
  </si>
  <si>
    <t>BA1.5 Date</t>
  </si>
  <si>
    <t>Location</t>
  </si>
  <si>
    <t>Region</t>
  </si>
  <si>
    <t>Date</t>
  </si>
  <si>
    <t>Target Classification</t>
  </si>
  <si>
    <t>Extension</t>
  </si>
  <si>
    <t>&amp; Co.</t>
  </si>
  <si>
    <t>1.5°C</t>
  </si>
  <si>
    <t>Small or Medium Enterprise</t>
  </si>
  <si>
    <t>Denmark</t>
  </si>
  <si>
    <t>Europe</t>
  </si>
  <si>
    <t>Media</t>
  </si>
  <si>
    <t>01/01/2024</t>
  </si>
  <si>
    <t>This target was approved using a streamlined target validation route exclusive to small and medium-sized enterprises (SMEs). https://sciencebasedtargets.org/faqs-for-smes/ &amp; Co. commits to reduce scope 1 and scope 2 GHG emissions 42% by 2030 from a 2022 base year, and to measure and reduce its scope 3 emissions.</t>
  </si>
  <si>
    <t>The targets covering greenhouse gas emissions from company operations (scopes 1 and 2) are consistent with reductions required to keep warming to 1.5°C.</t>
  </si>
  <si>
    <t>(ACIP) Alexandria Company for Industrial Packages</t>
  </si>
  <si>
    <t>Well-below 2°C</t>
  </si>
  <si>
    <t>Egypt</t>
  </si>
  <si>
    <t>Africa</t>
  </si>
  <si>
    <t>Containers and Packaging</t>
  </si>
  <si>
    <t>01/02/2022</t>
  </si>
  <si>
    <t>This target was approved using a streamlined target validation route exclusive to small and medium-sized enterprises (SMEs). https://sciencebasedtargets.org/faqs-for-smes/ (ACIP) Alexandria Company for Industrial Packages commits to reduce scope 1 and scope 2 GHG emissions 25% by 2030 from a 2020 base year, and to measure and reduce its scope 3 emissions.</t>
  </si>
  <si>
    <t>The targets covering greenhouse gas emissions from company operations (scopes 1 and 2) are consistent with reductions required to keep warming to Well-below 2°C.</t>
  </si>
  <si>
    <t>10 to 2 Consulting, LLC</t>
  </si>
  <si>
    <t>United States of America (USA)</t>
  </si>
  <si>
    <t>North America</t>
  </si>
  <si>
    <t>Professional Services</t>
  </si>
  <si>
    <t>01/12/2023</t>
  </si>
  <si>
    <t>This target was approved using a streamlined target validation route exclusive to small and medium-sized enterprises (SMEs). https://sciencebasedtargets.org/faqs-for-smes/ 10 to 2 Consulting, LLC commits to reduce scope 1 and scope 2 GHG emissions 42% by 2030 from a 2022 base year, and to measure and reduce its scope 3 emissions.</t>
  </si>
  <si>
    <t>100 Percent Group Limited</t>
  </si>
  <si>
    <t>United Kingdom (UK)</t>
  </si>
  <si>
    <t>Trading Companies and Distributors, and Commercial Services and Supplies</t>
  </si>
  <si>
    <t>01/07/2023</t>
  </si>
  <si>
    <t>This target was approved using a streamlined target validation route exclusive to small and medium-sized enterprises (SMEs). https://sciencebasedtargets.org/faqs-for-smes/ 100 Percent Group Limited commits to reduce scope 1 and scope 2 GHG emissions 42% by 2030 from a 2022 base year, and to measure and reduce its scope 3 emissions.</t>
  </si>
  <si>
    <t>2 Sisters Food Group</t>
  </si>
  <si>
    <t>01/11/2022</t>
  </si>
  <si>
    <t>Food and Beverage Processing</t>
  </si>
  <si>
    <t>01/12/2022</t>
  </si>
  <si>
    <t>2-Connect</t>
  </si>
  <si>
    <t>Consumer Durables, Household and Personal Products</t>
  </si>
  <si>
    <t>01/04/2024</t>
  </si>
  <si>
    <t>This target was approved using a streamlined target validation route exclusive to small and medium-sized enterprises (SMEs). https://sciencebasedtargets.org/faqs-for-smes/ 2-Connect commits to reduce scope 1 and scope 2 GHG emissions 42% by 2030 from a 2022 base year, and to measure and reduce its scope 3 emissions. 2-Connect commits to reach net-zero by 2050. As part of this, 2-Connect commits to reduce scope 1+2+3 emissions 90% by 2050 from a 2022 base year.</t>
  </si>
  <si>
    <t>24 Ltd</t>
  </si>
  <si>
    <t>01/02/2023</t>
  </si>
  <si>
    <t>This target was approved using a streamlined target validation route exclusive to small and medium-sized enterprises (SMEs). https://sciencebasedtargets.org/faqs-for-smes/ 24 Ltd commits to reduce scope 1 and scope 2 GHG emissions 42% by 2030 from a 2021 base year, and to measure and reduce its scope 3 emissions.</t>
  </si>
  <si>
    <t>2degrees</t>
  </si>
  <si>
    <t>72450039D2LOPG0Z2I07</t>
  </si>
  <si>
    <t>FY2028, FY2030</t>
  </si>
  <si>
    <t>New Zealand</t>
  </si>
  <si>
    <t>Oceania</t>
  </si>
  <si>
    <t>Telecommunication Services</t>
  </si>
  <si>
    <t>01/10/2023</t>
  </si>
  <si>
    <t>2degrees commits to reduce absolute scope 1 and 2 GHG emissions 43% by FY2030 from a FY2022 base year. 2degrees also commits that 75% of its suppliers by spend, covering purchased goods and services, and capital goods, will have science-based targets by FY2028.</t>
  </si>
  <si>
    <t>2pmLab Inc.</t>
  </si>
  <si>
    <t>South Korea</t>
  </si>
  <si>
    <t>Asia</t>
  </si>
  <si>
    <t>Software and Services</t>
  </si>
  <si>
    <t>This target was approved using a streamlined target validation route exclusive to small and medium-sized enterprises (SMEs). https://sciencebasedtargets.org/faqs-for-smes/ 2pmLab Inc. commits to reduce scope 1 and scope 2 GHG emissions 42% by 2030 from a 2023 base year, and to measure and reduce its scope 3 emissions.</t>
  </si>
  <si>
    <t>360 DEGREE CLOUD TECHNOLOGIES PVT LTD</t>
  </si>
  <si>
    <t>9845000F94F87A66H368</t>
  </si>
  <si>
    <t>India</t>
  </si>
  <si>
    <t>01/05/2023</t>
  </si>
  <si>
    <t>The targets covering greenhouse gas emissions from company operations (scopes 1 and 2) are consistent with reductions required to keep warming to .</t>
  </si>
  <si>
    <t>3B-Fibreglass</t>
  </si>
  <si>
    <t>529900UNERQOV61CA912</t>
  </si>
  <si>
    <t>01/09/2021</t>
  </si>
  <si>
    <t>Belgium</t>
  </si>
  <si>
    <t>01/10/2021</t>
  </si>
  <si>
    <t>3Degrees Group Inc</t>
  </si>
  <si>
    <t>01/03/2023</t>
  </si>
  <si>
    <t>This target was approved using a streamlined target validation route exclusive to small and medium-sized enterprises (SMEs). https://sciencebasedtargets.org/faqs-for-smes/ 3Degrees Group Inc commits to reduce scope 1 and scope 2 GHG emissions 42% by 2030 from a 2022 base year, and to measure and reduce its scope 3 emissions. 3Degrees Group Inc commits to reach net-zero by 2050. As part of this, 3Degrees Group Inc commits to reduce scope 1+2+3 emissions 90% by 2050 from a 2022 base year.</t>
  </si>
  <si>
    <t>3i Group plc</t>
  </si>
  <si>
    <t>GB00B1YW4409</t>
  </si>
  <si>
    <t>35GDVHRBMFE7NWATNM84</t>
  </si>
  <si>
    <t>FY2030</t>
  </si>
  <si>
    <t>Financial Institution</t>
  </si>
  <si>
    <t>Banks, Diverse Financials, Insurance</t>
  </si>
  <si>
    <t>01/05/2024</t>
  </si>
  <si>
    <t>Headline target: 3i Group's portfolio targets cover 82% of its total investment and lending by invested capital as of FY2023. As of FY2023, required activities made up 82% of 3i Group's total investment and lending by invested capital while optional activities made up 3% and out of scope activities made up 15%.
https://sciencebasedtargets.org/resources/files/Target-language-and-summary_3i-Group.pdf</t>
  </si>
  <si>
    <t>3M</t>
  </si>
  <si>
    <t>US88579Y1010</t>
  </si>
  <si>
    <t>LUZQVYP4VS22CLWDAR65</t>
  </si>
  <si>
    <t>Chemicals</t>
  </si>
  <si>
    <t>01/11/2023</t>
  </si>
  <si>
    <t>3P Innovation Ltd</t>
  </si>
  <si>
    <t>Construction and Engineering</t>
  </si>
  <si>
    <t>This target was approved using a streamlined target validation route exclusive to small and medium-sized enterprises (SMEs). https://sciencebasedtargets.org/faqs-for-smes/ 3P Innovation Ltd commits to reduce scope 1 and scope 2 GHG emissions 42% by 2030 from a 2021 base year, and to measure and reduce its scope 3 emissions.</t>
  </si>
  <si>
    <t>42 Technology</t>
  </si>
  <si>
    <t>This target was approved using a streamlined target validation route exclusive to small and medium-sized enterprises (SMEs). https://sciencebasedtargets.org/faqs-for-smes/ 42 Technology commits to reduce scope 1 and scope 2 GHG emissions 42% by 2030 from a 2022 base year, and to measure and reduce its scope 3 emissions.</t>
  </si>
  <si>
    <t>4most</t>
  </si>
  <si>
    <t>01/06/2023</t>
  </si>
  <si>
    <t>This target was approved using a streamlined target validation route exclusive to small and medium-sized enterprises (SMEs). https://sciencebasedtargets.org/faqs-for-smes/ 4most commits to reduce scope 1 and scope 2 GHG emissions 42% by 2030 from a 2021 base year, and to measure and reduce its scope 3 emissions.</t>
  </si>
  <si>
    <t>5CA</t>
  </si>
  <si>
    <t>Netherlands</t>
  </si>
  <si>
    <t>01/03/2024</t>
  </si>
  <si>
    <t>This target was approved using a streamlined target validation route exclusive to small and medium-sized enterprises (SMEs). https://sciencebasedtargets.org/faqs-for-smes/ 5CA commits to reduce scope 1 and scope 2 GHG emissions 42% by 2030 from a 2022 base year, and to measure and reduce its scope 3 emissions.</t>
  </si>
  <si>
    <t>7R S.A.</t>
  </si>
  <si>
    <t>Poland</t>
  </si>
  <si>
    <t>Real Estate</t>
  </si>
  <si>
    <t>This target was approved using a streamlined target validation route exclusive to small and medium-sized enterprises (SMEs). https://sciencebasedtargets.org/faqs-for-smes/ 7R S.A. commits to reduce scope 1 and scope 2 GHG emissions 42% by 2030 from a 2022 base year, and to measure and reduce its scope 3 emissions.</t>
  </si>
  <si>
    <t>80 Acres Urban Agriculture, Inc</t>
  </si>
  <si>
    <t>Food Production - Agricultural Production</t>
  </si>
  <si>
    <t>01/01/2023</t>
  </si>
  <si>
    <t>This target was approved using a streamlined target validation route exclusive to small and medium-sized enterprises (SMEs). https://sciencebasedtargets.org/faqs-for-smes/ 80 Acres Urban Agriculture, Inc commits to reduce scope 1 and scope 2 GHG emissions 42% by 2030 from a 2021 base year, and to measure and reduce its scope 3 emissions.</t>
  </si>
  <si>
    <t>A C Goatham And Son Limited</t>
  </si>
  <si>
    <t>This target was approved using a streamlined target validation route exclusive to small and medium-sized enterprises (SMEs). https://sciencebasedtargets.org/faqs-for-smes/ A C Goatham And Son Limited commits to reduce scope 1 and scope 2 GHG emissions 42% by 2030 from a 2020 base year, and to measure and reduce its scope 3 emissions. A C Goatham And Son Limited commits to reach net-zero by 2050. As part of this, A C Goatham And Son Limited commits to reduce scope 1+2+3 emissions 100% by 2050 from a 2020 base year.</t>
  </si>
  <si>
    <t>Å Energi</t>
  </si>
  <si>
    <t>NO0010895378</t>
  </si>
  <si>
    <t>549300NUQ6SAINRW8Q86</t>
  </si>
  <si>
    <t>2030, 2025</t>
  </si>
  <si>
    <t>Norway</t>
  </si>
  <si>
    <t>Electric Utilities and Independent Power Producers and Energy Traders (including fossil, alternative and nuclear energy)</t>
  </si>
  <si>
    <t>01/03/2021</t>
  </si>
  <si>
    <t>Å Energi commits to reduce absolute scope 1 and 2 GHG emissions 50% by 2030 from a 2019 base year. Å Energi commits that 82% of its suppliers by emissions covering purchased goods and services, will have science-based targets by 2025</t>
  </si>
  <si>
    <t>A&amp;L Goodbody</t>
  </si>
  <si>
    <t>Ireland</t>
  </si>
  <si>
    <t>A-Insinöörit Oy</t>
  </si>
  <si>
    <t>743700WWG9QFS8KQ7R79</t>
  </si>
  <si>
    <t>Finland</t>
  </si>
  <si>
    <t>01/06/2022</t>
  </si>
  <si>
    <t>A-Star Alliance</t>
  </si>
  <si>
    <t>Textiles, Apparel, Footwear and Luxury Goods</t>
  </si>
  <si>
    <t>01/09/2023</t>
  </si>
  <si>
    <t>A. Espersen A/S</t>
  </si>
  <si>
    <t>549300I9OR0MMWWMBB61</t>
  </si>
  <si>
    <t>Food Production - Animal Source Food Production</t>
  </si>
  <si>
    <t>Espersen commits to reduce absolute scope 1 and 2 GHG emissions 42% by
2030 from a 2021 base year. Espersen also commits to reduce scope 3 GHG
emissions from purchased goods and services, fuel and energy related activities,
upstream transportation and distribution, and waste generated in operations 52%
per tonne of sold fish product within the same timeframe.</t>
  </si>
  <si>
    <t>A. HATZOPOULOS S.A.</t>
  </si>
  <si>
    <t>Greece</t>
  </si>
  <si>
    <t>A.F:E. -Associazione Frutticoltori Estense SOC: COOP. AGRICOLA</t>
  </si>
  <si>
    <t>Italy</t>
  </si>
  <si>
    <t>Food and Staples Retailing</t>
  </si>
  <si>
    <t>A.G. Barr plc</t>
  </si>
  <si>
    <t>GB00B6XZKY75</t>
  </si>
  <si>
    <t>213800QWTXXXF8BNEC87</t>
  </si>
  <si>
    <t>FY2050</t>
  </si>
  <si>
    <t>01/08/2022</t>
  </si>
  <si>
    <t>Overall Net-Zero Target
A.G. Barr plc commits to reach net-zero greenhouse gas emissions across the value chain by FY2050 from a FY2020 base year.
Near-Term Targets
A.G. Barr commits to reduce absolute scope 1 and 2 GHG emissions 60% by FY2030 from a FY2020 base year. A.G. Barr also commits to reduce absolute scope 3 GHG emissions from purchased goods and services, upstream transport and distribution and downstream transport and distribution 25% within the same timeframe.
Long-Term Targets
A.G. Barr plc commits to reduce absolute scope 1 and 2 GHG emissions 90% by FY2035 from  a FY2020 base year. A.G. Barr plc also commits to reduce scope 3 GHG emissions from  purchased goods and services, upstream transport and distribution and downstream transport  and distribution 90% by FY2050 from a FY2020 base year.</t>
  </si>
  <si>
    <t>A.L. Hoogesteger Fresh Specialist</t>
  </si>
  <si>
    <t>This target was approved using a streamlined target validation route exclusive to small and medium-sized enterprises (SMEs). https://sciencebasedtargets.org/faqs-for-smes/ A.L. Hoogesteger Fresh Specialist commits to reduce scope 1 and scope 2 GHG emissions 50% by 2030 from a 2018 base year, and to measure and reduce its scope 3 emissions.</t>
  </si>
  <si>
    <t>A.P. Moller - Maersk A/S</t>
  </si>
  <si>
    <t>DK0010244425</t>
  </si>
  <si>
    <t>254900BLYIXBFFRLUJ90</t>
  </si>
  <si>
    <t>01/05/2021</t>
  </si>
  <si>
    <t>Water Transportation - Water Transportation</t>
  </si>
  <si>
    <t>01/02/2024</t>
  </si>
  <si>
    <t>Overall Net-Zero Target
A.P. Moller Maersk commits to reach net-zero greenhouse gas emissions across the value
chain by 2040 from a 2022 base year.
Near-Term Targets
A.P. Moller-Maersk commits to reduce absolute scope 1 GHG emissions 34.7% by 2030 from a 2022 base year.* A.P. Moller Maersk also commits to reduce absolute scope 3 GHG emissions 21.9% within the same timeframe. Within these targets, A.P. Moller- Maersk commits to reduce absolute well-to-wake scope 1 and 3 GHG emissions from container shipping operations 34.7% by 2030 from a 2022 base year. A.P. Moller- Maersk also commits to reduce absolute scope 1 GHG emissions from all other sources 42% within the same timeframe. A.P. Moller-Maersk further commits to reduce absolute well-to-wake scope 3 GHG emissions from subcontracted container shipping operations 16.7% within the same timeframe. Furthermore, A.P. Moller- Maersk commits to reduce absolute scope 3 GHG emissions from use of sold products covering distributed fossil fuels 42% within the same timeframe. A.P. Moller- Maersk finally commits to reduce remaining absolute scope 3 GHG emissions from fuel and energy related activities and upstream transportation and distribution 25% within the same timeframe. A. P. Moller-Maersk also commits to increase annual sourcing of renewable electricity from 22.7% in 2022 to 100% by 2030.
* The target boundary includes biogenic land-related emissions and removals from bioenergy feedstocks
Long-Term Targets
AP. Moller-Maersk commits to reduce absolute scope 1 and 2 GHG emissions 96% by 2040.* A.P. Moller-Maersk also commits to reduce absolute scope 3 GHG emissions 90% within the same timeframe. Within these targets, A.P. Moller- Maersk commits to reduce absolute well-to-wake scope 1 and 3 GHG emissions from container shipping operations 96.2% by 2040 from a 2022 base year. A.P. Moller- Maersk also commits to reduce absolute scope 1 and scope 2 GHG emissions from all other sources 90% within the same timeframe. A.P. Moller- Maersk further commits to reduce absolute well-to-wake scope 1 and 3 GHG emissions from subcontracted container shipping operations 97.1% within the same timeframe. Furthermore, A.P. Moller-Maersk commits to reduce remaining absolute scope 3 GHG emissions 90% within the same timeframe.
* The target boundary includes biogenic land-related emissions and removals from bioenergy feedstocks</t>
  </si>
  <si>
    <t>Automatic extension based on Protocol to Manage Expired Commitments</t>
  </si>
  <si>
    <t>A.P.C. (Atelier de Production et de Création)</t>
  </si>
  <si>
    <t>France</t>
  </si>
  <si>
    <t>This target was approved using a streamlined target validation route exclusive to small and medium-sized enterprises (SMEs). https://sciencebasedtargets.org/faqs-for-smes/ A.P.C. (Atelier de Production et de Création) commits to reduce scope 1 and scope 2 GHG emissions 42% by 2030 from a 2022 base year, and to measure and reduce its scope 3 emissions.</t>
  </si>
  <si>
    <t>A/S Vestfrost</t>
  </si>
  <si>
    <t>549300N63MEJFY9FIZ04</t>
  </si>
  <si>
    <t>01/07/2022</t>
  </si>
  <si>
    <t>This target was approved using a streamlined target validation route exclusive to small and medium-sized enterprises (SMEs). https://sciencebasedtargets.org/faqs-for-smes/ A/S Vestfrost commits to reduce scope 1 and scope 2 GHG emissions 38% by 2030 from a 2021 base year, and to measure and reduce its scope 3 emissions.  A/S Vestfrost commits to reduce scope 1+2+3 emissions 90% by 2050 from a 2021 base year.</t>
  </si>
  <si>
    <t>A1 Telekom Austria Group</t>
  </si>
  <si>
    <t>AT0000720008</t>
  </si>
  <si>
    <t>529900KCNFQU5OJH7L33</t>
  </si>
  <si>
    <t>01/04/2023</t>
  </si>
  <si>
    <t>Austria</t>
  </si>
  <si>
    <t>01/09/2020</t>
  </si>
  <si>
    <t>A1 Telekom Austria Group commits to reduce absolute scope 1 and 2 GHG emissions 50% by 2030 from a 2019 base year*. A1 Telekom Austria Group commits to reduce scope 3 GHG emissions covering purchased goods and services, capital goods and fuel- and energy-related activities as well as business travel 50% by 2030 from a 2019 base year. *The target boundary includes biogenic emissions and removals from bioenergy feedstocks.</t>
  </si>
  <si>
    <t>A2 Healthcare Corporation</t>
  </si>
  <si>
    <t>Japan</t>
  </si>
  <si>
    <t>A2A S.p.A.</t>
  </si>
  <si>
    <t>IT0001233417</t>
  </si>
  <si>
    <t>81560076E3944316DB24</t>
  </si>
  <si>
    <t>2°C</t>
  </si>
  <si>
    <t>2030, 2024, 2030</t>
  </si>
  <si>
    <t>01/03/2020</t>
  </si>
  <si>
    <t>Italian multi-utility company A2A S.p.A commits to reduce scope 1 GHG emissions 46% per kWh by 2030 from a 2017 base year. A2A commits to reduce absolute scope 2 GHG emissions 100% by 2024 from a 2017 base year. A2A also commits to reduce absolute scope 3 GHG emissions from purchased goods and services and use of sold products 20% by 2030 from a 2017 base year*. *The target boundary includes biogenic emissions and removals from bioenergy feedstocks.</t>
  </si>
  <si>
    <t>The targets covering greenhouse gas emissions from company operations (scopes 1 and 2) are consistent with reductions required to keep warming to 2°C.</t>
  </si>
  <si>
    <t>A2G S.A.C B.I.C</t>
  </si>
  <si>
    <t>Peru</t>
  </si>
  <si>
    <t>Latin America</t>
  </si>
  <si>
    <t>This target was approved using a streamlined target validation route exclusive to small and medium-sized enterprises (SMEs). https://sciencebasedtargets.org/faqs-for-smes/ A2G S.A.C B.I.C commits to reduce scope 1 and scope 2 GHG emissions 46% by 2030 from a 2019 base year, and to measure and reduce its scope 3 emissions.</t>
  </si>
  <si>
    <t>A3&amp;Co. LLC</t>
  </si>
  <si>
    <t>United Arab Emirates (UAE)</t>
  </si>
  <si>
    <t>This target was approved using a streamlined target validation route exclusive to small and medium-sized enterprises (SMEs). https://sciencebasedtargets.org/faqs-for-smes/ A3&amp;Co. LLC commits to reduce scope 1 and scope 2 GHG emissions 42% by 2030 from a 2022 base year, and to measure and reduce its scope 3 emissions. A3&amp;Co. LLC commits to reach net-zero by 2050. As part of this, A3&amp;Co. LLC commits to reduce scope 1+2+3 emissions 90% by 2050 from a 2022 base year.</t>
  </si>
  <si>
    <t>AAF LA PROVIDENCE</t>
  </si>
  <si>
    <t>Aage Vestergaard Larsen A/S</t>
  </si>
  <si>
    <t>Solid Waste Management Utilities</t>
  </si>
  <si>
    <t>This target was approved using a streamlined target validation route exclusive to small and medium-sized enterprises (SMEs). https://sciencebasedtargets.org/faqs-for-smes/ Aage Vestergaard Larsen A/S commits to reduce scope 1 and scope 2 GHG emissions 42% by 2030 from a 2021 base year, and to measure and reduce its scope 3 emissions.</t>
  </si>
  <si>
    <t>AAK AB</t>
  </si>
  <si>
    <t>SE0001493776</t>
  </si>
  <si>
    <t>549300GK4LGIDDWJWL07</t>
  </si>
  <si>
    <t>01/11/2020</t>
  </si>
  <si>
    <t>Sweden</t>
  </si>
  <si>
    <t>Commitment Compliance Policy transitory grace period. Targets to be submitted by July 31 2023.</t>
  </si>
  <si>
    <t>Aakel Technologies Inc.</t>
  </si>
  <si>
    <t>This target was approved using a streamlined target validation route exclusive to small and medium-sized enterprises (SMEs). https://sciencebasedtargets.org/faqs-for-smes/ Aakel Technologies Inc. commits to reduce scope 1 and scope 2 GHG emissions 38% by 2030 from a 2021 base year, and to measure and reduce its scope 3 emissions.</t>
  </si>
  <si>
    <t>Aardvark Certification Ltd</t>
  </si>
  <si>
    <t>01/07/2020</t>
  </si>
  <si>
    <t>Aardvark Certification Ltd. commits to reduce absolute scope 1 and scope 2 GHG emissions 30% by 2030 from a 2018 base year, and to measure and reduce its scope 3 emissions.</t>
  </si>
  <si>
    <t>Aarti Industries</t>
  </si>
  <si>
    <t>INE769A01020</t>
  </si>
  <si>
    <t>335800JBE5SD89NH8831</t>
  </si>
  <si>
    <t>Aarti Pharmalabs Limited</t>
  </si>
  <si>
    <t>INE0LRU01027</t>
  </si>
  <si>
    <t>335800TTAKRBNDK5P363</t>
  </si>
  <si>
    <t>Pharmaceuticals, Biotechnology and Life Sciences</t>
  </si>
  <si>
    <t>Aasted ApS</t>
  </si>
  <si>
    <t>Electrical Equipment and Machinery</t>
  </si>
  <si>
    <t>01/03/2022</t>
  </si>
  <si>
    <t>This target was approved using a streamlined target validation route exclusive to small and medium-sized enterprises (SMEs). https://sciencebasedtargets.org/faqs-for-smes/ Aasted ApS commits to reduce scope 1 and scope 2 GHG emissions 46% by 2030 from a 2019 base year, and to measure and reduce its scope 3 emissions.</t>
  </si>
  <si>
    <t>AB Anders Löfberg</t>
  </si>
  <si>
    <t>This target was approved using a streamlined target validation route exclusive to small and medium-sized enterprises (SMEs). https://sciencebasedtargets.org/faqs-for-smes/ AB Anders Löfberg commits to reduce scope 1 and scope 2 GHG emissions 50% by 2030 from a 2018 base year, and to measure and reduce its scope 3 emissions.</t>
  </si>
  <si>
    <t>AB Grigeo</t>
  </si>
  <si>
    <t>LT0000102030</t>
  </si>
  <si>
    <t>529900YXT3CDTZGS0R43</t>
  </si>
  <si>
    <t>Lithuania</t>
  </si>
  <si>
    <t>Forest and paper products - Forestry, Timber, Pulp and Paper, Rubber</t>
  </si>
  <si>
    <t>AB InBev</t>
  </si>
  <si>
    <t>BE0974293251</t>
  </si>
  <si>
    <t>5493008H3828EMEXB082</t>
  </si>
  <si>
    <t>01/03/2018</t>
  </si>
  <si>
    <t>Global Brewer AB InBev commits to reduce absolute scopes 1 and 2 GHG emissions 35% by 2025 from a 2017 base year. AB InBev commits to increase annual sourcing of renewable electricity from 7% in 2016 to 100% by 2025. AB InBev also commits to reduce emissions across the value chain (Scopes 1, 2 and 3) by 25% per beverage by 2025, from a 2017 base year. These commitments reinforce AB InBev's commitment towards mitigating the impacts of climate change.</t>
  </si>
  <si>
    <t>The targets covering greenhouse gas emissions from company operations (scopes 1 and 2) are consistent with reductions required to keep warming to 1.5°C. The renewable energy procurement target covering scope 2 emissions is consistent with reductions required to keep warming to 1.5°C.</t>
  </si>
  <si>
    <t>AB Pictura</t>
  </si>
  <si>
    <t>This target was approved using a streamlined target validation route exclusive to small and medium-sized enterprises (SMEs). https://sciencebasedtargets.org/faqs-for-smes/ AB Pictura commits to reduce scope 1 and scope 2 GHG emissions 42% by 2030 from a 2022 base year, and to measure and reduce its scope 3 emissions.</t>
  </si>
  <si>
    <t>AB Sagax</t>
  </si>
  <si>
    <t>This target was approved using a streamlined target validation route exclusive to small and medium-sized enterprises (SMEs). https://sciencebasedtargets.org/faqs-for-smes/ AB Sagax commits to reduce scope 1 and scope 2 GHG emissions 42% by 2030 from a 2022 base year, and to measure and reduce its scope 3 emissions.</t>
  </si>
  <si>
    <t>AB SKF</t>
  </si>
  <si>
    <t>SE0000108227</t>
  </si>
  <si>
    <t>549300B6HWYEE57O8J84</t>
  </si>
  <si>
    <t>01/07/2021</t>
  </si>
  <si>
    <t>Overall Net-Zero Target
AB SKF commits to reach net-zero greenhouse gas emissions across the value chain by 2050 from a 2019 base year.
Near-Term Targets
AB SKF commits to reduce absolute scope 1 and scope 2 GHG emissions 95% by 2030 from a 2019 base year.* AB SKF also commits to reduce absolute scope 3 emissions from purchased goods and services, upstream transportation and distribution, and use of sold products 31% within the same timeframe.
Long-Term Targets
AB SKF commits to maintain at least 95% absolute reduction of scope 1 and 2 GHG emissions from 2030 through 2050, relative to a 2019 base year.* AB SKF also commits to reduce absolute scope 3 GHG emissions from purchased goods and services, fuel- and energy-related activities, upstream transportation and distribution, and use of sold products 90% by 2050 from a 2019 base year. *The target boundary includes land-related emissions and removals from bioenergy feedstocks.</t>
  </si>
  <si>
    <t>AB Tingstad Papper</t>
  </si>
  <si>
    <t>.</t>
  </si>
  <si>
    <t>AB Transport Group</t>
  </si>
  <si>
    <t>Ground Transportation - Trucking Transportation</t>
  </si>
  <si>
    <t>549300HGV012CNC8JD22</t>
  </si>
  <si>
    <t>2030, 2034</t>
  </si>
  <si>
    <t>01/06/2021</t>
  </si>
  <si>
    <t>Commitment extended - Automakers pathway</t>
  </si>
  <si>
    <t>AB World Foods</t>
  </si>
  <si>
    <t>ABA Chemicals Corporation</t>
  </si>
  <si>
    <t>China</t>
  </si>
  <si>
    <t>ABAX INDUSTRIES</t>
  </si>
  <si>
    <t>01/08/2023</t>
  </si>
  <si>
    <t>This target was approved using a streamlined target validation route exclusive to small and medium-sized enterprises (SMEs). https://sciencebasedtargets.org/faqs-for-smes/ ABAX INDUSTRIES commits to reduce scope 1 and scope 2 GHG emissions 42% by 2030 from a 2021 base year, and to measure and reduce its scope 3 emissions.</t>
  </si>
  <si>
    <t>CH0012221716</t>
  </si>
  <si>
    <t>5493000LKVGOO9PELI61</t>
  </si>
  <si>
    <t>Switzerland</t>
  </si>
  <si>
    <t>ABB E-mobility Holding AG</t>
  </si>
  <si>
    <t>254900W4TLPHBSJ4PM11</t>
  </si>
  <si>
    <t>Technology Hardware and Equipment</t>
  </si>
  <si>
    <t>Abbott</t>
  </si>
  <si>
    <t>US0028241000</t>
  </si>
  <si>
    <t>HQD377W2YR662HK5JX27</t>
  </si>
  <si>
    <t>Healthcare Equipment and Supplies</t>
  </si>
  <si>
    <t>01/09/2022</t>
  </si>
  <si>
    <t>Abbott commits to reduce absolute scope 1 and 2 GHG emissions 30% by 2030 from a 2018 base year.* Abbott also commits that 82% of its suppliers by emissions covering purchased goods and services and upstream transportation and distribution will have science-based targets by 2026. *The target boundary includes land-related emissions and removals from bioenergy feedstocks.</t>
  </si>
  <si>
    <t>AbbVie</t>
  </si>
  <si>
    <t>US00287Y1091</t>
  </si>
  <si>
    <t>FR5LCKFTG8054YNNRU85</t>
  </si>
  <si>
    <t>AbbVie commits to reduce absolute scope 1 and 2 GHG emissions 42.0% by 2030 from a 2021 base year*. AbbVie also commits to increase active sourcing of renewable electricity from 29.5% in 2021 to 100.0% by 2030. AbbVie further commits that 79.1% of its suppliers by emissions covering purchased goods and services, capital goods, and upstream transportation and distribution, will have science-based targets by 2027. * The target boundary includes land-related emissions and removals from bioenergy feedstocks.</t>
  </si>
  <si>
    <t>Abdi Ibrahim Pharmaceuticals</t>
  </si>
  <si>
    <t>Turkey</t>
  </si>
  <si>
    <t>Abdi İbrahim commits to reduce absolute scope 1 and 2 GHG emissions 60% by 2030 from a 2020 base year. Abdi İbrahim also commits to reduce absolute scope 3 GHG emissions 45% within the same timeframe</t>
  </si>
  <si>
    <t>ABE SHOTEN CO.,LTD.</t>
  </si>
  <si>
    <t>This target was approved using a streamlined target validation route exclusive to small and medium-sized enterprises (SMEs). https://sciencebasedtargets.org/faqs-for-smes/ ABE SHOTEN CO.,LTD. commits to reduce scope 1 and scope 2 GHG emissions 42% by 2030 from a 2021 base year, and to measure and reduce its scope 3 emissions.</t>
  </si>
  <si>
    <t>ABEKOGYO co. ltd.</t>
  </si>
  <si>
    <t>This target was approved using a streamlined target validation route exclusive to small and medium-sized enterprises (SMEs). https://sciencebasedtargets.org/faqs-for-smes/ ABEKOGYO co. ltd. commits to reduce scope 1 and scope 2 GHG emissions 42% by 2030 from a 2022 base year, and to measure and reduce its scope 3 emissions.</t>
  </si>
  <si>
    <t>Abel &amp; Cole Ltd.</t>
  </si>
  <si>
    <t>213800YESNPSQEYUQR35</t>
  </si>
  <si>
    <t>Retailing</t>
  </si>
  <si>
    <t>Abel &amp; Cole commits to reduce absolute scopes 1 and 2 GHG emissions 42%% by 2030 from a 2020 base year. Abel &amp; Cole also commits to reduce scope 3 GHG emissions 53.5% per tonne of sold product within the same timeframe.</t>
  </si>
  <si>
    <t>Abenex Capital</t>
  </si>
  <si>
    <t>Abercrombie &amp; Fitch Co.</t>
  </si>
  <si>
    <t>US0028962076</t>
  </si>
  <si>
    <t>5493000J7LL72TOGT983</t>
  </si>
  <si>
    <t>Abertis Infraestructuras</t>
  </si>
  <si>
    <t>ES0111845014</t>
  </si>
  <si>
    <t>549300GKFVWI02JQ5332</t>
  </si>
  <si>
    <t>Spain</t>
  </si>
  <si>
    <t>Ground Transportation - Highways and Railtracks</t>
  </si>
  <si>
    <t>Abertis commits to reduce absolute scope 1 and 2 GHG emissions 50% by
2030 from a 2019 base year.* Abertis also commits to reduce scope 3 GHG
emissions from purchased goods and services 22% per km travelled on
highways within the same timeframe.
*The target boundary includes land-related emissions and removals from
bioenergy feedstocks</t>
  </si>
  <si>
    <t>ABF Data Systems dba Direct Systems Support</t>
  </si>
  <si>
    <t>This target was approved using a streamlined target validation route exclusive to small and medium-sized enterprises (SMEs). https://sciencebasedtargets.org/faqs-for-smes/ ABF Data Systems dba Direct Systems Support commits to reduce scope 1 and scope 2 GHG emissions 42% by 2030 from a 2021 base year, and to measure and reduce its scope 3 emissions.</t>
  </si>
  <si>
    <t>ABF Sugar</t>
  </si>
  <si>
    <t>Overall Net-Zero Target
ABF Sugar commits to reach net-zero greenhouse gas emissions across the value chain by 2050.
Near term targets
Energy and industrial:
ABF Sugar commits to reduce absolute scope 1 and 2 GHG emissions 52.1% by 2030 from a 2018 base year*. ABF
Sugar also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30% within the same timeframe.
*The target boundary includes biogenic land-related emissions and removals from bioenergy feedstocks.
FLAG:
ABF Sugar commits to reduce absolute scope 1, 2 and 3 FLAG GHG emissions 36.4% by 2030 from a 2018 base
year*. ABF Sugar also commits to maintain no deforestation across its primary deforestation-linked commodities.
*The target includes FLAG emissions and removals.
Net zero targets
Energy and industrial
ABF Sugar commits to reduce absolute scope 1 and 2 GHG emissions 90% by 2050 from a 2018 base year*. ABF
Sugar also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90% within the same timeframe.
*The target boundary includes biogenic land-related emissions and removals from bioenergy feedstocks.
FLAG
ABF Sugar commits to reduce absolute scope 1 and 2 FLAG GHG emissions 90% by 2050 from a 2018 base year*.
ABF Sugar also commits to reduce absolute scope 3 FLAG GHG emissions percent reduction 72% by 2050 from a
2018 base year*.
*The target includes FLAG emissions and removals.</t>
  </si>
  <si>
    <t>ABL food A/S</t>
  </si>
  <si>
    <t>This target was approved using a streamlined target validation route exclusive to small and medium-sized enterprises (SMEs). https://sciencebasedtargets.org/faqs-for-smes/ ABL food A/S commits to reduce scope 1 and scope 2 GHG emissions 46% by 2030 from a 2019 base year, and to measure and reduce its scope 3 emissions.</t>
  </si>
  <si>
    <t>ABM Industries Inc</t>
  </si>
  <si>
    <t>US0009571003</t>
  </si>
  <si>
    <t>QF02R89VEIOROM77J447</t>
  </si>
  <si>
    <t>01/10/2022</t>
  </si>
  <si>
    <t>ABOUT YOU</t>
  </si>
  <si>
    <t>DE000A3CNK42</t>
  </si>
  <si>
    <t>894500DKEE3GY8870322</t>
  </si>
  <si>
    <t>Germany</t>
  </si>
  <si>
    <t>01/04/2021</t>
  </si>
  <si>
    <t>ABOUT YOU commits to reduce absolute scope 1 and 2 GHG emissions 80% by 2025 from a 2019 base year. ABOUT YOU commits to increase annual sourcing of renewable electricity from 40% in 2019 to 100% by 2025. ABOUT YOU commits to reduce scope 3 GHG emissions from private label products by 35% per unit of value added by 2025 from a 2019 base year. ABOUT YOU also commits that 90% of its suppliers by emissions covering purchased goods and services, and transportation and distribution, will have science-based targets by 2025.</t>
  </si>
  <si>
    <t>ABP Food Group</t>
  </si>
  <si>
    <t>635400VGOT3YFWRGK673</t>
  </si>
  <si>
    <t>01/12/2019</t>
  </si>
  <si>
    <t>Privately owned food processors ABP Food Group commits to reduce absolute scope 1 and 2 GHG emissions 27% by 2030 from a 2016 base year. ABP Food Group also commits to reduce absolute scope 3 GHG emissions from purchased goods and services (raw materials and packaging) 17% by 2030 from a 2016 base year.</t>
  </si>
  <si>
    <t>Abt Global</t>
  </si>
  <si>
    <t>Overall Net-Zero Target 
Abt Global commits to reach net-zero greenhouse gas emissions across the value chain 
by 2050 from a 2019 base year. 
Near-Term Targets 
Abt Global commits to reduce absolute scope 1 and 2 GHG emissions 38.6% by 2027 
from a 2019 base year. Abt Global also commits to reduce absolute scope 3 GHG 
emissions from fuel and energy related activities, business travel, and employee commuting 
38.6% within the same timeframe. 
Long-Term Targets 
Abt Global commits to reduce absolute scope 1 and 2 GHG emissions 90% by 2050 from 
a 2019 base year. Abt Global commits to reduce absolute scope 3 GHG emissions from 
fuel and energy related activities, business travel, and employee commuting 90% within the 
same timeframe.</t>
  </si>
  <si>
    <t>AcBel Polytech Inc.</t>
  </si>
  <si>
    <t>TW0006282007</t>
  </si>
  <si>
    <t>254900BQVM5V0IY7RQ62</t>
  </si>
  <si>
    <t>Taiwan, Province of China</t>
  </si>
  <si>
    <t>AcBel Polytech Inc commits to reduce absolute scope 1 and 2 GHG
emissions 45.0% by 2030 from a 2021 base year. AcBel Polytech Inc also
commits to reduce scope 3 GHG emissions covering purchased goods and
services and use of sold products 51.7% per million NTD value added
within the same time frame.</t>
  </si>
  <si>
    <t>ACC Limited</t>
  </si>
  <si>
    <t>INE012A01025</t>
  </si>
  <si>
    <t>335800569A6H12LH4677</t>
  </si>
  <si>
    <t>Construction Materials</t>
  </si>
  <si>
    <t>01/08/2021</t>
  </si>
  <si>
    <t>ACC Limited commits to reduce scope 1 GHG emissions 21.3% per ton of cementitious material by 2030 from a 2018 base year*. ACC Limited also commits to reduce scope 2 GHG emissions 48.4% per ton of cementitious material within the same timeframe. *The target boundary includes biogenic emissions and removals from bioenergy feedstocks</t>
  </si>
  <si>
    <t>ACCA (Association of Chartered Certified Accountants)</t>
  </si>
  <si>
    <t>Education Services</t>
  </si>
  <si>
    <t>Overall Net Zero Target 
ACCA Global commits to reach net-zero greenhouse gas emissions across the value chain by 2045. 
Near-Term Targets 
ACCA Global commits to reduce absolute scope 1 and 2 GHG emissions 71.5% by FY2030 from  a FY2020 base year. ACCA Global also commits to reduce absolute scope 3 GHG emissions 50% within the same timeframe. ACCA Global further commits to reduce absolute scope 3  GHG emissions from indirect use of sold products 50% within the same timeframe. 
Long-Term Targets 
ACCA Global commits to reduce absolute scope 1 and 2 GHG emissions 90% by FY2045 from  a FY2020 base year. ACCA Global also commits to reduce absolute scope 3 GHG emissions  90% within the same timeframe. ACCA Global further commits to reduce absolute scope 3  GHG emissions from indirect use of sold products 90% within the same timeframe.</t>
  </si>
  <si>
    <t>ACCEDO BROADBAND AB</t>
  </si>
  <si>
    <t>98450014B0B4E0A07505</t>
  </si>
  <si>
    <t>Accedo Broadband AB commits to reduce absolute 1 and 2 GHG emissions
46,2% by FY2030 from a FY2019 base year. Accedo Broadband AB commits
to increase annual sourcing of renewable electricity from 58% in FY2019 to
100% by FY2030. Accedo Broadband AB commits that 85% of its suppliers
by emissions covering purchased goods and services, upstream
transportation and distribution and business travel, will have science-based
targets by FY2027. Accedo Broadband AB commits that 50% of its
customers by emissions covering use of sold products, will have science-
based targets by FY2027.</t>
  </si>
  <si>
    <t>Accelerated Leadership Group, LLC</t>
  </si>
  <si>
    <t>This target was approved using a streamlined target validation route exclusive to small and medium-sized enterprises (SMEs). https://sciencebasedtargets.org/faqs-for-smes/ Accelerated Leadership Group, LLC commits to reduce scope 1 and scope 2 GHG emissions 46% by 2030 from a 2019 base year, and to measure and reduce its scope 3 emissions.</t>
  </si>
  <si>
    <t>Accell Group</t>
  </si>
  <si>
    <t>724500PZHSQTJODTGY09</t>
  </si>
  <si>
    <t>Accelleron Industries AG</t>
  </si>
  <si>
    <t>Accellion Inc. (Kiteworks)</t>
  </si>
  <si>
    <t>This target was approved using a streamlined target validation route exclusive to small and medium-sized enterprises (SMEs). https://sciencebasedtargets.org/faqs-for-smes/ Accellion Inc. (Kiteworks) commits to reduce scope 1 and scope 2 GHG emissions 42% by 2030 from a 2020 base year, and to measure and reduce its scope 3 emissions.</t>
  </si>
  <si>
    <t>Accent Equity AB</t>
  </si>
  <si>
    <t>Headline target: Accent Equity AB's portfolio targets cover 100% of its total investment and lending activities by invested capital as of 2021  https://sciencebasedtargets.org/resources/files/Target-language-and-summary_Accent-Equity-AB.docx.pdf</t>
  </si>
  <si>
    <t>Accenture</t>
  </si>
  <si>
    <t>IE00B4BNMY34</t>
  </si>
  <si>
    <t>01/10/2020</t>
  </si>
  <si>
    <t>Accenture commits to reduce absolute scope 1 and 2 GHG emissions 80% by
FY2030 from a FY2019 base year. Accenture also commits to reduce scope 3
GHG emissions 55% per unit of revenue within the same timeframe.</t>
  </si>
  <si>
    <t>Acciaierie Venete S.p.A.</t>
  </si>
  <si>
    <t>8156003FB763A1AFC706</t>
  </si>
  <si>
    <t>Mining - Iron, Aluminum, Other Metals</t>
  </si>
  <si>
    <t>ACCIONA S.A.</t>
  </si>
  <si>
    <t>ES0125220311</t>
  </si>
  <si>
    <t>54930002KP75TLLLNO21</t>
  </si>
  <si>
    <t>01/07/2019</t>
  </si>
  <si>
    <t>Acciona S.A commits to reach net-zero greenhouse gas emissions across the value chain by 2050.
Near-Term Targets
Renewable energy and sustainable infrastructure company Acciona S.A commits to reduce absolute scope 1 and 2 GHG emissions 60% by 2030 from a 2017 base year.* Acciona S.A also commits to reduce absolute scope 3 GHG emissions from purchased goods and services, capital goods, fuel and energy-related activities, upstream transportation and distribution, employee commuting and use of sold products 47% within the same timeframe.* *The target boundary includes land-related emissions and removals from bioenergy feedstocks
Long-Term Targets
Acciona S.A commits to reduce absolute scope 1 and 2 GHG emissions 90% by 2040 from a 2017 base year.* Acciona S.A commits to reduce absolute scope 3 GHG emissions 90% By 2050 from a 2017 base year.* *The target boundary includes land-related emissions and removals from bioenergy feedstocks *The target boundary includes land-related emissions and removals from bioenergy feedstocks</t>
  </si>
  <si>
    <t>Accolade Wines</t>
  </si>
  <si>
    <t>Australia</t>
  </si>
  <si>
    <t>Accor S.A.</t>
  </si>
  <si>
    <t>FR0000120404</t>
  </si>
  <si>
    <t>969500QZC2Q0TK11NV07</t>
  </si>
  <si>
    <t>Hotels, Restaurants and Leisure, and Tourism Services</t>
  </si>
  <si>
    <t>Accor commits to reduce absolute scope 1 and 2 GHG emissions 46% by 2030 from a 2019 base year. Accor also commits to reduce absolute scope 3 GHG emissions from purchased goods and services, fuel and energy-related activities and franchises 28% over the same timeframe.</t>
  </si>
  <si>
    <t>AccorInvest Group S.A.</t>
  </si>
  <si>
    <t>2221000MD2YP7WLTNC52</t>
  </si>
  <si>
    <t>Luxembourg</t>
  </si>
  <si>
    <t>Ace &amp; Tate Holding B.V.</t>
  </si>
  <si>
    <t>01/02/2021</t>
  </si>
  <si>
    <t>ACE MOLD (SHANGHAI) CO., LTD.</t>
  </si>
  <si>
    <t>This target was approved using a streamlined target validation route exclusive to small and medium-sized enterprises (SMEs). https://sciencebasedtargets.org/faqs-for-smes/ ACE MOLD (SHANGHAI) CO., LTD. commits to reduce scope 1 and scope 2 GHG emissions 50% by 2030 from a 2018 base year, and to measure and reduce its scope 3 emissions. ACE MOLD (SHANGHAI) CO., LTD. commits to reach net-zero by 2050. As part of this, ACE MOLD (SHANGHAI) CO., LTD. commits to reduce scope 1+2+3 emissions 90% by 2050 from a 2018 base year.</t>
  </si>
  <si>
    <t>ACE MOLD INDUSTRIAL (SHANGHAI) CO., LTD.</t>
  </si>
  <si>
    <t>This target was approved using a streamlined target validation route exclusive to small and medium-sized enterprises (SMEs). https://sciencebasedtargets.org/faqs-for-smes/ ACE MOLD INDUSTRIAL (SHANGHAI) CO., LTD. commits to reduce scope 1 and scope 2 GHG emissions 42% by 2030 from a 2022 base year, and to measure and reduce its scope 3 emissions.  ACE MOLD INDUSTRIAL (SHANGHAI) CO., LTD. commits to reach net-zero by 2050. As part of this, ACE MOLD INDUSTRIAL (SHANGHAI) CO., LTD. commits to reduce scope 1+2+3 emissions 90% by 2050 from a 2022 base year.</t>
  </si>
  <si>
    <t>Ace Technologies Co.,Ltd.</t>
  </si>
  <si>
    <t>131-81-95829</t>
  </si>
  <si>
    <t>Acea SpA</t>
  </si>
  <si>
    <t>IT0001207098</t>
  </si>
  <si>
    <t>549300Q3448N041CTH56</t>
  </si>
  <si>
    <t>Acea SpA commits to reduce scope 1 GHG emissions 56% per MWh
generated electricity by 2032 from a 2020 base year.* Acea SpA also
commits to reduce absolute scope 2 GHG emissions 32% within the same timeframe. Acea SpA. further commits to reduce 56% of scope 1 and 3 GHG emissions from fuel and energy related activities covering all sold electricity per MWh within the same timeframe.* Acea SpA finally commits to reduce absolute scope 3 GHG emissions from the use of sold products 30%within the same timeframe.
*The target boundary includes land-related emissions and removals from bioenergy feedstocks</t>
  </si>
  <si>
    <t>ACEITES DEL SUR-COOSUR S.A.</t>
  </si>
  <si>
    <t>Acensi</t>
  </si>
  <si>
    <t>Acer Inc.</t>
  </si>
  <si>
    <t>TW0002353000</t>
  </si>
  <si>
    <t>2549006Z3IVAZIQEUM25</t>
  </si>
  <si>
    <t>Acer Inc. commits to reduce absolute scope 1 and 2 GHG emissions 50% by 2030 from a 2019 base year. Acer Inc. also commits to reduce absolute scope 3 GHG emissions 35% by 2030 from a 2020 base year.</t>
  </si>
  <si>
    <t>Acerinox,S.A.</t>
  </si>
  <si>
    <t>ES0132105018</t>
  </si>
  <si>
    <t>95980020140005582721</t>
  </si>
  <si>
    <t>Aceros AZA S.A.</t>
  </si>
  <si>
    <t>01/08/2020</t>
  </si>
  <si>
    <t>Chile</t>
  </si>
  <si>
    <t>01/05/2022</t>
  </si>
  <si>
    <t>Aceros AZA S.A. commits to reduce absolute scope 1 and 2 GHG emissions 50% by 2030 from a 2019 base year</t>
  </si>
  <si>
    <t>ACETO US LLC (dba ACTYLIS)</t>
  </si>
  <si>
    <t>Achieve Breakthrough Ltd</t>
  </si>
  <si>
    <t>This target was approved using a streamlined target validation route exclusive to small and medium-sized enterprises (SMEs). https://sciencebasedtargets.org/faqs-for-smes/ Achieve Breakthrough Ltd commits to reduce scope 1 and scope 2 GHG emissions 42% by 2030 from a 2022 base year, and to measure and reduce its scope 3 emissions.</t>
  </si>
  <si>
    <t>Achille Pinto S.p.A.</t>
  </si>
  <si>
    <t>This target was approved using a streamlined target validation route exclusive to small and medium-sized enterprises (SMEs). https://sciencebasedtargets.org/faqs-for-smes/ Achille Pinto S.p.A. commits to reduce scope 1 and scope 2 GHG emissions 46% by 2030 from a 2019 base year, and to measure and reduce its scope 3 emissions.</t>
  </si>
  <si>
    <t>ACO Technologies Ltd</t>
  </si>
  <si>
    <t>213800BAFDZZRC82OA11</t>
  </si>
  <si>
    <t>ACO Technologies Plc commits to reduce absolute scope 1 and 2 GHG emissions
45% by 2030 from a 2021 base year. ACO Technologies Plc also commits to
reduce absolute scope 3 GHG emissions from purchased goods and services,
upstream transport and distribution, downstream transport and distribution and
employee commuting 25% within the same timeframe. ACO Technologies Plc
commits to increase annual sourcing of renewable electricity from 16% in 2021 to
100% by 2022 and continue sourcing active annual sourcing 100% renewbale
energy through 2030.</t>
  </si>
  <si>
    <t>AÇO VERDE DO BRASIL.S.A</t>
  </si>
  <si>
    <t>Brazil</t>
  </si>
  <si>
    <t>ACOME</t>
  </si>
  <si>
    <t>Acque Bresciane</t>
  </si>
  <si>
    <t>815600E6A018AAE91A76</t>
  </si>
  <si>
    <t>Water Utilities</t>
  </si>
  <si>
    <t>This target was approved using a streamlined target validation route exclusive to small and medium-sized enterprises (SMEs). https://sciencebasedtargets.org/faqs-for-smes/ Acque Bresciane commits to reduce scope 1 and scope 2 GHG emissions 25% by 2030 from a 2020 base year, and to measure and reduce its scope 3 emissions.</t>
  </si>
  <si>
    <t>ACRE</t>
  </si>
  <si>
    <t>ACROX TECHNOLOGIES CO., LTD.</t>
  </si>
  <si>
    <t>ACS Dobfar S.p.A.</t>
  </si>
  <si>
    <t>815600838E207A5D4513</t>
  </si>
  <si>
    <t>ACS Stainless Steel Fixings Ltd</t>
  </si>
  <si>
    <t>Building Products</t>
  </si>
  <si>
    <t>This target was approved using a streamlined target validation route exclusive to small and medium-sized enterprises (SMEs). https://sciencebasedtargets.org/faqs-for-smes/ ACS Stainless Steel Fixings Ltd commits to reduce scope 1 and scope 2 GHG emissions 42% by 2030 from a 2022 base year, and to measure and reduce its scope 3 emissions. ACS Stainless Steel Fixings Ltd commits to reach net-zero by 2050. As part of this, ACS Stainless Steel Fixings Ltd commits to reduce scope 1+2+3 emissions 100% by 2050 from a 2022 base year.</t>
  </si>
  <si>
    <t>Actavo (Group) Limited</t>
  </si>
  <si>
    <t>Actiam NV</t>
  </si>
  <si>
    <t>724500WRBHAIP5DV7I77</t>
  </si>
  <si>
    <t>Headline target: ACTIAM’s portfolio targets cover 82% of its total investment and lending activities by assets under management as of 2021. https://sciencebasedtargets.org/resources/files/Target-language-and-summary_ACTIAM.docx.pdf</t>
  </si>
  <si>
    <t>Actico Group GmbH</t>
  </si>
  <si>
    <t>This target was approved using a streamlined target validation route exclusive to small and medium-sized enterprises (SMEs). https://sciencebasedtargets.org/faqs-for-smes/ Actico Group GmbH commits to reduce scope 1 and scope 2 GHG emissions 42% by 2030 from a 2020 base year, and to measure and reduce its scope 3 emissions.</t>
  </si>
  <si>
    <t>Action Holding B.V.</t>
  </si>
  <si>
    <t>7245008UIDKQX76WIG94</t>
  </si>
  <si>
    <t>Action Sustainability (Trading) Ltd</t>
  </si>
  <si>
    <t>This target was approved using a streamlined target validation route exclusive to small and medium-sized enterprises (SMEs). https://sciencebasedtargets.org/faqs-for-smes/ Action Sustainability commits to reduce absolute scope 1 and scope 2 GHG emissions 46% by 2030 from a 2019 base year, and to measure and reduce its scope 3 emissions.</t>
  </si>
  <si>
    <t>Actis Technologies Pvt. Ltd.</t>
  </si>
  <si>
    <t>This target was approved using a streamlined target validation route exclusive to small and medium-sized enterprises (SMEs). https://sciencebasedtargets.org/faqs-for-smes/ Actis Technologies Pvt. Ltd. commits to reduce scope 1 and scope 2 GHG emissions 42% by 2030 from a 2022 base year, and to measure and reduce its scope 3 emissions.</t>
  </si>
  <si>
    <t>Active Brands</t>
  </si>
  <si>
    <t>This target was approved using a streamlined target validation route exclusive to small and medium-sized enterprises (SMEs). https://sciencebasedtargets.org/faqs-for-smes/ Active Brands commits to reduce scope 1 and scope 2 GHG emissions 42% by 2030 from a 2021 base year, and to measure and reduce its scope 3 emissions.  Active Brands to reduce scope 1+2+3 emissions 90% by 2050 from a 2021 base year.</t>
  </si>
  <si>
    <t>Activision Blizzard</t>
  </si>
  <si>
    <t>US00507V1098</t>
  </si>
  <si>
    <t>549300TPQQDBP9GNOF40</t>
  </si>
  <si>
    <t>Actona Group A/S</t>
  </si>
  <si>
    <t>5299005K2DIV6F8ICE92</t>
  </si>
  <si>
    <t>Actona Group A/S commits to reduce absolute scope 1 and 2 GHG emissions 42% by FY2030 from a FY2021 base year.* Actona Group A/S also commits to reduce absolute scope 3 GHG emissions from purchased goods and services, and end-of-life treatment of sold products 42% within the same timeframe.
*The target boundary includes land-related emissions and removals from bioenergy feedstocks.</t>
  </si>
  <si>
    <t>Acturis Limited</t>
  </si>
  <si>
    <t>01/01/2022</t>
  </si>
  <si>
    <t>Overall Net-Zero Target
Acturis commits to reach net-zero GHG emissions across the value chain by 2050 from a
2019 base year.
Near-Term Targets
Acturis commits to reduce absolute scope 1 and 2 GHG emissions 52.8% by 2030 from a
2019 base year. Acturis commits to reduce scope 3 GHG emissions from purchased goods
and services, capital goods, fuel and energy related activities, business travel and employee commuting 55% per GBP value added within the same timeframe.
Long-Term Targets
Acturis commits to reduce absolute scope 1 and 2 GHG emissions 90% by 2050 from a 2019
base year. Acturis also commits to reduce absolute scope 3 GHG emissions 90% within the
same timeframe.</t>
  </si>
  <si>
    <t>Acuity Brands</t>
  </si>
  <si>
    <t>US00508Y1029</t>
  </si>
  <si>
    <t>FY2029, FY2030</t>
  </si>
  <si>
    <t>Overall Net-Zero Target
Acuity Brands commits to reach net-zero GHG emissions across the value chain by FY2040.
Near-Term Targets
Acuity Brands commits to reduce absolute scope 1 and 2 GHG emissions 42.8% by FY2029
from a FY2019 base year. Acuity Brands also commits to reduce scope 3 GHG emissions from use of sold products 66.3% per USD value added by FY2030 from a FY2015 base year.
Long-Term Targets
Acuity Brands commits to reduce absolute scope 1 and 2 GHG emissions 90% by FY2040
from a FY2019 base year. Acuity Brands also commits to reduce scope 3 GHG emissions from use of sold products 97% per USD value added by FY2040 from a FY2015 base year.</t>
  </si>
  <si>
    <t>Acuity Knowledge Services (India) Private Limited</t>
  </si>
  <si>
    <t>Acumatica, Inc.</t>
  </si>
  <si>
    <t>Acuon capital</t>
  </si>
  <si>
    <t>AD-II ENGINEERING INC.</t>
  </si>
  <si>
    <t>This target was approved using a streamlined target validation route exclusive to small and medium-sized enterprises (SMEs). https://sciencebasedtargets.org/faqs-for-smes/ AD-II ENGINEERING INC. commits to reduce scope 1 and scope 2 GHG emissions 38% by 2030 from a 2021 base year, and to measure and reduce its scope 3 emissions.</t>
  </si>
  <si>
    <t>ADAMMA INFO SERVICES Private Limited</t>
  </si>
  <si>
    <t>This target was approved using a streamlined target validation route exclusive to small and medium-sized enterprises (SMEs). https://sciencebasedtargets.org/faqs-for-smes/ ADAMMA INFO SERVICES Private Limited commits to reduce scope 1 and scope 2 GHG emissions 42% by 2030 from a 2022 base year, and to measure and reduce its scope 3 emissions.</t>
  </si>
  <si>
    <t>Adani Energy Solutions Limited</t>
  </si>
  <si>
    <t>Adani Ports and Special Economic Zone Limited</t>
  </si>
  <si>
    <t>01/06/2020</t>
  </si>
  <si>
    <t>Adapteo Group</t>
  </si>
  <si>
    <t>Addeira Pharmaceuticals AB</t>
  </si>
  <si>
    <t>This target was approved using a streamlined target validation route exclusive to small and medium-sized enterprises (SMEs). https://sciencebasedtargets.org/faqs-for-smes/ Addeira Pharmaceuticals AB commits to reduce scope 1 and scope 2 GHG emissions 42% by 2030 from a 2022 base year, and to measure and reduce its scope 3 emissions.</t>
  </si>
  <si>
    <t>Addleshaw Goddard</t>
  </si>
  <si>
    <t>Addtech AB</t>
  </si>
  <si>
    <t>SE0014781795</t>
  </si>
  <si>
    <t>549300QZ5U2IDRHPWL60</t>
  </si>
  <si>
    <t>Adecco Group AG</t>
  </si>
  <si>
    <t>CH0012138605</t>
  </si>
  <si>
    <t>NI14Y5UMU60O7JE9P611</t>
  </si>
  <si>
    <t>Aden Contracting Ltd</t>
  </si>
  <si>
    <t>This target was approved using a streamlined target validation route exclusive to small and medium-sized enterprises (SMEs). https://sciencebasedtargets.org/faqs-for-smes/ Aden Contracting Ltd commits to reduce scope 1 and scope 2 GHG emissions 42% by 2030 from a 2021 base year, and to measure and reduce its scope 3 emissions.</t>
  </si>
  <si>
    <t>ADEN SERVICES CHINA (GROUP)</t>
  </si>
  <si>
    <t>91310000660726413A</t>
  </si>
  <si>
    <t>Aderen Consulting SL</t>
  </si>
  <si>
    <t>This target was approved using a streamlined target validation route exclusive to small and medium-sized enterprises (SMEs). https://sciencebasedtargets.org/faqs-for-smes/ Aderen Consulting SL commits to reduce scope 1 and scope 2 GHG emissions 38% by 2030 from a 2021 base year, and to measure and reduce its scope 3 emissions.</t>
  </si>
  <si>
    <t>Adform A/S</t>
  </si>
  <si>
    <t>Adherium Ltd</t>
  </si>
  <si>
    <t>Healthcare Providers and Services, and Healthcare Technology</t>
  </si>
  <si>
    <t>This target was approved using a streamlined target validation route exclusive to small and medium-sized enterprises (SMEs). https://sciencebasedtargets.org/faqs-for-smes/ Adherium Ltd commits to reduce scope 1 and scope 2 GHG emissions 42% by 2030 from a 2021 base year, and to measure and reduce its scope 3 emissions.</t>
  </si>
  <si>
    <t>Adidas AG</t>
  </si>
  <si>
    <t>DE000A1EWWW0</t>
  </si>
  <si>
    <t>549300JSX0Z4CW0V5023</t>
  </si>
  <si>
    <t>2025, 2030</t>
  </si>
  <si>
    <t>Adidas AG commits to reduce absolute scope 1, 2 and 3 emissions by 30% by 2030 from a 2017 base year. Within that target, adidas AG commits to reduce absolute scope 1 and 2 GHG emissions by 90% by 2025 from a 2017 base year.* *The target boundary includes biogenic emissions and removals from bioenergy feedstocks.</t>
  </si>
  <si>
    <t>ADIENT plc</t>
  </si>
  <si>
    <t>IE00BD845X29</t>
  </si>
  <si>
    <t>5493002QLDY8O75RTR78</t>
  </si>
  <si>
    <t>Automobiles and Components</t>
  </si>
  <si>
    <t>Adient commits to reduce absolute scope 1 and 2 GHG emissions 75% by FY2030 from a FY2019 base year. Adient also commits to reduce absolute scope 3 GHG emissions covering purchased goods and services, fuel and energy related activities, upstream transportation and distribution, waste generated in activities and business travel 35% within the same timeframe</t>
  </si>
  <si>
    <t>Aditya Birla Fashion and Retail Ltd.</t>
  </si>
  <si>
    <t>INE647O01011</t>
  </si>
  <si>
    <t>335800HSKHHOD8FD3O29</t>
  </si>
  <si>
    <t>ADM</t>
  </si>
  <si>
    <t>US0394831020</t>
  </si>
  <si>
    <t>549300LO13MQ9HYSTR83</t>
  </si>
  <si>
    <t>01/04/2022</t>
  </si>
  <si>
    <t>adm Group Limited</t>
  </si>
  <si>
    <t>213800AZEYZ5CNU6M335</t>
  </si>
  <si>
    <t>Overall Net-Zero Target
ADM Group Limited commits to reach net-zero GHG emissions across the value chain by 2040.
Near-Term Targets
ADM Group Limited commits to reduce absolute scope 1 and 2 GHG emissions 50% by 2030 from a 2021 base year. ADM Group Limited also commits to reduce absolute scope 3 GHG emissions 50% within the same timeframe.
Long-Term Targets
ADM Group Limited commits to reduce absolute scope 1 and 2 GHG emissions 90% by 2040 from a 2021 base year. ADM Group Limited also commits to reduce absolute scope 3 GHG emissions 90% within the same timeframe.</t>
  </si>
  <si>
    <t>Adobe, Inc.</t>
  </si>
  <si>
    <t>US00724F1012</t>
  </si>
  <si>
    <t>FU4LY2G4933NH2E1CP29</t>
  </si>
  <si>
    <t>01/05/2020</t>
  </si>
  <si>
    <t>Adobe Inc. commits to reduce absolute scope 1 and 2 GHG emissions 35% by 2025 from a 2018 base year. Adobe commits to reduce absolute scope 3 GHG emissions from business travel 30% over the same timeframe. Adobe also commits that 55% of its suppliers by spend covering purchased goods and services and capital goods, will have science-based targets by 2025.</t>
  </si>
  <si>
    <t>ADP</t>
  </si>
  <si>
    <t>Romania</t>
  </si>
  <si>
    <t>This target was approved using a streamlined target validation route exclusive to small and medium-sized enterprises (SMEs). https://sciencebasedtargets.org/faqs-for-smes/ ADP commits to reduce scope 1 and scope 2 GHG emissions 42% by 2030 from a 2022 base year, and to measure and reduce its scope 3 emissions. ADP commits to reach net-zero by 2050. As part of this, ADP commits to reduce scope 1+2+3 emissions 90% by 2050 from a 2022 base year.</t>
  </si>
  <si>
    <t>ADTRAN, Inc.</t>
  </si>
  <si>
    <t>US00738A1060</t>
  </si>
  <si>
    <t>549300XWTHXJVGKWU616</t>
  </si>
  <si>
    <t>Adva Optical Networking SE</t>
  </si>
  <si>
    <t>DE0005103006</t>
  </si>
  <si>
    <t>5299001QZNN0TKI9J120</t>
  </si>
  <si>
    <t>ADVA commits to reduce absolute scope 1 and scope 2 GHG emissions 67% by 2032 from a 2016 base year. ADVA also commits to reduce scope 3 GHG emissions 30% per product and 3% in absolute emissions terms by 2032 from a 2016 base year</t>
  </si>
  <si>
    <t>Advance Auto Parts, Inc</t>
  </si>
  <si>
    <t>US00751Y1064</t>
  </si>
  <si>
    <t>529900UCNQ5H9FSL0Y70</t>
  </si>
  <si>
    <t>Advance Auto Parts commits to reduce absolute scope 1 and 2 GHG
emissions 30% by 2030 from a 2019 base year. Advance Auto Parts also
commits to reduce absolute scope 3 GHG emissions from purchased goods
and services, capital goods, and use of sold products 30% wihtin the same
timeframe.</t>
  </si>
  <si>
    <t>ADVANCE ELECTRIC CO., INC.</t>
  </si>
  <si>
    <t>Semiconductors and Semiconductors Equipment</t>
  </si>
  <si>
    <t>This target was approved using a streamlined target validation route exclusive to small and medium-sized enterprises (SMEs). https://sciencebasedtargets.org/faqs-for-smes/ ADVANCE ELECTRIC CO., INC. commits to reduce scope 1 and scope 2 GHG emissions 42% by 2030 from a 2022 base year, and to measure and reduce its scope 3 emissions.</t>
  </si>
  <si>
    <t>Advance Logistics Investment Corporation</t>
  </si>
  <si>
    <t>This target was approved using a streamlined target validation route exclusive to small and medium-sized enterprises (SMEs). https://sciencebasedtargets.org/faqs-for-smes/ Advance Logistics Investment Corporation commits to reduce scope 1 and scope 2 GHG emissions 42% by 2030 from a 2020 base year, and to measure and reduce its scope 3 emissions.</t>
  </si>
  <si>
    <t>Advance Residence Investment Corporation</t>
  </si>
  <si>
    <t>This target was approved using a streamlined target validation route exclusive to small and medium-sized enterprises (SMEs). https://sciencebasedtargets.org/faqs-for-smes/ Advance Residence Investment Corporation commits to reduce scope 1 and scope 2 GHG emissions 50% by 2030 from a 2018 base year, and to measure and reduce its scope 3 emissions.</t>
  </si>
  <si>
    <t>Advanced Chemistry Development, Inc. (ACD/Labs)</t>
  </si>
  <si>
    <t>Canada</t>
  </si>
  <si>
    <t>This target was approved using a streamlined target validation route exclusive to small and medium-sized enterprises (SMEs). https://sciencebasedtargets.org/faqs-for-smes/ Advanced Chemistry Development, Inc. (ACD/Labs) commits to reduce scope 1 and scope 2 GHG emissions 50% by 2030 from a 2018 base year, and to measure and reduce its scope 3 emissions.</t>
  </si>
  <si>
    <t>Advanced Digital Broadcast SA</t>
  </si>
  <si>
    <t>This target was approved using a streamlined target validation route exclusive to small and medium-sized enterprises (SMEs). https://sciencebasedtargets.org/faqs-for-smes/ Advanced Digital Broadcast SA commits to reduce scope 1 and scope 2 GHG emissions 42% by 2030 from a 2022 base year, and to measure and reduce its scope 3 emissions.</t>
  </si>
  <si>
    <t>Advanced Drainage Systems, Inc.</t>
  </si>
  <si>
    <t>US00790R1041</t>
  </si>
  <si>
    <t>6QQTOZ5MF5DHM7K92I60</t>
  </si>
  <si>
    <t>Advanced Micro Devices, Inc</t>
  </si>
  <si>
    <t>US0079031078</t>
  </si>
  <si>
    <t>R2I72C950HOYXII45366</t>
  </si>
  <si>
    <t>01/06/2016</t>
  </si>
  <si>
    <t>Multinational semiconductor company AMD commits to reduce  scope 1 and 2 emissions 20% by 2020 from a 2014 base-year.  AMD also commits to improve the compute performance per watt of energy consumed by their mobile APU processors by 2500% by 2020 from a 2014 base-year. AMD also has a goal for suppliers' wafer foundry scope 1 emissions to stay 30% below the Semiconductor Industry Association average, and for wafer foundry electricity use to stay 40% below the industry average, using a normalized manufacturing index</t>
  </si>
  <si>
    <t>Advania Ísland ehf.</t>
  </si>
  <si>
    <t>6488HY4H72ZRH3X65450</t>
  </si>
  <si>
    <t>Iceland</t>
  </si>
  <si>
    <t>Advania Ísland ehf. commits to reduce absolute scope 1 and 2 GHG emissions 50% by 2030 from a 2021 base year. Advania Ísland ehf. commits to reduce scope 3 GHG emissions 52% per ISK value added within the same timeframe.</t>
  </si>
  <si>
    <t>Advania Sverige AB</t>
  </si>
  <si>
    <t>549300S9T52L01ONJH60</t>
  </si>
  <si>
    <t>Advania Sverige AB commits to reduce absolute scope 1 and 2 GHG
emissions 50% by 2030 from a 2019 base year*. Advania Sverige AB also
commits to reduce scope 3 GHG emissions from purchased goods and
services, fuel and energy related activities, upstream transportation and
distribution and business travel 68.6% per SEK value added within the
same timeframe.
*The target boundary includes land-related emissions and removals from
bioenergy feedstocks.</t>
  </si>
  <si>
    <t>Advantech Co., Ltd.</t>
  </si>
  <si>
    <t>TW0002395001</t>
  </si>
  <si>
    <t>2549002OSTKE9HB9IY03</t>
  </si>
  <si>
    <t>Advantech Co., Ltd. commits to reduce scope 1 and 2 GHG emissions 60% per million NTD revenue by 2030 from a 2019 base year. Advantech Co., Ltd. also commits to reduce scope 3 GHG emissions from use of sold products 49% per million NTD revenue by 2030 from a 2019 base year.</t>
  </si>
  <si>
    <t>Advantest Corporation</t>
  </si>
  <si>
    <t>JP3122400009</t>
  </si>
  <si>
    <t>353800EMK32PDKS9XR54</t>
  </si>
  <si>
    <t>ADVANTEST CORPORATION commits to reduce absolute scope 1 and 2 GHG emissions 60% by FY2030 from a FY2018 base year. ADVANTEST CORPORATION also commits to reduce absolute scope 3 GHG emissions 15% within the same timeframe.</t>
  </si>
  <si>
    <t>Advarra, Inc.</t>
  </si>
  <si>
    <t>AEC Partners</t>
  </si>
  <si>
    <t>This target was approved using a streamlined target validation route exclusive to small and medium-sized enterprises (SMEs). https://sciencebasedtargets.org/faqs-for-smes/ AEC Partners commits to maintain zero scope 1 emissions through 2030. AEC Partners also commits to reduce absolute scope 2 GHG emissions 42% by 2030 from a 2021 base year, and to measure and reduce its scope 3 emissions.</t>
  </si>
  <si>
    <t>AECOM</t>
  </si>
  <si>
    <t>US00766T1007</t>
  </si>
  <si>
    <t>0EEB8GF0W0NPCIHZX097</t>
  </si>
  <si>
    <t>Overall Net-Zero Target
AECOM commits to reach net-zero GHG emissions across the value chain by FY2040 from a FY2018 base year.
Near-Term Targets
AECOM commits to reduce absolute scope 1 and 2 GHG emissions 60% by FY2030 from a FY2018 base year. AECOM commits to reduce absolute scope 3 GHG emissions from purchased goods &amp; services, capital goods, and business travel 50% by FY2030 from a FY2018 base year.
Long-Term Targets
AECOM commits to reduce absolute scope 1 and 2 GHG emissions 90% by FY2040 from a FY2018 base year. AECOM also commits to reduce absolute scope 3 GHG emissions from purchased goods and services, capital goods, and business travel 90% by FY2040 from a FY2018 base year.</t>
  </si>
  <si>
    <t>Aecon Group Inc.</t>
  </si>
  <si>
    <t>CA00762V1094</t>
  </si>
  <si>
    <t>549300VROCXVWXFR8B83</t>
  </si>
  <si>
    <t>Aegon Nederland N.V.</t>
  </si>
  <si>
    <t>NL0000303709</t>
  </si>
  <si>
    <t>O4QK7KMMK83ITNTHUG69</t>
  </si>
  <si>
    <t>Financial Institution. Deadline to submit targets January 2024</t>
  </si>
  <si>
    <t>AENA S.M.E. S.A.</t>
  </si>
  <si>
    <t>ES0105046009</t>
  </si>
  <si>
    <t>959800R7QMXKF0NFMT29</t>
  </si>
  <si>
    <t>01/11/2021</t>
  </si>
  <si>
    <t>Air Transportation - Airport Services</t>
  </si>
  <si>
    <t>Aeon Co., Ltd.</t>
  </si>
  <si>
    <t>JP3388200002</t>
  </si>
  <si>
    <t>5299009MXFL34SA71416</t>
  </si>
  <si>
    <t>2030, 2021</t>
  </si>
  <si>
    <t>AEON commits to reduce absolute scope 1 and 2 GHG emissions 46.2% by 2030 from a 2019 base year. AEON also commits that 80% of its suppliers by emissions covering purchased goods and services will set science-based targets by 2021.</t>
  </si>
  <si>
    <t>AEON INTEGRATED BUILDING DESIGN CONSULTANTS LLP</t>
  </si>
  <si>
    <t>This target was approved using a streamlined target validation route exclusive to small and medium-sized enterprises (SMEs). https://sciencebasedtargets.org/faqs-for-smes/ AEON INTEGRATED BUILDING DESIGN CONSULTANTS LLP commits to reduce scope 1 and scope 2 GHG emissions 42% by 2030 from a 2022 base year, and to measure and reduce its scope 3 emissions.</t>
  </si>
  <si>
    <t>AEON MALL Co., Ltd.</t>
  </si>
  <si>
    <t>JP3131430005</t>
  </si>
  <si>
    <t>353800IDE3ULLSB2R846</t>
  </si>
  <si>
    <t>Aeon Mall Co. Ltd, commits to reduce absolute scope 1 and 2 GHG emissions 42% by FY2030 from a FY2020 base year. Aeon Mall Co. Ltd, also commits to reduce absolute scope 3 GHG emissions from downstream leased assets 25% within the same timeframe.</t>
  </si>
  <si>
    <t>AEP INDSUTRIES PRIVATE LIMITED</t>
  </si>
  <si>
    <t>This target was approved using a streamlined target validation route exclusive to small and medium-sized enterprises (SMEs). https://sciencebasedtargets.org/faqs-for-smes/ AEP INDSUTRIES PRIVATE LIMITED commits to reduce scope 1 and scope 2 GHG emissions 42% by 2030 from a 2021 base year, and to measure and reduce its scope 3 emissions.</t>
  </si>
  <si>
    <t>AeroEdge Co., Ltd.</t>
  </si>
  <si>
    <t>Aerospace and Defense</t>
  </si>
  <si>
    <t>This target was approved using a streamlined target validation route exclusive to small and medium-sized enterprises (SMEs). https://sciencebasedtargets.org/faqs-for-smes/ AeroEdge Co., Ltd. commits to reduce scope 1 and scope 2 GHG emissions 50% by 2030 from a 2018 base year, and to measure and reduce its scope 3 emissions.</t>
  </si>
  <si>
    <t>AEROPORTO GUGLIELMO MARCONI DI BOLOGNA S.P.A.</t>
  </si>
  <si>
    <t>IT0001006128</t>
  </si>
  <si>
    <t>8156004CC118B7885065</t>
  </si>
  <si>
    <t>Aéroports de Paris SA</t>
  </si>
  <si>
    <t>FR0010340141</t>
  </si>
  <si>
    <t>969500PJMBSFHYC37989</t>
  </si>
  <si>
    <t>Aetha Consulting Limited</t>
  </si>
  <si>
    <t>This target was approved using a streamlined target validation route exclusive to small and medium-sized enterprises (SMEs). https://sciencebasedtargets.org/faqs-for-smes/ Aetha Consulting Limited commits to reduce scope 1 and scope 2 GHG emissions 42% by 2030 from a 2022 base year, and to measure and reduce its scope 3 emissions.</t>
  </si>
  <si>
    <t>Affärsverken Karlskrona AB</t>
  </si>
  <si>
    <t>Afore SURA</t>
  </si>
  <si>
    <t>Mexico</t>
  </si>
  <si>
    <t>AFRY (ÅF Pöyry)</t>
  </si>
  <si>
    <t>SE0005999836</t>
  </si>
  <si>
    <t>549300Q87LKPPD4X9R30</t>
  </si>
  <si>
    <t>After Plus 2 co.,ltd</t>
  </si>
  <si>
    <t>This target was approved using a streamlined target validation route exclusive to small and medium-sized enterprises (SMEs). https://sciencebasedtargets.org/faqs-for-smes/ After Plus 2 co.,ltd commits to reduce scope 1 and scope 2 GHG emissions 42% by 2030 from a 2022 base year, and to measure and reduce its scope 3 emissions.</t>
  </si>
  <si>
    <t>AG Co., Ltd.</t>
  </si>
  <si>
    <t>This target was approved using a streamlined target validation route exclusive to small and medium-sized enterprises (SMEs). https://sciencebasedtargets.org/faqs-for-smes/ AG Co., Ltd. commits to reduce scope 1 and scope 2 GHG emissions 42% by 2030 from a 2020 base year, and to measure and reduce its scope 3 emissions.</t>
  </si>
  <si>
    <t>AG Communications Ltd</t>
  </si>
  <si>
    <t>This target was approved using a streamlined target validation route exclusive to small and medium-sized enterprises (SMEs). https://sciencebasedtargets.org/faqs-for-smes/ AG Communications Ltdcommits to reduce scope 1 and scope 2 GHG emissions 42% by 2030 from a 2022 base year, and to measure and reduce its scope 3 emissions.  AG Communications Ltd commits to reach net-zero by 2045. As part of this, AG Communications Ltd commits to reduce scope 1+2+3 emissions 90% by 2045 from a 2022 base year.</t>
  </si>
  <si>
    <t>AGC Inc.</t>
  </si>
  <si>
    <t>JP3112000009</t>
  </si>
  <si>
    <t>JE4WFFEELMVPFZ0G1E77</t>
  </si>
  <si>
    <t>AGC Inc. commits to reduce absolute scope 1 and 2 GHG emissions 30% by FY2030 from a FY2019 base year. AGC Inc. commits to reduce absolute scope 3 GHG emissions from purchased goods and services, processing of sold products, use of sold products, and end-of-life treatment of sold products 30% wihtin the same timeframe. AGC Inc. commits that 30% of its suppliers by emissions covering purchased goods and services and fuel and energy related activities will have science-based targets by FY2027</t>
  </si>
  <si>
    <t>Agendi Inc</t>
  </si>
  <si>
    <t>This target was approved using a streamlined target validation route exclusive to small and medium-sized enterprises (SMEs). https://sciencebasedtargets.org/faqs-for-smes/
Agendi Inc. commits to reduce absolute scope 1 and scope 2 GHG emissions 50% by 2030 from a 2018 base year, and to measure and reduce its scope 3 emissions.</t>
  </si>
  <si>
    <t>Agfa-Gevaert</t>
  </si>
  <si>
    <t>BE0003755692</t>
  </si>
  <si>
    <t>549300IHBDUTUNQJJB79</t>
  </si>
  <si>
    <t>Agile Content</t>
  </si>
  <si>
    <t>ES0105102000</t>
  </si>
  <si>
    <t>This target was approved using a streamlined target validation route exclusive to small and medium-sized enterprises (SMEs). https://sciencebasedtargets.org/faqs-for-smes/ Agile Content commits to reduce scope 1 and scope 2 GHG emissions 42% by 2030 from a 2022 base year, and to measure and reduce its scope 3 emissions.</t>
  </si>
  <si>
    <t>AGILE PARTNER S.A.</t>
  </si>
  <si>
    <t>This target was approved using a streamlined target validation route exclusive to small and medium-sized enterprises (SMEs). https://sciencebasedtargets.org/faqs-for-smes/ AGILE PARTNER S.A. commits to reduce scope 1 and scope 2 GHG emissions 42% by 2030 from a 2022 base year, and to measure and reduce its scope 3 emissions.</t>
  </si>
  <si>
    <t>Agilent Technologies, Inc</t>
  </si>
  <si>
    <t>US00846U1016</t>
  </si>
  <si>
    <t>QUIX8Y7A2WP0XRMW7G29</t>
  </si>
  <si>
    <t>Overall Net Zero target
Agilent Technologies Inc commits to reach net-zero greenhouse gas emissions across the
value chain by FY2050.
Near-Term Targets
Agilent Technologies Inc commits to reduce absolute scope 1 and 2 GHG emissions 50% by
FY2030 from a FY2019 base year. Agilent Technologies Inc also commits to reduce absolute
scope 3 GHG emissions from purchased goods and services, capital goods, upstream
transportation and distribution, business travel and employee commuting 30% within the
same timeframe.
Long-Term Targets
Agilent Technologies Inc commits to reduce absolute scope 1, 2 and 3 emissions 95% by
FY2050 from a FY2019 base year.</t>
  </si>
  <si>
    <t>Agilitas IT Solutions Limited</t>
  </si>
  <si>
    <t>This target was approved using a streamlined target validation route exclusive to small and medium-sized enterprises (SMEs). https://sciencebasedtargets.org/faqs-for-smes/ Agilitas IT Solutions Limited commits to reduce scope 1 and scope 2 GHG emissions 42% by 2030 from a 2021 base year, and to measure and reduce its scope 3 emissions.</t>
  </si>
  <si>
    <t>Agility</t>
  </si>
  <si>
    <t>Kuwait</t>
  </si>
  <si>
    <t>Air Freight Transportation and Logistics</t>
  </si>
  <si>
    <t>01/05/2019</t>
  </si>
  <si>
    <t>Agno Pharma</t>
  </si>
  <si>
    <t>AGRANA Beteiligungs-AG</t>
  </si>
  <si>
    <t>AT000AGRANA3</t>
  </si>
  <si>
    <t>5299006C0EVA5LAYOR30</t>
  </si>
  <si>
    <t>Agrana Beteiligungs AG commits to reduce absolute scope 1 and 2 GHG
emissions 50% by FY2030 from a FY2019 base year.* Agrana Beteiligungs
AG commits to reduce scope 3 GHG emissions 30% within the same
timeframe.
*The target boundary includes land-related emissions and removals from
bioenergy feedstocks.</t>
  </si>
  <si>
    <t>Agrial</t>
  </si>
  <si>
    <t>969500CIV6V451G2DU77</t>
  </si>
  <si>
    <t>Agrial, a French agricultural and agri-food co-operative, commits to reduce absolute scope 1 and 2 GHG emissions 48% by 2035 from a 2019 base year. Agrial also commits to reduce absolute scope 3 GHG emissions 27% within the same timeframe.</t>
  </si>
  <si>
    <t>Agroamerica</t>
  </si>
  <si>
    <t>Guatemala</t>
  </si>
  <si>
    <t>Agromaks Sp. z o.o.</t>
  </si>
  <si>
    <t>This target was approved using a streamlined target validation route exclusive to small and medium-sized enterprises (SMEs). https://sciencebasedtargets.org/faqs-for-smes/ Agromaks Sp. z o.o. commits to reduce scope 1 and scope 2 GHG emissions 42% by 2030 from a 2020 base year, and to measure and reduce its scope 3 emissions.  Agromaks Sp. z o.o. commits to reduce scope 1+2+3 emissions 90% by 2050 from a 2020 base year.</t>
  </si>
  <si>
    <t>AGROMARK</t>
  </si>
  <si>
    <t>AGROMILLORA GROUP</t>
  </si>
  <si>
    <t>Agropur Cooperative</t>
  </si>
  <si>
    <t>549300WQ6VZ30NE1T488</t>
  </si>
  <si>
    <t>FY2031</t>
  </si>
  <si>
    <t>Agropur Cooperative commits to reduce absolute scope 1 and 2 GHG emissions 30% by FY2031 from a FY2019 base year.* Agropur Cooperative also commits to reduce scope 3 GHG emissions 24% per kg of milk processed within the same timeframe. *The target boundary includes biogenic land-related emissions and removals from bioenergy feedstocks.</t>
  </si>
  <si>
    <t>AGS Health</t>
  </si>
  <si>
    <t>Aguas Andinas S.A.</t>
  </si>
  <si>
    <t>CL0000000035</t>
  </si>
  <si>
    <t>01/11/2019</t>
  </si>
  <si>
    <t>01/01/2020</t>
  </si>
  <si>
    <t>Chilean water utility company Aguas Andinas S.A. commits to reduce absolute scope 1 and 2 GHG emissions 54% by 2030 from a 2017-2018 base year period. Aguas Andinas S.A. also commits to reduce absolute scope 3 GHG emissions 16% over the same time frame covering emissions from purchased good and services, upstream and downstream transportation and distribution and waste generated in operations.*The target boundary includes biogenic emissions and removals from bioenergy feedstocks.</t>
  </si>
  <si>
    <t>Ahlsell AB</t>
  </si>
  <si>
    <t>Ahlstrom-Munksjö Oyj</t>
  </si>
  <si>
    <t>FI4000048418</t>
  </si>
  <si>
    <t>213800F2MJ5Z2TAQ1726</t>
  </si>
  <si>
    <t>Forest and Paper Products - Forestry, Timber, Pulp and Paper, Rubber</t>
  </si>
  <si>
    <t>Ahréns Åkeri AB</t>
  </si>
  <si>
    <t>This target was approved using a streamlined target validation route exclusive to small and medium-sized enterprises (SMEs). https://sciencebasedtargets.org/faqs-for-smes/ Ahréns Åkeri AB commits to reduce scope 1 and scope 2 GHG emissions 42% by 2030 from a 2022 base year, and to measure and reduce its scope 3 emissions.</t>
  </si>
  <si>
    <t>AIA Group Limited</t>
  </si>
  <si>
    <t>HK0000069689</t>
  </si>
  <si>
    <t>ZP5ILWVSYE4LJGMMVD57</t>
  </si>
  <si>
    <t>Hong Kong, China</t>
  </si>
  <si>
    <t>Headline target: AIA Group's portfolio targets cover 55% of its total investment and lending
by general account assets under management as of 2019.
1 As of that year, required activities
made up 55% of AIA Group's total investment and lending by general account assets under
management while optional activities made up 8% and out of scope activities made up 37%.
https://sciencebasedtargets.org/resources/files/Target-language-and-summary_AIA-Group-Limited.docx.pdf</t>
  </si>
  <si>
    <t>Financial Institution. Deadline to submit targets December 2023</t>
  </si>
  <si>
    <t>AIB Group Plc</t>
  </si>
  <si>
    <t>IE00BF0L3536</t>
  </si>
  <si>
    <t>635400AKJBGNS5WNQL34</t>
  </si>
  <si>
    <t>Headline target: AIB Group plc's portfolio targets cover 36% of its total investment and lending by total assets as of 2021. 1 Within its loan portfolio, AIB’s portfolio targets cover 75% of its lending by total assets as of 2021. As of the same year, required activities made up 12% of AIB’s total investment and lending by total assets while optional activities made up 33% and out of scope activities made up 55%. https://sciencebasedtargets.org/resources/files/Target-language-and-summary-AIB-Group-plc.docx.pdf</t>
  </si>
  <si>
    <t>Aibel</t>
  </si>
  <si>
    <t>Aichi Hoist Industry Co., Ltd.</t>
  </si>
  <si>
    <t>This target was approved using a streamlined target validation route exclusive to small and medium-sized enterprises (SMEs). https://sciencebasedtargets.org/faqs-for-smes/ Aichi Hoist Industry Co., Ltd. commits to reduce scope 1 and scope 2 GHG emissions 46% by 2030 from a 2019 base year, and to measure and reduce its scope 3 emissions.</t>
  </si>
  <si>
    <t>AICHISYSTEM. CO., LTD.</t>
  </si>
  <si>
    <t>This target was approved using a streamlined target validation route exclusive to small and medium-sized enterprises (SMEs). https://sciencebasedtargets.org/faqs-for-smes/ AICHISYSTEM. CO., LTD. commits to reduce scope 1 and scope 2 GHG emissions 50% by 2030 from a 2018 base year, and to measure and reduce its scope 3 emissions.</t>
  </si>
  <si>
    <t>Aico</t>
  </si>
  <si>
    <t>Aief logistics service Co., Ltd.</t>
  </si>
  <si>
    <t>This target was approved using a streamlined target validation route exclusive to small and medium-sized enterprises (SMEs). https://sciencebasedtargets.org/faqs-for-smes/ Aief logistics service Co., Ltd. commits to reduce scope 1 and scope 2 GHG emissions 42% by 2030 from a 2022 base year, and to measure and reduce its scope 3 emissions.</t>
  </si>
  <si>
    <t>Aigihousing.co.,Ltd.</t>
  </si>
  <si>
    <t>Homebuilding</t>
  </si>
  <si>
    <t>This target was approved using a streamlined target validation route exclusive to small and medium-sized enterprises (SMEs). https://sciencebasedtargets.org/faqs-for-smes/ Aigihousing.co.,Ltd. commits to reduce scope 1 and scope 2 GHG emissions 42% by 2030 from a 2022 base year, and to measure and reduce its scope 3 emissions.</t>
  </si>
  <si>
    <t>Aigle International SA</t>
  </si>
  <si>
    <t>969500T1L5O1UQMH8U82</t>
  </si>
  <si>
    <t>AIGLE INTERNATIONAL SA commits to reduce absolute scope 1 and 2 GHG emissions 46.2% by 2030 from a 2019 base year. AIGLE INTERNATIONAL SA also commits to reduce scope 3 GHG emissions from purchased goods and services and upstream transportation and distribution 55% per item bought within the same timeframe.</t>
  </si>
  <si>
    <t>Aigües de Barcelona, Empresa Metropolitana de Gestió del Cicle Integral de l'Aigua, S.A.</t>
  </si>
  <si>
    <t>549300EYJYN8LA85HE50</t>
  </si>
  <si>
    <t>Overall Net-Zero Target: Aigües de Barcelona commits to reach net-zero greenhouse gas emissions
across the value chain by 2050.
Near-Term Targets: Aigües de Barcelona commits to reduce absolute scope 1 and 2 GHG emissions
51.4% by 2030 from a 2019 base year.* Aigües de Barcelona also commits to reduce absolute scope 3
GHG emissions 46.2% within the same timeframe. Aigües de Barcelona further commits to reduce
optional emissions from waste generated in operations 46.2% within the same timeframe.
* The target boundary includes biogenic land-related emissions and removals from bioenergy
feedstocks.
Long-Term Targets: Aigües de Barcelona commits to reduce absolute scope 1 and 2 GHG emissions
90% by 2050 from a 2019 base year.* Aigües de Barcelona also commits to reduce absolute scope 3
GHG emissions 90% within the same timeframe.
* The target boundary includes biogenic land-related emissions and removals from bioenergy
feedstocks.</t>
  </si>
  <si>
    <t>AIHO SEIKI CORPORATION</t>
  </si>
  <si>
    <t>This target was approved using a streamlined target validation route exclusive to small and medium-sized enterprises (SMEs). https://sciencebasedtargets.org/faqs-for-smes/ AIHO SEIKI CORPORATION commits to reduce scope 1 and scope 2 GHG emissions 42% by 2030 from a 2021 base year, and to measure and reduce its scope 3 emissions.</t>
  </si>
  <si>
    <t>AIKOSHA Co.,Ltd.</t>
  </si>
  <si>
    <t>This target was approved using a streamlined target validation route exclusive to small and medium-sized enterprises (SMEs). https://sciencebasedtargets.org/faqs-for-smes/ AIKOSHA Co.,Ltd. commits to reduce scope 1 and scope 2 GHG emissions 42% by 2030 from a 2021 base year, and to measure and reduce its scope 3 emissions.</t>
  </si>
  <si>
    <t>Aile CO.Ltd.</t>
  </si>
  <si>
    <t>Specialized Consumer Services</t>
  </si>
  <si>
    <t>This target was approved using a streamlined target validation route exclusive to small and medium-sized enterprises (SMEs). https://sciencebasedtargets.org/faqs-for-smes/ Aile CO.Ltd. commits to reduce scope 1 and scope 2 GHG emissions 42% by 2030 from a 2021 base year, and to measure and reduce its scope 3 emissions.</t>
  </si>
  <si>
    <t>Air France - KLM Group</t>
  </si>
  <si>
    <t>FR0000031122</t>
  </si>
  <si>
    <t>969500AQW31GYO8JZD66</t>
  </si>
  <si>
    <t>Air Transportation - Airlines</t>
  </si>
  <si>
    <t>Air France-KLM Group commits to reduce well-to-wake scope 1 and 3 jet fuel GHG emissions 30% per revenue tonne kilometer (RTK) by FY2030 from a FY2019 base year.* *The target boundary includes biogenic land-related emissions and removals from  bioenergy feedstocks. **Non-CO2e effects which also contribute to aviation induced warming are not included in this target. Air France-KLM Group commits to report publicly on its collaboration with stakeholders to improve understanding of opportunities to mitigate the non-CO2e impacts of aviation annually over its target timeframe</t>
  </si>
  <si>
    <t>Air France Group</t>
  </si>
  <si>
    <t>969500TQO0037942GI28</t>
  </si>
  <si>
    <t>Air France Group commits to reduce well-to-wake scope 1 and 3 jet fuel GHG emissions 30% per revenue tonne kilometer (RTK) by FY2030 from a FY2019 base year.* *The target boundary includes biogenic land-related emissions and removals from bioenergy feedstocks.**Non-CO2e effects which also contribute to aviation induced warming are not included in this target. Air France Group commits to report publicly on its collaboration with stakeholders to improve understanding of opportunities to mitigate the non-CO2e impacts of aviation annually over its target timeframe</t>
  </si>
  <si>
    <t>Air Liquide Group S.A.</t>
  </si>
  <si>
    <t>FR0000120073</t>
  </si>
  <si>
    <t>969500MMPQVHK671GT54</t>
  </si>
  <si>
    <t>Air Liquide commits to reduce absolute scope 1 and 2 GHG emissions 35% by 2035 from 2021 base year. Air Liquide also commits to reduce absolute scope 3 GHG emissions from use of fossil fuel products sold 60% within the same timeframe</t>
  </si>
  <si>
    <t>Air New Zealand</t>
  </si>
  <si>
    <t>NZAIRE0001S2</t>
  </si>
  <si>
    <t>Air New Zealand commits to reduce well-to-wake GHG emissions related to jet fuel  28.9% per revenue tonne kilometre (RTK), equivalent to a 16.3% absolute  reduction, by 2030 from a 2019 base year. * **
* Non-CO2e effects which may also contribute to aviation induced warming are not included in this target. Air New Zealand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</si>
  <si>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Airam Electric</t>
  </si>
  <si>
    <t>This target was approved using a streamlined target validation route exclusive to small and medium-sized enterprises (SMEs). https://sciencebasedtargets.org/faqs-for-smes/ Airam Electric commits to reduce scope 1 and scope 2 GHG emissions 42% by 2030 from a 2021 base year, and to measure and reduce its scope 3 emissions.</t>
  </si>
  <si>
    <t>Airbnb, Inc</t>
  </si>
  <si>
    <t>US0090661010</t>
  </si>
  <si>
    <t>549300HMUDNO0RY56D37</t>
  </si>
  <si>
    <t>Airbnb, Inc. commits to reduce absolute scope 1 and 2 GHG emissions 78.4% by 2030 from a 2019 base year. Airbnb, Inc. also commits to increase annual sourcing of renewable electricity from 0% in 2019 to 100% by 2030. Airbnb, Inc. further commits to reduce scope 3 GHG emissions 55% per M USD of gross profit by 2030 from a 2019 base year</t>
  </si>
  <si>
    <t>Airbus</t>
  </si>
  <si>
    <t>NL0000235190</t>
  </si>
  <si>
    <t>MINO79WLOO247M1IL051</t>
  </si>
  <si>
    <t>Airbus commits to reduce absolute scope 1 and 2 GHG emissions 63% by 2030 from a 2015 base year* **. Airbus also commits to reduce scope 3 GHG emissions from the use of sold products 46% per RPK by 2035 from a 2015 base year* **. *Non-CO2e effects which may also contribute to aviation induced warming are not included in this target. Airbus SE commits to report publicly on its collaboration with stakeholders to improve understanding of opportunities to mitigate the non-CO2e impacts of aviation annually over its target timeframe.**The target boundary includes biogenic emissions and removals from bioenergy feedstocks.</t>
  </si>
  <si>
    <t>AIRINC</t>
  </si>
  <si>
    <t>549300TZP5T5Z1E7IT03</t>
  </si>
  <si>
    <t>This target was approved using a streamlined target validation route exclusive to small and medium-sized enterprises (SMEs). https://sciencebasedtargets.org/faqs-for-smes/ AIRINC commits to reduce scope 1 and scope 2 GHG emissions 30% by 2030 from a 2018 base year, and to measure and reduce its scope 3 emissions.</t>
  </si>
  <si>
    <t>Airmaster Corporation PTY LTD</t>
  </si>
  <si>
    <t>Airspeed LLC</t>
  </si>
  <si>
    <t>Airsys Refrigeration Engineering Technology (Beijing) Co., Ltd.</t>
  </si>
  <si>
    <t>01/12/2020</t>
  </si>
  <si>
    <t>Airties Group S.A.S.</t>
  </si>
  <si>
    <t>This target was approved using a streamlined target validation route exclusive to small and medium-sized enterprises (SMEs). https://sciencebasedtargets.org/faqs-for-smes/ Airties Group S.A.S. commits to reduce scope 1 and scope 2 GHG emissions 42% by 2030 from a 2021 base year, and to measure and reduce its scope 3 emissions.</t>
  </si>
  <si>
    <t>AIS Group Companies Limited</t>
  </si>
  <si>
    <t>AISACHI Co.,Ltd.</t>
  </si>
  <si>
    <t>This target was approved using a streamlined target validation route exclusive to small and medium-sized enterprises (SMEs). https://sciencebasedtargets.org/faqs-for-smes/ AISACHI Co.,Ltd. commits to reduce scope 1 and scope 2 GHG emissions 42% by 2030 from a 2021 base year, and to measure and reduce its scope 3 emissions.</t>
  </si>
  <si>
    <t>Aisawa Construction Co.,Ltd.</t>
  </si>
  <si>
    <t>This target was approved using a streamlined target validation route exclusive to small and medium-sized enterprises (SMEs). https://sciencebasedtargets.org/faqs-for-smes/ Aisawa Construction Co.,Ltd. commits to reduce scope 1 and scope 2 GHG emissions 42% by 2030 from a 2021 base year, and to measure and reduce its scope 3 emissions.</t>
  </si>
  <si>
    <t>AISHIN CO.,LTD.</t>
  </si>
  <si>
    <t>This target was approved using a streamlined target validation route exclusive to small and medium-sized enterprises (SMEs). https://sciencebasedtargets.org/faqs-for-smes/ AISHIN CO.,LTD. commits to reduce scope 1 and scope 2 GHG emissions 42% by 2030 from a 2022 base year, and to measure and reduce its scope 3 emissions.</t>
  </si>
  <si>
    <t>AISIN CORPORATION</t>
  </si>
  <si>
    <t>JP3102000001</t>
  </si>
  <si>
    <t>3538004IOK08PDY6I723</t>
  </si>
  <si>
    <t>AISIN CORPORATION commits to reduce absolute scope 1 and 2 GHG
emissions 46.2% by FY2031 from a FY2020 base year. AISIN CORPORATION
also commits to reduce absolute scope 3 GHG emissions from purchased goods
and services, and use of sold products 27.5% within the same timeframe.</t>
  </si>
  <si>
    <t>Aitken Spence PLC</t>
  </si>
  <si>
    <t>LK0004N00008</t>
  </si>
  <si>
    <t>Sri Lanka</t>
  </si>
  <si>
    <t>AJ &amp; RG Barber Ltd</t>
  </si>
  <si>
    <t>This target was approved using a streamlined target validation route exclusive to small and medium-sized enterprises (SMEs). https://sciencebasedtargets.org/faqs-for-smes/ AJ &amp; RG Barber Ltd commits to reduce scope 1 and scope 2 GHG emissions 42% by 2030 from a 2021 base year, and to measure and reduce its scope 3 emissions.</t>
  </si>
  <si>
    <t>AJE GROUP</t>
  </si>
  <si>
    <t>Ajinomoto Co., Inc.</t>
  </si>
  <si>
    <t>JP3119600009</t>
  </si>
  <si>
    <t>353800UT0TLROREPIC92</t>
  </si>
  <si>
    <t>Ajinomoto Co., Inc. commits to reduce absolute scope 1 and 2 GHG emissions 50% by 2030 from a 2018 base year. Ajinomoto Co., Inc. also commits to reduce scope 3 GHG emissions 24% per ton of production over the same target period.</t>
  </si>
  <si>
    <t>AkademikerPension</t>
  </si>
  <si>
    <t>Headline target: AkademikerPension's portfolio targets cover 51% of its total investment and
lending by assets under management as of 2021. As of the same year, required activities
made up 50% of AkademikerPension's total investment and lending by assets under
management while optional activities made up 32% and out of scope activities made up 18%.
https://sciencebasedtargets.org/resources/files/Target-language-and-summary_AkademikerPension.pdf</t>
  </si>
  <si>
    <t>Akamai Technologies INC</t>
  </si>
  <si>
    <t>US00971T1016</t>
  </si>
  <si>
    <t>OC1LZNN2LF5WTJ5RIL89</t>
  </si>
  <si>
    <t>Akaoni Ironworks Co.,Ltd</t>
  </si>
  <si>
    <t>This target was approved using a streamlined target validation route exclusive to small and medium-sized enterprises (SMEs). https://sciencebasedtargets.org/faqs-for-smes/ Akaoni Ironworks Co.,Ltd commits to reduce scope 1 and scope 2 GHG emissions 42% by 2030 from a 2022 base year, and to measure and reduce its scope 3 emissions.</t>
  </si>
  <si>
    <t>Akçansa Çimento Sanayi ve Ticaret A. Ş.</t>
  </si>
  <si>
    <t>TRAAKCNS91F3</t>
  </si>
  <si>
    <t>789000E4UZB42H2HX767</t>
  </si>
  <si>
    <t>AKDAŞ DÖKÜM A.Ş.</t>
  </si>
  <si>
    <t>Aker Carbon Capture</t>
  </si>
  <si>
    <t>Aker Horizons ASA</t>
  </si>
  <si>
    <t>NO0010921232</t>
  </si>
  <si>
    <t>549300SX4Z9T612Q0N59</t>
  </si>
  <si>
    <t>Aker Solutions</t>
  </si>
  <si>
    <t>NO0010716582</t>
  </si>
  <si>
    <t>Akila</t>
  </si>
  <si>
    <t>Unify social credit code 91340100MA8NK66Q90 and Registered No. 340171400002984 (License number)</t>
  </si>
  <si>
    <t>AKIN TEKSİL AŞ</t>
  </si>
  <si>
    <t>Akind Venture AB</t>
  </si>
  <si>
    <t>549300147FJZITXBNB66</t>
  </si>
  <si>
    <t>AKISTEEL CO.LTD</t>
  </si>
  <si>
    <t>"This target was approved using a streamlined target validation route exclusive to small and medium-sized enterprises (SMEs). https://sciencebasedtargets.org/faqs-for-smes/ AKISTEEL CO.LTD commits to reduce scope 1 and scope 2 GHG emissions 30% by 2030 from a 2018 base year, and to measure and reduce its scope 3 emissions</t>
  </si>
  <si>
    <t>AKJ Industri</t>
  </si>
  <si>
    <t>This target was approved using a streamlined target validation route exclusive to small and medium-sized enterprises (SMEs). https://sciencebasedtargets.org/faqs-for-smes/ AKJ Industri commits to reduce scope 1 and scope 2 GHG emissions 42% by 2030 from a 2020 base year, and to measure and reduce its scope 3 emissions. AKJ Industri commits to reach net-zero by 2050. As part of this, AKJ Industri commits to reduce scope 1+2+3 emissions 90% by 2050 from a 2020 base year.</t>
  </si>
  <si>
    <t>Akplas</t>
  </si>
  <si>
    <t>AKT II Limited</t>
  </si>
  <si>
    <t>This target was approved using a streamlined target validation route exclusive to small and medium-sized enterprises (SMEs). https://sciencebasedtargets.org/faqs-for-smes/ AKT II Limited commits to reduce scope 1 and scope 2 GHG emissions 46% by 2030 from a 2019 base year, and to measure and reduce its scope 3 emissions.</t>
  </si>
  <si>
    <t>AkzoNobel</t>
  </si>
  <si>
    <t>NL0000009132</t>
  </si>
  <si>
    <t>724500MAIT576RXEVK63</t>
  </si>
  <si>
    <t>Dutch multinational paints and coatings company AkzoNobel NV commits to reduce absolute scope 1 and 2 GHG emissions 42% by FY2030 from a FY2020 base year. AkzoNobel NV also commits to reduce absolute scope 3 GHG emissions from purchased goods and services, processing of sold products, and end-of-life treatment of sold products 42% by 2030 from a 2020 base year.</t>
  </si>
  <si>
    <t>Al Hadi Textile PVT Ltd.</t>
  </si>
  <si>
    <t>Pakistan</t>
  </si>
  <si>
    <t>Al-Karam Textile Mills (Pvt) Ltd</t>
  </si>
  <si>
    <t>AL-RAHIM TEXTILE INDUSTRIES</t>
  </si>
  <si>
    <t>Ålandsbanken Abp</t>
  </si>
  <si>
    <t>FI0009001127</t>
  </si>
  <si>
    <t>7437006WYM821IJ3MN73</t>
  </si>
  <si>
    <t>Alaya Consulting Ltd.</t>
  </si>
  <si>
    <t>01/08/2019</t>
  </si>
  <si>
    <t>This target was approved using a streamlined target validation route exclusive to small and medium-sized enterprises (SMEs). https://sciencebasedtargets.org/faqs-for-smes/ Alaya Consulting Ltd. commits to reduce scope 1 and scope 2 GHG emissions 42% by 2030 from a 2020 base year, and to measure and reduce its scope 3 emissions.  Alaya Consulting Ltd. commits to reach net-zero by 2050. As part of this, Alaya Consulting Ltd. commits to reduce scope 1+2+3 emissions 90% by 2050 from a 2020 base year.</t>
  </si>
  <si>
    <t>Albaad Massuot Yitzhak Ltd.</t>
  </si>
  <si>
    <t>Israel</t>
  </si>
  <si>
    <t>Albaad commits to reduce absolute scope 1 and 2 GHG emissions 25% by 2030 from a 2020 base year. Albaad also commits to reduce absolute scope 3 GHG emissions from purchased goods and services, capital goods, upstream transportation and distribution, employee commuting, downstream transportation and distribution, and end-of-life treatment of sold products 25% within the same timeframe.</t>
  </si>
  <si>
    <t>Albany International Corp.</t>
  </si>
  <si>
    <t>US0123481089</t>
  </si>
  <si>
    <t>Albaraka Türk Participation Bank</t>
  </si>
  <si>
    <t>TREALBK00011</t>
  </si>
  <si>
    <t>789000EJPSW14F8KVG81</t>
  </si>
  <si>
    <t>FINZ extension policy</t>
  </si>
  <si>
    <t>Albert &amp; Hummel GmbH</t>
  </si>
  <si>
    <t>This target was approved using a streamlined target validation route exclusive to small and medium-sized enterprises (SMEs). https://sciencebasedtargets.org/faqs-for-smes/ Albert &amp; Hummel GmbH commits to reduce scope 1 and scope 2 GHG emissions 42% by 2030 from a 2021 base year, and to measure and reduce its scope 3 emissions.</t>
  </si>
  <si>
    <t>Albert Bartlett and Sons (Airdrie) Ltd.</t>
  </si>
  <si>
    <t>213800EM4QMH4VDQ8G17</t>
  </si>
  <si>
    <t>Albertsons Companies, Inc</t>
  </si>
  <si>
    <t>US0130911037</t>
  </si>
  <si>
    <t>549300YKWOC0AOR16R51</t>
  </si>
  <si>
    <t>Albertsons Companies, Inc commits to reduce absolute scope 1 and 2 GHG emissions 47% by 2030 from the 2019 base year*. Albertsons Companies also commits to reduce scope 3 GHG emissions from the use of sold products 27.5% within the same timeframe. Furthermore, Albertsons Companies commits that 63% of its suppliers by emissions covering purchased goods and services will have science-based targets by 2026. *The target boundary includes biogenic emissions and removals from bioenergy feedstocks.</t>
  </si>
  <si>
    <t>Albrecht Elektrotechnik GmbH</t>
  </si>
  <si>
    <t>This target was approved using a streamlined target validation route exclusive to small and medium-sized enterprises (SMEs). https://sciencebasedtargets.org/faqs-for-smes/ Albrecht Elektrotechnik GmbH commits to reduce scope 1 and scope 2 GHG emissions 42% by 2030 from a 2022 base year, and to measure and reduce its scope 3 emissions.</t>
  </si>
  <si>
    <t>Alcedis GmbH</t>
  </si>
  <si>
    <t>This target was approved using a streamlined target validation route exclusive to small and medium-sized enterprises (SMEs). https://sciencebasedtargets.org/faqs-for-smes/ Alcedis GmbH commits to reduce scope 1 and scope 2 GHG emissions 42% by 2030 from a 2022 base year, and to measure and reduce its scope 3 emissions.</t>
  </si>
  <si>
    <t>Alchem International Private Limited</t>
  </si>
  <si>
    <t>549300CES3SHROJ4Y335</t>
  </si>
  <si>
    <t>Alcumus</t>
  </si>
  <si>
    <t>213800418PVH3Q9FVF19</t>
  </si>
  <si>
    <t>Alcumus commits to reduce absolute scope 1 and 2 GHG emissions 53.5% by 2030 from a 2019 base year. Alcumus also commits to reduce absolute scope 3 GHG emissions from purchased goods and services, fuel and energy related activities, business travel and employee commuting 28% within the same timeframe.</t>
  </si>
  <si>
    <t>ALD</t>
  </si>
  <si>
    <t>FR0013258662</t>
  </si>
  <si>
    <t>969500E7V019H9NP7427</t>
  </si>
  <si>
    <t>Specialized Financial Services, Consumer Finance, Insurance Brokerage Firms</t>
  </si>
  <si>
    <t>Aldar Properties PJSC</t>
  </si>
  <si>
    <t>ALDI Einkauf SE &amp; Co. oHG</t>
  </si>
  <si>
    <t>529900ABFE0Z5Y9PG783</t>
  </si>
  <si>
    <t>ALDI Einkauf SE &amp; Co. ohG (ALDI Nord Group of companies) commits to reduce absolute scope 1 and 2 GHG emissions 55% by 2030 from a 2020 base year.*ALDI Einkauf SE &amp; Co. ohG (ALDI Nord Group of companies) also commits that 75% of its suppliers by emissions covering purchased goods and services will have science-based targets by 2024. *The target boundary includes land-related emissions and removals from bioenergy feedstocks.</t>
  </si>
  <si>
    <t>ALDI SOUTH Group</t>
  </si>
  <si>
    <t>DEXXXXXALDI0</t>
  </si>
  <si>
    <t>2025, 2024</t>
  </si>
  <si>
    <t>ALDI SOUTH Group commits to reduce absolute scope 1 and 2 GHG emissions 26% by 2025 from a 2016 base year. ALDI SOUTH group also commits that 75% of its suppliers by emissions covering purchased goods will have science-based targets by 2024. * The target boundary includes biogenic emissions and removals from bioenergy feedstocks.</t>
  </si>
  <si>
    <t>ALDO Group Inc.</t>
  </si>
  <si>
    <t>549300XQDLHZFBR78I67</t>
  </si>
  <si>
    <t>01/09/2019</t>
  </si>
  <si>
    <t>Canadian shoe and accessories chain retailer The ALDO Group commits to reduce absolute scope 1 and 2 GHG emissions 40% by 2030 from a 2016 base year. The ALDO Group also commits to reduce scope 3 GHG emissions from footwear manufacturing and materials 30% per pair of shoes by 2030 from a 2016 base yea</t>
  </si>
  <si>
    <t>ALE INTERNATIONAL SASU (GROUP)</t>
  </si>
  <si>
    <t>9695000UVVH809ZNWM50</t>
  </si>
  <si>
    <t>Alfa Financial Software Holdings PLC</t>
  </si>
  <si>
    <t>This target was approved using a streamlined target validation route exclusive to small and medium-sized enterprises (SMEs). https://sciencebasedtargets.org/faqs-for-smes/ Alfa Financial Software Holdings PLC commits to reduce scope 1 and scope 2 GHG emissions 42% by 2030 from a 2022 base year, and to measure and reduce its scope 3 emissions. Alfa Financial Software Holdings PLC commits to reach net-zero by 2050. As part of this, Alfa Financial Software Holdings PLC commits to reduce scope 1+2+3 emissions 90% by 2050 from a 2022 base year.</t>
  </si>
  <si>
    <t>Alfa Laval AB</t>
  </si>
  <si>
    <t>SE0000695876</t>
  </si>
  <si>
    <t>549300UCKT2UK88AG251</t>
  </si>
  <si>
    <t>Alfapac AB</t>
  </si>
  <si>
    <t>This target was approved using a streamlined target validation route exclusive to small and medium-sized enterprises (SMEs). https://sciencebasedtargets.org/faqs-for-smes/ Alfapac AB commits to reduce scope 1 and scope 2 GHG emissions 42% by 2030 from a 2021 base year, and to measure and reduce its scope 3 emissions.</t>
  </si>
  <si>
    <t>Alfen N.V.</t>
  </si>
  <si>
    <t>Alfred Kärcher SE &amp; Co. KG</t>
  </si>
  <si>
    <t>5299001537PU7RGC0E80</t>
  </si>
  <si>
    <t>Alfred Ritter GmbH &amp; Co. KG</t>
  </si>
  <si>
    <t>529900349RA56TFGAP64</t>
  </si>
  <si>
    <t>Alfred Ritter GmbH &amp; Co. KG commits to reduce absolute scope 1 and 2 GHG emissions 42% by 2030 from a 2021 base year. Alfred Ritter GmbH &amp; Co. KG also commits to reduce absolute scope 3 GHG emissions 42% within the same timeframe.</t>
  </si>
  <si>
    <t>Algar Telecom</t>
  </si>
  <si>
    <t>Alibaba Group Holding Limited</t>
  </si>
  <si>
    <t>KYG017191068</t>
  </si>
  <si>
    <t>5493001NTNQJDH60PM02</t>
  </si>
  <si>
    <t>01/12/2021</t>
  </si>
  <si>
    <t>Alight Solutions</t>
  </si>
  <si>
    <t>ALIMAC s.r.l.</t>
  </si>
  <si>
    <t>This target was approved using a streamlined target validation route exclusive to small and medium-sized enterprises (SMEs). https://sciencebasedtargets.org/faqs-for-smes/ ALIMAC s.r.l. commits to reduce scope 1 and scope 2 GHG emissions 50% by 2030 from a 2018 base year, and to measure and reduce its scope 3 emissions.</t>
  </si>
  <si>
    <t>Alimak Group AB</t>
  </si>
  <si>
    <t>SE0007158910</t>
  </si>
  <si>
    <t>549300LC2ER06GDV6565</t>
  </si>
  <si>
    <t>Alison Hayes</t>
  </si>
  <si>
    <t>This target was approved using a streamlined target validation route exclusive to small and medium-sized enterprises (SMEs). https://sciencebasedtargets.org/faqs-for-smes/ Alison Hayes commits to reduce scope 1 and scope 2 GHG emissions 50% by 2030 from a 2018 base year, and to measure and reduce its scope 3 emissions.</t>
  </si>
  <si>
    <t>AlixPartners LLP</t>
  </si>
  <si>
    <t>ALK-Abelló</t>
  </si>
  <si>
    <t>DK0061802139</t>
  </si>
  <si>
    <t>529900SGCREUZCZ7P020</t>
  </si>
  <si>
    <t>ALK-Abelló A/S commits to reduce absolute scope 1 and 2 GHG emissions 42.0%
by 2030 from a 2022 base year*. ALK-Abelló A/S also commits that 80% of its
suppliers by emissions covering purchased goods and services, capital goods,
upstream transportation and distribution, business travel and downstream
transportation and distribution will have science-based targets by 2028.
*The target boundary includes biogenic emissions and removals from bioenergy
feedstocks.</t>
  </si>
  <si>
    <t>Alkaram Towel Industries (Pvt.) Ltd.</t>
  </si>
  <si>
    <t>Alko Inc.</t>
  </si>
  <si>
    <t>743700LU5TNDQ1ZW5C30</t>
  </si>
  <si>
    <t>All for One Group SE</t>
  </si>
  <si>
    <t>DE0005110001</t>
  </si>
  <si>
    <t>529900GB6FMY3QJLBM61</t>
  </si>
  <si>
    <t>Allbirds</t>
  </si>
  <si>
    <t>Allbirds commits to reduce absolute scope 1, 2 and 3 GHG emissions 42% by 2030 from a 2020 base year.</t>
  </si>
  <si>
    <t>Allegro</t>
  </si>
  <si>
    <t>Allegro commits to reduce absolute scope 1 and 2 GHG emissions 37.8% by 2030 from a 2021 base year. Allegro also commits that 73% of its suppliers by spend covering purchased goods &amp; services, capital goods, and downstream transportation and distribution will have science-based targets by 2027.</t>
  </si>
  <si>
    <t>SE0017615644</t>
  </si>
  <si>
    <t>529900EBHTYGLA6PGP77</t>
  </si>
  <si>
    <t>Allen &amp; Overy LLP</t>
  </si>
  <si>
    <t>213800Y1339A3PK3MM84</t>
  </si>
  <si>
    <t>Allen &amp; Overy LLP commits to reduce absolute scope 1,2 and 3 GHG emissions 50% by 2030 from a 2019 base year.</t>
  </si>
  <si>
    <t>Allens</t>
  </si>
  <si>
    <t>Allens commits to reduce absolute scope 1, 2 and 3 GHG emissions 50% by FY2030 from a FY2019 base year.</t>
  </si>
  <si>
    <t>Allford Hall Monaghan Morris Limited</t>
  </si>
  <si>
    <t>213800HZ5W493EZHEU80</t>
  </si>
  <si>
    <t>This target was approved using a streamlined target validation route exclusive to small and medium-sized enterprises (SMEs). https://sciencebasedtargets.org/faqs-for-smes/ Allford Hall Monaghan Morris commits to reduce scope 1 and scope 2 GHG emissions 42% by 2030 from a 2020 base year, and to measure and reduce its scope 3 emissions.  Allford Hall Monaghan Morris commits to reach net-zero by 2050. As part of this, Allford Hall Monaghan Morris commits to reduce scope 1+2+3 emissions 90% by 2040 from a 2020 base year.</t>
  </si>
  <si>
    <t>Allglass Windscreens Repair Ltd</t>
  </si>
  <si>
    <t>This target was approved using a streamlined target validation route exclusive to small and medium-sized enterprises (SMEs). https://sciencebasedtargets.org/faqs-for-smes/ Allglass Windscreens Repair Ltd commits to reduce scope 1 and scope 2 GHG emissions 38% by 2030 from a 2021 base year, and to measure and reduce its scope 3 emissions.</t>
  </si>
  <si>
    <t>Alliance Construction Materials Limited</t>
  </si>
  <si>
    <t>This target was approved using a streamlined target validation route exclusive to small and medium-sized enterprises (SMEs). https://sciencebasedtargets.org/faqs-for-smes/Alliance Construction Materials Limited commits to reduce scope 1 and scope 2 GHG emissions 25% by 2030 from a 2020 base year, and to measure and reduce its scope 3 emissions.</t>
  </si>
  <si>
    <t>Alliance One Apparel Co.,Ltd</t>
  </si>
  <si>
    <t>Vietnam</t>
  </si>
  <si>
    <t>Allianz Investment Management SE</t>
  </si>
  <si>
    <t>DE0008404005</t>
  </si>
  <si>
    <t>529900K9B0N5BT694847</t>
  </si>
  <si>
    <t>01/05/2018</t>
  </si>
  <si>
    <t>Allied Sustainability and Environmental Consultants Group Limited</t>
  </si>
  <si>
    <t>KYG021581064</t>
  </si>
  <si>
    <t>This target was approved using a streamlined target validation route exclusive to small and medium-sized enterprises (SMEs). https://sciencebasedtargets.org/faqs-for-smes/ Allied Sustainability and Environmental Consultants Group Limited commits to reduce scope 1 and scope 2 GHG emissions 42% by 2030 from a 2023 base year, and to measure and reduce its scope 3 emissions. Allied Sustainability and Environmental Consultants Group Limited commits to reach net-zero by 2044. As part of this, Allied Sustainability and Environmental Consultants Group Limited commits to reduce scope 1+2+3 emissions 90% by 2044 from a 2023 base year.</t>
  </si>
  <si>
    <t>Alligo AB</t>
  </si>
  <si>
    <t>SE0009922305</t>
  </si>
  <si>
    <t>549300AZV2TAMUBEZS90</t>
  </si>
  <si>
    <t>Allison HyperM Inc.</t>
  </si>
  <si>
    <t>This target was approved using a streamlined target validation route exclusive to small and medium-sized enterprises (SMEs). https://sciencebasedtargets.org/faqs-for-smes/ Allison HyperM Inc. commits to reduce scope 1 and scope 2 GHG emissions 42% by 2030 from a 2020 base year, and to measure and reduce its scope 3 emissions.</t>
  </si>
  <si>
    <t>Allmanhall Group</t>
  </si>
  <si>
    <t>This target was approved using a streamlined target validation route exclusive to small and medium-sized enterprises (SMEs). https://sciencebasedtargets.org/faqs-for-smes/ Allmanhall Group commits to reduce scope 1 and scope 2 GHG emissions 42% by 2030 from a 2022 base year, and to measure and reduce its scope 3 emissions. Allmanhall Group commits to reach net-zero by 2045. As part of this, Allmanhall Group commits to reduce scope 1+2+3 emissions 90% by 2045 from a 2022 base year.</t>
  </si>
  <si>
    <t>Alltech, Inc.</t>
  </si>
  <si>
    <t>549300HV8FN6KMLFMN67</t>
  </si>
  <si>
    <t>Allvotec Ltd</t>
  </si>
  <si>
    <t>This target was approved using a streamlined target validation route exclusive to small and medium-sized enterprises (SMEs). https://sciencebasedtargets.org/faqs-for-smes/ Allvotec Ltd commits to reduce scope 1 and scope 2 GHG emissions 46% by 2030 from a 2019 base year, and to measure and reduce its scope 3 emissions.</t>
  </si>
  <si>
    <t>Allwyn</t>
  </si>
  <si>
    <t>315700KPTPXHWHNG4B91</t>
  </si>
  <si>
    <t>Alma Media</t>
  </si>
  <si>
    <t>FI0009013114</t>
  </si>
  <si>
    <t>743700ILU1PL86IW3429</t>
  </si>
  <si>
    <t>Media Company Alma Media commits to reduce absolute scope 1 and scope 2 GHG emissions 52% by 2030 from a 2019 base year. Alma Media also commits to reduce absolute scope 3 GHG emissions 14% within the same timeframe</t>
  </si>
  <si>
    <t>Alma Property Partners AB</t>
  </si>
  <si>
    <t>This target was approved using a streamlined target validation route exclusive to small and medium-sized enterprises (SMEs). https://sciencebasedtargets.org/faqs-for-smes/ Alma Property Partners AB commits to reduce scope 1 and scope 2 GHG emissions 42% by 2030 from a 2022 base year, and to measure and reduce its scope 3 emissions.</t>
  </si>
  <si>
    <t>Almac Group Limited</t>
  </si>
  <si>
    <t>Almax Co.,Ltd</t>
  </si>
  <si>
    <t>This target was approved using a streamlined target validation route exclusive to small and medium-sized enterprises (SMEs). https://sciencebasedtargets.org/faqs-for-smes/ Almax Co.,Ltd commits to reduce scope 1 and scope 2 GHG emissions 42% by 2030 from a 2020 base year, and to measure and reduce its scope 3 emissions.</t>
  </si>
  <si>
    <t>ALMETAX MANUFACTURING CO.,LTD.</t>
  </si>
  <si>
    <t>This target was approved using a streamlined target validation route exclusive to small and medium-sized enterprises (SMEs). https://sciencebasedtargets.org/faqs-for-smes/ ALMETAX MANUFACTURING CO.,LTD. commits to reduce scope 1 and scope 2 GHG emissions 30% by 2030 from a 2018 base year, and to measure and reduce its scope 3 emissions.</t>
  </si>
  <si>
    <t>Almhaga AB</t>
  </si>
  <si>
    <t>NC</t>
  </si>
  <si>
    <t>This target was approved using a streamlined target validation route exclusive to small and medium-sized enterprises (SMEs). https://sciencebasedtargets.org/faqs-for-smes/Almhaga AB commits to reduce scope 1 and scope 2 GHG emissions 50% by 2030 from a 2018 base year, and to measure and reduce its scope 3 emissions.</t>
  </si>
  <si>
    <t>ALMIRALL S.A.</t>
  </si>
  <si>
    <t>ES0157097017</t>
  </si>
  <si>
    <t>95980020140005007996</t>
  </si>
  <si>
    <t>Overall Net-Zero Target
ALMIRALL S.A. commits to reach net-zero greenhouse gas emissions across the value chain by 2050 from a 2019 base year.
Near-Term Targets
ALMIRALL S.A. commits to reduce absolute scope 1 and 2 GHG emissions 50% by 2030 from a 2019 base year. ALMIRALL S.A. also commits to continue active annual sourcing of 100% renewable electricity through 2030. ALMIRALL S.A. further commits to reduce absolute scope 3 GHG emissions 28% by 2030 from a 2019 base year.
Long-Term Targets
ALMIRALL S.A. commits to reduce absolute scope 1, 2, and 3 GHG emissions 90% by 2050 from a 2019 base year.</t>
  </si>
  <si>
    <t>ALOM Technologies Corporation</t>
  </si>
  <si>
    <t>This target was approved using a streamlined target validation route exclusive to small and medium-sized enterprises (SMEs). https://sciencebasedtargets.org/faqs-for-smes/ ALOM Technologies Corporation commits to reduce scope 1 and scope 2 GHG emissions 42% by 2030 from a 2021 base year, and to measure and reduce its scope 3 emissions. ALOM Technologies Corporation commits to reach net-zero by 2033. As part of this, ALOM Technologies Corporation commits to reduce scope 1+2+3 emissions 100% by 2033 from a 2021 base year.</t>
  </si>
  <si>
    <t>Alpek Polyester</t>
  </si>
  <si>
    <t>US40052RAA14</t>
  </si>
  <si>
    <t>49300QOAB2GJSSM0381</t>
  </si>
  <si>
    <t>Alpek Polyester commits to reduce scope 1 and 2 GHG emissions 31.5% per tonne of product by 2030 from a 2020 base year, equivalent to a 25% absolute reduction. Alpek Polyester also commits to reduce scope 3 GHG emissions 20% per tonne of product within the same timeframe.</t>
  </si>
  <si>
    <t>Alpek S.A.B. de C.V.</t>
  </si>
  <si>
    <t>USP01703AC49</t>
  </si>
  <si>
    <t>549300PWKJTP62D4IQ66</t>
  </si>
  <si>
    <t>Alpek commits to reduce absolute scope 1 and 2 GHG emissions by 27.5% by 2030 from a 2019 base year. Alpek also commits to reduce scope 3 emissions by 13.5% within the same timeframe.</t>
  </si>
  <si>
    <t>Alperia SpA</t>
  </si>
  <si>
    <t>XS1439448678</t>
  </si>
  <si>
    <t>815600117D7977461B75</t>
  </si>
  <si>
    <t>ALPHA INDO NUSA</t>
  </si>
  <si>
    <t>894500C14C3EVQ5AJ139</t>
  </si>
  <si>
    <t>Indonesia</t>
  </si>
  <si>
    <t>Alpha Trains (Luxembourg) Holdings S.à r.l.</t>
  </si>
  <si>
    <t>Ground Transportation - Railroads Transportation</t>
  </si>
  <si>
    <t>This target was approved using a streamlined target validation route exclusive to small and medium-sized enterprises (SMEs). https://sciencebasedtargets.org/faqs-for-smes/ Alpha Trains (Luxembourg) Holdings S.à r.l. commits to reduce scope 1 and scope 2 GHG emissions 42% by 2030 from a 2022 base year, and to measure and reduce its scope 3 emissions.  Alpha Trains (Luxembourg) Holdings S.à r.l. commits to reach net-zero by 2050. As part of this, Alpha Trains (Luxembourg) Holdings S.à r.l. commits to reduce scope 1+2+3 emissions 90% by 2050 from a 2022 base year.</t>
  </si>
  <si>
    <t>Alphabet Inc.</t>
  </si>
  <si>
    <t>US02079K1079</t>
  </si>
  <si>
    <t>5493006MHB84DD0ZWV18</t>
  </si>
  <si>
    <t>Alpharmaxim Limited</t>
  </si>
  <si>
    <t>This target was approved using a streamlined target validation route exclusive to small and medium-sized enterprises (SMEs). https://sciencebasedtargets.org/faqs-for-smes/ Alpharmaxim Limited commits to reduce scope 1 and scope 2 GHG emissions 50% by 2030 from a 2018 base year, and to measure and reduce its scope 3 emissions.</t>
  </si>
  <si>
    <t>Alpin Çorap San. Ve Tic. A.Ş</t>
  </si>
  <si>
    <t>Alpkit</t>
  </si>
  <si>
    <t>This target was approved using a streamlined target validation route exclusive to small and medium-sized enterprises (SMEs). https://sciencebasedtargets.org/faqs-for-smes/. Alpkit commits to reduce absolute scope 1 and scope 2 GHG emissions 46% by 2030 from a 2019 base year, and to measure and reduce its scope 3 emissions.</t>
  </si>
  <si>
    <t>ALPLA Werke Alvin Lehner GmbH &amp; Co KG</t>
  </si>
  <si>
    <t>529900MM8TKUHQR3I631</t>
  </si>
  <si>
    <t>Alpron co.,ltd.</t>
  </si>
  <si>
    <t>This target was approved using a streamlined target validation route exclusive to small and medium-sized enterprises (SMEs). https://sciencebasedtargets.org/faqs-for-smes/ Alpron co.,ltd. commits to reduce scope 1 and scope 2 GHG emissions 42% by 2030 from a 2022 base year, and to measure and reduce its scope 3 emissions.</t>
  </si>
  <si>
    <t>Alps Alpine Co., Ltd.</t>
  </si>
  <si>
    <t>JP3126400005</t>
  </si>
  <si>
    <t>529900PWNU4ASLY9VI90</t>
  </si>
  <si>
    <t>Alps Alpine commits to reduce absolute scope 1 and 2 GHG emissions 90% by FY2030 from a FY2021 base year. Alps Alpine also commits to reduce absolute scope 3 GHG emissions from purchased goods and services, upstream transportation and distribution and use of sold products 25% within the same timeframe</t>
  </si>
  <si>
    <t>Alsico Group</t>
  </si>
  <si>
    <t>Alstom</t>
  </si>
  <si>
    <t>FR0010220475</t>
  </si>
  <si>
    <t>96950032TUYMW11FB530</t>
  </si>
  <si>
    <t>Alstom commits to reduce absolute scope 1 and 2 GHG emissions 40% by
FY2030 from a FY2021 base year. Alstom commits to reduce scope 3 GHG
emissions from use of sold products covering passenger rolling stock 42.3%
per passenger km by FY2030 from a FY2021 base year. Alstom commits to
reduce scope 3 GHG emissions from use of sold products covering freight
rolling stock 35% per ton km by FY2030 from a FY2021 base year.</t>
  </si>
  <si>
    <t>alstria office REIT-AG</t>
  </si>
  <si>
    <t>DE000A0LD2U1</t>
  </si>
  <si>
    <t>529900QIJIGPI0DRL085</t>
  </si>
  <si>
    <t>1.5°C/Well-below 2°C</t>
  </si>
  <si>
    <t>Germany-based real estate company alstria office REIT-AG commits to reduce absolute scope 1 and 3 GHG emissions 30% by 2030 from a 2018 base year. Alstria office REIT-AG also commits to continue annually sourcing 100% renewable electricity through 2030.</t>
  </si>
  <si>
    <t>The targets covering greenhouse gas emissions from company operations (scopes 1 and 2) are consistent with reductions required to keep warming to 1.5°C.The targets covering greenhouse gas emissions from scope 3 category 11 emissions from use of sold products are consistent with reductions required to keep warming to Well-below 2°C</t>
  </si>
  <si>
    <t>Altasciences</t>
  </si>
  <si>
    <t>54930058ZQL25M1C3636</t>
  </si>
  <si>
    <t>Altavia</t>
  </si>
  <si>
    <t>969500RXPARG4JZAD475</t>
  </si>
  <si>
    <t>Altech Co.,Ltd.</t>
  </si>
  <si>
    <t>This target was approved using a streamlined target validation route exclusive to small and medium-sized enterprises (SMEs). https://sciencebasedtargets.org/faqs-for-smes/ Altech Co.,Ltd. commits to reduce scope 1 and scope 2 GHG emissions 46% by 2030 from a 2019 base year, and to measure and reduce its scope 3 emissions.</t>
  </si>
  <si>
    <t>Alten Group</t>
  </si>
  <si>
    <t>FR0000071946</t>
  </si>
  <si>
    <t>969500Y7G9TY7Y24GN07</t>
  </si>
  <si>
    <t>Overall Net-Zero Target 
Alten Group commits to reach net-zero GHG emissions across the value chain by 2050 from a 2019 base year. 
Near-Term Targets 
Alten Group commits to reduce absolute scope 1 and 2 GHG emissions 59.8% by 2030 from a 2019 base year. Alten Group also commits to reduce scope 3 GHG emissions from purchased goods and services, business travels, and employee commuting 55% per EUR value added within the same timeframe. 
Long-Term Targets 
Alten Group commits to reduce absolute scope 1 and 2 GHG emissions 90% by 2050 from a 2019 base year. Alten Group also commits to reduce scope 3 GHG from purchased goods and services, capital goods, business travels, and employee commuting 97% per EUR value added within the same timeframe.</t>
  </si>
  <si>
    <t>Alterra Mountain Company</t>
  </si>
  <si>
    <t>Altor Equity Partners AB</t>
  </si>
  <si>
    <t>894500QRV5USCKL6Z104</t>
  </si>
  <si>
    <t>Headline target: Altor's portfolio targets cover 99% of its total investment and lending by invested capital as of 2021. As of that year, required activities made up 84% of  Altor's total investment and lending by invested capital while optional activities made up 15% and out of scope activities made up 1%.
https://sciencebasedtargets.org/resources/files/Target-language-and-summary_Altor-Fund-Manager-AB.pdf</t>
  </si>
  <si>
    <t>Financial Institution. Deadline to submit targets November 2023</t>
  </si>
  <si>
    <t>Altri SGPS S.A.</t>
  </si>
  <si>
    <t>PTALT0AE0002</t>
  </si>
  <si>
    <t>213800AKSTYRLHY3X497</t>
  </si>
  <si>
    <t>Portugal</t>
  </si>
  <si>
    <t>Altri commits to reduce scope 1 and 2 GHG emissions 51% per ton of air dried pulp by 2030 from a 2020 base year, translating to a 43% reduction in absolute emissions.* Altri also commits to reduce scope 3 GHG emissions from purchased goods and services, fuel and energy related activities, upstream transportation, waste generated in operations, downstream transportation, and processing of sold products 25% per ton of air dried pulp by 2030 from a 2020 base year, translating to a 13% reduction in absolute emissions. * The target boundary includes land-related emissions and removals from bioenergy feedstocks</t>
  </si>
  <si>
    <t>Altria Group, Inc.</t>
  </si>
  <si>
    <t>US02209S1033</t>
  </si>
  <si>
    <t>XSGZFLO9YTNO9VCQV219</t>
  </si>
  <si>
    <t>Tobacco</t>
  </si>
  <si>
    <t>Altria commits to reduce absolute scope 1 and 2 GHG emissions 55% by 2030 from a 2017 base year. Altria also commits to reduce absolute scope 3 GHG emissions 18% by 2030 from a 2017 base year.</t>
  </si>
  <si>
    <t>Aluflexpack AG</t>
  </si>
  <si>
    <t>CH0453226893</t>
  </si>
  <si>
    <t>529900ZK9QIQWWPU5T64</t>
  </si>
  <si>
    <t>Alun Griffiths (Contractors) Ltd</t>
  </si>
  <si>
    <t>Aluprint</t>
  </si>
  <si>
    <t>Slovakia</t>
  </si>
  <si>
    <t>This target was approved using a streamlined target validation route exclusive to small and medium-sized enterprises (SMEs). https://sciencebasedtargets.org/faqs-for-smes/ Aluprint commits to reduce scope 1 and scope 2 GHG emissions 42% by 2030 from a 2022 base year, and to measure and reduce its scope 3 emissions.</t>
  </si>
  <si>
    <t>Alvero B.V.</t>
  </si>
  <si>
    <t>This target was approved using a streamlined target validation route exclusive to small and medium-sized enterprises (SMEs). https://sciencebasedtargets.org/faqs-for-smes/ Alvero B.V. commits to reduce scope 1 and scope 2 GHG emissions 42% by 2030 from a 2022 base year, and to measure and reduce its scope 3 emissions.</t>
  </si>
  <si>
    <t>Alvinesa Natural Ingredients</t>
  </si>
  <si>
    <t>959800AZD1372K15JU98</t>
  </si>
  <si>
    <t>This target was approved using a streamlined target validation route exclusive to small and medium-sized enterprises (SMEs). https://sciencebasedtargets.org/faqs-for-smes/  Alvinesa Natural Ingredients commits to reduce scope 1 and scope 2 GHG emissions 50% by 2030 from a 2018 base year, and to measure and reduce its scope 3 emissions.</t>
  </si>
  <si>
    <t>AM Værktøj Odense A/S</t>
  </si>
  <si>
    <t>This target was approved using a streamlined target validation route exclusive to small and medium-sized enterprises (SMEs). https://sciencebasedtargets.org/faqs-for-smes/ AM Værktøj Odense A/S commits to reduce scope 1 and scope 2 GHG emissions 50% by 2030 from a 2018 base year, and to measure and reduce its scope 3 emissions.</t>
  </si>
  <si>
    <t>AMA SA</t>
  </si>
  <si>
    <t>This target was approved using a streamlined target validation route exclusive to small and medium-sized enterprises (SMEs). https://sciencebasedtargets.org/faqs-for-smes/ AMA SA commits to reduce scope 1 and scope 2 GHG emissions 38% by 2030 from a 2021 base year, and to measure and reduce its scope 3 emissions.</t>
  </si>
  <si>
    <t>AMADA CO.,LTD.</t>
  </si>
  <si>
    <t>JP3122800000</t>
  </si>
  <si>
    <t>529900QF5O6TQGCPDX85</t>
  </si>
  <si>
    <t>Amada commits to reduce absolute scope 1 and 2 GHG emissions 46.2% by 2030 from a 2019 base year. Amada also commits to reduce absolute scope 3 GHG emissions from purchased goods and services and use of sold products 27.5% within the same timeframe.</t>
  </si>
  <si>
    <t>Amadeus IT Group</t>
  </si>
  <si>
    <t>ES0109067019</t>
  </si>
  <si>
    <t>9598004A3FTY3TEHHN09</t>
  </si>
  <si>
    <t>AMAG Group</t>
  </si>
  <si>
    <t>5067002WGS7U6BS2ZI54</t>
  </si>
  <si>
    <t>AMAGGI</t>
  </si>
  <si>
    <t>US02265WAA36</t>
  </si>
  <si>
    <t>Amalgamated Bank</t>
  </si>
  <si>
    <t>US0226631085</t>
  </si>
  <si>
    <t>254900FMBXF85WQYV433</t>
  </si>
  <si>
    <t>Amalgamated Bank’s portfolio targets cover 56% of total investment and lending activities as of 2020. Full target: https://sciencebasedtargets.org/resources/files/Target-language-and-summary_AB.docx.pdf</t>
  </si>
  <si>
    <t>Amalgamated Construction Ltd</t>
  </si>
  <si>
    <t>Amapharm GmbH</t>
  </si>
  <si>
    <t>This target was approved using a streamlined target validation route exclusive to small and medium-sized enterprises (SMEs). https://sciencebasedtargets.org/faqs-for-smes/ Amapharm GmbH commits to reduce scope 1 and scope 2 GHG emissions 42% by 2030 from a 2020 base year, and to measure and reduce its scope 3 emissions.</t>
  </si>
  <si>
    <t>Amara, S.A.U.</t>
  </si>
  <si>
    <t>Amarant Bakkersholding B.V.</t>
  </si>
  <si>
    <t>This target was approved using a streamlined target validation route exclusive to small and medium-sized enterprises (SMEs). https://sciencebasedtargets.org/faqs-for-smes/ Amarant Bakkersholding B.V. commits to reduce scope 1 and scope 2 GHG emissions 50% by 2030 from a 2018 base year, and to measure and reduce its scope 3 emissions. Amarant Bakkersholding B.V. to reduce scope 1+2+3 emissions 90% by 2050 from a 2018 base year.</t>
  </si>
  <si>
    <t>Amarenco Solar Limited</t>
  </si>
  <si>
    <t>Amazon</t>
  </si>
  <si>
    <t>US0231351067</t>
  </si>
  <si>
    <t>ZXTILKJKG63JELOEG630</t>
  </si>
  <si>
    <t>Ambev S.A.</t>
  </si>
  <si>
    <t>BRABEVACNOR1</t>
  </si>
  <si>
    <t>549300TH5Q6VRP8OT012</t>
  </si>
  <si>
    <t>Ambev S.A. commits to reduce absolute scope 1 and 2 GHG emissions 43.4% by 2026 from a 2017 base year.* Ambev S.A. commits to increase active annual sourcing of renewable electricity from 11.9% in 2017 to 100% by 2026 and to continue active annual sourcing of 100% renewable electricity through 2030. Ambev S.A. also commits to reduce absolute scope 3 GHG emissions 25.0% by 2027 from a 2017 base year.
*The target boundary includes land-related emissions and removals from bioenergy feedstocks</t>
  </si>
  <si>
    <t>Ambient Enterprises Holdco LLC</t>
  </si>
  <si>
    <t>This target was approved using a streamlined target validation route exclusive to small and medium-sized enterprises (SMEs). https://sciencebasedtargets.org/faqs-for-smes/ Ambient Enterprises Holdco LLC commits to reduce scope 1 and scope 2 GHG emissions 42% by 2030 from a 2021 base year, and to measure and reduce its scope 3 emissions.</t>
  </si>
  <si>
    <t>Ambienta SGR</t>
  </si>
  <si>
    <t>IT0004325806</t>
  </si>
  <si>
    <t>213800S9NV2YWOK49L28</t>
  </si>
  <si>
    <t>AMBIPAR PARTICIPAÇÕES E EMPREENDIMENTOS S.A.</t>
  </si>
  <si>
    <t>BRAMBPACNOR6</t>
  </si>
  <si>
    <t>Ambition Apparel</t>
  </si>
  <si>
    <t>Ambu</t>
  </si>
  <si>
    <t>DK0060946788</t>
  </si>
  <si>
    <t>5299008W2A69WX355710</t>
  </si>
  <si>
    <t>Ambu A/S commits to reduce absolute scope 1 and 2 GHG emissions 75% by FY2030 from a FY2021 base year.  Ambu A/S also commits that 82% of its suppliers by emissions covering purchased goods and services will have science-based targets by FY2027.</t>
  </si>
  <si>
    <t>Ambuja Cement Ltd</t>
  </si>
  <si>
    <t>INE079A01024</t>
  </si>
  <si>
    <t>335800NT6LQHR1428E20</t>
  </si>
  <si>
    <t>Ambuja Cements Limited commits to reduce scope 1 and scope 2 GHG emissions by 21% per ton of cementitious materials by 2030 from a 2020 base year. With this target Ambuja commits to reduce scope 1 GHG emissions by 20% per ton of cementitious material and scope 2 GHG emissions by 43% per ton of cementitious materials in this timeframe. *The target boundary includes biogenic emissions and removals from bioenergy feedstocks.</t>
  </si>
  <si>
    <t>AMC Natural Drinks</t>
  </si>
  <si>
    <t>959800WD46KQF1JHY294</t>
  </si>
  <si>
    <t>Amcor plc</t>
  </si>
  <si>
    <t>JE00BJ1F3079</t>
  </si>
  <si>
    <t>549300GSODGFCDQ3DI89</t>
  </si>
  <si>
    <t>FY2033</t>
  </si>
  <si>
    <t>Amcor commits to reduce absolute scope 1 and 2 GHG emissions 54.6% by FY2033 from a FY2022 base year.* Amcor also commits to reduce absolute scope 3 GHG emissions from the categories of purchased goods and services, fuel and energy related activities, upstream transportation and distribution, waste generated in operations, and end of life treatment 32.5% within the same timeframe.
*The target boundary includes biogenic land-related emissions and removals from bioenergy feedstocks.</t>
  </si>
  <si>
    <t>Amdocs Ltd.</t>
  </si>
  <si>
    <t>GB0022569080</t>
  </si>
  <si>
    <t>549300HQV672RJ7RQV66</t>
  </si>
  <si>
    <t>Amdocs Ltd. commits to reduce absolute scope 1 and 2 GHG emissions 21% by FY2024 from a FY2019 base year. Amdocs Ltd. Also commits to reduce absolute scope 3 GHG emissions 13% over the same period.</t>
  </si>
  <si>
    <t>Amentum</t>
  </si>
  <si>
    <t>Amer Sports Corporation</t>
  </si>
  <si>
    <t>Amera AS</t>
  </si>
  <si>
    <t>This target was approved using a streamlined target validation route exclusive to small and medium-sized enterprises (SMEs). https://sciencebasedtargets.org/faqs-for-smes/ Amera AS commits to reduce scope 1 and scope 2 GHG emissions 42% by 2030 from a 2022 base year, and to measure and reduce its scope 3 emissions.</t>
  </si>
  <si>
    <t>America Fujikura Ltd.</t>
  </si>
  <si>
    <t>549300G7ZXTHHG4QBU54</t>
  </si>
  <si>
    <t>America Movil, S.A.B. de C.V.</t>
  </si>
  <si>
    <t>MXP001691213</t>
  </si>
  <si>
    <t>5493000FNR3UCEAONM59</t>
  </si>
  <si>
    <t>America Movil, S.A.B. de C.V. commits to reduce absolute scope 1 and 2 GHG emissions 52% by 2030 from a 2019 base year. América Móvil also commits to reduce absolute scope 3 GHG emissions 14% by 2030 from a 2019 base year</t>
  </si>
  <si>
    <t>American Airlines</t>
  </si>
  <si>
    <t>US02376R1023</t>
  </si>
  <si>
    <t>IWUQB36BXD6OWD6X4T14</t>
  </si>
  <si>
    <t>American Airlines Group Inc. commits to reduce well-to-wake GHG emissions related to jet fuel 45% per revenue ton kilometer from owned and subcontracted operations by 2035 from a 2019 base year. *The target boundary includes biogenic emissions and removals from bioenergy feedstocks. **Non-CO2e effects which may also contribute to aviation induced warming are not included in this target. American Airlines Inc. commits to report publicly on its collaboration with stakeholders to improve understanding of opportunities to mitigate the non-CO2e impacts of aviation annually over its target timeframe. American Airlines Group Inc. also commits to reduce absolute scope 2 GHG emissions by 40% over the same target timeframe</t>
  </si>
  <si>
    <t>American Axle &amp; Manufacturing, Inc.</t>
  </si>
  <si>
    <t>US0240611030</t>
  </si>
  <si>
    <t>RY5TAKFOBLDUGX31MS24</t>
  </si>
  <si>
    <t>2030, 2027</t>
  </si>
  <si>
    <t>Overall Net-Zero Target
American Axle &amp; Manufacturing, Inc. commits to reach net-zero GHG emissions across the value chain by 2040 from a 2020 base year.
Near-Term Targets
American Axle &amp; Manufacturing, Inc. commits to reduce absolute scope 1 and 2 GHG emissions 45% by 2030 from a 2020 base year. American Axle &amp; Manufacturing, Inc. also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end-of-life treatment of sold products and investments 25% within the same timeframe. American Axle &amp; Manufacturing, Inc. further commits that 66.7% of its suppliers by emissions covering purchased goods and services, will have science-based targets by 2027.
Long-Term Targets
American Axle &amp; Manufacturing, Inc. commits to reduce absolute scope 1 and 2 GHG emissions 90% by 2040 from a 2020 base year. American Axle &amp; Manufacturing, Inc. also commits to reduce absolute 3 GHG emissions 90% within the same timeframe.</t>
  </si>
  <si>
    <t>American Eagle Outfitters, Inc.</t>
  </si>
  <si>
    <t>US02553E1064</t>
  </si>
  <si>
    <t>5299001Z9HXK01DHW793</t>
  </si>
  <si>
    <t>American Eagle Outfitters commits to reduce absolute scope 1 and scope 2 GHG emissions 80% by 2030 from a 2018 base year. American Eagle Outfitters also commits to reduce absolute scope 3 GHG emissions from purchased goods and services and capital goods 40% by 2030 and 60% by 2040, from a 2018 base year.</t>
  </si>
  <si>
    <t>American Express Company</t>
  </si>
  <si>
    <t>US0258161092</t>
  </si>
  <si>
    <t>R4PP93JZOLY261QX3811</t>
  </si>
  <si>
    <t>American Express Global Business Travel</t>
  </si>
  <si>
    <t>American Packaging Corporation</t>
  </si>
  <si>
    <t>549300I9ORI8AHM9Z809</t>
  </si>
  <si>
    <t>American Tower Corporation</t>
  </si>
  <si>
    <t>US03027X1000</t>
  </si>
  <si>
    <t>5493006ORUSIL88JOE18</t>
  </si>
  <si>
    <t>American Tower Corporation commits to reduce absolute scope 1, 2 and 3 GHG emissions 40% by 2035 from a 2019 base year.</t>
  </si>
  <si>
    <t>Americanas S.A.</t>
  </si>
  <si>
    <t>BRAMERACNOR6</t>
  </si>
  <si>
    <t>Americold Realty Trust</t>
  </si>
  <si>
    <t>US03064D1081</t>
  </si>
  <si>
    <t>AMES Group Sintering S.A</t>
  </si>
  <si>
    <t>959800F5CUXZ6R73VD98</t>
  </si>
  <si>
    <t>Amey UK plc</t>
  </si>
  <si>
    <t>213800I3S5GE1KVATK51</t>
  </si>
  <si>
    <t>AMF FASTIGHETER AB</t>
  </si>
  <si>
    <t>AMF Fastigheter commits to reduce absolute scope 1 and 2 GHG emissions 100% by 2030 from a 2020 base year. AMF Fastigheter also commits to reduce scope 3 GHG emissions 67% per square meter within the same timeframe.</t>
  </si>
  <si>
    <t>Amgen Inc.</t>
  </si>
  <si>
    <t>62QBXGPJ34PQ72Z12S66</t>
  </si>
  <si>
    <t>Amgen commits to reduce absolute scope 1 and 2 GHG emissions 55% by 2027 from a 2019 base year. Amgen also commits to increase annual sourcing of renewable electricity from 29% in 2019 to 100% by 2027, to continue annually sourcing of 100% renewable electricity through 2030. Amgen further commits that 73% of its suppliers by spend covering upstream purchased goods and services and capital goods will have science- based targets by 2027.</t>
  </si>
  <si>
    <t>Ami Lifesciences Pvt. Ltd.</t>
  </si>
  <si>
    <t>AMICULUM Limited</t>
  </si>
  <si>
    <t>This target was approved using a streamlined target validation route exclusive to small and medium-sized enterprises (SMEs). https://sciencebasedtargets.org/faqs-for-smes/ AMICULUM Limited commits to reduce scope 1 and scope 2 GHG emissions 38% by 2030 from a 2021 base year, and to measure and reduce its scope 3 emissions.</t>
  </si>
  <si>
    <t>amika</t>
  </si>
  <si>
    <t>This target was approved using a streamlined target validation route exclusive to small and medium-sized enterprises (SMEs). https://sciencebasedtargets.org/faqs-for-smes/ amika commits to reduce scope 1 and scope 2 GHG emissions 42% by 2030 from a 2021 base year, and to measure and reduce its scope 3 emissions.</t>
  </si>
  <si>
    <t>Amino Data Limited</t>
  </si>
  <si>
    <t>This target was approved using a streamlined target validation route exclusive to small and medium-sized enterprises (SMEs). https://sciencebasedtargets.org/faqs-for-smes/ Amino Data Limited commits to reduce scope 1 and scope 2 GHG emissions 42% by 2030 from a 2022 base year, and to measure and reduce its scope 3 emissions.</t>
  </si>
  <si>
    <t>Amkor Technology, Inc.</t>
  </si>
  <si>
    <t>US0316521006</t>
  </si>
  <si>
    <t>529900VHLRTKPWZJBM84</t>
  </si>
  <si>
    <t>AMMEGA Group BV</t>
  </si>
  <si>
    <t>724500HW03Y0R2FX0U51</t>
  </si>
  <si>
    <t>AMMEX Coporation</t>
  </si>
  <si>
    <t>This target was approved using a streamlined target validation route exclusive to small and medium-sized enterprises (SMEs). https://sciencebasedtargets.org/faqs-for-smes/ AMMEX Coporation commits to reduce scope 1 and scope 2 GHG emissions 42% by 2030 from a 2022 base year, and to measure and reduce its scope 3 emissions.</t>
  </si>
  <si>
    <t>Ammper Energía S.A.P.I de C.V</t>
  </si>
  <si>
    <t>5493008LD8V54SWJG237</t>
  </si>
  <si>
    <t>AMN Healthcare Services, Inc.</t>
  </si>
  <si>
    <t>US0017441017</t>
  </si>
  <si>
    <t>549300H27NUKBFFQEE84</t>
  </si>
  <si>
    <t>AMOREPACIFIC CORPORATION</t>
  </si>
  <si>
    <t>KR7090430000</t>
  </si>
  <si>
    <t>Amoy Diagnostics Co., Ltd.</t>
  </si>
  <si>
    <t>AMP Wealth Management New Zealand</t>
  </si>
  <si>
    <t>Amplifon S.p.A.</t>
  </si>
  <si>
    <t>IT0004056880</t>
  </si>
  <si>
    <t>ZYXJDNVM2JI3VBM8G556</t>
  </si>
  <si>
    <t>Amprion GmbH</t>
  </si>
  <si>
    <t>529900ZIV0ETYHYZM863</t>
  </si>
  <si>
    <t>Amprion commits to reduce absolute scope 1 and 2 GHG emissions 63.0% by 2032 from a base year 2017. Amprion also commits to reduce scope 3 GHG emissions 58.1% per km of annual extended and renewed transmission grid lines by 2032 from a 2021 base year.</t>
  </si>
  <si>
    <t>AMR LLP</t>
  </si>
  <si>
    <t>This target was approved using a streamlined target validation route exclusive to small and medium-sized enterprises (SMEs). https://sciencebasedtargets.org/faqs-for-smes/ AMR LLP commits to reach net-zero by 2030. As part of this, AMR LLP commits to reduce scope 1+2+3 emissions 100% by 2030 from a 2021 base year.</t>
  </si>
  <si>
    <t>AMS</t>
  </si>
  <si>
    <t>AmTrust Nordic AB</t>
  </si>
  <si>
    <t>2138007KKFSO92PGH430</t>
  </si>
  <si>
    <t>An Post</t>
  </si>
  <si>
    <t>635400RCYB4RANPXG230</t>
  </si>
  <si>
    <t>An Post commits to reduce absolute scope 1 and 2 GHG emissions 46.2%
by 2030 from a 2019 base year. An Post also commits to reduce absolute
scope 3 GHG emissions 27.5% within the same timeframe.</t>
  </si>
  <si>
    <t>ANA Holdings Inc.</t>
  </si>
  <si>
    <t>JP3429800000</t>
  </si>
  <si>
    <t>5493008IRKIY0G3TE305</t>
  </si>
  <si>
    <t>ANA HOLDINGS INC. commits to reduce scope 1 and scope 3 fuel and energy related activities GHG emissions 29% per RTK by FY2030 from a FY2019 base year*. ANA HOLDINGS INC. also commits to reduce absolute scope 1 and 2 GHG emissions from all other sources 27.5% by FY2030 from a FY2019 base year. *Non-CO₂ factors which may also contribute to aviation induced warming are not included in this target ANA HOLDINGS INC. will publicly report its non-CO2 impacts</t>
  </si>
  <si>
    <t>Ana Luisa</t>
  </si>
  <si>
    <t>This target was approved using a streamlined target validation route exclusive to small and medium-sized enterprises (SMEs). https://sciencebasedtargets.org/faqs-for-smes/ Ana Luisa commits to reduce scope 1 and scope 2 GHG emissions 42% by 2030 from a 2021 base year, and to measure and reduce its scope 3 emissions.</t>
  </si>
  <si>
    <t>Anabas UK2 Ltd</t>
  </si>
  <si>
    <t>ANADOLU ISUZU OTOMOTİV SAN. VE TİC. A.Ş.</t>
  </si>
  <si>
    <t>TRAASUZU91H4</t>
  </si>
  <si>
    <t>789000W9CMLD3UGQST21</t>
  </si>
  <si>
    <t>Analog Devices, Inc.</t>
  </si>
  <si>
    <t>US0326541051</t>
  </si>
  <si>
    <t>GYVOE5EZ4GDAVTU4CQ61</t>
  </si>
  <si>
    <t>Analog Devices Inc. commits to reduce absolute scope 1 and 2 GHG emissions 50% by 2030 from a 2019 base year.Analog Devices Inc. also commits that 66.7% of its suppliers by spend covering purchased goods and services, will have science-based targets by 2025.</t>
  </si>
  <si>
    <t>Analysis Group, Inc.</t>
  </si>
  <si>
    <t>Anchor Glass Container Corporation</t>
  </si>
  <si>
    <t>Anchor QEA, LLC</t>
  </si>
  <si>
    <t>Andechser Molkerei Scheitz GmbH</t>
  </si>
  <si>
    <t>This target was approved using a streamlined target validation route exclusive to small and medium-sized enterprises (SMEs). https://sciencebasedtargets.org/faqs-for-smes/ Andechser Molkerei Scheitz GmbH commits to reduce scope 1 and scope 2 GHG emissions 23% by 2030 from a 2021 base year, and to measure and reduce its scope 3 emissions.</t>
  </si>
  <si>
    <t>Andera Partners</t>
  </si>
  <si>
    <t>Headline target: Andera Partners’ portfolio targets cover 40% of its total investment and lending activities by invested capital as of 2022. As of 2022, required activities made up 40% of Andera Partners’ total investment and lending assets by invested capital while optional activities made up 60%. https://sciencebasedtargets.org/resources/files/Target-language-and-summary_Andera-Partners.pdf</t>
  </si>
  <si>
    <t>Anderson and DuBose Inc</t>
  </si>
  <si>
    <t>This target was approved using a streamlined target validation route exclusive to small and medium-sized enterprises (SMEs). https://sciencebasedtargets.org/faqs-for-smes/ Anderson and DuBose Inc commits to reduce scope 1 and scope 2 GHG emissions 50% by 2030 from a 2018 base year, and to measure and reduce its scope 3 emissions. Anderson and DuBose Inc commits to reach net-zero by 2050. As part of this, Anderson and DuBose Inc commits to reduce scope 1+2+3 emissions 90% by 2050 from a 2018 base year.</t>
  </si>
  <si>
    <t>Andrew Scott Ltd</t>
  </si>
  <si>
    <t>This target was approved using a streamlined target validation route exclusive to small and medium-sized enterprises (SMEs). https://sciencebasedtargets.org/faqs-for-smes/ Andrew Scott Ltd commits to reduce scope 1 and scope 2 GHG emissions 46% by 2030 from a 2019 base year, and to measure and reduce its scope 3 emissions. Andrew Scott Ltd commits to reach net-zero greenhouse gas emissions across the value chain by 2050 from a 2019 base year.</t>
  </si>
  <si>
    <t>ANDRITZ</t>
  </si>
  <si>
    <t>AT0000730007</t>
  </si>
  <si>
    <t>549300VZKC61IR5U8G96</t>
  </si>
  <si>
    <t>ANDROS SNC</t>
  </si>
  <si>
    <t>Anemoi Technologies Pvt Ltd</t>
  </si>
  <si>
    <t>This target was approved using a streamlined target validation route exclusive to small and medium-sized enterprises (SMEs). https://sciencebasedtargets.org/faqs-for-smes/ Anemoi Technologies Pvt Ltd commits to reduce scope 1 and scope 2 GHG emissions 42% by 2030 from a 2022 base year, and to measure and reduce its scope 3 emissions.</t>
  </si>
  <si>
    <t>Anetic Aid Ltd</t>
  </si>
  <si>
    <t>This target was approved using a streamlined target validation route exclusive to small and medium-sized enterprises (SMEs). https://sciencebasedtargets.org/faqs-for-smes/ Anetic Aid Ltd commits to reduce scope 1 and scope 2 GHG emissions 42% by 2030 from a 2022 base year, and to measure and reduce its scope 3 emissions.</t>
  </si>
  <si>
    <t>ANHUI LEOCH POWER SUPPLY CORP</t>
  </si>
  <si>
    <t>ANHUI LEOCH RENEWABLE ENERGY DEVELOPMENT CO., LTD.</t>
  </si>
  <si>
    <t>Anhui Yugong wear resistant material technology Co., Ltd.</t>
  </si>
  <si>
    <t>This target was approved using a streamlined target validation route exclusive to small and medium-sized enterprises (SMEs). https://sciencebasedtargets.org/faqs-for-smes/ Anhui Yugong wear resistant material technology Co., Ltd. commits to reduce absolute scope 1 and scope 2 GHG emissions 50% by 2030 from a 2018 base year, and to measure and reduce its scope 3 emissions.</t>
  </si>
  <si>
    <t>Anhui Zhongding Rubber-Plastic Products Co.,Ltd.</t>
  </si>
  <si>
    <t>Ann Summers Ltd</t>
  </si>
  <si>
    <t>Ann Summers Ltd commits to reduce absolute scope 1 and 2 GHG emissions
85.00% by FY2030 from a FY2020 base year. Ann Summers also commits to
increase active annual source of renewable electricity from 0% in FY2020 to 100%
by FY2030. Ann Summers Ltd further commits to reduce scope 3 GHG emissions
from purchased goods and services, and upstream transportation and distribution
54.99% per GBP value added by FY2030 from a FY2020 base year.</t>
  </si>
  <si>
    <t>Anora Group Plc</t>
  </si>
  <si>
    <t>FI4000292438</t>
  </si>
  <si>
    <t>52990007AXNSS4PNX352</t>
  </si>
  <si>
    <t>Anritsu Corporation</t>
  </si>
  <si>
    <t>JP3128800004</t>
  </si>
  <si>
    <t>Anritsu Corporation commits to reduce absolute scope 1 and 2 GHG emissions 42.0% by FY2030 from a FY2021 base year. Anritsu Corporation also commits to reduce absolute scope 3 GHG emissions covering purchased goods and services and use of sold products 27.5% by FY2030 from a FY2019 base year.</t>
  </si>
  <si>
    <t>ANTA Sports Products Limited</t>
  </si>
  <si>
    <t>Antaros Medical AB</t>
  </si>
  <si>
    <t>This target was approved using a streamlined target validation route exclusive to small and medium-sized enterprises (SMEs). https://sciencebasedtargets.org/faqs-for-smes/ Antaros Medical AB commits to reduce scope 1 and scope 2 GHG emissions 42% by 2030 from a 2022 base year, and to measure and reduce its scope 3 emissions.</t>
  </si>
  <si>
    <t>Antea Nederland B.V.</t>
  </si>
  <si>
    <t>Antea Nederland B.V. commits to reduce absolute scope 1 and 2 GHG emissions 50% by 2030 from a 2019 base year. Antea Nederland B.V. commits to continue annually sourcing 100% renewable electricity through 2030. Antea Nederland B.V. commits to reduce absolute scope 3 GHG emissions from business travel and employee commuting 50% by 2030 from a 2019 base year.</t>
  </si>
  <si>
    <t>Antea USA, Inc.</t>
  </si>
  <si>
    <t>This target was approved using a streamlined target validation route exclusive to small and medium-sized enterprises (SMEs). https://sciencebasedtargets.org/faqs-for-smes/ Antea USA, Inc. commits to reduce scope 1 and scope 2 GHG emissions 50% by 2030 from a 2018 base year, and to measure and reduce its scope 3 emissions.</t>
  </si>
  <si>
    <t>ANTHEM BIOSCIENCES PRIVATE LIMITED</t>
  </si>
  <si>
    <t>335800FNA941U9NMD221</t>
  </si>
  <si>
    <t>Anthem, Inc.</t>
  </si>
  <si>
    <t>US0367521038</t>
  </si>
  <si>
    <t>8MYN82XMYQH89CTMTH67</t>
  </si>
  <si>
    <t>Anthesis Group</t>
  </si>
  <si>
    <t>Overall Net-Zero Target
Anthesis Group commits to reach net-zero greenhouse gas emissions across the value
chain by 2040.
Near-Term Targets
Anthesis Group commits to reduce absolute scope 1, 2, and 3 GHG emissions 43% by 2030
from a 2021 base year.
Long-Term Targets
Anthesis Group commits to reduce absolute scope 1, 2, and 3 GHG emissions 90% by 2040
from a 2021 base year.</t>
  </si>
  <si>
    <t>Anticimex Group AB</t>
  </si>
  <si>
    <t>Anticimex commits to reduce absolute scope 1 and 2 GHG emissions 42% by 2030 from a 2021 base year.* Anticimex also commits to reduce scope 3 GHG emissions from purchased goods and services and fuel and energy_x0002_related activities 51.6% per SEK value added within the same timeframe. *The target boundary includes biogenic land-related emissions and removals from bioenergy feedstocks</t>
  </si>
  <si>
    <t>ANUKOOL INDIA PRIVATE LIMITED</t>
  </si>
  <si>
    <t>This target was approved using a streamlined target validation route exclusive to small and medium-sized enterprises (SMEs). https://sciencebasedtargets.org/faqs-for-smes/ ANUKOOL INDIA PRIVATE LIMITED commits to reduce scope 1 and scope 2 GHG emissions 42% by 2030 from a 2022 base year, and to measure and reduce its scope 3 emissions.</t>
  </si>
  <si>
    <t>Anxi Changxin Mining Machinery Parts Manufacturing Co., Ltd</t>
  </si>
  <si>
    <t>This target was approved using a streamlined target validation route exclusive to small and medium-sized enterprises (SMEs). https://sciencebasedtargets.org/faqs-for-smes/ Anxi Changxin Mining Machinery Parts Manufacturing Co., Ltd commits to reduce scope 1 and scope 2 GHG emissions 42% by 2030 from a 2021 base year, and to measure and reduce its scope 3 emissions.</t>
  </si>
  <si>
    <t>AnyJunk Limited</t>
  </si>
  <si>
    <t>This target was approved using a streamlined target validation route exclusive to small and medium-sized enterprises (SMEs). https://sciencebasedtargets.org/faqs-for-smes/ AnyJunk Limited commits to reduce scope 1 and scope 2 GHG emissions 50% by 2030 from a 2018 base year, and to measure and reduce its scope 3 emissions.</t>
  </si>
  <si>
    <t>Anywhere365</t>
  </si>
  <si>
    <t>This target was approved using a streamlined target validation route exclusive to small and medium-sized enterprises (SMEs). https://sciencebasedtargets.org/faqs-for-smes/ Anywhere365 commits to reduce scope 1 and scope 2 GHG emissions 42% by 2030 from a 2021 base year, and to measure and reduce its scope 3 emissions.</t>
  </si>
  <si>
    <t>Anywr</t>
  </si>
  <si>
    <t>AO Holdings Co.,Ltd.</t>
  </si>
  <si>
    <t>This target was approved using a streamlined target validation route exclusive to small and medium-sized enterprises (SMEs). https://sciencebasedtargets.org/faqs-for-smes/ AO Holdings Co.,Ltd. commits to reduce scope 1 and scope 2 GHG emissions 42% by 2030 from a 2022 base year, and to measure and reduce its scope 3 emissions.</t>
  </si>
  <si>
    <t>aoito soken Co., Ltd.</t>
  </si>
  <si>
    <t>This target was approved using a streamlined target validation route exclusive to small and medium-sized enterprises (SMEs). https://sciencebasedtargets.org/faqs-for-smes/  aoito soken Co., Ltd. commits to reduce scope 1 and scope 2 GHG emissions 38% by 2030 from a 2021 base year, and to measure and reduce its scope 3 emissions.</t>
  </si>
  <si>
    <t>Aon plc</t>
  </si>
  <si>
    <t>IE00BLP1HW54</t>
  </si>
  <si>
    <t>635400FALWQYX5E6QC64</t>
  </si>
  <si>
    <t>Aon plc commits to reduce absolute scope 1 and 2 GHG emissions 55% by
2032 from a 2019 base year. Aon plc also commits that 81% of its
suppliers by emissions covering purchased goods and services, capital
goods and upstream leased assets, will have science-based targets by
2027.</t>
  </si>
  <si>
    <t>AOYAMASHOUTEN K.K</t>
  </si>
  <si>
    <t>This target was approved using a streamlined target validation route exclusive to small and medium-sized enterprises (SMEs). https://sciencebasedtargets.org/faqs-for-smes/ AOYAMASHOUTEN K.K commits to reduce scope 1 and scope 2 GHG emissions 46% by 2030 from a 2019 base year, and to measure and reduce its scope 3 emissions.</t>
  </si>
  <si>
    <t>APACHE FOOTWEAR LIMITED</t>
  </si>
  <si>
    <t>APACHE FOOTWEAR LIMITED commits to reduce absolute scope 1 and 2 GHG emissions 42.0% by 2030 from a 2022 base year. APACHE FOOTWEAR LIMITED also commits to reduce scope 3 GHG emissions 56.1% per million USD of value added within the same timeframe.</t>
  </si>
  <si>
    <t>Apar Industries Limited</t>
  </si>
  <si>
    <t>APC Ltd and VLE Therapeutics</t>
  </si>
  <si>
    <t>635400JDJZBMMZ2U729</t>
  </si>
  <si>
    <t>This target was approved using a streamlined target validation route exclusive to small and medium-sized enterprises (SMEs). https://sciencebasedtargets.org/faqs-for-smes/ APC Ltd and VLE Therapeutics commits to reduce scope 1 and scope 2 GHG emissions 42% by 2030 from a 2022 base year, and to measure and reduce its scope 3 emissions.</t>
  </si>
  <si>
    <t>Apeiron Projects Pvt. Ltd.</t>
  </si>
  <si>
    <t>This target was approved using a streamlined target validation route exclusive to small and medium-sized enterprises (SMEs). https://sciencebasedtargets.org/faqs-for-smes/ Apeiron Projects Pvt. Ltd. commits to reduce scope 1 and scope 2 GHG emissions 42% by 2030 from a 2022 base year, and to measure and reduce its scope 3 emissions.</t>
  </si>
  <si>
    <t>APERAM S.A.</t>
  </si>
  <si>
    <t>LU0569974404</t>
  </si>
  <si>
    <t>5493001136GE6L4R7M63</t>
  </si>
  <si>
    <t>apetito (UK) Limited</t>
  </si>
  <si>
    <t>2138009FXKBROZHB6Q35</t>
  </si>
  <si>
    <t>apetito commits to reduce absolute scope 1 and 2 GHG emissions 63% by 2035 from a 2020 base year. apetito commits to reduce scope 3 GHG emissions 41% per tonne of output by 2035 from a 2020 base year.</t>
  </si>
  <si>
    <t>apetito AG</t>
  </si>
  <si>
    <t>APG|SGA Allgemeine Plakatgesellschaft AG</t>
  </si>
  <si>
    <t>CH0019107025</t>
  </si>
  <si>
    <t>API Restauration</t>
  </si>
  <si>
    <t>969500VSAQLIE8CYZB07</t>
  </si>
  <si>
    <t>APL Apollo Tubes Limited</t>
  </si>
  <si>
    <t>INE702C01027</t>
  </si>
  <si>
    <t>335800ZU4GXSB7Q4IU95</t>
  </si>
  <si>
    <t>APL Logistics LTD</t>
  </si>
  <si>
    <t>Singapore</t>
  </si>
  <si>
    <t>AplusA</t>
  </si>
  <si>
    <t>This target was approved using a streamlined target validation route exclusive to small and medium-sized enterprises (SMEs). https://sciencebasedtargets.org/faqs-for-smes/ AplusA commits to reduce scope 1 and scope 2 GHG emissions 46% by 2030 from a 2019 base year, and to measure and reduce its scope 3 emissions.</t>
  </si>
  <si>
    <t>APOLLO TYRES LIMITED</t>
  </si>
  <si>
    <t>INE438A01022</t>
  </si>
  <si>
    <t>335800W2PJ4XBSHQYC34</t>
  </si>
  <si>
    <t>Apotea</t>
  </si>
  <si>
    <t>Apotea commitsto reduce absolute scope 1 and 2 GHG emissions 25.2% and scope 3 GHG emissions from employee commuting and upstream transportation and distribution 15% by 2025 from a 2019 base year. Apotea commits to reduce scope 3 GHG emissions from purchased goods and services and use of sold products 35.3% per SEK value added by 2025 from a 2019 base year.</t>
  </si>
  <si>
    <t>Apoteket AB</t>
  </si>
  <si>
    <t>5493002BPCYCMAXG9N95</t>
  </si>
  <si>
    <t>APP Sinar Mas</t>
  </si>
  <si>
    <t>INKP, TKIM</t>
  </si>
  <si>
    <t>Apparel Group</t>
  </si>
  <si>
    <t>Appen Limited</t>
  </si>
  <si>
    <t>AU000000APX3</t>
  </si>
  <si>
    <t>254900XDTS1IBK6ZMQ16</t>
  </si>
  <si>
    <t>Apple, Inc.</t>
  </si>
  <si>
    <t>US0378331005</t>
  </si>
  <si>
    <t>HWUPKR0MPOU8FGXBT394</t>
  </si>
  <si>
    <t>Apple, Inc. commits to reduce absolute combined scope 1, 2 and 3 GHG emissions 62% by FY2030 from a FY2019 base year. Apple also commits to continue annually sourcing 100% renewable electricity through FY2030.* *The target boundary includes biogenic emissions and removals from bioenergy feedstocks.</t>
  </si>
  <si>
    <t>Applied Materials</t>
  </si>
  <si>
    <t>US0382221051</t>
  </si>
  <si>
    <t>41BNNE1AFPNAZELZ6K07</t>
  </si>
  <si>
    <t>Applied Materials Inc. commits to reduce absolute scope 1 and 2 GHG emissions
50% by FY2030 from a FY2019 base year. Applied Materials Inc. also commits to
increase active annual sourcing of renewable electricity from 36% in FY2019 to
100% by FY2030. Applied Materials Inc. further commits to reduce scope 3 GHG
emissions from use of sold products 55% per million USD of value added by
FY2030 from a FY2019 base year.</t>
  </si>
  <si>
    <t>Applus Services, S.A</t>
  </si>
  <si>
    <t>ES0105022000</t>
  </si>
  <si>
    <t>213800M9XCA6NR98E873</t>
  </si>
  <si>
    <t>Overall Net-Zero Target
Applus Services, S.A. commits to reach net-zero GHG emissions across the value chain by 2050.
Near-Term Targets
Applus Services, S.A. commits to reduce absolute scope 1 and 2 GHG emissions 46.5% by 2030 from a 2019 base year.
Applus Services, S.A. also commits to reduce absolute scope 3 GHG emissions covering purchased goods and services, fuel and energy related activities and employee commuting 27,5% within the same timeframe.
Long-Term Targets
Applus Services, S.A. commits to reduce absolute scope 1 and 2 GHG emissions 90% by 2050 from a 2019 base year. Applus Services, S.A. also commits to reduce absolute scope 3 GHG emissions 90% within the same timeframe.</t>
  </si>
  <si>
    <t>Appnovation</t>
  </si>
  <si>
    <t>This target was approved using a streamlined target validation route exclusive to small and medium-sized enterprises (SMEs). https://sciencebasedtargets.org/faqs-for-smes/ Appnovation commits to reduce scope 1 and scope 2 GHG emissions 42% by 2030 from a 2022 base year, and to measure and reduce its scope 3 emissions.</t>
  </si>
  <si>
    <t>Apraava Energy Private Limited</t>
  </si>
  <si>
    <t>335800AR5JXXO7L47J67</t>
  </si>
  <si>
    <t>FY2027</t>
  </si>
  <si>
    <t>Apraava Energy Private Limited commits to reduce scope 1 and 2 GHG
emissions 46.3% per MWh by FY2027 from a FY2022 base year.</t>
  </si>
  <si>
    <t>AptarGroup Inc.</t>
  </si>
  <si>
    <t>US0383361039</t>
  </si>
  <si>
    <t>VNPEQDQFAA7IY1T2PX43</t>
  </si>
  <si>
    <t>Aptargroup Inc commits to reduce absolute scope 1 and 2 GHG emissions 82% by 2030 from a 2019 base year. Aptargroup Inc also commits to increase annual sourcing of renewable electricity from 57% in 2019 to 100% by 2030. Aptargroup Inc further commits to reduce absolute scope 3 GHG emissions from purchased goods and services, upstream transportation and distribution, waste generated in operations, and downstream transportation and distribution 14% by 2030 from a 2019 base year.</t>
  </si>
  <si>
    <t>APTIM</t>
  </si>
  <si>
    <t>US12595DAA54</t>
  </si>
  <si>
    <t>5493007OBZ8YTJ6O7E92</t>
  </si>
  <si>
    <t>Aptiv</t>
  </si>
  <si>
    <t>JE00B783TY65</t>
  </si>
  <si>
    <t>Aptiv PLC commits to reduce absolute scope 1 and 2 GHG emissions 100% by 2030 from a 2021 base year. Aptiv PLC also commits to reduce absolute scope 3 GHG emissions 47.4% within the same timeframe.</t>
  </si>
  <si>
    <t>Aqua America</t>
  </si>
  <si>
    <t>US03836W1036</t>
  </si>
  <si>
    <t>549300ILTEOF3E3QY357</t>
  </si>
  <si>
    <t>Aquam Water Services Limited</t>
  </si>
  <si>
    <t>This target was approved using a streamlined target validation route exclusive to small and medium-sized enterprises (SMEs). https://sciencebasedtargets.org/faqs-for-smes/ Aquam Water Services Limited commits to reduce scope 1 and scope 2 GHG emissions 46% by 2030 from a 2019 base year, and to measure and reduce its scope 3 emissions.</t>
  </si>
  <si>
    <t>Aquent LLC</t>
  </si>
  <si>
    <t>Arab Printing Press</t>
  </si>
  <si>
    <t>Lebanon</t>
  </si>
  <si>
    <t>This target was approved using a streamlined target validation route exclusive to small and medium-sized enterprises (SMEs). https://sciencebasedtargets.org/faqs-for-smes/ Arab Printing Press sal commits to reduce scope 1 and scope 2 GHG emissions 42% by 2030 from a 2021 base year, and to measure and reduce its scope 3 emissions.</t>
  </si>
  <si>
    <t>Aragen Life Sciences Private Limited</t>
  </si>
  <si>
    <t>INE483I01013</t>
  </si>
  <si>
    <t>335800Q4L1JN55YF6I18</t>
  </si>
  <si>
    <t>Arakawa Industries Co., Ltd.</t>
  </si>
  <si>
    <t>This target was approved using a streamlined target validation route exclusive to small and medium-sized enterprises (SMEs). https://sciencebasedtargets.org/faqs-for-smes/ Arakawa Industries Co., Ltd. commits to reduce scope 1 and scope 2 GHG emissions 46% by 2030 from a 2019 base year, and to measure and reduce its scope 3 emissions.</t>
  </si>
  <si>
    <t>Aramark</t>
  </si>
  <si>
    <t>US03852U1060</t>
  </si>
  <si>
    <t>549300MR6PG2DWZUIL39</t>
  </si>
  <si>
    <t>FY2030, FY2027</t>
  </si>
  <si>
    <t>FFY2050</t>
  </si>
  <si>
    <t>Overall Net-Zero Target 
Aramark commits to reach net-zero GHG emissions across the value chain by FY2050. 
Near-Term Targets 
Aramark commits to reduce absolute scope 1 and 2 GHG emissions 57.1% by FY2030 from a 
FY2019 base year. Aramark commits that 62% of its suppliers by emissions covering 
purchased goods and services and upstream transportation and distribution will have 
science-based targets by FY2027. Aramark commits to reduce absolute scope 3 GHG 
emissions from use of sold products 28% by FY2030 from a FY2019 base year. 
Long-Term Targets 
Aramark commits to reduce absolute scope 1 and 2 GHG emissions 90% by FY2050 from a 
FY2019 base year. Aramark commits to reduce absolute scope 3 GHG emissions 90% by 
FY2050 from a FY2019 base year.</t>
  </si>
  <si>
    <t>Aramex Group</t>
  </si>
  <si>
    <t>AEA002301017</t>
  </si>
  <si>
    <t>Arauco</t>
  </si>
  <si>
    <t>Arauco commits to reduce scope 1 and 2 GHG emissions 40.6% per bone
dry ton by 2030 from a 2019 base year, equivalent to 40.4% absolute
reduction. Arauco also commits to reduce scope 3 GHG emissions covering
purchased goods and services, capital goods, fuel and energy related
activities, upstream transportation and distribution, waste generated in
operations, business travel, employee commuting and end of life treatment
of sold products 35.1% per bone dry ton within the same timeframe. Arauco
further commits that 95.46% of its suppliers and customers by emissions
covering investments will have science-based targets by 2027.</t>
  </si>
  <si>
    <t>Arbo Unie</t>
  </si>
  <si>
    <t>Arbomex SA de CV</t>
  </si>
  <si>
    <t>Arburg GmbH + Co KG</t>
  </si>
  <si>
    <t>529900JZOYVAI1IBOY42</t>
  </si>
  <si>
    <t>ARBURG GmbH + Co KG commits to reduce absolute scope 1 and 2 GHG emissions 42% by 2030 from a 2021 base year. ARBURG GmbH + Co KG also commits to reduce absolute scope 3 GHG emissions 25% within the same timeframe.</t>
  </si>
  <si>
    <t>ARC Alternative and Renewable Construction LLC</t>
  </si>
  <si>
    <t>This target was approved using a streamlined target validation route exclusive to small and medium-sized enterprises (SMEs). https://sciencebasedtargets.org/faqs-for-smes/ ARC Alternative and Renewable Construction LLC commits to reduce absolute scope 1 and scope 2 GHG emissions 50% by 2030 from a 2018 base year, and to measure and reduce its scope 3 emissions.</t>
  </si>
  <si>
    <t>ARC CO., LTD.</t>
  </si>
  <si>
    <t>This target was approved using a streamlined target validation route exclusive to small and medium-sized enterprises (SMEs). https://sciencebasedtargets.org/faqs-for-smes/  ARC CO., LTD. commits to reduce scope 1 and scope 2 GHG emissions 50% by 2030 from a 2018 base year, and to measure and reduce its scope 3 emissions.</t>
  </si>
  <si>
    <t>Arc Legal Group</t>
  </si>
  <si>
    <t>213800UVNUE977IUSD84</t>
  </si>
  <si>
    <t>Arc'teryx Equipment Inc.</t>
  </si>
  <si>
    <t>549300M1G5U1SZSG9S88</t>
  </si>
  <si>
    <t>01/04/2020</t>
  </si>
  <si>
    <t>Arc'teryx commits to reduce absolute scope 1 and 2 GHG emissions 65% by 2030 from a 2018 base year. Arc'teryx commits to reduce scope 3 GHG emissions 65% per unit of value added by 2030 from a 2018 base year</t>
  </si>
  <si>
    <t>Arca Continental S.A.B. de C.V</t>
  </si>
  <si>
    <t>MX01AC100006</t>
  </si>
  <si>
    <t>254900U2BSJCQHJCXN24</t>
  </si>
  <si>
    <t>ARCA CONTINENTAL commits to reduce absolute scope 1 and 2 GHG
emissions 33.9% by 2030 year from a base year 2019.* ARCA
CONTINENTAL also commits to reduce absolute scope 3 GHG emissions
15% within the same timeframe.
*The target boundary includes land-related emissions and removals from
bioenergy feedstocks.</t>
  </si>
  <si>
    <t>Arcade Beauty</t>
  </si>
  <si>
    <t>Arcadia Co., Ltd.</t>
  </si>
  <si>
    <t>This target was approved using a streamlined target validation route exclusive to small and medium-sized enterprises (SMEs). https://sciencebasedtargets.org/faqs-for-smes/ Arcadia Co., Ltd.commits to reduce scope 1 and scope 2 GHG emissions 42% by 2030 from a 2021 base year, and to measure and reduce its scope 3 emissions.</t>
  </si>
  <si>
    <t>Arcadis NV</t>
  </si>
  <si>
    <t>NL0006237562</t>
  </si>
  <si>
    <t>7245000UZH70GO047N03</t>
  </si>
  <si>
    <t>Arcadis commits to reduce scope 1 and 2 GHG emissions 74% per full time employee by 2035 from a 2019 base year. Arcadis also commits to increase annual sourcing of renewable electricity from 6.8% in 2019 to 100% by 2022. Arcadis also commits to reduce scope 3 GHG emissions from fuel and energy related activities, business travel, and employee commuting 74% per full time employee by 2035 from a 2019 base year</t>
  </si>
  <si>
    <t>Arcadyan Technology Corporation</t>
  </si>
  <si>
    <t>TW0003596003</t>
  </si>
  <si>
    <t>254900R5W61G3GO1Q067</t>
  </si>
  <si>
    <t>ARÇELİK A.Ş.</t>
  </si>
  <si>
    <t>TRAARCLK91H5</t>
  </si>
  <si>
    <t>789000748KTQCUMJ0R25</t>
  </si>
  <si>
    <t>Turkish multinational home appliance manufacturer Arçelik commits to reduce absolute scope 1 and 2 GHG emissions 30% by 2030 from a 2018 base year. Arçelik also commits to reduce absolute scope 3 GHG emissions from the use of sold products 15% over the same timeframe.</t>
  </si>
  <si>
    <t>Arcelor Mittal</t>
  </si>
  <si>
    <t>LU1598757687</t>
  </si>
  <si>
    <t>2EULGUTUI56JI9SAL165</t>
  </si>
  <si>
    <t>Archroma International Ltd</t>
  </si>
  <si>
    <t>ARCLOG ULUS.NAK.GUMRUK. DEP.DIS.TIC. VE LOJ.HIZ.LTD.STI.</t>
  </si>
  <si>
    <t>This target was approved using a streamlined target validation route exclusive to small and medium-sized enterprises (SMEs). https://sciencebasedtargets.org/faqs-for-smes/ ARCLOG ULUS.NAK.GUMRUK. DEP.DIS.TIC. VE LOJ.HIZ.LTD.STI. commits to reduce scope 1 and scope 2 GHG emissions 42% by 2030 from a 2022 base year, and to measure and reduce its scope 3 emissions.</t>
  </si>
  <si>
    <t>Arco</t>
  </si>
  <si>
    <t>213800Q3OE4NYSM3V954</t>
  </si>
  <si>
    <t>Arcus FM Limited</t>
  </si>
  <si>
    <t>Ardagh Glass Packaging Holdings Sarl</t>
  </si>
  <si>
    <t>Ardagh Glass Packaging Holdings Sarl commits to reduce absolute scope 1 and 2 GHG emissions 42% by 2030 from a 2020 base year. Ardagh Glass Packaging Holdings Sarl commits to reduce absolute scope 3 GHG emissions 12.3% by 2030 from a 2020 base year</t>
  </si>
  <si>
    <t>Ardagh Metal Packaging S.A.</t>
  </si>
  <si>
    <t>LU2369833749</t>
  </si>
  <si>
    <t>5493009WKQTU4FN9G032</t>
  </si>
  <si>
    <t>Ardagh Metal Packaging SA commits to reduce absolute scope 1 and 2 GHG emissions 42% by 2030 from a 2020 base year. Ardagh Metal Packaging SA commits to reduce absolute scope 3 GHG emissions 12.3% by 2030 from a 2020 base year.</t>
  </si>
  <si>
    <t>Ardo Foods NV</t>
  </si>
  <si>
    <t>984500NDO61D9CCF7919</t>
  </si>
  <si>
    <t>Arendals Fossekompani ASA</t>
  </si>
  <si>
    <t>NO0003572802</t>
  </si>
  <si>
    <t>Headline target: 
Arendals Fossekompani ASA's portfolio targets cover 45% of its total investment and lending by invested capital as of 2021. As of that year, required activities made up 21% of Arendals Fossekompani ASA's total investment and lending by invested capital while optional activities made up 24% and out of scope activities made up 55%.
https://sciencebasedtargets.org/resources/files/Target-language-and-summary_Arendals-Fossekompani-ASA.pdf</t>
  </si>
  <si>
    <t>ARESTI CHILE WINE S.A.</t>
  </si>
  <si>
    <t>This target was approved using a streamlined target validation route exclusive to small and medium-sized enterprises (SMEs). https://sciencebasedtargets.org/faqs-for-smes/ARESTI CHILE WINE S.A. commits to reduce scope 1 and scope 2 GHG emissions 50% by 2030 from a 2018 base year, and to measure and reduce its scope 3 emissions.</t>
  </si>
  <si>
    <t>Arezzo &amp; Co</t>
  </si>
  <si>
    <t>BRARZZACNOR3</t>
  </si>
  <si>
    <t>ARGEA Spa</t>
  </si>
  <si>
    <t>894500g20bsul7np8u62</t>
  </si>
  <si>
    <t>Argent Energy</t>
  </si>
  <si>
    <t>2138006D3PUCR1G11R60</t>
  </si>
  <si>
    <t>ARGOS WITYU PARTNERS S.A.</t>
  </si>
  <si>
    <t>Headline target: Argos Wityu’s portfolio targets cover 97% of its total investment and lending activities by invested capital as of 2021.
https://sciencebasedtargets.org/resources/files/Target-language-and-summary_Argos-Wityu.docx.pdf</t>
  </si>
  <si>
    <t>Financial Institution. Deadline to submit targets April 2024</t>
  </si>
  <si>
    <t>Argus Additive Plastics GmbH</t>
  </si>
  <si>
    <t>This target was approved using a streamlined target validation route exclusive to small and medium-sized enterprises (SMEs). https://sciencebasedtargets.org/faqs-for-smes/ Argus Additive Plastics GmbH commits to reduce scope 1 and scope 2 GHG emissions 42% by 2030 from a 2021 base year, and to measure and reduce its scope 3 emissions.</t>
  </si>
  <si>
    <t>Arich Enterprise CO., LTD.</t>
  </si>
  <si>
    <t>TW0004173000</t>
  </si>
  <si>
    <t>ARIGIS Co.,Ltd</t>
  </si>
  <si>
    <t>This target was approved using a streamlined target validation route exclusive to small and medium-sized enterprises (SMEs). https://sciencebasedtargets.org/faqs-for-smes/ ARIGIS Co.,Ltd commits to reduce scope 1 and scope 2 GHG emissions 42% by 2030 from a 2022 base year, and to measure and reduce its scope 3 emissions.</t>
  </si>
  <si>
    <t>ARIKAWA WORKS Co., Ltd</t>
  </si>
  <si>
    <t>This target was approved using a streamlined target validation route exclusive to small and medium-sized enterprises (SMEs). https://sciencebasedtargets.org/faqs-for-smes/ ARIKAWA WORKS Co., Ltd commits to reduce scope 1 and scope 2 GHG emissions 42% by 2030 from a 2022 base year, and to measure and reduce its scope 3 emissions.</t>
  </si>
  <si>
    <t>IS0000028157</t>
  </si>
  <si>
    <t>RIL4VBPDB0M7Z3KXSF19</t>
  </si>
  <si>
    <t>ArisGlobal LLC</t>
  </si>
  <si>
    <t>Aristocrat Leisure Limited</t>
  </si>
  <si>
    <t>AU000000ALL7</t>
  </si>
  <si>
    <t>529900TE2HO3OZKYKC27</t>
  </si>
  <si>
    <t>Ariston Group</t>
  </si>
  <si>
    <t>815600346A1A8A8DF112</t>
  </si>
  <si>
    <t>Aritzia LP</t>
  </si>
  <si>
    <t>Arjeplog Hotel Silverhatten AB</t>
  </si>
  <si>
    <t>This target was approved using a streamlined target validation route exclusive to small and medium-sized enterprises (SMEs). https://sciencebasedtargets.org/faqs-for-smes/ Arjeplog Hotel Silverhatten AB commits to reduce scope 1 and scope 2 GHG emissions 50% by 2030 from a 2018 base year, and to measure and reduce its scope 3 emissions.</t>
  </si>
  <si>
    <t>Arjo AB</t>
  </si>
  <si>
    <t>SE0010468116</t>
  </si>
  <si>
    <t>549300OWGJPYKC6JF790</t>
  </si>
  <si>
    <t>Arkema</t>
  </si>
  <si>
    <t>FR0010313833</t>
  </si>
  <si>
    <t>9695000EHMS84KKP2785</t>
  </si>
  <si>
    <t>Arkema commits to reduce absolute scope 1 and 2 GHG emissions 48.5% by 2030 from a 2019 base year.* Arkema also commits to reduce absolute scope 3 GHG emissions 54% within the same timeframe.* * The target boundary includes biogenic land-related emissions and removals from bioenergy feedstocks."</t>
  </si>
  <si>
    <t>Arkhangelsk Pulp and Paper Mill</t>
  </si>
  <si>
    <t>RU0005418796</t>
  </si>
  <si>
    <t>Russia</t>
  </si>
  <si>
    <t>Arla Foods</t>
  </si>
  <si>
    <t>529900IJ6T4P1O10R377</t>
  </si>
  <si>
    <t>Armacell</t>
  </si>
  <si>
    <t>9845001AB9C78C156168</t>
  </si>
  <si>
    <t>Armada Supply Chain Solutions</t>
  </si>
  <si>
    <t>549300WTHP5XNUVB3893</t>
  </si>
  <si>
    <t>Overall Net-Zero Target
Armada Supply Chain Solutions commits to reach net zero GHG emissions across the value chain by 2050.
Near-Term Targets
Armada Supply Chain Solutions commits to reduce scope 1, 2 and scope 3 GHG emissions from fuel and energy related activities and upstream transportation and distribution 39.3% per short ton of goods, equivalent to a 13.4% absolute reduction, by 2030 from a 2018 base year. Within that target, Armada Supply Chain Solutions commits to reduce absolute scope 1 and 2 GHG Emissions 50.4% by 2030 from a 2018 base year. Armada Supply Chain Solutions also commits to reduce scope 3 upstream transportation and distribution GHG emissions from road transport 37.55% per tkm within the same timeframe. Armada Supply Chain Solutions further commits to reduce absolute scope 3 GHG emissions from fuel and energy related activities and remaining upstream transportation and distribution 30% within the same timeframe. 
Long-Term Targets
Logistics service provider Armada Supply Chain Solutions commits to reduce absolute scope 1, 2 and 3 GHG emissions 90% by 2050 from a 2018 base year.</t>
  </si>
  <si>
    <t>Armando Alvarez Group</t>
  </si>
  <si>
    <t>95980020140005462247</t>
  </si>
  <si>
    <t>Armstrong Engineering Limited</t>
  </si>
  <si>
    <t>Kenya</t>
  </si>
  <si>
    <t>Armstrong World Industries, Inc.</t>
  </si>
  <si>
    <t>US04247X1028</t>
  </si>
  <si>
    <t>KXMRXXOJ88Q45Y45MG74</t>
  </si>
  <si>
    <t>Armstrong World Industries, Inc. commits to reduce absolute scope 1 and 2 GHG emissions 30% by 2030 from a 2019 base year. Armstrong World Industries, Inc. commits to increase annual sourcing of renewable electricity from 0% in 2019 to 100% by 2030. Armstrong also commits to reduce absolute scope 3 emissions from purchased goods and services, fuel and energy related activites, upstream transportation and distribution, waste generated in operations, downstream transportation and distribution and end-of-life treatment of sold products 27.5% by 2030 from a 2019 base year.</t>
  </si>
  <si>
    <t>AROC･SANWA Co.,Ltd.</t>
  </si>
  <si>
    <t>This target was approved using a streamlined target validation route exclusive to small and medium-sized enterprises (SMEs). https://sciencebasedtargets.org/faqs-for-smes/ AROC･SANWA Co.,Ltd. commits to reduce scope 1 and scope 2 GHG emissions 46% by 2030 from a 2019 base year, and to measure and reduce its scope 3 emissions.</t>
  </si>
  <si>
    <t>Arqiva</t>
  </si>
  <si>
    <t>XS0895820834</t>
  </si>
  <si>
    <t>ARRI de Frontera S.A de C.V.</t>
  </si>
  <si>
    <t>This target was approved using a streamlined target validation route exclusive to small and medium-sized enterprises (SMEs). https://sciencebasedtargets.org/faqs-for-smes/ ARRI de Frontera S.A de C.V. commits to reduce scope 1 and scope 2 GHG emissions 42% by 2030 from a 2023 base year, and to measure and reduce its scope 3 emissions.</t>
  </si>
  <si>
    <t>Arrow Electronics, Inc.</t>
  </si>
  <si>
    <t>ARROW-M CO., LTD.</t>
  </si>
  <si>
    <t>This target was approved using a streamlined target validation route exclusive to small and medium-sized enterprises (SMEs). https://sciencebasedtargets.org/faqs-for-smes/ ARROW-M CO., LTD. commits to reduce scope 1 and scope 2 GHG emissions 46% by 2030 from a 2019 base year, and to measure and reduce its scope 3 emissions.</t>
  </si>
  <si>
    <t>Arshad Corporation (Pvt.) LTD</t>
  </si>
  <si>
    <t>ARTE CORPORATION</t>
  </si>
  <si>
    <t>This target was approved using a streamlined target validation route exclusive to small and medium-sized enterprises (SMEs). https://sciencebasedtargets.org/faqs-for-smes/ ARTE CORPORATION commits to reduce scope 1 and scope 2 GHG emissions 50% by 2030 from a 2018 base year, and to measure and reduce its scope 3 emissions.</t>
  </si>
  <si>
    <t>Arteche</t>
  </si>
  <si>
    <t>ES0105521001</t>
  </si>
  <si>
    <t>95980020140005848695</t>
  </si>
  <si>
    <t>Artelia</t>
  </si>
  <si>
    <t>Artelia commits to reduce absolute scope 1 and  2 GHG emissions 46.2% by 2030 from a 2019 base year. Artelia also commits to reduce absolute scope 3 GHG emissions 27.5%  within the same timeframe.</t>
  </si>
  <si>
    <t>Arthur Cox LLP</t>
  </si>
  <si>
    <t>Arthur Cox commits to reduce absolute scope 1 and 2 GHG emissions 50% by 2026 from a 2018 base year. Arthur Cox also commits to reduce absolute scope 3 GHG emissions from purchased goods and services, waste generated in operations and business travel 50% within the same timeframe.</t>
  </si>
  <si>
    <t>Arthur D. Little</t>
  </si>
  <si>
    <t>8755003O6THY9DWGVW07</t>
  </si>
  <si>
    <t>Arthur D. Little commits to reduce absolute scope 1 and 2 GHG emissions 55.0% by 2033 from a 2022 base year. Arthur D. Little also commits to reduce scope 3 GHG emissions covering business travel and employee commuting 61.1% per employee within the same timeframe.</t>
  </si>
  <si>
    <t>Artigo SPA</t>
  </si>
  <si>
    <t>Artistic Fabric Mills (Pvt.) Ltd.</t>
  </si>
  <si>
    <t>Artistic Garment Industries (AGI Denim)</t>
  </si>
  <si>
    <t>Artistic Milliners</t>
  </si>
  <si>
    <t>01/10/2019</t>
  </si>
  <si>
    <t>Artizen Interiors Private Limited</t>
  </si>
  <si>
    <t>Artwell Holdings Ltd</t>
  </si>
  <si>
    <t>Arup Group Ltd.</t>
  </si>
  <si>
    <t>9845004E750F965A6C35</t>
  </si>
  <si>
    <t>Arup Group Ltd. commits to reduce absolute scope 1 and 2 GHG emissions 30% by 2025 from a 2018 base year. Arup also commits to reduce absolute scope 3 GHG emissions 30% by 2025 from a 2018 base year.</t>
  </si>
  <si>
    <t>Arvid Nordquist HAB</t>
  </si>
  <si>
    <t>549300ANX7G2H0UG0T52</t>
  </si>
  <si>
    <t>This target was approved using a streamlined target validation route exclusive to small and medium-sized enterprises (SMEs). https://sciencebasedtargets.org/faqs-for-smes/ Arvid Nordquist HAB commits to reduce scope 1 and scope 2 GHG emissions 50% by 2030 from a 2018 base year, and to measure and reduce its scope 3 emissions.</t>
  </si>
  <si>
    <t>Arvind Limited</t>
  </si>
  <si>
    <t>INE034A01011</t>
  </si>
  <si>
    <t>335800W8K4QFXZ2IUW51</t>
  </si>
  <si>
    <t>Arwidsro Fastighets AB</t>
  </si>
  <si>
    <t>This target was approved using a streamlined target validation route exclusive to small and medium-sized enterprises (SMEs). https://sciencebasedtargets.org/faqs-for-smes/ Arwidsro Fastighets AB commits to reduce scope 1 and scope 2 GHG emissions 42% by 2030 from a 2022 base year, and to measure and reduce its scope 3 emissions.  Arwidsro Fastighets AB commits to reach net-zero by 2050. As part of this, Arwidsro Fastighets AB commits to reduce scope 1+2+3 emissions 90% by 2050 from a 2022 base year.</t>
  </si>
  <si>
    <t>Arxada AG</t>
  </si>
  <si>
    <t>549300G8XBE3QINK3R16</t>
  </si>
  <si>
    <t>Overall Net-Zero Target
Arxada commits to reach net-zero GHG emissions across the value chain by 2050.
Near-Term Targets
Arxada commits to reduce absolute scope 1 and scope 2 GHG emissions 50% by 2030 from a 2021 base year. Arxada also commits to reduce absolute scope 3 GHG emissions 28% within the same timeframe.
Long-Term Targets
Arxada commits to reduce absolute scope 1, 2 and 3 GHG emissions 90% by 2050 from a 2021 base year.</t>
  </si>
  <si>
    <t>Aryzta AG</t>
  </si>
  <si>
    <t>CH0043238366</t>
  </si>
  <si>
    <t>549300W2PUDQQVRD8W85</t>
  </si>
  <si>
    <t>As Çelik Döküm Işleme San. ve Tic. A.S.</t>
  </si>
  <si>
    <t>This target was approved using a streamlined target validation route exclusive to small and medium-sized enterprises (SMEs). https://sciencebasedtargets.org/faqs-for-smes/  As Çelik Döküm Işleme San. ve Tic. A.S. commits to reduce scope 1 and scope 2 GHG emissions 50% by 2030 from a 2018 base year, and to measure and reduce its scope 3 emissions</t>
  </si>
  <si>
    <t>AS ELKO Grupa</t>
  </si>
  <si>
    <t>Latvia</t>
  </si>
  <si>
    <t>AS Watson Holdings Limited</t>
  </si>
  <si>
    <t>AS Watson Holdings Limited commits to reduce absolute scope 1 and 2 GHG emissions 50.4% by 2030 from a 2018 base year. AS Watson Holdings Limited commits to reduce scope 3 GHG emissions covering purchased goods and services, upstream transportation and distribution, and use of sold products 58% per Hong Kong dollar value added by 2030 from a 2018 base year. AS Watson Holdings Limited commits that 33% of its suppliers by emissions covering purchased goods and services and upstream transportation and distribution, will have science based targets by 2027</t>
  </si>
  <si>
    <t>Asahi Europe &amp; International</t>
  </si>
  <si>
    <t>Czech Republic</t>
  </si>
  <si>
    <t>ASAHI FIBER INDUSTRY CO., LTD.</t>
  </si>
  <si>
    <t>This target was approved using a streamlined target validation route exclusive to small and medium-sized enterprises (SMEs). https://sciencebasedtargets.org/faqs-for-smes/ ASAHI FIBER INDUSTRY CO., LTD.commits to reduce scope 1 and scope 2 GHG emissions 50% by 2030 from a 2018 base year, and to measure and reduce its scope 3 emissions.</t>
  </si>
  <si>
    <t>Asahi Group Company Limited</t>
  </si>
  <si>
    <t>Asahi Group Limited commits to reduce absolute scope 1 and 2 GHG emissions 25% by 2030 from a 2020 base year. Asahi Group Limited also commits to reduce scope 3 GHG emissions from purchased goods and services, fuel and energy related activities, upstream transportation and distribution, waste generated in activities, business travel and downstream transportation and distribution 51.6% per US dollar revenue within the same timeframe.</t>
  </si>
  <si>
    <t>Asahi Group Holdings</t>
  </si>
  <si>
    <t>JP3116000005</t>
  </si>
  <si>
    <t>353800KAJ02XNHLCJW79</t>
  </si>
  <si>
    <t>01/09/2018</t>
  </si>
  <si>
    <t>Asahi Group Holdings Ltd. commits to reduce absolute scope 1 and 2 GHG emissions 50% by 2030 from a 2019 base year. Asahi Group Holdings Ltd. also commits to reduce absolute scope 3 GHG emissions 30% within the same timeframe.</t>
  </si>
  <si>
    <t>Asahi Kasei Homes Corporation</t>
  </si>
  <si>
    <t>Asahi Kasei Homes Corporation commits to reduce absolute scope 1 and 2
GHG emissions 55% by FY2030 from a FY2017 base year. Asahi Kasei
Homes Corporation also commits to reduce absolute scope 3 GHG
emissions 35% within the same timeframe. Asahi Kasei Homes Corporation
further commits that 72% of its suppliers by spend covering purchased
goods and services will have science-based targets by FY2027.</t>
  </si>
  <si>
    <t>Asahi Kenzai Co., Ltd.</t>
  </si>
  <si>
    <t>This target was approved using a streamlined target validation route exclusive to small and medium-sized enterprises (SMEs). https://sciencebasedtargets.org/faqs-for-smes/ Asahi Kenzai Co., Ltd. commits to reduce scope 1 and scope 2 GHG emissions 42% by 2030 from a 2022 base year, and to measure and reduce its scope 3 emissions.</t>
  </si>
  <si>
    <t>Asahi Metal Co.,Ltd</t>
  </si>
  <si>
    <t>This target was approved using a streamlined target validation route exclusive to small and medium-sized enterprises (SMEs). https://sciencebasedtargets.org/faqs-for-smes/ Asahi Metal Co.,Ltd commits to reduce scope 1 and scope 2 GHG emissions 42% by 2030 from a 2022 base year, and to measure and reduce its scope 3 emissions.</t>
  </si>
  <si>
    <t>Asahi Woodtec Co., Ltd.</t>
  </si>
  <si>
    <t>Asahi Woodtec Co., Ltd. commits to reduce absolute scope 1 and 2 GHG emissions 28% by FY2031 from a FY2020 base year.* Asahi Woodtec Co., Ltd. commits that 80% of its suppliers by emissions covering purchased goods and services and upstream transportation and distribution will have science-based targets by FY2027. *The target boundary includes land-related emissions and removals from bioenergy feedstocks</t>
  </si>
  <si>
    <t>AsahiKasei Co.Ltd.</t>
  </si>
  <si>
    <t>This target was approved using a streamlined target validation route exclusive to small and medium-sized enterprises (SMEs). https://sciencebasedtargets.org/faqs-for-smes/ AsahiKasei Co.Ltd. commits to reduce scope 1 and scope 2 GHG emissions 42% by 2030 from a 2021 base year, and to measure and reduce its scope 3 emissions.</t>
  </si>
  <si>
    <t>ASAHIROKAZAI CO.,LTD.</t>
  </si>
  <si>
    <t>This target was approved using a streamlined target validation route exclusive to small and medium-sized enterprises (SMEs). https://sciencebasedtargets.org/faqs-for-smes/ ASAHIROKAZAI CO.,LTD. commits to reduce scope 1 and scope 2 GHG emissions 42% by 2030 from a 2021 base year, and to measure and reduce its scope 3 emissions.</t>
  </si>
  <si>
    <t>ASANUMA CORPORATION</t>
  </si>
  <si>
    <t>JP3110000001</t>
  </si>
  <si>
    <t>ASCENDO CONSULTING SANIDAD&amp;FARMA SL</t>
  </si>
  <si>
    <t>This target was approved using a streamlined target validation route exclusive to small and medium-sized enterprises (SMEs). https://sciencebasedtargets.org/faqs-for-smes/ ASCENDO CONSULTING SANIDAD&amp;FARMA SL commits to maintain zero scope 1 and scope 2 emissions through 2030 from a 2022 base year, and to measure and reduce its scope 3 emissions</t>
  </si>
  <si>
    <t>Ascentech K.K.</t>
  </si>
  <si>
    <t>This target was approved using a streamlined target validation route exclusive to small and medium-sized enterprises (SMEs). https://sciencebasedtargets.org/faqs-for-smes/ Ascentech K.K. commits to reduce scope 1 and scope 2 GHG emissions 42% by 2030 from a 2020 base year, and to measure and reduce its scope 3 emissions.</t>
  </si>
  <si>
    <t>Ascentiel Groupe (LSA International)</t>
  </si>
  <si>
    <t>This target was approved using a streamlined target validation route exclusive to small and medium-sized enterprises (SMEs). https://sciencebasedtargets.org/faqs-for-smes/ Ascentiel Groupe (LSA International) commits to reduce scope 1 and scope 2 GHG emissions 42% by 2030 from a 2022 base year, and to measure and reduce its scope 3 emissions.</t>
  </si>
  <si>
    <t>Ascot Services UK Ltd</t>
  </si>
  <si>
    <t>This target was approved using a streamlined target validation route exclusive to small and medium-sized enterprises (SMEs). https://sciencebasedtargets.org/faqs-for-smes/ Ascot Services UK Ltd commits to reduce scope 1 and scope 2 GHG emissions 28% by 2030 from a 2019 base year, and to measure and reduce its scope 3 emissions.</t>
  </si>
  <si>
    <t>Asda Group Limited</t>
  </si>
  <si>
    <t>ASE Technology Holding, Co., Ltd.</t>
  </si>
  <si>
    <t>TW0002311008</t>
  </si>
  <si>
    <t>254900W5BZM5ILCPWL43</t>
  </si>
  <si>
    <t>ASE Technology Holding Co. Ltd. commits to reduce absolute scope 1 and 2 GHG emissions 35% by 2030 from a 2016 base year and commits to reduce absolute scope 3 GHG emissions 15% by 2030 from a 2020 base year.</t>
  </si>
  <si>
    <t>ASGN Incorporated</t>
  </si>
  <si>
    <t>US00191U1025</t>
  </si>
  <si>
    <t>ASHIDA SANGYO Co.,Ltd</t>
  </si>
  <si>
    <t>This target was approved using a streamlined target validation route exclusive to small and medium-sized enterprises (SMEs). https://sciencebasedtargets.org/faqs-for-smes/ ASHIDA SANGYO Co.,Ltd commits to reduce scope 1 and scope 2 GHG emissions 42% by 2030 from a 2022 base year, and to measure and reduce its scope 3 emissions.</t>
  </si>
  <si>
    <t>Ashland Inc</t>
  </si>
  <si>
    <t>US0441861046</t>
  </si>
  <si>
    <t>529900E4L9R04SB8HB11</t>
  </si>
  <si>
    <t>FY2032</t>
  </si>
  <si>
    <t>01/01/2021</t>
  </si>
  <si>
    <t>Ashland commits to reduce absolute scope 1 and 2 GHG emissions 50.4% by
FY2032 from a FY2022 base year.* Ashland also commits to reduce absolute
scope 3 GHG emissions 50.4% within the same timeframe.
*The target boundary includes land-related emissions and removals from
bioenergy feedstocks.</t>
  </si>
  <si>
    <t>Ashok Leyland Limited</t>
  </si>
  <si>
    <t>INE208A01029</t>
  </si>
  <si>
    <t>3358001BZKWERVWYCK35</t>
  </si>
  <si>
    <t>Ashurst LLP</t>
  </si>
  <si>
    <t>Ashwin Precision Products Pvt Ltd</t>
  </si>
  <si>
    <t>This target was approved using a streamlined target validation route exclusive to small and medium-sized enterprises (SMEs). https://sciencebasedtargets.org/faqs-for-smes/ Ashwin Precision Products Pvt Ltd commits to reduce scope 1 and scope 2 GHG emissions 42% by 2030 from a 2021 base year, and to measure and reduce its scope 3 emissions.</t>
  </si>
  <si>
    <t>Asia Air Survey Co.,Ltd.</t>
  </si>
  <si>
    <t>JP3118800006</t>
  </si>
  <si>
    <t>Asia Air Survey Co., Ltd. commits to reduce absolute scope 1 and 2 GHG emissions 42% by FY2030 from a FY2020 base year. 
Asia Air Survey Co., Ltd. also commits that 76% of its suppliers by emissions, covering purchased goods and services and capital goods, will have science-based targets by FY2028.</t>
  </si>
  <si>
    <t>Asia Cement Corporation</t>
  </si>
  <si>
    <t>TW0001102002</t>
  </si>
  <si>
    <t>213800EFQXH43HMGJL59</t>
  </si>
  <si>
    <t>Asia Cement Corporation commits to reduce scope 1 and 2 GHG emissions 8% per ton of cementitious materials by 2025 from a 2019 base year. *The target boundary includes biogenic emissions and removals from bioenergy feedstocks.</t>
  </si>
  <si>
    <t>Asia Pacific Rayon</t>
  </si>
  <si>
    <t>Asia Specific Enterprises Ltd.</t>
  </si>
  <si>
    <t>This target was approved using a streamlined target validation route exclusive to small and medium-sized enterprises (SMEs). https://sciencebasedtargets.org/faqs-for-smes/ Asia Specific Enterprises Ltd. commits to reduce scope 1 and scope 2 GHG emissions 38% by 2030 from a 2021 base year, and to measure and reduce its scope 3 emissions.</t>
  </si>
  <si>
    <t>Asia Vital Components (DongGuan) Co., LTD.</t>
  </si>
  <si>
    <t>Asia Vital Components (Shenzhen) Co., Ltd.</t>
  </si>
  <si>
    <t>TW0003017000</t>
  </si>
  <si>
    <t>Asian Apparels ltd</t>
  </si>
  <si>
    <t>Bangladesh</t>
  </si>
  <si>
    <t>Asian fabricx Private limited</t>
  </si>
  <si>
    <t>Asian Power Devices Inc.</t>
  </si>
  <si>
    <t>SE0001852419</t>
  </si>
  <si>
    <t>Asica Group BV</t>
  </si>
  <si>
    <t>This target was approved using a streamlined target validation route exclusive to small and medium-sized enterprises (SMEs). https://sciencebasedtargets.org/faqs-for-smes/ Asica Group BV commits to reduce scope 1 and scope 2 GHG emissions 42% by 2030 from a 2021 base year, and to measure and reduce its scope 3 emissions.</t>
  </si>
  <si>
    <t>ASICS Corporation</t>
  </si>
  <si>
    <t>JP3118000003</t>
  </si>
  <si>
    <t>3538002LJMRZ83SU0B85</t>
  </si>
  <si>
    <t>01/08/2018</t>
  </si>
  <si>
    <t>ASICS Corporation commits to reduce absolute scope 1 and 2 GHG emissions 63% by 2030 from a 2015 base year. ASICS Corporation also commits to reduce absolute scope 3 GHG emissions from purchased goods and services and end-of-life treatment of sold products 63% over the same timeframe.</t>
  </si>
  <si>
    <t>Asker Healthcare Group AB</t>
  </si>
  <si>
    <t>636700RZEYK9TOWV8F05</t>
  </si>
  <si>
    <t>Asker Healthcare Group commits to reduce absolute scope 1 and 2 GHG
emissions 42% by 2030 from a 2021 base year*. Asker Healthcare Group
also commits to reduce scope 3 GHG emissions from purchased goods and
services 51.6% per million SEK value added within the same timeframe. 
*The target boundary includes land-related emissions and removals from
bioenergy feedstocks.</t>
  </si>
  <si>
    <t>ASKON DEMIR CELIK SANAYI TICARET AS</t>
  </si>
  <si>
    <t>This target was approved using a streamlined target validation route exclusive to small and medium-sized enterprises (SMEs). https://sciencebasedtargets.org/faqs-for-smes/ ASKON DEMIR CELIK SANAYI TICARET AS commits to reduce scope 1 and scope 2 GHG emissions 42% by 2030 from a 2021 base year, and to measure and reduce its scope 3 emissions.</t>
  </si>
  <si>
    <t>ASKUL Corporation</t>
  </si>
  <si>
    <t>JP3119920001</t>
  </si>
  <si>
    <t>FY2030, FY2028</t>
  </si>
  <si>
    <t>Overall Net-Zero Target: 
ASKUL Corporation commits to reach net-zero greenhouse gas emissions across the value chain by FY2050.
Near-Term Targets:
ASKUL Corporation commits to reduce absolute scope 1 and 2 GHG emissions 88% by FY2030 from a FY2021 base year. ASKUL Corporation commits to increase active annual sourcing of renewable electricity from 46% in FY2021 to 100% by FY2030. ASKUL Corporation also commits to reduce absolute scope 3 GHG emissions from purchased goods and services and use of sold products 25% by FY2030 from a FY2021 base year. ASKUL Corporation commits that 90% of its suppliers by emissions covering purchased goods and services will have science-based targets by FY2028.
Long-Term Targets:
ASKUL Corporation commits to reduce absolute scope 1 and 2 GHG emissions 95% by FY2050 from a FY2021 base year. ASKUL Corporation also commits to reduce absolute scope 3 GHG emissions 90% within the same timeframe.</t>
  </si>
  <si>
    <t>ASL Global Limited</t>
  </si>
  <si>
    <t>This target was approved using a streamlined target validation route exclusive to small and medium-sized enterprises (SMEs). https://sciencebasedtargets.org/faqs-for-smes/ ASL Global Limited commits to reduce absolute scope 1 and scope 2 GHG emissions 46% by 2030 from a 2019 base year, and to measure and reduce its scope 3 emissions.</t>
  </si>
  <si>
    <t>ASM Auto Recycling</t>
  </si>
  <si>
    <t>This target was approved using a streamlined target validation route exclusive to small and medium-sized enterprises (SMEs). https://sciencebasedtargets.org/faqs-for-smes/ ASM Auto Recycling commits to reduce scope 1 and scope 2 GHG emissions 42% by 2030 from a 2022 base year, and to measure and reduce its scope 3 emissions.</t>
  </si>
  <si>
    <t>ASM International N.V.</t>
  </si>
  <si>
    <t>NL0000334118</t>
  </si>
  <si>
    <t>7245001I22ND6ZFHX623</t>
  </si>
  <si>
    <t>Overall Net-Zero Target
ASM International N.V. commits to reach net-zero GHG emissions across the value chain by 2035.
Near-Term Targets
ASM International N.V. commits to reduce absolute scope 1 and 2 GHG emissions 50.4% by 2032 from a 2021 base year.*
ASM International N.V. commits to reduce scope 3 GHG emissions 58.2% per EUR of value added within the same timeframe.
Long-Term Targets
ASM International N.V. commits to reduce absolute scope 1 and 2 GHG emissions 90% by 2035 from a 2021 base year.*
ASM International N.V. commits to reduce scope 3 GHG emissions 97% per EUR of value added within the same timeframe.
*The target boundary includes land-related emissions and removals from bioenergy
feedstocks.</t>
  </si>
  <si>
    <t>ASM Technologies</t>
  </si>
  <si>
    <t>This target was approved using a streamlined target validation route exclusive to small and medium-sized enterprises (SMEs). https://sciencebasedtargets.org/faqs-for-smes/ ASM Technologies commits to reduce scope 1 and scope 2 GHG emissions 42% by 2030 from a 2021 base year, and to measure and reduce its scope 3 emissions. ASM Technologies commits to reduce scope 1+2+3 emissions 90% by 2039 from a 2021 base year.</t>
  </si>
  <si>
    <t>ASML Holdings</t>
  </si>
  <si>
    <t>NL0010273215</t>
  </si>
  <si>
    <t>724500Y6DUVHQD6OXN27</t>
  </si>
  <si>
    <t>ASML commits to reduce absolute scope 1 and 2 GHG emissions 25.2% by 2025 from a 2019 base year. ASML commits to reduce scope 3 GHG emissions 35.3% per unit of value added within the same timeframe.</t>
  </si>
  <si>
    <t>ASOS plc</t>
  </si>
  <si>
    <t>GB0030927254</t>
  </si>
  <si>
    <t>213800H8DBB8JSKDW630</t>
  </si>
  <si>
    <t>2031, 2026</t>
  </si>
  <si>
    <t>ASOS plc commits to reduce absolute scope 1 and 2 GHG emissions 87% per thousand orders fulfilled by FY2030/31 from a FY2018/19 base year. ASOS plc also commits to increase annual sourcing of renewable electricity from 12% in FY2018/19 to 100% in FY2025/26. ASOS plc commits to reduce absolute scope 3 GHG emissions from purchased goods and services and upstream transportation and distribution 58.2% on a per million pound value by FY2030/31 from a FY2018/19 base year. ASOS plc also commits that 66% of its suppliers by emissions covering purchased good and services will have set SBTs by FY2025/26.</t>
  </si>
  <si>
    <t>ASP EHEALTHCARE SDN BHD</t>
  </si>
  <si>
    <t>Malaysia</t>
  </si>
  <si>
    <t>This target was approved using a streamlined target validation route exclusive to small and medium-sized enterprises (SMEs). https://sciencebasedtargets.org/faqs-for-smes/  ASP EHEALTHCARE SDN BHD commits to maintain zero scope 1 emissions through 2030. ASP EHEALTHCARE SDN BHD also commits to reduce absolute scope 2 GHG emissions 42% by 2030 from a 2023 base year, and to measure and reduce its scope 3 emissions.</t>
  </si>
  <si>
    <t>ASPEED Technology Inc.</t>
  </si>
  <si>
    <t>This target was approved using a streamlined target validation route exclusive to small and medium-sized enterprises (SMEs). https://sciencebasedtargets.org/faqs-for-smes/ ASPEED Technology Inc. commits to reduce scope 1 and scope 2 GHG emissions 42% by 2030 from a 2021 base year, and to measure and reduce its scope 3 emissions.</t>
  </si>
  <si>
    <t>Aspen Technology, Inc</t>
  </si>
  <si>
    <t>US0453271035</t>
  </si>
  <si>
    <t>254900545H80W6GA2J08</t>
  </si>
  <si>
    <t>Asper Investment Management</t>
  </si>
  <si>
    <t>ASR Group International Inc.</t>
  </si>
  <si>
    <t>5493003S3G1GLFLXGX69</t>
  </si>
  <si>
    <t>Assa Abloy AB</t>
  </si>
  <si>
    <t>SE0007100581</t>
  </si>
  <si>
    <t>549300YECS8HKCIMMB67</t>
  </si>
  <si>
    <t>ASSYSTEM</t>
  </si>
  <si>
    <t>FR0000074148</t>
  </si>
  <si>
    <t>9695008GTTDJGF00CT88</t>
  </si>
  <si>
    <t>Astellas Pharma Inc.</t>
  </si>
  <si>
    <t>JP3942400007</t>
  </si>
  <si>
    <t>529900IB708DY2HBBB35</t>
  </si>
  <si>
    <t>Astellas Pharma Inc. commits to reduce absolute scope 1 and 2 GHG emissions 63% by FY2030 from a FY2015 base year. Astellas Pharma Inc.commits to reduce absolute scope 3 GHG  missions 37.5% by FY2030 from a FY2015 base year.</t>
  </si>
  <si>
    <t>ASTM S.p.A.</t>
  </si>
  <si>
    <t>IT0000084027</t>
  </si>
  <si>
    <t>8156003F2286CFA55E20</t>
  </si>
  <si>
    <t>ASTM commits to reduce absolute scope 1 and 2 GHG emissions 54% by 2030 from a 2020 base year.* ASTM commits to reduce absolute scope 3 GHG emissions from purchased goods and services 11.1% by 2030 from a 2021 base year. *The target boundary includes biogenic land-related emissions and removals from bioenergy feedstocks.</t>
  </si>
  <si>
    <t>Aston Martin Lagonda Global Holdings PLC</t>
  </si>
  <si>
    <t>GB00BN7CG237</t>
  </si>
  <si>
    <t>213800167WOVOK5ZC776</t>
  </si>
  <si>
    <t>Astorg</t>
  </si>
  <si>
    <t>9695001B5QSY7ERSVE48</t>
  </si>
  <si>
    <t>Astorg commits that 30% of its PE investments by invested capital will have set science-based targets by 2025 and 100% by 2030 from a 2021 base year. Astorg’s portfolio targets cover 100% of total investment and lending activities as of 2021. Full target: https://sciencebasedtargets.org/resources/files/Astorg_final.pdf</t>
  </si>
  <si>
    <t>GB0009895292</t>
  </si>
  <si>
    <t>PY6ZZQWO2IZFZC3IOL08</t>
  </si>
  <si>
    <t>FY2026, FY2030</t>
  </si>
  <si>
    <t>Astrix Technology</t>
  </si>
  <si>
    <t>22-3390159</t>
  </si>
  <si>
    <t>Astro Serve Co., Ltd.</t>
  </si>
  <si>
    <t>This target was approved using a streamlined target validation route exclusive to small and medium-sized enterprises (SMEs). https://sciencebasedtargets.org/faqs-for-smes/ Astro Serve Co., Ltd. commits to reduce scope 1 and scope 2 GHG emissions 42% by 2030 from a 2022 base year, and to measure and reduce its scope 3 emissions.</t>
  </si>
  <si>
    <t>Asuene Inc.</t>
  </si>
  <si>
    <t>This target was approved using a streamlined target validation route exclusive to small and medium-sized enterprises (SMEs). https://sciencebasedtargets.org/faqs-for-smes/ Asuene Inc. commits to reduce scope 1 and scope 2 GHG emissions 42% by 2030 from a 2020 base year, and to measure and reduce its scope 3 emissions.  Asuene Inc. commits to reach net-zero by 2050. As part of this, Asuene Inc. commits to reduce scope 1+2+3 emissions 100% by 2050 from a 2020 base year.</t>
  </si>
  <si>
    <t>ASUSTEK COMPUTER INC.</t>
  </si>
  <si>
    <t>TW0002357001</t>
  </si>
  <si>
    <t>254900B3WB4OGRB7HM13</t>
  </si>
  <si>
    <t>ASUSTeK Computer Inc. commits to reduce absolute scope 1 and 2 GHG
emissions 50% by 2030 from a 2021 base year. ASUSTeK Computer Inc. also
commits to reduce absolute scope 3 GHG emissions covering purchased goods
and services and use of sold products 30% within the same timeframe.</t>
  </si>
  <si>
    <t>ASX Limited</t>
  </si>
  <si>
    <t>AU000000ASX7</t>
  </si>
  <si>
    <t>2549009UT2Q3C06VRA56</t>
  </si>
  <si>
    <t>Asymchem Laboratories (Jilin) Co.,Ltd.</t>
  </si>
  <si>
    <t>Asymchem Life Science (Tianjin) Co.,Ltd.</t>
  </si>
  <si>
    <t>AT &amp; S (Austria Technologie und Systemtechnik AG)</t>
  </si>
  <si>
    <t>AT0000969985</t>
  </si>
  <si>
    <t>529900EVOKN4LCCD9321</t>
  </si>
  <si>
    <t>AT &amp; S Austria Technologie &amp; Systemtechnik Aktiengesellschaft commits to reduce absolute scope 1 and 2 GHG emissions 38% by FY2030 from a FY2021 base year. AT &amp; S Austria Technologie &amp; Systemtechnik Aktiengesellschaft also commits to reduce scope 3 GHG emissions from purchased goods and services and capital goods 48% per EUR value added within the same timeframe.</t>
  </si>
  <si>
    <t>AT Management</t>
  </si>
  <si>
    <t>This target was approved using a streamlined target validation route exclusive to small and medium-sized enterprises (SMEs). https://sciencebasedtargets.org/faqs-for-smes/ AT Management commits to reduce scope 1 and scope 2 GHG emissions 42% by 2030 from a 2022 base year, and to measure and reduce its scope 3 emissions. AT Management commits to reach net-zero by 2050. As part of this, AT Management commits to reduce scope 1+2+3 emissions 90% by 2050 from a 2022 base year.</t>
  </si>
  <si>
    <t>AT&amp;F GLOBAL</t>
  </si>
  <si>
    <t>This target was approved using a streamlined target validation route exclusive to small and medium-sized enterprises (SMEs). https://sciencebasedtargets.org/faqs-for-smes/ AT&amp;F GLOBAL commits to reduce scope 1 and scope 2 GHG emissions 42% by 2030 from a 2022 base year, and to measure and reduce its scope 3 emissions. AT&amp;F GLOBAL commits to reach net-zero by 2050. As part of this, AT&amp;F GLOBAL commits to reduce scope 1+2+3 emissions 90% by 2050 from a 2022 base year.</t>
  </si>
  <si>
    <t>AT&amp;T Inc.</t>
  </si>
  <si>
    <t>US00206R1023</t>
  </si>
  <si>
    <t>549300Z40J86GGSTL398</t>
  </si>
  <si>
    <t>2030, 2024</t>
  </si>
  <si>
    <t>AT&amp;T commits* to reduce absolute scope 1 and scope 2 GHG emissions 63% by 2030 from a 2015 base year. AT&amp;T also commits that 50% of its suppliers by spend covering purchased goods and services, capital goods, and downstream leased assets will set science-based scope 1 and scope 2 targets by 2024. *The target boundary includes biogenic emissions and removals from bioenergy feedstocks.</t>
  </si>
  <si>
    <t>ATA Group</t>
  </si>
  <si>
    <t>This target was approved using a streamlined target validation route exclusive to small and medium-sized enterprises (SMEs). https://sciencebasedtargets.org/faqs-for-smes/ ATA Group commits to reduce scope 1 and scope 2 GHG emissions 46% by 2030 from a 2019 base year, and to measure and reduce its scope 3 emissions</t>
  </si>
  <si>
    <t>Atakey Patates Gıda San. ve Tic. A.Ş.</t>
  </si>
  <si>
    <t>Atea</t>
  </si>
  <si>
    <t>NO0004822503</t>
  </si>
  <si>
    <t>5967007LIEEXZXINVS13</t>
  </si>
  <si>
    <t>Overall Net-Zero Target: Atea ASA commits to reach net-zero greenhouse gas emissions
across the value chain by 2040.
Near-Term Targets: Atea ASA commits to reduce absolute scope 1 and 2 GHG emissions 80%
by 2030 from a 2019 base year. Atea ASA also commits to increase active annual sourcing of
renewable electricity from 39% in 2019 to 100% by 2025 and to continue active annual sourcing
of 100% renewable electricity through 2030. Atea ASA further commits to reduce absolute
scope 3 GHG emissions 50% by 2030 from a 2019 base year.
Long-Term Targets: Atea ASA commits to reduce absolute scope 1 and 2 GHG emissions 90%
by 2040 from a 2019 base year. Atea ASA also commits to reduce absolute scope 3 GHG
emissions 90% within the same timeframe.</t>
  </si>
  <si>
    <t>ATEC Co.,Ltd.</t>
  </si>
  <si>
    <t>This target was approved using a streamlined target validation route exclusive to small and medium-sized enterprises (SMEs). https://sciencebasedtargets.org/faqs-for-smes/ ATEC Co.,Ltd. commits to reduce scope 1 and scope 2 GHG emissions 42% by 2030 from a 2020 base year, and to measure and reduce its scope 3 emissions.</t>
  </si>
  <si>
    <t>Ateme</t>
  </si>
  <si>
    <t>This target was approved using a streamlined target validation route exclusive to small and medium-sized enterprises (SMEs). https://sciencebasedtargets.org/faqs-for-smes/ Ateme commits to reduce scope 1 and scope 2 GHG emissions 42% by 2030 from a 2020 base year, and to measure and reduce its scope 3 emissions.</t>
  </si>
  <si>
    <t>Atenor SA</t>
  </si>
  <si>
    <t>This target was approved using a streamlined target validation route exclusive to small and medium-sized enterprises (SMEs). https://sciencebasedtargets.org/faqs-for-smes/ Atenor SA commits to reduce scope 1 and scope 2 GHG emissions 42% by 2030 from a 2020 base year, and to measure and reduce its scope 3 emissions.</t>
  </si>
  <si>
    <t>Atento</t>
  </si>
  <si>
    <t>LU2212224153</t>
  </si>
  <si>
    <t>ATEŞ ÇELİK İNŞAAT TAAHHÜT PROJE MÜH. SAN. VE TİC. A.Ş.</t>
  </si>
  <si>
    <t>ATG Hand Care (Pvt) Ltd</t>
  </si>
  <si>
    <t>ATHENA KOGYO CO.,LTD.</t>
  </si>
  <si>
    <t>This target was approved using a streamlined target validation route exclusive to small and medium-sized enterprises (SMEs). https://sciencebasedtargets.org/faqs-for-smes/ ATHENA KOGYO CO.,LTD. commits to reduce scope 1 and scope 2 GHG emissions 50% by 2030 from a 2018 base year, and to measure and reduce its scope 3 emissions.</t>
  </si>
  <si>
    <t>AtkinsRéalis</t>
  </si>
  <si>
    <t>CA78460T1057</t>
  </si>
  <si>
    <t>UL01OYG5OMLM5G6CFM03</t>
  </si>
  <si>
    <t>Atlante Sri</t>
  </si>
  <si>
    <t>Atlantic Corporation of Wilmington, Inc.</t>
  </si>
  <si>
    <t>Overall Net-Zero Target 
Atlantic Corporation of Wilmington, Inc. commits to reach net-zero GHG emissions across the value chain by 2046. 
Near-Term Targets 
Atlantic Corporation of Wilmington, Inc. commits to reduce absolute scope 1 and 2 GHG emissions 70% by 2030 from a 2021 base year. Atlantic Corporation of Wilmington, Inc. also commits that 55% of its suppliers by spend covering purchased goods and services will have science based targets by 2027. Atlantic Corporation of Wilmington, Inc. further commits to reduce all other absolute scope 3 GHG emissions from purchased goods and services 25% by 2030 from a 2021 base year. 
Long-Term Targets 
Atlantic Corporation of Wilmington, Inc. commits to reach net-zero GHG emissions across the value chain by 2046. Atlantic Corporation of Wilmington, Inc. commits to reduce absolute scope 1, 2 and 3 GHG emissions 90% by 2046 from a 2021 base year.</t>
  </si>
  <si>
    <t>Atlantica Sustainable Infrastructure PLC</t>
  </si>
  <si>
    <t>GB00BLP5YB54</t>
  </si>
  <si>
    <t>549300ITBBGKJ651R879</t>
  </si>
  <si>
    <t>Atlantica Sustainable Infrastructure Plc commits to reduce scopes 1 and 2 GHG emissions 70% per KWh (gCO2e/KWh) by 2035 from a 2020 base year.* *The target boundary includes steam generation</t>
  </si>
  <si>
    <t>Atlas Copco AB</t>
  </si>
  <si>
    <t>SE0000101032</t>
  </si>
  <si>
    <t>213800T8PC8Q4FYJZR07</t>
  </si>
  <si>
    <t>Atlas Export Enterprises</t>
  </si>
  <si>
    <t>33AAAFA4788R1ZX</t>
  </si>
  <si>
    <t>Atlas Honda Limited</t>
  </si>
  <si>
    <t>Atlassian Corporation Plc</t>
  </si>
  <si>
    <t>GB00BZ09BD16</t>
  </si>
  <si>
    <t>549300AGBII4MWBVJY22</t>
  </si>
  <si>
    <t>FY2025</t>
  </si>
  <si>
    <t>Overall Net-Zero Target
Atlassian Corporation Plc commits to reach net-zero GHG emissions across the value chain
by FY2040.
Near-Term Targets
Atlassian Corporation Plc commits to reduce absolute scope 1 and 2 GHG emissions 50% by
FY2025 from a FY2019 base year. Atlassian Corporation Plc also commits to increase annual
sourcing of renewable electricity from 15% in FY2019 to 100% by FY2025. Atlassian
Corporation Plc further commits to reduce absolute scope 3 GHG emissions from business
travel 25% by FY2025 from a FY2019 base year. Atlassian Corporation Plc finally commits
that 69% of its suppliers by emissions covering purchased goods and services and capital
goods will have science-based targets by FY2025.
Long-Term Targets
Atlassian Corporation Plc commits to reduce absolute scope 1 and 2 GHG emissions 90% by
2040 from a 2019 base year. Atlassian Corporation Plc also commits to reduce absolute
scope 3 GHG emissions 90% by within the same timeframe.</t>
  </si>
  <si>
    <t>ATOM LIVIN TECH Co., Ltd.</t>
  </si>
  <si>
    <t>This target was approved using a streamlined target validation route exclusive to small and medium-sized enterprises (SMEs). https://sciencebasedtargets.org/faqs-for-smes/ ATOM LIVIN TECH Co., Ltd. commits to reduce scope 1 and scope 2 GHG emissions 42% by 2030 from a 2020 base year, and to measure and reduce its scope 3 emissions.</t>
  </si>
  <si>
    <t>Atomic Austria GmbH</t>
  </si>
  <si>
    <t>ATOS Gruppe GmbH &amp; Co. KG</t>
  </si>
  <si>
    <t>894500DAJU9W0W1Q4T33</t>
  </si>
  <si>
    <t>ATOS Group commits to reduce absolute scope 1 and 2 GHG emissions 42% by 2030 from a 2021 base year. ATOS Group also commits to reduce scope 3 GHG emissions from purchased goods and services, capital goods, fuel and energy related activities, and downstream leased assets by 51.6% per EUR of value added within the same timeframe.</t>
  </si>
  <si>
    <t>Atos SE</t>
  </si>
  <si>
    <t>FR0000051732</t>
  </si>
  <si>
    <t>5493001EZOOA66PTBR68</t>
  </si>
  <si>
    <t>Atos commits to reduce absolute scope 1, 2 and 3 GHG emissions by 50% by 2025 from a 2019 base year.</t>
  </si>
  <si>
    <t>ATR (Avions de Transport Régional)</t>
  </si>
  <si>
    <t>ATR commits to reduce absolute scope 1 and 2 GHG emissions of 50.4% by 2030 from a 2018 base year. ATR also commits to reduce absolute scope 3 GHG emissions from use of sold products 30% within the same timeframe*
*The target boundary includes land-related emissions and removals from bioenergy feedstocks.</t>
  </si>
  <si>
    <t>Atresmedia</t>
  </si>
  <si>
    <t>ES0109427734</t>
  </si>
  <si>
    <t>95980020140005491929</t>
  </si>
  <si>
    <t>Overall Net-Zero Target
Atresmedia Corporación de Medios de Comunicación, S.A commits to reach net-zero GHG
emissions across the value chain by 2050.
Near-Term Targets
Atresmedia Corporación de Medios de Comunicación, S.A commits to reduce absolute scope 1 and 2 GHG emissions 86.1% by 2030 from a 2019 base year. Atresmedia Corporación de Medios de Comunicación, S.A also commits to reduce absolute scope 3 GHG emissions from purchased goods and services, fuel and energy related activities, and investments emissions
28% within the same timeframe.
Long-Term Targets
Atresmedia Corporación de Medios de Comunicación, S.A commits to reduce absolute scope 1, 2, and 3 GHG emissions 90% by 2050 from a 2019 base year.</t>
  </si>
  <si>
    <t>Atria plc</t>
  </si>
  <si>
    <t>FI0009006548</t>
  </si>
  <si>
    <t>743700XLYONPSKO15Z91</t>
  </si>
  <si>
    <t>Atria Plc commits to reduce absolute scope 1 and 2 GHG emissions 42% by 2030 from a 2020 base year. Atria Plc also commits to reduce scope 3 GHG emissions from purchased goods and services 20% per ton of processed meat within the same  timeframe.*The target boundary includes biogenic emissions and removals from bioenergy feedstocks</t>
  </si>
  <si>
    <t>Atrium Ljungberg AB</t>
  </si>
  <si>
    <t>SE0000191827</t>
  </si>
  <si>
    <t>5493001NNP6HM67OVU09</t>
  </si>
  <si>
    <t>Attacq Limited</t>
  </si>
  <si>
    <t>South Africa</t>
  </si>
  <si>
    <t>This target was approved using a streamlined target validation route exclusive to small and medium-sized enterprises (SMEs). https://sciencebasedtargets.org/faqs-for-smes/ Attacq Limited commits to reduce scope 1 and scope 2 GHG emissions 46% by 2030 from a 2019 base year, and to measure and reduce its scope 3 emissions.</t>
  </si>
  <si>
    <t>Attends Healthcare AB</t>
  </si>
  <si>
    <t>549300GOV5J6JN1JJZ08</t>
  </si>
  <si>
    <t>Aubay</t>
  </si>
  <si>
    <t>FR0000063737</t>
  </si>
  <si>
    <t>969500KGFSDP6UUKIA67</t>
  </si>
  <si>
    <t>Auchan Retail</t>
  </si>
  <si>
    <t>FR0013399060</t>
  </si>
  <si>
    <t>969500BHQM2R5E9SXR13</t>
  </si>
  <si>
    <t>Auchan Retail commits to reduce absolute scope 1 and 2 GHG emissions 46.2% by 2030 from a 2019 base year. Auchan Retail also commits to increase annual sourcing of renewable electricity from 14.7% in 2019 to 100% by 2030. Auchan Retail further commits to reduce absolute scope 3 GHG emissions from purchased goods and services, upstream transportation and distribution, and end-of-life treatment of sold products 25% by 2030 from a 2020 base year. Auchan Retail finally commits to reduce absolute scope 3 GHG emissions from use of sold products 25% within the same timeframe.</t>
  </si>
  <si>
    <t>Auckland Airport</t>
  </si>
  <si>
    <t>NZAIAE0002S6</t>
  </si>
  <si>
    <t>549300HFZIZDJWB7AK60</t>
  </si>
  <si>
    <t>01/11/2017</t>
  </si>
  <si>
    <t>New Zealand airport, Auckland Airport commits to reduce scope 1 and 2 greenhouse gas emissions 45% per m2 by 2025 from a 2012 base-year.</t>
  </si>
  <si>
    <t>AUCNET INC.</t>
  </si>
  <si>
    <t>JP3172060000</t>
  </si>
  <si>
    <t>2138008S9UYI8TYJ8H39</t>
  </si>
  <si>
    <t>Auction Technology Group</t>
  </si>
  <si>
    <t>This target was approved using a streamlined target validation route exclusive to small and medium-sized enterprises (SMEs). https://sciencebasedtargets.org/faqs-for-smes/ Auction Technology Group commits to reduce scope 1 and scope 2 GHG emissions 42% by 2030 from a 2021 base year, and to measure and reduce its scope 3 emissions.  Auction Technology Group commits to reach net-zero by 2040. As part of this, Auction Technology Group commits to reduce scope 1+2+3 emissions 90% by 2040 from a 2021 base year.</t>
  </si>
  <si>
    <t>Audley Travel</t>
  </si>
  <si>
    <t>Audubon PM Associates, Inc.</t>
  </si>
  <si>
    <t>This target was approved using a streamlined target validation route exclusive to small and medium-sized enterprises (SMEs). https://sciencebasedtargets.org/faqs-for-smes/ Audubon PM Associates, Inc. commits to reduce scope 1 and scope 2 GHG emissions 42% by 2030 from a 2022 base year, and to measure and reduce its scope 3 emissions.</t>
  </si>
  <si>
    <t>AUGA group, AB</t>
  </si>
  <si>
    <t>LT0000127466</t>
  </si>
  <si>
    <t>48510000P2S3LHJPX414</t>
  </si>
  <si>
    <t>Auger Site Investigations Limited</t>
  </si>
  <si>
    <t>This target was approved using a streamlined target validation route exclusive to small and medium-sized enterprises (SMEs). https://sciencebasedtargets.org/faqs-for-smes/ Auger Site Investigations Limited commits to reduce scope 1 and scope 2 GHG emissions 42% by 2030 from a 2021 base year, and to measure and reduce its scope 3 emissions. Auger Site Investigations Limited commits to reduce scope 1+2+3 emissions 95% by 2050 from a 2021 base year.</t>
  </si>
  <si>
    <t>August Faller GmbH &amp; CO. KG</t>
  </si>
  <si>
    <t>AUO Corporation</t>
  </si>
  <si>
    <t>TW0002409000</t>
  </si>
  <si>
    <t>391200L7PIS4QXYJUQ72</t>
  </si>
  <si>
    <t>AUO commits to reduce absolute scope 1 and 2 GHG emissions 25% by 2025 from a 2018 base year.</t>
  </si>
  <si>
    <t>Aura Light International AB</t>
  </si>
  <si>
    <t>This target was approved using a streamlined target validation route exclusive to small and medium-sized enterprises (SMEs). https://sciencebasedtargets.org/faqs-for-smes/ Aura Light International AB commits to reduce scope 1 and scope 2 GHG emissions 42% by 2030 from a 2022 base year, and to measure and reduce its scope 3 emissions.</t>
  </si>
  <si>
    <t>Auras Technology Co., Ltd.</t>
  </si>
  <si>
    <t>Aurisco Pharmaceutical Co., Ltd</t>
  </si>
  <si>
    <t>CNE1000042S4</t>
  </si>
  <si>
    <t>Aurubis AG</t>
  </si>
  <si>
    <t>DE0006766504</t>
  </si>
  <si>
    <t>5299005SHIN9ZK7GW242</t>
  </si>
  <si>
    <t>Aurubis AG commits to reduce absolute scope 1 and 2 GHG emissions 50% by 2030 from a 2018 base year. Aurubis AG also commits to reduce scope 3 GHG emissions 24% per ton copper cathode by 2030 from a 2018 base year.</t>
  </si>
  <si>
    <t>Ausgrid Group</t>
  </si>
  <si>
    <t>Overall Net-Zero Target: Ausgrid Group commits to reach net-zero greenhouse gas emissions across the value chain by FY2045.
Near-Term Targets: Ausgrid Group commits to reduce absolute scope 1 and 2 GHG emissions 50% by 2030 from a 2020 base year.
Long-Term Targets:
Ausgrid Group commits to reduce absolute scope 1 and 2 GHG emissions 97% by 2045 from a 2020 base year. Ausgrid Group also commits to reduce absolute scope 3 GHG emissions 90% by 2045 from a 2021 base year.</t>
  </si>
  <si>
    <t>Australia Post Global eCommerce Solutions (UK) Ltd</t>
  </si>
  <si>
    <t>Australian Broadcasting Corporation</t>
  </si>
  <si>
    <t>213800NOTG41PZVNNX48</t>
  </si>
  <si>
    <t>Australian Ethical Investment</t>
  </si>
  <si>
    <t>AU000000AEF4</t>
  </si>
  <si>
    <t>261700TW5OWRLEFOCX59</t>
  </si>
  <si>
    <t>01/12/2015</t>
  </si>
  <si>
    <t>Financial institutions net-zero commitment: deadline 24 months from Financial Institutions Net-Zero Standard launch</t>
  </si>
  <si>
    <t>Australian Postal Corporation</t>
  </si>
  <si>
    <t>254900WIKYXUR1V97O33</t>
  </si>
  <si>
    <t>Australia’s leading logistics, postal and integrated services business, Australia Post, commits to reduce absolute scope 1, 2 and 3 GHG emissions 15% by FY2025 from a FY2019 base year.</t>
  </si>
  <si>
    <t>Austria Glas Recycling GmbH</t>
  </si>
  <si>
    <t>529900X1G7O01GAMBX84</t>
  </si>
  <si>
    <t>01/03/2019</t>
  </si>
  <si>
    <t>Glass collection &amp; recycling company Austria Glas Recycling GmbH commits to reduce absolute Scope 1 and 2 GHG emissions 50% by 2030 from 2017 base year. In addition, Austria Glas Recycling GmbH commits to reduce absolute Scope 3 emissions from transportation by 25 % by 2030 from a 2017 base year.</t>
  </si>
  <si>
    <t>Austrian Post</t>
  </si>
  <si>
    <t>AT0000APOST4</t>
  </si>
  <si>
    <t>AUTAJON</t>
  </si>
  <si>
    <t>Auto Trader Group plc</t>
  </si>
  <si>
    <t>GB00BVYVFW23</t>
  </si>
  <si>
    <t>213800QLK9BZILB1DI86</t>
  </si>
  <si>
    <t>FY2030/2031</t>
  </si>
  <si>
    <t>FY2041</t>
  </si>
  <si>
    <t>Overall Net-Zero Target
Auto Trader commits to reach net-zero greenhouse emissions across the value chain by FY2041 from a FY2020 base year.
Near-Term Targets
Auto Trader commits to reduce absolute scope 1 and 2 GHG emissions 50% by FY2031 from a FY2020 base year. Auto Trader also commits to reduce absolute scope 3 GHG emissions 46.2% over the same time frame.
Long-Term Targets
Auto Trader commits to reduce absolute scope 1, 2 and 3 GHG emissions 90% by FY2041 from a FY2020 base year.</t>
  </si>
  <si>
    <t>Auto Windscreens Services Limited</t>
  </si>
  <si>
    <t>213800N8TKN59FPOPX12</t>
  </si>
  <si>
    <t>Overall Net-Zero Target
AutoWindscreens commits to reach net-zero greenhouse gas emissions across the value
chain by 2045.
Near-Term Targets
AutoWindscreens commits to reduce absolute scope 1 and 2 GHG emissions 42% by 2030
from a 2021 base year. AutoWindscreens commits to reduce absolute scope 3 GHG emissions
42% within the same timeframe.
Long-Term Targets
AutoWindscreens commits to reduce absolute scope 1 and 2 GHG emissions 100% by 2040
from a 2021 base year. AutoWindscreens also commits to reduce absolute scope 3 GHG
emissions 90% by 2045 from a 2021 base year.</t>
  </si>
  <si>
    <t>AutoCorp S.A</t>
  </si>
  <si>
    <t>Argentina</t>
  </si>
  <si>
    <t>This target was approved using a streamlined target validation route exclusive to small and medium-sized enterprises (SMEs). https://sciencebasedtargets.org/faqs-for-smes/ AutoCorp S.A commits to reduce scope 1 and scope 2 GHG emissions 42% by 2030 from a 2021 base year, and to measure and reduce its scope 3 emissions. AutoCorp S.A to reduce scope 1+2+3 emissions 90% by 2040 from a 2021 base year.</t>
  </si>
  <si>
    <t>Autodesk, Inc.</t>
  </si>
  <si>
    <t>US0527691069</t>
  </si>
  <si>
    <t>FRKKVKAIQEF3FCSTPG55</t>
  </si>
  <si>
    <t>Autodesk commits to reduce absolute scope 1 and 2 GHG emissions 50% by FY2031 from a FY2020 base year. Autodesk also commits to reduce scope 3 GHG emissions from purchased goods and services, fuel and energy-related activities, business travel, and employee commuting 55% per dollar of gross profit over the same timeframe. Autodesk commits that 26.5% of its suppliers by emissions covering purchased goods and services and business travel, will have science-based targets by FY2027. Autodesk commits to continue annually sourcing 100% renewable electricity through FY2031.</t>
  </si>
  <si>
    <t>Autoliv Inc</t>
  </si>
  <si>
    <t>US0528001094</t>
  </si>
  <si>
    <t>A23RUXWKASG834LTMK28</t>
  </si>
  <si>
    <t>Automatismes du Centre Est</t>
  </si>
  <si>
    <t>This target was approved using a streamlined target validation route exclusive to small and medium-sized enterprises (SMEs). https://sciencebasedtargets.org/faqs-for-smes/ Automatismes du Centre Est commits to reduce scope 1 and scope 2 GHG emissions 42% by 2030 from a 2021 base year, and to measure and reduce its scope 3 emissions.</t>
  </si>
  <si>
    <t>Autoneum Holding Ltd</t>
  </si>
  <si>
    <t>CH0127480363</t>
  </si>
  <si>
    <t>549300FL07XZC5MNXS47</t>
  </si>
  <si>
    <t>Autoneum commits to reduce absolute scope 1 and 2 GHG emissions 20% by 2027 from a 2019 base year. Autoneum also commits to reduce absolute scope 3 GHG emissions from purchased goods and services 20% within the same timeframe.</t>
  </si>
  <si>
    <t>AutoScout24 GmbH</t>
  </si>
  <si>
    <t>AutoScout24 commits to reduce absolute scope 1 and 2 GHG emissions 50% by 2030 from a 2021 base year. AutoScout24 also commits to reduce scope 3 GHG emissions 52% per EUR value added within the same  timeframe.</t>
  </si>
  <si>
    <t>Autostrade per l’Italia</t>
  </si>
  <si>
    <t>815600149448CEB9B230</t>
  </si>
  <si>
    <t>Overall Net-Zero Target: Autostrade per l'Italia S.p.A. commits to reach net-zero greenhouse gas emissions across the value chain by 2050. Near-Term Targets: Autostrade per l’Italia S. p. A. commits to reduce absolute scope 1 and 2 GHG emissions 67.8% by 2030 from a 2019 base year. Autostrade per l’Italia also commits to reduce scope 3 GHG emissions from capital goods 52%* per million euro of capital expenditure, which is equivalent to a 27.5% absolute reduction within the same timeframe. Autostrade per l’Italia further commits to reduce scope 3 GHG emissions from purchased goods and services 55%** per million euro of operating profit within the same timeframe. *52% per €M of Capital Expenditure linked to infrastructural development under concession **55% per €M of Operating Profit linked to extra captive infrastructural development Long-Term Targets: Autostrade per l’Italia S.p.A. commits to reduce absolute scope 1 and 2 GHG emissions 90% by 2050 from a 2019 base year. Autostrade per l’Italia S.p.A. also commits to reduce absolute scope 3 GHG emissions 90% within the same timeframe.</t>
  </si>
  <si>
    <t>Avadhoot Packs</t>
  </si>
  <si>
    <t>This target was approved using a streamlined target validation route exclusive to small and medium-sized enterprises (SMEs). https://sciencebasedtargets.org/faqs-for-smes/ Avadhoot Packs commits to reduce scope 1 and scope 2 GHG emissions 50% by 2030 from a 2018 base year, and to measure and reduce its scope 3 emissions.</t>
  </si>
  <si>
    <t>AvalonBay Communities, Inc.</t>
  </si>
  <si>
    <t>US0534841012</t>
  </si>
  <si>
    <t>K9G90K85RBWD2LAGQX17</t>
  </si>
  <si>
    <t>Real estate investment trust AvalonBay commits to reduce scope 1 and 2 GHG emissions 53% per square foot by 2030 from a 2017 base year. AvalonBay also commits to reduce scope 3 emissions 47% per square foot within the same timeframe.</t>
  </si>
  <si>
    <t>AVANISTA GROUP</t>
  </si>
  <si>
    <t>This target was approved using a streamlined target validation route exclusive to small and medium-sized enterprises (SMEs). https://sciencebasedtargets.org/faqs-for-smes/ AVANISTA GROUP commits to reduce scope 1 and scope 2 GHG emissions 42% by 2030 from a 2021 base year, and to measure and reduce its scope 3 emissions.</t>
  </si>
  <si>
    <t>Avantor</t>
  </si>
  <si>
    <t>US05352A1007</t>
  </si>
  <si>
    <t>5493003VM0XB4U8YD238</t>
  </si>
  <si>
    <t>Avanza Bank Holding AB</t>
  </si>
  <si>
    <t>SE0012454072</t>
  </si>
  <si>
    <t>549300MBWR5H8SIJLE03</t>
  </si>
  <si>
    <t>Avara Foods Ltd</t>
  </si>
  <si>
    <t>Avara Foods Ltd commits to reduce absolute scope 1 and 2 GHG emissions 46.2% by 2030 from a 2019 base year. Avara Foods Ltd also commits to reduce absolute scope 3 GHG emissions from purchased goods and services, upstream transportation and distribution, and waste generated in operations by 27.5% within the same timeframe.</t>
  </si>
  <si>
    <t>Avarn Security Group Holding AS</t>
  </si>
  <si>
    <t>NO0011115503</t>
  </si>
  <si>
    <t>5493006WCJX3YK6C8Y40</t>
  </si>
  <si>
    <t>Avaya Holdings Corp.</t>
  </si>
  <si>
    <t>US05351X1019</t>
  </si>
  <si>
    <t>549300NZS2OZN6Q63A60</t>
  </si>
  <si>
    <t>Avaya commits to reduce absolute Scope 1 and Scope 2 GHG emissions
50% by FY2030 from a FY2020 base year. Avaya commits to reduce scope
3 GHG emissions from use of sold products 55% per million USD gross
profit within the same timeframe.</t>
  </si>
  <si>
    <t>Avenga</t>
  </si>
  <si>
    <t>Avery Dennison Corporation</t>
  </si>
  <si>
    <t>US0536111091</t>
  </si>
  <si>
    <t>549300PW7VPFCYKLIV37</t>
  </si>
  <si>
    <t>Avery Dennison commits to reduce absolute scope 1 and 2 GHG emissions 70% by 2030 from a 2015 base year. Avery Dennison also commits to reduce absolute scope 3 GHG emissions from purchased goods and services and end of life treatment of sold products 30% by 2030 from a 2018 base year.</t>
  </si>
  <si>
    <t>AVEVA Group</t>
  </si>
  <si>
    <t>GB00BBG9VN75</t>
  </si>
  <si>
    <t>213800XHATUM2LFMKG16</t>
  </si>
  <si>
    <t>Overall Net-Zero Target AVEVA Group PLC commits to reach net-zero GHG emissions across the value chain by  FY2050.  Near-Term Targets AVEVA Group PLC commits to reduce absolute scope 1 and 2 GHG emissions 90% by  FY2030 from a FY2020 base year. AVEVA Group PLC also commits to increase annual  sourcing of renewable electricity from 1% in FY2020 to 100% by FY2030. AVEVA Group PLC  also commits to reduce absolute scope 3 GHG emissions 50% by FY2030 from a FY2020 base year. Long-Term Targets AVEVA Group PLC commits to maintain at least 90% absolute scope 1 and 2 GHG emission reductions from FY2030 through FY2050. AVEVA Group PLC also commits to reduce absolute scope 3 GHG emissions 90% by FY2050 from a FY2020 base year.</t>
  </si>
  <si>
    <t>Aviatur S.A.S.</t>
  </si>
  <si>
    <t>Colombia</t>
  </si>
  <si>
    <t>AVIC Jonhon Optronic Technology Co., Ltd.</t>
  </si>
  <si>
    <t>Avícola Coliumo</t>
  </si>
  <si>
    <t>Avícola Coliumo commits to reduce absolute scope 1 and scope 2 GHG emissions 50% by 2030 from a 2018 base year, and to measure and reduce its scope 3 emissions.</t>
  </si>
  <si>
    <t>Avid Bioservices Inc</t>
  </si>
  <si>
    <t>US05368M1062</t>
  </si>
  <si>
    <t>549300GRUS3ZMGP8MX22</t>
  </si>
  <si>
    <t>Avieco</t>
  </si>
  <si>
    <t>This target was approved using a streamlined target validation route exclusive to small and medium-sized enterprises (SMEs). https://sciencebasedtargets.org/faqs-for-smes/
Avieco Ltd commits to reduce absolute scope 1 and scope 2 GHG emissions 50% by 2030 from a 2018 base year, and to measure and reduce its scope 3 emissions.</t>
  </si>
  <si>
    <t>Avinor AS</t>
  </si>
  <si>
    <t>XS1224958501, NO0010881246, XS1562601424, XS2239067379, NO0010881238, NO0010675903, NO0012838285</t>
  </si>
  <si>
    <t>5967007LIEEXZX8ZW078</t>
  </si>
  <si>
    <t>Avison Young (UK) Limited</t>
  </si>
  <si>
    <t>Aviva PLC</t>
  </si>
  <si>
    <t>GB0002162385</t>
  </si>
  <si>
    <t>YF0Y5B0IB8SM0ZFG9G81</t>
  </si>
  <si>
    <t>Headline target: Aviva plc's portfolio targets cover 50% of its total investment and lending activities by assets under management as of 2019. (1) (1) 1 These targets and coverage % include all in-scope external client assets managed under discretionary mandates. https://sciencebasedtargets.org/resources/files/Target-language-and-summary_Aviva-plc.docx.pdf</t>
  </si>
  <si>
    <t>AVOCarbon Kunshan</t>
  </si>
  <si>
    <t>Avove Limited</t>
  </si>
  <si>
    <t>AVRIL SCA</t>
  </si>
  <si>
    <t>Avril commits to reduce absolute scope 1 and 2 GHG emissions 28% by
2030 from a 2019 base year.* Avril also commits to reduce scope 3 GHG
emissions from purchased goods and services, capital goods, fuel and
energy related activities, upstream transportation and distribution, waste
generated in operations, business travel, employee commuting, downstream
transportation and distribution and end-of-life treatment of sold products
30% per ton of product produced within the same timeframe*
*The target boundary includes biogenic land-related emissions and removals
from bioenergy feedstocks.</t>
  </si>
  <si>
    <t>AXA Group</t>
  </si>
  <si>
    <t>FR0000120628</t>
  </si>
  <si>
    <t>F5WCUMTUM4RKZ1MAIE39</t>
  </si>
  <si>
    <t>01/06/2015</t>
  </si>
  <si>
    <t>Axcel Management</t>
  </si>
  <si>
    <t>89450012BSVE5Z4ZU905</t>
  </si>
  <si>
    <t>Headline target: Axcel Management's portfolio targets cover 100% of its total investment and lending activities by invested capital as of 2020. Full target: https://sciencebasedtargets.org/resources/files/Target-language-and-summary_Axcel-Management.docx.pdf</t>
  </si>
  <si>
    <t>Axcelis Technologies, Inc.</t>
  </si>
  <si>
    <t>US0545402085</t>
  </si>
  <si>
    <t>529900HF9B6NL1QG9F05</t>
  </si>
  <si>
    <t>Axel Springer SE</t>
  </si>
  <si>
    <t>DE0005501357</t>
  </si>
  <si>
    <t>529900PXZU3YHO6HMD80</t>
  </si>
  <si>
    <t>Axfood AB</t>
  </si>
  <si>
    <t>SE0006993770</t>
  </si>
  <si>
    <t>549300QIXCZWZLHE8L05</t>
  </si>
  <si>
    <t>AXIAN ENERGY GREEN LTD</t>
  </si>
  <si>
    <t>Mauritius</t>
  </si>
  <si>
    <t>AXIAN TELECOM</t>
  </si>
  <si>
    <t>984500C6FIA50FZSE337</t>
  </si>
  <si>
    <t>Axiata Group Berhad</t>
  </si>
  <si>
    <t>MYL6888OO001</t>
  </si>
  <si>
    <t>254900DM0V7OCPDUUC55</t>
  </si>
  <si>
    <t>Axiom UK Topco Limited</t>
  </si>
  <si>
    <t>Axion Biosystems</t>
  </si>
  <si>
    <t>This target was approved using a streamlined target validation route exclusive to small and medium-sized enterprises (SMEs). https://sciencebasedtargets.org/faqs-for-smes/ Axion Biosystems commits to reduce scope 1 and scope 2 GHG emissions 42% by 2030 from a 2022 base year, and to measure and reduce its scope 3 emissions.</t>
  </si>
  <si>
    <t>Axionable</t>
  </si>
  <si>
    <t>This target was approved using a streamlined target validation route exclusive to small and medium-sized enterprises (SMEs). https://sciencebasedtargets.org/faqs-for-smes/ Axionable cpmmits to reduce scope 1 and scope 2 GHG emissions 46% by 2030 from a 2019 base year, and to measure and reduce its scope 3 emissions.</t>
  </si>
  <si>
    <t>Axione</t>
  </si>
  <si>
    <t>Axis Communications AB</t>
  </si>
  <si>
    <t>SE0000672354</t>
  </si>
  <si>
    <t>Axis Communications AB commits to reduce absolute scope 1 and 2
GHG emissions 42% by 2030 from a 2022 base year. Axis
Communications AB also commits to reduce scope 3 GHG emissions
from purchased goods and services, upstream transportation and
distribution, and use of sold products 51.6% per sold unit within the
same timeframe.</t>
  </si>
  <si>
    <t>Axium Packaging LLC</t>
  </si>
  <si>
    <t>Ayala Land Inc</t>
  </si>
  <si>
    <t>PHY0488F1004</t>
  </si>
  <si>
    <t>254900EWT10TQ6DKTV34</t>
  </si>
  <si>
    <t>Philippines</t>
  </si>
  <si>
    <t>AYDEM YENİLENEBİLİR ENERJİ A.Ş.</t>
  </si>
  <si>
    <t>TREAYDM00016</t>
  </si>
  <si>
    <t>9845009C50EDA74OA532</t>
  </si>
  <si>
    <t>Aydem Yenilenebilir commits to reduce absolute scope 1 and 2 GHG emissions
51% by 2032 from a 2022 base year. Aydem Yenilenebilir also commits to reduce
absolute scope 3 GHG emissions from capital goods 30% within the same
timeframe.</t>
  </si>
  <si>
    <t>AYVENS</t>
  </si>
  <si>
    <t>AYYILDIZ DOKUMA KUMAS PAZ. SAN VE TIC. A.S.</t>
  </si>
  <si>
    <t>Azbil Corporation</t>
  </si>
  <si>
    <t>JP3937200008</t>
  </si>
  <si>
    <t>Azbil Corporation commits to reduce absolute scope 1 and 2 GHG emissions 55% by FY2030 from a FY2017 base year. Azbil Corporation also commits to reduce absolute Scope 3 GHG emissions 20% within the same timeframe.</t>
  </si>
  <si>
    <t>Azenta, Inc.</t>
  </si>
  <si>
    <t>US1143401024</t>
  </si>
  <si>
    <t>35ZN6X1ANPH25YN32Y17</t>
  </si>
  <si>
    <t>Azul S.A</t>
  </si>
  <si>
    <t>BRAZULACNPR4</t>
  </si>
  <si>
    <t>549300Z0MWZ57Q9RR205</t>
  </si>
  <si>
    <t>Azul Linhas Aéreas SA commits to reduce well-to-wake scope 1 and 3 jet fuel GHG emissions 46% per revenue tonne kilometer (RTK) by 2030 from a 2019 base year.*** 
*The target boundary includes land-related emissions and removals from bioenergy feedstocks. 
**Non-CO2e effects which may also contribute to aviation induced warming are not included in this target. Azul Linhas Aéreas SA commits to report publicly on its collaboration with stakeholders to improve understanding of opportunities to mitigate the non-CO2e impacts of aviation annually over its target timeframe.</t>
  </si>
  <si>
    <t>AZURA Group</t>
  </si>
  <si>
    <t>Morocco</t>
  </si>
  <si>
    <t>Azzurri Central Limited</t>
  </si>
  <si>
    <t>B&amp;B HOTELS</t>
  </si>
  <si>
    <t>B&amp;M European Value Retail S.A</t>
  </si>
  <si>
    <t>LU1072616219</t>
  </si>
  <si>
    <t>213800UK7ZRLY2K1X530</t>
  </si>
  <si>
    <t>B&amp;M European Value Retail S.A commits to reduce absolute scope 1 and 2 GHG emissions 25% by FY2031 from a FY2021 base year. B&amp;M European Value Retail S.A also commits that 67% of its suppliers by spend covering purchased goods and services, capital goods and upstream transportation and distribution will have science-based targets by FY2027</t>
  </si>
  <si>
    <t>B&amp;S Group S.A.</t>
  </si>
  <si>
    <t>LU1789205884</t>
  </si>
  <si>
    <t>B.M INDUSTRIES.LTD.</t>
  </si>
  <si>
    <t>This target was approved using a streamlined target validation route exclusive to small and medium-sized enterprises (SMEs). https://sciencebasedtargets.org/faqs-for-smes/ B.M INDUSTRIES.LTD. commits to reduce scope 1 and scope 2 GHG emissions 42% by 2030 from a 2020 base year, and to measure and reduce its scope 3 emissions.</t>
  </si>
  <si>
    <t>B.M. INFOTRADE PVT LTD</t>
  </si>
  <si>
    <t>This target was approved using a streamlined target validation route exclusive to small and medium-sized enterprises (SMEs). https://sciencebasedtargets.org/faqs-for-smes/ B.M. INFOTRADE PVT LTD commits to reduce scope 1 and scope 2 GHG emissions 42% by 2030 from a 2022 base year, and to measure and reduce its scope 3 emissions.</t>
  </si>
  <si>
    <t>B.V. Zorgwerk</t>
  </si>
  <si>
    <t>This target was approved using a streamlined target validation route exclusive to small and medium-sized enterprises (SMEs). https://sciencebasedtargets.org/faqs-for-smes/ B.V. Zorgwerk commits to reduce scope 1 and scope 2 GHG emissions 42% by 2030 from a 2022 base year, and to measure and reduce its scope 3 emissions.</t>
  </si>
  <si>
    <t>B2E Consulting Solutions Ltd</t>
  </si>
  <si>
    <t>This target was approved using a streamlined target validation route exclusive to small and medium-sized enterprises (SMEs). https://sciencebasedtargets.org/faqs-for-smes/ B2E Consulting Solutions Ltd commits to reduce scope 1 and scope 2 GHG emissions 42% by 2030 from a 2022 base year, and to measure and reduce its scope 3 emissions.</t>
  </si>
  <si>
    <t>B2Holding ASA</t>
  </si>
  <si>
    <t>NO0010633951</t>
  </si>
  <si>
    <t>5967007LIEEXZXFHOO08</t>
  </si>
  <si>
    <t>B2R Local No.1 Pty Ltd</t>
  </si>
  <si>
    <t>BA GLASS B.V.</t>
  </si>
  <si>
    <t>BA GLASS commits to reduce scope 1 and 2 GHG emissions 50% per tonne of packed glass by 2035 from a 2020 base year, which is equivalent to a 75.4% absolute reduction.</t>
  </si>
  <si>
    <t>Babcock International Group PLC</t>
  </si>
  <si>
    <t>GB0009697037</t>
  </si>
  <si>
    <t>213800TSKOLX4EU6L377</t>
  </si>
  <si>
    <t>Overall Net-Zero Target: Babcock International Group PLC commits to reach net-zero
greenhouse gas emissions across the value chain by 2050.
Near-Term Targets: Babcock International Group commits to reduce absolute scope 1 and 2
GHG emissions 42% by 2030 from a 2021 base year.* Babcock International Group also
commits to reduce absolute scope 3 GHG emissions 42% within the same timeframe.
Long-Term Targets: Babcock International Group commits to reduce absolute scope 1 and 2
GHG emissions 90% by 2040 from a 2021 base year.* Babcock International Group also
commits to reduce absolute scope 3 GHG emissions 90% by 2050 from a 2021 base year.
*The target boundary includes land-related emissions and removals from bioenergy feedstocks.</t>
  </si>
  <si>
    <t>Bacardi Limited</t>
  </si>
  <si>
    <t>BMG069051065</t>
  </si>
  <si>
    <t>549300R32WTQNHNN5055</t>
  </si>
  <si>
    <t>Bermuda</t>
  </si>
  <si>
    <t>01/07/2018</t>
  </si>
  <si>
    <t>Family-owned spirits company, Bacardi Limited commits to reduce absolute Scope 1 &amp; 2 GHG emissions 50% by 2025 from a 2015 base-year. Bacardi Limited also commits to reduce absolute value chain GHG emissions (scopes 1, 2 and 3) 20% by 2025 from a 2015 base-year.</t>
  </si>
  <si>
    <t>Bachmann Forming AG</t>
  </si>
  <si>
    <t>This target was approved using a streamlined target validation route exclusive to small and medium-sized enterprises (SMEs). https://sciencebasedtargets.org/faqs-for-smes/ Bachmann Forming AG commits to reduce scope 1 and scope 2 GHG emissions 42% by 2030 from a 2022 base year, and to measure and reduce its scope 3 emissions.</t>
  </si>
  <si>
    <t>Bachy Soletanche Limited</t>
  </si>
  <si>
    <t>213800UEK58E7GVBBV32</t>
  </si>
  <si>
    <t>Back Market</t>
  </si>
  <si>
    <t>This target was approved using a streamlined target validation route exclusive to small and medium-sized enterprises (SMEs). https://sciencebasedtargets.org/faqs-for-smes/ Back Market commits to reduce absolute scope 1 and scope 2 GHG emissions 46% by 2030 from a 2019 base year, and to measure and reduce its scope 3 emissions.</t>
  </si>
  <si>
    <t>BackOffice Associates LLC d/b/a Syniti</t>
  </si>
  <si>
    <t>BADER GmbH &amp; Co. kG</t>
  </si>
  <si>
    <t>3912005KXASIZKTUUD08</t>
  </si>
  <si>
    <t>BAE Systems PLC</t>
  </si>
  <si>
    <t>GB0002634946</t>
  </si>
  <si>
    <t>8SVCSVKSGDWMW2QHOH83</t>
  </si>
  <si>
    <t>Bahlsen GmbH &amp; Co. KG</t>
  </si>
  <si>
    <t>BAI Communications Pty Ltd</t>
  </si>
  <si>
    <t>Baiada Pty Ltd</t>
  </si>
  <si>
    <t>Bain &amp; Company</t>
  </si>
  <si>
    <t>5493001J35BUFVBYEB57</t>
  </si>
  <si>
    <t>Bain &amp; Company commits to reduce absolute scope 1 and 2 GHG emissions 30% by 2026 from a 2019 base year. Bain &amp; Company also commits to reduce scope 3 GHG emissions from business travel 35% per FTE within the same timeframe.</t>
  </si>
  <si>
    <t>BAIT AL -HIKMA LTD.</t>
  </si>
  <si>
    <t>This target was approved using a streamlined target validation route exclusive to small and medium-sized enterprises (SMEs). https://sciencebasedtargets.org/faqs-for-smes/ BAIT AL -HIKMA LTD. commits to reduce scope 1 and scope 2 GHG emissions 42% by 2030 from a 2020 base year, and to measure and reduce its scope 3 emissions.</t>
  </si>
  <si>
    <t>Bajajsons Limited</t>
  </si>
  <si>
    <t>Baker &amp; Baker Group Ltd</t>
  </si>
  <si>
    <t>Baker McKenzie</t>
  </si>
  <si>
    <t>Bakkafrost</t>
  </si>
  <si>
    <t>FO0000000179</t>
  </si>
  <si>
    <t>2138007LH7OP4V112978</t>
  </si>
  <si>
    <t>Bakkafrost commits to reduce absolute scope 1 and 2 GHG emissions 50%
by 2030 from a 2020 base year.* Bakkafrost also commits to reduce scope
3 GHG emissions from purchased goods and services, fuel and energy
related activities, upstream transportation and distribution, waste
generated in operations, business travel, employee commuting,
downstream transportation and distribution and end-of-life treatment of
sold products 52% per tonne of product sold within the same timeframe.
*The target boundary includes land-related emissions and removals from
bioenergy feedstocks.</t>
  </si>
  <si>
    <t>Bakkavor Group plc</t>
  </si>
  <si>
    <t>GB00BF8J3Z99</t>
  </si>
  <si>
    <t>213800COL7AD54YU9949</t>
  </si>
  <si>
    <t>Balanced Commercial Property Trust Limited</t>
  </si>
  <si>
    <t>This target was approved using a streamlined target validation route exclusive to small and medium-sized enterprises (SMEs). https://sciencebasedtargets.org/faqs-for-smes/ Balanced Commercial Property Trust Limited commits to reduce scope 1 and scope 2 GHG emissions 46% by 2030 from a 2019 base year, and to measure and reduce its scope 3 emissions.</t>
  </si>
  <si>
    <t>Balco Group AB</t>
  </si>
  <si>
    <t>SE0010323998</t>
  </si>
  <si>
    <t>549300Z8JUDQ3BN8QB79</t>
  </si>
  <si>
    <t>Baldor Technologies Pvt Ltd</t>
  </si>
  <si>
    <t>This target was approved using a streamlined target validation route exclusive to small and medium-sized enterprises (SMEs). https://sciencebasedtargets.org/faqs-for-smes/ Baldor Technologies Pvt Ltd commits to reduce scope 1 and scope 2 GHG emissions 42% by 2030 from a 2022 base year, and to measure and reduce its scope 3 emissions.</t>
  </si>
  <si>
    <t>BALFEGÓ &amp; BALFEGÓ S.L.</t>
  </si>
  <si>
    <t>This target was approved using a streamlined target validation route exclusive to small and medium-sized enterprises (SMEs). https://sciencebasedtargets.org/faqs-for-smes/ BALFEGÓ &amp; BALFEGÓ S.L. commits to reduce scope 1 and scope 2 GHG emissions 46% by 2030 from a 2019 base year, and to measure and reduce its scope 3 emissions.</t>
  </si>
  <si>
    <t>Balfour Beatty Plc</t>
  </si>
  <si>
    <t>GB0000961622</t>
  </si>
  <si>
    <t>CT4UIJ3TUKGYYHMENQ17</t>
  </si>
  <si>
    <t>Ball Corporation</t>
  </si>
  <si>
    <t>US0584981064</t>
  </si>
  <si>
    <t>0BGI85ALH27ZJP15DY16</t>
  </si>
  <si>
    <t>Ball Corporation commits to reduce absolute scope 1 and scope 2 GHG emissions 55% by 2030 from a 2017 base year. Ball Corporation also commits to reduce absolute scope 3 GHG emissions from purchased goods and services, capital goods, fuel and energy related activities, upstream transportation and distribution, waste generated in operations, business travel, employee commuting, upstream leased assets, downstream transportation and distribution, processing of sold products and investments 16% by 2030 from a 2017 base year.* The target boundary includes biogenic emissions and removals from bioenergy feedstocks.</t>
  </si>
  <si>
    <t>BALLY SCHUHFABRIKEN AG</t>
  </si>
  <si>
    <t>CHE105746320</t>
  </si>
  <si>
    <t>Bally commits to reduce absolute scope 1 and 2 GHG emissions 46.2% by 2030 from a 2019 base year. Bally also commits to reduce absolute scope 3 GHG emissions from purchased goods and services, and upstream distribution 46.2% within the same timeframe.</t>
  </si>
  <si>
    <t>Bally's Corporation</t>
  </si>
  <si>
    <t>US05875B1061</t>
  </si>
  <si>
    <t>549300NS4D5IK406VT62</t>
  </si>
  <si>
    <t>Balsam laboratory (Shanghai) Co., Ltd</t>
  </si>
  <si>
    <t>This target was approved using a streamlined target validation route exclusive to small and medium-sized enterprises (SMEs). https://sciencebasedtargets.org/faqs-for-smes/ Balsam laboratory (Shanghai) Co., Ltd commits to reduce scope 1 and scope 2 GHG emissions 42% by 2030 from a 2021 base year, and to measure and reduce its scope 3 emissions.  Balsam laboratory (Shanghai) Co., Ltd commits to reduce scope 1+2+3 emissions 90% by 2050 from a 2020 base year.</t>
  </si>
  <si>
    <t>BALSAN</t>
  </si>
  <si>
    <t>969500F46AT316953A90</t>
  </si>
  <si>
    <t>Baltic Classifieds Group PLC</t>
  </si>
  <si>
    <t>GB00BN44P254</t>
  </si>
  <si>
    <t>This target was approved using a streamlined target validation route exclusive to small and medium-sized enterprises (SMEs). https://sciencebasedtargets.org/faqs-for-smes/ Baltic Classifieds Group PLC commits to reduce scope 1 and scope 2 GHG emissions 42% by 2030 from a 2022 base year, and to measure and reduce its scope 3 emissions.</t>
  </si>
  <si>
    <t>Baltic Safety Products AB</t>
  </si>
  <si>
    <t>This target was approved using a streamlined target validation route exclusive to small and medium-sized enterprises (SMEs). https://sciencebasedtargets.org/faqs-for-smes/ Baltic Safety Products AB commits to reduce scope 1 and scope 2 GHG emissions 23% by 2030 from a 2021 base year, and to measure and reduce its scope 3 emissions.</t>
  </si>
  <si>
    <t>Baluarte Cultura</t>
  </si>
  <si>
    <t>This target was approved using a streamlined target validation route exclusive to small and medium-sized enterprises (SMEs). https://sciencebasedtargets.org/faqs-for-smes/ Baluarte Cultura commits to reduce scope 1 and scope 2 GHG emissions 50% by 2030 from a 2018 base year, and to measure and reduce its scope 3 emissions.  Baluarte Cultura commits to reach net-zero by 2050. As part of this, Baluarte Cultura commits to reduce scope 1+2+3 emissions 90% by 2050 from a 2018 base year.</t>
  </si>
  <si>
    <t>Balwin Properties</t>
  </si>
  <si>
    <t>This target was approved using a streamlined target validation route exclusive to small and medium-sized enterprises (SMEs). https://sciencebasedtargets.org/faqs-for-smes/ Balwin Properties commits to reduce scope 1 and scope 2 GHG emissions 38% by 2030 from a 2021 base year, and to measure and reduce its scope 3 emissions. Balwin Properties commits to reduce scope 1+2+3 emissions 90% by 2050 from a 2018 base year.</t>
  </si>
  <si>
    <t>BAMA Foods AB</t>
  </si>
  <si>
    <t>BAMA Foods AB commits to reduce absolute scope 1, 2 and 3 GHG emissions 50% by 2031 from a 2021 base year.</t>
  </si>
  <si>
    <t>Bama Fresh Cuts AB</t>
  </si>
  <si>
    <t>5493004JGB7IC3LVVX09</t>
  </si>
  <si>
    <t>Bama Fresh Cuts AB commits to reduce absolute scope1, 2 and 3 GHG emissions 30% by 2031 from a 2019 base year.</t>
  </si>
  <si>
    <t>BAMA Gruppen AS</t>
  </si>
  <si>
    <t>Banco Comercial Portugues</t>
  </si>
  <si>
    <t>PTBCP0AM0015</t>
  </si>
  <si>
    <t>JU1U6S0DG9YLT7N8ZV32</t>
  </si>
  <si>
    <t>Banco Davivienda S A.</t>
  </si>
  <si>
    <t>Banco do Brasil S.A.</t>
  </si>
  <si>
    <t>BRBBASACNOR3</t>
  </si>
  <si>
    <t>QE0Q0253K88YAGNPE356</t>
  </si>
  <si>
    <t>BanColombia SA</t>
  </si>
  <si>
    <t>COB07PA00078</t>
  </si>
  <si>
    <t>54930052NWJRPNMP1W58</t>
  </si>
  <si>
    <t>01/11/2015</t>
  </si>
  <si>
    <t>Bandpay&amp; Greuter</t>
  </si>
  <si>
    <t>This target was approved using a streamlined target validation route exclusive to small and medium-sized enterprises (SMEs). https://sciencebasedtargets.org/faqs-for-smes/ Bandpay&amp; Greuter commits to reduce scope 1 and scope 2 GHG emissions 42% by 2030 from a 2020 base year, and to measure and reduce its scope 3 emissions.</t>
  </si>
  <si>
    <t>Bang &amp; Olufsen</t>
  </si>
  <si>
    <t>DK0010218429</t>
  </si>
  <si>
    <t>52990018KGR3ILFDNJ20</t>
  </si>
  <si>
    <t>FY2028, FY2029</t>
  </si>
  <si>
    <t>FY2039</t>
  </si>
  <si>
    <t>Overall Net-Zero Target: Bang &amp; Olufsen A/S commits to reach net-zero greenhouse gas
emissions across the value chain by FY2039.
Near-Term Targets: Bang &amp; Olufsen commits to reduce absolute scope 1 and 2 GHG
emissions 90% by FY2028 from a FY2021 base year. Bang &amp; Olufsen also commits to
reduce absolute scope 3 GHG emissions 37.8% by FY2029 from a FY2021 base year.
Long-Term Targets: Bang &amp; Olufsen A/S commits to maintain at least 90% absolute scope 1
and 2 GHG emissions reductions from FY2028 through FY2039, relative to a FY2021 base
year. Bang &amp; Olufsen A/S also commits to reduce absolute scope 3 GHG emissions 90% by
FY 2039 from a FY 2021 base year.</t>
  </si>
  <si>
    <t>Bangladesh Export Import Company Limited</t>
  </si>
  <si>
    <t>Bank Australia</t>
  </si>
  <si>
    <t>261700A2UMQ3YAG2T616</t>
  </si>
  <si>
    <t>Headline target: Bank Australia’s portfolio targets cover 82% of its total investment and lending activities as of 2021 (1)
(1) As of 2021, required activities made up 12% of Bank Australia’s total investment and lending activities while optional activities made up 71% and out of scope activities made up 17%.
https://sciencebasedtargets.org/resources/files/Target-language-and-summary_Bank_Australia.pdf</t>
  </si>
  <si>
    <t>Bank J. Safra Sarasin AG</t>
  </si>
  <si>
    <t>CH0038389307</t>
  </si>
  <si>
    <t>5493008LFIYZKT5TJ445</t>
  </si>
  <si>
    <t>Bank Ochrony Środowiska S.A.</t>
  </si>
  <si>
    <t>PLBOS0000019</t>
  </si>
  <si>
    <t>MKP1B7E76TN04CD85Z79</t>
  </si>
  <si>
    <t>Bank of Ireland Group</t>
  </si>
  <si>
    <t>IE00BD1RP616</t>
  </si>
  <si>
    <t>635400C8EK6DRI12LJ39</t>
  </si>
  <si>
    <t>Headline target: Bank of Ireland’s portfolio targets cover 51% of its total investment and lending activities as of 2020. Within its loan portfolio, Bank of Ireland’s portfolio targets cover 76% of its lending activities as of 2020 (1). (1) These targets and coverage % do not include third-party asset management activities https://sciencebasedtargets.org/resources/files/Target-language-and-summary_Bank-of-Ireland.pdf</t>
  </si>
  <si>
    <t>Financial Institution. Deadline to submit targets March 2023</t>
  </si>
  <si>
    <t>Baotou Tianhe Magnetics Technology Co.,Ltd.</t>
  </si>
  <si>
    <t>Barba Stathis SA</t>
  </si>
  <si>
    <t>Barco NV</t>
  </si>
  <si>
    <t>BE0003790079</t>
  </si>
  <si>
    <t>549300N17QCD827TII61</t>
  </si>
  <si>
    <t>Barco NV commits to reduce absolute scope 1, 2 and 3 GHG emissions 45% by 2025 from a 2015 base year.</t>
  </si>
  <si>
    <t>Barfoots of Botley</t>
  </si>
  <si>
    <t>Bari Textile Mills Pvt. Limited.</t>
  </si>
  <si>
    <t>Barilla G.R. Fratelli SpA</t>
  </si>
  <si>
    <t>529900HWBYCO8M2UN457</t>
  </si>
  <si>
    <t>Barilla G.&amp;R. Fratelli Società per Azioni commits to reduce absolute scope 1 and 2 GHG emissions 25% by 2030 from a 2017 base year. Barilla G.&amp;R. Fratelli Società per Azioni commits to reduce scope 3 GHG emissions 26% per ton of finished product by 2030 from a 2017 base year.</t>
  </si>
  <si>
    <t>Baringa Partners LLP</t>
  </si>
  <si>
    <t>Overall Net-Zero Target: 
Baringa Partners LLP commits to reach net-zero greenhouse gas emissions across the value chain by FY2050.
Near-Term Targets: 
Baringa Partners LLP commits to reduce absolute scope 1 and 2 GHG emissions 46% by FY2030 from a FY2020 base year. Baringa Partners LLP also commits to reduce scope 3 GHG emissions from purchased goods and services, fuel and energy related activities, waste generated from operations, and business travel 52% per FTE within the same timeframe.
Long-Term Targets: 
Baringa Partners LLP commits to reduce absolute scope 1 and 2 GHG emissions 90% by FY2050 from a FY2020 base year. Baringa Partners LLP also commits to reduce scope 3 GHG emissions from purchased goods and services, fuel and energy related activities, waste generated from operations, business travel, and employee commuting 97% per FTE within the same timeframe.</t>
  </si>
  <si>
    <t>BARLOG Plastics GmbH</t>
  </si>
  <si>
    <t>This target was approved using a streamlined target validation route exclusive to small and medium-sized enterprises (SMEs). https://sciencebasedtargets.org/faqs-for-smes/ BARLOG Plastics GmbH commits to reduce scope 1 and scope 2 GHG emissions 50% by 2030 from a 2018 base year, and to measure and reduce its scope 3 emissions.</t>
  </si>
  <si>
    <t>Barr Gazetas</t>
  </si>
  <si>
    <t>This target was approved using a streamlined target validation route exclusive to small and medium-sized enterprises (SMEs). https://sciencebasedtargets.org/faqs-for-smes/ Barr Gazetas commits to reduce scope 1 and scope 2 GHG emissions 42% by 2030 from a 2021 base year, and to measure and reduce its scope 3 emissions. Barr Gazetas commits to reach net-zero by 2050. As part of this, Barr Gazetas commits to reduce scope 1+2+3 emissions 90% by 2050 from a 2021 base year.</t>
  </si>
  <si>
    <t>BARRATT DEVELOPMENTS PLC</t>
  </si>
  <si>
    <t>GB0000811801</t>
  </si>
  <si>
    <t>2138006R85VEOF5YNK29</t>
  </si>
  <si>
    <t>Barratt Developments PLC commits to reduce absolute scope 1 and 2 GHG emissions 29% by FY2025 from a FY2018 base year. Barratt Developments PLC also commits to reduce scope 3 GHG emissions 24% per square meter by FY2030 from a FY2018 base year.</t>
  </si>
  <si>
    <t>Barry Callebaut</t>
  </si>
  <si>
    <t>CH0009002962</t>
  </si>
  <si>
    <t>213800Y5RWKLDPUTT265</t>
  </si>
  <si>
    <t>Barry Callebaut commits to reduce absolute Scopes 1, 2, and 3 GHG emissions 35% by 2025 from a 2018 base year*.”*The target boundary includes biogenic emissions and removals from bioenergy feedstocks</t>
  </si>
  <si>
    <t>Base 3 Systems Limited</t>
  </si>
  <si>
    <t>This target was approved using a streamlined target validation route exclusive to small and medium-sized enterprises (SMEs). https://sciencebasedtargets.org/faqs-for-smes/ Base 3 Systems Limited commits to reduce scope 1 and scope 2 GHG emissions 50% by 2030 from a 2018 base year, and to measure and reduce its scope 3 emissions.</t>
  </si>
  <si>
    <t>Başoğlu Kablo ve Profil Sanayi ve Ticaret A.Ş.</t>
  </si>
  <si>
    <t>Batenburg Techniek N.V.</t>
  </si>
  <si>
    <t>NL0006292906</t>
  </si>
  <si>
    <t>724500BNDNWLV1NTEF89</t>
  </si>
  <si>
    <t>Bates IT Ltd</t>
  </si>
  <si>
    <t>This target was approved using a streamlined target validation route exclusive to small and medium-sized enterprises (SMEs). https://sciencebasedtargets.org/faqs-for-smes/ Bates IT Ltd commits to reduce scope 1 and scope 2 GHG emissions 42% by 2030 from a 2021 base year, and to measure and reduce its scope 3 emissions. Bates IT Ltd commits to reduce scope 1+2+3 emissions 90% by 2050 from a 2021 base year.</t>
  </si>
  <si>
    <t>Bates Wells</t>
  </si>
  <si>
    <t>This target was approved using a streamlined target validation route exclusive to small and medium-sized enterprises (SMEs). https://sciencebasedtargets.org/faqs-for-smes/ Bates Wells commits to reduce scope 1 and scope 2 GHG emissions 46% by 2030 from a 2019 base year, and to measure and reduce its scope 3 emissions. Bates Wells commits to reach net-zero by 2050. As part of this, Bates Wells commits to reduce scope 1+2+3 emissions 90% by 2050 from a 2019 base year.</t>
  </si>
  <si>
    <t>Bath &amp; Body Works</t>
  </si>
  <si>
    <t>US0708301041</t>
  </si>
  <si>
    <t>Bauhaus Maruei Co.,Ltd.</t>
  </si>
  <si>
    <t>This target was approved using a streamlined target validation route exclusive to small and medium-sized enterprises (SMEs). https://sciencebasedtargets.org/faqs-for-smes/ Bauhaus Maruei Co.,Ltd. commits to reduce scope 1 and scope 2 GHG emissions 42% by 2030 from a 2022 base year, and to measure and reduce its scope 3 emissions.</t>
  </si>
  <si>
    <t>BauMont Real Estate Capital</t>
  </si>
  <si>
    <t>BayCurrent Consulting, Inc.</t>
  </si>
  <si>
    <t>JP3835250006</t>
  </si>
  <si>
    <t>Bayer AG</t>
  </si>
  <si>
    <t>DE000BAY0017</t>
  </si>
  <si>
    <t>549300J4U55H3WP1XT59</t>
  </si>
  <si>
    <t>Bayer AG commits to reduce absolute scope 1 and 2 GHG emissions 42% by 2029 from a 2019 base year. Bayer AG also commits to reduce absolute scope 3 GHG emissions from purchased goods and services, capital goods, fuel and energy related activities, upstream transportation and distribution, and business travel 12% by 2029 from a 2019 base year.</t>
  </si>
  <si>
    <t>Bayerische Milchindustrie eG</t>
  </si>
  <si>
    <t>529900DCUDEPLWTDUJ07</t>
  </si>
  <si>
    <t>Bayerische Milchindustrie eG commits to reduce absolute scope 1 and 2 GHG emissions 25% by 2031 from a 2021 base year.* Bayerische Milchindustrie eG also commits to reduce scope 3 GHG emissions from purchased goods and services 20% per kg of raw milk by 2031 from a 2021 base year.
*The target boundary includes land-related emissions and removals from bioenergy feedstocks.</t>
  </si>
  <si>
    <t>BayWa Global Produce GmbH</t>
  </si>
  <si>
    <t>Bboxx Ltd.</t>
  </si>
  <si>
    <t>213800IE6C4WN2AB1R62</t>
  </si>
  <si>
    <t>BBVA</t>
  </si>
  <si>
    <t>ES0113211835</t>
  </si>
  <si>
    <t>K8MS7FD7N5Z2WQ51AZ71</t>
  </si>
  <si>
    <t>01/01/2018</t>
  </si>
  <si>
    <t>BCB Group</t>
  </si>
  <si>
    <t>BCD Travel USA, LLC</t>
  </si>
  <si>
    <t>BCD Travel commits to reduce absolute 1 and 2 GHG emissions 35% by 2030 from a 2016 base year. BCD Travel also commits to increase annual sourcing of renewable electricity from 0% to 100% by 2030.</t>
  </si>
  <si>
    <t>BCE inc.</t>
  </si>
  <si>
    <t>CA05534B7604</t>
  </si>
  <si>
    <t>5493001I9203PRB5KR45</t>
  </si>
  <si>
    <t>BCE Inc. commits to reduce absolute scope 1 and 2 GHG emissions 58% by FY2030 from a FY2020 base year.* BCE Inc. also commits to reduce absolute scope 3 GHG emissions from capital goods, fuel-and energy-related activities, upstream transportation and distribution, waste generated in operations, business travel, employee commuting, downstream transportation and distribution, use of sold products, end-of-life treatment of sold products, franchises and investments 42% within the same timeframe. BCE Inc. further commits that 64% of its suppliers by spend covering purchased goods and services will have science-based targets by FY2026.
*The target boundary includes land-related emissions and removals from bioenergy feedstocks.</t>
  </si>
  <si>
    <t>BCT Consulting Private Limited</t>
  </si>
  <si>
    <t>This target was approved using a streamlined target validation route exclusive to small and medium-sized enterprises (SMEs). https://sciencebasedtargets.org/faqs-for-smes/ BCT Consulting Private Limited commits to reduce scope 1 and scope 2 GHG emissions 42% by 2030 from a 2022 base year, and to measure and reduce its scope 3 emissions.</t>
  </si>
  <si>
    <t>BD (Becton, Dickinson &amp; Company)</t>
  </si>
  <si>
    <t>US0758871091</t>
  </si>
  <si>
    <t>ICE2EP6D98PQUILVRZ91</t>
  </si>
  <si>
    <t>BD8 Ecoplastics Limited</t>
  </si>
  <si>
    <t>This target was approved using a streamlined target validation route exclusive to small and medium-sized enterprises (SMEs). https://sciencebasedtargets.org/faqs-for-smes/ BD8 Ecoplastics Limited commits to reduce scope 1 and scope 2 GHG emissions 42% by 2030 from a 2022 base year, and to measure and reduce its scope 3 emissions.</t>
  </si>
  <si>
    <t>BDB Pitmans LLP</t>
  </si>
  <si>
    <t>This target was approved using a streamlined target validation route exclusive to small and medium-sized enterprises (SMEs). https://sciencebasedtargets.org/faqs-for-smes/ BDB Pitmans LLP commits to reduce scope 1 and scope 2 GHG emissions 46% by 2030 from a 2019 base year, and to measure and reduce its scope 3 emissions.</t>
  </si>
  <si>
    <t>BDO France</t>
  </si>
  <si>
    <t>BDO Holding B.V.</t>
  </si>
  <si>
    <t>BDO Limited</t>
  </si>
  <si>
    <t>BDO LLP</t>
  </si>
  <si>
    <t>Overall Net-Zero Target
BDO LLP commits to reach net-zero GHG emissions across the value chain by FY2050.
Near-Term Targets
BDO LLP commits to reduce absolute scope 1 and 2 GHG emissions 50% by FY2030 from a FY2020 base year. BDO LLP also commits that 80% of its suppliers by emissions covering purchased goods and services, capital goods and business travel, will have science-based targets by FY2027.
Long-Term Targets
BDO LLP commits to reduce absolute scope 1 and 2 GHG emissions 90% by FY2050 from a FY2020 base year. BDO LLP also commits to reduce scope 3 GHG emissions 97% per full time employee within the same timeframe.</t>
  </si>
  <si>
    <t>BDO LLP (Mauritius)</t>
  </si>
  <si>
    <t>BDO Norway AS</t>
  </si>
  <si>
    <t>BDO USA, LLP</t>
  </si>
  <si>
    <t>Beacon Impex Pvt. Limited</t>
  </si>
  <si>
    <t>Beacon Scientific Group, LLC</t>
  </si>
  <si>
    <t>This target was approved using a streamlined target validation route exclusive to small and medium-sized enterprises (SMEs). https://sciencebasedtargets.org/faqs-for-smes/ Beacon Scientific Group, LLC commits to reduce scope 1 and scope 2 GHG emissions 42% by 2030 from a 2022 base year, and to measure and reduce its scope 3 emissions.</t>
  </si>
  <si>
    <t>Beamglow Ltd</t>
  </si>
  <si>
    <t>This target was approved using a streamlined target validation route exclusive to small and medium-sized enterprises (SMEs). https://sciencebasedtargets.org/faqs-for-smes/ Beamglow Ltd commits to reduce scope 1 and scope 2 GHG emissions 42% by 2030 from a 2021 base year, and to measure and reduce its scope 3 emissions.</t>
  </si>
  <si>
    <t>BearingPoint Holding B.V.</t>
  </si>
  <si>
    <t>US0740022050</t>
  </si>
  <si>
    <t>724500ETN4NH6FA5ZL91</t>
  </si>
  <si>
    <t>Beaulieu International Group</t>
  </si>
  <si>
    <t>Beauty Manufacturing Solutions Corp</t>
  </si>
  <si>
    <t>This target was approved using a streamlined target validation route exclusive to small and medium-sized enterprises (SMEs). https://sciencebasedtargets.org/faqs-for-smes/ Beauty Manufacturing Solutions Corp commits to reduce scope 1 and scope 2 GHG emissions 46% by 2030 from a 2019 base year, and to measure and reduce its scope 3 emissions.</t>
  </si>
  <si>
    <t>Beautycounter</t>
  </si>
  <si>
    <t>This target was approved using a streamlined target validation route exclusive to small and medium-sized enterprises (SMEs). https://sciencebasedtargets.org/faqs-for-smes/ Beautycounter commits to reduce scope 1 and scope 2 GHG emissions 42% by 2030 from a 2021 base year, and to measure and reduce its scope 3 emissions.  Beautycounter commits to reduce scope 1+2+3 emissions 90% by 2050 from a 2021 base year.</t>
  </si>
  <si>
    <t>Bechtel Naturkäsewerk GmbH &amp; Co. KG</t>
  </si>
  <si>
    <t>This target was approved using a streamlined target validation route exclusive to small and medium-sized enterprises (SMEs). https://sciencebasedtargets.org/faqs-for-smes/ Bechtel Naturkäsewerk GmbH &amp; Co. KG commits to reduce scope 1 and scope 2 GHG emissions 46% by 2030 from a 2019 base year, and to measure and reduce its scope 3 emissions.</t>
  </si>
  <si>
    <t>Bechtle AG</t>
  </si>
  <si>
    <t>Beck &amp; Jørgensen A/S</t>
  </si>
  <si>
    <t>This target was approved using a streamlined target validation route exclusive to small and medium-sized enterprises (SMEs). https://sciencebasedtargets.org/faqs-for-smes/ Beck &amp; Jørgensen A/S commits to reduce scope 1 and scope 2 GHG emissions 46% by 2030 from a 2019 base year, and to measure and reduce its scope 3 emissions.</t>
  </si>
  <si>
    <t>Beefplace Co.,Ltd.</t>
  </si>
  <si>
    <t>Please change their target wording to: This target was approved using a streamlined target validation route exclusive to small and medium-sized enterprises (SMEs). https://sciencebasedtargets.org/faqs-for-smes/ Beefplace Co.,Ltd. commits to reduce scope 1 and scope 2 GHG emissions 42% by 2030 from a 2021 base year, and to measure and reduce its scope 3 emissions.</t>
  </si>
  <si>
    <t>BEFIMMO SA</t>
  </si>
  <si>
    <t>BE0003678894</t>
  </si>
  <si>
    <t>This target was approved using a streamlined target validation route exclusive to small and medium-sized enterprises (SMEs). https://sciencebasedtargets.org/faqs-for-smes/ BEFIMMO SA commits to reduce scope 1 and scope 2 GHG emissions 50% by 2030 from a 2018 base year, and to measure and reduce its scope 3 emissions.</t>
  </si>
  <si>
    <t>BEHARI LAL ISPAT PVT LTD</t>
  </si>
  <si>
    <t>This target was approved using a streamlined target validation route exclusive to small and medium-sized enterprises (SMEs). https://sciencebasedtargets.org/faqs-for-smes/  BEHARI LAL ISPAT PVT LTD commits to reduce scope 1 and scope 2 GHG emissions 42% by 2030 from a 2020 base year, and to measure and reduce its scope 3 emissions.</t>
  </si>
  <si>
    <t>Behn Meyer Holding AG</t>
  </si>
  <si>
    <t>Beiersdorf AG</t>
  </si>
  <si>
    <t>DE0005200000</t>
  </si>
  <si>
    <t>L47NHHI0Z9X22DV46U41</t>
  </si>
  <si>
    <t>Overall Net-Zero Target
Beiersdorf AG commits to reach net-zero greenhouse gas emissions across the value chain
by 2045 from a 2018 base year.
Near-Term Targets
Beiersdorf AG commits to reduce absolute scope 1 and 2 GHG emissions 70% by 2032 from
a 2018 base year*. Beiersdorf AG also commits to reduce absolute scope 3 GHG emissions
from purchased goods and services, upstream transportation and distribution, business
travel, and end of life treatment of sold products 40% within the same timeframe*.
*The target boundary includes biogenic land-related emissions and removals from
bioenergy feedstocks.
Long-Term Targets
Beiersdorf AG commits to reduce absolute scope 1 and 2 GHG emissions 90% by 2045 from
a 2018 base year*. Beiersdorf AG commits to reduce absolute scope 3 GHG emissions 90%
within the same timeframe*.
*The target boundary includes biogenic land-related emissions and removals from
bioenergy feedstocks.</t>
  </si>
  <si>
    <t>Beifa Group Co., Ltd</t>
  </si>
  <si>
    <t>Beijer Alma AB</t>
  </si>
  <si>
    <t>SE0011090547</t>
  </si>
  <si>
    <t>549300HJX9BNG5055Z38</t>
  </si>
  <si>
    <t>Beijer Ref AB</t>
  </si>
  <si>
    <t>SE0015949748</t>
  </si>
  <si>
    <t>549300PZZEUVH08H4G75</t>
  </si>
  <si>
    <t>Beijing Brainpower Pharma Consulting Co. Ltd</t>
  </si>
  <si>
    <t>This target was approved using a streamlined target validation route exclusive to small and medium-sized enterprises (SMEs). https://sciencebasedtargets.org/faqs-for-smes/ Beijing Brainpower Pharma Consulting Co. Ltd commits to reduce scope 1 and scope 2 GHG emissions 42% by 2030 from a 2022 base year, and to measure and reduce its scope 3 emissions.</t>
  </si>
  <si>
    <t>Beijing Comprehensive Pharm Consultants Co.,Ltd</t>
  </si>
  <si>
    <t>This target was approved using a streamlined target validation route exclusive to small and medium-sized enterprises (SMEs). https://sciencebasedtargets.org/faqs-for-smes/ Beijing Comprehensive Pharm Consultants Co.,Ltd commits to reduce scope 1 and scope 2 GHG emissions 42% by 2030 from a 2022 base year, and to measure and reduce its scope 3 emissions.</t>
  </si>
  <si>
    <t>Beijing Digital China Cloud Computing Co., Ltd.</t>
  </si>
  <si>
    <t>Beijing Huaxin Supply Chain Management Co., Ltd.</t>
  </si>
  <si>
    <t>Beijing Kyuan Pharmaceutical Co., Ltd.</t>
  </si>
  <si>
    <t>Beijing Labour Consulting Co., Ltd.</t>
  </si>
  <si>
    <t>This target was approved using a streamlined target validation route exclusive to small and medium-sized enterprises (SMEs). https://sciencebasedtargets.org/faqs-for-smes/ Beijing Labour Consulting Co., Ltd. commits to reduce scope 1 and scope 2 GHG emissions 42% by 2030 from a 2022 base year, and to measure and reduce its scope 3 emissions.</t>
  </si>
  <si>
    <t>Beijing REBORN Integrated Experience Marketing Co.,Ltd.</t>
  </si>
  <si>
    <t>This target was approved using a streamlined target validation route exclusive to small and medium-sized enterprises (SMEs). https://sciencebasedtargets.org/faqs-for-smes/ Beijing REBORN Integrated Experience Marketing Co.,Ltd. commits to reduce scope 1 and scope 2 GHG emissions 42% by 2030 from a 2022 base year, and to measure and reduce its scope 3 emissions.</t>
  </si>
  <si>
    <t>Beijing Xinglintian Translation Center</t>
  </si>
  <si>
    <t>This target was approved using a streamlined target validation route exclusive to small and medium-sized enterprises (SMEs). https://sciencebasedtargets.org/faqs-for-smes/ Beijing Xinglintian Translation Center commits to reduce scope 1 and scope 2 GHG emissions 42% by 2030 from a 2022 base year, and to measure and reduce its scope 3 emissions.</t>
  </si>
  <si>
    <t>Beijing Zhuanzhuan Spirit Technology Co., Ltd.</t>
  </si>
  <si>
    <t>Beijing zWIN Marketing Consultants Limited Co.LTD</t>
  </si>
  <si>
    <t>This target was approved using a streamlined target validation route exclusive to small and medium-sized enterprises (SMEs). https://sciencebasedtargets.org/faqs-for-smes/ Beijing zWIN Marketing Consultants Limited Co.LTD commits to reduce scope 1 and scope 2 GHG emissions 42% by 2030 from a 2022 base year, and to measure and reduce its scope 3 emissions.</t>
  </si>
  <si>
    <t>BekaertDeslee NV</t>
  </si>
  <si>
    <t>BE0628953443</t>
  </si>
  <si>
    <t>5493008OO5QB8F1A5L74</t>
  </si>
  <si>
    <t>BEL S.A.</t>
  </si>
  <si>
    <t>FR0000121857</t>
  </si>
  <si>
    <t>5493005GNGE7UFJCIL03</t>
  </si>
  <si>
    <t>Bel commits to reduce absolute scope 1 and 2 GHG emissions 75.6% by 2035 from a 2017 base year.* Bel also commits to reduce absolute scope 3 GHG emissions 25% within the same timeframe. *The target boundary includes biogenic emissions and removals from bioenergy feedstocks.</t>
  </si>
  <si>
    <t>Belcan International Ltd</t>
  </si>
  <si>
    <t>Belfius Bank SA</t>
  </si>
  <si>
    <t>A5GWLFH3KM7YV2SFQL84</t>
  </si>
  <si>
    <t>BELFOR (UK) Limited</t>
  </si>
  <si>
    <t>This target was approved using a streamlined target validation route exclusive to small and medium-sized enterprises (SMEs). https://sciencebasedtargets.org/faqs-for-smes/ BELFOR (UK) Limited commits to reach net-zero by 2030. As part of this, BELFOR (UK) Limited commits to reduce scope 1+2+3 emissions 90% by 2030 from a 2021 base year.</t>
  </si>
  <si>
    <t>BELFOR Canada Inc.</t>
  </si>
  <si>
    <t>Belgotex Floorcoverings (Pty) Ltd</t>
  </si>
  <si>
    <t>Bellagroup A/S</t>
  </si>
  <si>
    <t>Bellaplant AG</t>
  </si>
  <si>
    <t>This target was approved using a streamlined target validation route exclusive to small and medium-sized enterprises (SMEs). https://sciencebasedtargets.org/faqs-for-smes/ Bellaplant AG commits to reduce scope 1 and scope 2 GHG emissions 42% by 2030 from a 2021 base year, and to measure and reduce its scope 3 emissions.</t>
  </si>
  <si>
    <t>BELLSYSTEM24 HOLDINGS, INC.</t>
  </si>
  <si>
    <t>JP3835760004</t>
  </si>
  <si>
    <t>353800JZJDPUWIH3M649</t>
  </si>
  <si>
    <t>Overall Net-Zero Target
BELLSYSTEM24 Holdings commits to reach net-zero greenhouse gas emissions across the
value chain by FY2040.
Near-Term Targets
BELLSYSTEM24 Holdings, Inc. commits to reduce absolute scope 1 and 2 GHG emissions
46.3% by FY2030 from a FY2019 base year. BELLSYSTEM24 Holdings, Inc. also commits to
reduce absolute scope 3 GHG emissions 27.5% within the same timeframe.
Long-Term Targets
BELLSYSTEM24 Holdings, Inc. commits to reduce absolute scope 1, 2, and 3 GHG emissions
90% by FY2040 from a FY2019 base year.</t>
  </si>
  <si>
    <t>BELLTECH</t>
  </si>
  <si>
    <t>Bellway Homes Limited</t>
  </si>
  <si>
    <t>GB0000904986</t>
  </si>
  <si>
    <t>213800CY4L3HST4FGZ98</t>
  </si>
  <si>
    <t>Bellway Homes Limited commits to reduce absolute scope 1 and 2 GHG emissions 46.2% by FY2030 from a FY2019 base year.* Bellway Homes Limited commits to reduce scope 3 GHG emissions 55% per square metre of completed floor area by FY2030 from a FY2019 base year, which is equivalent to 37% absolute reduction. *The target boundary includes biogenic emissions and removals from bioenergy feedstocks</t>
  </si>
  <si>
    <t>BelOrta</t>
  </si>
  <si>
    <t>This target was approved using a streamlined target validation route exclusive to small and medium-sized enterprises (SMEs). https://sciencebasedtargets.org/faqs-for-smes/ BelOrta commits to reduce scope 1 and scope 2 GHG emissions 42% by 2030 from a 2020 base year, and to measure and reduce its scope 3 emissions.</t>
  </si>
  <si>
    <t>Belron®</t>
  </si>
  <si>
    <t>Overall Net-Zero Target
Belron commits to reach net-zero GHG emissions across the value chain by 2050.
Near-Term Targets
Belron commits to reduce absolute scope 1 and 2 GHG emissions 42% by 2030 from a 2021
base year.*
Belron also commits to reduce absolute scope 3 GHG emissions from purchased goods and
services, capital goods, fuel and energy related activities, upstream transport and
distribution, and waste generated in operations 25% within the same timeframe.*
**The target boundary includes biogenic land-related emissions and removals from
bioenergy feedstocks.
Long-Term Targets
Belron commits to reduce absolute scope 1, 2 and 3 GHG emissions 90% by 2050 from a
2021 base year.*
*The target boundary includes biogenic land-related emissions and removals from bioenergy
feedstocks.</t>
  </si>
  <si>
    <t>Belu Water Ltd</t>
  </si>
  <si>
    <t>This target was approved using a streamlined target validation route exclusive to small and medium-sized enterprises (SMEs). https://sciencebasedtargets.org/faqs-for-smes/ Belu Water Ltd commits to reduce scope 1 and scope 2 GHG emissions 46% by 2030 from a 2019 base year, and to measure and reduce its scope 3 emissions.</t>
  </si>
  <si>
    <t>Belysse NV, Bentley Mills - ITC - modulyss</t>
  </si>
  <si>
    <t>549300PJMMT67UYD2C34</t>
  </si>
  <si>
    <t>Bemsiq AB</t>
  </si>
  <si>
    <t>Bemt AB</t>
  </si>
  <si>
    <t>This target was approved using a streamlined target validation route exclusive to small and medium-sized enterprises (SMEs). https://sciencebasedtargets.org/faqs-for-smes/ Bemt AB commits to reduce scope 1 and scope 2 GHG emissions 42% by 2030 from a 2022 base year, and to measure and reduce its scope 3 emissions.</t>
  </si>
  <si>
    <t>Ben &amp; Jerry's</t>
  </si>
  <si>
    <t>US0814651065</t>
  </si>
  <si>
    <t>Vermont-based, Unilever ice cream brand Ben &amp; Jerry's commits to reduce scope 1 and 2 GHG emissions 100% by 2025 from a 2015 base-year.  The company also commits to reduce value chain GHG emissions (scope 1, 2 and 3) 40% per pint of product sold by 2025 from a 2015 base-year.</t>
  </si>
  <si>
    <t>Bendigo and Adelaide Bank Limited</t>
  </si>
  <si>
    <t>AU000000BEN6</t>
  </si>
  <si>
    <t>549300Y9URD6W70K0360</t>
  </si>
  <si>
    <t>Headline target: 
Bendigo and Adelaide Bank Limited portfolio targets cover 71% of its total investment and lending activities by total assets as of FY2020(1). As of that year, required activities made up 8% of Bendigo and Adelaide Bank Limited’s total investment and lending by total assets while optional activities made up 79% and out of scope activities made up 13%.
(1) These targets and coverage percent do not include third-party asset management activities.Third-party asset management activities made up 8% of total investment, lending, and asset management activities by total assets.
https://sciencebasedtargets.org/resources/files/Target-language-and-summary_Bendigo_and_Adelaide.pdf</t>
  </si>
  <si>
    <t>Benesse Corporation Co., Ltd.</t>
  </si>
  <si>
    <t>JP3835620000</t>
  </si>
  <si>
    <t>549300XOPEJA8L2IV934</t>
  </si>
  <si>
    <t>Benesse Corporation, Inc. commits to reduce absolute scope 1 and 2 GHG emissions 52.8% by 2030 from a 2018 base year. Benesse Corporation, Inc. commits to reduce absolute scope 3 GHG emissions 14.8% by 2030 from a 2018 base year.</t>
  </si>
  <si>
    <t>Benetton Group Srl</t>
  </si>
  <si>
    <t>8156008449B96AF1FE15</t>
  </si>
  <si>
    <t>Benetton Group S.r.l. commits to reduce absolute scope 1 and 2 GHG emissions 50% by 2030 from a 2019 base year. Benetton Group S.r.l. also commits to reduce absolute scope 3 GHG emissions from purchased goods and services, fuel and energy related activities, upstream and downstream transportation and distribution, employee commuting, and franchises 30% within the same timeframe.</t>
  </si>
  <si>
    <t>Beneva</t>
  </si>
  <si>
    <t>Bennetts Associates</t>
  </si>
  <si>
    <t>This target was approved using a streamlined target validation route exclusive to small and medium-sized enterprises (SMEs). https://sciencebasedtargets.org/faqs-for-smes/ Bennetts Associates commits to reduce scope 1 and scope 2 GHG emissions 50% by 2030 from a 2018 base year, and to measure and reduce its scope 3 emissions. Bennetts Associates commits to reach net-zero by 2040. As part of this, Bennetts Associates commits to reduce scope 1+2+3 emissions 90% by 2040 from a 2018 base year.</t>
  </si>
  <si>
    <t>Bentax A/S</t>
  </si>
  <si>
    <t>This target was approved using a streamlined target validation route exclusive to small and medium-sized enterprises (SMEs). https://sciencebasedtargets.org/faqs-for-smes/ Bentax A/S commits to reduce scope 1 and scope 2 GHG emissions 42% by 2030 from a 2022 base year, and to measure and reduce its scope 3 emissions.</t>
  </si>
  <si>
    <t>BENTELER Group</t>
  </si>
  <si>
    <t>BENTELER commits to reduce absolute scope 1 and 2 GHG emissions 50% by 2030 from a 2019 base year. BENTELER also commits to reduce absolute scope 3 GHG emissions 30% within the same timeframe.</t>
  </si>
  <si>
    <t>Bentley Systems, Incorporated</t>
  </si>
  <si>
    <t>Bentley Systems commits to reduce absolute scope 1 &amp; 2 GHG emissions 50% by 2030 from a 2019 base year.
Bentley Systems also commits to reduce scope 3 GHG emissions from purchased goods and services, fuel-&amp; energy-related activities, upstream transportation and distribution, waste generated in operations, business travel and employee commuting 55%% per USD of value added within the same timeframe.</t>
  </si>
  <si>
    <t>Bergfreunde GmbH</t>
  </si>
  <si>
    <t>BERGFREUNDE GmbH commits to reduce absolute scope 1 and 2 GHG emissions 70% by 2030 from a 2019 base year. BERGFREUNDE GmbH also commits that 75% of its suppliers by spend covering purchased goods and services and downstream transportation and distribution will have science-based targets by 2026.</t>
  </si>
  <si>
    <t>Berggård Amundsen &amp; CO</t>
  </si>
  <si>
    <t>BergHOFF Belgium</t>
  </si>
  <si>
    <t>549300SZ4OOGC07VWO86</t>
  </si>
  <si>
    <t>This target was approved using a streamlined target validation route exclusive to small and medium-sized enterprises (SMEs). https://sciencebasedtargets.org/faqs-for-smes/ BergHOFF Belgium commits to reduce scope 1 and scope 2 GHG emissions 42% by 2030 from a 2020 base year, and to measure and reduce its scope 3 emissions.</t>
  </si>
  <si>
    <t>Berglandmilch eGen</t>
  </si>
  <si>
    <t>Bergzeit GmbH</t>
  </si>
  <si>
    <t>This target was approved using a streamlined target validation route exclusive to small and medium-sized enterprises (SMEs). https://sciencebasedtargets.org/faqs-for-smes/ Bergzeit GmbH commits to reduce scope 1 and scope 2 GHG emissions 46% by 2030 from a 2019 base year, and to measure and reduce its scope 3 emissions.</t>
  </si>
  <si>
    <t>BERICAP HOLDING GMBH (BERICAP GROUP)</t>
  </si>
  <si>
    <t>529900CL55GTVR6YEN36</t>
  </si>
  <si>
    <t>Berkeley Research Group, LLC</t>
  </si>
  <si>
    <t>Berlee Furniture (Hong Kong) Limited</t>
  </si>
  <si>
    <t>This target was approved using a streamlined target validation route exclusive to small and medium-sized enterprises (SMEs). https://sciencebasedtargets.org/faqs-for-smes/ Berlee Furniture (Hong Kong) Limited commits to reduce scope 1 and scope 2 GHG emissions 42% by 2030 from a 2022 base year, and to measure and reduce its scope 3 emissions.</t>
  </si>
  <si>
    <t>Berlin Packaging, LLC</t>
  </si>
  <si>
    <t>549300L1HNHO6QOXHH42</t>
  </si>
  <si>
    <t>Berner Ltd</t>
  </si>
  <si>
    <t>743700N17I5F1KC2L971</t>
  </si>
  <si>
    <t>Berry Global Group, Inc.</t>
  </si>
  <si>
    <t>US08579W1036</t>
  </si>
  <si>
    <t>549300G6KKUMMXM8NH73</t>
  </si>
  <si>
    <t>Berry Global commits to reduce absolute scope 1 and 2 GHG emissions 25.2% by 2025 from a 2019 base year. Berry Global also commits to reduce absolute scope 3 GHG  emissions 25.2% within the same timeframe.</t>
  </si>
  <si>
    <t>BerryWorld Europe BV</t>
  </si>
  <si>
    <t>Bertegruppen AB</t>
  </si>
  <si>
    <t>This target was approved using a streamlined target validation route exclusive to small and medium-sized enterprises (SMEs). https://sciencebasedtargets.org/faqs-for-smes/
Bertegruppen AB commits to reduce absolute scope 1 and scope 2 GHG emissions 50% by 2030 from a 2018 base year, and to measure and reduce its scope 3 emissions.</t>
  </si>
  <si>
    <t>Bertelsmann SE &amp; Co. KGaA</t>
  </si>
  <si>
    <t>DE0005224901</t>
  </si>
  <si>
    <t>5299001BUUGXAREGE533</t>
  </si>
  <si>
    <t>Bertelsmann commits to reduce absolute scope 1, 2 and 3 GHG emissions 50% by 2030 from a 2018 base year.</t>
  </si>
  <si>
    <t>Bertrandt AG</t>
  </si>
  <si>
    <t>Beryl</t>
  </si>
  <si>
    <t>This target was approved using a streamlined target validation route exclusive to small and medium-sized enterprises (SMEs). https://sciencebasedtargets.org/faqs-for-smes/ Beryl commits to reduce scope 1 and scope 2 GHG emissions 38% by 2030 from a 2021 base year, and to measure and reduce its scope 3 emissions.</t>
  </si>
  <si>
    <t>Berylls Group GmbH</t>
  </si>
  <si>
    <t>This target was approved using a streamlined target validation route exclusive to small and medium-sized enterprises (SMEs). https://sciencebasedtargets.org/faqs-for-smes/ Berylls Group GmbH commits to reduce scope 1 and scope 2 GHG emissions 42% by 2030 from a 2021 base year, and to measure and reduce its scope 3 emissions.</t>
  </si>
  <si>
    <t>BES Engineering Corporation</t>
  </si>
  <si>
    <t>not available</t>
  </si>
  <si>
    <t>BES Group (British Engineering Services Ltd)</t>
  </si>
  <si>
    <t>Overall Net-Zero Target: BES Group commits to reach net-zero greenhouse gas emissions across the value chain by 2040. Near-Term Targets: BES Group commits to reduce absolute scope 1 and 2 GHG emissions 42% by 2030 from a 2022 base year. BES Group also commits to reduce absolute scope 3 GHG emissions 25% within the same timeframe. Long-Term Targets: BES Group commits to reduce absolute scope 1 and 2 GHG emissions 90% by 2040 from a 2022 base year. BES Group also commits to reduce absolute scope 3 GHG emissions 90% within the same timeframe.</t>
  </si>
  <si>
    <t>Best Buy Co., Inc.</t>
  </si>
  <si>
    <t>US0865161014</t>
  </si>
  <si>
    <t>HL5XPTVRV0O8TUN5LL90</t>
  </si>
  <si>
    <t>American multinational consumer electronics retailer Best Buy commits to reduce absolute Scope 1 and Scope 2 GHG emissions 50% by 2030 from a 2017 base-year. Best Buy also commits to reduce absolute Scope 3 GHG emissions from Use of Sold Products 20% by 2030 from a 2017 base-year.</t>
  </si>
  <si>
    <t>BEST SHIZAI Co., Ltd.</t>
  </si>
  <si>
    <t>This target was approved using a streamlined target validation route exclusive to small and medium-sized enterprises (SMEs). https://sciencebasedtargets.org/faqs-for-smes/ BEST SHIZAI Co., Ltd. commits to reduce scope 1 and scope 2 GHG emissions 42% by 2030 from a 2022 base year, and to measure and reduce its scope 3 emissions.</t>
  </si>
  <si>
    <t>Bester Feed and Grain (Pty) Ltd</t>
  </si>
  <si>
    <t>This target was approved using a streamlined target validation route exclusive to small and medium-sized enterprises (SMEs). https://sciencebasedtargets.org/faqs-for-smes/ Bester Feed and Grain (Pty) Ltd commits to reduce scope 1 and scope 2 GHG emissions 42% by 2030 from a 2020 base year, and to measure and reduce its scope 3 emissions.</t>
  </si>
  <si>
    <t>BESTSELLER A/S</t>
  </si>
  <si>
    <t>213800VIH5AL9VOSRF63</t>
  </si>
  <si>
    <t>01/12/2018</t>
  </si>
  <si>
    <t>BESTSELLER A/S commits to reduce absolute scope 1 and 2 GHG emissions 50% by 2030 from a 2018 base year. BESTSELLER A/S also commits to reduce absolute scope 3 GHG emissions from purchased goods and services and upstream and downstream transportation 30% over the same timeframe.</t>
  </si>
  <si>
    <t>Bestudy (Shanghai) Medical Technology Co., Ltd.</t>
  </si>
  <si>
    <t>Bethell Group</t>
  </si>
  <si>
    <t>This target was approved using a streamlined target validation route exclusive to small and medium-sized enterprises (SMEs). https://sciencebasedtargets.org/faqs-for-smes/ Bethell Group commits to reduce scope 1 and scope 2 GHG emissions 42% by 2030 from a 2020 base year, and to measure and reduce its scope 3 emissions.</t>
  </si>
  <si>
    <t>Betong Øst AS</t>
  </si>
  <si>
    <t>This target was approved using a streamlined target validation route exclusive to small and medium-sized enterprises (SMEs). https://sciencebasedtargets.org/faqs-for-smes/ Betong Øst AS commits to reduce scope 1 and scope 2 GHG emissions 42% by 2030 from a 2022 base year, and to measure and reduce its scope 3 emissions.</t>
  </si>
  <si>
    <t>SE0014186532</t>
  </si>
  <si>
    <t>549300W61XW8OFGBG077</t>
  </si>
  <si>
    <t>Better Drinks</t>
  </si>
  <si>
    <t>This target was approved using a streamlined target validation route exclusive to small and medium-sized enterprises (SMEs). https://sciencebasedtargets.org/faqs-for-smes/ Better Drinks commits to reduce scope 1 and scope 2 GHG emissions 42% by 2030 from a 2022 base year, and to measure and reduce its scope 3 emissions.</t>
  </si>
  <si>
    <t>Betterect (Pty) Ltd</t>
  </si>
  <si>
    <t>This target was approved using a streamlined target validation route exclusive to small and medium-sized enterprises (SMEs). https://sciencebasedtargets.org/faqs-for-smes/ Betterect (Pty) Ltd commits to reduce scope 1 and scope 2 GHG emissions 42% by 2030 from a 2021 base year, and to measure and reduce its scope 3 emissions.</t>
  </si>
  <si>
    <t>Betterfly</t>
  </si>
  <si>
    <t>Betz Holding GmbH</t>
  </si>
  <si>
    <t>This target was approved using a streamlined target validation route exclusive to small and medium-sized enterprises (SMEs). https://sciencebasedtargets.org/faqs-for-smes/ Betz Holding GmbH commits to reduce scope 1 and scope 2 GHG emissions 42% by 2030 from a 2020 base year, and to measure and reduce its scope 3 emissions.</t>
  </si>
  <si>
    <t>BEUMER Group GmbH &amp; Co. KG</t>
  </si>
  <si>
    <t>Beurer GmbH</t>
  </si>
  <si>
    <t>52990053KCXQ6UX03487</t>
  </si>
  <si>
    <t>BEWI ASA</t>
  </si>
  <si>
    <t>NO0010890965</t>
  </si>
  <si>
    <t>254900N95EUYYZZA5F19</t>
  </si>
  <si>
    <t>BEYOND DESIGN ARCHITECTS &amp; CONSULTANTS</t>
  </si>
  <si>
    <t>This target was approved using a streamlined target validation route exclusive to small and medium-sized enterprises (SMEs). https://sciencebasedtargets.org/faqs-for-smes/ BEYOND DESIGN ARCHITECTS &amp; CONSULTANTS commits to reduce scope 1 and scope 2 GHG emissions 42% by 2030 from a 2022 base year, and to measure and reduce its scope 3 emissions.</t>
  </si>
  <si>
    <t>BeyondSquare Solutions Private Limited</t>
  </si>
  <si>
    <t>This target was approved using a streamlined target validation route exclusive to small and medium-sized enterprises (SMEs). https://sciencebasedtargets.org/faqs-for-smes/ BeyondSquare Solutions Private Limited commits to reduce scope 1 and scope 2 GHG emissions 42% by 2030 from a 2022 base year, and to measure and reduce its scope 3 emissions.</t>
  </si>
  <si>
    <t>BGEN Ltd</t>
  </si>
  <si>
    <t>BGH Edelstahlwerke GmbH</t>
  </si>
  <si>
    <t>BGH Edelstahlwerke GmbH commits to reduce absolute scope 1 and 2 GHG
emissions 42% by 2030 from a 2021 base year. BGH Edelstahlwerke GmbH also
commits to reduce absolute scope 3 GHG emissions from purchased goods and
services, fuel and energy-related activities, upstream transportation and distribution,
waste generated in operations, business travel, employee commuting, downstream
transportation and distribution, processing of sold products, and end-of-life treatment
of sold products 25% within the same timeframe.</t>
  </si>
  <si>
    <t>BGIS</t>
  </si>
  <si>
    <t>Bharat Forge</t>
  </si>
  <si>
    <t>Bharti Airtel Limited</t>
  </si>
  <si>
    <t>INE397D01024</t>
  </si>
  <si>
    <t>335800KQ1FPKOQ84OR26</t>
  </si>
  <si>
    <t>Indian telecommunication company Bharti Airtel commits to reduce absolute scope 1 and 2 GHG emissions 50.2% by FY2031 from a FY2021 base year. Bharti Airtel also commits to reduce absolute scope 3 GHG emissions 42% over the same timeframe.</t>
  </si>
  <si>
    <t>Bhate &amp; Raje Construction Company Pvt.Ltd</t>
  </si>
  <si>
    <t>This target was approved using a streamlined target validation route exclusive to small and medium-sized enterprises (SMEs). https://sciencebasedtargets.org/faqs-for-smes/ Bhate &amp; Raje Construction Company Pvt.Ltd commits to reduce scope 1 and scope 2 GHG emissions 42% by 2030 from a 2022 base year, and to measure and reduce its scope 3 emissions.</t>
  </si>
  <si>
    <t>BHC Ltd</t>
  </si>
  <si>
    <t>This target was approved using a streamlined target validation route exclusive to small and medium-sized enterprises (SMEs). https://sciencebasedtargets.org/faqs-for-smes/ BHC Ltd commits to reduce scope 1 and scope 2 GHG emissions 42% by 2030 from a 2020 base year, and to measure and reduce its scope 3 emissions.</t>
  </si>
  <si>
    <t>SE0010948588</t>
  </si>
  <si>
    <t>549300ZLCWL2QTO3HR86</t>
  </si>
  <si>
    <t>BHJ</t>
  </si>
  <si>
    <t>549300V49XMIIZL4RS41</t>
  </si>
  <si>
    <t>BI NEWVISION</t>
  </si>
  <si>
    <t>This target was approved using a streamlined target validation route exclusive to small and medium-sized enterprises (SMEs). https://sciencebasedtargets.org/faqs-for-smes/BI NEWVISION commits to reduce scope 1 and scope 2 GHG emissions 25% by 2030 from a 2020 base year, and to measure and reduce its scope 3 emissions.</t>
  </si>
  <si>
    <t>BIAL</t>
  </si>
  <si>
    <t>Bibby Marine Limited</t>
  </si>
  <si>
    <t>BIC Services Pty Limited</t>
  </si>
  <si>
    <t>BIC Services commits to reduce absolute scope 1 and 2 and upstream scope 3 GHG emissions 42% by FY2030 from a FY2020 base year. BIC Services commits to increase annual sourcing of renewable electricity from 0% in FY2020 to 100% by FY2030.</t>
  </si>
  <si>
    <t>Bidfood</t>
  </si>
  <si>
    <t>Bidvest Noonan</t>
  </si>
  <si>
    <t>BIF Co.,Ltd.</t>
  </si>
  <si>
    <t>This target was approved using a streamlined target validation route exclusive to small and medium-sized enterprises (SMEs). https://sciencebasedtargets.org/faqs-for-smes/ BIF Co.,Ltd. commits to reduce scope 1 and scope 2 GHG emissions 42% by 2030 from a 2021 base year, and to measure and reduce its scope 3 emissions.</t>
  </si>
  <si>
    <t>Biffa Limited</t>
  </si>
  <si>
    <t>GB00BD8DR117</t>
  </si>
  <si>
    <t>2138008RB4WDK7HYYS91</t>
  </si>
  <si>
    <t>Biffa commits to reduce absolute scope 1 and 2 GHG emissions 50% by 2030 from a 2019 base year. Biffa also
commits to reduce absolute scope 3 GHG emissions 25% by 2030 from a 2022 base year. Biffa commits that
27.6% of its suppliers by emissions covering purchased goods and services, upstream transportation and
distribution, and waste generated in operations will have science-based targets by 2027</t>
  </si>
  <si>
    <t>Big Red Group Pty Ltd</t>
  </si>
  <si>
    <t>This target was approved using a streamlined target validation route exclusive to small and medium-sized enterprises (SMEs). https://sciencebasedtargets.org/faqs-for-smes/ Big Red Group Pty Ltd commits to reduce scope 1 and scope 2 GHG emissions 42% by 2030 from a 2022 base year, and to measure and reduce its scope 3 emissions. Big Red Group Pty Ltd commits to reach net-zero by 2040. As part of this, Big Red Group Pty Ltd commits to reduce scope 1+2+3 emissions 90% by 2040 from a 2022 base year.</t>
  </si>
  <si>
    <t>Big Yellow Group PLC</t>
  </si>
  <si>
    <t>GB0002869419</t>
  </si>
  <si>
    <t>213800W7Q4V2ZI8LIW31</t>
  </si>
  <si>
    <t>Big Yellow Group commits to reduce absolute scope 1 and 2 GHG emissions 70% by FY2032 from a FY2019 base year. Big Yellow Group also commits to reduce scope 3 GHG emissions from purchased goods and services, capital goods, and fuel and energy related activities 61.1% per square foot within the same timeframe.</t>
  </si>
  <si>
    <t>Bigler AG Fleischwaren</t>
  </si>
  <si>
    <t>Bigmama-Seafood Co., Ltd.</t>
  </si>
  <si>
    <t>This target was approved using a streamlined target validation route exclusive to small and medium-sized enterprises (SMEs). https://sciencebasedtargets.org/faqs-for-smes/ Bigmama-Seafood Co., Ltd. commits to reduce scope 1 and scope 2 GHG emissions 42% by 2030 from a 2022 base year, and to measure and reduce its scope 3 emissions.</t>
  </si>
  <si>
    <t>Bilecik Demir Çelik</t>
  </si>
  <si>
    <t>Bilfinger SE</t>
  </si>
  <si>
    <t>DE0005909006</t>
  </si>
  <si>
    <t>529900H0HULEN2BZ4604</t>
  </si>
  <si>
    <t>SE0000862997</t>
  </si>
  <si>
    <t>549300YJUYJ9A24RXL71</t>
  </si>
  <si>
    <t>Billogram AB</t>
  </si>
  <si>
    <t>This target was approved using a streamlined target validation route exclusive to small and medium-sized enterprises (SMEs). https://sciencebasedtargets.org/faqs-for-smes/ Billogram AB commits to reduce scope 1 and scope 2 GHG emissions 42% by 2030 from a 2022 base year, and to measure and reduce its scope 3 emissions.</t>
  </si>
  <si>
    <t>Binder International GmbH &amp; Co. KG</t>
  </si>
  <si>
    <t>This target was approved using a streamlined target validation route exclusive to small and medium-sized enterprises (SMEs). https://sciencebasedtargets.org/faqs-for-smes/ Binder International GmbH &amp; Co. KG commits to reduce scope 1 and scope 2 GHG emissions 42% by 2030 from a 2023 base year, and to measure and reduce its scope 3 emissions.</t>
  </si>
  <si>
    <t>Binto AS</t>
  </si>
  <si>
    <t>This target was approved using a streamlined target validation route exclusive to small and medium-sized enterprises (SMEs). https://sciencebasedtargets.org/faqs-for-smes/ Binto AS commits to reduce scope 1 and scope 2 GHG emissions 42% by 2030 from a 2022 base year, and to measure and reduce its scope 3 emissions.</t>
  </si>
  <si>
    <t>Bio Pappel S.A. de C.V.</t>
  </si>
  <si>
    <t>bio-familia</t>
  </si>
  <si>
    <t>This target was approved using a streamlined target validation route exclusive to small and medium-sized enterprises (SMEs). https://sciencebasedtargets.org/faqs-for-smes/ bio-familia commits to reduce scope 1 and scope 2 GHG emissions 42% by 2030 from a 2020 base year, and to measure and reduce its scope 3 emissions.  bio-familia commits to reduce scope 1+2+3 emissions 90% by 2050 from a 2020 base year.</t>
  </si>
  <si>
    <t>BioAgilytix Labs, LLC</t>
  </si>
  <si>
    <t>Biofuel Express</t>
  </si>
  <si>
    <t>09/05/2024</t>
  </si>
  <si>
    <t>This target was approved using a streamlined target validation route exclusive to small and medium-sized enterprises (SMEs). https://sciencebasedtargets.org/faqs-for-smes/ Biofuel Express commits to reduce scope 1 and scope 2 GHG emissions 42% by 2030 from a 2020 base year, and to measure and reduce its scope 3 emissions. Biofuel Express commits to reach net-zero by 2045. As part of this, Biofuel Express commits to reduce scope 1+2+3 emissions 90% by 2045 from a 2020 base year.</t>
  </si>
  <si>
    <t>BioGaia AB</t>
  </si>
  <si>
    <t>SE0017769995</t>
  </si>
  <si>
    <t>This target was approved using a streamlined target validation route exclusive to small and medium-sized enterprises (SMEs). https://sciencebasedtargets.org/faqs-for-smes/ BioGaia AB commits to reduce scope 1 and scope 2 GHG emissions 46% by 2030 from a 2019 base year, and to measure and reduce its scope 3 emissions.</t>
  </si>
  <si>
    <t>Biogel AG</t>
  </si>
  <si>
    <t>This target was approved using a streamlined target validation route exclusive to small and medium-sized enterprises (SMEs). https://sciencebasedtargets.org/faqs-for-smes/ Biogel AG commits to reduce scope 1 and scope 2 GHG emissions 42% by 2030 from a 2019 base year, and to measure and reduce its scope 3 emissions.</t>
  </si>
  <si>
    <t>Biogen Inc.</t>
  </si>
  <si>
    <t>US09062X1037</t>
  </si>
  <si>
    <t>W8J5WZB5IY3K0NDQT671</t>
  </si>
  <si>
    <t>2032, 2025</t>
  </si>
  <si>
    <t>Overall Net-Zero Target
Biogen commits to reach net-zero GHG emissions across the value chain by 2045.
Near-Term Targets
Biogen commits to reduce absolute scope 1 and 2 GHG emissions 55% by 2032 from a 2019 base year. Biogen also commits that 80% of its suppliers by spend covering purchased goods and services and capital goods, will have science-based targets by 2025.
Long-Term Targets
Biogen commits to reduce absolute scope 1 and 2 GHG emissions 100% by 2040 from a
2019 base year. Biogen also commits to reduce absolute scope 3 GHG emissions 90% by
2045 from a 2019 base year.</t>
  </si>
  <si>
    <t>BIOIBERICA SAU</t>
  </si>
  <si>
    <t>BioMar Group</t>
  </si>
  <si>
    <t>213800O6S18WUKPWKU13</t>
  </si>
  <si>
    <t>BioMar Group commits to reduce absolute scope 1 and 2 GHG emissions 42% by 2030 from a 2020 base year.* BioMar Group also commits to reduce absolute scope 3 GHG emissions from purchased goods and services and upstream transportation and distribution 30% by 2030 from a 2021 base year. *The target boundary includes biogenic land-related emissions and removals from bioenergy feedstocks.</t>
  </si>
  <si>
    <t>bioMerieux</t>
  </si>
  <si>
    <t>FR0013280286</t>
  </si>
  <si>
    <t>549300AK8Y0LBIQ4T071</t>
  </si>
  <si>
    <t>bioMérieux commits to reduce absolute scope 1 and 2 GHG emissions 63% by 2034 from a 2019 base year. bioMérieux also commits that 67% of its suppliers by emissions covering purchased goods and services, fuel and energy related activities, upstream transportation and distribution, business travel and employee commuting, will have science-based targets by 2026.</t>
  </si>
  <si>
    <t>Bion Analytx Private Limited</t>
  </si>
  <si>
    <t>This target was approved using a streamlined target validation route exclusive to small and medium-sized enterprises (SMEs). https://sciencebasedtargets.org/faqs-for-smes/ Bion Analytx Private Limited commits to reduce scope 1 and scope 2 GHG emissions 42% by 2030 from a 2022 base year, and to measure and reduce its scope 3 emissions.</t>
  </si>
  <si>
    <t>BioNTech SE</t>
  </si>
  <si>
    <t>US09075V1026</t>
  </si>
  <si>
    <t>894500UZJ5LG1F8J1U58</t>
  </si>
  <si>
    <t>BioNTech commits to reduce absolute scope 1 and 2 GHG emissions 42% by 2030 from a 2021 base year. BioNTech commits that 72% of its suppliers by emissions covering purchased goods and services, capital goods and upstream transportation and distribution, will have science based targets by 2027.</t>
  </si>
  <si>
    <t>Bioregional Development Group</t>
  </si>
  <si>
    <t>This target was approved using a streamlined target validation route exclusive to small and medium-sized enterprises (SMEs). https://sciencebasedtargets.org/faqs-for-smes/ Bioregional Development Group commits to reduce scope 1 and scope 2 GHG emissions 50% by 2030 from a 2018 base year, and to measure and reduce its scope 3 emissions.</t>
  </si>
  <si>
    <t>Bioscript Pharmacy Ltd</t>
  </si>
  <si>
    <t>BioSpectra, Inc.</t>
  </si>
  <si>
    <t>This target was approved using a streamlined target validation route exclusive to small and medium-sized enterprises (SMEs). https://sciencebasedtargets.org/faqs-for-smes/ BioSpectra, Inc. commits to reduce scope 1 and scope 2 GHG emissions 42% by 2030 from a 2022 base year, and to measure and reduce its scope 3 emissions.</t>
  </si>
  <si>
    <t>BIPROGY Inc.</t>
  </si>
  <si>
    <t>JP3754200008</t>
  </si>
  <si>
    <t>Bird &amp; Bird LLP</t>
  </si>
  <si>
    <t>213800RXXX2MW6TFLC82</t>
  </si>
  <si>
    <t>Bird Construction Inc</t>
  </si>
  <si>
    <t>BİRİKİM MÜHENDİSLİK VE ENDÜSTRİYEL YÜKLENİM LTD ŞTİ</t>
  </si>
  <si>
    <t>This target was approved using a streamlined target validation route exclusive to small and medium-sized enterprises (SMEs). https://sciencebasedtargets.org/faqs-for-smes/ BİRİKİM MÜHENDİSLİK VE ENDÜSTRİYEL YÜKLENİM LTD ŞTİ commits to reduce scope 1 and scope 2 GHG emissions 42% by 2030 from a 2021 base year, and to measure and reduce its scope 3 emissions.</t>
  </si>
  <si>
    <t>Bismillah Textiles Limited</t>
  </si>
  <si>
    <t>BITĖ Group</t>
  </si>
  <si>
    <t>XS2200172653</t>
  </si>
  <si>
    <t>BITĖ Group commits to reduce absolute scope 1 and 2 GHG emissions 42% by 2030 from a 2020 base year. BITĖ Group also commits to reduce scope 3 GHG emissions from purchased goods and services, capital goods and the use of sold products 51.6% per service subscription within the same timeframe.</t>
  </si>
  <si>
    <t>BizLink Holding</t>
  </si>
  <si>
    <t>BJSS</t>
  </si>
  <si>
    <t>BKI foods a/s</t>
  </si>
  <si>
    <t>This target was approved using a streamlined target validation route exclusive to small and medium-sized enterprises (SMEs). https://sciencebasedtargets.org/faqs-for-smes/ BKI foods a/s commits to reduce scope 1 and scope 2 GHG emissions 42% by 2030 from a 2020 base year, and to measure and reduce its scope 3 emissions.</t>
  </si>
  <si>
    <t>BKS Bank AG</t>
  </si>
  <si>
    <t>AT0000624705</t>
  </si>
  <si>
    <t>529900B9P29R8W03IX88</t>
  </si>
  <si>
    <t>BKUK Group Ltd</t>
  </si>
  <si>
    <t>213800QV6PLDKMWSY756</t>
  </si>
  <si>
    <t>BKUK Group Ltd commits to reduce absolute scope 1 and 2 GHG emissions 100% by 2030 from a 2019 base year. BKUK Group Ltd commits to reduce scope 3 GHG emissions from purchased goods and services, capital goods, upstream transportation and distribution, waste generated in operations and franchises 41% per restaurant by 2030 from a 2019 base year.</t>
  </si>
  <si>
    <t>BLB CORPORATION</t>
  </si>
  <si>
    <t>This target was approved using a streamlined target validation route exclusive to small and medium-sized enterprises (SMEs). https://sciencebasedtargets.org/faqs-for-smes/ BLB CORPORATION commits to reduce scope 1 and scope 2 GHG emissions 42% by 2030 from a 2021 base year, and to measure and reduce its scope 3 emissions.</t>
  </si>
  <si>
    <t>Blentagruppen AB</t>
  </si>
  <si>
    <t>BLG LOGISTICS GROUP AG &amp; Co. KG</t>
  </si>
  <si>
    <t>DE0005261606</t>
  </si>
  <si>
    <t>529900BFQAURT8UW2H46</t>
  </si>
  <si>
    <t>BLG LOGISTICS commits to reduce absolute scope 1 and 2 GHG emissions 30% by 2030 from a 2018 base year. BLG LOGISTICS also commits to reduce absolute scope 3 GHG emissions 15% over the same timeframe.</t>
  </si>
  <si>
    <t>Blis Global Ltd</t>
  </si>
  <si>
    <t>This target was approved using a streamlined target validation route exclusive to small and medium-sized enterprises (SMEs). https://sciencebasedtargets.org/faqs-for-smes/ Blis Global Ltd commits to reduce scope 1 and scope 2 GHG emissions 42% by 2030 from a 2022 base year, and to measure and reduce its scope 3 emissions.</t>
  </si>
  <si>
    <t>Block, Inc.</t>
  </si>
  <si>
    <t>549300OHIIUWSTIZME52</t>
  </si>
  <si>
    <t>Block, Inc. commits to reduce absolute scope 1 and 2 GHG emissions
46.2% by 2030 from a 2019 base year.
Block, Inc. also commits to increase active annual sourcing of renewable
electricity from 0% in 2019 to 100% by 2030.
Block, Inc. further commits to reduce scope 3 GHG emissions 55% per
million USD gross profit by 2030 from a 2019 base year.</t>
  </si>
  <si>
    <t>Financial Institution. Deadline to submit targets February 2024</t>
  </si>
  <si>
    <t>Bloom &amp; Wild group</t>
  </si>
  <si>
    <t>Bloomberg LP</t>
  </si>
  <si>
    <t>549300B56MD0ZC402L06</t>
  </si>
  <si>
    <t>Overall Net-Zero Target 
Bloomberg LP commits to reach net-zero greenhouse gas emissions across the value chain by 2040 from a 2018 base year. 
Near-Term Targets 
Bloomberg LP commits to reduce absolute scope 1 and 2 GHG emissions 80% by 2030 from a 2018 base year. Bloomberg LP also commits to increase annual sourcing of renewable electricity from 17% in 2018 to 100% by 2025. Bloomberg LP further commits to reduce absolute scope 3 GHG emissions from purchased goods and services, fuel and energy related activities, waste generated in operations, business travel and downstream transportation and distribution 30% by 2030 from a 2018 base year. 
Long-Term Targets 
Bloomberg LP commits to reduce absolute scope 1 and 2 GHG emissions 90% by 2040 from a 2018 base year. Bloomberg LP commits to reduce absolute scope 3 GHG emissions 90% within the same timeframe.</t>
  </si>
  <si>
    <t>Bloomsbury Publishing Plc.</t>
  </si>
  <si>
    <t>GB0033147751</t>
  </si>
  <si>
    <t>213800ZL2PEC4C6UOQ53</t>
  </si>
  <si>
    <t>2030, 2035</t>
  </si>
  <si>
    <t>Bloomsbury Publishing Plc commits to reduce absolute scope 1 and 2 GHG emissions 46% by FY2030 from a FY2020 base year. Bloomsbury Publishing Plc commits to reduce absolute scope 3 GHG emissions from purchased goods and services 20% by FY2035 from a FY2020 base year.</t>
  </si>
  <si>
    <t>Blue Apron LLC</t>
  </si>
  <si>
    <t>Blue North Sustainability (Pty) Ltd</t>
  </si>
  <si>
    <t>This target was approved using a streamlined target validation route exclusive to small and medium-sized enterprises (SMEs). https://sciencebasedtargets.org/faqs-for-smes/ Blue North Sustainability (Pty) Ltd commits to reduce scope 1 and scope 2 GHG emissions 42% by 2030 from a 2022 base year, and to measure and reduce its scope 3 emissions.</t>
  </si>
  <si>
    <t>Blue Packaging Group LLC</t>
  </si>
  <si>
    <t>This target was approved using a streamlined target validation route exclusive to small and medium-sized enterprises (SMEs). https://sciencebasedtargets.org/faqs-for-smes/ Blue Packaging Group LLC commits to reduce scope 1 and scope 2 GHG emissions 42% by 2030 from a 2023 base year, and to measure and reduce its scope 3 emissions.</t>
  </si>
  <si>
    <t>Blue Shield of California</t>
  </si>
  <si>
    <t>Blue Skies Holdings Ltd</t>
  </si>
  <si>
    <t>Blue Sky Botanics</t>
  </si>
  <si>
    <t>This target was approved using a streamlined target validation route exclusive to small and medium-sized enterprises (SMEs). https://sciencebasedtargets.org/faqs-for-smes/ Blue Sky Botanics commits to reduce absolute scope 1 and scope 2 GHG emissions 46% by 2030 from a 2019 base year, and to measure and reduce its scope 3 emissions.</t>
  </si>
  <si>
    <t>Blue Water Shipping</t>
  </si>
  <si>
    <t>Bluebird.inc</t>
  </si>
  <si>
    <t>This target was approved using a streamlined target validation route exclusive to small and medium-sized enterprises (SMEs). https://sciencebasedtargets.org/faqs-for-smes/ Bluebird.inc commits to reduce  scope 1 and scope 2 GHG emissions 25% by 2030 from a 2020 base year, and to measure and reduce its scope 3 emissions.</t>
  </si>
  <si>
    <t>Bluecurrent</t>
  </si>
  <si>
    <t>Blueprint NYC, LLC</t>
  </si>
  <si>
    <t>This target was approved using a streamlined target validation route exclusive to small and medium-sized enterprises (SMEs). https://sciencebasedtargets.org/faqs-for-smes/ Blueprint NYC, LLC commits to reduce scope 1 and scope 2 GHG emissions 42% by 2030 from a 2022 base year, and to measure and reduce its scope 3 emissions.</t>
  </si>
  <si>
    <t>BlueTriton Brands, INC.</t>
  </si>
  <si>
    <t>BMC Software Incorporated</t>
  </si>
  <si>
    <t>US0559211000</t>
  </si>
  <si>
    <t>549300TEWK6ENMZQLF18</t>
  </si>
  <si>
    <t>Overall Net-Zero Target: BMC Software Incorporated commits to reach net-zero greenhouse gas emissions across the value chain by 2030. Near-Term Targets: BMC Software Incorporated commits to reduce absolute scope 1 and 2 GHG emissions 90% by 2030 from a 2022 base year. BMC Software Incorporated also commits to reduce absolute scope 3 GHG emissions 90% within the same timeframe. Long-Term Targets: BMC Software Incorporated commits to maintain at least 90% absolute scope 1 and 2 GHG emission reductions from 2030 through 2050 from a 2022 base year. BMC Software Incorporated also commits to maintain at least 90% absolute scope 3 GHG emission reductions within the same timeframe.</t>
  </si>
  <si>
    <t>bMod</t>
  </si>
  <si>
    <t>This target was approved using a streamlined target validation route exclusive to small and medium-sized enterprises (SMEs). https://sciencebasedtargets.org/faqs-for-smes/ bMod commits to maintain zero scope 1 and scope 2 emissions through 2030 from a 2022 base year, and to measure and reduce its scope 3 emissions</t>
  </si>
  <si>
    <t>BMT</t>
  </si>
  <si>
    <t>FY2035</t>
  </si>
  <si>
    <t>Overall Net-Zero Target
BMT commits to reach net-zero greenhouse gas emissions across the value chain by
FY2035 from a FY2019 base year.
Near-Term Targets
BMT commits to reduce absolute scope 1 and 2 GHG emissions 65% by FY2030 from a
FY2019 base year.
BMT commits to reduce absolute scope 3 GHG emissions from energy related activities and
business travel 65% within the same timeframe.
Long-Term Targets
BMT commits to reduce absolute scope 1 and 2 GHG emissions 90% by FY2035 from a
FY2019 base year.
BMT also commits to reduce absolute scope 3 GHG emissions 90% by within the same
timeframe.</t>
  </si>
  <si>
    <t>BMW Group</t>
  </si>
  <si>
    <t>DE0005190003</t>
  </si>
  <si>
    <t>YEH5ZCD6E441RHVHD759</t>
  </si>
  <si>
    <t>BMW Group commits to reduce scope 1 and 2 GHG emissions 80% per vehicle produced by 2030 from a 2019 base year.* BMW Group commits to reduce scope 3 GHG emissions from use of sold products 50% per vehicle kilometer by 2030 from a 2019 base year. BMW Group commits to reduce scope 3 GHG emissions from purchased goods &amp; services and upstream transportation &amp; distribution services 22%per vehicle sold by 2030 from a 2019 base year. *The target boundary includes biogenic emissions and removals from bioenergy feedstocks. Auto manufacturers have two near-term target temperature alignments for 1) scope 1 and 2 emissions and 2) scope 3 category 11 emissions from use of sold products.</t>
  </si>
  <si>
    <t>BNG Bank</t>
  </si>
  <si>
    <t>BNK Financial Group Inc.</t>
  </si>
  <si>
    <t>KR7138930003</t>
  </si>
  <si>
    <t>BNKFG</t>
  </si>
  <si>
    <t>Financial Institution. Deadline to submit targets March 2024</t>
  </si>
  <si>
    <t>BNP Paribas</t>
  </si>
  <si>
    <t>FR0000131104</t>
  </si>
  <si>
    <t>R0MUWSFPU8MPRO8K5P83</t>
  </si>
  <si>
    <t>01/04/2016</t>
  </si>
  <si>
    <t>BNSF Railway</t>
  </si>
  <si>
    <t>US12189LBF76</t>
  </si>
  <si>
    <t>BNSF Railway commits to reduce absolute scope 1 and 2 and well-to-wheel locomotive GHG emissions 30% by 2030 from a 2018 base year* *The target boundary includes biogenic emissions and removals from bioenergy feedstocks."</t>
  </si>
  <si>
    <t>BOBST GROUP SA</t>
  </si>
  <si>
    <t>CH0012684657</t>
  </si>
  <si>
    <t>5067009NFH4S4F9KA938</t>
  </si>
  <si>
    <t>Bobst commits to reduce absolute scope 1 and 2 GHG emissions 42%
by 2030 from a 2022 base year. Bobst also commits to reduce absolute
scope 3 GHG emissions from use of sold products 25% within the same
timeframe.</t>
  </si>
  <si>
    <t>Bocar Group</t>
  </si>
  <si>
    <t>Bocar Group commits to reduce absolute scope 1 and 2 GHG emissions 46.2% by
2030 from a 2019 base year.
Bocar Group also commits to reduce absolute scope 3 GHG emissions from
purchased goods and services 42.0% by 2030 from a 2021 base year.</t>
  </si>
  <si>
    <t>BoConcept A/S</t>
  </si>
  <si>
    <t>This target was approved using a streamlined target validation route exclusive to small and medium-sized enterprises (SMEs). https://sciencebasedtargets.org/faqs-for-smes/ BoConcept A/S commits to reduce scope 1 and scope 2 GHG emissions 23% by 2030 from a 2021 base year, and to measure and reduce its scope 3 emissions.</t>
  </si>
  <si>
    <t>Bodenmann Metzgerei AG</t>
  </si>
  <si>
    <t>This target was approved using a streamlined target validation route exclusive to small and medium-sized enterprises (SMEs). https://sciencebasedtargets.org/faqs-for-smes/ Bodenmann Metzgerei AG commits to reduce scope 1 and scope 2 GHG emissions 42% by 2030 from a 2021 base year, and to measure and reduce its scope 3 emissions.</t>
  </si>
  <si>
    <t>Bodycote plc</t>
  </si>
  <si>
    <t>GB00B3FLWH99</t>
  </si>
  <si>
    <t>213800V93QFW53NB7Y29</t>
  </si>
  <si>
    <t>Bodycote commits to reduce absolute scope 1 and scope 2 GHG emissions 28% by 2030 from a 2019 base year.</t>
  </si>
  <si>
    <t>Boehringer Ingelheim</t>
  </si>
  <si>
    <t>529900ZRSR0LJ3Q4DH04</t>
  </si>
  <si>
    <t>Boehringer Ingelheim commits to reduce absolute scope 1 and 2 GHG
emissions 58.9% by 2030 from a 2019 base year.* Boehringer Ingelheim also commits to reduce absolute scope 3 GHG emissions from purchased goods and services, capital goods, fuel and energy related activities, upstream transportation and distribution and use of sold products 27.5% wihtin the same timeframe.
*The target boundary includes biogenic land-related emissions and
removals from bioenergy feedstocks.</t>
  </si>
  <si>
    <t>Boemos SpA Industria Calzature</t>
  </si>
  <si>
    <t>This target was approved using a streamlined target validation route exclusive to small and medium-sized enterprises (SMEs). https://sciencebasedtargets.org/faqs-for-smes/ Boemos SpA Industria Calzature commits to reduce scope 1 and scope 2 GHG emissions 42% by 2030 from a 2022 base year, and to measure and reduce its scope 3 emissions.</t>
  </si>
  <si>
    <t>BOKE Technology Co., Ltd</t>
  </si>
  <si>
    <t>Bolia International A/S</t>
  </si>
  <si>
    <t>21380012D5V7YDNLHG56</t>
  </si>
  <si>
    <t>Boliden AB (publ)</t>
  </si>
  <si>
    <t>SE0017768716</t>
  </si>
  <si>
    <t>21380059QU7IM1ONDJ56</t>
  </si>
  <si>
    <t>Bollé Brands</t>
  </si>
  <si>
    <t>This target was approved using a streamlined target validation route exclusive to small and medium-sized enterprises (SMEs). https://sciencebasedtargets.org/faqs-for-smes/ Bollé Brands commits to reduce scope 1 and scope 2 GHG emissions 42% by 2030 from a 2021 base year, and to measure and reduce its scope 3 emissions.  Bollé Brands commits to reduce scope 1+2+3 emissions 90% by 2045 from a 2021 base year.</t>
  </si>
  <si>
    <t>Bolloré Logistics</t>
  </si>
  <si>
    <t>FR0000039299</t>
  </si>
  <si>
    <t>Bolsa Mexicana de Valores</t>
  </si>
  <si>
    <t>Bolsius International BV</t>
  </si>
  <si>
    <t>724500PY6QNASHPLNJ56</t>
  </si>
  <si>
    <t>Bolt Technology OÜ</t>
  </si>
  <si>
    <t>Estonia</t>
  </si>
  <si>
    <t>Boma Global</t>
  </si>
  <si>
    <t>This target was approved using a streamlined target validation route exclusive to small and medium-sized enterprises (SMEs). https://sciencebasedtargets.org/faqs-for-smes/
Boma Global commits to reduce absolute scope 1 and scope 2 GHG emissions 50% by 2030 from a 2018 base year, and to measure and reduce its scope 3 emissions.</t>
  </si>
  <si>
    <t>Bonava AB</t>
  </si>
  <si>
    <t>SE0008091581</t>
  </si>
  <si>
    <t>213800SLYJ6HYXWP8L95</t>
  </si>
  <si>
    <t>Residential development company Bonava commits to reduce absolute scope 1 and 2 GHG emissions 50% by 2030 from a 2018 base year. Bonava also commits to reduce scope 3 GHG emissions 50% per production started living unit by 2030 from a 2018 base year.”</t>
  </si>
  <si>
    <t>Bonduelle Group</t>
  </si>
  <si>
    <t>Bonduelle commits to reduce absolute scopes 1 and 2 GHG emissions 38% by 2035 from a 2020 base year.*Bonduelle also commits to reduce scope 3 GHG emissions 30% per ton of manufactured product within the same timeframe. *The target boundary includes biogenic emissions and removals from bioenergy feedstocks.</t>
  </si>
  <si>
    <t>Bonnier Books</t>
  </si>
  <si>
    <t>Bonnier Books AB commits to reduce absolute scope 1, 2 and 3 GHG emissions 25% by 2025 from a 2019 base year.</t>
  </si>
  <si>
    <t>Bonnier News</t>
  </si>
  <si>
    <t>Bonnier News commits to reduce absolute scope 1 and scope 2 GHG emissions 55% by 2030 from a 2019 base year.* Bonnier News also commits to reduce absolute scope 3 emissions 55% within the same timeframe.* *The target boundary includes land-related emissions and removals from bioenergy feedstocks.</t>
  </si>
  <si>
    <t>Bontaz Group</t>
  </si>
  <si>
    <t>969500BY41XXWQ9WIE16</t>
  </si>
  <si>
    <t>Overall Net-Zero Target
Bontaz Group commits to reach net-zero greenhouse gas emissions across the value chain by 2050 from a 2020 base year.
Near-Term Targets
Bontaz Group commits to reduce absolute scope 1, 2, and 3 GHG emissions 42% by 2030 from a 2020 base year. 
Long-Term Targets
Bontaz Group commits to reduce absolute scope 1, 2, and 3 GHG emissions 90% by 2050 from a 2020 base year.</t>
  </si>
  <si>
    <t>Boohoo Group PLC</t>
  </si>
  <si>
    <t>JE00BG6L7297</t>
  </si>
  <si>
    <t>213800SZF3KFCECWY243</t>
  </si>
  <si>
    <t>Boohoo Group PLC commits to reduce absolute scope 1 and 2 GHG emissions 42% by 2030 from a 2020 base year. Boohoo Group PLC commits to reduce scope 3 GHG emissions 52% per unit of value added over the same timeframe. Boohoo Group PLC commits to continue annually sourcing 100% renewable electricity through 2030.</t>
  </si>
  <si>
    <t>Booking Holdings Inc.</t>
  </si>
  <si>
    <t>US09857L1089</t>
  </si>
  <si>
    <t>FXM8FAOHMYDIPD38UZ17</t>
  </si>
  <si>
    <t>Overall Net-Zero Target
Booking Holdings Inc. commits to reach net-zero GHG emissions across the value chain by
2040.
Near-Term Targets
Booking Holdings Inc. commits to reduce absolute scope 1 and 2 GHG emissions 95% by 2030 from a 2019 base year. Booking Holdings Inc. also commits to reduce absolute scope 3 GHG emissions covering purchased goods and services, capital goods, business travel and employee commuting by 50% within the same timeframe.
Long-Term Targets
Booking Holding Inc. commits to maintain at least 95% absolute scope 1 and 2 GHG emissions reduction from 2030 through 2040 relative to a 2019 base year. Booking Holdings Inc. also commits to reduce absolute scope 3 GHG emissions 90% by 2040 from a 2019 base year</t>
  </si>
  <si>
    <t>Boom Supersonic</t>
  </si>
  <si>
    <t>This target was approved using a streamlined target validation route exclusive to small and medium-sized enterprises (SMEs). https://sciencebasedtargets.org/faqs-for-smes/ Boom Supersonic commits to reduce scope 1 and scope 2 GHG emissions 42% by 2030 from a 2021 base year, and to measure and reduce its scope 3 emissions.</t>
  </si>
  <si>
    <t>booost technologies,Inc.</t>
  </si>
  <si>
    <t>This target was approved using a streamlined target validation route exclusive to small and medium-sized enterprises (SMEs). https://sciencebasedtargets.org/faqs-for-smes/ booost technologies,Inc. commits to reduce scope 1 and scope 2 GHG emissions 42% by 2030 from a 2022 base year, and to measure and reduce its scope 3 emissions.  booost technologies,Inc. commits to reach net-zero by 2035. As part of this, booost technologies,Inc. commits to reduce scope 1+2+3 emissions 90% by 2035 from a 2022 base year.</t>
  </si>
  <si>
    <t>Boortmalt Group</t>
  </si>
  <si>
    <t>549300DYSR9JQL5VHB09</t>
  </si>
  <si>
    <t>Booz Allen Hamilton Holding Corporation</t>
  </si>
  <si>
    <t>US0995021062</t>
  </si>
  <si>
    <t>529900JPV47PIUWMA015</t>
  </si>
  <si>
    <t>Overall Net-Zero Target
Booz Allen Hamilton Holding Corporation commits to reach net-zero greenhouse gas emissions
across the value chain by FY2050.
Near-Term Targets
Booz Allen Hamilton commits to reduce absolute scope 1 and 2 GHG emissions 50.4% by
FY2032 from a FY2020 base year. Booz Allen Hamilton also commits to reduce absolute scope
3 GHG emissions from purchased goods and services, fuel and energy related activities,
upstream transportation and distribution, waste generated in operations, business travel,
employee commuting, upstream leased assets, and investments 50.4% within the same
timeframe.
Long-Term Targets
Booz Allen Hamilton commits to reduce absolute scope 1 and 2 GHG emissions 90% by FY2050
from a FY2020 base year. Booz Allen Hamilton also commits to reduce absolute scope 3 GHG
emissions from purchased goods and services, fuel and energy related activities, upstream
transportation and distribution, waste generated in operations, business travel, employee
commuting, upstream leased assets, and investments 90% within the same timeframe.</t>
  </si>
  <si>
    <t>SE0009888738</t>
  </si>
  <si>
    <t>549300HOEUKTVLRKQQ57</t>
  </si>
  <si>
    <t>Boral Limited</t>
  </si>
  <si>
    <t>AU000000BLD2</t>
  </si>
  <si>
    <t>549300KLCHOLFEMSPR08</t>
  </si>
  <si>
    <t>Boral commits to reduce absolute scope 1 and 2 GHG emissions 46% by FY2030 from a FY2019 base year.* Boral also commits to reduce scope 3 GHG emissions 22% per tonne of cementitious material within the same timeframe. *The target boundary includes biogenic emissions and removals from bioenergy feedstocks.</t>
  </si>
  <si>
    <t>BORALEX Inc.</t>
  </si>
  <si>
    <t>CA09950M3003</t>
  </si>
  <si>
    <t>5493004UT7HNQU2SVR90</t>
  </si>
  <si>
    <t>Borçelik Çelik Sanayii Ticaret A.Ş.</t>
  </si>
  <si>
    <t>Borchers Transportlogistik NordWest GmbH</t>
  </si>
  <si>
    <t>Borchers Transportlogistik Nordwest GmbH commits to reduce absolute scope 1 and 2 GHG emissions 33.7% by 2028 from a 2020 base year.
Borchers Transportlogistik Nordwest GmbH commits to reduce well-to-wheel scope 3 GHG emissions from medium freight trucks covering upstream transportation and distribution 25.92% per ton-kilometer within the same timeframe.</t>
  </si>
  <si>
    <t>Borgesius Holding BV</t>
  </si>
  <si>
    <t>BorgWarner Inc.</t>
  </si>
  <si>
    <t>XS2343846940</t>
  </si>
  <si>
    <t>549300DSFX2IE88NSX47</t>
  </si>
  <si>
    <t>BorgWarner Inc. commits to reduce absolute scope 1 and 2 GHG emissions 85% by 2030 from a 2021 base year. BorgWarner Inc. also commits to reduce absolute scope 3 GHG emissions 25% within the same timeframe.</t>
  </si>
  <si>
    <t>Borregaard AS</t>
  </si>
  <si>
    <t>NO0010657505</t>
  </si>
  <si>
    <t>5967007LIEEXZXGYXC05</t>
  </si>
  <si>
    <t>Overall Net-Zero Target
Borregaard ASA commits to reach net-zero greenhouse gas mission across the value chain by 2050 from a 2020 base year.
Near-Term Targets
Borregaard ASA commits to reduce absolute scope 1 and 2 GHG emissions 42% by 2030 
from a 2020 base year*. Borregaard ASA also commits to reduce absolute scope 3 GHG 
emissions 25% within the same timeframe. *The target boundary includes biogenic emissions and removals associated with the use of bioenergy.
Long-Term Targets
Borregaard ASA commits to reduce absolute scope 1 and 2 GHG emissions 90% by 2050 from a 2020 base year*. Borregaard ASA also commits to reduce absolute scope 3 GHG emissions 90% within the same timeframe. *The target boundary includes biogenic emissions and removals ssociated with the use of bioenergy.</t>
  </si>
  <si>
    <t>Bose</t>
  </si>
  <si>
    <t>Boston Consulting Group</t>
  </si>
  <si>
    <t>R88YAY8UVCFDFTMT7D20</t>
  </si>
  <si>
    <t>Boston Consulting Group commits to reduce scope 1 and 2 GHG emissions 92% per FTE by 2025 from a 2018 base year. Boston Consulting Group commits to reduce scope 3 GHG emissions from business travel 48.5% per FTE by 2025 from a 2018 base year. * The target boundary includes biogenic emissions and removals from bioenergy feedstocks</t>
  </si>
  <si>
    <t>Boston Scientific Corporation</t>
  </si>
  <si>
    <t>US1011371077</t>
  </si>
  <si>
    <t>Y6ZDD9FP4P8JSSJMW954</t>
  </si>
  <si>
    <t>Overall Net-Zero Target Boston Scientific Corporation commits to reach net-zero greenhouse gas emissions across the value chain by 2050 from a 2019 base year. Near-Term Targets Multinational U.S. healthcare and equipment supplies company Boston Scientific Corporation commits to reduce absolute Scope 1 &amp; 2 GHG emissions 46.2% by 2030 from a 2019 base year. Boston Scientific Corporation also commits to reduce Scope 3 GHG emissions from Purchased Goods &amp; Services, Capital Goods, Fuel &amp; Energy-Related Activities, Upstream transportation &amp; Distribution, and Business travel GHG emissions 55% per USD value added within the same timeframe. Long-Term Targets Boston Scientific Corporation commits to reduce scope 1 and 2 GHG emissions 97% per USD value added, equivalent to 90% absolute reduction, by 2050 from a 2019 base year. Boston Scientific Corporation also commits to reduce scope 3 GHG emissions 97% per USD value added within the same timeframe.</t>
  </si>
  <si>
    <t>Boujyokenkyusyo Co.,Ltd.</t>
  </si>
  <si>
    <t>This target was approved using a streamlined target validation route exclusive to small and medium-sized enterprises (SMEs). https://sciencebasedtargets.org/faqs-for-smes/ Boujyokenkyusyo Co.,Ltd. commits to reduce scope 1 and scope 2 GHG emissions 42% by 2030 from a 2021 base year, and to measure and reduce its scope 3 emissions.</t>
  </si>
  <si>
    <t>Bourne Group</t>
  </si>
  <si>
    <t>This target was approved using a streamlined target validation route exclusive to small and medium-sized enterprises (SMEs). https://sciencebasedtargets.org/faqs-for-smes/ Bourne Group commits to reduce scope 1 and scope 2 GHG emissions 50% by 2030 from a 2018 base year, and to measure and reduce its scope 3 emissions.</t>
  </si>
  <si>
    <t>Bourns, Inc.</t>
  </si>
  <si>
    <t>Boutique la Vie en Rose Inc.</t>
  </si>
  <si>
    <t>BOUYGUES CONSTRUCTION</t>
  </si>
  <si>
    <t>FR0000120503</t>
  </si>
  <si>
    <t>969500MOCLNQFNZN0D63</t>
  </si>
  <si>
    <t>Bouygues Construction commits to reduce absolute scope 1 and 2 GHG
emissions 40% by FY2030 from a FY2021 base year*. Bouygues Construction
also commits to reduce scope 3 GHG emissions covering purchased goods and
services, capital goods, fuel and energy related activities, upstream
transportation and distribution, waste generated in operations, business travel,
employee commuting and the use of sold products 30% per square meter of
buildings constructed within the same timeframe. Bouygues Construction
further commits to reduce remaining absolute scope 3 GHG emissions 20%
within the same timeframe.</t>
  </si>
  <si>
    <t>Bouygues Immobilier</t>
  </si>
  <si>
    <t>969500OGZDTIIRLRQU17</t>
  </si>
  <si>
    <t>Overall Net-Zero Target
Bouygues Immobilier commits to reach net-zero greenhouse gas emissions across the
value chain by FY2050.
Near-Term Targets
Bouygues Immobilier commits to reduce absolute scope 1 and 2 GHG emissions 42 % by
FY2030 from a FY2021 base year. Bouygues Immobilier also commits to reduce absolute
scope 3 GHG emissions 28% within the same timeframe.
Long-Term Targets
Bouygues Immobilier commits to reduce absolute scope 1 and 2 GHG emissions 90 % by
FY2050 from a FY2021 base year. Bouygues Immobilier also commits to reduce absolute
scope 3 GHG emissions 90% within the same timeframe.</t>
  </si>
  <si>
    <t>BOUYGUES TELECOM</t>
  </si>
  <si>
    <t>9695007Q9M1S87XUJV47</t>
  </si>
  <si>
    <t>BOUYGUES TELECOM commits to reduce absolute scope 1 and 2 GHG emissions 29.4% by 2027 from a 2021 base year. BOUYGUES TELECOM also commits to reduce absolute scope 3 GHG emissions covering purchased goods and services, capital goods, use of sold products, and downstream leased assets 17.5% within the same timeframe.</t>
  </si>
  <si>
    <t>Boxon Group</t>
  </si>
  <si>
    <t>This target was approved using a streamlined target validation route exclusive to small and medium-sized enterprises (SMEs). https://sciencebasedtargets.org/faqs-for-smes/ Boxon Group commits to reduce scope 1 and scope 2 GHG emissions 46% by 2030 from a 2019 base year, and to measure and reduce its scope 3 emissions. Boxon Group commits to reach net-zero by 2045. As part of this, Boxon Group commits to reduce scope 1+2+3 emissions 90% by 2045 from a 2019 base year.</t>
  </si>
  <si>
    <t>Boyd (Shenzhen) Thermal Systems Ltd</t>
  </si>
  <si>
    <t>Boyd Plastic and Metal Parts (Shenzhen) Co. Ltd</t>
  </si>
  <si>
    <t>Boyd Vietnam Company Ltd</t>
  </si>
  <si>
    <t>bpostgroup</t>
  </si>
  <si>
    <t>BE0974268972</t>
  </si>
  <si>
    <t>5493008AAX0BESN9WN06</t>
  </si>
  <si>
    <t>Bpost group commits to reduce absolute scope 1 and 2 GHG emissions 55% by 2030 from a 2019 base year. Bpost group also commits to reduce absolute scope 3 GHG emissions from purchased goods and services, upstream transportation and distribution, waste in operations, business travel, employee commuting 14% within the same timeframe.</t>
  </si>
  <si>
    <t>BPR Group</t>
  </si>
  <si>
    <t>This target was approved using a streamlined target validation route exclusive to small and medium-sized enterprises (SMEs). https://sciencebasedtargets.org/faqs-for-smes/. BPR Group commits to reduce absolute scope 1 and scope 2 GHG emissions 30% by 2030 from a 2018 base year, and to measure and reduce its scope 3 emissions.</t>
  </si>
  <si>
    <t>Braathen Eiendom Holding AS</t>
  </si>
  <si>
    <t>This target was approved using a streamlined target validation route exclusive to small and medium-sized enterprises (SMEs). https://sciencebasedtargets.org/faqs-for-smes/ Braathen Eiendom Holding AS commits to reduce scope 1 and scope 2 GHG emissions 50% by 2030 from a 2018 base year, and to measure and reduce its scope 3 emissions.</t>
  </si>
  <si>
    <t>Braathens Regional Airlines (BRA) AB</t>
  </si>
  <si>
    <t>98450069HC1BNB778A98</t>
  </si>
  <si>
    <t>Brainbox Network</t>
  </si>
  <si>
    <t>This target was approved using a streamlined target validation route exclusive to small and medium-sized enterprises (SMEs). https://sciencebasedtargets.org/faqs-for-smes/ Brainbox Network commits to reduce scope 1 and scope 2 GHG emissions 42% by 2030 from a 2022 base year, and to measure and reduce its scope 3 emissions.</t>
  </si>
  <si>
    <t>Brambles</t>
  </si>
  <si>
    <t>AU000000BXB1</t>
  </si>
  <si>
    <t>Brambles commits to reduce absolute scope 1 and 2 GHG emissions 42% by 2030 from a 2020 base year.* Brambles also commits to reduce absolute scope 3 GHG emissions from capital goods, upstream and downstream transportation and distribution, waste generated in operations and processing of sold products 17% by 2030 from a 2020 base year. Furthermore, Brambles commits to increase annual sourcing of renewable electricity from 70% in 2020 to 100% by 2025. *The target boundary includes biogenic emissions and removals from bioenergy feedstocks</t>
  </si>
  <si>
    <t>Bramming Plast-Industri A/S</t>
  </si>
  <si>
    <t>This target was approved using a streamlined target validation route exclusive to small and medium-sized enterprises (SMEs). https://sciencebasedtargets.org/faqs-for-smes/ Bramming Plast-Industri A/S commits to reduce scope 1 and scope 2 GHG emissions 42% by 2030 from a 2021 base year, and to measure and reduce its scope 3 emissions.</t>
  </si>
  <si>
    <t>Brand Group SE &amp; Co. KG</t>
  </si>
  <si>
    <t>Brand Institute Inc.</t>
  </si>
  <si>
    <t>This target was approved using a streamlined target validation route exclusive to small and medium-sized enterprises (SMEs). https://sciencebasedtargets.org/faqs-for-smes/ Brand Institute Inc. commits to reduce scope 1 and scope 2 GHG emissions 46% by 2030 from a 2020 base year, and to measure and reduce its scope 3 emissions.</t>
  </si>
  <si>
    <t>Brandart SpA</t>
  </si>
  <si>
    <t>Brandbloxx</t>
  </si>
  <si>
    <t>This target was approved using a streamlined target validation route exclusive to small and medium-sized enterprises (SMEs). https://sciencebasedtargets.org/faqs-for-smes/ Brandbloxx commits to reduce scope 1 and scope 2 GHG emissions 42% by 2030 from a 2022 base year, and to measure and reduce its scope 3 emissions.</t>
  </si>
  <si>
    <t>Brandix Lanka Limited</t>
  </si>
  <si>
    <t>PB 85</t>
  </si>
  <si>
    <t>Branston Ltd</t>
  </si>
  <si>
    <t>Bravida Holding AB</t>
  </si>
  <si>
    <t>SE0007491303</t>
  </si>
  <si>
    <t>549300H88IJGPNNL3T61</t>
  </si>
  <si>
    <t>BREEDON GROUP plc</t>
  </si>
  <si>
    <t>JE00B2419D89</t>
  </si>
  <si>
    <t>213800ZQKCIVCPN9H229</t>
  </si>
  <si>
    <t>Bregal Investments</t>
  </si>
  <si>
    <t>213800NF9VTL7GPOR431</t>
  </si>
  <si>
    <t>Bregal Investments commits that 40% of its direct private equity investments by EUR invested capital will have set science-based targets by 2025 and 100% by 2030 from a 2021 base year. Bregal Investments portfolio targets cover 79% of total investment and lending activities by invested capital as of June 30, 2021. Full target: https://sciencebasedtargets.org/resources/files/Bregal-Investments_final.pdf</t>
  </si>
  <si>
    <t>Breitling</t>
  </si>
  <si>
    <t>549300TABH53MDTQEP16</t>
  </si>
  <si>
    <t>Overall Net-Zero Target
Breitling commits to reach net-zero GHG emissions across the value chain by FY2050.
Near-Term Targets
Breitling commits to reduce absolute scope 1 and 2 GHG emissions 80.0% by FY2032 from a
FY2022 base year. Breitling also commits to reduce absolute scope 3 GHG emissions 46.2%
within the same timeframe.
Long-Term Targets
Breitling commits to reduce absolute scope 1, 2 and 3 GHG emissions 90.0% by FY2050 from a FY2022 base year.</t>
  </si>
  <si>
    <t>Brenntag SE</t>
  </si>
  <si>
    <t>DE000A1DAHH0</t>
  </si>
  <si>
    <t>Brentwood Auto Spares Ltd</t>
  </si>
  <si>
    <t>This target was approved using a streamlined target validation route exclusive to small and medium-sized enterprises (SMEs). https://sciencebasedtargets.org/faqs-for-smes/ Brentwood Auto Spares Ltd commits to reduce scope 1 and scope 2 GHG emissions 42% by 2030 from a 2022 base year, and to measure and reduce its scope 3 emissions.</t>
  </si>
  <si>
    <t>BrewHub</t>
  </si>
  <si>
    <t>This target was approved using a streamlined target validation route exclusive to small and medium-sized enterprises (SMEs). https://sciencebasedtargets.org/faqs-for-smes/ BrewHub commits to reduce scope 1 and scope 2 GHG emissions 42% by 2030 from a 2022 base year, and to measure and reduce its scope 3 emissions.</t>
  </si>
  <si>
    <t>BRF S.A.</t>
  </si>
  <si>
    <t>BRBRFSACNOR8</t>
  </si>
  <si>
    <t>254900MTXR9LUVQFU480</t>
  </si>
  <si>
    <t>Bridge Farm</t>
  </si>
  <si>
    <t>This target was approved using a streamlined target validation route exclusive to small and medium-sized enterprises (SMEs). https://sciencebasedtargets.org/faqs-for-smes/ Bridge Farm commits to reduce scope 1 and scope 2 GHG emissions 42% by 2030 from a 2021 base year, and to measure and reduce its scope 3 emissions.</t>
  </si>
  <si>
    <t>Bridgestone Corporation</t>
  </si>
  <si>
    <t>JP3830800003</t>
  </si>
  <si>
    <t>549300DHPOF90OYYD780</t>
  </si>
  <si>
    <t>Tires</t>
  </si>
  <si>
    <t>Bridgestone Corporation commits to reduce absolute scope 1 and 2 GHG emissions 28% by 2030 from a 2019 base year.* Bridgestone Corporation commits that 92% of its suppliers by emissions covering purchased goods and services will have science-based targets by 2026. *The target boundary includes land-related emissions and removals from bioenergy feedstocks.</t>
  </si>
  <si>
    <t>BRIGADE ENTERPRISES LIMITED</t>
  </si>
  <si>
    <t>INE791I01019</t>
  </si>
  <si>
    <t>335800QDUUQVHS6II245</t>
  </si>
  <si>
    <t>Bright Blue Foods (BBF) Ltd</t>
  </si>
  <si>
    <t>Bright Data</t>
  </si>
  <si>
    <t>This target was approved using a streamlined target validation route exclusive to small and medium-sized enterprises (SMEs). https://sciencebasedtargets.org/faqs-for-smes/ Bright Data commits to reduce scope 1 and scope 2 GHG emissions 42% by 2030 from a 2021 base year, and to measure and reduce its scope 3 emissions.</t>
  </si>
  <si>
    <t>BrightWolves</t>
  </si>
  <si>
    <t>254900TZB3LOEULOMC35</t>
  </si>
  <si>
    <t>This target was approved using a streamlined target validation route exclusive to small and medium-sized enterprises (SMEs). https://sciencebasedtargets.org/faqs-for-smes/ BrightWolves commits to reduce scope 1 and scope 2 GHG emissions 42% by 2030 from a 2020 base year, and to measure and reduce its scope 3 emissions.</t>
  </si>
  <si>
    <t>Brilliant Earth, LLC.</t>
  </si>
  <si>
    <t>US1095041000</t>
  </si>
  <si>
    <t>Brillio LLC</t>
  </si>
  <si>
    <t>INE763E01017</t>
  </si>
  <si>
    <t>Brisa - Auto-estradas de Portugal,SA</t>
  </si>
  <si>
    <t>BRISA BRIDGESTONE SABANCI TYRE MANUFACTURING AND TRADING INC.</t>
  </si>
  <si>
    <t>TRABRISA91E3</t>
  </si>
  <si>
    <t>7890009FP0G5FFSEV512</t>
  </si>
  <si>
    <t>Brisa commits to reduce absolute scope 1 and 2 GHG emissions 56% by 2030
from a 2020 base year. Brisa also commits that 79% of its suppliers by emissions
covering purchased goods and services will have science-based targets by 2028.</t>
  </si>
  <si>
    <t>Briskminds Software Solutions Pvt. Ltd.</t>
  </si>
  <si>
    <t>This target was approved using a streamlined target validation route exclusive to small and medium-sized enterprises (SMEs). https://sciencebasedtargets.org/faqs-for-smes/ Briskminds Software Solutions Pvt. Ltd. commits to reduce scope 1 and scope 2 GHG emissions 42% by 2030 from a 2022 base year, and to measure and reduce its scope 3 emissions.</t>
  </si>
  <si>
    <t>Bristlecone Inc</t>
  </si>
  <si>
    <t>54930033SMU8HIF1VS65</t>
  </si>
  <si>
    <t>Supply chain consulting and system Integration multinational company Bristlecone commits to reduce absolute scope 1 and 2 GHG emissions 38% by 2032 from a 2017 base year. Bristlecone also commits to reduce absolute scope 3 GHG emissions 20% by 2032 from a 2017 base year.</t>
  </si>
  <si>
    <t>Bristol Myers Squibb</t>
  </si>
  <si>
    <t>US1101221083</t>
  </si>
  <si>
    <t>HLYYNH7UQUORYSJQCN42</t>
  </si>
  <si>
    <t>British American Tobacco (BAT)</t>
  </si>
  <si>
    <t>GB0002875804</t>
  </si>
  <si>
    <t>213800FKA5MF17RJKT63</t>
  </si>
  <si>
    <t>British American Tobacco commits to reduce absolute scope 1 and 2 GHG emissions 50% by 2030 from a 2020 base year.* British American Tobacco also commits to reduce absolute scope 3 GHG emissions from purchased goods and services, upstream transportation and distribution, use of sold products, and end of life treatment of sold products 50% by 2030 from a 2020 base year. British American Tobacco commits that 20% of its suppliers by spend covering purchased goods and services will have science_x0002_based targets by 2025.*The target boundary includes land-related emissions and removals from bioenergy feedstocks.</t>
  </si>
  <si>
    <t>British Broadcasting Corporation</t>
  </si>
  <si>
    <t>RC000057</t>
  </si>
  <si>
    <t>5493000IBP32UQZ0KL24</t>
  </si>
  <si>
    <t>The British Broadcasting Corporation commits to reduce absolute scope 1 and 2 GHG emissions 46% by FY2030/31 from a FY2019/20 base year. The British Broadcasting Corporation also commits to reduce absolute scope 3 GHG emissions 28% over the same timeframe.</t>
  </si>
  <si>
    <t>British Business Bank plc</t>
  </si>
  <si>
    <t>British Steel Limited</t>
  </si>
  <si>
    <t>213800TKFXMXZX6ATE79</t>
  </si>
  <si>
    <t>BRITVIC PLC</t>
  </si>
  <si>
    <t>GB00B0N8QD54</t>
  </si>
  <si>
    <t>635400L3NVMYD4BVCI53</t>
  </si>
  <si>
    <t>British producer of soft drinks Britvic PLC commits to reduce absolute scope 1 and 2 GHG emissions by 50% by 2025 from a 2017 base year and absolute scope 3 GHG emissions by 35% by 2025 from a 2017 base year.*The target boundary includes bioenergy emissions and removals from biogenic sources.</t>
  </si>
  <si>
    <t>Brixmor Property Group</t>
  </si>
  <si>
    <t>US11120U1051</t>
  </si>
  <si>
    <t>5299007UXW6Y0W2EGZ95</t>
  </si>
  <si>
    <t>This target was approved using a streamlined target validation route exclusive to small and medium-sized enterprises (SMEs). https://sciencebasedtargets.org/faqs-for-smes/ Brixmor Property commits to reduce absolute scope 1 and scope 2 GHG emissions 50% by 2030 from a 2018 base year, and to measure and reduce its scope 3 emissions.</t>
  </si>
  <si>
    <t>Broadcom Inc.</t>
  </si>
  <si>
    <t>US11135F1012</t>
  </si>
  <si>
    <t>549300WV6GIDOZJTV909</t>
  </si>
  <si>
    <t>Broadridge Financial Solutions, Inc.</t>
  </si>
  <si>
    <t>US11133T1034</t>
  </si>
  <si>
    <t>549300KZDJZQ2YIHRC28</t>
  </si>
  <si>
    <t>Broadstone Holdco Limited</t>
  </si>
  <si>
    <t>Broadstreet Health Economics &amp; Outcomes Research Inc.</t>
  </si>
  <si>
    <t>This target was approved using a streamlined target validation route exclusive to small and medium-sized enterprises (SMEs). https://sciencebasedtargets.org/faqs-for-smes/ Broadstreet Health Economics &amp; Outcomes Research Inc. commits to maintain zero scope 1 and scope 2 emissions through 2030 from a 2022 base year, and to measure and reduce its scope 3 emissions</t>
  </si>
  <si>
    <t>Broadway Precision (Shenzhen) Company Limited</t>
  </si>
  <si>
    <t>Brompton Bicycle Limited</t>
  </si>
  <si>
    <t>2138009E6BP7J5PVZI62</t>
  </si>
  <si>
    <t>Brookfield India Real Estate Trust</t>
  </si>
  <si>
    <t>INE0FDU25010</t>
  </si>
  <si>
    <t>335800MCXUOZ6TVFEQ25</t>
  </si>
  <si>
    <t>Brookfield Properties Germany GmbH</t>
  </si>
  <si>
    <t>Brookfield Properties Germany GmbH commits to reduce absolute scope 1 and 2 GHG emissions 50% by 2030 from a 2019 base year. Brookfield Properties Germany GmbH also commits to reduce absolute scope 3 GHG emissions 50% within the same timeframe.</t>
  </si>
  <si>
    <t>Brookfield Properties UK</t>
  </si>
  <si>
    <t>Brookfield Properties UK commits to reduce absolute scope 1 and 2 GHG emissions
50% by 2030 from a 2019 base year. Brookfield Properties UK also commits to
reduce absolute scope 3 GHG emissions 50% within the same timeframe.</t>
  </si>
  <si>
    <t>Brooks Running</t>
  </si>
  <si>
    <t>Overall Net-Zero Target
Brooks Running commits to reach net zero GHG emissions across the value chain by 2040.
Near-Term Targets
Brooks Running commits to reduce absolute scope 1 and 2 GHG emissions 50% by 2030 from a 2021 base year. Brooks Running also commits to reduce scope 3 GHG emissions 52% per unit of production within the same timeframe.
Long-Term Targets
Brooks Running commits to reduce absolute scope 1 and 2 GHG emissions 90% by 2040 from a 2021 base year. Brooks Running also commits to reduce Scope 3 GHG emissions 97% per unit of production within the same timeframe.</t>
  </si>
  <si>
    <t>Brother Industries, Ltd.</t>
  </si>
  <si>
    <t>JP3830000000</t>
  </si>
  <si>
    <t>549300O5FACQ67KI6R92</t>
  </si>
  <si>
    <t>BROTHER INDUSTRIES commits to reduce absolute scope 1 and 2 GHG emissions 65% by FY2030 from a FY2015 base year. BROTHER INDUSTRIES also commits to reduce absolute scope 3 GHG emissions from purchased goods and services, use of sold products and end of life treatment of sold products 30% within the same timeframe</t>
  </si>
  <si>
    <t>Brown Knight &amp; Truscott Limited</t>
  </si>
  <si>
    <t>This target was approved using a streamlined target validation route exclusive to small and medium-sized enterprises (SMEs). https://sciencebasedtargets.org/faqs-for-smes/ Brown Knight &amp; Truscott Limited commits to reduce scope 1 and scope 2 GHG emissions 46% by 2030 from a 2019 base year, and to measure and reduce its scope 3 emissions.</t>
  </si>
  <si>
    <t>Brown Thomas Arnotts</t>
  </si>
  <si>
    <t>Brown Thomas Arnotts commits to reduce absolute scope 1 and 2 GHG emissions 50.4% by FY2030 from a FY2018 base year. Brown Thomas Arnotts commits to continue annually sourcing 100% renewable electricity through FY2030. Brown Thomas Arnotts commits to reduce absolute scope 3 GHG emissions from purchased goods and services 15% by FY2030 from a FY2019 base year.</t>
  </si>
  <si>
    <t>Browne Jacobson LLP</t>
  </si>
  <si>
    <t>Browns Food Group</t>
  </si>
  <si>
    <t>Brundtland Consulting</t>
  </si>
  <si>
    <t>This target was approved using a streamlined target validation route exclusive to small and medium-sized enterprises (SMEs). https://sciencebasedtargets.org/faqs-for-smes/ Brundtland Consulting commits to reduce scope 1 and scope 2 GHG emissions 46% by 2030 from a 2019 base year, and to measure and reduce its scope 3 emissions.  Brundtland Consulting commits to reach net-zero by 2050. As part of this, Brundtland Consulting commits to reduce scope 1+2+3 emissions 100% by 2050 from a 2019 base year.</t>
  </si>
  <si>
    <t>Brunello Cucinelli SpA</t>
  </si>
  <si>
    <t>IT0004764699</t>
  </si>
  <si>
    <t>5493003CX2RZ0FOBH256</t>
  </si>
  <si>
    <t>Brunello Cucinelli SpA commits to reach net-zero greenhouse gas emissions across the value 
chain by 2050. 
Near-Term Targets 
Brunello Cucinelli SpA commits to reduce absolute scope 1 and 2 GHG emissions 70% by 
2028 from a 2019 base year. Brunello Cucinelli SpA commits to reduce absolute scope 3 GHG 
emissions 22.5% by 2028 from a 2019 base year. 
Long-Term Targets 
Brunello Cucinelli SpA commits to reduce absolute scope 1, 2, and 3 GHG emissions 90% by 
2050 from a 2019 base year.</t>
  </si>
  <si>
    <t>Brunswick Group</t>
  </si>
  <si>
    <t>2028, 2025</t>
  </si>
  <si>
    <t>Brunswick Group commits to reduce absolute scope 1 and 2 GHG emissions 37.8% by 2028 from a 2019 base year. Brunswick Group commits to increase annual sourcing of renewable electricity from 0% in 2019 to 100% by 2025. Brunswick Group commits to reduce scope 3 GHG emissions 54.6% per full-time employee by 2028 from a 2019 base year. Brunswick Group also commits that 50% of its suppliers by emissions covering purchased goods and services, will have science-based targets by 2025.</t>
  </si>
  <si>
    <t>Brussels Worldwide Services BV (BDO Global Office)</t>
  </si>
  <si>
    <t>This target was approved using a streamlined target validation route exclusive to small and medium-sized enterprises (SMEs). https://sciencebasedtargets.org/faqs-for-smes/ Brussels Worldwide Services BV (BDO Global Office) commits to reduce scope 1 and scope 2 GHG emissions 42% by 2030 from a 2022 base year, and to measure and reduce its scope 3 emissions. Brussels Worldwide Services BV (Global Office) commits to reach net-zero by 2040. As part of this, Brussels Worldwide Services BV (BDO Global Office) commits to reduce scope 1+2+3 emissions 90% by 2040 from a 2022 base year.</t>
  </si>
  <si>
    <t>Bruun &amp; Hjejle Advokatpartnerselskab</t>
  </si>
  <si>
    <t>This target was approved using a streamlined target validation route exclusive to small and medium-sized enterprises (SMEs). https://sciencebasedtargets.org/faqs-for-smes/ Bruun &amp; Hjejle Advokatpartnerselskab commits to reduce scope 1 and scope 2 GHG emissions 46% by 2030 from a 2019 base year, and to measure and reduce its scope 3 emissions.</t>
  </si>
  <si>
    <t>Bruynzeel Storage Group BV</t>
  </si>
  <si>
    <t>This target was approved using a streamlined target validation route exclusive to small and medium-sized enterprises (SMEs). https://sciencebasedtargets.org/faqs-for-smes/ Bruynzeel Storage Group BV commits to reduce scope 1 and scope 2 GHG emissions 42% by 2030 from a 2020 base year, and to measure and reduce its scope 3 emissions.</t>
  </si>
  <si>
    <t>Bryan Cave Leighton Paisner LLP</t>
  </si>
  <si>
    <t>Bryt Energy</t>
  </si>
  <si>
    <t>Bryt Energy commits to reduce absolute scope 1 and 2 GHG emissions 90% by
2030 from a 2020 base year. Bryt Energy also commits to reduce scope 3 GHG
emissions 52% per MWh supplied within the same timeframe.</t>
  </si>
  <si>
    <t>Bryter Ltd</t>
  </si>
  <si>
    <t>This target was approved using a streamlined target validation route exclusive to small and medium-sized enterprises (SMEs). https://sciencebasedtargets.org/faqs-for-smes/ Bryter Ltd commits to reduce scope 1 and scope 2 GHG emissions 50% by 2030 from a 2018 base year, and to measure and reduce its scope 3 emissions.</t>
  </si>
  <si>
    <t>Brødrene A&amp;O Johansen A/S</t>
  </si>
  <si>
    <t>Brødrene Hartmann A/S</t>
  </si>
  <si>
    <t>Brødrene Hartmann commits to reduce absolute scope 1 and 2 emissions 50 % by
2030 from a 2021 base year. Brødrene Hartmann also commits to reduce scope 3
GHG emissions from purchased goods and services, fuel- and energy-related
activities, and upstream transportation and distribution 51.6% per tonne of dry
matter within the same timeframe.</t>
  </si>
  <si>
    <t>BSI nv</t>
  </si>
  <si>
    <t>This target was approved using a streamlined target validation route exclusive to small and medium-sized enterprises (SMEs). https://sciencebasedtargets.org/faqs-for-smes/ BSI nv commits to reduce scope 1 and scope 2 GHG emissions 50% by 2030 from a 2018 base year, and to measure and reduce its scope 3 emissions.</t>
  </si>
  <si>
    <t>BSL CASTINGS PVT LTD.</t>
  </si>
  <si>
    <t>335800J9VOI4GBG6R289</t>
  </si>
  <si>
    <t>This target was approved using a streamlined target validation route exclusive to small and medium-sized enterprises (SMEs). https://sciencebasedtargets.org/faqs-for-smes/ BSL CASTINGS PVT LTD. commits to reduce scope 1 and scope 2 GHG emissions 42% by 2030 from a 2020 base year, and to measure and reduce its scope 3 emissions.</t>
  </si>
  <si>
    <t>BSP Pharmaceuticals spa</t>
  </si>
  <si>
    <t>BSP Pharmaceuticals commits to reduce absolute scope 1 and 2 GHG emissions 47% by 2031 from a 2021 base year. BSP Pharmaceuticals also commits to reduce scope 3 GHG emissions from capital goods, fuel and energy related activities and employee commuting 55% per m2 of operated campus within the same timeframe.</t>
  </si>
  <si>
    <t>BSR Group Holdings Limited</t>
  </si>
  <si>
    <t>This target was approved using a streamlined target validation route exclusive to small and medium-sized enterprises (SMEs). https://sciencebasedtargets.org/faqs-for-smes/ BSR Group Holdings Limited commits to reduce scope 1 and scope 2 GHG emissions 42% by 2030 from a 2021 base year, and to measure and reduce its scope 3 emissions.</t>
  </si>
  <si>
    <t>BT plc</t>
  </si>
  <si>
    <t>GB0030913577</t>
  </si>
  <si>
    <t>213800LRO7NS5CYQMN21</t>
  </si>
  <si>
    <t>01/06/2019</t>
  </si>
  <si>
    <t>01/09/2017</t>
  </si>
  <si>
    <t>Multinational communications company BT commits to reduce GHG emissions* by 87% in tons of CO2e per unit of gross value added by 2030 from a 2016/2017 base-year.  This is in line with current international policy and climate science, being BT's share of the global emissions reductions needed to limit global warming to 1.5°C. The company also commits to reduce supply chain GHG emissions** by 29% over the same time-period.*Here GHG emissions refer to Scope 1 and 2 emissions, as defined in the Greenhouse Gas Protocol, expressed as tonnes carbon dioxide equivalent (t CO2e) per unit of gross value added (GVA). **Supply chain emissions refer to all upstream Scope 3 emissions (categories 1-8), as defined in the Greenhouse Gas Protocol Scope 3 Standard.</t>
  </si>
  <si>
    <t>BTS Group AB (publ)</t>
  </si>
  <si>
    <t>SE0000805426</t>
  </si>
  <si>
    <t>Buch Construction, Inc.</t>
  </si>
  <si>
    <t>This target was approved using a streamlined target validation route exclusive to small and medium-sized enterprises (SMEs). https://sciencebasedtargets.org/faqs-for-smes/ Buch Construction, Inc. commits to reduce scope 1 and scope 2 GHG emissions 42% by 2030 from a 2021 base year, and to measure and reduce its scope 3 emissions.</t>
  </si>
  <si>
    <t>Buckingham Group Contracting Ltd</t>
  </si>
  <si>
    <t>Buckley Gray Yeoman</t>
  </si>
  <si>
    <t>This target was approved using a streamlined target validation route exclusive to small and medium-sized enterprises (SMEs). https://sciencebasedtargets.org/faqs-for-smes/ Buckley Gray Yeoman commits to reduce scope 1 and scope 2 GHG emissions 46% by 2030 from a 2019 base year, and to measure and reduce its scope 3 emissions.</t>
  </si>
  <si>
    <t>Bufab AB</t>
  </si>
  <si>
    <t>SE0005677135</t>
  </si>
  <si>
    <t>5493002TF62S16D67T17</t>
  </si>
  <si>
    <t>Bufab AB commits to reduce absolute scope 1 and 2 GHG emissions 46.2% by 2031 from a 2021 base year.* Bufab AB commits to reduce scope 3 GHG emissions from purchased goods and services, upstream transportation and distribution, and downstream transportation and distribution 55% per SEK value added by 2031 from a 2021 base year. *The target boundary includes land-related emissions and removals from bioenergy feedstocks.</t>
  </si>
  <si>
    <t>Bugaboo International</t>
  </si>
  <si>
    <t>724500M23GD3AYJ01O89</t>
  </si>
  <si>
    <t>Bugaboo International commits to reduce absolute scope 1 and 2 GHG emissions 30% by 2026 from a 2019 base year. Bugaboo International also commits to increase annual sourcing of renewable electricity from 0% in 2019 to 100% by 2026. Bugaboo International further commits to reduce scope 3 GHG emissions from purchased goods and services 47% per item produced by 2026 from a 2019 base year</t>
  </si>
  <si>
    <t>Building Design Partnership Limited</t>
  </si>
  <si>
    <t>Building Design Partnership Limited commits to reduce absolute scope 1 and
2 GHG emissions 46.2% by FY2030 from a FY2020 base year. Building
Design Partnership Limited also commits to increase active annual sourcing
of renewable electricity from 95.6% in FY2020 to 100% by FY2026, and
continue annually sourcing 100% renewable electricity through FY2030.
Building Design Partnership Limited further commits to reduce absolute
scope 3 GHG emissions 46.2% by FY2030 from a FY2020 base year.</t>
  </si>
  <si>
    <t>Building System and Diagnostics Pte Ltd</t>
  </si>
  <si>
    <t>This target was approved using a streamlined target validation route exclusive to small and medium-sized enterprises (SMEs). https://sciencebasedtargets.org/faqs-for-smes/ Building System and Diagnostics Pte Ltd commits to reduce scope 1 and scope 2 GHG emissions 42% by 2030 from a 2022 base year, and to measure and reduce its scope 3 emissions.</t>
  </si>
  <si>
    <t>BuildingLink.com LLC</t>
  </si>
  <si>
    <t>This target was approved using a streamlined target validation route exclusive to small and medium-sized enterprises (SMEs). https://sciencebasedtargets.org/faqs-for-smes/ BuildingLink.com LLC commits to reduce scope 1 and scope 2 GHG emissions 42% by 2030 from a 2020 base year, and to measure and reduce its scope 3 emissions.</t>
  </si>
  <si>
    <t>Bulten AB</t>
  </si>
  <si>
    <t>SE0003849223</t>
  </si>
  <si>
    <t>549300HUR75YN61F4108</t>
  </si>
  <si>
    <t>Bulten commits to reduce absolute scope 1 and 2 GHG emissions 30% by 2030 from a 2019 base year. Bulten also commits to reduce scope 3 GHG emissions 25% per tonne of sold product within the same timeframe</t>
  </si>
  <si>
    <t>Bundaberg Sugar LTD</t>
  </si>
  <si>
    <t>Bunge Limited</t>
  </si>
  <si>
    <t>BMG169621056</t>
  </si>
  <si>
    <t>5493007M0RIN8HY3MM77</t>
  </si>
  <si>
    <t>Bunge Ltd commits to reduce absolute scopes 1 and 2 GHG emissions 25% by 2030 from a 2020 base year*. Bunge also commits to reduce absolute scope 3 GHG emissions from purchased goods and services, upstream transportation and distribution, and fuel and energy related activities 12.3% over the same timeframe. *The target boundary includes biogenic emissions and removals from bioenergy feedstocks.</t>
  </si>
  <si>
    <t>Bunka Shutter Co., Ltd.</t>
  </si>
  <si>
    <t>JP3831600006</t>
  </si>
  <si>
    <t>3538006KDHDR2E6VDJ47</t>
  </si>
  <si>
    <t>BUNKA SHUTTER CO., LTD. commits to reduce absolute scope 1 and 2 GHG emissions 46.2% by FY2030 from a FY2019 base year. BUNKA SHUTTER CO., LTD. also commits to reduce absolute scope 3 GHG emissions from purchased goods and services and upstream transportation and distribution 27.5% by FY2030 from a FY2019 base year.</t>
  </si>
  <si>
    <t>BUNKEIDO CO.,LTD.</t>
  </si>
  <si>
    <t>This target was approved using a streamlined target validation route exclusive to small and medium-sized enterprises (SMEs). https://sciencebasedtargets.org/faqs-for-smes/ BUNKEIDO CO.,LTD. commits to reduce scope 1 and scope 2 GHG emissions 42% by 2030 from a 2021 base year, and to measure and reduce its scope 3 emissions.</t>
  </si>
  <si>
    <t>bunq B.V.</t>
  </si>
  <si>
    <t>7245002ZUXNOEJ0QPZ44</t>
  </si>
  <si>
    <t>Bunshodo Printing Co.,Ltd</t>
  </si>
  <si>
    <t>This target was approved using a streamlined target validation route exclusive to small and medium-sized enterprises (SMEs). https://sciencebasedtargets.org/faqs-for-smes/ Bunshodo Printing Co.,Ltd commits to reduce scope 1 and scope 2 GHG emissions 42% by 2030 from a 2022 base year, and to measure and reduce its scope 3 emissions.</t>
  </si>
  <si>
    <t>Bunzl plc</t>
  </si>
  <si>
    <t>GB00B0744B38</t>
  </si>
  <si>
    <t>213800Q1Q9DV4L78UM09</t>
  </si>
  <si>
    <t>Bunzl plc commits to reduce scope 1 and 2 GHG emissions 50% per million GBP revenue, equivalent to a 27.5% absolute reduction, by 2030 from a 2019 base year*. Bunzl plc also commits that 79% of its suppliers by emissions covering purchased goods and services, will have science-based targets by 2027. *The target boundary includes land-related emissions and removals from bioenergy feedstocks</t>
  </si>
  <si>
    <t>Bupa</t>
  </si>
  <si>
    <t>BUPA’s portfolio targets cover 37% of its total investment and lending activities by invested value as of 2020. Full target: https://sciencebasedtargets.org/resources/files/Target-language-and-summary_BUPA.docx.pdf</t>
  </si>
  <si>
    <t>Burberry Limited</t>
  </si>
  <si>
    <t>GB0031743007</t>
  </si>
  <si>
    <t>213800PE1KEFCNFR1R50</t>
  </si>
  <si>
    <t>FY2023, FY2030</t>
  </si>
  <si>
    <t>Overall Net-Zero Target Burberry commits to reach net-zero greenhouse gas emissions across the value chain by FY2040 from a FY2017 and FY2019 base year respectively. Near-Term Targets Burberry commits to reduce absolute scope 1 and 2 GHG emissions 95% by FY2023 from a FY2017 base year. Burberry also commits to reduce absolute scope 3 GHG emissions 46.2% by FY2030 from a FY2019 base year. Long-Term Targets Burberry commits to maintain at least 95% absolute scope 1 and 2 GHG reductions from FY2023 through FY2040 against a FY2017 base year. Burberry also commits to reduce absolute scope 3 GHG emissions 90% by FY2040 from a FY2019 base year.</t>
  </si>
  <si>
    <t>BUREAU VERITAS</t>
  </si>
  <si>
    <t>FR0006174348</t>
  </si>
  <si>
    <t>969500TPU5T3HA5D1F11</t>
  </si>
  <si>
    <t>Bureau Veritas commits to reduce absolute scope 1 and 2 GHG emissions
42% by 2030 from a 2021 base year. Bureau Veritas also commits to
reduce absolute scope 3 GHG emissions 25% within the same timeframe.</t>
  </si>
  <si>
    <t>Burg Groep B.V.</t>
  </si>
  <si>
    <t>This target was approved using a streamlined target validation route exclusive to small and medium-sized enterprises (SMEs). https://sciencebasedtargets.org/faqs-for-smes/ Burg Groep B.V. commits to reduce scope 1 and scope 2 GHG emissions 46% by 2030 from a 2021 base year, and to measure and reduce its scope 3 emissions. Burg Groep B.V. commits to reduce scope 1+2+3 emissions 90% by 2050 from a 2021 base year.</t>
  </si>
  <si>
    <t>Burges Salmon LLP</t>
  </si>
  <si>
    <t>Burges Salmon LLP commits to reduce absolute scope 1 and 2 GHG emissions 50% by 2030 from a 2019 base year. Burges Salmon LLP also commits to reduce absolute scope 3 GHG emissions 50% within the same timeframe</t>
  </si>
  <si>
    <t>Burgess Farms Limited</t>
  </si>
  <si>
    <t>Burgmaier Group</t>
  </si>
  <si>
    <t>BURGO GROUP</t>
  </si>
  <si>
    <t>Buro Happold</t>
  </si>
  <si>
    <t>FY2025, FY2028</t>
  </si>
  <si>
    <t>Buro Happold commits to reach net-zero greenhouse gas emissions across the value chain by 2045.
Near-Term Targets
Buro Happold commits to reduce absolute scope 1 and 2 GHG emissions 21% by FY2025 from FY2020. Buro Happold commits to increase annual sourcing of renewable electricity from 40% in FY2020 to 100% by FY2025. Buro Happold also commits to reduce scope 3 GHG emissions from business travel and employee commuting by 52.6% per FTE by FY2028 from FY2020. Buro Happold finally commits that 50% of its suppliers by spend will have sciencebased targets by 2028.
Long-Term Targets
Buro Happold commits to reduce absolute Scope 1, 2 and 3 GHG emissions 90% by FY2045 from a FY2020 base year.</t>
  </si>
  <si>
    <t>Bursa Malaysia Berhad</t>
  </si>
  <si>
    <t>MYL1818OO003</t>
  </si>
  <si>
    <t>254900CXCSGW8M52ZU27</t>
  </si>
  <si>
    <t>Overall Net-Zero Target: Bursa Malaysia Berhad commits to reach net-zero greenhouse gas emissions across the value chain by 2050. Near-Term Targets: Bursa Malaysia commits to reduce absolute scope 1 and 2 GHG emissions 50% by 2030 from a 2022 base year, Bursa Malaysia also commits to increase annual active sourcing of renewable electricity from 0% in 2022 to 100% by 2030. Bursa Malaysia further commits to reduce absolute scope 3 GHG emissions by 50% within the same timeframe. Long-Term Targets: Bursa Malaysia commits to reduce absolute scope 1 and 2 GHG emissions 90% by 2050 from a 2022 base year. Bursa Malaysia also commits to reduce absolute scope 3 GHG emissions 90% by 2050 from a 2022 base year.</t>
  </si>
  <si>
    <t>Bushu Pharmaceuticals Ltd.</t>
  </si>
  <si>
    <t>Business Industrial Solutions</t>
  </si>
  <si>
    <t>This target was approved using a streamlined target validation route exclusive to small and medium-sized enterprises (SMEs). https://sciencebasedtargets.org/faqs-for-smes/ Business Industrial Solutions commits to reduce scope 1 and scope 2 GHG emissions 42% by 2030 from a 2022 base year, and to measure and reduce its scope 3 emissions. Business Industrial Solutions commits to reach net-zero by 2040. As part of this, Business Industrial Solutions commits to reduce scope 1+2+3 emissions 100% by 2040 from a 2022 base year.</t>
  </si>
  <si>
    <t>Business Integration Partners SpA</t>
  </si>
  <si>
    <t>815600928BF890C5C787</t>
  </si>
  <si>
    <t>Buyer’s Edge Platform</t>
  </si>
  <si>
    <t>This target was approved using a streamlined target validation route exclusive to small and medium-sized enterprises (SMEs). https://sciencebasedtargets.org/faqs-for-smes/Buyer’s Edge Platform scope 1 and scope 2 GHG emissions 42% by 2030 from a 2020 base year, and to measure and reduce its scope 3 emissions</t>
  </si>
  <si>
    <t>buzzback LLC</t>
  </si>
  <si>
    <t>This target was approved using a streamlined target validation route exclusive to small and medium-sized enterprises (SMEs). https://sciencebasedtargets.org/faqs-for-smes/ buzzback LLC commits to reduce scope 1 and scope 2 GHG emissions 42% by 2030 from a 2022 base year, and to measure and reduce its scope 3 emissions.</t>
  </si>
  <si>
    <t>Buzzi Unicem</t>
  </si>
  <si>
    <t>IT0001347308</t>
  </si>
  <si>
    <t>5299003DX5YLKSVJ6K59</t>
  </si>
  <si>
    <t>Buzzi Unicem commits to reduce gross scope 1 and 2 GHG emissions 21.2% per ton of cementitious product by 2030 from a 2021 base year.* *The target boundary includes biogenic land-related emissions and removals from bioenergy feedstocks.</t>
  </si>
  <si>
    <t>BVP Verpakkingen B.V.</t>
  </si>
  <si>
    <t>This target was approved using a streamlined target validation route exclusive to small and medium-sized enterprises (SMEs). https://sciencebasedtargets.org/faqs-for-smes/ BVP Verpakkingen B.V. commits to reduce scope 1 and scope 2 GHG emissions 50% by 2030 from a 2018 base year, and to measure and reduce its scope 3 emissions.</t>
  </si>
  <si>
    <t>BW</t>
  </si>
  <si>
    <t>This target was approved using a streamlined target validation route exclusive to small and medium-sized enterprises (SMEs). https://sciencebasedtargets.org/faqs-for-smes/ BW commits to reach net-zero by 2030. As part of this, BW commits to reduce scope 1+2+3 emissions 100% by 2030 from a 2020 base year.</t>
  </si>
  <si>
    <t>BWD Strategic</t>
  </si>
  <si>
    <t>This target was approved using a streamlined target validation route exclusive to small and medium-sized enterprises (SMEs). https://sciencebasedtargets.org/faqs-for-smes/ BWD Strategic commits to reduce scope 1 and scope 2 GHG emissions 42% by 2030 from a 2022 base year, and to measure and reduce its scope 3 emissions.</t>
  </si>
  <si>
    <t>BWI Group</t>
  </si>
  <si>
    <t>BXP</t>
  </si>
  <si>
    <t>US1011211018</t>
  </si>
  <si>
    <t>Boston Properties commits to reduce combined scope 1 and 2 GHG emissions 39% per m2 by 2024 from a 2018 base year. Boston Properties commits to reduce scope 3 GHG emissions 14% per m2 by 2025 from a 2018 base year.</t>
  </si>
  <si>
    <t>Byggmax Group AB</t>
  </si>
  <si>
    <t>SE0003303627</t>
  </si>
  <si>
    <t>549300MPJPYQB0KCNH03</t>
  </si>
  <si>
    <t>Overall Net-Zero Target
Byggmax Group AB commits to reach net-zero GHG emissions across the value chain by 2040.
Near-Term Targets
Byggmax Group AB commits to reduce absolute scope 1 and 2 GHG emissions 90% by 2030 from a 2020 base year*. Byggmax Group AB also commits to reduce scope 3 GHG emissions from use of sold products 42% within the same timeframe. Byggmax Group AB further commits to reduce all remaining scope 3 GHG emissions 52% per tonne of sold product within the same timeframe*.*The target boundary includes land-related emissions and removals from bioenergy feedstocks.
Long-Term Targets
Byggmax Group AB commits to maintain absolute scope 1 and 2 GHG emissions reductions 90% through 2040 from a 2020 base year*. Byggmax Group AB also commits to reduce absolute scope 3 GHG emissions 90% within the same timeframe*. *The target boundary includes land-related emissions and removals from bioenergy feedstocks.</t>
  </si>
  <si>
    <t>Byggvesta AB</t>
  </si>
  <si>
    <t>This target was approved using a streamlined target validation route exclusive to small and medium-sized enterprises (SMEs). https://sciencebasedtargets.org/faqs-for-smes/ Byggvesta AB commits to reduce scope 1 and scope 2 GHG emissions 42% by 2030 from a 2022 base year, and to measure and reduce its scope 3 emissions.</t>
  </si>
  <si>
    <t>Bystronic Laser AG</t>
  </si>
  <si>
    <t>CH0244017502</t>
  </si>
  <si>
    <t>529900I8OKXAH3J25782</t>
  </si>
  <si>
    <t>Bytes Technology Group Plc</t>
  </si>
  <si>
    <t>GB00BMH18Q19</t>
  </si>
  <si>
    <t>C S Direkt Events &amp; Exhibitions Pvt Ltd</t>
  </si>
  <si>
    <t>This target was approved using a streamlined target validation route exclusive to small and medium-sized enterprises (SMEs). https://sciencebasedtargets.org/faqs-for-smes/ C S Direkt Events &amp; Exhibitions Pvt Ltd commits to reduce scope 1 and scope 2 GHG emissions 42% by 2030 from a 2022 base year, and to measure and reduce its scope 3 emissions.</t>
  </si>
  <si>
    <t>C&amp;A</t>
  </si>
  <si>
    <t>Retail clothing company C&amp;A commits to reduce absolute scope 1 and 2 GHG emissions 30% by 2030 from a 2018 base year. C&amp;A also commits to reduce absolute scope 3 GHG emissions 30% by 2030 from a 2018 base year.</t>
  </si>
  <si>
    <t>C&amp;C Group plc</t>
  </si>
  <si>
    <t>IE00B010DT83</t>
  </si>
  <si>
    <t>635400LNUHA2LDXXV850</t>
  </si>
  <si>
    <t>C&amp;C Group plc commits to reduce absolute scope 1 and 2 GHG emissions 35% by 2030 from a 2020 base year.* C&amp;C Group plc also commits that 67% of its suppliers and customers by emissions, covering 77% of purchased goods and services emissions, 65% of upstream transportation and distribution emissions and 50% of downstream transportation and distribution emissions, will have science-based targets by 2026. * The target boundary includes biogenic emissions and removals from bioenergy feedstocks.</t>
  </si>
  <si>
    <t>C&amp;C Joint Printing Co., (Guangdong) Ltd.</t>
  </si>
  <si>
    <t>C.T. POINT S.P.A.</t>
  </si>
  <si>
    <t>815600F81A576DEE4829</t>
  </si>
  <si>
    <t>This target was approved using a streamlined target validation route exclusive to small and medium-sized enterprises (SMEs). https://sciencebasedtargets.org/faqs-for-smes/ C.T. POINT S.P.A. commits to reduce scope 1 and scope 2 GHG emissions 50% by 2030 from a 2018 base year, and to measure and reduce its scope 3 emissions.</t>
  </si>
  <si>
    <t>C.V.O. International</t>
  </si>
  <si>
    <t>C.V.O. International NV commits to reduce absolute scope 1 and scope 2 GHG emissions 50% by 2030 from a 2018 base year, and to measure and reduce its scope 3 emissions.</t>
  </si>
  <si>
    <t>Cabify</t>
  </si>
  <si>
    <t>Overall Net-Zero Target 
Cabify commits to reach net-zero greenhouse gas emissions across the value chain by 2030 
from a 2019 base year. 
Near-Term Targets 
Cabify commits to reduce absolute scope 1 and 2 GHG emissions 96% by 2030 from a 2019 
base year. Cabify also commits to increase annual sourcing of renewable electricity from 0% 
in 2019 to 100% by 2025 through 2030. Cabify further commits to reduce absolute scope 3 
GHG emissions 90% by 2030 from a 2019 base year. 
Long-Term Targets 
Cabify commits to maintain 96% absolute scope 1 and 2 GHG emissions reductions from 
2030 through 2050 from a 2019 base year. Cabify also commits to maintain 90% absolute 
scope 3 GHG emissions reductions within the same timeframe.</t>
  </si>
  <si>
    <t>Cabonline Group Holding AB</t>
  </si>
  <si>
    <t>SE0017767346</t>
  </si>
  <si>
    <t>549300PB67LZ38PTO750</t>
  </si>
  <si>
    <t>Cabonline Group Holding AB commits to reduce absolute scope 1 and 2 GHG
emissions 42% by 2030 from a 2022 base year. Cabonline Group Holding AB
commits to reduce absolute scope 3 GHG emissions from franchises 42% within
the same timeframe*. *The target boundary includes land-related emissions and
removals from bioenergy feedstocks.</t>
  </si>
  <si>
    <t>Cacti Legal Services LLP</t>
  </si>
  <si>
    <t>This target was approved using a streamlined target validation route exclusive to small and medium-sized enterprises (SMEs). https://sciencebasedtargets.org/faqs-for-smes/ Cacti Legal Services LLP commits to reduce scope 1 and scope 2 GHG emissions 42% by 2030 from a 2022 base year, and to measure and reduce its scope 3 emissions.</t>
  </si>
  <si>
    <t>Cactus Communications Pvt Ltd</t>
  </si>
  <si>
    <t>335800T8JOZ2D977HP67</t>
  </si>
  <si>
    <t>Cadence Design Systems, Inc.</t>
  </si>
  <si>
    <t>US1273871087</t>
  </si>
  <si>
    <t>Caduceus Lane DMCC</t>
  </si>
  <si>
    <t>This target was approved using a streamlined target validation route exclusive to small and medium-sized enterprises (SMEs). https://sciencebasedtargets.org/faqs-for-smes/ Caduceus Lane DMCC commits to reduce scope 1 and scope 2 GHG emissions 42% by 2030 from a 2022 base year, and to measure and reduce its scope 3 emissions.</t>
  </si>
  <si>
    <t>CAE inc.</t>
  </si>
  <si>
    <t>CA1247651088</t>
  </si>
  <si>
    <t>549300FFM2BEH2GF1E44</t>
  </si>
  <si>
    <t>Caesars Entertainment</t>
  </si>
  <si>
    <t>US1276861036</t>
  </si>
  <si>
    <t>549300FA4CTCW903Y781</t>
  </si>
  <si>
    <t>2025, 2023</t>
  </si>
  <si>
    <t>01/06/2018</t>
  </si>
  <si>
    <t>American gaming corporation Caesars Entertainment commits to reduce absolute scope 1 and 2 GHG emissions 35% by 2025 and 100% by 2050 from a 2011 base year. Caesars also commits to have 60% of suppliers by spend institute science‐based GHG reduction targets for their operations by 2023.</t>
  </si>
  <si>
    <t>CAF Group</t>
  </si>
  <si>
    <t>ES0121975009</t>
  </si>
  <si>
    <t>95980020140005275134</t>
  </si>
  <si>
    <t>Café Bar Sverige AB</t>
  </si>
  <si>
    <t>This target was approved using a streamlined target validation route exclusive to small and medium-sized enterprises (SMEs). https://sciencebasedtargets.org/faqs-for-smes/ Café Bar Sverige AB commits to reduce scope 1 and scope 2 GHG emissions 42% by 2030 from a 2021 base year, and to measure and reduce its scope 3 emissions.</t>
  </si>
  <si>
    <t>Cafédirect plc</t>
  </si>
  <si>
    <t>This target was approved using a streamlined target validation route exclusive to small and medium-sized enterprises (SMEs). https://sciencebasedtargets.org/faqs-for-smes/ Cafédirect plc commits to reduce scope 1 and scope 2 GHG emissions 46% by 2030 from a 2019 base year, and to measure and reduce its scope 3 emissions.  Cafédirect plc commits to reduce scope 1+2+3 emissions 90% by 2040 from a 2019 base year.</t>
  </si>
  <si>
    <t>Caffè Borbone s.r.l.</t>
  </si>
  <si>
    <t>81560058B7AA83DF3D50</t>
  </si>
  <si>
    <t>CAGLA, Inc.</t>
  </si>
  <si>
    <t>This target was approved using a streamlined target validation route exclusive to small and medium-sized enterprises (SMEs). https://sciencebasedtargets.org/faqs-for-smes/ CAGLA, Inc. commits to reduce scope 1 and scope 2 GHG emissions 38% by 2030 from a 2021 base year, and to measure and reduce its scope 3 emissions.</t>
  </si>
  <si>
    <t>Cairn Homes Plc</t>
  </si>
  <si>
    <t>IE00BWY4ZF18</t>
  </si>
  <si>
    <t>635400DPX6WP2KKDOA83</t>
  </si>
  <si>
    <t>Cairn Homes Plc commits to reduce absolute scope 1 and 2 GHG emissions 46.2% by 2030 from a 2019 base year. Cairn Homes Plc also commits to reduce scope 3 GHG emissions from purchased goods and services, upstream transportation and distribution, use of the sold products and end of life treatment of the sold products 61% per total floor area sold within the same timeframe.</t>
  </si>
  <si>
    <t>Caixa Geral de Depósitos</t>
  </si>
  <si>
    <t>PTCGD0AM0002</t>
  </si>
  <si>
    <t>TO822O0VT80V06K0FH57</t>
  </si>
  <si>
    <t>Califia Farms</t>
  </si>
  <si>
    <t>This target was approved using a streamlined target validation route exclusive to small and medium-sized enterprises (SMEs). https://sciencebasedtargets.org/faqs-for-smes/ Califia Farms commits to reduce scope 1 and scope 2 GHG emissions 42% by 2030 from a 2020 base year, and to measure and reduce its scope 3 emissions.</t>
  </si>
  <si>
    <t>Caljan A/S</t>
  </si>
  <si>
    <t>Callisons, Inc.</t>
  </si>
  <si>
    <t>This target was approved using a streamlined target validation route exclusive to small and medium-sized enterprises (SMEs). https://sciencebasedtargets.org/faqs-for-smes/ Callisons, Inc. commits to reduce scope 1 and scope 2 GHG emissions 46% by 2030 from a 2019 base year, and to measure and reduce its scope 3 emissions</t>
  </si>
  <si>
    <t>Callmewine s.r.l</t>
  </si>
  <si>
    <t>CALSATURIFICIO SICLA srl</t>
  </si>
  <si>
    <t>This target was approved using a streamlined target validation route exclusive to small and medium-sized enterprises (SMEs). https://sciencebasedtargets.org/faqs-for-smes/ CALSATURIFICIO SICLA srl commits to reduce scope 1 and scope 2 GHG emissions 46% by 2030 from a 2019 base year, and to measure and reduce its scope 3 emissions.</t>
  </si>
  <si>
    <t>Calyx</t>
  </si>
  <si>
    <t>Calyx commits to reduce absolute scope 1 and 2 GHG emissions 35.0% by 2028 from a 2022 base year. Calyx also commits to reduce absolute scope 3 GHG emissions from purchased goods and services, business travel, and employee commuting 32.5% by 2033 from a 2022 base year.</t>
  </si>
  <si>
    <t>Calzaturificio Stella</t>
  </si>
  <si>
    <t>This target was approved using a streamlined target validation route exclusive to small and medium-sized enterprises (SMEs). https://sciencebasedtargets.org/faqs-for-smes/ Calzaturificio Stella commits to reduce scope 1 and scope 2 GHG emissions 42% by 2030 from a 2022 base year, and to measure and reduce its scope 3 emissions.</t>
  </si>
  <si>
    <t>Cambrex Corporation</t>
  </si>
  <si>
    <t>Cambridge Cognition Holdings plc</t>
  </si>
  <si>
    <t>This target was approved using a streamlined target validation route exclusive to small and medium-sized enterprises (SMEs). https://sciencebasedtargets.org/faqs-for-smes/ Cambridge Cognition Holdings plc commits to reduce scope 1 and scope 2 GHG emissions 42% by 2030 from a 2022 base year, and to measure and reduce its scope 3 emissions.</t>
  </si>
  <si>
    <t>Cambridge Healthcare Research</t>
  </si>
  <si>
    <t>This target was approved using a streamlined target validation route exclusive to small and medium-sized enterprises (SMEs). https://sciencebasedtargets.org/faqs-for-smes/ Cambridge Healthcare Research commits to reduce scope 1 and scope 2 GHG emissions 46% by 2030 from a 2019 base year, and to measure and reduce its scope 3 emissions.</t>
  </si>
  <si>
    <t>Camenzind + Co. AG</t>
  </si>
  <si>
    <t>This target was approved using a streamlined target validation route exclusive to small and medium-sized enterprises (SMEs). https://sciencebasedtargets.org/faqs-for-smes/ Camenzind + Co. AG commits to reduce scope 1 and scope 2 GHG emissions 42% by 2030 from a 2022 base year, and to measure and reduce its scope 3 emissions.</t>
  </si>
  <si>
    <t>Cameron France Holding SAS</t>
  </si>
  <si>
    <t>Camfil AB</t>
  </si>
  <si>
    <t>CAMINO SANGYO Co., Ltd.</t>
  </si>
  <si>
    <t>This target was approved using a streamlined target validation route exclusive to small and medium-sized enterprises (SMEs). https://sciencebasedtargets.org/faqs-for-smes/ CAMINO SANGYO Co., Ltd. commits to reduce scope 1 and scope 2 GHG emissions 42% by 2030 from a 2020 base year, and to measure and reduce its scope 3 emissions.</t>
  </si>
  <si>
    <t>Camlin Limited</t>
  </si>
  <si>
    <t>This target was approved using a streamlined target validation route exclusive to small and medium-sized enterprises (SMEs). https://sciencebasedtargets.org/faqs-for-smes/ Camlin Limited commits to reduce scope 1 and scope 2 GHG emissions 46% by 2030 from a 2019 base year, and to measure and reduce its scope 3 emissions.</t>
  </si>
  <si>
    <t>Campbell Lutyens Holdings Limited</t>
  </si>
  <si>
    <t>This target was approved using a streamlined target validation route exclusive to small and medium-sized enterprises (SMEs). https://sciencebasedtargets.org/faqs-for-smes/ Campbell Lutyens Holdings Limited commits to reduce scope 1 and scope 2 GHG emissions 46% by 2030 from a 2019 base year, and to measure and reduce its scope 3 emissions.</t>
  </si>
  <si>
    <t>Campbell Soup Company</t>
  </si>
  <si>
    <t>US1344291091</t>
  </si>
  <si>
    <t>5493007JDSMX8Z5Z1902</t>
  </si>
  <si>
    <t>Campbell Soup Company commits to reduce absolute scope 1 and 2 GHG emissions 42% by FY2030 from a FY2020 base year. Campbell Soup Company also commits to reduce absolute scope 3 GHG emissions from purchased goods and services and upstream transportation and distribution 25% within the same timeframe.</t>
  </si>
  <si>
    <t>Camper S.L.</t>
  </si>
  <si>
    <t>Overall Net-Zero Target
Camper commits to reach net-zero greenhouse emissions across the value chain by 2050 from a 2019 base year.
Near-Term Targets
Camper commits to reduce absolute scope 1 and 2 GHG emissions 50% by 2030 from a 2019 base year. Camper also commits to reduce absolute scope 3 GHG emissions from purchased goods and services 30% by 2030 from a 2019 base year.
Long-Term Targets
Camper commits to reduce absolute scope 1, 2, and 3 GHG emissions 90% by 2050 from a 2019 base year.</t>
  </si>
  <si>
    <t>CAMUSAT HOLDING</t>
  </si>
  <si>
    <t>Canada Goose</t>
  </si>
  <si>
    <t>CA1350861060</t>
  </si>
  <si>
    <t>5493005JT54IX5MZ9P52</t>
  </si>
  <si>
    <t>Canada Post | Postes Canada</t>
  </si>
  <si>
    <t>549300O6E8FEF6XJHA57</t>
  </si>
  <si>
    <t>Overall Net-Zero Target
Canada Post commits to reach net-zero greenhouse gas emissions across the value chain by 2050 from a 2019 base year.
Near-Term Targets
Canada Post commits to reduce absolute scope 1 and 2 GHG emissions 50% by 2030 from a 2019 base year. Canada Post also commits that 67% of its suppliers by spend, covering purchased goods and services, capital goods, and upstream transportation and distribution, will have science-based targets by 2025.  Canada Post further commits that 100% of its investments will have science-based targets by 2025.
Long-Term Targets
Canada Post commits to reduce absolute scope 1 and 2 GHG emissions 90% by 2050 from a 2019 base year. Canada Post also commits to reduce absolute scope 3 GHG emissions 90% within the same timeframe</t>
  </si>
  <si>
    <t>Canadian National Railway Company</t>
  </si>
  <si>
    <t>CA1363751027</t>
  </si>
  <si>
    <t>3SU7BEP7TH9YEQOZCS77</t>
  </si>
  <si>
    <t>CN commits to reduce scope 1 and 2 GHG emissions 43% per gross ton miles by 2030 from a 2019 base year*. CN commits to reduce scope 3 GHG emissions from fuel and energy related activities 40% per gross ton miles by 2030 from a 2019 base year. *The target boundary includes biogenic emissions and removals from bioenergy feedstocks.</t>
  </si>
  <si>
    <t>Canadian Solar Inc.</t>
  </si>
  <si>
    <t>CA1366351098</t>
  </si>
  <si>
    <t>5493001XSC6TKMBVOM15</t>
  </si>
  <si>
    <t>Canali</t>
  </si>
  <si>
    <t>5493005OC5DHELZYA702</t>
  </si>
  <si>
    <t>Canary Marketing</t>
  </si>
  <si>
    <t>This target was approved using a streamlined target validation route exclusive to small and medium-sized enterprises (SMEs). https://sciencebasedtargets.org/faqs-for-smes/ Canary Marketing commits to reduce scope 1 and scope 2 GHG emissions 25% by 2030 from a 2020 base year, and to measure and reduce its scope 3 emissions.</t>
  </si>
  <si>
    <t>Canary Wharf Group Plc</t>
  </si>
  <si>
    <t>GB0031016099</t>
  </si>
  <si>
    <t>Canary Wharf Group Plc commits to reduce absolute scope 1, 2 and 3 GHG emissions from downstream leased assets 65% by 2030 from a 2017 base year. Canary Wharf Group Plc commits that 60% of its suppliers by emissions covering purchased goods &amp; services will have science-based targets by 2025.</t>
  </si>
  <si>
    <t>Cancer Research Horizons Limited</t>
  </si>
  <si>
    <t>Cancer Research UK Trading Limited</t>
  </si>
  <si>
    <t>Candy Spa</t>
  </si>
  <si>
    <t>8156006BEAA911EC0A47</t>
  </si>
  <si>
    <t>Canfor</t>
  </si>
  <si>
    <t>CA1375761048</t>
  </si>
  <si>
    <t>549300VCNLWIB4RRS716</t>
  </si>
  <si>
    <t>CANGZHOU YONGXING FOUNDRY CO.,LTD</t>
  </si>
  <si>
    <t>This target was approved using a streamlined target validation route exclusive to small and medium-sized enterprises (SMEs). https://sciencebasedtargets.org/faqs-for-smes/ CANGZHOU YONGXING FOUNDRY CO.,LTD commits to reduce scope 1 and scope 2 GHG emissions 38% by 2030 from a 2021 base year, and to measure and reduce its scope 3 emissions.</t>
  </si>
  <si>
    <t>CANON INC.</t>
  </si>
  <si>
    <t>JP3242800005</t>
  </si>
  <si>
    <t>CANON INC. commits to reduce absolute scope 1 and 2 GHG emissions 42.0%
by 2030 from a 2022 base year. CANON INC. also commits to reduce absolute
scope 3 GHG emissions from purchased goods and services, and use of sold
products 25.0% within the same timeframe.</t>
  </si>
  <si>
    <t>CANPACK Group</t>
  </si>
  <si>
    <t>CANPACK Group commits to reduce absolute scope 1 and 2 GHG emissions 25% by 2030 from a 2020 base year. CANPCK Group also commits to increase annual sourcing of renewable electricity from 62% in 2020 to 100% by 2022 and through to 2030. CANPACK Group further commits to reduce absolute scope 3 GHG emissions from purchased goods and services 12.3% by 2030 from a 2020 base year</t>
  </si>
  <si>
    <t>Canyon Bicycles GmbH</t>
  </si>
  <si>
    <t>529900ODXNU8H8UVR882</t>
  </si>
  <si>
    <t>Overall Net-Zero Target
Canyon Bicycles GmbH commits to reach net-zero GHG emissions across the value chain by
2050.
Near-Term Targets
Canyon Bicycles GmbH commits to reduce absolute scope 1 and 2 GHG emissions 51% by
2032 from a 2022 base year*. Canyon Bicycles GmbH commits to reduce scope 3 GHG
emissions 58.2% per bicycle produced within the same timeframe.
*The target boundary includes biogenic land-related emissions and removals from bioenergy
feedstocks.
Long-Term Targets
Canyon Bicycles GmbH commits to reduce absolute scope 1 and 2 GHG emissions 90% by
2050 from a 2022 base year. Canyon Bicycles GmbH commits to reduce scope 3 GHG
emissions 97% per bicycle produced within the same timeframe.</t>
  </si>
  <si>
    <t>CAP HOLDING SpA</t>
  </si>
  <si>
    <t>CAP commits to reduce absolute scope 1 and 2 GHG emissions 42% by 2030 from a 2021 base year*. CAP also commits to reduce absolute scope 3 GHG emissions covering purchased goods and services, fuel and energy related activities, waste generated in operations and use of sold products 25% within the same timeframe*.
*The target boundary includes biogenic land-related emissions and removals from bioenergy feedstocks.</t>
  </si>
  <si>
    <t>CAPARDONI E C SRL</t>
  </si>
  <si>
    <t>This target was approved using a streamlined target validation route exclusive to small and medium-sized enterprises (SMEs). https://sciencebasedtargets.org/faqs-for-smes/  CAPARDONI E C SRL commits to reduce absolute scope 1 emissions 42% by 2030 from a 2022 base year.  CAPARDONI E C SRL also commits to maintain zero scope 2 emissions through 2030, and to measure and reduce its scope 3 emissions from a 2022 base year.</t>
  </si>
  <si>
    <t>Capella Hotel Group Pte. Ltd.</t>
  </si>
  <si>
    <t>Capgemini SE</t>
  </si>
  <si>
    <t>FR0000125338</t>
  </si>
  <si>
    <t>96950077L0TN7BAROX36</t>
  </si>
  <si>
    <t>Overall Net-Zero Target
Company Capgemini SE commits to reach net-zero greenhouse gas emissions across the value chain by 2040 from a 2019 base year.
Near-Term Targets
Capgemini SE commits to reduce absolute scope 1 and 2 GHG emissions 80% by 2030 from a 2019 base year. Capgemini SE also commits to increase annual sourcing of renewable electricity from 38% in 2019 to 100% by 2025 and to maintain 100% renewable electricity through 2030. Capgemini SE commits to reduce absolute scope 3 purchased goods and services GHG emissions 50% by 2030 from a 2019 base year. Capgemini SE further commits to reduce scope 3 business travel and employee commuting GHG emissions 55% per employee within the same timeframe.
Long-Term Targets
Capgemini SE commits to reduce absolute scope 1 and 2 GHG emissions 90% by 2040 from a 2019 base year. Capgemini SE also commits to reduce absolute scope 3 GHG emissions 90% within the same timeframe.</t>
  </si>
  <si>
    <t>Capita Plc</t>
  </si>
  <si>
    <t>GB00B23K0M20</t>
  </si>
  <si>
    <t>CMIGEWPLHL4M7ZV0IZ88</t>
  </si>
  <si>
    <t>Overall Net-Zero Target
Capita commits to reach net-zero greenhouse gas emissions across the value chain by 2035 from a 2019 base year.
Near-Term Targets
Capita commits to reduce absolute scope 1 and 2 GHG emissions and absolute scope 3 GHG emissions covering business travel 46% by 2030 from a 2019 base year. Capita also commits that 50% of its suppliers by spend covering purchased goods &amp; services and capital goods will have science-based targets by 2025.
Long-Term Targets
Capita commits to reduce absolute scope 1 and 2 GHG emissions, and absolute scope 3 GHG emissions covering purchased goods &amp; services, capital goods, business travel and employee commuting 90% by 2035 from a 2019 base year.</t>
  </si>
  <si>
    <t>Capital &amp; Counties Properties PLC</t>
  </si>
  <si>
    <t>GB00B62G9D36</t>
  </si>
  <si>
    <t>549300TTXXZ1SHUI0D54</t>
  </si>
  <si>
    <t>This target was approved using a streamlined target validation route exclusive to small and medium-sized enterprises (SMEs). https://sciencebasedtargets.org/faqs-for-smes/ Capital &amp; Counties Properties PLC commits to reduce  scope 1 and scope 2 GHG emissions 50% by 2030 from a 2018 base year, and to measure and reduce its scope 3 emissions.</t>
  </si>
  <si>
    <t>CAPITAL Co.,Ltd.</t>
  </si>
  <si>
    <t>This target was approved using a streamlined target validation route exclusive to small and medium-sized enterprises (SMEs). https://sciencebasedtargets.org/faqs-for-smes/ CAPITAL Co.,Ltd. commits to reduce scope 1 and scope 2 GHG emissions 42% by 2030 from a 2021 base year, and to measure and reduce its scope 3 emissions.</t>
  </si>
  <si>
    <t>Capital Limited</t>
  </si>
  <si>
    <t>BMG022411000</t>
  </si>
  <si>
    <t>213800XG175G91JW8W37</t>
  </si>
  <si>
    <t>Mining - Other (Rare Minerals, Precious Metals and Gems)</t>
  </si>
  <si>
    <t>Capital Printing Corporation</t>
  </si>
  <si>
    <t>This target was approved using a streamlined target validation route exclusive to small and medium-sized enterprises (SMEs). https://sciencebasedtargets.org/faqs-for-smes/ Capital Printing Corporation commits to reduce scope 1 and scope 2 GHG emissions 42% by 2030 from a 2020 base year, and to measure and reduce its scope 3 emissions.</t>
  </si>
  <si>
    <t>CapitaLand</t>
  </si>
  <si>
    <t>SG1J27887962</t>
  </si>
  <si>
    <t>2549006LYGY45GHGWZ89</t>
  </si>
  <si>
    <t>CapitaLand commits to reduce scope 1 and 2 GHG emissions 28% by 2030 from a 2019 base year. It also commits to reduce scope 3 GHG emissions from capital goods 22% per square meter by 2030 from a 2019 base year</t>
  </si>
  <si>
    <t>Capitas Finance Limited</t>
  </si>
  <si>
    <t>01/11/2016</t>
  </si>
  <si>
    <t>CAPITELLI F.LLI S.R.L.</t>
  </si>
  <si>
    <t>8156005FD5CD2E378F46</t>
  </si>
  <si>
    <t>CapMan Plc</t>
  </si>
  <si>
    <t>FI0009009377</t>
  </si>
  <si>
    <t>743700498L5THNQWVL66</t>
  </si>
  <si>
    <t>Headline target: CapMan Plc’s portfolio targets cover 72% of its total investment and lending by assets under management as of 2022. As of that year, required activities made up 82%1 of CapMan Plc’s total investment and lending by assets under management while optional activities made up 18%. https://sciencebasedtargets.org/resources/files/Target-language-and-summary-CapMan-PLC.pdf</t>
  </si>
  <si>
    <t>Cappelen Damm Holding AS</t>
  </si>
  <si>
    <t>This target was approved using a streamlined target validation route exclusive to small and medium-sized enterprises (SMEs). https://sciencebasedtargets.org/faqs-for-smes/ Cappelen Damm Holding AS commits to reduce scope 1 and scope 2 GHG emissions 50% by 2030 from a 2018 base year, and to measure and reduce its scope 3 emissions.</t>
  </si>
  <si>
    <t>CAPPFINITY LTD</t>
  </si>
  <si>
    <t>This target was approved using a streamlined target validation route exclusive to small and medium-sized enterprises (SMEs). https://sciencebasedtargets.org/faqs-for-smes/ CAPPFINITY LTD commits to reduce scope 1 and scope 2 GHG emissions 42% by 2030 from a 2022 base year, and to measure and reduce its scope 3 emissions.</t>
  </si>
  <si>
    <t>Capri Holdings Limited</t>
  </si>
  <si>
    <t>VGG1890L1076</t>
  </si>
  <si>
    <t>549300LPG8W0H1OX3A26</t>
  </si>
  <si>
    <t>Capri Holdings Limited commits to reduce absolute scopes 1 and 2 GHG emissions 50% by FY2030 from a FY2019 base year. Capri Holdings Limited also commits to reduce absolute scope 3 GHG emissions from purchased goods and services by 50% over the same timeframe.</t>
  </si>
  <si>
    <t>Capricórnio Têxtil</t>
  </si>
  <si>
    <t>549300MH8OETHBBKJU80</t>
  </si>
  <si>
    <t>Caprihans India Limited</t>
  </si>
  <si>
    <t>Please change their target wording to This target was approved using a streamlined target validation route exclusive to small and medium-sized enterprises (SMEs). https://sciencebasedtargets.org/faqs-for-smes/ Caprihans India Limited commits to reduce scope 1 and scope 2 GHG emissions 42% by 2030 from a 2020 base year, and to measure and reduce its scope 3 emissions.</t>
  </si>
  <si>
    <t>CAPSAVE FINANCE PRIVATE LIMITED</t>
  </si>
  <si>
    <t>335800UDLOWEH4J7MR30</t>
  </si>
  <si>
    <t>This target was approved using a streamlined target validation route exclusive to small and medium-sized enterprises (SMEs). https://sciencebasedtargets.org/faqs-for-smes/ CAPSAVE FINANCE PRIVATE LIMITED to reduce scope 1 and scope 2 GHG emissions 42% by 2030 from a 2022 base year, and to measure and reduce its scope 3 emissions.</t>
  </si>
  <si>
    <t>CAPSUM</t>
  </si>
  <si>
    <t>This target was approved using a streamlined target validation route exclusive to small and medium-sized enterprises (SMEs). https://sciencebasedtargets.org/faqs-for-smes/ CAPSUM commits to reduce scope 1 and scope 2 GHG emissions 38% by 2030 from a 2021 base year, and to measure and reduce its scope 3 emissions.</t>
  </si>
  <si>
    <t>Capture One A/S</t>
  </si>
  <si>
    <t>This target was approved using a streamlined target validation route exclusive to small and medium-sized enterprises (SMEs). https://sciencebasedtargets.org/faqs-for-smes/ Capture One A/S commits to reduce scope 1 and scope 2 GHG emissions 42% by 2030 from a 2022 base year, and to measure and reduce its scope 3 emissions.</t>
  </si>
  <si>
    <t>Carambar &amp; Co</t>
  </si>
  <si>
    <t>Carbery Group</t>
  </si>
  <si>
    <t>Carbon Free Consulting Corporation</t>
  </si>
  <si>
    <t>This target was approved using a streamlined target validation route exclusive to small and medium-sized enterprises (SMEs). https://sciencebasedtargets.org/faqs-for-smes/ Carbon Free Consulting Corporation commits to reduce WB2C aligned: scope 1 and scope 2 GHG emissions 30% by 2030 from a 2018 base year, and to measure and reduce its scope 3 emissions</t>
  </si>
  <si>
    <t>Carbon Free Network, Inc.</t>
  </si>
  <si>
    <t>This target was approved using a streamlined target validation route exclusive to small and medium-sized enterprises (SMEs). https://sciencebasedtargets.org/faqs-for-smes/ Carbon Free Network, Inc. commits to reduce scope 1 and scope 2 GHG emissions 30% by 2030 from a 2018 base year, and to measure and reduce its scope 3 emissions.</t>
  </si>
  <si>
    <t>Carbon Intelligence</t>
  </si>
  <si>
    <t>Energy and carbon management company Carbon Intelligence commits to maintain zero absolute Scope 1 and 2 GHG emissions by not consuming fuels and continuing to use electricity from renewable sources through 2030. Carbon Intelligence commits to reduce Scope 3 GHG emissions from purchased goods and services by 65% per million GBP (British pounds) added value and by 40% from business travel per passenger-km by 2030 from a 2017 base year. Carbon Intelligence commits that 30% of its suppliers by spend covering purchased goods &amp; services will set science-based Scope 1 and 2 targets by 2030.</t>
  </si>
  <si>
    <t>Carbon+Alt+Delete</t>
  </si>
  <si>
    <t>This target was approved using a streamlined target validation route exclusive to small and medium-sized enterprises (SMEs). https://sciencebasedtargets.org/faqs-for-smes/ Carbon+Alt+Delete commits to reduce scope 1 and scope 2 GHG emissions 42% by 2030 from a 2021 base year, and to measure and reduce its scope 3 emissions.</t>
  </si>
  <si>
    <t>Carbonbit Ltd</t>
  </si>
  <si>
    <t>This target was approved using a streamlined target validation route exclusive to small and medium-sized enterprises (SMEs). https://sciencebasedtargets.org/faqs-for-smes/ Carbonbit Ltd commits to reduce scope 1 and scope 2 GHG emissions 38% by 2030 from a 2021 base year, and to measure and reduce its scope 3 emissions.  Carbonbit Ltd commits to reach net-zero greenhouse gas emissions across the value chain by 2035 from a 2021 base year.</t>
  </si>
  <si>
    <t>Carbotech AG</t>
  </si>
  <si>
    <t>This target was approved using a streamlined target validation route exclusive to small and medium-sized enterprises (SMEs). https://sciencebasedtargets.org/faqs-for-smes/ Carbotech AG commits to reduce scope 1 and scope 2 GHG emissions 42% by 2030 from a 2022 base year, and to measure and reduce its scope 3 emissions. Carbotech AG commits to reach net-zero by 2050. As part of this, Carbotech AG commits to reduce scope 1+2+3 emissions 100% by 2050 from a 2022 base year.</t>
  </si>
  <si>
    <t>Carcano Antonio S.p.A.</t>
  </si>
  <si>
    <t>Cardinal Health, Inc.</t>
  </si>
  <si>
    <t>US14149Y1082</t>
  </si>
  <si>
    <t>CCU46N3GJMF4OK4N7U60</t>
  </si>
  <si>
    <t>Cardinal Health commits to reduce absolute scope 1 and 2 GHG emissions 50% by FY2030 from a FY2019 base year.* Cardinal Health also commits that 75% of its suppliers by spend, covering purchased goods and services and upstream transportation and distribution, will have science-based targets by FY2028.
*The target boundary includes land-related emissions and removals from bioenergy feedstocks.</t>
  </si>
  <si>
    <t>Cardo Systems Ltd.</t>
  </si>
  <si>
    <t>This target was approved using a streamlined target validation route exclusive to small and medium-sized enterprises (SMEs). https://sciencebasedtargets.org/faqs-for-smes/ Cardo Systems Ltd. commits to reduce scope 1 and scope 2 GHG emissions 38% by 2030 from a 2021 base year, and to measure and reduce its scope 3 emissions.</t>
  </si>
  <si>
    <t>CARE HEALTH INSURANCE LIMITED</t>
  </si>
  <si>
    <t>335800IQJUD7LU3AVM38</t>
  </si>
  <si>
    <t>Care Property Invest</t>
  </si>
  <si>
    <t>This target was approved using a streamlined target validation route exclusive to small and medium-sized enterprises (SMEs). https://sciencebasedtargets.org/faqs-for-smes/ Care Property Invest commits to reduce scope 1 and scope 2 GHG emissions 42% by 2030 from a 2022 base year, and to measure and reduce its scope 3 emissions.  Care Property Invest commits to reach net-zero by 2050. As part of this, Care Property Invest commits to reduce scope 1+2+3 emissions 90% by 2050 from a 2022 base year.</t>
  </si>
  <si>
    <t>Carel Industries S.p.A.</t>
  </si>
  <si>
    <t>IT0005331019</t>
  </si>
  <si>
    <t>815600115DA6E507AE33</t>
  </si>
  <si>
    <t>CareNet,Inc.</t>
  </si>
  <si>
    <t>Cargill, Inc.</t>
  </si>
  <si>
    <t>US1417810058</t>
  </si>
  <si>
    <t>QXZYQNMR4JZ5RIRN4T31</t>
  </si>
  <si>
    <t>Producers and distributors of agricultural products Cargill commits to reduce absolute Scope 1 &amp; 2 GHG emissions 10% by 2025 from a 2017 base-year. Cargill commits to reduce Scope 3 GHG emissions 30% per ton of product sold by 2030 from a 2017 base-year.*The target boundary includes biogenic emissions and removals from bioenergy feedstocks</t>
  </si>
  <si>
    <t>Cargo Air Ltd</t>
  </si>
  <si>
    <t>9845000A2F845JCE5604</t>
  </si>
  <si>
    <t>Bulgaria</t>
  </si>
  <si>
    <t>Cargojet Airways Ltd.</t>
  </si>
  <si>
    <t>549300SDYDKS0HJFVX85</t>
  </si>
  <si>
    <t>Cargotec</t>
  </si>
  <si>
    <t>FI0009013429</t>
  </si>
  <si>
    <t>5493002B0GOVF42KWX33</t>
  </si>
  <si>
    <t>Cargotec commits to reduce absolute scope 1, 2 and 3 GHG emissions 50% by 2030 from a 2019 base year.**The target boundary includes biogenic emissions and removals from bioenergy feedstocks.</t>
  </si>
  <si>
    <t>CARGOTRANS GmbH &amp; Co. KG &amp; die  CARGOTRANS Transport GmbH</t>
  </si>
  <si>
    <t>This target was approved using a streamlined target validation route exclusive to small and medium-sized enterprises (SMEs). https://sciencebasedtargets.org/faqs-for-smes/ CARGOTRANS GmbH &amp; Co. KG &amp; die  CARGOTRANS Transport GmbH commits to reduce scope 1 and scope 2 GHG emissions 42% by 2030 from a 2022 base year, and to measure and reduce its scope 3 emissions.</t>
  </si>
  <si>
    <t>Carhartt, Inc</t>
  </si>
  <si>
    <t>Carib Glassworks Limited</t>
  </si>
  <si>
    <t>Trinidad And Tobago</t>
  </si>
  <si>
    <t>Carletti A/S</t>
  </si>
  <si>
    <t>This target was approved using a streamlined target validation route exclusive to small and medium-sized enterprises (SMEs). https://sciencebasedtargets.org/faqs-for-smes/ Carletti A/S commits to reduce scope 1 and scope 2 GHG emissions 42% by 2030 from a 2022 base year, and to measure and reduce its scope 3 emissions.</t>
  </si>
  <si>
    <t>Carlisle Companies Incorporated</t>
  </si>
  <si>
    <t>US1423391002</t>
  </si>
  <si>
    <t>Carlisle Companies Incorporated commits to reduce absolute scope 1 and 2 GHG
emissions 44.9% by 2030 from a 2021 base year.* Carlisle Companies
Incorporated commits to reduce scope 3 GHG emissions 51.6% per pound of
product produced within the same timeframe.*
*The target boundary includes land-related emissions and removals from
bioenergy feedstocks.</t>
  </si>
  <si>
    <t>Carlsberg Group</t>
  </si>
  <si>
    <t>DK0010181759</t>
  </si>
  <si>
    <t>5299001O0WJQYB5GYZ19</t>
  </si>
  <si>
    <t>2022, 2030</t>
  </si>
  <si>
    <t>01/06/2017</t>
  </si>
  <si>
    <t>Global brewer Carlsberg commits to achieving zero GHG emissions from its breweries by 2030, from a 2015 base year, which is equivalent to reducing total scope 1 and 2 GHG emissions 92%. This is supported by a 2022 target to reduce the GHG emissions from breweries by 50%, which is equivalent to reducing total scope 1 and 2 emissions by 46%. Carlsberg also commits to reduce its beer-in-hand value chain GHG emissions (scope 1, 2 and 3) 30% by 2030, from a 2015 base year, with a 2022 target to reduce GHG emissions by 15%.</t>
  </si>
  <si>
    <t>CARMILA</t>
  </si>
  <si>
    <t>FR0010828137</t>
  </si>
  <si>
    <t>222100P6D3QKU33LZQ72</t>
  </si>
  <si>
    <t>Carmila commits to reduce scope 1 and scope 2 GHG emissions 50% by 2030 from a 2018 base year, and to measure and reduce its scope 3 emissions</t>
  </si>
  <si>
    <t>Carmo A/S</t>
  </si>
  <si>
    <t>This target was approved using a streamlined target validation route exclusive to small and medium-sized enterprises (SMEs). https://sciencebasedtargets.org/faqs-for-smes/ Carmo A/S commits to reduce  scope 1 and scope 2 GHG emissions 50% by 2030 from a 2018 base year, and to measure and reduce its scope 3 emissions.</t>
  </si>
  <si>
    <t>Carne Group</t>
  </si>
  <si>
    <t>Carnegie Fonder AB</t>
  </si>
  <si>
    <t>549300HW6Q43WKYCB077</t>
  </si>
  <si>
    <t>Carnegie Fonder’s portfolio targets cover 84% of its total investment and lending activities as of 2020. Full target: https://sciencebasedtargets.org/resources/files/Target-language-and-summary_Carnegie-Fonder.docx.pdf</t>
  </si>
  <si>
    <t>Carnegie Holding AB</t>
  </si>
  <si>
    <t>Carno Gallo AG</t>
  </si>
  <si>
    <t>This target was approved using a streamlined target validation route exclusive to small and medium-sized enterprises (SMEs). https://sciencebasedtargets.org/faqs-for-smes/ Carno Gallo AG commits to reduce scope 1 and scope 2 GHG emissions 46% by 2030 from a 2019 base year, and to measure and reduce its scope 3 emissions.</t>
  </si>
  <si>
    <t>Carpenters Holdings Limited</t>
  </si>
  <si>
    <t>Carrefour</t>
  </si>
  <si>
    <t>FR0000120172</t>
  </si>
  <si>
    <t>549300B8P6MUJ1YWTS08</t>
  </si>
  <si>
    <t>Carrefour Group commits to reduce absolute scope 1 and 2 GHG emissions of 30% by 2030 and 55% by 2040 from a 2019 base year. Carrefour Group also commits to reduce absolute scope 3 GHG emissions from purchased goods and services and use of sold products of 29% by 2030 from a 2019 base year.</t>
  </si>
  <si>
    <t>Carrier Global Corporation</t>
  </si>
  <si>
    <t>US14448C1045</t>
  </si>
  <si>
    <t>549300JE3W6CWY2NAN77</t>
  </si>
  <si>
    <t>Carspect AB</t>
  </si>
  <si>
    <t>This target was approved using a streamlined target validation route exclusive to small and medium-sized enterprises (SMEs). https://sciencebasedtargets.org/faqs-for-smes/ Carspect AB commits to reduce scope 1 and scope 2 GHG emissions 42% by 2030 from a 2021 base year, and to measure and reduce its scope 3 emissions.</t>
  </si>
  <si>
    <t>Cartaseta AG</t>
  </si>
  <si>
    <t>This target was approved using a streamlined target validation route exclusive to small and medium-sized enterprises (SMEs). https://sciencebasedtargets.org/faqs-for-smes/ Cartaseta AG commits to reduce scope 1 and scope 2 GHG emissions 23% by 2030 from a 2021 base year, and to measure and reduce its scope 3 emissions.</t>
  </si>
  <si>
    <t>Carter Thermal Industries Group Ltd</t>
  </si>
  <si>
    <t>Carter's, Inc.</t>
  </si>
  <si>
    <t>US1462291097</t>
  </si>
  <si>
    <t>5299003WAQK4R3L3ZU36</t>
  </si>
  <si>
    <t>Carter’s, Inc. commits to reduce absolute scope 1 and 2 GHG emissions 50% by 2030 from a 2019 base year. Carter’s, Inc. also commits that 77% of its suppliers by spend covering purchased goods and services will have science-based targets by 2027</t>
  </si>
  <si>
    <t>CARTIER</t>
  </si>
  <si>
    <t>CA1467721082</t>
  </si>
  <si>
    <t>529900UC5WFH8T7VID35</t>
  </si>
  <si>
    <t>Cartier commits to reduce absolute scope 1, 2 and 3 GHG emissions 46% by 2030 from a 2019 base year. Cartier commits to increase annual sourcing of renewable electricity from 48% in  2019 to 100% by 2021 and commits to continue annually sourcing 100% renewable electricity through 2030.</t>
  </si>
  <si>
    <t>CARTOLITO S.A. DE C.V.</t>
  </si>
  <si>
    <t>CARTON CAPITAL</t>
  </si>
  <si>
    <t>CarTrawler</t>
  </si>
  <si>
    <t>This target was approved using a streamlined target validation route exclusive to small and medium-sized enterprises (SMEs). https://sciencebasedtargets.org/faqs-for-smes/  CarTrawler commits to maintain zero scope 1 and scope 2 emissions through 2030 from a 2022 base year, and to measure and reduce its scope 3 emissions</t>
  </si>
  <si>
    <t>Cartus</t>
  </si>
  <si>
    <t>carwow Ltd</t>
  </si>
  <si>
    <t>This target was approved using a streamlined target validation route exclusive to small and medium-sized enterprises (SMEs). https://sciencebasedtargets.org/faqs-for-smes/</t>
  </si>
  <si>
    <t>Cary Group Holding AB</t>
  </si>
  <si>
    <t>SE0016609671</t>
  </si>
  <si>
    <t>984500B0F8682FBB0282</t>
  </si>
  <si>
    <t>Cary Group AB commits to reduce absolute scope 1 and 2 emissions 42% by 2030 from a 2022 base year. * Cary Group AB also commits to reduce scope 3 GHG emissions from purchased goods and services, fuel and energy related activities, upstream transportation and distribution, and waste generated in operations 51.6% per million SEK value added within the same timeframe. *The target boundary includes land-related emissions and removals from bioenergy feedstocks.</t>
  </si>
  <si>
    <t>Casa Rica Mercado Gourmet - ALES S.A</t>
  </si>
  <si>
    <t>Paraguay</t>
  </si>
  <si>
    <t>CASALUKER S.A</t>
  </si>
  <si>
    <t>5493003Q8NDTZRED2F14</t>
  </si>
  <si>
    <t>CasaToro S.A. BIC</t>
  </si>
  <si>
    <t>Cascades Inc.</t>
  </si>
  <si>
    <t>CA1469001053</t>
  </si>
  <si>
    <t>FPD41G4F3GH7OJ38TS94</t>
  </si>
  <si>
    <t>Cascades Inc.commits to reduce absolute scope 1 and 2 GHG emissions from non-paper mills activity 27.5% by 2030 from a 2019 base year. Cascades Inc.also commits to reduce scope1 and 2 GHG emissions from paper mills 38.7% permetricton of saleable products over the same timeframe.Cascades Inc. commits to reduce scope 3 GHG emissions 22% per metric ton of sold products by 2030 from a 2019 base year. *The target boundary includes biogenic emissions and removals from bioenergy feedstocks.</t>
  </si>
  <si>
    <t>Casday (Thailand) Corporation Limited</t>
  </si>
  <si>
    <t>Thailand</t>
  </si>
  <si>
    <t>This target was approved using a streamlined target validation route exclusive to small and medium-sized enterprises (SMEs). https://sciencebasedtargets.org/faqs-for-smes/ Casday (Thailand) Corporation Limited commits to reduce scope 1 and scope 2 GHG emissions 42% by 2030 from a 2021 base year, and to measure and reduce its scope 3 emissions.</t>
  </si>
  <si>
    <t>Casino Guichard Perrachon SA</t>
  </si>
  <si>
    <t>FR0000125585</t>
  </si>
  <si>
    <t>969500VHL8F83GBL6L29</t>
  </si>
  <si>
    <t>French mass-retail Group Casino group commits to reduce absolute scope 1 and 2 GHG emissions 18% by 2025 from a 2015 base year. Casino group commits to reduce absolute scope 3 GHG emissions from purchased goods and services 10% by 2025 from a 2018 base year. Casino group also commits to reduce absolute scope 3 GHG emissions from use of sold products 10% by 2025 from a 2018 base year.</t>
  </si>
  <si>
    <t>CASIO COMPUTER CO., LTD.</t>
  </si>
  <si>
    <t>JP3209000003</t>
  </si>
  <si>
    <t>353800JRMIABSXKHV344</t>
  </si>
  <si>
    <t>CASIOCOMPUTERCO.,LTD. commits to reduce absolute scope 1 and 2 GHG emissions 38% by 2030 from a 2018 base year. CASIO COMPUTER CO.,LTD. also commits to reduce absolute scope 3 GHG emissions from purchased goods and services and use of sold products 30% over the same timeframe.</t>
  </si>
  <si>
    <t>CASSINA IXC.Ltd.</t>
  </si>
  <si>
    <t>This target was approved using a streamlined target validation route exclusive to small and medium-sized enterprises (SMEs). https://sciencebasedtargets.org/faqs-for-smes/ CASSINA IXC.Ltd. commits to reduce scope 1 and scope 2 GHG emissions 46% by 2030 from a 2019 base year, and to measure and reduce its scope 3 emissions.</t>
  </si>
  <si>
    <t>Cast &amp; Crew</t>
  </si>
  <si>
    <t>549300XE7OZGFGN5F466</t>
  </si>
  <si>
    <t>Cast &amp; Crew commits to reduce absolute scope 1 and 2 GHG emissions
42% by 2030 from a 2021 base year. Cast &amp; Crew also commits to increase
annual sourcing of renewable electricity from 0% in 2021 to 100% by 2030. 
Cast &amp; Crew finally commits to reduce absolute scope 3 GHG emissions
from purchased goods and services, business travel and employee
commuting 25% by 2030 from a 2021 base year.</t>
  </si>
  <si>
    <t>Castellum AB</t>
  </si>
  <si>
    <t>SE0000379190</t>
  </si>
  <si>
    <t>549300GU5OHTR1T5IY68</t>
  </si>
  <si>
    <t>Castlemead Insurance Brokers</t>
  </si>
  <si>
    <t>This target was approved using a streamlined target validation route exclusive to small and medium-sized enterprises (SMEs). https://sciencebasedtargets.org/faqs-for-smes/ Castlemead Insurance Brokers commits to reduce scope 1 and scope 2 GHG emissions 46% by 2030 from a 2019 base year, and to measure and reduce its scope 3 emissions.</t>
  </si>
  <si>
    <t>Castrén &amp; Snellman Attorneys Ltd</t>
  </si>
  <si>
    <t>743700QB8275ZUMKIE45</t>
  </si>
  <si>
    <t>This target was approved using a streamlined target validation route exclusive to small and medium-sized enterprises (SMEs). https://sciencebasedtargets.org/faqs-for-smes/ Castrén &amp; Snellman Attorneys Ltd. commits to reduce absolute scope 1 and scope 2 GHG emissions 50% by 2030 from a 2018 base year, and to measure and reduce its scope 3 emissions.</t>
  </si>
  <si>
    <t>Catalent, Inc.</t>
  </si>
  <si>
    <t>XS2125169024</t>
  </si>
  <si>
    <t>549300HALRZ339MSTH85</t>
  </si>
  <si>
    <t>Catalent commits to reduce absolute scope 1 and 2 GHG emissions 42% by FY2030 from an FY2022 base year. Catalent also commits to reduce absolute scope 3 GHG emissions from fuel- and energy-related activites, and employee commuting 25% within the same timeframe. Catalent further commits that 70% of its suppliers by emissions, covering purchased goods and services, capital goods, and upstream transportation and distribution, will have science-based targets by FY2028.</t>
  </si>
  <si>
    <t>Catcher Technology Co.,Ltd.</t>
  </si>
  <si>
    <t>TW0002474004</t>
  </si>
  <si>
    <t>5299006PRSCU66N5JF55</t>
  </si>
  <si>
    <t>Catena AB</t>
  </si>
  <si>
    <t>SE0001664707</t>
  </si>
  <si>
    <t>549300EMLM7AH5LDLY65</t>
  </si>
  <si>
    <t>CATEYE Co.,Ltd.</t>
  </si>
  <si>
    <t>This target was approved using a streamlined target validation route exclusive to small and medium-sized enterprises (SMEs). https://sciencebasedtargets.org/faqs-for-smes/ CATEYE Co.,Ltd. commits to reduce scope 1 and scope 2 GHG emissions 42% by 2030 from a 2021 base year, and to measure and reduce its scope 3 emissions.</t>
  </si>
  <si>
    <t>Cathay Financial Holding Co., Ltd</t>
  </si>
  <si>
    <t>TW0002882008</t>
  </si>
  <si>
    <t>5299009XR1QLFAMQ3X77</t>
  </si>
  <si>
    <t>Headline target: Cathay FHC's portfolio targets cover 46% of its total investment and lending activities by monetary value as of 2020. https://sciencebasedtargets.org/resources/files/Target-language-and-summary_Cathay-Financial-Holdings-Co.-Ltd..docx.pdf</t>
  </si>
  <si>
    <t>Caverion Corporation</t>
  </si>
  <si>
    <t>FI4000062781</t>
  </si>
  <si>
    <t>7437007ECQWVPCJIS695</t>
  </si>
  <si>
    <t>CBCL Limited</t>
  </si>
  <si>
    <t>This target was approved using a streamlined target validation route exclusive to small and medium-sized enterprises (SMEs). https://sciencebasedtargets.org/faqs-for-smes/ CBCL Limited commits to reduce scope 1 and scope 2 GHG emissions 30% by 2030 from a 2018 base year, and to measure and reduce its scope 3 emissions.</t>
  </si>
  <si>
    <t>CBRE</t>
  </si>
  <si>
    <t>US12504L1098</t>
  </si>
  <si>
    <t>52990016II9MJ2OSWA10</t>
  </si>
  <si>
    <t>CBRE commits to reduce absolute scope 1 and 2 GHG emissions 68% by 2035 from a 2019 base year. CBRE commits to reduce scope 3 GHG emissions from the use of sold products managed on behalf of occupiers 79% per square foot and scope 3 GHG emissions from the use of sold products managed on behalf of owners 67% per square foot over the same timeframe.</t>
  </si>
  <si>
    <t>CCC S.A.</t>
  </si>
  <si>
    <t>PLCCC0000016</t>
  </si>
  <si>
    <t>259400NWPQ2HCSMZP970</t>
  </si>
  <si>
    <t>CCL Industries, Inc.</t>
  </si>
  <si>
    <t>CA1249003098</t>
  </si>
  <si>
    <t>549300TD3EMSRRC0YH75</t>
  </si>
  <si>
    <t>CCL Logistics Ltd</t>
  </si>
  <si>
    <t>This target was approved using a streamlined target validation route exclusive to small and medium-sized enterprises (SMEs). https://sciencebasedtargets.org/faqs-for-smes/ CCL Logistics Ltd commits to reduce scope 1 and scope 2 GHG emissions 42% by 2030 from a 2022 base year, and to measure and reduce its scope 3 emissions.</t>
  </si>
  <si>
    <t>CDS S.p.A</t>
  </si>
  <si>
    <t>CDW Corporation</t>
  </si>
  <si>
    <t>CECONOMY AG</t>
  </si>
  <si>
    <t>DE0007257503</t>
  </si>
  <si>
    <t>5299001X9L42HXEBCZ51</t>
  </si>
  <si>
    <t>Cedo Holdings Ltd</t>
  </si>
  <si>
    <t>Cegal AS</t>
  </si>
  <si>
    <t>CelcomDigi Berhad</t>
  </si>
  <si>
    <t>CELERITAS TRANSPORTE Y LOGISTICA S.L.</t>
  </si>
  <si>
    <t>Celerity Limited</t>
  </si>
  <si>
    <t>This target was approved using a streamlined target validation route exclusive to small and medium-sized enterprises (SMEs). https://sciencebasedtargets.org/faqs-for-smes/ Celerity Limited commits to reduce scope 1 and scope 2 GHG emissions 42% by 2030 from a 2021 base year, and to measure and reduce its scope 3 emissions.</t>
  </si>
  <si>
    <t>CELESTE</t>
  </si>
  <si>
    <t>This target was approved using a streamlined target validation route exclusive to small and medium-sized enterprises (SMEs). https://sciencebasedtargets.org/faqs-for-smes/ CELESTE commits to reduce scope 1 and scope 2 GHG emissions 42% by 2030 from a 2022 base year, and to measure and reduce its scope 3 emissions.</t>
  </si>
  <si>
    <t>Celestica</t>
  </si>
  <si>
    <t>CA15101Q1081</t>
  </si>
  <si>
    <t>549300J3CG5T6RZWLN53</t>
  </si>
  <si>
    <t>Celestica commits to reduce absolute scope 1 and scope 2 GHG emissions 30% by 2025 from a 2018 base year. Celestica also commits to reduce absolute scope 3 GHG emissions from fuel and energy related activities, purchased goods and services, and upstream and downstream transportation and distribution 10% by 2025 from a 2018 base year.</t>
  </si>
  <si>
    <t>CellCarta</t>
  </si>
  <si>
    <t>CELLNEX TELECOM S.A.</t>
  </si>
  <si>
    <t>ES0105066007</t>
  </si>
  <si>
    <t>5493008T4YG3AQUI7P67</t>
  </si>
  <si>
    <t>Cellnex Telecom commits to reduce absolute scope 1 and 2 GHG emissions and scope 3 GHG emissions from fuel and energy-related activities 70% by 2030 from a 2020 base year. Cellnex Telecom commits to increase annual sourcing of renewable electricity from 0% in 2020 to 100% by 2025. Cellnex Telecom also commits to reduce absolute scope 3 emissions from purchased goods and services and capital goods GHG emissions 21% by 2025 from a 2020 base year.</t>
  </si>
  <si>
    <t>Celonis</t>
  </si>
  <si>
    <t>Celoplás, Plásticos p/ Industria, SA</t>
  </si>
  <si>
    <t>This target was approved using a streamlined target validation route exclusive to small and medium-sized enterprises (SMEs). https://sciencebasedtargets.org/faqs-for-smes/ Celoplás, Plásticos p/ Industria, SA commits to reduce scope 1 and scope 2 GHG emissions 50% by 2030 from a 2018 base year, and to measure and reduce its scope 3 emissions.</t>
  </si>
  <si>
    <t>CELSA Group</t>
  </si>
  <si>
    <t>Celxpert Energy Corporation</t>
  </si>
  <si>
    <t>TW0003323002</t>
  </si>
  <si>
    <t>Celxpert, Inc. commits to reduce absolute scope 1 and 2 GHG emissions 42% by 2030 from a 2021 base year. Celxpert, Inc. also commits to reduce absolute scope 3 GHG emissions from purchased goods and services 25% within the same timeframe.</t>
  </si>
  <si>
    <t>CEMAsys.com AS</t>
  </si>
  <si>
    <t>894500SMJAM7RIGXAL73</t>
  </si>
  <si>
    <t>CEMAsys.com AS commits to reduce absolute scope 1 and scope 2 GHG emissions 50% by 2030 from a 2018 base year, and to measure and reduce its scope 3 emissions."</t>
  </si>
  <si>
    <t>Cement Australia Pty Ltd</t>
  </si>
  <si>
    <t>Cementir Holding N.V.</t>
  </si>
  <si>
    <t>NL0013995087</t>
  </si>
  <si>
    <t>8156008B101B97A43B02</t>
  </si>
  <si>
    <t>Overall Net-Zero Target: Cementir Holding N.V. commits to reach net-zero greenhouse gas
emissions across the value chain by 2050.
Near-Term Targets: Cementir Holding N.V. commits to reduce gross scope 1 and 2 GHG
emissions 29.33% per ton of cementitious product by 2030 from a 2021 base year.*
Cementir Holding N.V. commits to reduce gross scope 3 GHG emissions from purchased
goods and services 23.00% per ton of purchased clinker and cement by 2030 from a 2021
base year. *The target boundary includes land-related emissions and removals from
bioenergy feedstocks.
Long-Term Targets: Cementir Holding N.V. commits to reduce gross scope 1 and 2 GHG
emissions 96.1% per ton of cementitious product by 2050 from a 2021 base year.* Cementir
Holding N.V. commits to reduce absolute scope 3 GHG emissions 90% by 2050 from a 2021
base year. *The target boundary includes land-related emissions and removals from
bioenergy feedstocks.</t>
  </si>
  <si>
    <t>CEMENTOS ARGOS</t>
  </si>
  <si>
    <t>COD38PA00046</t>
  </si>
  <si>
    <t>549300H7BB3SSJRSL735</t>
  </si>
  <si>
    <t>CEMENTOS ARGOS commits to reduce scope 1 and 2 GHG emissions 21% per tonne of cementitious product by 2030 from 2021 base year.* *The target boundary includes land-related emissions and removals from bioenergy feedstocks</t>
  </si>
  <si>
    <t>CEMEX, S.A.B de C.V.</t>
  </si>
  <si>
    <t>MXP225611567</t>
  </si>
  <si>
    <t>549300RIG2CXWN6IV731</t>
  </si>
  <si>
    <t>Overall Net-Zero Target 
CEMEX, S.A.B. de C.V. commits to reach net-zero GHG emissions across the value chain by 2050 from a 2020 base year. 
Near-Term Targets
CEMEX, S.A.B de C.V. commits to reduce gross scope 1 and 2 GHG emissions 25.1% per ton of cementitious material by 2030 from a 2020 base year.* Within this target, CEMEX, S.A.B. de C.V. commits to reduce gross scope 1 GHG emissions 22.7% per ton of cementitious material and scope 2 GHG emissions 58.1% per ton of cementitious material within the same timeframe.* CEMEX, S.A.B de C.V. commits to reduce gross scope 3 GHG emissions from purchased goods and services 25.2% per ton of purchased clinker and cement by 2030 from a 2020 base year. CEMEX, S.A.B de C.V. also commits to reduce scope 3 GHG emissions from fuel and energy related activities 40% per ton of purchased fuels, equivalent to a 25.4% absolute reduction within the same timeframe. CEMEX, S.A.B de C.V. further commits to reduce scope 3 GHG emissions from upstream transportation and distribution 30% per ton of materials transported, equivalent to a 26.2% absolute reduction within the same timeframe. Furthermore, CEMEX, S.A.B. de C.V. commits to reduce absolute scope 3 GHG emissions from the use of sold products 42% within the same timeframe. *Target boundary includes land-related emissions and removals from bioenergy feedstocks. 
Long-Term Targets 
CEMEX, S.A.B. de C.V. commits to reduce gross scope 1 and 2 GHG emissions 95.4% per ton of cementitious material* and gross scope 3 GHG emissions from purchased goods and services 95.9% per ton of purchased clinker and cement by 2050 from a 2020 base year. CEMEX, S.A.B. de C.V. also commits to reduce remaining scope 3 GHG emissions 90% within the same timeframe. *The target boundary includes biogenic emissions from bioenergy feedstocks</t>
  </si>
  <si>
    <t>Cemminerals</t>
  </si>
  <si>
    <t>875500DYXEPRS6UC9T64</t>
  </si>
  <si>
    <t>This target was approved using a streamlined target validation route exclusive to small and medium-sized enterprises (SMEs). https://sciencebasedtargets.org/faqs-for-smes/ Cemminerals commits to reduce absolute scope 1 and scope 2 GHG emissions 28% by 2030 from a 2019 base year, and to measure and reduce its scope 3 emissions.</t>
  </si>
  <si>
    <t>CEN Group Holdings Ltd</t>
  </si>
  <si>
    <t>This target was approved using a streamlined target validation route exclusive to small and medium-sized enterprises (SMEs). https://sciencebasedtargets.org/faqs-for-smes/ CEN Group Holdings Ltd commits to reduce scope 1 and scope 2 GHG emissions 42% by 2030 from a 2022 base year, and to measure and reduce its scope 3 emissions.  CEN Group Holdings Ltd commits to reach net-zero by 2040. As part of this, CEN Group Holdings Ltd commits to reduce scope 1+2+3 emissions 100% by 2040 from a 2022 base year.</t>
  </si>
  <si>
    <t>Cencora</t>
  </si>
  <si>
    <t>US03073E1055</t>
  </si>
  <si>
    <t>AI8GXW8LG5WK7E9UD086</t>
  </si>
  <si>
    <t>Cencora commits to reduce absolute scope 1 and 2 GHG emissions 54.6% by FY2032 from a FY2019 base year. Cencora also commits that 82% of its suppliers by spend, covering purchased goods and services, will have science-based targets by FY2027.</t>
  </si>
  <si>
    <t>Centofanti Consulting, Inc.</t>
  </si>
  <si>
    <t>This target was approved using a streamlined target validation route exclusive to small and medium-sized enterprises (SMEs). https://sciencebasedtargets.org/faqs-for-smes/ Centofanti Consulting, Inc. commits to reduce scope 1 and scope 2 GHG emissions 42% by 2030 from a 2020 base year, and to measure and reduce its scope 3 emissions.</t>
  </si>
  <si>
    <t>Centrais Elétricas Brasileiras S.A. - Eletrobras</t>
  </si>
  <si>
    <t>Central Data Systems Private Limited</t>
  </si>
  <si>
    <t>This target was approved using a streamlined target validation route exclusive to small and medium-sized enterprises (SMEs). https://sciencebasedtargets.org/faqs-for-smes/ Central Data Systems Private Limited commits to reduce scope 1 and scope 2 GHG emissions 42% by 2030 from a 2022 base year, and to measure and reduce its scope 3 emissions.</t>
  </si>
  <si>
    <t>CENTRAL PATTANA PUBLIC COMPANY LIMITED</t>
  </si>
  <si>
    <t>TH0481B10Z00</t>
  </si>
  <si>
    <t>Centrient Pharmaceuticals</t>
  </si>
  <si>
    <t>CERATIZIT S.A.</t>
  </si>
  <si>
    <t>529900538DENM4GFBL05</t>
  </si>
  <si>
    <t>Cerba Healthcare</t>
  </si>
  <si>
    <t>XS2343000241</t>
  </si>
  <si>
    <t>9845000C1FYE89DC8677</t>
  </si>
  <si>
    <t>Cerba HealthCare commits to reduce absolute scope 1 and 2 GHG 
emissions 42% by 2030 from a 2022 base year.* Cerba HealthCare also 
commits to reduce absolute scope 3 GHG emissions from purchased goods 
and services 25% within the same timeframe.                                                                                                                                                       
*The target boundary includes biogenic land-related emissions and 
removals from bioenergy feedstocks</t>
  </si>
  <si>
    <t>Ceridian</t>
  </si>
  <si>
    <t>US15677J1088</t>
  </si>
  <si>
    <t>Cermaq Group</t>
  </si>
  <si>
    <t>NO0010003882</t>
  </si>
  <si>
    <t>5493006DQWZ7M1K68B08</t>
  </si>
  <si>
    <t>Cermaq Group AS commits to reduce absolute scope 1, scope 2, and scope 3 GHG emissions 35% by 2030 from a 2019 base year.*The target boundary includes biogenic emissions and removals from bioenergy feedstocks.</t>
  </si>
  <si>
    <t>Certara, Inc.</t>
  </si>
  <si>
    <t>CES Consulting Engineers Salzgitter GmbH</t>
  </si>
  <si>
    <t>391200W73ADLLL4LVG75</t>
  </si>
  <si>
    <t>This target was approved using a streamlined target validation route exclusive to small and medium-sized enterprises (SMEs). https://sciencebasedtargets.org/faqs-for-smes/ CES Consulting Engineers Salzgitter GmbH commits to reduce scope 1 and scope 2 GHG emissions 50% by 2030 from a 2018 base year, and to measure and reduce its scope 3 emissions.</t>
  </si>
  <si>
    <t>CETA Testsysteme GmbH</t>
  </si>
  <si>
    <t>This target was approved using a streamlined target validation route exclusive to small and medium-sized enterprises (SMEs). https://sciencebasedtargets.org/faqs-for-smes/ CETA Testsysteme GmbH commits to reduce scope 1 and scope 2 GHG emissions 42% by 2030 from a 2022 base year, and to measure and reduce its scope 3 emissions.</t>
  </si>
  <si>
    <t>CEWE Stiftung &amp; Co. KGaA</t>
  </si>
  <si>
    <t>DE0005403901</t>
  </si>
  <si>
    <t>529900IDFHN9MQ3WUD64</t>
  </si>
  <si>
    <t>01/07/2017</t>
  </si>
  <si>
    <t>European photo service and online printing partner CEWE commits to reduce absolute scope 1 and scope 2 emissions 50% by 2025 from a 2015 base-year. In addition, the company commits to reduce absolute scope 3 emissions 25% within the same timeframe.</t>
  </si>
  <si>
    <t>CEZ Group</t>
  </si>
  <si>
    <t>CZ0005112300</t>
  </si>
  <si>
    <t>529900S5R9YHJHYKKG94</t>
  </si>
  <si>
    <t>Overall Net-Zero Target
CEZ Group commits to reach net-zero GHG emissions across the value chain by 2040 from
a 2019 base year.
Near-Term Targets
CEZ Group commits to reduce scope 1 and 2 GHG emissions 83% per MWh by 2033 from a
2019 base year. CEZ Group also commits to reduce absolute scope 3 GHG emissions from
use of sold products 58.8% within the same timeframe.
*The target boundary includes land-related emissions and removals from bioenergy
feedstocks.
Long-Term Targets
CEZ Group commits to reduce scope 1 and 2 GHG emissions 97.3% per MWh by 2040 from a 2019 base year*. CEZ Group also commits to reduce absolute scope 3 GHG emissions from use of sold products 90% within the same timeframe.
*The target boundary includes biogenic emissions and removals associated with the use of bioenergy.</t>
  </si>
  <si>
    <t>CG CHEMIKALIEN GmbH &amp; Co. HOLDING KG</t>
  </si>
  <si>
    <t>CGI Inc</t>
  </si>
  <si>
    <t>CA12532H1047</t>
  </si>
  <si>
    <t>549300WSRCZY73ZG3090</t>
  </si>
  <si>
    <t>CGI IT UK LTD</t>
  </si>
  <si>
    <t>CGI IT UK Limited commits to reduce absolute scope 1 and 2 GHG emissions 46% by FY2026 from a FY2019 base year. CGI IT UK Limited also commits to reduce absolute scope 3 GHG emissions from business travel 46% within the same timeframe. CGI IT UK Limited commits that 50% of its suppliers by spend covering purchased goods and services &amp; capital goods, will have science-based targets by FY2026.</t>
  </si>
  <si>
    <t>CH&amp;CO CATERING GROUP LIMITED</t>
  </si>
  <si>
    <t>Overall Net Zero Target 
CH&amp;CO Catering Group Limited commits to reach net-zero greenhouse gas emissions across the value chain by 2040. 
Near-Term Targets 
CH&amp;CO Catering Group Limited commits to reduce absolute scope 1 and 2 GHG emissions 90% by 2030 from a 2021 base year. CH&amp;Co Catering Group Limited also commits to increase active annual sourcing of renewable electricity from 19% in 2021 to 100% by 2027. CH&amp;Co Catering Group Limited finally commits to reduce absolute scope 3 GHG emissions 42% by 2030 from a 2021 base year. 
Long-Term Targets 
CH&amp;CO Catering Group Limited commits to reduce absolute scopes 1, 2 and 3 GHG emissions 90% by 2040 from a 2021 base year.</t>
  </si>
  <si>
    <t>Chaity Composite Ltd</t>
  </si>
  <si>
    <t>CHALCO Ruimin Co., Ltd.</t>
  </si>
  <si>
    <t>655600F19TDLQ28DWK03</t>
  </si>
  <si>
    <t>Chalhoub Group</t>
  </si>
  <si>
    <t>Chalhoub Group commits to reduce absolute scope 1 and 2 GHG emissions
50.4% by 2032 from a 2021 base year.* Chalhoub Group also commits to
reduce absolute scope 3 GHG emissions from purchased goods and
services, upstream transport and distribution, upstream leased assets and
investments 30% within the same timeframe.*
*The target boundary includes land-related emissions and removals from
bioenergy feedstocks.</t>
  </si>
  <si>
    <t>Chambers Federation</t>
  </si>
  <si>
    <t>Champions Oncology, Inc.</t>
  </si>
  <si>
    <t>549300O8WKLP8QEG5U47</t>
  </si>
  <si>
    <t>This target was approved using a streamlined target validation route exclusive to small and medium-sized enterprises (SMEs). https://sciencebasedtargets.org/faqs-for-smes/ Champions Oncology, Inc. commits to reduce scope 1 and scope 2 GHG emissions 42% by 2030 from a 2020 base year, and to measure and reduce its scope 3 emissions.</t>
  </si>
  <si>
    <t>CHANEL</t>
  </si>
  <si>
    <t>213800F4541KT2KTVC78</t>
  </si>
  <si>
    <t>Net-Zero Target
Chanel commits to reach net-zero greenhouse gas emissions across the value chain by 2040.
Near-Term Targets
Energy &amp; Industry:
Chanel commits to reduce absolute scope 1 and 2 GHG emissions 50% by 2030 from a 2021 base year.* Chanel also commits to reduce absolute scope 3 GHG emissions 42% within the same timeframe.
*The target boundary includes biogenic land-related emissions and removals from bioenergy feedstocks.
FLAG:
Chanel commits to reduce absolute scope 3 FLAG GHG emissions 30.3% by 2030 from a 2021 base year.* Chanel commits to no deforestation across its primary deforestation-linked commodities with a target date of 2025.
*The target includes FLAG emissions and removals.
Long-term targets
Energy &amp; Industry:
Chanel commits to reduce absolute scope 1 and 2 GHG emissions 90% by 2040 from a 2021 base year.* Chanel also commits to reduce absolute scope 3 GHG emissions 90% within the same timeframe.
*The target boundary includes biogenic land-related emissions and removals from bioenergy feedstocks.
FLAG:
Chanel commits to reduce absolute scope 3 FLAG GHG emissions 72% by 2040 from a 2021 base year.*
*The target includes FLAG emissions and removals.</t>
  </si>
  <si>
    <t>CHANG HWA COMMERCIAL BANK, LTD.</t>
  </si>
  <si>
    <t>TW0002801008</t>
  </si>
  <si>
    <t>549300FHFNGCSKDTHT42</t>
  </si>
  <si>
    <t>Changsha Boda Technology Industry Co.,LTD.</t>
  </si>
  <si>
    <t>Changsha Ruichu Precision Machinery Co., Ltd.</t>
  </si>
  <si>
    <t>This target was approved using a streamlined target validation route exclusive to small and medium-sized enterprises (SMEs). https://sciencebasedtargets.org/faqs-for-smes/ Changsha Ruichu Precision Machinery Co., Ltd. commits to reduce scope 1 and scope 2 GHG emissions 42% by 2030 from a 2022 base year, and to measure and reduce its scope 3 emissions.</t>
  </si>
  <si>
    <t>Changzhou New Wide Knitting &amp; Dyeing Co., Ltd.</t>
  </si>
  <si>
    <t>Overall Net-Zero Target: Changzhou New Wide Knitting &amp; Dyeing Co., Ltd. commits to reach
net-zero greenhouse gas emissions across the value chain by 2050.
Near-Term Targets: Changzhou New Wide commits to reduce absolute scope 1 and 2 GHG
emissions 42% by 2030 from a 2021 base year. Changzhou New Wide also commits to
reduce absolute scope 3 GHG emissions from purchased goods and services 25% within the
same timeframe.
Long-Term Targets: Changzhou New Wide commits to reduce absolute scope 1 and 2 GHG
emissions 90% by 2050 from a 2021 base year. Changzhou New Wide also commits to
reduce absolute scope 3 GHG emissions 90% within the same timeframe.</t>
  </si>
  <si>
    <t>Changzhou Wuitu Smart Technology Co.,Ltd.</t>
  </si>
  <si>
    <t>This target was approved using a streamlined target validation route exclusive to small and medium-sized enterprises (SMEs). https://sciencebasedtargets.org/faqs-for-smes/ Changzhou Wuitu Smart Technology Co.,Ltd. Commits to reduce scope 1 and scope 2 GHG emissions 50% by 2030 from a 2018 base year, and to measure and reduce its scope 3 emissions.</t>
  </si>
  <si>
    <t>Channel Four Television Corporation</t>
  </si>
  <si>
    <t>Overall Net-Zero Target
Channel 4 commits to reach net-zero GHG emissions across the value chain by 2050.
Near-Term Targets
Channel 4 commits to reduce absolute scope 1 and 2 GHG emissions 42% by 2030 from a
2021 base year. Channel 4 commits to reduce absolute scope 3 GHG emissions 25% within
the same timeframe.
Long-Term Targets
Channel 4 commits to reduce absolute scope 1 and 2 GHG emissions 90% by 2050 from a
2021 base year. Channel 4 also commits to reduce absolute scope 3 GHG emissions by 90%
within the same timeframe.</t>
  </si>
  <si>
    <t>Chantelle Group</t>
  </si>
  <si>
    <t>chapmanbdsp</t>
  </si>
  <si>
    <t>This target was approved using a streamlined target validation route exclusive to small and medium-sized enterprises (SMEs). https://sciencebasedtargets.org/faqs-for-smes/ chapmanbdsp commits to reduce scope 1 and scope 2 GHG emissions 46% by 2030 from a 2019 base year, and to measure and reduce its scope 3 emissions.</t>
  </si>
  <si>
    <t>Charles Komar &amp; Sons</t>
  </si>
  <si>
    <t>254900X7RJHGP3OUWU55</t>
  </si>
  <si>
    <t>Charles Komar &amp; Sons commits to reduce absolute scope 1 and 2 GHG emissions 46.2% by 2030 from a 2019 base year. Charles Komar &amp; Sons also commits to reduce absolute scope 3 GHG emissions 27.5% within the same timeframe.</t>
  </si>
  <si>
    <t>Charles River Laboratories, Inc.</t>
  </si>
  <si>
    <t>US1598641074</t>
  </si>
  <si>
    <t>549300BSQ0R4UZ5KX287</t>
  </si>
  <si>
    <t>Charles River Laboratories, Inc. commits to reduce absolute scope 1 and 2 GHG emissions 50% by 2030 from a 2018 base year. Charles River Laboratories, Inc. commits to increase annual sourcing of renewable electricity from 1% in 2018 to 100% by 2030. Charles River Laboratories, Inc. further commits to reduce absolute scope 3 GHG emissions 15% by 2030 from a 2019 base year.*The target boundary includes biogenic emissions and removals from bioenergy feedstocks.</t>
  </si>
  <si>
    <t>Charles Taylor</t>
  </si>
  <si>
    <t>Charles Trent Ltd</t>
  </si>
  <si>
    <t>This target was approved using a streamlined target validation route exclusive to small and medium-sized enterprises (SMEs). https://sciencebasedtargets.org/faqs-for-smes/ Charles Trent Ltd commits to reduce scope 1 and scope 2 GHG emissions 42% by 2030 from a 2021 base year, and to measure and reduce its scope 3 emissions.</t>
  </si>
  <si>
    <t>Charlie Bigham's</t>
  </si>
  <si>
    <t>9845008F7009BABAC079</t>
  </si>
  <si>
    <t>Charoen Pokphand Foods Public Company Limited</t>
  </si>
  <si>
    <t>TH0101010R14</t>
  </si>
  <si>
    <t>529900FJ3AI2GKGIWK15</t>
  </si>
  <si>
    <t>Overall Net-Zero Target
Charoen Pokphand Foods Public Company Limited (CPF) commits to reach net-zero greenhouse gas emissions across the value chain by 2050.
Near-Term Targets
Energy and industrial: CPF commits to reduce absolute scope 1 and 2 GHG emissions 42% by 2030 from a 2020 base year.* CPF also commits to reduce absolute scope 3 GHG emissions from purchased goods and services, capital goods, fuel- and energy-related activities, upstream and downstream transportation and distribution, waste generated in operations, business travel, employee commuting, processing of sold products, use of sold products, end-of-life treatment of sold products and franchises 42% within the same timeframe.
FLAG: CPF commits to reduce absolute scope 1 and 3 FLAG GHG emissions 30.3% by 2030 from a 2020 base year.**
Long-Term Targets
Energy and industrial: CPF commits to reduce absolute scope 1 and 2 GHG emissions 90% by 2050 from a 2020 base year.* CPF also commits to reduce absolute scope 3 GHG emissions 90% by 2050 from a 2020 base year.
FLAG: CPF further commits to reduce absolute scope 1 and 3 FLAG GHG emissions 72% by 2050 from a 2020 base year.**
*The target boundary includes land-related emissions and removals from bioenergy feedstocks.
**Target includes FLAG emissions and removals.</t>
  </si>
  <si>
    <t>Charoen Pokphand Group Co., Ltd.</t>
  </si>
  <si>
    <t>254900EDH4XZT6UXKU54</t>
  </si>
  <si>
    <t>Charoen Pokphand Group Co., Ltd. commits to reduce absolute scope 1 and 2 GHG emissions 42% by 2030 from a 2021 base year.* Charoen Pokphand Group Co., Ltd. also commits to reduce absolute scope 3 GHG emissions 25% by 2030 from a 2021 base year.* The target boundary includes land- related emissions and removals from bioenergy feedstocks.</t>
  </si>
  <si>
    <t>Charter Next Generation</t>
  </si>
  <si>
    <t>Overall Net-Zero Target
Charter Next Generation commits to reach net-zero GHG emissions across the value chain by 2050.
Near-Term Targets
Charter Next Generation commits to reduce absolute scope 1 and 2 GHG emissions 42% by 2030 from a 2021 base year. Charter Next Generation also commits to reduce scope 3 GHG emissions 51.6% per kg of film produced within the same timeframe.
Long-Term Targets
Charter Next Generation commits to reduce absolute scope 1 and 2 GHG emissions 90% by 2050 from a 2021 base year. Charter Next Generation also commits to reduce scope 3 GHG emissions 97% per kg of film produced within the same timeframe.</t>
  </si>
  <si>
    <t>Chemicrea Inc.</t>
  </si>
  <si>
    <t>This target was approved using a streamlined target validation route exclusive to small and medium-sized enterprises (SMEs). https://sciencebasedtargets.org/faqs-for-smes/ Chemicrea Inc. commits to reduce scope 1 and scope 2 GHG emissions 42% by 2030 from a 2021 base year, and to measure and reduce its scope 3 emissions.</t>
  </si>
  <si>
    <t>Chemisches Laboratorium Dr. Kurt Richter GmbH</t>
  </si>
  <si>
    <t>3912000NX0IZYYXDFT11</t>
  </si>
  <si>
    <t>This target was approved using a streamlined target validation route exclusive to small and medium-sized enterprises (SMEs). https://sciencebasedtargets.org/faqs-for-smes/ Chemisches Laboratorium Dr. Kurt Richter GmbH commits to reduce scope 1 and scope 2 GHG emissions 23% by 2030 from a 2021 base year, and to measure and reduce its scope 3 emissions.</t>
  </si>
  <si>
    <t>Chemonics International</t>
  </si>
  <si>
    <t>549300MYSLM47NMV8N76</t>
  </si>
  <si>
    <t>Chemtronica AB</t>
  </si>
  <si>
    <t>This target was approved using a streamlined target validation route exclusive to small and medium-sized enterprises (SMEs). https://sciencebasedtargets.org/faqs-for-smes/ Chemtronica AB commits to reduce absolute scope 1 emissions 42% by 2030 from a 2022 base year. Chemtronica AB also commits to maintain zero scope 2 emissions through 2030, and to measure and reduce its scope 3 emissions from a 2022 base year.</t>
  </si>
  <si>
    <t>Cheng Uei Precision Industry Co., Ltd (Foxlink)</t>
  </si>
  <si>
    <t>TW0002392008</t>
  </si>
  <si>
    <t>Foxlink commits to reduce absolute scope 1 and 2 GHG emissions 42% by 2030 from a 2021 base year. Foxlink also commits to reduce absolute scope 3 GHG emissions from purchased goods and services and use of sold products 25% within the same timeframe</t>
  </si>
  <si>
    <t>Cheung Woh Technologies (M) Sdn. Bhd.</t>
  </si>
  <si>
    <t>This target was approved using a streamlined target validation route exclusive to small and medium-sized enterprises (SMEs). https://sciencebasedtargets.org/faqs-for-smes/ Cheung Woh Technologies (M) Sdn. Bhd. commits to reduce scope 1 and scope 2 GHG emissions 50% by 2030 from a 2018 base year, and to measure and reduce its scope 3 emissions.</t>
  </si>
  <si>
    <t>Chevron Traffic Management</t>
  </si>
  <si>
    <t>CHG-MERIDIAN AG (Group)</t>
  </si>
  <si>
    <t>529900MC9FIFMI13BR64</t>
  </si>
  <si>
    <t>Chia Hsin Cement Corporation</t>
  </si>
  <si>
    <t>This target was approved using a streamlined target validation route exclusive to small and medium-sized enterprises (SMEs). https://sciencebasedtargets.org/faqs-for-smes/ Chia Hsin Cement Corporation commits to reduce scope 1 and scope 2 GHG emissions 42% by 2030 from a 2022 base year, and to measure and reduce its scope 3 emissions.</t>
  </si>
  <si>
    <t>CHIANGPAO INDUSTRIAL CO.,LTD,</t>
  </si>
  <si>
    <t>Chicony Electronics Co. Ltd.</t>
  </si>
  <si>
    <t>TW0002385002</t>
  </si>
  <si>
    <t>254900JBP5GB5B1IHS51</t>
  </si>
  <si>
    <t>Chicony Electronics Co., Ltd commits to reduce scope 1 and 2 GHG emissions 56.8 % per million NTD revenue by 2030 from a 2020 base year, equivalent to 42% in absolute emissions. Chicony Electronics Co., Ltd also commits to reduce scope 3 GHG emissions from use of sold product 44.2% per million NTD revenue within the same time frame, equivalent to 25% in absolute emissions.</t>
  </si>
  <si>
    <t>Chicony Power Technology Co., Ltd.</t>
  </si>
  <si>
    <t>TW0006412000</t>
  </si>
  <si>
    <t>Chicony Power Technology Co., Ltd commits to reduce scope 1 and 2 GHG emissions 56.8 % per million NTD revenue by 2030 from a 2020 base year, which equates to 42% in absolute emissions. Chicony Power Technology Co., Ltd also commits to reduce scope 3 GHG emissions from use of sold products for power supply 44.2% per million NTD revenue within the same timeframe, which equates to 25% in absolute emissions.</t>
  </si>
  <si>
    <t>Chiesi Farmaceutici S.p.A.</t>
  </si>
  <si>
    <t>8156009817CA59AD8106</t>
  </si>
  <si>
    <t>Chiesi commits to reduce absolute scope 1 and 2 GHG emissions 50% by 2030 from a 2019 base year.* Chiesi commits to reduce scope 3 GHG emissions from use of sold products 22% per unit of respiratory product sold by 2030 from a 2019 base year. Chiesi commits to reduce absolute scope 3 GHG emissions from use of sold products 90% by 2035 from a 2019 base year. *The target boundary includes biogenic emissions and removals from bioenergy feedstocks.</t>
  </si>
  <si>
    <t>Chilexpress S.A.</t>
  </si>
  <si>
    <t>CHIMAN SRL</t>
  </si>
  <si>
    <t>This target was approved using a streamlined target validation route exclusive to small and medium-sized enterprises (SMEs). https://sciencebasedtargets.org/faqs-for-smes/ CHIMAN SRL commits to reduce scope 1 and scope 2 GHG emissions 42% by 2030 from a 2022 base year, and to measure and reduce its scope 3 emissions.</t>
  </si>
  <si>
    <t>Chime Communications</t>
  </si>
  <si>
    <t>GBFDS0G4QH65</t>
  </si>
  <si>
    <t>254900GDAX3SAWH15P57</t>
  </si>
  <si>
    <t>CHIMEI CORPORATION</t>
  </si>
  <si>
    <t>TW0001763001</t>
  </si>
  <si>
    <t>Overall Net-Zero Target
CHIMEI CORPORATION commits to reach net-zero greenhouse gas emissions across the value chain by 2050 from a 2021 base year.
Near-Term Targets
CHIMEI Corporation commits to reduce absolute scope 1 and 2 GHG emissions 42% by 2030 from a 2021 base year.* CHIMEI Corporation also commits to reduce absolute scope 3 GHG emissions from purchased goods and services and processing of sold products 25% within the same timeframe. *The target boundary includes land-related emissions and removals from bioenergy feedstocks.
Long-Term Targets
CHIMEI Corporation commits to reduce absolute scope 1 and 2 GHG emissions 90% by 2050 from a 2021 base year.* CHIMEI Corporation commits to reduce absolute scope 3 GHG emissions 90% within the same timeframe. *The target boundary includes land-related emissions and removals from bioenergy feedstocks.</t>
  </si>
  <si>
    <t>CHIMIVER PANSERI S.p.A.</t>
  </si>
  <si>
    <t>This target was approved using a streamlined target validation route exclusive to small and medium-sized enterprises (SMEs). https://sciencebasedtargets.org/faqs-for-smes/ CHIMIVER PANSERI S.p.A. commits to reduce scope 1 and scope 2 GHG emissions 42% by 2030 from a 2021 base year, and to measure and reduce its scope 3 emissions.</t>
  </si>
  <si>
    <t>China Airlines</t>
  </si>
  <si>
    <t>TW 0002610003</t>
  </si>
  <si>
    <t>25490032B2A0G6D0JP27</t>
  </si>
  <si>
    <t>China Development Financial Holding Corporation</t>
  </si>
  <si>
    <t>TW0002883006</t>
  </si>
  <si>
    <t>China International Intellectech Co., Ltd.</t>
  </si>
  <si>
    <t>8368006R92NP69RYOH81</t>
  </si>
  <si>
    <t>CHINA MEDICAL TRIBUNE</t>
  </si>
  <si>
    <t>This target was approved using a streamlined target validation route exclusive to small and medium-sized enterprises (SMEs). https://sciencebasedtargets.org/faqs-for-smes/ CHINA MEDICAL TRIBUNE commits to reduce scope 1 and scope 2 GHG emissions 42% by 2030 from a 2021 base year, and to measure and reduce its scope 3 emissions.</t>
  </si>
  <si>
    <t>China Motor Corporation</t>
  </si>
  <si>
    <t>TW0002204005</t>
  </si>
  <si>
    <t>China Post Express &amp; Logistics Co., Ltd.</t>
  </si>
  <si>
    <t>China Resources Guangdong Pharmaceutical Co., Ltd.</t>
  </si>
  <si>
    <t>China Shengmu Organic Milk Limited</t>
  </si>
  <si>
    <t>KYG2117U1022</t>
  </si>
  <si>
    <t>529900EN91YAZWB0XH75</t>
  </si>
  <si>
    <t>Chinachem Group</t>
  </si>
  <si>
    <t>Chinachem Group commits to reduce scope 1 and 2 GHG emissions 51.8% per square meter by 2030 from a 2020 base year. Chinachem Group also commits to reduce scope 3 GHG emissions from capital goods, waste generated in operations, downstream leased assets 20% per square meter within the same timeframe.</t>
  </si>
  <si>
    <t>CHINALCO-SWA CO.,LTD.</t>
  </si>
  <si>
    <t>Chindata Group</t>
  </si>
  <si>
    <t>US16955F1075</t>
  </si>
  <si>
    <t>655600DHYORMZZMVIW64</t>
  </si>
  <si>
    <t>Chint New Energy Technology Co.,Ltd.</t>
  </si>
  <si>
    <t>836800T9E7FOY657XQ24</t>
  </si>
  <si>
    <t>Chipotle Mexican Grill, Inc.</t>
  </si>
  <si>
    <t>US1696561059</t>
  </si>
  <si>
    <t>Chipotle Mexican Grill commits to reduce absolute scope 1 and 2 GHG emissions 50% by 2030 from a 2019 base year. Chipotle Mexican Grill also commits to reduce absolute scope 3 GHG emissions 50% within the same timeframe.</t>
  </si>
  <si>
    <t>Chiquita Brands International Sàrl</t>
  </si>
  <si>
    <t>US1700328099</t>
  </si>
  <si>
    <t>549300Y5XD0883W6DC96</t>
  </si>
  <si>
    <t>Chiquita (covering Chiquita Brands International Sàrl and Chiquita Fresh North America LLC) commits to reduce absolute scope 1 and 2 GHG emissions 30% by 2030 from a 2019 base year.* Chiquita also commits that 90% of its suppliers by emissions covering purchased goods and services and upstream transportation and distribution will have science-based targets by 2025. *The target boundary includes biogenic emissions and removals from bioenergy feedstocks.</t>
  </si>
  <si>
    <t>CHIRON Group SE</t>
  </si>
  <si>
    <t>529900VKU770DZD25214</t>
  </si>
  <si>
    <t>CHIRON Group SE commits to reduce absolute scope 1 and 2 GHG emissions 50% by 2028 from a 2018 base year. CHIRON Group SE also commits to reduce absolute scope 3 GHG emissions 25% within the same timeframe.</t>
  </si>
  <si>
    <t>Chiyoda Electronics Co.,Ltd</t>
  </si>
  <si>
    <t>This target was approved using a streamlined target validation route exclusive to small and medium-sized enterprises (SMEs). https://sciencebasedtargets.org/faqs-for-smes/ Chiyoda Electronics Co.,Ltd commits to reduce scope 1 and scope 2 GHG emissions 42% by 2030 from a 2022 base year, and to measure and reduce its scope 3 emissions.</t>
  </si>
  <si>
    <t>ChocDecor</t>
  </si>
  <si>
    <t>This target was approved using a streamlined target validation route exclusive to small and medium-sized enterprises (SMEs). https://sciencebasedtargets.org/faqs-for-smes/ ChocDecor commits to reduce scope 1 and scope 2 GHG emissions 42% by 2030 from a 2020 base year, and to measure and reduce its scope 3 emissions.</t>
  </si>
  <si>
    <t>Chocoladefabriken Lindt &amp; Sprüngli AG</t>
  </si>
  <si>
    <t>CH0010570759</t>
  </si>
  <si>
    <t>529900JYJNNOKKAGK736</t>
  </si>
  <si>
    <t>Overall Net-Zero Target
Chocoladefabriken Lindt &amp; Sprüngli AG commits to reach net-zero greenhouse gas emissions across the
value chain by 2050.
Near-Term Targets
Energy and industrial:
Chocoladefabriken Lindt &amp; Sprüngli AG commits to reduce absolute scope 1 and 2 GHG emissions 42% by
2030 from a 2020 base year.* Chocoladefabriken Lindt &amp; Sprüngli AG also commits to reduce absolute scope
3 GHG emissions 25% within the same timeframe.*
FLAG:
Chocoladefabriken Lindt &amp; Sprüngli AG commits to reduce absolute scope 3 FLAG GHG emissions 30.3%
within the same timeframe.** Chocoladefabriken Lindt &amp; Sprüngli AG commits to no deforestation across its
primary deforestation-linked commodities, with a target date of December 31, 2025.
Long-Term Targets
Energy and industrial:
Chocoladefabriken Lindt &amp; Sprüngli AG commits to reduce absolute scope 1 and 2 GHG emissions 90% by
2050 from a 2020 base year.* Chocoladefabriken Lindt &amp; Sprüngli AG also commits to reduce absolute scope
3 GHG emissions 90% within the same timeframe.*
FLAG:
Chocoladefabriken Lindt &amp; Sprüngli AG further commits to reduce absolute scope 3 FLAG GHG emissions 72%
within the same timeframe.**
*The target boundary includes biogenic emissions and removals from bioenergy feedstocks.
**Target includes FLAG emissions and removals.</t>
  </si>
  <si>
    <t>Choice Hotels International, Inc.</t>
  </si>
  <si>
    <t>US1699051066</t>
  </si>
  <si>
    <t>5493003CYRY5RFGTIR97</t>
  </si>
  <si>
    <t>Choice Properties REIT</t>
  </si>
  <si>
    <t>CA17039A1066</t>
  </si>
  <si>
    <t>5493007MYGFSLOZGT937</t>
  </si>
  <si>
    <t>Overall Net-Zero Target
Choice Properties REIT commits to reach net-zero greenhouse gas emissions across the value chain by 2050 from a 2019 base year.
Near-Term Targets
Choice Properties REIT commits to reduce absolute scope 1 and 2 GHG emissions 50% by 2030 from a 2019 base year. Choice Properties REIT also commits to reduce absolute scope 3 GHG emissions from purchased goods and services and downstream leased assets 30% within the same timeframe.
Long-Term Targets
Choice Properties REIT commits to reduce absolute scope 1 and 2 emissions 90% by 2050 from a 2019 base year. Choice Properties REIT also commits to reduce absolute scope 3 GHG emissions 90% within the same timeframe.</t>
  </si>
  <si>
    <t>Chongqing BOE Optoelectronics Technology Co., Ltd</t>
  </si>
  <si>
    <t>Chongqing BOE Optoelectronics Technology Co., Ltd commits to reduce absolute scope 1 and 2 GHG emissions 42% by 2030 from a 2021 base year. Chongqing BOE Optoelectronics Technology Co., Ltd also commits to reduce absolute scope 3 GHG emissions from purchased goods and services, and use of sold products 25% within the same timeframe.</t>
  </si>
  <si>
    <t>Chongqing Huike Jinyu Optoelectronics Technology Co., Ltd.</t>
  </si>
  <si>
    <t>Chongqing Millison Technologies INC.</t>
  </si>
  <si>
    <t>Chopard Holding SA</t>
  </si>
  <si>
    <t>CHORUS LOGISTICS CO.,LTD.</t>
  </si>
  <si>
    <t>This target was approved using a streamlined target validation route exclusive to small and medium-sized enterprises (SMEs). https://sciencebasedtargets.org/faqs-for-smes/ CHORUS LOGISTICS CO.,LTD. commits to reduce scope 1 and scope 2 GHG emissions 42% by 2030 from a 2022 base year, and to measure and reduce its scope 3 emissions.</t>
  </si>
  <si>
    <t>Chorus New Zealand Limited</t>
  </si>
  <si>
    <t>NZCNUE0001S2</t>
  </si>
  <si>
    <t>R7NJHU48LTCIOB9BVU57</t>
  </si>
  <si>
    <t>Chow Sang Sang</t>
  </si>
  <si>
    <t>BMG2113M1203</t>
  </si>
  <si>
    <t>Chr. Hansen A/S</t>
  </si>
  <si>
    <t>DK0060227585</t>
  </si>
  <si>
    <t>549300MKPW8ZF3E8MW37</t>
  </si>
  <si>
    <t>Chr. Hansen Holding A/S commits to reduce absolute scope 1 and 2 GHG emissions 42% by FY2030 from a FY2020 base year. Chr. Hansen Holding A/S also commits to reduce absolute scope 3 GHG emissions 20% within the same timeframe</t>
  </si>
  <si>
    <t>Chrestos Concept GmbH &amp; Co. KG</t>
  </si>
  <si>
    <t>This target was approved using a streamlined target validation route exclusive to small and medium-sized enterprises (SMEs). https://sciencebasedtargets.org/faqs-for-smes/ Chrestos Concept GmbH &amp; Co. KG commits to reduce scope 1 and scope 2 GHG emissions 42% by 2030 from a 2022 base year, and to measure and reduce its scope 3 emissions.  Chrestos Concept GmbH &amp; Co. KG commits to reach net-zero by 2035. As part of this, Chrestos Concept GmbH &amp; Co. KG commits to reduce scope 1+2+3 emissions 90% by 2035 from a 2022 base year.</t>
  </si>
  <si>
    <t>Christie's International plc</t>
  </si>
  <si>
    <t>Christie's commits to reduce absolute scope 1, 2, and 3 GHG emissions 50% by 2030 from a 2019 base year. Within this target, Christie’s commits to reduce absolute scope 1 and 2 GHG emissions 80% by 2030 from a 2019 base year, and absolute scope 3 GHG emissions 46% within the same timeframe.</t>
  </si>
  <si>
    <t>CHS Agency</t>
  </si>
  <si>
    <t>This target was approved using a streamlined target validation route exclusive to small and medium-sized enterprises (SMEs). https://sciencebasedtargets.org/faqs-for-smes/ CHS Agency commits to reduce absolute scope 1 and scope 2 GHG emissions 42% by 2030 from a 2020 base year, and to measure and reduce its scope 3 emissions.</t>
  </si>
  <si>
    <t>CHT Group represented by CHT Germany GmbH as headquarters</t>
  </si>
  <si>
    <t>"Overall Net-Zero Target
CHT Group commits to reach net-zero greenhouse gas emissions across the value chain by
2045 from a 2021 base year.
Near-Term Targets
CHT Group commits to reduce absolute scope 1 and 2 GHG emissions 42.4% by 2030 from a
2021 base year.* CHT Group commits to reduce absolute scope 3 GHG emissions from
purchased goods and services, upstream transportation and distribution, waste generated in
operations and downstream transportation and distribution 25% within the same timeframe.
*The target boundary includes biogenic land-related emissions and removals from bioenergy
feedstocks.
Long-Term Targets
CHT Group commits to reduce absolute scope 1 and 2 GHG emissions 90% by 2045 from a
2021 base year.* CHT Group commits to reduce absolute scope 3 GHG emissions from
purchased goods and services, upstream transportation and distribution, waste generated in
operations, and downstream transportation and distribution 90% by 2045 from a 2021 base
year.
*The target boundary includes biogenic land-related emissions and removals from bioenergy
feedstocks."</t>
  </si>
  <si>
    <t>CHUBU TEPRO CO.,LTD</t>
  </si>
  <si>
    <t>This target was approved using a streamlined target validation route exclusive to small and medium-sized enterprises (SMEs). https://sciencebasedtargets.org/faqs-for-smes/ CHUBU TEPRO CO.,LTD commits to reduce scope 1 and scope 2 GHG emissions 38% by 2030 from a 2021 base year, and to measure and reduce its scope 3 emissions.</t>
  </si>
  <si>
    <t>Chubukogyo Co., Ltd.</t>
  </si>
  <si>
    <t>This target was approved using a streamlined target validation route exclusive to small and medium-sized enterprises (SMEs). https://sciencebasedtargets.org/faqs-for-smes/ Chubukogyo Co., Ltd. commits to reduce scope 1 and scope 2 GHG emissions 42% by 2030 from a 2021 base year, and to measure and reduce its scope 3 emissions.</t>
  </si>
  <si>
    <t>Chug, Inc</t>
  </si>
  <si>
    <t>This target was approved using a streamlined target validation route exclusive to small and medium-sized enterprises (SMEs). https://sciencebasedtargets.org/faqs-for-smes/ Chug, Inc commits to reduce scope 1 and scope 2 GHG emissions 42% by 2030 from a 2020 base year, and to measure and reduce its scope 3 emissions.</t>
  </si>
  <si>
    <t>Chugai Co., Ltd.</t>
  </si>
  <si>
    <t>This target was approved using a streamlined target validation route exclusive to small and medium-sized enterprises (SMEs). https://sciencebasedtargets.org/faqs-for-smes/ Chugai Co., Ltd. commits to reduce scope 1 and scope 2 GHG emissions 42% by 2030 from a 2021 base year, and to measure and reduce its scope 3 emissions.</t>
  </si>
  <si>
    <t>Chugai Pharmaceutical Co., Ltd.</t>
  </si>
  <si>
    <t>JP3519400000</t>
  </si>
  <si>
    <t>529900T9LAII161DCN95</t>
  </si>
  <si>
    <t>Chugai Pharmaceutical Co., Ltd. commits to reduce absolute scope 1 and 2 GHG emissions 60% by 2030 from a 2019 base year. Chugai Pharmaceutical Co., Ltd. commits to increase annual sourcing of renewable electricity from 0% in 2019 to 100% by 2025. Chugai Pharmaceutical Co., Ltd. also commits to reduce absolute scope 3 GHG emissions 30% by 2030 from a 2019 base year.</t>
  </si>
  <si>
    <t>Chuko Electric Co., Ltd.</t>
  </si>
  <si>
    <t>This target was approved using a streamlined target validation route exclusive to small and medium-sized enterprises (SMEs). https://sciencebasedtargets.org/faqs-for-smes/ Chuko Electric Co., Ltd. commits to reduce  scope 1 and scope 2 GHG emissions 42% by 2030 from a 2020 base year, and to measure and reduce its scope 3 emissions.</t>
  </si>
  <si>
    <t>Chung Hwa Pulp Corporation</t>
  </si>
  <si>
    <t>TW0001905008</t>
  </si>
  <si>
    <t>Chunghwa Telecom Co., Ltd.</t>
  </si>
  <si>
    <t>TW0002412004</t>
  </si>
  <si>
    <t>Chunghwa Telecom commits to reduce absolute scope 1 and 2 GHG
emissions 50% by 2030 from a 2020 base year. Chunghwa Telecom also commits to reduce absolute scope 3 GHG emissions 22.5% by 2030 from a 2021 base year.</t>
  </si>
  <si>
    <t>CHUO SASH INDUSTRY Ltd.</t>
  </si>
  <si>
    <t>This target was approved using a streamlined target validation route exclusive to small and medium-sized enterprises (SMEs). https://sciencebasedtargets.org/faqs-for-smes/ CHUO SASH INDUSTRY Ltd. commits to reduce scope 1 and scope 2 GHG emissions 42% by 2030 from a 2022 base year, and to measure and reduce its scope 3 emissions.</t>
  </si>
  <si>
    <t>Chuo-Nittochi Private REIT Inc.</t>
  </si>
  <si>
    <t>This target was approved using a streamlined target validation route exclusive to small and medium-sized enterprises (SMEs). https://sciencebasedtargets.org/faqs-for-smes/ Chuo-Nittochi Private REIT Inc. commits to reduce scope 1 and scope 2 GHG emissions 42% by 2030 from a 2021 base year, and to measure and reduce its scope 3 emissions.</t>
  </si>
  <si>
    <t>CHUOKAKOHKI CO.,LTD.</t>
  </si>
  <si>
    <t>This target was approved using a streamlined target validation route exclusive to small and medium-sized enterprises (SMEs). https://sciencebasedtargets.org/faqs-for-smes/ CHUOKAKOHKI CO.,LTD. commits to reduce scope 1 and scope 2 GHG emissions 42% by 2030 from a 2022 base year, and to measure and reduce its scope 3 emissions.</t>
  </si>
  <si>
    <t>CHUOKOKI CO.,Ltd.</t>
  </si>
  <si>
    <t>This target was approved using a streamlined target validation route exclusive to small and medium-sized enterprises (SMEs). https://sciencebasedtargets.org/faqs-for-smes/ CHUOKOKI CO.,Ltd. commits to reduce scope 1 and scope 2 GHG emissions 42% by 2030 from a 2021 base year, and to measure and reduce its scope 3 emissions.</t>
  </si>
  <si>
    <t>Church &amp; Dwight Co. Inc.</t>
  </si>
  <si>
    <t>US1713401024</t>
  </si>
  <si>
    <t>POOXSI30AWAQGYJZC921</t>
  </si>
  <si>
    <t>Church &amp; Dwight commits to reduce absolute scope 1 and 2 GHG emissions 46.2% by 2031 from a 2020 base year. Church &amp; Dwight commits to continue annually sourcing 100% renewable electricity through 2030. Church &amp; Dwight commits that 75% of its suppliers by emissions covering purchased goods and services, capital goods, and upstream transportation and distribution will have science-based targets by 2026.</t>
  </si>
  <si>
    <t>Churchill Contract Services Group Holdings Limited</t>
  </si>
  <si>
    <t>Churchill Contract Services Group Holdings Limited commits to reduce absolute scopes 1 and 2 GHG emissions 50.4% by FY2032 from a FY2022 base year. Churchill Contract Services Group Holdings Limited also commits that 95.3% of its suppliers by emissions covering purchased goods and services, capital goods and upstream transport &amp; distribution, will have science-based targets by FY2027.</t>
  </si>
  <si>
    <t>ChuSanRen (Central Japan Industries Association)</t>
  </si>
  <si>
    <t>This target was approved using a streamlined target validation route exclusive to small and medium-sized enterprises (SMEs). https://sciencebasedtargets.org/faqs-for-smes/ ChuSanRen (Central Japan Industries Association) commits to reduce scope 1 and scope 2 GHG emissions 50% by 2030 from a 2018 base year, and to measure and reduce its scope 3 emissions.</t>
  </si>
  <si>
    <t>chutex international CO.,LTD.</t>
  </si>
  <si>
    <t>Chuzhou HKC Optoelectronics Technology CO.Ltd</t>
  </si>
  <si>
    <t>CI BAO CO., LTD</t>
  </si>
  <si>
    <t>CI&amp;T Software</t>
  </si>
  <si>
    <t>KYG213071064</t>
  </si>
  <si>
    <t>Cibus Nordic Real Estate AB (publ)</t>
  </si>
  <si>
    <t>This target was approved using a streamlined target validation route exclusive to small and medium-sized enterprises (SMEs). https://sciencebasedtargets.org/faqs-for-smes/ Cibus Nordic Real Estate AB (publ) commits to reduce scope 1 and scope 2 GHG emissions 42% by 2030 from a 2022 base year, and to measure and reduce its scope 3 emissions.</t>
  </si>
  <si>
    <t>CIE Automotive</t>
  </si>
  <si>
    <t>ES0105630315</t>
  </si>
  <si>
    <t>CIECH S.A.</t>
  </si>
  <si>
    <t>PLCIECH00018</t>
  </si>
  <si>
    <t>259400GYHYZPQ0HTMT82</t>
  </si>
  <si>
    <t>Ciech S.A. commits to reduce absolute scope 1 and 2 GHG emissions 63.1% by 2033 from a 2019 base year.</t>
  </si>
  <si>
    <t>CIEL Textile</t>
  </si>
  <si>
    <t>Ciena Corporation</t>
  </si>
  <si>
    <t>US1717793095</t>
  </si>
  <si>
    <t>W0CZ7N0GH8UIGXDM1H41</t>
  </si>
  <si>
    <t>Multinational networking systems, services and software company Ciena Corporation commits to reduce absolute scope 1 and 2 GHG emissions 80.6% by FY2030 from a FY2019 base year. Ciena Corporation also commits to reduce scope 3 GHG emissions 71.3% per capacity shipped in Gbps within the same timeframe.</t>
  </si>
  <si>
    <t>CIeNET</t>
  </si>
  <si>
    <t>Cikautxo</t>
  </si>
  <si>
    <t>CIMPOR-Indústria de Cimentos, SA</t>
  </si>
  <si>
    <t>PTMOA0AM0001</t>
  </si>
  <si>
    <t>529900R9DIHOOZWS0Y28</t>
  </si>
  <si>
    <t>Çimsa Çimento Sanayi ve Ticaret A.S.</t>
  </si>
  <si>
    <t>TRACIMSA91F9</t>
  </si>
  <si>
    <t>789000AZR4YMJIHZ1145</t>
  </si>
  <si>
    <t>Cinven</t>
  </si>
  <si>
    <t>Headline target: Cinven’s portfolio targets cover 93% of its total investment and lending activities by invested capital as of 2021. As of that year, required activities made up 93% of Cinven’s total investment and lending by invested capital while optional activities made up 7%.
https://sciencebasedtargets.org/resources/files/Target-language-and-summary_Cinven.pdf</t>
  </si>
  <si>
    <t>CIRCET</t>
  </si>
  <si>
    <t>Cirka</t>
  </si>
  <si>
    <t>Cisco Systems, Inc.</t>
  </si>
  <si>
    <t>US17275R1023</t>
  </si>
  <si>
    <t>549300LKFJ962MZ46593</t>
  </si>
  <si>
    <t>Overall Net-Zero Target
Cisco commits to reach net-zero greenhouse gas emissions across the value chain by FY2040  from a FY2019 base year.
Near-Term Targets
Cisco commits to reduce absolute scope 1 and 2 GHG emissions 90% by FY2030 from a FY2019 base year. Cisco commits to reduce absolute scope 3 GHG emissions from purchased goods and services, upstream transportation and distribution, and use of sold products 30% by FY2030 from a FY2019 base year.
Long-Term Targets Cisco commits to reduce absolute scope 1, 2, and 3 GHG emissions 90% by FY2040 from a FY2019 base year.</t>
  </si>
  <si>
    <t>Citation Group</t>
  </si>
  <si>
    <t>CITIZEN WATCH CO., LTD.</t>
  </si>
  <si>
    <t>JP335240AJ98</t>
  </si>
  <si>
    <t>529900DUZBKERKGQ2628</t>
  </si>
  <si>
    <t>CITIZEN WATCH commits to reduce absolute scope 1 and 2 GHG emissions 50.4% by FY2030 from a FY2018 base year. CITIZEN WATCH also commits to reduce absolute scope 3 GHG emissions from purchased goods and services and use of sold products 30% over the same timeframe.</t>
  </si>
  <si>
    <t>Citrix Systems, Inc.</t>
  </si>
  <si>
    <t>US1773761002</t>
  </si>
  <si>
    <t>HCTKJGUQOPZ5NBK7NP58</t>
  </si>
  <si>
    <t>Citrosuco Agroindustria S.A.</t>
  </si>
  <si>
    <t>Not applicable</t>
  </si>
  <si>
    <t>549300YLZY1O51E6VK62</t>
  </si>
  <si>
    <t>Citrosuco SA commits to reduce absolute scopes 1 and 2 GHG emissions
28% by 2030 from a 2019 base year*. Citrosuco SA also commits to reduce
absolute scope 3 GHG emissions 14% within the same timeframe.
*The target boundary includes biogenic emissions and removals from
bioenergy feedstocks.</t>
  </si>
  <si>
    <t>City Developments Limited</t>
  </si>
  <si>
    <t>SG1R89002252</t>
  </si>
  <si>
    <t>254900BPLPJS0RJ72373</t>
  </si>
  <si>
    <t>City Developments Limited commits to reduce scope 1 and 2 GHG emissions 63% per square meter leased area by 2030 from a 2016 base year. City Developments Limited commits to reduce scope 3 GHG emissions from purchased goods and services 41% per square meter gross floor area by 2030 from a 2016 base year. City Developments Limited also commits to reduce absolute scope 3 GHG emissions from investments 58.8% by 2030 from a 2016 base year</t>
  </si>
  <si>
    <t>City Digital Limited (cdl)</t>
  </si>
  <si>
    <t>This target was approved using a streamlined target validation route exclusive to small and medium-sized enterprises (SMEs). https://sciencebasedtargets.org/faqs-for-smes/ City Digital Limited (cdl) commits to reduce scope 1 and scope 2 GHG emissions 42% by 2030 from a 2021 base year, and to measure and reduce its scope 3 emissions.  City Digital Limited (cdl) commits to reach net-zero by 2050. As part of this, City Digital Limited (cdl) commits to reduce scope 1+2+3 emissions 90% by 2050 from a 2021 base year.</t>
  </si>
  <si>
    <t>City Electrical Factors Limited (UK)</t>
  </si>
  <si>
    <t>2138008J4UAU2QAQ9E16</t>
  </si>
  <si>
    <t>City Facilities Management Holdings Ltd (UK)</t>
  </si>
  <si>
    <t>SC199503</t>
  </si>
  <si>
    <t>Citycon Oyj</t>
  </si>
  <si>
    <t>FI4000369947</t>
  </si>
  <si>
    <t>549300P8N0P6KDGTJ206</t>
  </si>
  <si>
    <t>This target was approved using a streamlined target validation route exclusive to small and medium-sized enterprises (SMEs). https://sciencebasedtargets.org/faqs-for-smes/ Citycon Oyj commits to reduce absolute scope 1 and scope 2 GHG emissions 42% by 2030 from a 2020 base year, and to measure and reduce its scope 3 emissions</t>
  </si>
  <si>
    <t>CityFibre Limited</t>
  </si>
  <si>
    <t>Cityzone Express Sdn.Bhd</t>
  </si>
  <si>
    <t>CJ SELECTA S.A.</t>
  </si>
  <si>
    <t>CJCHT Groups</t>
  </si>
  <si>
    <t>This target was approved using a streamlined target validation route exclusive to small and medium-sized enterprises (SMEs). https://sciencebasedtargets.org/faqs-for-smes/  CJCHT Groups commits to reduce 1.5 aligned: scope 1 and scope 2 GHG emissions 42% by 2030 from a 2020 base year, and to measure and reduce its scope 3 emissions</t>
  </si>
  <si>
    <t>CK Asset Holdings Limited</t>
  </si>
  <si>
    <t>CK Hutchison Group Telecom Holdings Limited</t>
  </si>
  <si>
    <t>254900ZNKLQDBJH2PX17</t>
  </si>
  <si>
    <t>CK Hutchison Group Telecom commits to reduce absolute scope 1 and 2 GHG emissions 50% by 2030 from a 2020 base year. CK Hutchison Group Telecom also commits to reduce absolute scope 3 emissions 42% within the same timeframe</t>
  </si>
  <si>
    <t>CKK Corporation</t>
  </si>
  <si>
    <t>This target was approved using a streamlined target validation route exclusive to small and medium-sized enterprises (SMEs). https://sciencebasedtargets.org/faqs-for-smes/ CKK Corporation commits to reduce scope 1 and scope 2 GHG emissions 42% by 2030 from a 2022 base year, and to measure and reduce its scope 3 emissions.</t>
  </si>
  <si>
    <t>Clarasight</t>
  </si>
  <si>
    <t>This target was approved using a streamlined target validation route exclusive to small and medium-sized enterprises (SMEs). https://sciencebasedtargets.org/faqs-for-smes/ Clarasight commits to maintain zero scope 1 and scope 2 emissions through 2030 from a 2023 base year, and to measure and reduce its scope 3 emissions</t>
  </si>
  <si>
    <t>Clarasys</t>
  </si>
  <si>
    <t>This target was approved using a streamlined target validation route exclusive to small and medium-sized enterprises (SMEs). https://sciencebasedtargets.org/faqs-for-smes/ Clarasys commits to reduce scope 1 and scope 2 GHG emissions 42% by 2030 from a 2022 base year, and to measure and reduce its scope 3 emissions. Clarasys commits to reach net-zero by 2040. As part of this, Clarasys commits to reduce scope 1+2+3 emissions 90% by 2040 from a 2022 base year.</t>
  </si>
  <si>
    <t>Clariane</t>
  </si>
  <si>
    <t>FR0010386334</t>
  </si>
  <si>
    <t>969500XB368DTJF0G038</t>
  </si>
  <si>
    <t>Clariant AG</t>
  </si>
  <si>
    <t>CH0012142631</t>
  </si>
  <si>
    <t>529900VSEKBY7TMPP349</t>
  </si>
  <si>
    <t>Clariant commits to reduce absolute scope 1 and 2 GHG emissions 40% by 2030 from a 2019 base year. Clariant also commits to reduce absolute scope 3 GHG emissions from purchased goods and services 14% by 2030 from a 2019 base year.
*The target boundary includes biogenic emissions and removals from bioenergy feedstocks.</t>
  </si>
  <si>
    <t>Clarins SAS</t>
  </si>
  <si>
    <t>969500QT3UWMZ2IZO173</t>
  </si>
  <si>
    <t>Clario</t>
  </si>
  <si>
    <t>Clarios International Inc.</t>
  </si>
  <si>
    <t>Clarivate, PLC</t>
  </si>
  <si>
    <t>JE00BJJN4441</t>
  </si>
  <si>
    <t>549300WDHIIODXFO0R55</t>
  </si>
  <si>
    <t>Clarke Telecom</t>
  </si>
  <si>
    <t>Clarke Willmott LLP</t>
  </si>
  <si>
    <t>Overall Net-Zero Target: Clarke Willmott LLP commits to reach net-zero greenhouse gas emissions across the value chain by FY2040.
Near-Term Targets: Clarke Willmott LLP commits to reduce absolute scope 1 and 2 GHG emissions 50.6% by FY2030 from a FY2021 base year. Clarke Willmott LLP also commits to reduce absolute scope 3 GHG emissions 25.0% within the same timeframe. Clarke Willmott LLP further commits to reduce absolute optional scope 3 GHG emissions from business travel, employee commuting, and
upstream leased assets 25.0% within the same timeframe. Long-Term Targets: Clarke Willmott LLP commits to reduce absolute scope 1 and 2 GHG emissions
90.0% by FY2040 from a FY2021 base year. Clarke Willmott LLP also commits to reduce absolute scope 3 GHG emissions 90.0% within the same timeframe. Clarke Willmott LLP further commits to
reduce absolute optional scope 3 GHG emissions from business travel, employee commuting, and upstream leased assets 90.0% within the same timeframe.</t>
  </si>
  <si>
    <t>Clarke, Modet y Cía.S.L.</t>
  </si>
  <si>
    <t>This target was approved using a streamlined target validation route exclusive to small and medium-sized enterprises (SMEs). https://sciencebasedtargets.org/faqs-for-smes/ Clarke, Modet y Cía.S.L. commits to reduce scope 1 and scope 2 GHG emissions 42% by 2030 from a 2022 base year, and to measure and reduce its scope 3 emissions.</t>
  </si>
  <si>
    <t>Clas Ohlson AB (publ)</t>
  </si>
  <si>
    <t>SE0000584948</t>
  </si>
  <si>
    <t>Classic Cleaning Limited</t>
  </si>
  <si>
    <t>This target was approved using a streamlined target validation route exclusive to small and medium-sized enterprises (SMEs). https://sciencebasedtargets.org/faqs-for-smes/ Classic Cleaning Limited commits to reduce scope 1 and scope 2 GHG emissions 42% by 2030 from a 2022 base year, and to measure and reduce its scope 3 emissions.</t>
  </si>
  <si>
    <t>Classic Fashion Apparel Industry Ltd. Co.</t>
  </si>
  <si>
    <t>54930075ZPYOCCFEH261</t>
  </si>
  <si>
    <t>Jordan</t>
  </si>
  <si>
    <t>Clausen Miller LLP</t>
  </si>
  <si>
    <t>This target was approved using a streamlined target validation route exclusive to small and medium-sized enterprises (SMEs). https://sciencebasedtargets.org/faqs-for-smes/ Clausen Miller LLP commits to reduce scope 1 and scope 2 GHG emissions 50% by 2030 from a 2018 base year, and to measure and reduce its scope 3 emissions.</t>
  </si>
  <si>
    <t>Clayco</t>
  </si>
  <si>
    <t>CLAYENS NP</t>
  </si>
  <si>
    <t>969500BVZE9NLMMSL790</t>
  </si>
  <si>
    <t>Clayens commits to reduce absolute scope 1 and 2 GHG emissions 50% by 2030 from a 2019 base year. Clayens also commits to reduce absolute scope 3 GHG emissions from purchased goods and services, capital goods, and fuel and energy related activities 30% by 2030 from a 2021 base year.</t>
  </si>
  <si>
    <t>Clays Ltd.</t>
  </si>
  <si>
    <t>Overall Net-Zero Target
Clays Ltd. commits to reach net-zero greenhouse gas emissions across the value chain by
2050.
Near-Term Targets
Clays Ltd. commits to reduce absolute scope 1 and 2 GHG emissions 46.2% by 2030 from a
2019 base year. Clays Ltd. also commits to reduce absolute scope 3 GHG emissions 27.5%
within the same timeframe.
Long-Term Targets
Clays Ltd. commits to reduce absolute scopes 1 and 2 GHG emissions 90% by 2050 from a
2019 base year. Clays Ltd. commits to reduce absolute scope 3 GHG emissions 90% within
the same timeframe.</t>
  </si>
  <si>
    <t>Clean Japan Engineering Co.,Ltd.</t>
  </si>
  <si>
    <t>This target was approved using a streamlined target validation route exclusive to small and medium-sized enterprises (SMEs). https://sciencebasedtargets.org/faqs-for-smes/ Clean Japan Engineering Co.,Ltd. commits to reduce scope 1 and scope 2 GHG emissions 42% by 2030 from a 2022 base year, and to measure and reduce its scope 3 emissions.</t>
  </si>
  <si>
    <t>Clean Sverige AB</t>
  </si>
  <si>
    <t>This target was approved using a streamlined target validation route exclusive to small and medium-sized enterprises (SMEs). https://sciencebasedtargets.org/faqs-for-smes/ Clean Sverige AB commits to reduce scope 1 and scope 2 GHG emissions 42% by 2030 from a 2022 base year, and to measure and reduce its scope 3 emissions.</t>
  </si>
  <si>
    <t>Clean system Co.,LTD</t>
  </si>
  <si>
    <t>This target was approved using a streamlined target validation route exclusive to small and medium-sized enterprises (SMEs). https://sciencebasedtargets.org/faqs-for-smes/ Clean system Co.,LTD commits to reduce scope 1 and scope 2 GHG emissions 42% by 2030 from a 2021 base year, and to measure and reduce its scope 3 emissions.</t>
  </si>
  <si>
    <t>CleanPeak Energy</t>
  </si>
  <si>
    <t>This target was approved using a streamlined target validation route exclusive to small and medium-sized enterprises (SMEs). https://sciencebasedtargets.org/faqs-for-smes/ CleanPeak Energy commits to reduce scope 1 and scope 2 GHG emissions 42% by 2030 from a 2022 base year, and to measure and reduce its scope 3 emissions.</t>
  </si>
  <si>
    <t>Cleanup Corporation</t>
  </si>
  <si>
    <t>JP3270200003</t>
  </si>
  <si>
    <t>Cleanup Corporation commits to reduce absolute scope 1 and 2 GHG emissions 42% by FY2030 from a FY2021 base year. Cleanup Corporation also commits to reduce absolute scope 3 GHG emissions from purchased goods and services and use of sold products 25% within the same timeframe.</t>
  </si>
  <si>
    <t>Clear Channel International Holdings BV</t>
  </si>
  <si>
    <t>Clear Insurance Management Ltd.</t>
  </si>
  <si>
    <t>This target was approved using a streamlined target validation route exclusive to small and medium-sized enterprises (SMEs). https://sciencebasedtargets.org/faqs-for-smes/
Clear Insurance Management Ltd. Ltd. commits to reduce absolute scope 1 and scope 2 GHG emissions 30% by 2030 from a 2018 base year, and to measure and reduce its scope 3 emissions.</t>
  </si>
  <si>
    <t>ClearView Healthcare Partners</t>
  </si>
  <si>
    <t>This target was approved using a streamlined target validation route exclusive to small and medium-sized enterprises (SMEs). https://sciencebasedtargets.org/faqs-for-smes/ ClearView Healthcare Partners commits to reduce scope 1 and scope 2 GHG emissions 42% by 2030 from a 2022 base year, and to measure and reduce its scope 3 emissions.  ClearView Healthcare Partners commits to reach net-zero by 2050. As part of this, ClearView Healthcare Partners commits to reduce scope 1+2+3 emissions 90% by 2050 from a 2022 base year.</t>
  </si>
  <si>
    <t>Clearvision (CM) 2005 Limited</t>
  </si>
  <si>
    <t>Clearwater Paper Corporation</t>
  </si>
  <si>
    <t>Clearwater Paper Corporation commits to reduce absolute scope 1 and 2 GHG emissions 29.1% by 2030 from a 2021 base year. Clearwater Paper Corporation also commits to reduce absolute scope 3 GHG emissions 25% within the same timeframe. *The target boundary includes land-related emissions and removals from bioenergy feedstocks.</t>
  </si>
  <si>
    <t>Cleary Gottlieb Steen &amp; Hamilton LLP</t>
  </si>
  <si>
    <t>Clever</t>
  </si>
  <si>
    <t>Clif Bar &amp; Company</t>
  </si>
  <si>
    <t>549300DVBNLU88BU8V31</t>
  </si>
  <si>
    <t>Clif Bar &amp; Company commits to reduce absolute scope 1 and 2 GHG emissions 50% by 2030 from a 2018 base year. Clif Bar &amp; Company also commits to reduce scope 3 GHG emissions 50% per pound of finished product over the same timeframe.*The target boundary includes biogenic emissions and removals from bioenergy feedstocks.</t>
  </si>
  <si>
    <t>Clifford Chance LLP</t>
  </si>
  <si>
    <t>2138005EBVB91BX92G08</t>
  </si>
  <si>
    <t>Clifford Chance LLP commits to reduce absolute scope 1 and 2 GHG emissions 80% by FY2030 from a FY2020 base year. Clifford Chance LLP also commits to reduce absolute scope 3 GHG emissions 47% within the same timeframe.</t>
  </si>
  <si>
    <t>CLIMACT</t>
  </si>
  <si>
    <t>This target was approved using a streamlined target validation route exclusive to small and medium-sized enterprises (SMEs). https://sciencebasedtargets.org/faqs-for-smes/. CLIMACT commits to reduce absolute scope 1 and scope 2 GHG emissions 50% by 2030 from a 2018 base year, and to measure and reduce its scope 3 emissions.</t>
  </si>
  <si>
    <t>ClimatePartner GmbH</t>
  </si>
  <si>
    <t>ClinChoice Inc.</t>
  </si>
  <si>
    <t>Clinigen Limited</t>
  </si>
  <si>
    <t>213800OBIKGI2JYYS227</t>
  </si>
  <si>
    <t>Clipper Logistics Plc</t>
  </si>
  <si>
    <t>GB00BMMV6B79</t>
  </si>
  <si>
    <t>213800H9ZTUCXHVD1E79</t>
  </si>
  <si>
    <t>Cloetta AB</t>
  </si>
  <si>
    <t>SE0002626861</t>
  </si>
  <si>
    <t>549300CSLHPO6Y1AZN37</t>
  </si>
  <si>
    <t>Cloetta commits to reduce absolute scope 1, 2 and 3 GHG emissions 46% by 2030 from a 2019 base year</t>
  </si>
  <si>
    <t>Cloudberry Clean Energy ASA</t>
  </si>
  <si>
    <t>This target was approved using a streamlined target validation route exclusive to small and medium-sized enterprises (SMEs). https://sciencebasedtargets.org/faqs-for-smes/ Cloudberry Clean Energy ASA commits to reduce scope 1 and scope 2 GHG emissions 42% by 2030 from a 2022 base year, and to measure and reduce its scope 3 emissions. Cloudberry Clean Energy ASA commits to reach net-zero by 2040. As part of this, Cloudberry Clean Energy ASA commits to reduce scope 1+2+3 emissions 90% by 2040 from a 2022 base year.</t>
  </si>
  <si>
    <t>CloudBuy Limited</t>
  </si>
  <si>
    <t>This target was approved using a streamlined target validation route exclusive to small and medium-sized enterprises (SMEs). https://sciencebasedtargets.org/faqs-for-smes/CloudBuy Limited commits to reduce  scope 1 and scope 2 GHG emissions 50% by 2030 from a 2018 base year, and to measure and reduce its scope 3 emissions.</t>
  </si>
  <si>
    <t>Cloudflare</t>
  </si>
  <si>
    <t>US18915M1071</t>
  </si>
  <si>
    <t>Cloudfm Group Limited</t>
  </si>
  <si>
    <t>This target was approved using a streamlined target validation route exclusive to small and medium-sized enterprises (SMEs). https://sciencebasedtargets.org/faqs-for-smes/ Clearview Communications LTD commits to reduce scope 1 and scope 2 GHG emissions 42% by 2030 from a 2021 base year, and to measure and reduce its scope 3 emissions. Clearview Communications LTD commits to reach net-zero by 2050. As part of this, Clearview Communications LTD commits to reduce scope 1+2+3 emissions 90% by 2050 from a 2021 base year.</t>
  </si>
  <si>
    <t>Clover Soluciones globales de Marketing SL</t>
  </si>
  <si>
    <t>This target was approved using a streamlined target validation route exclusive to small and medium-sized enterprises (SMEs). https://sciencebasedtargets.org/faqs-for-smes/ Clover Soluciones globales de Marketing SL commits to reduce scope 1 and scope 2 GHG emissions 42% by 2030 from a 2022 base year, and to measure and reduce its scope 3 emissions.</t>
  </si>
  <si>
    <t>CLP Holdings Limited</t>
  </si>
  <si>
    <t>HK0002007356</t>
  </si>
  <si>
    <t>25490002BUTSMP94GO68</t>
  </si>
  <si>
    <t>The CLP Group commits to reduce scope 1, 2 and 3 GHG emissions from electricity sold 52% per kg CO2e/kWh by 2030 from a 2019 base year. Within that target, the Group commits to reduce scope 1 and 2 GHG emissions from electricity generated 50% per kg CO2e/kWh over the same timeframe.  The Group also commits to reduce absolute scope 3 GHG emissions from use of sold products 28% by 2030 from a 2019 base year.* * The target boundary includes biogenic emissions and removals from bioenergy feedstocks.</t>
  </si>
  <si>
    <t>CLS Holdings PLC</t>
  </si>
  <si>
    <t>GB00BF044593</t>
  </si>
  <si>
    <t>213800A357TKB2TD9U78</t>
  </si>
  <si>
    <t>This target was approved using a streamlined target validation route exclusive to small and medium-sized enterprises (SMEs). https://sciencebasedtargets.org/faqs-for-smes/ CLS Holdings commits to reduce scope 1 and scope 2 GHG emissions 42% by 2030 from a 2020 base year, and to measure and reduce its scope 3 emissions.</t>
  </si>
  <si>
    <t>Club Freelance Limited</t>
  </si>
  <si>
    <t>This target was approved using a streamlined target validation route exclusive to small and medium-sized enterprises (SMEs). https://sciencebasedtargets.org/faqs-for-smes/ Club Freelance Limited commits to reduce scope 1 and scope 2 GHG emissions 42% by 2030 from a 2022 base year, and to measure and reduce its scope 3 emissions.</t>
  </si>
  <si>
    <t>CluePoints</t>
  </si>
  <si>
    <t>This target was approved using a streamlined target validation route exclusive to small and medium-sized enterprises (SMEs). https://sciencebasedtargets.org/faqs-for-smes/ CluePoints commits to reduce scope 1 and scope 2 GHG emissions 42% by 2030 from a 2022 base year, and to measure and reduce its scope 3 emissions.</t>
  </si>
  <si>
    <t>Clyde &amp; Co LLP</t>
  </si>
  <si>
    <t>Clyde &amp; Co commits to reduce absolute scope 1 and 2 GHG emissions 80% by 2030 from a 2019 base year. Clyde &amp; Co also commits to reduce absolute scope 3 GHG emissions 50% within the same timeframe.</t>
  </si>
  <si>
    <t>CM International (CMI)</t>
  </si>
  <si>
    <t>This target was approved using a streamlined target validation route exclusive to small and medium-sized enterprises (SMEs). https://sciencebasedtargets.org/faqs-for-smes/ CM International (CMI) commits to reach net-zero by 2030. As part of this, CM International (CMI) commits to reduce scope 1+2+3 emissions 90% by 2030 from a 2022 base year.</t>
  </si>
  <si>
    <t>CMA CGM S.A.</t>
  </si>
  <si>
    <t>969500BZJ49IICIBZZ08</t>
  </si>
  <si>
    <t>CMAI</t>
  </si>
  <si>
    <t>CMC S.p.A.</t>
  </si>
  <si>
    <t>8156005C506FC439D262</t>
  </si>
  <si>
    <t>CMIC Inizio Co., Ltd.</t>
  </si>
  <si>
    <t>CMPC</t>
  </si>
  <si>
    <t>CMPC commits to reduce absolute scope 1 and 2 GHG emissions 50.4% by 2030 from a 2018 base year.* CMPC also commits to reduce absolute scope 3 GHG emissions 37.5% by 2035 from a 2020 base year.  *The target boundary includes biogenic emissions and removals from bioenergy feedstocks</t>
  </si>
  <si>
    <t>CMS Cameron McKenna Nabarro Olswang LLP</t>
  </si>
  <si>
    <t>549300HUWFNLLX7XXH78</t>
  </si>
  <si>
    <t>CMS Cameron McKenna Nabarro Olswang LLP commits to reduce absolute scope 1, 2 and 3 GHG emissions 30% by FY2025 from a FY2019 base year.</t>
  </si>
  <si>
    <t>CNH Industrial N.V.</t>
  </si>
  <si>
    <t>NL0010545661</t>
  </si>
  <si>
    <t>549300WGC2HZ5J67V817</t>
  </si>
  <si>
    <t>CNP Assurances</t>
  </si>
  <si>
    <t>FR0000120222</t>
  </si>
  <si>
    <t>969500QKVPV2H8UXM738</t>
  </si>
  <si>
    <t>CNS Co.,Ltd.</t>
  </si>
  <si>
    <t>This target was approved using a streamlined target validation route exclusive to small and medium-sized enterprises (SMEs). https://sciencebasedtargets.org/faqs-for-smes/ CNS Co.,Ltd. commits to reduce scope 1 and scope 2 GHG emissions 46% by 2030 from a 2019 base year, and to measure and reduce its scope 3 emissions.</t>
  </si>
  <si>
    <t>CO2nnsulting Limited</t>
  </si>
  <si>
    <t>This target was approved using a streamlined target validation route exclusive to small and medium-sized enterprises (SMEs). https://sciencebasedtargets.org/faqs-for-smes/ CO2nnsulting Limited commits to reduce scope 1 and scope 2 GHG emissions 28% by 2030 from a 2019 base year, and to measure and reduce its scope 3 emissions.</t>
  </si>
  <si>
    <t>Coats Group plc</t>
  </si>
  <si>
    <t>GB00B4YZN328</t>
  </si>
  <si>
    <t>2138003SPYWGAITNFY17</t>
  </si>
  <si>
    <t>Coats Group plc commits to reduce absolute scope 1 and 2 GHG emissions 46.2% by 2030 from a 2019 base year. Coats Group plc also commits to increase annual sourcing of renewable electricity from 5% in 2019 to 100% by 2030. Coats Group plc further commits to reducing absolute scope 3 emissions 33% within the same timeframe.</t>
  </si>
  <si>
    <t>Cobalt Communications, Inc.</t>
  </si>
  <si>
    <t>This target was approved using a streamlined target validation route exclusive to small and medium-sized enterprises (SMEs). https://sciencebasedtargets.org/faqs-for-smes/ Cobalt Communications, Inc. commits to reduce scope 1 and scope 2 GHG emissions 46% by 2030 from a 2019 base year, and to measure and reduce its scope 3 emissions.</t>
  </si>
  <si>
    <t>Cobalt Fashion Holding Limited</t>
  </si>
  <si>
    <t>This target was approved using a streamlined target validation route exclusive to small and medium-sized enterprises (SMEs). https://sciencebasedtargets.org/faqs-for-smes/ COBALT FASHION HOLDING LIMITED commits to reduce scope 1 and scope 2 GHG emissions 42% by 2030 from a 2020 base year, and to measure and reduce its scope 3 emissions.</t>
  </si>
  <si>
    <t>COBANA GmbH &amp; Co. KG</t>
  </si>
  <si>
    <t>This target was approved using a streamlined target validation route exclusive to small and medium-sized enterprises (SMEs). https://sciencebasedtargets.org/faqs-for-smes/ COBANA GmbH &amp; Co. KG commits to reduce scope 1 and scope 2 GHG emissions 46% by 2030 from a 2019 base year, and to measure and reduce its scope 3 emissions.</t>
  </si>
  <si>
    <t>Coca-Cola Europacific Partners</t>
  </si>
  <si>
    <t>US19122T1097</t>
  </si>
  <si>
    <t>549300LTH67W4GWMRF57</t>
  </si>
  <si>
    <t>Overall Net-Zero Target
Coca-Cola Europacific Partners commits to reach net-zero GHG emissions across the value
chain by 2040.
Near-Term Targets
Coca-Cola Europacific Partners commits to reduce absolute scope 1, 2, and 3 GHG emissions
30% by 2030 from a 2019 base year. Within this target, Coca-Cola Europacific Partners
commits to reduce absolute scope 1 and 2 GHG emissions 47% by 2030 from a 2019 base
year.* Coca-Cola Europacific Partners also commits to reduce absolute scope 3 GHG
emissions 28% within the same timeframe.
*The target boundary includes biogenic land-related emissions and removals from bioenergy
feedstocks.
Long-Term Targets
Coca-Cola Europacific Partners commits to reduce absolute scope 1, 2, and 3 GHG emissions
90% by 2040 from a 2019 base year.
Within this target, Coca-Cola Europacific Partners commits to reduce absolute scope 1 and 2
GHG emissions 90% by 2040 from a 2019 base year.* Coca-Cola Europacific Partners also
commits to reduce absolute scope 3 GHG emissions 90% within the same timeframe.
*The target boundary includes biogenic land-related emissions and removals from bioenergy
feedstocks.</t>
  </si>
  <si>
    <t>Coca-Cola FEMSA</t>
  </si>
  <si>
    <t>US1912411089</t>
  </si>
  <si>
    <t>5493008KEVFYPMGTXO33</t>
  </si>
  <si>
    <t>Coca-Cola FEMSA also commits to reduce absolute scope 1 and 2 GHG emissions 50% by 2030, from a 2015 base year*. Coca-Cola FEMSA commits to reduce absolute scope 3 GHG emissions 20% from purchased goods and services and upstream transportation and distribution by 2030, from a 2015 base year. Coca-Cola FEMSA also commits to increase annual sourcing of renewable electricity from 8.7% in 2015 to 100% by 2030.</t>
  </si>
  <si>
    <t>The targets covering greenhouse gas emissions from company operations (scopes 1 and 2) are consistent with reductions required to keep warming to Well-below 2°C. The renewable energy procurement target covering scope 2 emissions is consistent with reductions required to keep warming to 1.5°C.</t>
  </si>
  <si>
    <t>Coca-Cola HBC AG</t>
  </si>
  <si>
    <t>CH0198251305</t>
  </si>
  <si>
    <t>549300EFP3TNG7JGVE49</t>
  </si>
  <si>
    <t>Coca-Cola HBC commits to reduce absolute scope 1 and 2 GHG emissions 55% and scope 3 GHG emissions 21% by 2030 from a 2017 base year.</t>
  </si>
  <si>
    <t>Cocco Co., Ltd</t>
  </si>
  <si>
    <t>This target was approved using a streamlined target validation route exclusive to small and medium-sized enterprises (SMEs). https://sciencebasedtargets.org/faqs-for-smes/ Cocco Co., Ltd commits to reduce scope 1 and scope 2 GHG emissions 42% by 2030 from a 2022 base year, and to measure and reduce its scope 3 emissions.</t>
  </si>
  <si>
    <t>CODA Healthcare Communications</t>
  </si>
  <si>
    <t>This target was approved using a streamlined target validation route exclusive to small and medium-sized enterprises (SMEs). https://sciencebasedtargets.org/faqs-for-smes/ CODA Healthcare Communications commits to reduce scope 1 and scope 2 GHG emissions 42% by 2030 from a 2022 base year, and to measure and reduce its scope 3 emissions.</t>
  </si>
  <si>
    <t>Coesia S.p.A.</t>
  </si>
  <si>
    <t>21380092SROK99TN7P15</t>
  </si>
  <si>
    <t>Cofactor Group Inc.</t>
  </si>
  <si>
    <t>This target was approved using a streamlined target validation route exclusive to small and medium-sized enterprises (SMEs). https://sciencebasedtargets.org/faqs-for-smes/  Cofactor Group Inc. commits to maintain zero scope 1 and scope 2 emissions through 2030 from a 2019 base year, and to measure and reduce its scope 3 emissions</t>
  </si>
  <si>
    <t>COFCO International</t>
  </si>
  <si>
    <t>549300GAZG2C850J2830</t>
  </si>
  <si>
    <t>Coffee day beverages</t>
  </si>
  <si>
    <t>Coffey Construction</t>
  </si>
  <si>
    <t>Cofinimmo</t>
  </si>
  <si>
    <t>BE0003593044</t>
  </si>
  <si>
    <t>549300TM914CSF6KI389</t>
  </si>
  <si>
    <t>This target was approved using a streamlined target validation route exclusive to small and medium-sized enterprises (SMEs). https://sciencebasedtargets.org/faqs-for-smes/ Cofinimmo commits to reduce absolute scope 1 and scope 2 GHG emissions 50% by 2030 from a 2018 base year, and to measure and reduce its scope 3 emissions.</t>
  </si>
  <si>
    <t>COFRA Holding AG</t>
  </si>
  <si>
    <t>2138002A33C2YO28SQ10</t>
  </si>
  <si>
    <t>Headline target: COFRA Holding's portfolio target covers 100% of its total investment and lending activities by invested capital as of 2020. https://sciencebasedtargets.org/resources/files/Target-language-and-summary_COFRA-AG.docx.pdf</t>
  </si>
  <si>
    <t>Financial Institution. Deadline to submit targets September 2023</t>
  </si>
  <si>
    <t>Cogeco Inc.</t>
  </si>
  <si>
    <t>CA19238T1003</t>
  </si>
  <si>
    <t>5493000KSZQCX0QM2V25</t>
  </si>
  <si>
    <t>Cogeco Inc. commits to reduce absolute scope 1 and 2 GHG emissions 65% by 2030 from a 2019 base year. Cogeco Inc. commits that 50% of its suppliers by spend covering purchased goods and services and capital goods, will have science-based targets by 2025. Cogeco also commits to reduce absolute scope 3 GHG emissions from the use of sold products and from employee commuting 30% by 2030 from a 2019 base year.</t>
  </si>
  <si>
    <t>Cogne Acciai Speciali S.p.A.</t>
  </si>
  <si>
    <t>IT0005377319</t>
  </si>
  <si>
    <t>815600C647D30A524686</t>
  </si>
  <si>
    <t>Mining-iron, aluminium, other metals</t>
  </si>
  <si>
    <t>Cognite Communications Limited</t>
  </si>
  <si>
    <t>This target was approved using a streamlined target validation route exclusive to small and medium-sized enterprises (SMEs). https://sciencebasedtargets.org/faqs-for-smes/ Cognite Communications Limited commits to maintain zero scope 1 and scope 2 emissions through 2030 from a 2022 base year, and to measure and reduce its scope 3 emissions</t>
  </si>
  <si>
    <t>Cognizant Technology Solutions Corporation</t>
  </si>
  <si>
    <t>US1924461023</t>
  </si>
  <si>
    <t>5493006IEVQEFQO40L83</t>
  </si>
  <si>
    <t>Overall Net-Zero Target
Cognizant commits to reach net-zero greenhouse gas emissions across the value chain by 2040 from a 2019 base year.
Near-Term Targets
Cognizant commits to reduce absolute scope 1 and 2 GHG emissions 77% by 2030 from a 2019 base year. Cognizant also commits to reduce absolute scope 3 GHG emissions 47% within the same timeframe.
Long-Term Targets
Cognizant commits to reduce absolute scope 1, 2, and 3 GHG emissions 90% by 2040 from a 2019 base year.</t>
  </si>
  <si>
    <t>Cohu, Inc.</t>
  </si>
  <si>
    <t>US1925761066</t>
  </si>
  <si>
    <t>529900FJPORJ3JJ2XS33</t>
  </si>
  <si>
    <t>Coillte CGA</t>
  </si>
  <si>
    <t>635400CHHI1XZLVQH675</t>
  </si>
  <si>
    <t>COLAS Ltd</t>
  </si>
  <si>
    <t>2138002EOZ35VO4XSU29</t>
  </si>
  <si>
    <t>COLAS Ltd commits to reduce absolute scope 1 and 2 GHG emissions 46.2% by FY2030 from a FY2019 base year. COLAS Ltd also commits to reduce absolute scope 3 GHG emissions 46.2% within the same timeframe.</t>
  </si>
  <si>
    <t>COLAS SA</t>
  </si>
  <si>
    <t>FR0000121634</t>
  </si>
  <si>
    <t>969500DZBBMYHB8NAM93</t>
  </si>
  <si>
    <t>COLAS SA commits to reduce absolute scope 1 and 2 GHG emissions 30% by FY2030 from a FY2019 base year. COLAS SA also commits to reduce absolute scope 3 GHG emissions 30% within the same timeframe.</t>
  </si>
  <si>
    <t>Coles Group Limited</t>
  </si>
  <si>
    <t>AU0000030678</t>
  </si>
  <si>
    <t>549300OHQRG2HN8LZ793</t>
  </si>
  <si>
    <t>Coles commits to reduce absolute scope 1 and 2 GHG emissions by 75%
by FY2030 from a FY2020 base year. Coles also commits that 75% of its
suppliers by spend covering purchased goods and services and upstream
transportation and distribution will have science-based targets by FY2027.</t>
  </si>
  <si>
    <t>Colgate Palmolive Company</t>
  </si>
  <si>
    <t>US1941621039</t>
  </si>
  <si>
    <t>YMEGZFW4SBUSS5BQXF88</t>
  </si>
  <si>
    <t>Overall Net-Zero Target 
Worldwide consumer products company Colgate-Palmolive Company commits to reach net_x0002_zero greenhouse gas emissions across the value chain by 2040 from a 2020 base year. 
Near-Term Targets
Colgate-Palmolive Company commits to reduce absolute scope 1 and scope 2 GHG emissions 42% by 2030 from a 2020 base year. Colgate-Palmolive Company also commits to increase annual sourcing of renewable electricity from 35% in 2020 to 100% by 2030. Colgate_x0002_Palmolive Company also commits to reduce absolute scope 3 GHG emissions from purchased goods and services 42% by 2030 from a 2020 base year. 
Long-Term Targets 
Colgate-Palmolive Company commits to reduce absolute scope 1, 2 and 3 GHG emissions 90% by 2040 from a 2020 base year.</t>
  </si>
  <si>
    <t>Colisée Group</t>
  </si>
  <si>
    <t>894500PKLVR1SGF5OU45</t>
  </si>
  <si>
    <t>Colisée Group commits to reduce absolute scope 1 and 2 GHG emissions 42% by 2030 from a 2020 base year. Colisée Groupe also commits to reduce scope 3 GHG emissions 51.6% per million euro turnover within the same timeframe</t>
  </si>
  <si>
    <t>Collaboration Betters The World</t>
  </si>
  <si>
    <t>Overall Net-Zero Target
Collaboration Betters The World commits to reach net-zero greenhouse gas emissions across the value chain by 2050.
Near-Term Targets
CBTW commits to reduce absolute scope 1 and 2 GHG emissions 50% by 2030 from a 2022 base year. CBTW also commits to reduce scope 3 emissions from business travel, employee commuting, fuel- and energy-related activities and capital goods 25% within the same timeframe. CBTW further commits that 50% of its suppliers by spend covering purchased goods and services, will have science-based targets by 2027.
Long-Term Targets
CBTW commits to reduce absolute scope 1, 2 and 3 GHG emissions 90% by 2050 from a 2022 base year.</t>
  </si>
  <si>
    <t>ColliCare Logistics AS</t>
  </si>
  <si>
    <t>Colliers International</t>
  </si>
  <si>
    <t>CA1946931070</t>
  </si>
  <si>
    <t>Colliers International commits to reduce scope 1 and 2 GHG emissions
67.4% per square foot by 2030 from a 2021 base year. Colliers also
commits to reduce scope 3 GHG emissions from the use of sold products
51.6% per square foot within the same timeframe.</t>
  </si>
  <si>
    <t>Colloide Engineering Systems</t>
  </si>
  <si>
    <t>This target was approved using a streamlined target validation route exclusive to small and medium-sized enterprises (SMEs). https://sciencebasedtargets.org/faqs-for-smes/ Colloide Engineering Systems commits to reduce scope 1 and scope 2 GHG emissions 50% by 2030 from a 2018 base year, and to measure and reduce its scope 3 emissions.</t>
  </si>
  <si>
    <t>Coloplast A/S</t>
  </si>
  <si>
    <t>DK0060448595</t>
  </si>
  <si>
    <t>529900NN7SOJ5QG82X67</t>
  </si>
  <si>
    <t>Coloplast A/S commits to reduce absolute scope 1 and 2 GHG emissions 100% by FY2030 from a FY2019 base year. Coloplast A/S also commits to continue annually sourcing 100% renewable electricity through 2025. Coloplast A/S further commits to reduce scope 3 GHG emissions 50% per product manufactured by FY2030 from a FY2019 base year.</t>
  </si>
  <si>
    <t>Colormasters LLC</t>
  </si>
  <si>
    <t>Color’s　Co.,Ltd.</t>
  </si>
  <si>
    <t>This target was approved using a streamlined target validation route exclusive to small and medium-sized enterprises (SMEs). https://sciencebasedtargets.org/faqs-for-smes/ Color’s　Co.,Ltd. commits to reduce scope 1 and scope 2 GHG emissions 42% by 2030 from a 2022 base year, and to measure and reduce its scope 3 emissions.</t>
  </si>
  <si>
    <t>Colpac Ltd</t>
  </si>
  <si>
    <t>This target was approved using a streamlined target validation route exclusive to small and medium-sized enterprises (SMEs). https://sciencebasedtargets.org/faqs-for-smes/ Colpac Ltd commits to reduce scope 1 and scope 2 GHG emissions 42% by 2030 from a 2021 base year, and to measure and reduce its scope 3 emissions.  Colpac Ltd commits to reach net-zero by 2045. As part of this, Colpac Ltd commits to reduce scope 1+2+3 emissions 90% by 2045 from a 2021 base year.</t>
  </si>
  <si>
    <t>Colruyt Group</t>
  </si>
  <si>
    <t>BE0974256852</t>
  </si>
  <si>
    <t>5493000O0NZ1BCXO8K39</t>
  </si>
  <si>
    <t>Colruyt Group commits to reduce absolute scope 1 and 2 GHG emissions 42% by 2030 from a 2021 base year. Colruyt Group commits that 77% of its suppliers by spend covering purchased goods and services, will have science-based targets by 2027. Colruyt Group commits to reduce absolute scope 3 GHG emissions from use of sold products 42% by 2030 from a 2021 base year.</t>
  </si>
  <si>
    <t>Colt Group Holdings Limited</t>
  </si>
  <si>
    <t>LU0253815640</t>
  </si>
  <si>
    <t>Overall Net-Zero Target 
Colt Group Holdings commits to reach net-zero GHG emissions across the value chain by 
2045. 
Near-Term Targets 
Colt Group Holdings commits to reduce absolute scope 1 and 2 GHG emissions 47% by 2030 
from a 2019 base year. Colt Group Holdings commits to reduce absolute scope 3 GHG 
emissions 28% within the same timeframe. 
Long-Term Targets 
Colt Group Holdings commits to reduce absolute scope 1, 2 and 3 GHG emissions 90% by 
2045 from a 2019 base year.</t>
  </si>
  <si>
    <t>Columbia Garments Ltd.</t>
  </si>
  <si>
    <t>549300IF5HJJZ4H32K82</t>
  </si>
  <si>
    <t>Comany Inc.</t>
  </si>
  <si>
    <t>JP3305500005</t>
  </si>
  <si>
    <t>COMANY INC. commits to reduce absolute scope 1 and 2 GHG emissions 50% by 2030 from a 2018 base year. COMANY INC. also commits that 80% of its suppliers by emissions covering purchased goods and services, will have science-based targets by 2024.</t>
  </si>
  <si>
    <t>Comba Network Systems Company Limited</t>
  </si>
  <si>
    <t>Comba Telecom Technology (Guangzhou) Ltd.</t>
  </si>
  <si>
    <t>Comba Telecom Technology (Guangzhou) Ltd. commits to reduce absolute scope
1 and 2 GHG emissions 50% by 2030 from a 2021 base year. Comba Telecom
Technology (Guangzhou) Ltd. also commits to increase active annual sourcing of
renewable electricity from 0% in 2021 to 100% by 2030. Comba Telecom
Technology (Guangzhou) Ltd. further commits to reduce absolute scope 3 GHG
emissions 25% by 2030 from a 2021 base year.</t>
  </si>
  <si>
    <t>Combellack Vehicle Recyclers Ltd</t>
  </si>
  <si>
    <t>This target was approved using a streamlined target validation route exclusive to small and medium-sized enterprises (SMEs). https://sciencebasedtargets.org/faqs-for-smes/ Combellack Vehicle Recyclers Ltd commits to reduce scope 1 and scope 2 GHG emissions 42% by 2030 from a 2022 base year, and to measure and reduce its scope 3 emissions.</t>
  </si>
  <si>
    <t>ComBio Energia S.A.</t>
  </si>
  <si>
    <t>Comcast</t>
  </si>
  <si>
    <t>US20030N1019</t>
  </si>
  <si>
    <t>51M0QTTNCGUN7KFCFZ59</t>
  </si>
  <si>
    <t>ComfortDelGro Corporation Limited</t>
  </si>
  <si>
    <t>SG1N31909426</t>
  </si>
  <si>
    <t>2549005O5PVA2JCH6Q33</t>
  </si>
  <si>
    <t>ComfortDelGro Corporation Limited commits to reduce absolute scope 1 and scope 2 GHG emissions 54.6% by 2032 from a 2019 base year. ComfortDelGro Corporation Limited also commits to reduce absolute scope 3 GHG emissions from fuel and energy related activities 61.2% within the same timeframe.</t>
  </si>
  <si>
    <t>COMLINE Computer + Softwarelösungen SE</t>
  </si>
  <si>
    <t>Commercial Corporate Services Limited</t>
  </si>
  <si>
    <t>This target was approved using a streamlined target validation route exclusive to small and medium-sized enterprises (SMEs). https://sciencebasedtargets.org/faqs-for-smes/ Commercial Corporate Services Limited commits to reach net-zero by 2028. As part of this, Commercial Corporate Services Limited commits to reduce scope 1+2+3 emissions 90% by 2028 from a 2018 base year.</t>
  </si>
  <si>
    <t>Commercial International Bank Egypt (SAE) CIB</t>
  </si>
  <si>
    <t>EGS60121C018</t>
  </si>
  <si>
    <t>213800FIIXJAMEVRIH48</t>
  </si>
  <si>
    <t>01/04/2018</t>
  </si>
  <si>
    <t>Commerzbank AG</t>
  </si>
  <si>
    <t>DE000CBK1001</t>
  </si>
  <si>
    <t>851WYGNLUQLFZBSYGB56</t>
  </si>
  <si>
    <t>Headline target: Commerzbank AG's portfolio targets cover 54% of its total investment and lending assets as of end 2021. (1) As of 2021, required activities made up 39% of Commerzbank AG’s total investment and lending assets while optional activities made up 35% and out of scope activities made up 26%. (1)  These targets and coverage % do not include third-party asset management activities https://sciencebasedtargets.org/resources/files/Target-language-and-summary_Commerzbank-AG.docx.pdf</t>
  </si>
  <si>
    <t>Commisioning Agents Inc</t>
  </si>
  <si>
    <t>Common keiso Ltd.</t>
  </si>
  <si>
    <t>This target was approved using a streamlined target validation route exclusive to small and medium-sized enterprises (SMEs). https://sciencebasedtargets.org/faqs-for-smes/ Common keiso Ltd. commits to reduce scope 1 and scope 2 GHG emissions 42% by 2030 from a 2020 base year, and to measure and reduce its scope 3 emissions.</t>
  </si>
  <si>
    <t>CommonWealth Partners</t>
  </si>
  <si>
    <t>US2946281027</t>
  </si>
  <si>
    <t>549300YPGVU9PR4L0606</t>
  </si>
  <si>
    <t>Private real estate investment, development, management and operating company CommonWealth Partners commits to reduce Scope 1 and 2 GHG emissions 50% per square feet by 2030 from a 2013 base year.</t>
  </si>
  <si>
    <t>Communisis Limited</t>
  </si>
  <si>
    <t>GB0006683238</t>
  </si>
  <si>
    <t>213800C1VJ9XTR8NEY74</t>
  </si>
  <si>
    <t>Community Services.net Pty Ltd (CSnet)</t>
  </si>
  <si>
    <t>Compagnie Financière Richemont SA</t>
  </si>
  <si>
    <t>CH0210483332</t>
  </si>
  <si>
    <t>549300YIPGJ6UX2QPS51</t>
  </si>
  <si>
    <t>Compagnie Financière Richemont SA commits to reduce absolute scope 1 and 2 GHG emissions 46% by 2030 from a 2019 base year. Compagnie Financière Richemont SA commits to increase annual sourcing of renewable electricity from 64% in 2019 to 100% by 2025. Compagnie Financière Richemont SA commits to reduce scope 3 GHG emissions from purchased goods and services and business travel 55% per dollar value added by 2030 from a 2019 base year. Compagnie Financière Richemont SA also commits that 20% of its suppliers by emissions covering purchased goods and services and upstream transportation and distribution, will have science-based targets by 2025.</t>
  </si>
  <si>
    <t>Compagnie Fruitière</t>
  </si>
  <si>
    <t>969500VTHLPXC3Y56369</t>
  </si>
  <si>
    <t>La Compagnie Fruitière commits to reduce absolute scope 1 and 2 GHG
emissions 42% by 2030 from a 2020 base year. La Compagnie Fruitière also
commits to reduce absolute scope 3 GHG emissions from purchased goods and
services, fuel and energy related activities, upstream transportation and
distribution, waste generation in operations, businesses travel, employee
commuting, downstream transportation and distribution, and end of life treatment
of sold products 25% within the same timeframe.</t>
  </si>
  <si>
    <t>COMPAL ELECTRONICS, INC.</t>
  </si>
  <si>
    <t>TW0002324001</t>
  </si>
  <si>
    <t>529900ZPKWFDL21LW166</t>
  </si>
  <si>
    <t>Companhia Brasileira de Aluminio</t>
  </si>
  <si>
    <t>BRCBAVACNOR5</t>
  </si>
  <si>
    <t>5493001QYTIDILBVYO18</t>
  </si>
  <si>
    <t>Brazilian aluminum company CBA commits to reduce scope 1 and 2 GHG emissions from aluminum manufacture 40% per tonne of primary aluminum by 2030 from a 2018 base year. CBA also commits to reduce absolute scope 1 and 2 GHG emissions for all other activities 35% over the same timeframe.* CBA also commits to reduce absolute scope 3 GHG emissions from purchased goods and services, fuel_x0002_and energy-related activities and upstream and downstream transportation and distribution 13.5% by 2030 from a 2019 base year. *The target boundary includes biogenic emissions and removals from bioenergy feedstocks.</t>
  </si>
  <si>
    <t>Companhia Energética de Minas Gerais - Cemig</t>
  </si>
  <si>
    <t>BRCMIGACNOR6, BRCMIGACNPR3</t>
  </si>
  <si>
    <t>254900W703PXLDSEM056</t>
  </si>
  <si>
    <t>Companhia Paranaense de Energia - COPEL</t>
  </si>
  <si>
    <t>BRCPLEACNPB9</t>
  </si>
  <si>
    <t>2549001AS1I9A71VG663</t>
  </si>
  <si>
    <t>COMPAÑÍA HULERA TORNEL SA DE CV., MEXICO</t>
  </si>
  <si>
    <t>Compass Group Nederland Holding B.V</t>
  </si>
  <si>
    <t>Compass Group PLC</t>
  </si>
  <si>
    <t>GB00BLNN3L44</t>
  </si>
  <si>
    <t>2138008M6MH9OZ6U2T68</t>
  </si>
  <si>
    <t>Compass Group PLC commits to reduce absolute scope 1 and 2 GHG emissions by 46.2% by 2030 from a 2019 base year. Compass Group PLC also commits to reduce absolute scope 3 GHG emissions from purchased goods and services by 28% within the same timeframe.</t>
  </si>
  <si>
    <t>Compass Group UK&amp;I</t>
  </si>
  <si>
    <t>GB00BD6K4575</t>
  </si>
  <si>
    <t>2030, 2022</t>
  </si>
  <si>
    <t>Compass Group UK and Ireland Limited commits to reduce absolute scope 1 and 2 GHG emissions 69% by 2030 from a 2019 base year. Compass Group UK and Ireland Limited commits to increase annual sourcing of renewable electricity from 2% in 2019 to 100% by 2022. Compass Group UK and Ireland Limited also commits to reduce absolute scope 3 GHG emissions from purchased goods and services 69% by 2030 from a 2019 base year.</t>
  </si>
  <si>
    <t>Compaxo Groep B.V.</t>
  </si>
  <si>
    <t>Complyit</t>
  </si>
  <si>
    <t>This target was approved using a streamlined target validation route exclusive to small and medium-sized enterprises (SMEs). https://sciencebasedtargets.org/faqs-for-smes/ Complyit commits to reduce scope 1 and scope 2 GHG emissions 42% by 2030 from a 2022 base year, and to measure and reduce its scope 3 emissions.</t>
  </si>
  <si>
    <t>COMPO Consumer GmbH</t>
  </si>
  <si>
    <t>Computacenter PLC</t>
  </si>
  <si>
    <t>GB00B99K3F91</t>
  </si>
  <si>
    <t>549300XSXUZ1I19DB105</t>
  </si>
  <si>
    <t>Overall Net-Zero Target
Computacenter PLC commits to reach net-zero GHG emissions across the value chain by 2040.
Near-Term Targets
Computacenter PLC commits to reduce absolute scope 1 and 2 GHG emissions 82.1% by 2032 from a 2019 base year. Computacenter PLC also commits to reduce absolute scope 3 GHG emissions from purchased goods and services, capital goods, fuel and energy related activities, upstream transportation and distribution, waste generated in operations, business travel, employee commuting and upstream leased assets 50.4% by 2032 from a 2021 base year.
Long-Term Targets
Computacenter PLC commits to reduce absolute scope 1 and 2 GHG emissions 90% by 2040 from a 2019 base year. Computacenter PLC commits to reduce absolute scope 3 GHGemissions 90% by 2040 from a 2021 base year.</t>
  </si>
  <si>
    <t>Computer Ware (India) Pvt. Ltd.</t>
  </si>
  <si>
    <t>This target was approved using a streamlined target validation route exclusive to small and medium-sized enterprises (SMEs). https://sciencebasedtargets.org/faqs-for-smes/ Computer Ware (India) Pvt. Ltd. commits to reduce scope 1 and scope 2 GHG emissions 42% by 2030 from a 2023 base year, and to measure and reduce its scope 3 emissions.</t>
  </si>
  <si>
    <t>Computershare Limited</t>
  </si>
  <si>
    <t>AU000000CPU5</t>
  </si>
  <si>
    <t>COMSYS Holdings Corporation</t>
  </si>
  <si>
    <t>JP3305530002</t>
  </si>
  <si>
    <t>529900BXEDA1UA6QX260</t>
  </si>
  <si>
    <t>COMSYS Holdings Corporation commits to reduce absolute scope 1 and 2 GHG emissions 42% by FY2030 from a FY2020 base year. COMSYS Holdings Corporation also commits to reduce absolute scope 3 GHG emissions 25% within the same timeframe.</t>
  </si>
  <si>
    <t>Comvita Limited</t>
  </si>
  <si>
    <t>NZCVTE0001S7</t>
  </si>
  <si>
    <t>Comwell Hotels a-s</t>
  </si>
  <si>
    <t>529900WSR0ENZ9ZCK288</t>
  </si>
  <si>
    <t>Conagra Brands, Inc.</t>
  </si>
  <si>
    <t>US2058871029</t>
  </si>
  <si>
    <t>54930035UDEIH090K650</t>
  </si>
  <si>
    <t>01/10/2018</t>
  </si>
  <si>
    <t>Conagra Brands commits to reduce absolute scope 1 and 2 GHG emissions 25% by 2030 from a FY2020 base year. Conagra Brands commits to reduce scope 3 GHG emissions from purchased goods and services 20% per metric tonne of material sourced within the same timeframe. *The target boundary includes biogenic emissions and removals from bioenergy feedstocks</t>
  </si>
  <si>
    <t>Concentrix Corporation</t>
  </si>
  <si>
    <t>US20602D1019</t>
  </si>
  <si>
    <t>Concentrix commits to reduce absolute scope 1 and 2 GHG emissions 50% by 2030 from a 2019 base year*. Concentrix also commits to reduce absolute scope 3 GHG emissions from purchased goods and services, capital goods, fuel &amp; energy related activities and employee commuting 50% within the same timeframe*.
*The target boundary includes land-related emissions and removals from bioenergy feedstocks.</t>
  </si>
  <si>
    <t>Concept 4 Limited</t>
  </si>
  <si>
    <t>This target was approved using a streamlined target validation route exclusive to small and medium-sized enterprises (SMEs). https://sciencebasedtargets.org/faqs-for-smes/ Concept 4 Limited commits to reduce scope 1 and scope 2 GHG emissions 42% by 2030 from a 2022 base year, and to measure and reduce its scope 3 emissions. Concept 4 Limited commits to reach net-zero by 2050. As part of this, Concept 4 Limited commits to reduce scope 1+2+3 emissions 90% by 2050 from a 2022 base year.</t>
  </si>
  <si>
    <t>CONCEPT IMPRINT PRIVATE LIMITED</t>
  </si>
  <si>
    <t>This target was approved using a streamlined target validation route exclusive to small and medium-sized enterprises (SMEs). https://sciencebasedtargets.org/faqs-for-smes/ CONCEPT IMPRINT PRIVATE LIMITED commits to reduce scope 1 and scope 2 GHG emissions 42% by 2030 from a 2022 base year, and to measure and reduce its scope 3 emissions. CONCEPT IMPRINT PRIVATE LIMITED commits to reach net-zero by 2050. As part of this, CONCEPT IMPRINT PRIVATE LIMITED commits to reduce scope 1+2+3 emissions 90% by 2050 from a 2022 base year.</t>
  </si>
  <si>
    <t>Conceria Bertini Franco 1972 S.r.l.</t>
  </si>
  <si>
    <t>This target was approved using a streamlined target validation route exclusive to small and medium-sized enterprises (SMEs). https://sciencebasedtargets.org/faqs-for-smes/ Conceria Bertini Franco 1972 S.r.l. commits to reduce scope 1 and scope 2 GHG emissions 46% by 2030 from a 2019 base year, and to measure and reduce its scope 3 emissions.</t>
  </si>
  <si>
    <t>Conceria Stefania S.p.A.</t>
  </si>
  <si>
    <t>This target was approved using a streamlined target validation route exclusive to small and medium-sized enterprises (SMEs). https://sciencebasedtargets.org/faqs-for-smes/ Conceria Stefania S.p.A. commits to reduce scope 1 and scope 2 GHG emissions 46% by 2030 from a 2019 base year, and to measure and reduce its scope 3 emissions.</t>
  </si>
  <si>
    <t>Conceria Zuma Pelli Pregiate srl</t>
  </si>
  <si>
    <t>This target was approved using a streamlined target validation route exclusive to small and medium-sized enterprises (SMEs). https://sciencebasedtargets.org/faqs-for-smes/ Conceria Zuma Pelli Pregiate srl commits to reduce scope 1 and scope 2 GHG emissions 42% by 2030 from a 2022 base year, and to measure and reduce its scope 3 emissions.</t>
  </si>
  <si>
    <t>CONCHA Y TORO</t>
  </si>
  <si>
    <t>CLP9796J1008</t>
  </si>
  <si>
    <t>5493008GQ74NEYBVB518</t>
  </si>
  <si>
    <t>Latin American wine producer Concha y Toro commits to reduce absolute scope 1, 2 and 3 GHG emissions 55% by 2030 from a 2017 base year.</t>
  </si>
  <si>
    <t>Condé Nast</t>
  </si>
  <si>
    <t>Conductor Founders Inc.</t>
  </si>
  <si>
    <t>This target was approved using a streamlined target validation route exclusive to small and medium-sized enterprises (SMEs). https://sciencebasedtargets.org/faqs-for-smes/ Conductor Founders Inc. commits to reduce scope 1 and scope 2 GHG emissions 42% by 2030 from a 2020 base year, and to measure and reduce its scope 3 emissions.</t>
  </si>
  <si>
    <t>Conduent Inc.</t>
  </si>
  <si>
    <t>US2067871036</t>
  </si>
  <si>
    <t>549300SFJ2D2CYY6CQ11</t>
  </si>
  <si>
    <t>Connectria, Inc.</t>
  </si>
  <si>
    <t>This target was approved using a streamlined target validation route exclusive to small and medium-sized enterprises (SMEs). https://sciencebasedtargets.org/faqs-for-smes/ Connectria, Inc. commits to reduce scope 1 and scope 2 GHG emissions 42% by 2030 from a 2020 base year, and to measure and reduce its scope 3 emissions.</t>
  </si>
  <si>
    <t>Consid AB</t>
  </si>
  <si>
    <t>549300HFJSQ8OL1CES13</t>
  </si>
  <si>
    <t>Consid AB commits to reduce absolute scope 1 and 2 GHG emissions 29.4% by 2027 from a 2021 base year.
Consid AB also commits to reduce absolute scope 3 GHG emissions 29.4% over the same timeframe.</t>
  </si>
  <si>
    <t>Consilient Health</t>
  </si>
  <si>
    <t>This target was approved using a streamlined target validation route exclusive to small and medium-sized enterprises (SMEs). https://sciencebasedtargets.org/faqs-for-smes/ Consilient Health commits to reduce scope 1 and scope 2 GHG emissions 42% by 2030 from a 2021 base year, and to measure and reduce its scope 3 emissions. Consilient Health commits to reduce scope 1+2+3 emissions 90% by 2050 from a 2021 base year.</t>
  </si>
  <si>
    <t>Consolidated Dealers Co-Operative Inc.</t>
  </si>
  <si>
    <t>This target was approved using a streamlined target validation route exclusive to small and medium-sized enterprises (SMEs). https://sciencebasedtargets.org/faqs-for-smes/ Consolidated Dealers Co-Operative Inc. commits to reduce scope 1 and scope 2 GHG emissions 42% by 2030 from a 2022 base year, and to measure and reduce its scope 3 emissions.</t>
  </si>
  <si>
    <t>Consolidated Property Services (Australia) Pty Ltd</t>
  </si>
  <si>
    <t>CONSOLIS GROUP SAS</t>
  </si>
  <si>
    <t>9695008OTJYZWV83M282</t>
  </si>
  <si>
    <t>Constantia Flexibles International GmbH</t>
  </si>
  <si>
    <t>AT0000A13JT9</t>
  </si>
  <si>
    <t>529900MLZV0A5V34S328</t>
  </si>
  <si>
    <t>Flexible packaging producer Constantia Flexibles commits to reduce absolute scope 1, 2 and 3 GHG emissions 24 % by 2030 and 49% by 2050 from a 2015 base-year.</t>
  </si>
  <si>
    <t>Constructel Visabeira</t>
  </si>
  <si>
    <t>875500BUJKX4NS2MXA56</t>
  </si>
  <si>
    <t>Construction Marine Ltd</t>
  </si>
  <si>
    <t>This target was approved using a streamlined target validation route exclusive to small and medium-sized enterprises (SMEs). https://sciencebasedtargets.org/faqs-for-smes/ Construction Marine Ltd commits to reduce scope 1 and scope 2 GHG emissions 42% by 2030 from a 2020 base year, and to measure and reduce its scope 3 emissions. Construction Marine Ltd commits to reduce scope 1+2+3 emissions 95% by 2050 from a 2020 base year.</t>
  </si>
  <si>
    <t>Consum S. Coop. V.</t>
  </si>
  <si>
    <t>95980020140005780698</t>
  </si>
  <si>
    <t>Consum S. Coop. V. commits to reduce absolute scope 1 GHG emissions 42% by 2030 from a 2020 base year. Consum S. Coop. V also commits to continue active annual sourcing of 100% renewable electricity through 2030. Consum S. Coop. V. further commits to reduce scope 3 GHG emissions 51.6% per EUR value added by 2030 from a 2020 base year.</t>
  </si>
  <si>
    <t>Contabo Holding GmbH</t>
  </si>
  <si>
    <t>Contact Energy</t>
  </si>
  <si>
    <t>NZCENE0001S6</t>
  </si>
  <si>
    <t>549300FT5JOXS1PZ1I32</t>
  </si>
  <si>
    <t>Contact Energy commits to reduce absolute scope 1 and 2 GHG emissions 45% by 2026 from a 2018 base year. Contact Energy also commits to reduce absolute scope 1 and 3 GHG emissions from all sold electricity 45% by 2026 from a 2018 base year. Contact Energy commits to reduce scope 3 from use of sold products emissions 34% by 2026 from a 2018 base year.</t>
  </si>
  <si>
    <t>Content Chemistry Ltd</t>
  </si>
  <si>
    <t>This target was approved using a streamlined target validation route exclusive to small and medium-sized enterprises (SMEs). https://sciencebasedtargets.org/faqs-for-smes/ Content Chemistry Ltd commits to reduce scope 1 and scope 2 GHG emissions 42% by 2030 from a 2022 base year, and to measure and reduce its scope 3 emissions.</t>
  </si>
  <si>
    <t>Contentsquare SAS</t>
  </si>
  <si>
    <t>Continental</t>
  </si>
  <si>
    <t>DE0005439004</t>
  </si>
  <si>
    <t>529900A7YD9C0LLXM621</t>
  </si>
  <si>
    <t>Continental AG commits to reduce absolute scope 1 and 2 GHG emissions 75% by 2030 from a 2019 base year. Continental AG also commits to reduce absolute scope 3 GHG emissions 30% over the same timeframe. In addition, Continental AG commits to reduce indirect use-phase emissions associated with products used in motor vehicles 30% over the same timeframe.</t>
  </si>
  <si>
    <t>Continental Carbon Company</t>
  </si>
  <si>
    <t>Continental Confectionery Company Gıda San. ve Tic. A.Ş.</t>
  </si>
  <si>
    <t>Contour Design Nordic A/S</t>
  </si>
  <si>
    <t>This target was approved using a streamlined target validation route exclusive to small and medium-sized enterprises (SMEs). https://sciencebasedtargets.org/faqs-for-smes/ Contour Design Nordic A/S commits to reduce scope 1 and scope 2 GHG emissions 42% by 2030 from a 2020 base year, and to measure and reduce its scope 3 emissions.</t>
  </si>
  <si>
    <t>Contract Candles &amp; Diffusers Ltd</t>
  </si>
  <si>
    <t>This target was approved using a streamlined target validation route exclusive to small and medium-sized enterprises (SMEs). https://sciencebasedtargets.org/faqs-for-smes/ Contract Candles &amp; Diffusers Ltd commits to reduce scope 1 and scope 2 GHG emissions 42% by 2030 from a 2020 base year, and to measure and reduce its scope 3 emissions.  Contract Candles &amp; Diffusers Ltd commits to reach net-zero by 2050. As part of this, Contract Candles &amp; Diffusers Ltd commits to reduce scope 1+2+3 emissions 95% by 2050 from a 2020 base year.</t>
  </si>
  <si>
    <t>Contraf-Nicotex-Tobacco GmbH (CNT)</t>
  </si>
  <si>
    <t>529900XY3OKFFP97NB36</t>
  </si>
  <si>
    <t>Contraf-Nicotex Tobacco GmbH (CNT) commits to reduce absolute scope 1 and 2 GHG emissions 42% by 2030 from a 2020 base year.* Contraf-Nicotex Tobacco GmbH (CNT) also commits to reduce absolute scope 3 GHG emissions 25% within the same timeframe. *The target boundary includes biogenic emissions and removals from bioenergy feedstocks"</t>
  </si>
  <si>
    <t>Controlant hf</t>
  </si>
  <si>
    <t>This target was approved using a streamlined target validation route exclusive to small and medium-sized enterprises (SMEs). https://sciencebasedtargets.org/faqs-for-smes/ Controlant hf commits to reduce scope 1 and scope 2 GHG emissions 42% by 2030 from a 2022 base year, and to measure and reduce its scope 3 emissions.</t>
  </si>
  <si>
    <t>Controlar Electrónica Industrial e Sistema S.A.</t>
  </si>
  <si>
    <t>This target was approved using a streamlined target validation route exclusive to small and medium-sized enterprises (SMEs). https://sciencebasedtargets.org/faqs-for-smes/ Controlar Electrónica Industrial e Sistema S.A. commits to reduce scope 1 and scope 2 GHG emissions 46% by 2030 from a 2019 base year, and to measure and reduce its scope 3 emissions.</t>
  </si>
  <si>
    <t>ConvaTec</t>
  </si>
  <si>
    <t>GB00BD3VFW73</t>
  </si>
  <si>
    <t>213800LS272L4FIDOH92</t>
  </si>
  <si>
    <t>Convatec commits to reduce absolute scope 1 and 2 GHG emissions 70% by 2030 from a 2021 base year. Convatec also commits to reduce scope 3 GHG emissions from purchased goods and services, upstream transportation and distribution, and waste generated in operations 52% per sold product within the same timeframe.</t>
  </si>
  <si>
    <t>Conversio</t>
  </si>
  <si>
    <t>This target was approved using a streamlined target validation route exclusive to small and medium-sized enterprises (SMEs). https://sciencebasedtargets.org/faqs-for-smes/ Conversio commits to reduce scope 1 and scope 2 GHG emissions 42% by 2030 from a 2020 base year, and to measure and reduce its scope 3 emissions.</t>
  </si>
  <si>
    <t>Convini Sverige AB</t>
  </si>
  <si>
    <t>This target was approved using a streamlined target validation route exclusive to small and medium-sized enterprises (SMEs). https://sciencebasedtargets.org/faqs-for-smes/ Convini Sverige AB commits to reduce scope 1 and scope 2 GHG emissions 46% by 2030 from a 2019 base year, and to measure and reduce its scope 3 emissions.</t>
  </si>
  <si>
    <t>Convoy</t>
  </si>
  <si>
    <t>Convoy Service</t>
  </si>
  <si>
    <t>This target was approved using a streamlined target validation route exclusive to small and medium-sized enterprises (SMEs). https://sciencebasedtargets.org/faqs-for-smes/ Convoy Service commits to reduce scope 1 and scope 2 GHG emissions 42% by 2030 from a 2022 base year, and to measure and reduce its scope 3 emissions.</t>
  </si>
  <si>
    <t>COOKHOUSE</t>
  </si>
  <si>
    <t>This target was approved using a streamlined target validation route exclusive to small and medium-sized enterprises (SMEs). https://sciencebasedtargets.org/faqs-for-smes/ COOKHOUSE commits to reduce scope 1 and scope 2 GHG emissions 42% by 2030 from a 2022 base year, and to measure and reduce its scope 3 emissions.</t>
  </si>
  <si>
    <t>Coolfinity International B.V.</t>
  </si>
  <si>
    <t>Coop amba</t>
  </si>
  <si>
    <t>213800VDKD1QDC438Q85</t>
  </si>
  <si>
    <t>Coop amba commits to reduce absolute scope 1 and 2 GHG emissions 91% by 2030 from a 2018 base year. Coop Amba also commits to reduce scope 3 GHG emissions 24.6% per unit revenue DKK by 2030 from a 2019 base year, translating to a 16% reduction in absolute emissions. Coop Amba commits to reduce absolute scope 3 GHG emissions covering use of sold products from fossil fuels 27.5% by 2030 from a 2019 base year.</t>
  </si>
  <si>
    <t>5493005SBSHXL62IBL63</t>
  </si>
  <si>
    <t>Coop-Gruppe Genossenschaft</t>
  </si>
  <si>
    <t>39120001HPAHKCHJAI75</t>
  </si>
  <si>
    <t>Cooper Parry Group Holdings Limited</t>
  </si>
  <si>
    <t>Coopérative U Enseigne</t>
  </si>
  <si>
    <t>Coor Service Management Holding AB</t>
  </si>
  <si>
    <t>SE0007158829</t>
  </si>
  <si>
    <t>529900TMO6717OKBSU69</t>
  </si>
  <si>
    <t>2026, 2030</t>
  </si>
  <si>
    <t>Overall Net-Zero Target
Coor Service Management commits to reach net-zero GHG emissions across the value chain by 2040.
Near-Term Targets
Coor Service Management commits to reduce absolute scope 1 and 2 GHG emissions 75% by 2030 from a 2018 base year*. Coor Service Management also commits that 75% of its
suppliers by emissions covering purchased goods and services and upstream transportation
and distribution will have science-based targets by 2026.
*The target boundary includes land-related emissions and removals from bioenergy
feedstocks.
Long-Term Targets
Coor Service Management commits to reduce absolute scope 1, 2 and 3 GHG emissions 90% by 2040 from a 2018 base year*.
*The target boundary includes land-related emissions and removals from bioenergy
feedstocks.</t>
  </si>
  <si>
    <t>Copart UK Ltd</t>
  </si>
  <si>
    <t>Copart UK</t>
  </si>
  <si>
    <t>COPASTUR VIAGENS E TURISMO</t>
  </si>
  <si>
    <t>Copeople (Shanghai) culture communication Co,Lt</t>
  </si>
  <si>
    <t>This target was approved using a streamlined target validation route exclusive to small and medium-sized enterprises (SMEs). https://sciencebasedtargets.org/faqs-for-smes/ Copeople (Shanghai) culture communication Co,Lt commits to reduce scope 1 and scope 2 GHG emissions 42% by 2030 from a 2020 base year, and to measure and reduce its scope 3 emissions.</t>
  </si>
  <si>
    <t>Copper State Bolt &amp; Nut Co.</t>
  </si>
  <si>
    <t>2549004ICW10M1UY5T69</t>
  </si>
  <si>
    <t>Copps Industries, Inc.</t>
  </si>
  <si>
    <t>This target was approved using a streamlined target validation route exclusive to small and medium-sized enterprises (SMEs). https://sciencebasedtargets.org/faqs-for-smes/ Copps Industries, Inc. commits to reduce scope 1 and scope 2 GHG emissions 42% by 2030 from a 2021 base year, and to measure and reduce its scope 3 emissions.</t>
  </si>
  <si>
    <t>Copyright Clearance Center, Inc.</t>
  </si>
  <si>
    <t>Córas Iompair Éireann (CIÉ)</t>
  </si>
  <si>
    <t>Corbion</t>
  </si>
  <si>
    <t>NL0010583399</t>
  </si>
  <si>
    <t>724500BKS1TSAVLTWG46</t>
  </si>
  <si>
    <t>Corbion commits to reduce absolute scope 1 and 2 GHG emissions 38% by 2030 from a 2021 base year*. Corbion also commits also to reduce scope 3 GHG emissions from purchased goods and services, upstream transportation and distribution, waste generated in operations, and downstream transportation and distribution 24% per ton of sold product within the same timeframe. *The target boundary includes land-related emissions and removals from bioenergy feedstocks</t>
  </si>
  <si>
    <t>Corden Pharma</t>
  </si>
  <si>
    <t>Cordenka GmbH &amp; Co. KG</t>
  </si>
  <si>
    <t>529900RT9YUDVQW7XP33</t>
  </si>
  <si>
    <t>Cordenka commits to reduce absolute scope 1 and 2 GHG emissions 34%
by 2030 from a 2018 base year.*
Cordenka also commits to reduce absolute scope 3 GHG emissions from
purchased goods and services, fuel and energy related activities, and
processing of sold products 32% within the same timeframe. 
*The target boundary includes land-related emissions and removals from
bioenergy feedstocks.</t>
  </si>
  <si>
    <t>CORDM</t>
  </si>
  <si>
    <t>This target was approved using a streamlined target validation route exclusive to small and medium-sized enterprises (SMEs). https://sciencebasedtargets.org/faqs-for-smes/  CORDM commits to reduce scope 1 and scope 2 GHG emissions 38% by 2030 from a 2021 base year, and to measure and reduce its scope 3 emissions.</t>
  </si>
  <si>
    <t>COREBOX AGENCIA DE COMUNICACAO E DESENVOLVIMENTO TECNICO-CIENTIFICO LTDA</t>
  </si>
  <si>
    <t>This target was approved using a streamlined target validation route exclusive to small and medium-sized enterprises (SMEs). https://sciencebasedtargets.org/faqs-for-smes/  COREBOX AGENCIA DE COMUNICACAO E DESENVOLVIMENTO TECNICO-CIENTIFICO LTDA commits to maintain zero scope 1 and scope 2 emissions through 2030 from a 2022 base year, and to measure and reduce its scope 3 emissions</t>
  </si>
  <si>
    <t>CoreLogic</t>
  </si>
  <si>
    <t>Corem Property Group AB publ.</t>
  </si>
  <si>
    <t>CORETHREE Co., Ltd.</t>
  </si>
  <si>
    <t>This target was approved using a streamlined target validation route exclusive to small and medium-sized enterprises (SMEs). https://sciencebasedtargets.org/faqs-for-smes/ CORETHREE Co., Ltd. commits to reduce scope 1 and scope 2 GHG emissions 42% by 2030 from a 2022 base year, and to measure and reduce its scope 3 emissions.</t>
  </si>
  <si>
    <t>Coretronic Corporation</t>
  </si>
  <si>
    <t>TW0005371009</t>
  </si>
  <si>
    <t>Coretronic Corporation commits to reduce absolute scope 1 and 2 GHG
emissions 50.4% by 2032 from a 2021 base year. Coretronic
Corporation also commits to reduce absolute scope 3 GHG emissions
from purchased goods and services, fuel and energy related activities
and use of sold products 30% within the same timeframe.</t>
  </si>
  <si>
    <t>Corialis</t>
  </si>
  <si>
    <t>Corialis commits to reduce absolute scope 1, 2 and 3 GHG emissions
25.5% by 2030 from a 2022 base year. Corialis also commits to increase
active annual sourcing of renewable electricity from 63% in 2022 to
100% by 2030.</t>
  </si>
  <si>
    <t>Corlant Inc.</t>
  </si>
  <si>
    <t>This target was approved using a streamlined target validation route exclusive to small and medium-sized enterprises (SMEs). https://sciencebasedtargets.org/faqs-for-smes/ Corlant Inc. commits to reduce scope 1 and scope 2 GHG emissions 42% by 2030 from a 2021 base year, and to measure and reduce its scope 3 emissions.</t>
  </si>
  <si>
    <t>Cornerstone Infrastructure  Telecommunications Limited</t>
  </si>
  <si>
    <t>This target was approved using a streamlined target validation route exclusive to small and medium-sized enterprises (SMEs). https://sciencebasedtargets.org/faqs-for-smes/ Cornerstone Infrastructure  Telecommunications Limited commits to reduce scope 1 and scope 2 GHG emissions 42% by 2030 from a 2022 base year, and to measure and reduce its scope 3 emissions.  Cornerstone Infrastructure  Telecommunications Limited commits to reach net-zero by 2050. As part of this, Cornerstone Infrastructure  Telecommunications Limited commits to reduce scope 1+2+3 emissions 90% by 2050 from a 2022 base year.</t>
  </si>
  <si>
    <t>Corning Incorporated</t>
  </si>
  <si>
    <t>US2193501051</t>
  </si>
  <si>
    <t>549300X2937PB0CJ7I56</t>
  </si>
  <si>
    <t>Corning Incorporated commits to reduce absolute scope 1 and 2 GHG
emissions 30% by 2028 from a 2021 base year. Corning Incorporated also
commits to reduce absolute scope 3 GHG emissions covering purchased
goods and services, capital goods, fuel and energy related activities and
upstream transportation and distribution 17.5% within the same
timeframe.</t>
  </si>
  <si>
    <t>CORP ATTIRE</t>
  </si>
  <si>
    <t>This target was approved using a streamlined target validation route exclusive to small and medium-sized enterprises (SMEs). https://sciencebasedtargets.org/faqs-for-smes/ CORP ATTIRE commits to reduce scope 1 and scope 2 GHG emissions 42% by 2030 from a 2022 base year, and to measure and reduce its scope 3 emissions.</t>
  </si>
  <si>
    <t>Corporacion Favorita C.A.</t>
  </si>
  <si>
    <t>33580076CH5SBY5HWA22</t>
  </si>
  <si>
    <t>Ecuador</t>
  </si>
  <si>
    <t>Corps Security</t>
  </si>
  <si>
    <t>Corsaire Corporation</t>
  </si>
  <si>
    <t>This target was approved using a streamlined target validation route exclusive to small and medium-sized enterprises (SMEs). https://sciencebasedtargets.org/faqs-for-smes/ Corsaire Corporation commits to reduce scope 1 and scope 2 GHG emissions 42% by 2030 from a 2022 base year, and to measure and reduce its scope 3 emissions.  Corsaire Corporation commits to reach net-zero by 2045. As part of this, Corsaire Corporation commits to reduce scope 1+2+3 emissions 90% by 2045 from a 2022 base year.</t>
  </si>
  <si>
    <t>Corsearch</t>
  </si>
  <si>
    <t>Corteva Agriscience</t>
  </si>
  <si>
    <t>US22052L1044</t>
  </si>
  <si>
    <t>LTQMAOOXIYXCDZKIWJ44</t>
  </si>
  <si>
    <t>Corvaglia Closures Eschlikon AG</t>
  </si>
  <si>
    <t>This target was approved using a streamlined target validation route exclusive to small and medium-sized enterprises (SMEs). https://sciencebasedtargets.org/faqs-for-smes/ Corvaglia Closures Eschlikon AG commits to reduce absolute scope 1 and scope 2 GHG emissions 50% by 2030 from a 2018 base year, and to measure and reduce its scope 3 emissions.</t>
  </si>
  <si>
    <t>Corvaglia Closures S.A de C.V</t>
  </si>
  <si>
    <t>This target was approved using a streamlined target validation route exclusive to small and medium-sized enterprises (SMEs). https://sciencebasedtargets.org/faqs-for-smes/ Corvaglia Closures S.A de C.V commits to reduce scope 1 and scope 2 GHG emissions 42% by 2030 from a 2022 base year, and to measure and reduce its scope 3 emissions.</t>
  </si>
  <si>
    <t>COSCO SHIPPING LOGISTICS(CHONGQING) CO.,LTD</t>
  </si>
  <si>
    <t>This target was approved using a streamlined target validation route exclusive to small and medium-sized enterprises (SMEs). https://sciencebasedtargets.org/faqs-for-smes/ COSCO SHIPPING LOGISTICS(CHONGQING) CO.,LTD commits to reduce scope 1 and scope 2 GHG emissions 42% by 2030 from a 2021 base year, and to measure and reduce its scope 3 emissions.  COSCO SHIPPING LOGISTICS(CHONGQING) CO.,LTD commits to reduce scope 1+2+3 emissions 90% by 2050 from a 2021 base year.</t>
  </si>
  <si>
    <t>Cosmosol S.r.l.</t>
  </si>
  <si>
    <t>8156001ED8F1A3BF4718</t>
  </si>
  <si>
    <t>This target was approved using a streamlined target validation route exclusive to small and medium-sized enterprises (SMEs). https://sciencebasedtargets.org/faqs-for-smes/ Cosmosol S.r.l.  commits to reduce scope 1 and scope 2 GHG emissions 42% by 2030 from a 2020 base year, and to measure and reduce its scope 3 emissions.</t>
  </si>
  <si>
    <t>cosnova beauty GmbH</t>
  </si>
  <si>
    <t>391200VWMVFTTZI08U98</t>
  </si>
  <si>
    <t>Cosnova commits to reduce absolute scope 1 and 2 GHG emissions 55% by 2032 from a 2019 base year. cosnova also commits to reduce absolute scope 3 GHG emissions from upstream transportation and distribution, business travel, and employee commuting 33% within the same timeframe. cosnova further commits that 66% of its suppliers by emissions covering purchased goods and services and capital goods will have science-based targets by 2027. cosnova commits that 90% of its customers by emissions covering downstream transportation and distribution will have science-based targets by 2027. *The target boundary includes biogenic emissions and removals from bioenergy feedstocks</t>
  </si>
  <si>
    <t>Costa Coffee</t>
  </si>
  <si>
    <t>Costa Coffee commits to reduce absolute scope 1 and 2 GHG emissions 50% by 2030 from a 2019 base year. Costa Coffee also commits to reduce scope 3 GHG emissions 50% per coffee serving within the same timeframe.</t>
  </si>
  <si>
    <t>Costain Group Plc</t>
  </si>
  <si>
    <t>GB00B64NSP76</t>
  </si>
  <si>
    <t>213800PKIJBZ2EDTKC88</t>
  </si>
  <si>
    <t>Overall Net-Zero Target: Costain Group PLC commits to reach net-zero greenhouse gas
emissions across the value chain by 2050.
Near-Term Targets: Costain Group PLC commits to reduce absolute scope 1 and 2 GHG
emissions 42% by 2030 from a 2021 base year. Costain Group PLC also commits to reduce
absolute scope 3 GHG emissions 42% within the same timeframe.*
*The target boundary includes land-related emissions and removals from bioenergy feedstocks.
Long-Term Targets: Costain Group PLC commits to reduce absolute scope 1 and 2 GHG
emissions 90% by 2050 from a 2021 base year*. Costain Group PLC commits to reduce
absolute scope 3 GHG emissions 90% within the same timeframe*.
*The target boundary includes land-related emissions and removals from bioenergy feedstocks.</t>
  </si>
  <si>
    <t>CoStar Group, Inc.</t>
  </si>
  <si>
    <t>US22160N1090</t>
  </si>
  <si>
    <t>Costello Medical</t>
  </si>
  <si>
    <t>This target was approved using a streamlined target validation route exclusive to small and medium-sized enterprises (SMEs). https://sciencebasedtargets.org/faqs-for-smes/ Costello Medical commits to reduce scope 1 and scope 2 GHG emissions 42% by 2030 from a 2023 base year, and to measure and reduce its scope 3 emissions.</t>
  </si>
  <si>
    <t>COSTER TECNOLOGIE SPECIALE, SPA</t>
  </si>
  <si>
    <t>815600FEAEAFA2CAE288</t>
  </si>
  <si>
    <t>Cosun Beet Company</t>
  </si>
  <si>
    <t>7245004DEJHST84OE085</t>
  </si>
  <si>
    <t>Cotopaxi</t>
  </si>
  <si>
    <t>Coty Inc.</t>
  </si>
  <si>
    <t>US2220702037</t>
  </si>
  <si>
    <t>549300BO9IWPF3S48F93</t>
  </si>
  <si>
    <t>COTY commits to reduce absolute scope 1 and 2 GHG emissions 50% by 2030 from a 2019 base year*. COTY also commits to increase annual sourcing of renewable electricity from 5% in 2019 to 100% by 2030. COTY further commits to reduce absolute scope 3 GHG emissions 28% within the same timeframe. *The target boundary includes biogenic emissions and removals from bioenergy feedstocks</t>
  </si>
  <si>
    <t>Country Style Foods Ltd</t>
  </si>
  <si>
    <t>Not relevant</t>
  </si>
  <si>
    <t>Countryside Properties</t>
  </si>
  <si>
    <t>GB00BYPHNG03</t>
  </si>
  <si>
    <t>213800J3U1EMU8XMB493</t>
  </si>
  <si>
    <t>Countryside Properties PLC commits to reduce absolute scope 1 and 2 GHG emissions 42% by FY2030 from a FY2020 base year. Countryside Properties PLC also commits to reduce scope 3 GHG emissions 52% per square meter of housing completed within the same timeframe.</t>
  </si>
  <si>
    <t>Coupa Software</t>
  </si>
  <si>
    <t>549300Q95ICR2GFL2K37</t>
  </si>
  <si>
    <t>Courier Network Inc.</t>
  </si>
  <si>
    <t>This target was approved using a streamlined target validation route exclusive to small and medium-sized enterprises (SMEs). https://sciencebasedtargets.org/faqs-for-smes/ Courier Network Inc. commits to reduce scope 1 and scope 2 GHG emissions 42% by 2030 from a 2022 base year, and to measure and reduce its scope 3 emissions.</t>
  </si>
  <si>
    <t>Coventry Building Society</t>
  </si>
  <si>
    <t>GB0002290764</t>
  </si>
  <si>
    <t>2138004G59FXEAZ6IO10</t>
  </si>
  <si>
    <t>Coveris S.A</t>
  </si>
  <si>
    <t>Covivio</t>
  </si>
  <si>
    <t>FR0000064578</t>
  </si>
  <si>
    <t>969500P8M3W2XX376054</t>
  </si>
  <si>
    <t>Covivio commits to reduce absolute scope 1 and 2 GHG emissions 63% by 2030 from a 2015 base year. Covivio commits to reduce absolute scope 3 GHG emissions from purchased goods and services and downstream leased assets 37.5% by 2030 from a 2015 base year</t>
  </si>
  <si>
    <t>COWI Holding A/S</t>
  </si>
  <si>
    <t>Overall Net-Zero Target
COWI commits to reach net-zero greenhouse gas emissions across the value chain by 2050
from a 2022 base year.
Near-Term Targets
COWI commits to reduce absolute scope 1 and 2 GHG emissions 42% by 2030 from a 2022
base year. COWI also commits to reduce absolute scope 3 GHG emissions 25% within the
same timeframe.
Long-Term Targets
COWI commits to reduce absolute scope 1 and 2 GHG emissions 90% by 2050 from a 2022
base year. COWI commits to reduce absolute scope 3 GHG emissions 90% within the same
timeframe.</t>
  </si>
  <si>
    <t>Coyle Personnel Ltd</t>
  </si>
  <si>
    <t>This target was approved using a streamlined target validation route exclusive to small and medium-sized enterprises (SMEs). https://sciencebasedtargets.org/faqs-for-smes/ Coyle Personnel Ltd commits to reduce scope 1 and scope 2 GHG emissions 38% by 2030 from a 2021 base year, and to measure and reduce its scope 3 emissions.</t>
  </si>
  <si>
    <t>Coyuchi Inc</t>
  </si>
  <si>
    <t>This target was approved using a streamlined target validation route exclusive to small and medium-sized enterprises (SMEs). https://sciencebasedtargets.org/faqs-for-smes/ Coyuchi Inc commits to reduce scope 1 and scope 2 GHG emissions 42% by 2030 from a 2022 base year, and to measure and reduce its scope 3 emissions.  Coyuchi Inc commits to reach net-zero by 2050. As part of this, Coyuchi Inc commits to reduce scope 1+2+3 emissions 100% by 2050 from a 2022 base year.</t>
  </si>
  <si>
    <t>CP ALL Public Company Limited</t>
  </si>
  <si>
    <t>Local-TH0737010Y08/ Foreign-TH0737010Y16/ NVDR-TH0737010R15</t>
  </si>
  <si>
    <t>894500LSBZLM09TY1A91</t>
  </si>
  <si>
    <t>CPC Civils Limited</t>
  </si>
  <si>
    <t>CPC Foods Ltd</t>
  </si>
  <si>
    <t>Overall Net-Zero Target: CPC Foods Ltd commits to reach net-zero greenhouse gas emissions across
the value chain by 2050.
Near-Term Targets: Energy &amp; industrial: CPC Foods commits to reduce absolute scope 1 and 2 GHG
emissions 54.6% by 2033 from a 2021 base year. CPC Foods also commits to reduce absolute scope
3 GHG emissions 32.5% within the same timeframe.
FLAG: CPC Foods commits to reduce absolute scope 3 FLAG GHG emissions 39.4% by 2033 from a
2021 base year.* CPC Foods commits to no deforestation across its primary deforestation-linked
commodities, with a target date of December 31, 2025.
*The target includes FLAG emissions and removals.
Long-Term Targets: Energy &amp; industrial: CPC Foods Ltd commits to reduce absolute scope 1 and 2
GHG emissions 90% by 2035 from a 2021 base year. CPC Foods Ltd also commits to reduce absolute
scope 3 GHG emissions 90% by 2040 from a 2021 base year.
FLAG: CPC Foods commits to reduce absolute scope 3 FLAG GHG emissions 72% by 2050 from a
2021 base year.*
*The target includes FLAG emissions and removals.</t>
  </si>
  <si>
    <t>CPC Project Services LLP</t>
  </si>
  <si>
    <t>This target was approved using a streamlined target validation route exclusive to small and medium-sized enterprises (SMEs). https://sciencebasedtargets.org/faqs-for-smes/ CPC Project Services LLP commits to reduce scope 1 and scope 2 GHG emissions 46% by 2030 from a 2019 base year, and to measure and reduce its scope 3 emissions.  CPC Project Services LLP commits to reduce scope 1+2+3 emissions 90% by 2050 from a 2019 base year.</t>
  </si>
  <si>
    <t>CPFL Energia</t>
  </si>
  <si>
    <t>BRCPFEACNOR0</t>
  </si>
  <si>
    <t>529900GBWSBDXN8GGM28</t>
  </si>
  <si>
    <t>CPI Property Group S.A.</t>
  </si>
  <si>
    <t>LU0251710041</t>
  </si>
  <si>
    <t>222100CO2ZOTEPGJO223</t>
  </si>
  <si>
    <t>CPI Property Group S.A. commits to reduce scopes 1, 2 and 3 GHG emissions 32.4% per square metre of property portfolio by 2030 from a 2019 base year.* CPI Property Group S.A. also commits to increase annual sourcing of renewable electricity from 0% in 2019 to 100% by 2024. *The target boundary includes bioenergy emissions from bioenergy feedstocks.</t>
  </si>
  <si>
    <t>CPI Technology Ltd</t>
  </si>
  <si>
    <t>This target was approved using a streamlined target validation route exclusive to small and medium-sized enterprises (SMEs). https://sciencebasedtargets.org/faqs-for-smes/ CPI Technology Ltd commits to reduce scope 1 and scope 2 GHG emissions 42% by 2030 from a 2022 base year, and to measure and reduce its scope 3 emissions.</t>
  </si>
  <si>
    <t>CPKC</t>
  </si>
  <si>
    <t>CA13646K1084</t>
  </si>
  <si>
    <t>CPKC commits to reduce scope 1, 2, and 3 well-to-wheel locomotive GHG emissions 36.9% per gross ton-miles by 2030 from a 2020 base year.</t>
  </si>
  <si>
    <t>CPL Aromas Ltd</t>
  </si>
  <si>
    <t>CR Bluecast Industria Mecânica do Brasil LtdA</t>
  </si>
  <si>
    <t>This target was approved using a streamlined target validation route exclusive to small and medium-sized enterprises (SMEs). https://sciencebasedtargets.org/faqs-for-smes/ CR Bluecast Industria Mecânica do Brasil LtdA commits to reduce scope 1 and scope 2 GHG emissions 42% by 2030 from a 2022 base year, and to measure and reduce its scope 3 emissions.</t>
  </si>
  <si>
    <t>CR3-Kaffeeveredelung M. Hermsen GmbH</t>
  </si>
  <si>
    <t>This target was approved using a streamlined target validation route exclusive to small and medium-sized enterprises (SMEs). https://sciencebasedtargets.org/faqs-for-smes/ CR3-Kaffeeveredelung M. Hermsen GmbH commits to reduce scope 1 and scope 2 GHG emissions 42% by 2030 from a 2021 base year, and to measure and reduce its scope 3 emissions.</t>
  </si>
  <si>
    <t>Crackle Ltd</t>
  </si>
  <si>
    <t>This target was approved using a streamlined target validation route exclusive to small and medium-sized enterprises (SMEs). https://sciencebasedtargets.org/faqs-for-smes/ Crackle Ltd commits to reduce scope 1 and scope 2 GHG emissions 42% by 2030 from a 2022 base year, and to measure and reduce its scope 3 emissions.</t>
  </si>
  <si>
    <t>Cramer Production Company, Inc.</t>
  </si>
  <si>
    <t>This target was approved using a streamlined target validation route exclusive to small and medium-sized enterprises (SMEs). https://sciencebasedtargets.org/faqs-for-smes/ Cramer Production Company, Inc. commits to reduce scope 1 and scope 2 GHG emissions 42% by 2030 from a 2022 base year, and to measure and reduce its scope 3 emissions.</t>
  </si>
  <si>
    <t>Cranial Technologies, Inc.</t>
  </si>
  <si>
    <t>Cranswick plc</t>
  </si>
  <si>
    <t>GB0002318888</t>
  </si>
  <si>
    <t>549300LDZLPU51XOSK43</t>
  </si>
  <si>
    <t>Cranswick plc commits to reduce absolute scope 1 &amp; 2 GHG emissions 50% by FY2030 from a FY2020 base year. Cranswick plc also commits to reduce scope 3 purchased goods and services and upstream leased assets GHG emissions 50% per tonne sold within the same timeframe.</t>
  </si>
  <si>
    <t>Crayon Group Holding ASA</t>
  </si>
  <si>
    <t>5967007LIEEXZXI98043</t>
  </si>
  <si>
    <t>Craze</t>
  </si>
  <si>
    <t>This target was approved using a streamlined target validation route exclusive to small and medium-sized enterprises (SMEs). https://sciencebasedtargets.org/faqs-for-smes/ Craze commits to reduce scope 1 and scope 2 GHG emissions 42% by 2030 from a 2022 base year, and to measure and reduce its scope 3 emissions.</t>
  </si>
  <si>
    <t>CRB</t>
  </si>
  <si>
    <t>CRC Industries, Inc.</t>
  </si>
  <si>
    <t>CreActive Affärsutveckling AB</t>
  </si>
  <si>
    <t>This target was approved using a streamlined target validation route exclusive to small and medium-sized enterprises (SMEs). https://sciencebasedtargets.org/faqs-for-smes/ CreActive Affärsutveckling AB commits to reduce scope 1 and scope 2 GHG emissions 50% by 2030 from a 2018 base year, and to measure and reduce its scope 3 emissions</t>
  </si>
  <si>
    <t>Crealis S.p.A.</t>
  </si>
  <si>
    <t>Create Corporation</t>
  </si>
  <si>
    <t>This target was approved using a streamlined target validation route exclusive to small and medium-sized enterprises (SMEs). https://sciencebasedtargets.org/faqs-for-smes/ Create Corporation commits to reduce scope 1 and scope 2 GHG emissions 42% by 2030 from a 2021 base year, and to measure and reduce its scope 3 emissions.</t>
  </si>
  <si>
    <t>Creative Concept Designs</t>
  </si>
  <si>
    <t>This target was approved using a streamlined target validation route exclusive to small and medium-sized enterprises (SMEs). https://sciencebasedtargets.org/faqs-for-smes/ Creative Concept Designs commits to reduce scope 1 and scope 2 GHG emissions 42% by 2030 from a 2022 base year, and to measure and reduce its scope 3 emissions.</t>
  </si>
  <si>
    <t>Creative Design Ltd.</t>
  </si>
  <si>
    <t>This target was approved using a streamlined target validation route exclusive to small and medium-sized enterprises (SMEs). https://sciencebasedtargets.org/faqs-for-smes/ Creative Design Ltd. commits to reduce scope 1 and scope 2 GHG emissions 42% by 2030 from a 2021 base year, and to measure and reduce its scope 3 emissions.</t>
  </si>
  <si>
    <t>Creative Foam Corp</t>
  </si>
  <si>
    <t>Creative Solutions</t>
  </si>
  <si>
    <t>This target was approved using a streamlined target validation route exclusive to small and medium-sized enterprises (SMEs). https://sciencebasedtargets.org/faqs-for-smes/ Creative Solutions commits to reduce scope 1 and scope 2 GHG emissions 42% by 2030 from a 2022 base year, and to measure and reduce its scope 3 emissions.</t>
  </si>
  <si>
    <t>Credit Agricole</t>
  </si>
  <si>
    <t>FR0000045072</t>
  </si>
  <si>
    <t>969500TJ5KRTCJQWXH05</t>
  </si>
  <si>
    <t>01/05/2016</t>
  </si>
  <si>
    <t>Credit Suisse Group</t>
  </si>
  <si>
    <t>CH0012138530</t>
  </si>
  <si>
    <t>549300506SI9CRFV9Z86</t>
  </si>
  <si>
    <t>Crescent Bahuman Limited (CBL)</t>
  </si>
  <si>
    <t>Crest Lifts Ltd</t>
  </si>
  <si>
    <t>This target was approved using a streamlined target validation route exclusive to small and medium-sized enterprises (SMEs). https://sciencebasedtargets.org/faqs-for-smes/ Crest Lifts Ltd commits to reduce scope 1 and scope 2 GHG emissions 38% by 2030 from a 2021 base year, and to measure and reduce its scope 3 emissions.</t>
  </si>
  <si>
    <t>Crest Nicholson plc</t>
  </si>
  <si>
    <t>GB00B8VZXT93</t>
  </si>
  <si>
    <t>213800ROIFXRRRKVQD25</t>
  </si>
  <si>
    <t>Overall Net-Zero Target
Crest Nicholson plc commits to reach net-zero GHG emissions across the value chain by 2045 from a 2019 base year.
Near-Term Targets
Crest Nicholson plc commits to reduce absolute scope 1 and 2 GHG emissions 60% by 2030 from a 2019 base year.* Crest Nicholson plc  also commits to reduce scope 3 GHG emissions 55% per square meter completed floor area within the same timeframe. *The target boundary includes biogenic land-related emissions and removals from bioenergy feedstocks.
Long-Term Targets
Crest Nicholson plc commits to reduce absolute scope 1 and 2 GHG emissions 90% by 2045 from a 2019 base year.* Crest Nicholson plc also commits to reduce scope 3 GHG emissions 97% per square meter completed floor area within the same timeframe. *The target boundary includes biogenic land-related emissions and removals from bioenergy feedstocks.</t>
  </si>
  <si>
    <t>CRH plc</t>
  </si>
  <si>
    <t>IE0001827041</t>
  </si>
  <si>
    <t>549300MIDJNNTH068E74</t>
  </si>
  <si>
    <t>CRH commits to reduce gross scope 1 and scope 2 GHG emissions 33.5% per tonne of cementitious product by 2030 from a 2021 base year*. CRH also commits to reduce absolute gross scope 1 and 2 GHG emissions from other activities 42.0% by 2030 from a 2021 base year*. CRH further commits to reduce gross scope 3 GHG emissions 23.5% from purchased clinker and cement per tonne purchased over the same timeframe. *The target boundary includes land-related emissions and removals from bioenergy feedstocks.</t>
  </si>
  <si>
    <t>Criotec, S.A. de C.V.</t>
  </si>
  <si>
    <t>Criotec, S.A. de C.V commits to reduce absolute scope 1 and 2 GHG emissions 42% by 2030 from a 2022 base year. Criotec, S.A. de C.V also commits to reduce absolute scope 3 GHG emissions 25% within the same timeframe.</t>
  </si>
  <si>
    <t>Cristal Union</t>
  </si>
  <si>
    <t>969500D8BWYH453FLN28</t>
  </si>
  <si>
    <t>Cristal Union commits to reduce absolute scope 1 and 2 GHG emissions 27.5% by 2030 from a 2019 base year.* Cristal Union also commits to reduce absolute scope 3 GHG emissions from purchased goods and services and fuel and energy-related activities 27.5% within the same timeframe.* *The target boundary includes land-related emissions and removals from bioenergy feedstocks.</t>
  </si>
  <si>
    <t>CRITEO</t>
  </si>
  <si>
    <t>US2267181046</t>
  </si>
  <si>
    <t>969500EELFB4RDMFHA76</t>
  </si>
  <si>
    <t>CRITEO commits to reduce absolute scope 1 GHG emissions 42% by 2030 from a 2022 base year. CRITEO also commits to continue active annual sourcing of 100% renewable electricity through 2030. CRITEO further commits to reduce absolute scope 3 GHG emissions from purchased goods and services and business travel 30% by 2030 from a 2022 base year.</t>
  </si>
  <si>
    <t>Critical Start, Inc.</t>
  </si>
  <si>
    <t>This target was approved using a streamlined target validation route exclusive to small and medium-sized enterprises (SMEs). https://sciencebasedtargets.org/faqs-for-smes/ Critical Start, Inc. commits to reduce scope 1 and scope 2 GHG emissions 42% by 2030 from a 2020 base year, and to measure and reduce its scope 3 emissions.</t>
  </si>
  <si>
    <t>Croda International Plc</t>
  </si>
  <si>
    <t>GB00BYZWX769</t>
  </si>
  <si>
    <t>2138004WCNBFJEEOXV26</t>
  </si>
  <si>
    <t>Croda International Plc commits to reduce absolute scope 1 and 2 GHG emissions 46.2% by 2029 from a 2018 base year. Croda International Plc also commits to reduce upstream scope 3 GHG emissions 13.5% within the same timeframe.*The target boundary includes biogenic emissions and removals from bioenergy feedstocks.</t>
  </si>
  <si>
    <t>Crombie REIT</t>
  </si>
  <si>
    <t>This target was approved using a streamlined target validation route exclusive to small and medium-sized enterprises (SMEs). https://sciencebasedtargets.org/faqs-for-smes/ Crombie REIT commits to reduce scope 1 and scope 2 GHG emissions 46% by 2030 from a 2019 base year, and to measure and reduce its scope 3 emissions. Crombie REIT commits to reach net-zero by 2050. As part of this, Crombie REIT commits to reduce scope 1+2+3 emissions 90% by 2050 from a 2019 base year.</t>
  </si>
  <si>
    <t>CRONIMET Holding GmbH</t>
  </si>
  <si>
    <t>CrowdStrike</t>
  </si>
  <si>
    <t>US22788C1053</t>
  </si>
  <si>
    <t>549300R070HUWKN8SG56</t>
  </si>
  <si>
    <t>Crowe U.K. LLP</t>
  </si>
  <si>
    <t>21380021A28IRHHINL69</t>
  </si>
  <si>
    <t>Crowe UK commits to reduce absolute scope 1 and 2 GHG emissions 50%
by FY2030 from a FY2020 base year. Crowe UK commits to reduce
absolute scope 3 GHG emissions from purchased goods and services,
business travel, and employee commuting 25% by FY2030 from a FY2020
base year.</t>
  </si>
  <si>
    <t>Crowe Zambia</t>
  </si>
  <si>
    <t>Zambia</t>
  </si>
  <si>
    <t>This target was approved using a streamlined target validation route exclusive to small and medium-sized enterprises (SMEs). https://sciencebasedtargets.org/faqs-for-smes/ Crowe Zambia commits to reduce scope 1 and scope 2 GHG emissions 42% by 2030 from a 2022 base year, and to measure and reduce its scope 3 emissions.</t>
  </si>
  <si>
    <t>Crowley Maritime Corporation</t>
  </si>
  <si>
    <t>94‐3148464</t>
  </si>
  <si>
    <t>Crown Holdings, Inc</t>
  </si>
  <si>
    <t>US2283681060</t>
  </si>
  <si>
    <t>NYLWZIOY8PUNIT4JOE22</t>
  </si>
  <si>
    <t>Crown Holdings, Inc. commits to reduce absolute scope 1 and 2 GHG emissions 50% by 2030 from a 2019 base year. Crown Holdings, Inc. also commits to reduce absolute scope 3 GHG emissions 16% over the same target period.</t>
  </si>
  <si>
    <t>Crux Product Design Ltd.</t>
  </si>
  <si>
    <t>This target was approved using a streamlined target validation route exclusive to small and medium-sized enterprises (SMEs). https://sciencebasedtargets.org/faqs-for-smes/ Crux Product Design Ltd. commits to reduce scope 1 and scope 2 GHG emissions 46% by 2030 from a 2019 base year, and to measure and reduce its scope 3 emissions. Crux Product Design Ltd. commits to reach net-zero by 2050. As part of this, Crux Product Design Ltd. commits to reduce scope 1+2+3 emissions 100% by 2050 from a 2019 base year.</t>
  </si>
  <si>
    <t>CRYOINFRA S.A. DE C.V.</t>
  </si>
  <si>
    <t>Crystal Claire Cosmetics Inc.</t>
  </si>
  <si>
    <t>Crystal Claire Cosmetics Inc. commits to reduce absolute scope 1 and 2 GHG emissions 28% by 2030 from a 2019 base year. Crystal Claire Cosmetics Inc. also commits to reduce scope 3 GHG emissions 46% per unit revenue over the same target period.</t>
  </si>
  <si>
    <t>Crystal International Group Limited</t>
  </si>
  <si>
    <t>CSafe</t>
  </si>
  <si>
    <t>CSG International</t>
  </si>
  <si>
    <t>CSL Limited</t>
  </si>
  <si>
    <t>AU000000CSL8</t>
  </si>
  <si>
    <t>CSM Sport &amp; Entertainment</t>
  </si>
  <si>
    <t>CSM Sport &amp; Entertainment commits to reduce absolute scope 1 and 2
GHG emissions 46.2% by 2030 from a 2019 base year. CSM Sport &amp;
Entertainment also commits to reduce absolute scope 3 GHG emissions
46.2% within the same timeframe.</t>
  </si>
  <si>
    <t>CSN Cimentos Brasil</t>
  </si>
  <si>
    <t>CSN Collision Centres</t>
  </si>
  <si>
    <t>This target was approved using a streamlined target validation route exclusive to small and medium-sized enterprises (SMEs). https://sciencebasedtargets.org/faqs-for-smes/ CSN Collision Centrescommits to reduce scope 1 and scope 2 GHG emissions 42% by 2030 from a 2022 base year, and to measure and reduce its scope 3 emissions.</t>
  </si>
  <si>
    <t>CSRWorks International Pte. Ltd.</t>
  </si>
  <si>
    <t>This target was approved using a streamlined target validation route exclusive to small and medium-sized enterprises (SMEs). https://sciencebasedtargets.org/faqs-for-smes/ CSRWorks International Pte. Ltd. commits to maintain zero scope 1 and scope 2 emissions through 2030 from a 2021 base year, and to measure and reduce its scope 3 emissions</t>
  </si>
  <si>
    <t>CSX Corporation</t>
  </si>
  <si>
    <t>US1264081035</t>
  </si>
  <si>
    <t>549300JVQR4N1MMP3Q88</t>
  </si>
  <si>
    <t>CSX commits to reduce scope 1 and 2 GHG emissions intensity 37% per million gross ton miles by 2029 from a 2014 base year.</t>
  </si>
  <si>
    <t>CT Engineering Group</t>
  </si>
  <si>
    <t>Overall Net-Zero Target
CT Engineering Group commits to reach net-zero greenhouse gas emissions across the
value chain by 2050 from a 2022 base year.
Near-Term Targets
CT Engineering Group commits to reduce absolute scope 1 and 2 GHG emissions 42% by
2030 from a 2022 base year.
CT Engineering Group commits to increase active annual sourcing of renewable electricity
from 21% in 2022 to 100% by 2030.
CT Engineering Group also commits to reduce absolute scope 3 GHG emissions 42% by
2030 from a 2022 base year.
Long-Term Targets
CT Engineering Group commits to reduce absolute scope 1 and 2 GHG emissions 90% by
2050 from a 2022 base year.
CT Engineering Group also commits to reduce absolute scope 3 GHG emissions 90% within
the same timeframe.</t>
  </si>
  <si>
    <t>CT Property Trust Limited</t>
  </si>
  <si>
    <t>This target was approved using a streamlined target validation route exclusive to small and medium-sized enterprises (SMEs). https://sciencebasedtargets.org/faqs-for-smes/ CT Property Trust Limited commits to reduce scope 1 and scope 2 GHG emissions 46% by 2030 from a 2019 base year, and to measure and reduce its scope 3 emissions.</t>
  </si>
  <si>
    <t>CTBC Financial Holding Co., Ltd.</t>
  </si>
  <si>
    <t>TW0002891009</t>
  </si>
  <si>
    <t>549300IWDYIFW6JXM387</t>
  </si>
  <si>
    <t>Headline target:
CTBC Holding's portfolio targets cover 31% of its total investment and lending by total assets as of 2021(1). As of the same year, required activities made up 33%2 of CTBC Holding's total investment and lending by total assets, while optional activities made up 25% and out of scope activities made up 42%.
(1): These targets and coverage percent do not include third-party asset management activities. Third-party asset management activities made up 5% of total investment, lending, and asset management activities by total assets and assets under management.
https://sciencebasedtargets.org/resources/files/Target-language-and-summary_CTBC-Financial-Holding-Co.Ltd.pdf</t>
  </si>
  <si>
    <t>CTCI Corporation</t>
  </si>
  <si>
    <t>TW0009933002</t>
  </si>
  <si>
    <t>54930026E4DTBSJUWH86</t>
  </si>
  <si>
    <t>2030, 2028</t>
  </si>
  <si>
    <t>Overall Net-Zero Target: CTCI Corporation commits to reach net-zero greenhouse gas
emissions across the value chain by 2050.
Near-Term Targets: CTCI Corporation commits to reduce absolute scope 1 and 2 GHG
emissions 42% by 2030 from a 2022 base year.* CTCI Corporation also commits that
71.00% of its suppliers by emissions covering purchased goods and services, will have
science-based targets by 2028.
* The target boundary includes biogenic land-related emissions from bioenergy feedstocks.
Long-Term Targets: CTCI Corporation commits to reduce absolute scope 1 and 2 GHG
emissions 90% by 2050 from a 2022 base year.* CTCI Corporation commits to reduce
absolute scope 3 GHG emissions covering purchased goods and services 90% within the
same timeframe
* The target boundary includes biogenic land-related emissions from bioenergy feedstocks.</t>
  </si>
  <si>
    <t>CTEK AB</t>
  </si>
  <si>
    <t>This target was approved using a streamlined target validation route exclusive to small and medium-sized enterprises (SMEs). https://sciencebasedtargets.org/faqs-for-smes/ CTEK AB commits to reduce scope 1 and scope 2 GHG emissions 42% by 2030 from a 2021 base year, and to measure and reduce its scope 3 emissions.</t>
  </si>
  <si>
    <t>CTOUCH Europe B.V.</t>
  </si>
  <si>
    <t>7245008C3VLI107MUJ70</t>
  </si>
  <si>
    <t>This target was approved using a streamlined target validation route exclusive to small and medium-sized enterprises (SMEs). https://sciencebasedtargets.org/faqs-for-smes/ CTOUCH Europe B.V. commits to reduce scope 1 and scope 2 GHG emissions 46% by 2030 from a 2019 base year, and to measure and reduce its scope 3 emissions.</t>
  </si>
  <si>
    <t>CTT - Correios de Portugal SA</t>
  </si>
  <si>
    <t>PTCTT0AM0001</t>
  </si>
  <si>
    <t>529900G4A1IKOKC22K56</t>
  </si>
  <si>
    <t>National postal service of Portugal CTT - Correios de Portugal commits to reduce scope 1, 2 and 3 GHG emissions per letter and parcel delivery 20% by 2025, using a 2013 base year. CTT-  Correios de Portugal also commits to reduce absolute scope 1, 2 and 3 emissions 30% by 2025, using a 2013 base year.</t>
  </si>
  <si>
    <t>CTT Systems AB</t>
  </si>
  <si>
    <t>This target was approved using a streamlined target validation route exclusive to small and medium-sized enterprises (SMEs). https://sciencebasedtargets.org/faqs-for-smes/ CTT Systems AB commits to reduce scope 1 and scope 2 GHG emissions 42% by 2030 from a 2023 base year, and to measure and reduce its scope 3 emissions. CTT Systems AB commits to reach net-zero by 2050. As part of this, CTT Systems AB commits to reduce scope 1+2+3 emissions 90% by 2050 from a 2023 base year.</t>
  </si>
  <si>
    <t>Culina Group Limited</t>
  </si>
  <si>
    <t>Cultivo Land PBC</t>
  </si>
  <si>
    <t>Financial Institution. Deadline to submit targets October 2023</t>
  </si>
  <si>
    <t>Cummins</t>
  </si>
  <si>
    <t>US2310211063</t>
  </si>
  <si>
    <t>ZUNI8PYC725B6H8JU438</t>
  </si>
  <si>
    <t>Power generation design and manufacturers Cummins Inc Cummins Inc commits to reduce absolute scope 1 and 2 GHG emissions 50% by 2030 from a 2018 base year. Cummins Inc also commits to reduce absolute scope 3 GHG emissions from the use of sold products 25% by 2030 from a 2018 base year.</t>
  </si>
  <si>
    <t>Cundall Johnston and Partners LLP</t>
  </si>
  <si>
    <t>Multi-disciplinary engineering consultancy Cundall Johnston and Partners commits to reduce Scope 1 and 2 GHG emissions by 63% per FTE by 2025 from a 2015 base-year. Cundall commits to reduce Scope 3 GHG emissions 57 % per FTE for purchased goods and services as well as business travel by 2025 from a 2016 base-year.</t>
  </si>
  <si>
    <t>Cuori Electrical Appliances (Group) Co., Ltd.</t>
  </si>
  <si>
    <t>Curefit Services Pvt. Ltd.</t>
  </si>
  <si>
    <t>335800QUF486G5RI5K79</t>
  </si>
  <si>
    <t>Currie Communications</t>
  </si>
  <si>
    <t>This target was approved using a streamlined target validation route exclusive to small and medium-sized enterprises (SMEs). https://sciencebasedtargets.org/faqs-for-smes/ Currie Communications commits to reduce scope 1 and scope 2 GHG emissions 42% by 2030 from a 2022 base year, and to measure and reduce its scope 3 emissions. Currie Communications commits to reach net-zero by 2050. As part of this, Currie Communications commits to reduce scope 1+2+3 emissions 90% by 2050 from a 2022 base year.</t>
  </si>
  <si>
    <t>Currys plc</t>
  </si>
  <si>
    <t>GB00B4Y7R145</t>
  </si>
  <si>
    <t>2138001E12GWLLDQQF16</t>
  </si>
  <si>
    <t>Currys commits to reduce absolute scope 1 and 2 GHG emissions 50% by FY2029/30 from a FY2019/20 base year. Currys also commits to reduce absolute scope 3 GHG emissions from purchased goods and services and use of sold products 50% within the same timeframe.</t>
  </si>
  <si>
    <t>CurTec</t>
  </si>
  <si>
    <t>This target was approved using a streamlined target validation route exclusive to small and medium-sized enterprises (SMEs). https://sciencebasedtargets.org/faqs-for-smes/ CurTec commits to reduce scope 1 and scope 2 GHG emissions 42% by 2030 from a 2021 base year, and to measure and reduce its scope 3 emissions. CurTec commits to reach net-zero by 2050. As part of this, CurTec commits to reduce scope 1+2+3 emissions 90% by 2050 from a 2021 base year.</t>
  </si>
  <si>
    <t>Cushman &amp; Wakefield</t>
  </si>
  <si>
    <t>GB00BFZ4N465</t>
  </si>
  <si>
    <t>"Overall Net-Zero Target
Cushman &amp; Wakefield commits to reach net-zero greenhouse gas emissions across the value chain by 2050 from a 2019 base year.
Near-Term Targets
Cushman &amp; Wakefield commits to reduce absolute scope 1 and 2 GHG emissions 50% by 2030 from a 2019 base year. Cushman &amp; Wakefield also commits that 70% of its customers by emissions covering use of sold products, will have science based targets by 2025. 
Long-Term Targets
Cushman &amp; Wakefield commits to reduce absolute scope 1, 2, and 3 GHG emissions 90% by 2050 from a 2019 base year.</t>
  </si>
  <si>
    <t>Customertimes Corp.</t>
  </si>
  <si>
    <t>Cuttsy+Cuttsy</t>
  </si>
  <si>
    <t>This target was approved using a streamlined target validation route exclusive to small and medium-sized enterprises (SMEs). https://sciencebasedtargets.org/faqs-for-smes/ Cuttsy+Cuttsy commits to reduce scope 1 and scope 2 GHG emissions 42% by 2030 from a 2021 base year, and to measure and reduce its scope 3 emissions. Cuttsy+Cuttsy commits to reach net-zero by 2050. As part of this, Cuttsy+Cuttsy commits to reduce scope 1+2+3 emissions 100% by 2050 from a 2021 base year.</t>
  </si>
  <si>
    <t>CV De Bandt Advocaten – Avocats Attorneys Rechtsanwalte</t>
  </si>
  <si>
    <t>This target was approved using a streamlined target validation route exclusive to small and medium-sized enterprises (SMEs). https://sciencebasedtargets.org/faqs-for-smes/ CV De Bandt Advocaten – Avocats Attorneys Rechtsanwalte commits to reduce absolute scope 1 and scope 2 GHG emissions 30% by 2030 from a 2018 base year, and to measure and reduce its scope 3 emissions.</t>
  </si>
  <si>
    <t>CVC</t>
  </si>
  <si>
    <t>Headline target: CVC's portfolio targets cover 58% of its total investment and lending activities by assets under management as of December 2022. As of 2022, required activities made up 58% of CVC’s total investment and lending activities by assets under management while optional activities made up 42%. https://sciencebasedtargets.org/resources/files/Target-language-and-summary_CVC.pdf</t>
  </si>
  <si>
    <t>CVENT Inc.</t>
  </si>
  <si>
    <t>CVS Health</t>
  </si>
  <si>
    <t>US1266501006</t>
  </si>
  <si>
    <t>549300EJG376EN5NQE29</t>
  </si>
  <si>
    <t>CVS Health
CVS Health commits to reach net-zero greenhouse gas emissions across the value chain by 2050.
Near-term Target
As part of this commitment, CVS commits to reduce absolute scope 1 and 2 GHG emissions 47% by 2030 from a 2019 base year. CVS also commits to reduce absolute scope 3 GHG emissions from purchased goods and services 47% by 2030 from a 2019 base year.
Long-Term Target
CVS commits to reduce absolute scope 1 and 2 GHG emissions 90% by 2050 from a 2019 base year. CVS also commits to reduce absolute scope 3 GHG emissions from purchased goods and services, business travel, and downstream transportation 90% by 2050 from a 2019 base year.</t>
  </si>
  <si>
    <t>CWB Automotive Electronics Co., Ltd.</t>
  </si>
  <si>
    <t>CNE100004C11</t>
  </si>
  <si>
    <t>CWT</t>
  </si>
  <si>
    <t>Cybercom Group AB</t>
  </si>
  <si>
    <t>SE0000702169</t>
  </si>
  <si>
    <t>549300GS0T8LZDDUSW94</t>
  </si>
  <si>
    <t>Cymmetrik (Shenzhen) Printing Co., Ltd.</t>
  </si>
  <si>
    <t>Cypress Creek Renewables, LLC</t>
  </si>
  <si>
    <t>This target was approved using a streamlined target validation route exclusive to small and medium-sized enterprises (SMEs). https://sciencebasedtargets.org/faqs-for-smes/ Cypress Creek Renewables, LLC commits to reduce scope 1 and scope 2 GHG emissions 42% by 2030 from a 2022 base year, and to measure and reduce its scope 3 emissions.</t>
  </si>
  <si>
    <t>CyrusOne Inc.</t>
  </si>
  <si>
    <t>US23283R1005</t>
  </si>
  <si>
    <t>This target was approved using a streamlined target validation route exclusive to small and medium-sized enterprises (SMEs). https://sciencebasedtargets.org/faqs-for-smes/ CyrusOne Inc. commits to reduce scope 1 and scope 2 GHG emissions 38% by 2030 from a 2021 base year, and to measure and reduce its scope 3 emissions.</t>
  </si>
  <si>
    <t>Cytel Inc.</t>
  </si>
  <si>
    <t>Cytel Inc. commits to reduce absolute scope 1 and 2 GHG emissions 42.0% by FY2030 from a FY2022 base year. Cytel Inc. also commits to reduce scope 3 emissions 51.6% per million USD value added within the same timeframe.</t>
  </si>
  <si>
    <t>D BROCK INC</t>
  </si>
  <si>
    <t>This target was approved using a streamlined target validation route exclusive to small and medium-sized enterprises (SMEs). https://sciencebasedtargets.org/faqs-for-smes/ D BROCK INC commits to reduce scope 1 and scope 2 GHG emissions 50% by 2030 from a 2018 base year, and to measure and reduce its scope 3 emissions.</t>
  </si>
  <si>
    <t>D'Auria Printing S.p.A.</t>
  </si>
  <si>
    <t>This target was approved using a streamlined target validation route exclusive to small and medium-sized enterprises (SMEs). https://sciencebasedtargets.org/faqs-for-smes/ D'Auria Printing S.p.A. commits to reduce scope 1 and scope 2 GHG emissions 46% by 2030 from a 2019 base year, and to measure and reduce its scope 3 emissions.</t>
  </si>
  <si>
    <t>D'decor Home Fabrics Pvt Ltd</t>
  </si>
  <si>
    <t>INE615X01019</t>
  </si>
  <si>
    <t>33580044IYSGSLDQDH24</t>
  </si>
  <si>
    <t>D'Ieteren Automotive</t>
  </si>
  <si>
    <t>D'Ieteren Group</t>
  </si>
  <si>
    <t>BE0974259880</t>
  </si>
  <si>
    <t>549300DV5KJ23OKVTW34</t>
  </si>
  <si>
    <t>Headline target: D'Ieteren Group's portfolio targets cover 100% of its total investment and
lending activities by GHG emissions as of 2021. As of that year, required activities made up
100% of D'Ieteren Group's total investment and lending activities by GHG emissions. In terms
of invested capital, D'Ieteren Group's portfolio targets cover 93% of its total investment and
lending activities. As of that year, required activities made up 93% of D'Ieteren Group's total
investment and lending by invested capital, while out of scope activities made up 7%.
https://sciencebasedtargets.org/resources/files/Target-language-and-summary_DIeteren-Group-SA.pdf</t>
  </si>
  <si>
    <t>d-fine</t>
  </si>
  <si>
    <t>Net-Zero  d-fine commits to reach net-zero GHG emissions across the value chain by 2045. Near-Term d-fine commits to reduce absolute scope 1 and 2 GHG emissions 46.2% by 2030 from a 2019 base year. d-fine also commits to reduce scope 3 GHG emissions 55% per fulltime employee within the same timeframe. Long-Term d-fine commits to reduce absolute scope 1, 2 and 3 GHG emissions 90% by 2045 from a 2019 base year.</t>
  </si>
  <si>
    <t>D-Marin</t>
  </si>
  <si>
    <t>This target was approved using a streamlined target validation route exclusive to small and medium-sized enterprises (SMEs). https://sciencebasedtargets.org/faqs-for-smes/  D-Marin commits to reduce scope 1 and scope 2 GHG emissions 42% by 2030 from a 2021 base year, and to measure and reduce its scope 3 emissions.</t>
  </si>
  <si>
    <t>D-ploy (Schweiz) GmbH</t>
  </si>
  <si>
    <t>This target was approved using a streamlined target validation route exclusive to small and medium-sized enterprises (SMEs). https://sciencebasedtargets.org/faqs-for-smes/ D-ploy (Schweiz) GmbH commits to reduce scope 1 and scope 2 GHG emissions 42% by 2030 from a 2021 base year, and to measure and reduce its scope 3 emissions.</t>
  </si>
  <si>
    <t>Daarbak Group A/S</t>
  </si>
  <si>
    <t>This target was approved using a streamlined target validation route exclusive to small and medium-sized enterprises (SMEs). https://sciencebasedtargets.org/faqs-for-smes/ Daarbak Group A/S commits to reduce scope 1 and scope 2 GHG emissions 42% by 2030 from a 2020 base year, and to measure and reduce its scope 3 emissions.</t>
  </si>
  <si>
    <t>Dabur India Limited</t>
  </si>
  <si>
    <t>INE016A01026</t>
  </si>
  <si>
    <t>335800MJPUA2E1FSFL38</t>
  </si>
  <si>
    <t>DAC Beachcroft LLP</t>
  </si>
  <si>
    <t>Overall net-zero target:
DAC Beachcroft LLP commits to reach net-zero greenhouse gas emissions across the value
chain by FY2050.
Near-term targets:
DAC Beachcroft LLP commits to reduce absolute scope 1 and 2 GHG emissions 42% by
FY2030 from a FY2022 base year. DAC Beachcroft LLP also commits to reduce absolute scope 3 GHG emissions 25% within the same timeframe.
Long-term targets:
DAC Beachcroft commits to reduce absolute scope 1 and 2 GHG emissions 90% by FY2040
from a FY2022 base year and maintain 90% absolute reductions through FY2050 from
FY2040. DAC Beachcroft LLP also commits to reduce absolute scope 3 GHG emissions 90%
by FY2050 from a FY2022 base year.</t>
  </si>
  <si>
    <t>Dacsa Group</t>
  </si>
  <si>
    <t>213800MLV6L1GEKMDD41</t>
  </si>
  <si>
    <t>Dae sung co., ltd</t>
  </si>
  <si>
    <t>This target was approved using a streamlined target validation route exclusive to small and medium-sized enterprises (SMEs). https://sciencebasedtargets.org/faqs-for-smes/ Dae sung co., ltd commits to reduce scope 1 and scope 2 GHG emissions 42% by 2030 from a 2022 base year, and to measure and reduce its scope 3 emissions.</t>
  </si>
  <si>
    <t>DAE YOUNG TEXTILE</t>
  </si>
  <si>
    <t>Dai Global LLC</t>
  </si>
  <si>
    <t>549300WK1GSJSC70GA34</t>
  </si>
  <si>
    <t>DAI Global LLC commits to reduce absolute scope 1, 2 and 3 GHG emissions 50% by 2030 from a 2019 base year</t>
  </si>
  <si>
    <t>Dai Nippon Printing Co., Ltd.</t>
  </si>
  <si>
    <t>JP3493800001</t>
  </si>
  <si>
    <t>529900S7NFNQ4FT6OP83</t>
  </si>
  <si>
    <t>Dai Nippon Printing commits to reduce absolute scope 1 and 2 GHG emissions 40% by FY2030 from a FY2015 base year. The company also commits that 90% of its suppliers by spend will have science-based targets by FY2025.</t>
  </si>
  <si>
    <t>DAIDO TRADING CO.,LTD</t>
  </si>
  <si>
    <t>This target was approved using a streamlined target validation route exclusive to small and medium-sized enterprises (SMEs). https://sciencebasedtargets.org/faqs-for-smes/. DAIDO TRADING CO.,LTD commits to reduce absolute scope 1 and scope 2 GHG emissions 30% by 2030 from a 2018 base year, and to measure and reduce its scope 3 emissions.</t>
  </si>
  <si>
    <t>Daiei Co., Ltd. (Hyogo)</t>
  </si>
  <si>
    <t>This target was approved using a streamlined target validation route exclusive to small and medium-sized enterprises (SMEs). https://sciencebasedtargets.org/faqs-for-smes/ Daiei Co., Ltd. commits to reduce scope 1 and scope 2 GHG emissions 42% by 2030 from a 2022 base year, and to measure and reduce its scope 3 emissions.</t>
  </si>
  <si>
    <t>DAIEI.Co.Ltd</t>
  </si>
  <si>
    <t>This target was approved using a streamlined target validation route exclusive to small and medium-sized enterprises (SMEs). https://sciencebasedtargets.org/faqs-for-smes/ DAIEI.Co.Ltd commits to reduce scope 1 and scope 2 GHG emissions 42% by 2030 from a 2022 base year, and to measure and reduce its scope 3 emissions.</t>
  </si>
  <si>
    <t>Daifuku Co., Ltd.</t>
  </si>
  <si>
    <t>JP3497400006</t>
  </si>
  <si>
    <t>Daifuku commits to reduce absolute scope 1 and 2 GHG emissions 50.4% by FY2030 from a FY2018 base year. Daifuku also commits to reduce absolute scope 3 GHG emissions from purchased goods and services and use of sold products 30% within the same timeframe.</t>
  </si>
  <si>
    <t>Daigon Multimedia SL</t>
  </si>
  <si>
    <t>This target was approved using a streamlined target validation route exclusive to small and medium-sized enterprises (SMEs). https://sciencebasedtargets.org/faqs-for-smes/ Daigon Multimedia SL commits to maintain zero scope 1 emissions through 2030. Daigon Multimedia SL also commits to reduce absolute scope 2 GHG emissions 42% by 2030 from a 2023 base year, and to measure and reduce its scope 3 emissions.</t>
  </si>
  <si>
    <t>Daiichi Sankyo Co., Ltd.</t>
  </si>
  <si>
    <t>JP3475350009</t>
  </si>
  <si>
    <t>353800XGIU2IHQGC9504</t>
  </si>
  <si>
    <t>Daiichi Sankyo Co., Ltd. commits to reduce absolute scope 1 and 2 GHG
emissions 63% by FY2030 from a FY2015 base year. Daiichi Sankyo Co.,
Ltd also commits to increase active sourcing of renewable electricity from
4.0% in FY2015 to 100% by FY2030. Daiichi Sankyo Co., Ltd further
commits that 70.6% of its suppliers by emissions, covering purchased
goods and services, capital goods, fuel and energy related activities and
business travel will have science-based targets by FY2025.</t>
  </si>
  <si>
    <t>Daiichikikou Co.,Ltd.</t>
  </si>
  <si>
    <t>This target was approved using a streamlined target validation route exclusive to small and medium-sized enterprises (SMEs). https://sciencebasedtargets.org/faqs-for-smes/ Daiichikikou Co.,Ltd. commits to reduce scope 1 and scope 2 GHG emissions 42% by 2030 from a 2022 base year, and to measure and reduce its scope 3 emissions.</t>
  </si>
  <si>
    <t>DAIKEN CORPORATION</t>
  </si>
  <si>
    <t>JP3482600008</t>
  </si>
  <si>
    <t>DAIKEN CORPORATION commits to reduce absolute scope 1 and 2 GHG 
emissions 25% by FY2030 from a FY2021 base year.* DAIKEN 
CORPORATION commits to reduce absolute scope 3 GHG emissions 13.5% 
by FY2030 from a FY2021 base year. 
*The target boundary includes land-related emissions and removals from 
bioenergy feedstocks.</t>
  </si>
  <si>
    <t>Daiki Industrial Co.,Ltd</t>
  </si>
  <si>
    <t>This target was approved using a streamlined target validation route exclusive to small and medium-sized enterprises (SMEs). https://sciencebasedtargets.org/faqs-for-smes/ Daiki Industrial Co.,Ltd commits to reduce scope 1 and scope 2 GHG emissions 42% by 2030 from a 2022 base year, and to measure and reduce its scope 3 emissions.</t>
  </si>
  <si>
    <t>Daikin Industries, Ltd.</t>
  </si>
  <si>
    <t>Daikin Industries commits to reduce absolute scope 1 and 2 GHG
emissions 46.2% by FY2031 from a FY2020 base year. Daikin Industries
also commits to reduce scope 3 GHG emissions from use of sold
products and end-of-life treatment of sold products 55% per JPY value
added within the same timeframe.</t>
  </si>
  <si>
    <t>DaikoSeisakusyo Inc.</t>
  </si>
  <si>
    <t>This target was approved using a streamlined target validation route exclusive to small and medium-sized enterprises (SMEs). https://sciencebasedtargets.org/faqs-for-smes/ DaikoSeisakusyo Inc. commits to reduce scope 1 and scope 2 GHG emissions 42% by 2030 from a 2020 base year, and to measure and reduce its scope 3 emissions.</t>
  </si>
  <si>
    <t>Daikyo Chemical Co.,Ltd.</t>
  </si>
  <si>
    <t>This target was approved using a streamlined target validation route exclusive to small and medium-sized enterprises (SMEs). https://sciencebasedtargets.org/faqs-for-smes/ Daikyo Chemical Co.,Ltd. commits to reduce scope 1 and scope 2 GHG emissions 50% by 2030 from a 2018 base year, and to measure and reduce its scope 3 emissions.</t>
  </si>
  <si>
    <t>Dairy Farmers of America, Inc.</t>
  </si>
  <si>
    <t>1LTUIZEFFT7MUIERI838</t>
  </si>
  <si>
    <t>Dairy Farmers of America, Inc. commits to reduce absolute scope 1, 2 and 3 GHG emissions 30% by 2030 from a 2018 base year.** The target boundary includes biogenic emissions and removals from bioenergy feedstocks.</t>
  </si>
  <si>
    <t>Dairygold Co-operative Society Limited</t>
  </si>
  <si>
    <t>635400AONUVO2NW8HB72</t>
  </si>
  <si>
    <t>Dairygold Food Ingredients UK Ltd.</t>
  </si>
  <si>
    <t>Daiseki Co., Ltd.</t>
  </si>
  <si>
    <t>JP3485600005</t>
  </si>
  <si>
    <t>FY2028</t>
  </si>
  <si>
    <t>Daiseki Co., Ltd. commits to reduce absolute scope 1 and 2 GHG emissions 34% by FY2028 from a FY2022 base year. Daiseki Co., Ltd. alo commits to increase annual sourcing of renewable electricity from 0% in FY2022 to 100% by FY2030. Daiseki Co., Ltd. further commits to reduce absolute scope 3 GHG emissions from purchased goods and services, capital goods, upstream transportation and distribution, waste generated in operations, and use of sold products 20% by FY2028 from a FY2022 base year.</t>
  </si>
  <si>
    <t>DaishinPressKogyoYugenkaisya</t>
  </si>
  <si>
    <t>This target was approved using a streamlined target validation route exclusive to small and medium-sized enterprises (SMEs). https://sciencebasedtargets.org/faqs-for-smes/ DaishinPressKogyoYugenkaisya commits to reduce scope 1 and scope 2 GHG emissions 42% by 2030 from a 2022 base year, and to measure and reduce its scope 3 emissions.</t>
  </si>
  <si>
    <t>DAISHOSEIKI Co.,Ltd.</t>
  </si>
  <si>
    <t>This target was approved using a streamlined target validation route exclusive to small and medium-sized enterprises (SMEs). https://sciencebasedtargets.org/faqs-for-smes/ DAISHOSEIKI Co.,Ltd. commits to reduce scope 1 and scope 2 GHG emissions 42% by 2030 from a 2022 base year, and to measure and reduce its scope 3 emissions.</t>
  </si>
  <si>
    <t>Daito Trust Construction Co., Ltd.</t>
  </si>
  <si>
    <t>JP3486800000</t>
  </si>
  <si>
    <t>353800QQ4DRI3KXS3038</t>
  </si>
  <si>
    <t>Overall Net-Zero Target: Daito Trust Construction Co., Ltd. commits to reach net-zero
greenhouse gas emissions across the value chain by 2050.
Near-Term Targets: Daito Trust Construction Co., Ltd. commits to reduce absolute scope 1
and 2 GHG emissions 55% by 2030 from a 2017 base year. Daito Trust Construction Co.,
Ltd. also commits to reduce absolute scope 3 GHG emissions 55% within the same
timeframe.
Long-Term Targets: Daito Trust Construction Co., Ltd. commits to reduce absolute scope 1,
2, and 3 GHG emissions 90% by 2050 from a 2017 base year.</t>
  </si>
  <si>
    <t>Daitomiunyu Co.Ltd.</t>
  </si>
  <si>
    <t>This target was approved using a streamlined target validation route exclusive to small and medium-sized enterprises (SMEs). https://sciencebasedtargets.org/faqs-for-smes/. Daitomiunyu Co.Ltd. commits to reduce absolute scope 1 and scope 2 GHG emissions 28% by 2030 from a 2018 base year, and to measure and reduce its scope 3 emissions.</t>
  </si>
  <si>
    <t>Daiwa Enterprise Co.,Ltd.</t>
  </si>
  <si>
    <t>This target was approved using a streamlined target validation route exclusive to small and medium-sized enterprises (SMEs). https://sciencebasedtargets.org/faqs-for-smes/ Daiwa Enterprise Co.,Ltd. commits to reduce scope 1 and scope 2 GHG emissions 42% by 2030 from a 2022 base year, and to measure and reduce its scope 3 emissions.</t>
  </si>
  <si>
    <t>Daiwa Excel Co., Ltd.</t>
  </si>
  <si>
    <t>This target was approved using a streamlined target validation route exclusive to small and medium-sized enterprises (SMEs). https://sciencebasedtargets.org/faqs-for-smes/ Daiwa Excel Co., Ltd. commits to reduce scope 1 and scope 2 GHG emissions 46% by 2030 from a 2019 base year, and to measure and reduce its scope 3 emissions.</t>
  </si>
  <si>
    <t>Daiwa House Industry Co., Ltd.</t>
  </si>
  <si>
    <t>JP3505000004</t>
  </si>
  <si>
    <t>FY2031, FY2026</t>
  </si>
  <si>
    <t>Overall Net-Zero Target
Daiwa House Industry Co., Ltd. commits to reach net-zero GHG emissions across the value chain by FY2050 from a FY2016 base year.
Near-Term Targets
Daiwa House Industry Co., Ltd. commits to reduce absolute scope 1 and 2 GHG emissions 70% by FY2031 from FY2016 base year. Daiwa House Industry Co., Ltd. also commits to reduce absolute scope 3 GHG emissions from use of sold products 63% within the same timeframe. Daiwa House Industry Co., Ltd. further commits that 90% of its suppliers by spend covering purchased goods and services will have science-based targets by FY2026.
Long-Term Targets
Daiwa House Industry Co., Ltd. commits to reduce absolute Scope 1,2, and 3 GHG emissions 90% by FY2050 from a FY2016 base year.</t>
  </si>
  <si>
    <t>Daiwa House REIT Investment Corporation</t>
  </si>
  <si>
    <t>JP3046390005</t>
  </si>
  <si>
    <t>3538001FWU534P8JMO05</t>
  </si>
  <si>
    <t>This target was approved using a streamlined target validation route exclusive to small and medium-sized enterprises (SMEs). https://sciencebasedtargets.org/faqs-for-smes/ Daiwa House REIT Investment Corporation commits to reduce scope 1 and scope 2 GHG emissions 42% by 2030 from a 2020 base year, and to measure and reduce its scope 3 emissions.  Daiwa House REIT Investment Corporation commits to reach net-zero by 2050. As part of this, Daiwa House REIT Investment Corporation commits to reduce scope 1+2+3 emissions 100% by 2050 from a 2020 base year.</t>
  </si>
  <si>
    <t>Daiwa Metal Industry Co.,Ltd</t>
  </si>
  <si>
    <t>This target was approved using a streamlined target validation route exclusive to small and medium-sized enterprises (SMEs). https://sciencebasedtargets.org/faqs-for-smes/ Daiwa Metal Industry Co.,Ltd commits to reduce scope 1 and scope 2 GHG emissions 42% by 2030 from a 2020 base year, and to measure and reduce its scope 3 emissions.</t>
  </si>
  <si>
    <t>Daiwatech Co., Ltd.</t>
  </si>
  <si>
    <t>This target was approved using a streamlined target validation route exclusive to small and medium-sized enterprises (SMEs). https://sciencebasedtargets.org/faqs-for-smes/ Daiwatech Co., Ltd. commits to reduce scope 1 and scope 2 GHG emissions 38% by 2030 from a 2021 base year, and to measure and reduce its scope 3 emissions.</t>
  </si>
  <si>
    <t>Dalberg</t>
  </si>
  <si>
    <t>Dalberg commits to reduce absolute scope 1 and 2 GHG emissions 55% by 2026 from a 2019 base year. Dalberg also commits to reduce scope 3 GHG emissions 55% per unit of revenue within the same timeframe.</t>
  </si>
  <si>
    <t>Dalian Neusoft Technology Services Co.,Ltd.</t>
  </si>
  <si>
    <t>Dalkia UK</t>
  </si>
  <si>
    <t>Dalmia Bharat Limited</t>
  </si>
  <si>
    <t>INE439L01019</t>
  </si>
  <si>
    <t>335800Q2I12HTQ7ETZ32</t>
  </si>
  <si>
    <t>FY2034</t>
  </si>
  <si>
    <t>Dalmia Bharat Limited commits to reduce absolute scope 1 GHG emissions 32% per ton of cementitious material by FY2034 from a FY2019 base year. Dalmia Bharat Limited also commits to reduce absolute scope 2 GHG emissions 61.9% per ton of cementitious material within the same timeframe.* *The target boundary includes biogenic emissions and removals from bioenergy feedstocks.</t>
  </si>
  <si>
    <t>Dalsem BV</t>
  </si>
  <si>
    <t>This target was approved using a streamlined target validation route exclusive to small and medium-sized enterprises (SMEs). https://sciencebasedtargets.org/faqs-for-smes/ Dalsem BV commits to reduce scope 1 and scope 2 GHG emissions 42% by 2030 from a 2021 base year, and to measure and reduce its scope 3 emissions.</t>
  </si>
  <si>
    <t>DalterFood Group</t>
  </si>
  <si>
    <t>Daming Heavy Industry Co., Ltd</t>
  </si>
  <si>
    <t>This target was approved using a streamlined target validation route exclusive to small and medium-sized enterprises (SMEs). https://sciencebasedtargets.org/faqs-for-smes/ Daming Heavy Industry Co., Ltd commits to reduce scope 1 and scope 2 GHG emissions 42% by 2030 from a 2020 base year, and to measure and reduce its scope 3 emissions.</t>
  </si>
  <si>
    <t>Dana Incorporated</t>
  </si>
  <si>
    <t>US2358252052</t>
  </si>
  <si>
    <t>KVWHW7YLZPFJM8QYNJ51</t>
  </si>
  <si>
    <t>Dana Incorporated commits to reduce absolute scope 1 and 2 GHG emissions 50% by 2029 from a 2019 base year.* Dana Incorporated also commits to reduce absolute scope 3 GHG emissions 25% within the same timeframe. *The target boundary includes biogenic emissions and removals from bioenergy feedstocks.</t>
  </si>
  <si>
    <t>Dana Lim A/S</t>
  </si>
  <si>
    <t>This target was approved using a streamlined target validation route exclusive to small and medium-sized enterprises (SMEs). https://sciencebasedtargets.org/faqs-for-smes/ Dana Lim A/S commits to reduce scope 1 and scope 2 GHG emissions 46% by 2030 from a 2019 base year, and to measure and reduce its scope 3 emissions.</t>
  </si>
  <si>
    <t>Danaher Corporation</t>
  </si>
  <si>
    <t>US2358511028</t>
  </si>
  <si>
    <t>S4BKK9OTCEWQ3YHPFM11</t>
  </si>
  <si>
    <t>Danfoss</t>
  </si>
  <si>
    <t>5493007I2KABJNYPD639</t>
  </si>
  <si>
    <t>Danfoss commits to reduce absolute scope 1 and 2 GHG emissions 46.2% by 2030 from a 2019 base year. Danfoss also commits to reduce absolute scope 3 GHG emissions 15% within the same timeframe</t>
  </si>
  <si>
    <t>Danieli Group</t>
  </si>
  <si>
    <t>IT0000076486</t>
  </si>
  <si>
    <t>815600B4B8C6A353E566</t>
  </si>
  <si>
    <t>Overall Net-Zero Target Danieli Group commits to reach net-zero GHG emissions across the value chain by FY2050. Near-Term Targets Danieli Group commits to reduce absolute scope 1 and 2 GHG emissions 55% by FY2030 from a FY2017 base year. Danieli Group also commits to reduce scope 3 GHG emissions 62% per dollar value added by FY2030 from a FY2021 base year. Long-Term Targets Danieli Group commits to reduce absolute scope 1 and 2 GHG emissions 93% by FY2050 from a FY2017 base year. Danieli Group further commits to reduce absolute scope 3 GHG emissions 97% per dollar value added by FY2050 from a FY2021 base year.</t>
  </si>
  <si>
    <t>Danish Crown A/S</t>
  </si>
  <si>
    <t>21380063C9WS18D6WJ21</t>
  </si>
  <si>
    <t>Danish Crown commits to reduce absolute scope 1 and 2 GHG emissions 42% by FY2030 from a FY2020 base year*. Danish Crown also commits to reduce scope 3 GHG emissions 20% per kg of output produced within the same timeframe. *The target boundary includes land-related emissions and removals from bioenergy feedstocks</t>
  </si>
  <si>
    <t>Danish Technological Institute</t>
  </si>
  <si>
    <t>DK 56976116</t>
  </si>
  <si>
    <t>Danny Sullivan Group</t>
  </si>
  <si>
    <t>Danoffice IT</t>
  </si>
  <si>
    <t>213800KVLCLL62XHOX15</t>
  </si>
  <si>
    <t>This target was approved using a streamlined target validation route exclusive to small and medium-sized enterprises (SMEs). https://sciencebasedtargets.org/faqs-for-smes/ Danoffice IT commits to reduce scope 1 and scope 2 GHG emissions 42% by 2030 from a 2020 base year, and to measure and reduce its scope 3 emissions.</t>
  </si>
  <si>
    <t>Danone</t>
  </si>
  <si>
    <t>FR0000120644</t>
  </si>
  <si>
    <t>969500KMUQ2B6CBAF162</t>
  </si>
  <si>
    <t>Overall Net-Zero Target: Danone commits to reach net-zero greenhouse gas emissions across the value chain by 2050. 
Near-Term Targets: Energy &amp; Industry: Danone commits to reduce absolute scope 1 and 2 GHG emissions 46.3% by 2030 from a 2020 base year*. Danone also commits to reduce absolute scope 3 GHG emissions from purchased goods and services, fuel-and energy-related activities, upstream transportation and distribution, waste generated in operations, downstream transportation and distribution and end of life treatment of sold products 42% within the same timeframe. 
*The target boundary includes land-related emissions and removals from bioenergy feedstocks. 
FLAG: Danone commits to reduce absolute scope 1 and 3 FLAG GHG emissions 30.3% by FY2030 from a FY2020 base year** 
** The target includes FLAG emissions and removals. 
Long-Term Targets: Energy &amp; Industry: Danone commits to reduce absolute scope 1, 2 and scope 3 GHG emissions from purchased goods and services, fuel and energy related activities, upstream transportation and distribution, waste generated in operations, downstream transportation and distribution, and end-of-life treatment of sold products 90% by FY2050 from a FY2020 base year*. 
*The target boundary includes land-related emissions and removals from bioenergy feedstocks. 
FLAG: Danone commits to reduce absolute scope 1 and 3 FLAG GHG emissions 72% by FY2050 from a FY2020 base year** 
** The target includes FLAG emissions and removals.</t>
  </si>
  <si>
    <t>Danske Bank</t>
  </si>
  <si>
    <t>DK0010274414</t>
  </si>
  <si>
    <t>MAES062Z21O4RZ2U7M96</t>
  </si>
  <si>
    <t>Danæg Holding A/S</t>
  </si>
  <si>
    <t>213800PEPZLSZF5J4519</t>
  </si>
  <si>
    <t>DARFON Electronics Corp.</t>
  </si>
  <si>
    <t>TW0008163007</t>
  </si>
  <si>
    <t>Darktrace plc</t>
  </si>
  <si>
    <t>GB00BNYK8G86</t>
  </si>
  <si>
    <t>213800PC5S5P9CSNFC89</t>
  </si>
  <si>
    <t>Darling Ingredients Inc.</t>
  </si>
  <si>
    <t>US2372661015</t>
  </si>
  <si>
    <t>L1N0SPPKS7EXZYUMZ898</t>
  </si>
  <si>
    <t>Dassault Systemes</t>
  </si>
  <si>
    <t>FR0000130650</t>
  </si>
  <si>
    <t>96950065LBWY0APQIM86</t>
  </si>
  <si>
    <t>2027, 2025</t>
  </si>
  <si>
    <t>Dassault Systemes commits to reduce absolute scope 1 and 2 GHG emissions 35% by 2027 from a 2019 base year. Dassault Systemes also commits to reduce scope 3 GHG emissions from business travel and employee commuting 20% within the same timeframe. Dassault Systemes further commits that 50% of its suppliers by emissions covering purchased goods and services and capital goods, will have science-based targets by 2025.</t>
  </si>
  <si>
    <t>Data Communications Management Corp.</t>
  </si>
  <si>
    <t>CA23761M1023</t>
  </si>
  <si>
    <t>Data Communications Management Ltd. commits to reduce absolute scope 1 and 2 GHG emissions 44% by 2030 from a 2020 base year. Data Communications Management Ltd. also commits that 75% of its suppliers by spend covering purchased goods and services, and upstream transportation and distribution will have science-based targets by 2026.</t>
  </si>
  <si>
    <t>Data4 services</t>
  </si>
  <si>
    <t>This target was approved using a streamlined target validation route exclusive to small and medium-sized enterprises (SMEs). https://sciencebasedtargets.org/faqs-for-smes/ Data4 services commits to reduce scope 1 and scope 2 GHG emissions 38% by 2030 from a 2021 base year, and to measure and reduce its scope 3 emissions. Data4 services commits to reduce scope 1+2+3 emissions 90% by 2050 from a 2021 base year.</t>
  </si>
  <si>
    <t>DataArt Solutions Inc</t>
  </si>
  <si>
    <t>Datagraphic</t>
  </si>
  <si>
    <t>This target was approved using a streamlined target validation route exclusive to small and medium-sized enterprises (SMEs). https://sciencebasedtargets.org/faqs-for-smes/ Datagraphic commits to reduce scope 1 and scope 2 GHG emissions 46% by 2030 from a 2019 base year, and to measure and reduce its scope 3 emissions. commits to reach net-zero greenhouse gas emissions across the value chain by 2050 from a 2019 base year.</t>
  </si>
  <si>
    <t>Datamura Solutions, Inc.</t>
  </si>
  <si>
    <t>This target was approved using a streamlined target validation route exclusive to small and medium-sized enterprises (SMEs). https://sciencebasedtargets.org/faqs-for-smes/ Datamura Solutions, Inc. commits to maintain zero scope 1 and scope 2 emissions through 2030 from a 2022 base year, and to measure and reduce its scope 3 emissions</t>
  </si>
  <si>
    <t>Datatec Limited</t>
  </si>
  <si>
    <t>ZAE000017745</t>
  </si>
  <si>
    <t>Overall Net-Zero Target
Datatec Limited commits to reach net-zero greenhouse gas emissions across the value
chain by FY2050 from a FY2022 base year.
Near-Term Targets
Datatec Limited commits to reduce absolute scope 1 and 2 GHG emissions 50% by FY2030
from a FY2022 base year. Datatec Limited also commits that 85% of suppliers by spend
covering purchased goods and service will have science-based targets by FY2028.
Long-Term Targets
Datatec Limited commits to reduce absolute scope 1 and 2 GHG emissions 90% by FY2050
from a FY2022 base year. Datatec Limited also commits to reduce absolute scope 3 GHG
emissions 90% within the same timeframe.</t>
  </si>
  <si>
    <t>DAVA Foods Denmark A/S</t>
  </si>
  <si>
    <t>David Brown Santasalo</t>
  </si>
  <si>
    <t>David Lloyd Leisure Ltd</t>
  </si>
  <si>
    <t>984500DE78CC060F1475</t>
  </si>
  <si>
    <t>Davidson Consulting</t>
  </si>
  <si>
    <t>Davidson Cosulting commits to reduce absolute scope 1 and 2 GHG emissions 50.4% by 2032 from a 2021 base year. Davidson Consulting also commits to increase annual sourcing of renewable electricity from 92% in 2021 to 100% by 2030. Davidson Consulting further commits to reduce scope 3 GHG emissions intensity 55% per euro of revenue, equivalent to a 35% absolute reduction, by 2032 from a 2021 base year. Davidson consulting finally commits to reduce optional scope 3 GHG emissions from use of sold products and upstream leased assets 10% within the same timeframe</t>
  </si>
  <si>
    <t>Davies Group</t>
  </si>
  <si>
    <t>Davines S.p.A.</t>
  </si>
  <si>
    <t>IT0003370266</t>
  </si>
  <si>
    <t>815600777938F33F7331</t>
  </si>
  <si>
    <t>DaVita</t>
  </si>
  <si>
    <t>US23918K1088</t>
  </si>
  <si>
    <t>M2XHYMU3TZNEZURC6H66</t>
  </si>
  <si>
    <t>DaVita Inc. commits to reduce absolute scope 1 and 2 GHG emissions 50% by 2030 from a 2018 base year. DaVita Inc. commits to increase annual sourcing of renewable electricity from 0% in 2018 to 100% by 2030. DaVita Inc. also commits that 70% of its suppliers by emissions covering purchased goods and services, capital goods, waste generated in operations, and downstream transportation and distribution will have science-based targets by 2025.</t>
  </si>
  <si>
    <t>Dawn Farm Foods Ltd.</t>
  </si>
  <si>
    <t>549300FXSJB51S23AZ75</t>
  </si>
  <si>
    <t>Dawn Farm Foods Ltd. commits to reduce absolute scope 1 and 2 GHG emissions by 46.2% by 2030 from a 2019 base year. Dawn Farm Foods Ltd. also commits to reduce scope 3 GHG emissions covering purchased goods and services by 35% per tonne of finished product within the same timeframe</t>
  </si>
  <si>
    <t>Dawn Meats Group UC</t>
  </si>
  <si>
    <t>635400CVRS5FVWRJGK98</t>
  </si>
  <si>
    <t>Dawn Meats Group UC commits to reduce absolute scope 1 and 2 GHG emissions 59% by 2030 from a 2016 base year. * Dawn Meats Group commits to reduce scope 3 GHG emissions of its purchased goods and services 28% per tonne of finished product by 2030 from a 2016 base year.” *The target boundary includes biogenic emissions from bioenergy feedstocks.</t>
  </si>
  <si>
    <t>DAWON&amp;COMPANY.LTD</t>
  </si>
  <si>
    <t>Daxner &amp; Merl GmbH</t>
  </si>
  <si>
    <t>The Austrian sustainability consultancy Daxner &amp; Merl commits to reduce absolute scope 1, 2 and 3 GHG emissions 20% and keep active sourcing of 100% of electricity from renewable sources by 2030 from a 2018 base year.</t>
  </si>
  <si>
    <t>The targets covering greenhouse gas emissions from company operations (scopes 1 and 2) are consistent with reductions required to keep warming to 2°C. The renewable energy procurement target covering scope 2 emissions is consistent with reductions required to keep warming to 1.5°C.</t>
  </si>
  <si>
    <t>DAYDO CO., LTD.</t>
  </si>
  <si>
    <t>This target was approved using a streamlined target validation route exclusive to small and medium-sized enterprises (SMEs). https://sciencebasedtargets.org/faqs-for-smes/ DAYDO CO., LTD. commits to reduce scope 1 and scope 2 GHG emissions 46% by 2030 from a 2019 base year, and to measure and reduce its scope 3 emissions.</t>
  </si>
  <si>
    <t>DB Cargo (UK) Limited</t>
  </si>
  <si>
    <t>5299004WAES5548A1V57</t>
  </si>
  <si>
    <t>DBJ Private REIT Inc.</t>
  </si>
  <si>
    <t>This target was approved using a streamlined target validation route exclusive to small and medium-sized enterprises (SMEs). https://sciencebasedtargets.org/faqs-for-smes/ DBJ Private REIT Inc. commits to reduce scope 1 and scope 2 GHG emissions 46% by 2030 from a 2019 base year, and to measure and reduce its scope 3 emissions. DBJ Private REIT Inc. commits to reach net-zero by 2050. As part of this, DBJ Private REIT Inc. commits to reduce scope 1+2+3 emissions 90% by 2050 from a 2019 base year.</t>
  </si>
  <si>
    <t>dbramante1928 ApS</t>
  </si>
  <si>
    <t>This target was approved using a streamlined target validation route exclusive to small and medium-sized enterprises (SMEs). https://sciencebasedtargets.org/faqs-for-smes/ dbramante1928 ApS. commits to reduce scope 1 and scope 2 GHG emissions 30% by 2030 from a 2018 base year, and to measure and reduce its scope 3 emissions. dbramante1928 ApS. commits to reach net-zero by 2050. As part of this, dbramante1928 ApS. commits to reduce scope 1+2+3 emissions 90% by 2050 from a 2018 base year.</t>
  </si>
  <si>
    <t>DCE Datacoms LTD</t>
  </si>
  <si>
    <t>This target was approved using a streamlined target validation route exclusive to small and medium-sized enterprises (SMEs). https://sciencebasedtargets.org/faqs-for-smes/ DCE Datacoms LTD commits to reduce scope 1 and scope 2 GHG emissions 42% by 2030 from a 2022 base year, and to measure and reduce its scope 3 emissions.</t>
  </si>
  <si>
    <t>De Beers Group</t>
  </si>
  <si>
    <t>549300X8ZS5R4RYR0417</t>
  </si>
  <si>
    <t>De Beers Group commits to reduce absolute scope 1 and 2 GHG emissions 42% by 2030 from a 2021 base year. De Beers Group also commits to reduce absolute scope 3 GHG emissions 25% within the same timeframe.</t>
  </si>
  <si>
    <t>De Cronos Groep</t>
  </si>
  <si>
    <t>De Graaf Bakeries</t>
  </si>
  <si>
    <t>This target was approved using a streamlined target validation route exclusive to small and medium-sized enterprises (SMEs). https://sciencebasedtargets.org/faqs-for-smes/ De Graaf Bakeries commits to reduce scope 1 and scope 2 GHG emissions 42% by 2030 from a 2020 base year, and to measure and reduce its scope 3 emissions.</t>
  </si>
  <si>
    <t>De La Rue plc</t>
  </si>
  <si>
    <t>GB00B3DGH821</t>
  </si>
  <si>
    <t>213800DH741LZWIJXP78</t>
  </si>
  <si>
    <t>De La Rue PLC commits to reduce absolute scope 1 and 2 GHG emissions 46.2% by FY2030 from a FY2020 base year. De La Rue PLC also commits to reduce absolute scope 3 GHG emissions 46.2% within the same timeframe.</t>
  </si>
  <si>
    <t>De-Metal a.s.</t>
  </si>
  <si>
    <t>This target was approved using a streamlined target validation route exclusive to small and medium-sized enterprises (SMEs). https://sciencebasedtargets.org/faqs-for-smes/ De-Metal a.s. commits to reduce scope 1 and scope 2 GHG emissions 50% by 2030 from a 2018 base year, and to measure and reduce its scope 3 emissions.</t>
  </si>
  <si>
    <t>Deacero SAPI de CV</t>
  </si>
  <si>
    <t>Decathlon</t>
  </si>
  <si>
    <t>FR0124392772</t>
  </si>
  <si>
    <t>9695007JOO3V2B0GMP47</t>
  </si>
  <si>
    <t>Overall Net-Zero Target: Decathlon commits to reach net-zero greenhouse gas emissions
across the value chain by 2050.
Near-Term Targets: Decathlon commits to reduce absolute scope 1 and 2 GHG emissions
42% by 2030 from a 2021 base year. Decathlon also commits to reduce absolute scope 3
GHG emissions 42% within the same timeframe.
Long-Term Targets: Decathlon commits to reduce absolute scope 1 and 2 GHG emissions
90% by 2050 from a 2021 base year. Decathlon also commits to reduce absolute scope 3
GHG emissions 90% within the same timeframe.</t>
  </si>
  <si>
    <t>Deceuninck</t>
  </si>
  <si>
    <t>BE0003789063</t>
  </si>
  <si>
    <t>549300R6YGQQ24P6WW72</t>
  </si>
  <si>
    <t>Overall Net Zero target
Deceuninck commits to reach net-zero greenhouse gas emissions across the value chain by 2050.
Near-Term Targets
Deceuninck commits to reduce absolute scope 1 and 2 GHG emissions 60% by 2030 from a 2021 base year.
Deceuninck also commits to reduce scope 3 GHG emissions from purchased goods and
services, fuel and energy related activites, upstream transportation and distribution, waste generated in operations, business travel and employee commuting 51.6% per tonne of production within the same timeframe.
Long-Term Target
Deceuninck commits to reduce absolute scope 1, 2 and 3 GHG emissions 90% by 2050 from a 2021 base year.</t>
  </si>
  <si>
    <t>Dechra Pharmaceuticals PLC</t>
  </si>
  <si>
    <t>GB0009633180</t>
  </si>
  <si>
    <t>213800J4UVB5OWG8VX82</t>
  </si>
  <si>
    <t>Dechra Pharmaceuticals commits to reduce absolute scope 1 and 2 GHG
emissions 42% by 2030 from a 2021 base year. Dechra Pharmaceuticals also
commits to reduce scope 3 GHG emissions 51.6% per GBP value added within
the same timeframe</t>
  </si>
  <si>
    <t>Deckers Brands</t>
  </si>
  <si>
    <t>US2435371073</t>
  </si>
  <si>
    <t>5493008LG4W3I6K8J118</t>
  </si>
  <si>
    <t>Deckers Brands commits to reduce absolute scope 1 and 2 GHG emissions 46% by FY2030 from a FY2019 base year. Deckers Brands also commits to reduce scope 3 GHG emissions 58% per $M gross profit within the same timeframe.</t>
  </si>
  <si>
    <t>Decor (Suzhou) Co.,Ltd</t>
  </si>
  <si>
    <t>This target was approved using a streamlined target validation route exclusive to small and medium-sized enterprises (SMEs). https://sciencebasedtargets.org/faqs-for-smes/ Decor (Suzhou) Co.,Ltd commits to reduce scope 1 and scope 2 GHG emissions 38% by 2030 from a 2021 base year, and to measure and reduce its scope 3 emissions.</t>
  </si>
  <si>
    <t>DEDC LLC (Consulting Engineers)</t>
  </si>
  <si>
    <t>This target was approved using a streamlined target validation route exclusive to small and medium-sized enterprises (SMEs). https://sciencebasedtargets.org/faqs-for-smes/ DEDC LLC (Consulting Engineers) commits to reduce scope 1 and scope 2 GHG emissions 42% by 2030 from a 2022 base year, and to measure and reduce its scope 3 emissions.</t>
  </si>
  <si>
    <t>Dedicare Life Science</t>
  </si>
  <si>
    <t>This target was approved using a streamlined target validation route exclusive to small and medium-sized enterprises (SMEs). https://sciencebasedtargets.org/faqs-for-smes/ Dedicare Life Science commits to reduce scope 1 and scope 2 GHG emissions 42% by 2030 from a 2021 base year, and to measure and reduce its scope 3 emissions.</t>
  </si>
  <si>
    <t>Deere &amp; Company</t>
  </si>
  <si>
    <t>US2441991054</t>
  </si>
  <si>
    <t>PWFTNG3EI0Y73OXWDH08</t>
  </si>
  <si>
    <t>Deere &amp; Company commits to reduce absolute scope 1 and 2 GHG emissions 50% by FY2030 from a FY2021 base year*. Deere &amp; Company also commits to reduce absolute Scope 3 GHG emissions from purchased goods and services and use of sold products 30% within the same timeframe. *The target boundary includes land-related emissions and removals from bioenergy feedstocks.</t>
  </si>
  <si>
    <t>DeFacto Perakende Ticaret A.S.</t>
  </si>
  <si>
    <t>Definity Financial Corporation</t>
  </si>
  <si>
    <t>CA24477T1003</t>
  </si>
  <si>
    <t>984500D5F3FC49D00C44</t>
  </si>
  <si>
    <t>Degreed, Inc</t>
  </si>
  <si>
    <t>This target was approved using a streamlined target validation route exclusive to small and medium-sized enterprises (SMEs). https://sciencebasedtargets.org/faqs-for-smes/ Degreed, Inc commits to reduce scope 1 and scope 2 GHG emissions 42% by 2030 from a 2022 base year, and to measure and reduce its scope 3 emissions.</t>
  </si>
  <si>
    <t>DEIF A/S</t>
  </si>
  <si>
    <t>213800Z18XGV1538LC97</t>
  </si>
  <si>
    <t>Dekkers International</t>
  </si>
  <si>
    <t>This target was approved using a streamlined target validation route exclusive to small and medium-sized enterprises (SMEs). https://sciencebasedtargets.org/faqs-for-smes/ Dekkers International commits to reduce scope 1 and scope 2 GHG emissions 42% by 2030 from a 2020 base year, and to measure and reduce its scope 3 emissions.</t>
  </si>
  <si>
    <t>DEKRA SE</t>
  </si>
  <si>
    <t>529900LZEZ8EIEK7W207</t>
  </si>
  <si>
    <t>Del Monte Foods, Inc.</t>
  </si>
  <si>
    <t>US24521TAC09</t>
  </si>
  <si>
    <t>549300U9K7TD84Q24R17</t>
  </si>
  <si>
    <t>DELASSUS S.A</t>
  </si>
  <si>
    <t>Delete Group Oyj</t>
  </si>
  <si>
    <t>DELFINGEN</t>
  </si>
  <si>
    <t>FR0000054132</t>
  </si>
  <si>
    <t>9695007P3OVZYPVI7992</t>
  </si>
  <si>
    <t>delfortgroup AG</t>
  </si>
  <si>
    <t>Delirest services s.r.o.</t>
  </si>
  <si>
    <t>Delivery Hero SE</t>
  </si>
  <si>
    <t>DE000A2E4K43</t>
  </si>
  <si>
    <t>529900C3EX1FZGE48X78</t>
  </si>
  <si>
    <t>Delivery Hero commits to reduce absolute scope 1 and 2 GHG emissions 50.4%
by 2032 from a 2022 base year. Delivery Hero commits to reduce scope 3 GHG
emissions 58.1% per million euros of gross profit by 2032 from a 2022 base year.</t>
  </si>
  <si>
    <t>Dell Technologies</t>
  </si>
  <si>
    <t>US24703L1035</t>
  </si>
  <si>
    <t>549300TJB5YBRUPOG437</t>
  </si>
  <si>
    <t>Dell Technologies commits to reduce absolute scope 1 and 2 GHG emissions 50% by FY2031 from an FY2020 base year. Dell Technologies commits to reduce absolute scope 3 GHG emissions from purchased goods and services 45% by FY2031 from a FY2020 base year. Dell Technologies commits to reduce absolute scope 3 GHG emissions from use of sold products 30% within the same timeframe.</t>
  </si>
  <si>
    <t>Della Toffola Group</t>
  </si>
  <si>
    <t>815600A4703E67C79E24</t>
  </si>
  <si>
    <t>Dellner Couplers Group</t>
  </si>
  <si>
    <t>549300C5DN46NJMO8W95</t>
  </si>
  <si>
    <t>Dellner Couplers Group commits to reduce absolute scope 1 and 2 GHG emissions 75.3% by 2030 from a 2019 base year.* Dellner Couplers Group also commits to rescue absolute scope 3 GHG emissions 27.5% within the same timeframe.
*The target boundary includes biogenic land-related emissions and
removals from bioenergy feedstocks.</t>
  </si>
  <si>
    <t>Delmar International Inc</t>
  </si>
  <si>
    <t>54930007XH5WQX6BUQ58</t>
  </si>
  <si>
    <t>Deloitte (Deloitte Global and Deloitte member firms)</t>
  </si>
  <si>
    <t>213800GFW5ZLF5G5OH34</t>
  </si>
  <si>
    <t>Deloitte commits to reduce absolute scope 1 and 2 GHG emissions 70% by 2030 from a 2019 base year. Deloitte commits to reduce scope 3 GHG emissions from business travel 50% per FTE by 2030 from a 2019 base year. Deloitte also commits that 67% of its suppliers by emissions covering purchased goods and services and business travel will have science-based targets by 2025.</t>
  </si>
  <si>
    <t>Delphi Technologies</t>
  </si>
  <si>
    <t>JE00BD85SC56</t>
  </si>
  <si>
    <t>DelphianLogic Technologies</t>
  </si>
  <si>
    <t>This target was approved using a streamlined target validation route exclusive to small and medium-sized enterprises (SMEs). https://sciencebasedtargets.org/faqs-for-smes/ DelphianLogic Technologies commits to reduce scope 1 and scope 2 GHG emissions 46% by 2030 from a 2019 base year, and to measure and reduce its scope 3 emissions.</t>
  </si>
  <si>
    <t>Delta Air Lines</t>
  </si>
  <si>
    <t>US2473617023</t>
  </si>
  <si>
    <t>Q2CCMS6R0AS67HJMBN42</t>
  </si>
  <si>
    <t>Delta Air Lines commits to reduce well-to-wake scope 1 and 3 jet fuel GHG emissions 45% per revenue tonne kilometer by 2035 from a 2019 base year.* *Non-CO2e effects which may also contribute to aviation induced warming are not included in this target. Delta Air Lines commits to report publicly on its collaboration with stakeholders to improve understanding of opportunities to mitigate the non-CO2e impacts of aviation annually over its target timeframe.</t>
  </si>
  <si>
    <t>Delta Capita Group</t>
  </si>
  <si>
    <t>Delta Carbon</t>
  </si>
  <si>
    <t>This target was approved using a streamlined target validation route exclusive to small and medium-sized enterprises (SMEs). https://sciencebasedtargets.org/faqs-for-smes/ Delta Carbon commits to reduce scope 1 and scope 2 GHG emissions 50% by 2030 from a 2018 base year, and to measure and reduce its scope 3 emissions.</t>
  </si>
  <si>
    <t>Delta Display Limited</t>
  </si>
  <si>
    <t>894500LT9CRNQCFGJ648</t>
  </si>
  <si>
    <t>DELTA DORE</t>
  </si>
  <si>
    <t>969500CNWQZH6Z1CVG21</t>
  </si>
  <si>
    <t>Delta Electronics</t>
  </si>
  <si>
    <t>TW0002308004</t>
  </si>
  <si>
    <t>529900UVZWNWGDLJSM52</t>
  </si>
  <si>
    <t>Overall Net-Zero Target
Delta Electronics Inc. commits to reach net-zero greenhouse gas emissions across the value chain by 2050 from a 2021 base year.
Near-Term Targets
Delta Electronics Inc. commits to reduce absolute scope 1 and 2 GHG emissions 90% by 2030 from a 2021 base year. Delta Electronics Inc. also commits to increase annual sourcing of renewable electricity from 55% in 2021 to 100% by 2030. Delta Electronics Inc.further commits to reduce absolute scope 3 GHG emissions 25% within the same timeframe.
Long-Term Targets
Delta Electronics Inc. commits to maintain at least 90% absolute scope 1 and 2 GHG emission reductions from 2030 through 2050 from a 2021 base year. Delta Electronics Inc. also commits to reduce absolute scope 3 GHG emissions 90% by 2050 from a 2021 base year.</t>
  </si>
  <si>
    <t>DELTA Fiber Nederland B.V.</t>
  </si>
  <si>
    <t>724500K0NBBBR9TL2R60</t>
  </si>
  <si>
    <t>DELTA Fiber Nederland B.V commits to reduce absolute scope 1 and 2 GHG emissions 50% by 2030 from a 2022 base year.*
DELTA Fiber Nederland B.V. also commits to continue active annual sourcing of 100% renewable electricity through 2030.
DELTA Fiber Nederland B.V further commits to reduce scope 3 GHG emissions 55% per home activated within the same timeframe.
*The target boundary includes land-related emissions and removals from bioenergy feedstocks</t>
  </si>
  <si>
    <t>DELTA FOODS S.A.</t>
  </si>
  <si>
    <t>213800H4XWZFDO4JGO42</t>
  </si>
  <si>
    <t>Delta-Simons Environmental Consultants Limited</t>
  </si>
  <si>
    <t>984500O779B024R1F911</t>
  </si>
  <si>
    <t>Delta-Simons Environmental Consultants Limited commits to reduce absolute scope 1 and scope 2 GHG emissions 50% by 2030 from a 2018 base year, and to measure and reduce its scope 3 emissions.</t>
  </si>
  <si>
    <t>Demant A/S</t>
  </si>
  <si>
    <t>DK0060738599</t>
  </si>
  <si>
    <t>213800RM6L9LN78BVA56</t>
  </si>
  <si>
    <t>Overall Net-Zero Target
Demant commits to reach net-zero GHG emissions across the value chain by 2050 from a 2019 base year.
Near-Term Targets
Demant commits to reduce absolute scope 1 and 2 GHG emissions 46.2% by 2030 from a 2019 base year. Demant also commits to reduce absolute scope 3 GHG emissions 46.2% within the same timeframe.
Long-Term Targets
Demant commits to reduce absolute scope 1 and 2 GHG emissions 90% by 2050 from a 2019 base year. Demant also commits to reduce absolute scope 3 GHG emissions 90% within the same timeframe.</t>
  </si>
  <si>
    <t>Demcointer</t>
  </si>
  <si>
    <t>549300DDRBWU9J5F2H11</t>
  </si>
  <si>
    <t>Tunisia</t>
  </si>
  <si>
    <t>This target was approved using a streamlined target validation route exclusive to small and medium-sized enterprises (SMEs). https://sciencebasedtargets.org/faqs-for-smes/  Demcointer commits to reduce scope 1 and scope 2 GHG emissions 42% by 2030 from a 2020 base year, and to measure and reduce its scope 3 emissions.</t>
  </si>
  <si>
    <t>Denave India Private Limited</t>
  </si>
  <si>
    <t>335800PVWS3DFV4DKS08</t>
  </si>
  <si>
    <t>Denim-E (Pvt.) Limited.</t>
  </si>
  <si>
    <t>Denjean &amp; Associés</t>
  </si>
  <si>
    <t>This target was approved using a streamlined target validation route exclusive to small and medium-sized enterprises (SMEs). https://sciencebasedtargets.org/faqs-for-smes/ Denjean &amp; Associés commits to reduce scope 1 and scope 2 GHG emissions 42% by 2030 from a 2020 base year, and to measure and reduce its scope 3 emissions.</t>
  </si>
  <si>
    <t>denkstatt GmbH</t>
  </si>
  <si>
    <t>This target was approved using a streamlined target validation route exclusive to small and medium-sized enterprises (SMEs). https://sciencebasedtargets.org/faqs-for-smes/. denkstatt GmbH commits to reduce absolute scope 1 and scope 2 GHG emissions 50% by 2030 from a 2018 base year, and to measure and reduce its scope 3 emissions.</t>
  </si>
  <si>
    <t>Denmaur Independent Papers Limited</t>
  </si>
  <si>
    <t>This target was approved using a streamlined target validation route exclusive to small and medium-sized enterprises (SMEs). https://sciencebasedtargets.org/faqs-for-smes/ Denmaur Independent Papers Limited commits to reduce scope 1 and scope 2 GHG emissions 46% by 2030 from a 2019 base year, and to measure and reduce its scope 3 emissions. Denmaur Independent Papers Limited commits to reach net-zero by 2045. As part of this, Denmaur Independent Papers Limited commits to reduce scope 1+2+3 emissions 90% by 2045 from a 2019 base year.</t>
  </si>
  <si>
    <t>Dennemeyer S.A.</t>
  </si>
  <si>
    <t>This target was approved using a streamlined target validation route exclusive to small and medium-sized enterprises (SMEs). https://sciencebasedtargets.org/faqs-for-smes/ Dennemeyer S.A. commits to reduce scope 1 and scope 2 GHG emissions 42% by 2030 from a 2021 base year, and to measure and reduce its scope 3 emissions.</t>
  </si>
  <si>
    <t>Denner AG</t>
  </si>
  <si>
    <t>Denner commits to reduce absolute scope 1 and 2 GHG emissions 50% by 2030 from a 2018 base year. Denner also commits that 73% of its suppliers by emissions covering purchased goods will have science-based targets by 2024. Furthermore, Denner commits to reduce absolute scope 3 GHG emissions in upstream transportation and distribution, business travel and employee commuting 15% by 2030 from a 2018 base year.</t>
  </si>
  <si>
    <t>DENSO Corporation</t>
  </si>
  <si>
    <t>JP3551500006</t>
  </si>
  <si>
    <t>549300RYPA10CQM3QK38</t>
  </si>
  <si>
    <t>FY2025, FY2030</t>
  </si>
  <si>
    <t>DENSO commits to reduce absolute scope 1 and 2 GHG emissions 50% by
FY2030 from a FY2020 base year. DENSO also commits to increase active
annual sourcing of renewable electricity from 0.6% in FY2020 to 100% by
FY2025 through FY2030. DENSO further commits to reduce absolute scope
3 GHG emissions from purchased goods and services and use of sold
products 25% by FY2030 from a FY2020 base year.</t>
  </si>
  <si>
    <t>DentalXChange</t>
  </si>
  <si>
    <t>This target was approved using a streamlined target validation route exclusive to small and medium-sized enterprises (SMEs). https://sciencebasedtargets.org/faqs-for-smes/DentalXChange commits to reduce scope 1 and scope 2 GHG emissions 42% by 2030 from a 2020 base year, and to measure and reduce its scope 3 emissions.</t>
  </si>
  <si>
    <t>Dentons</t>
  </si>
  <si>
    <t>Dentons UK and Middle East LLP</t>
  </si>
  <si>
    <t>Dentsu Inc.</t>
  </si>
  <si>
    <t>JP3551520004</t>
  </si>
  <si>
    <t>5299007PBBE83ZLJZG91</t>
  </si>
  <si>
    <t>01/08/2017</t>
  </si>
  <si>
    <t>Japanese international advertising, public relations, stockholding company Dentsu Inc. commits to reduce absolute scope 1 and 2 GHG emissions 24% by 2030 from a 2014 base-year. To address scope 3 emissions, Dentsu Inc also commits to reduce business-travel GHG emissions per employee by 25 percent between 2015 and 2050.</t>
  </si>
  <si>
    <t>Dentsu International</t>
  </si>
  <si>
    <t>GB00B4JV1B90</t>
  </si>
  <si>
    <t>213800FERQ5LE3H7WJ58</t>
  </si>
  <si>
    <t>Dentsu International commits to reach net-zero greenhouse gas emissions across the value chain by 2040.  
Near-Term Target
Dentsu commits to reduce absolute scope 1, 2, and 3 GHG emissions 46.2% by 2030 from a 2019 base year. 
Long-Term Target
Dentsu also commits to reduce absolute scope 1, 2, and 3 GHG emissions 90% by 2040 from a 2019 base year.</t>
  </si>
  <si>
    <t>Deoleo Global S.A.U.</t>
  </si>
  <si>
    <t>9598006J11J04Q19SX53</t>
  </si>
  <si>
    <t>DEPT® Digital Agency Holding B.V</t>
  </si>
  <si>
    <t>Derwent London Plc</t>
  </si>
  <si>
    <t>GB0002652740</t>
  </si>
  <si>
    <t>213800BXKQ9KZNUR1M61</t>
  </si>
  <si>
    <t>This target was approved using a streamlined target validation route exclusive to small and medium-sized enterprises (SMEs). https://sciencebasedtargets.org/faqs-for-smes/ Derwent London Plc commits to reduce scope 1 and scope 2 GHG emissions 42% by 2030 from a 2022 base year, and to measure and reduce its scope 3 emissions. Derwent London Plc commits to reach net-zero by 2040. As part of this, Derwent London Plc commits to reduce scope 1+2+3 emissions 90% by 2040 from a 2022 base year.</t>
  </si>
  <si>
    <t>Desiderata Consultingb Ltd</t>
  </si>
  <si>
    <t>This target was approved using a streamlined target validation route exclusive to small and medium-sized enterprises (SMEs). https://sciencebasedtargets.org/faqs-for-smes/ Desiderata Consultingb Ltd commits to reduce scope 1 and scope 2 GHG emissions 42% by 2030 from a 2022 base year, and to measure and reduce its scope 3 emissions.</t>
  </si>
  <si>
    <t>Design 103 International Limited</t>
  </si>
  <si>
    <t>This target was approved using a streamlined target validation route exclusive to small and medium-sized enterprises (SMEs). https://sciencebasedtargets.org/faqs-for-smes/ Design 103 International Limited commits to reduce scope 1 and scope 2 GHG emissions 46% by 2030 from a 2019 base year, and to measure and reduce its scope 3 emissions.</t>
  </si>
  <si>
    <t>DESIGNCO PRIVATE LIMITED</t>
  </si>
  <si>
    <t>Desigual</t>
  </si>
  <si>
    <t>Desigual commits to reduce absolute scope 1 and 2 GHG emissions 65% by 2026 from a 2019 base year. Desigual commits to reduce absolute scope 3 GHG emissions from purchased goods and services, upstream transportation, waste generated in operations, business travel, downstream transportation, and end of life treatment of sold products 65% by 2026 from a 2019 base year.</t>
  </si>
  <si>
    <t>Desjardins Group</t>
  </si>
  <si>
    <t>CA31430WDW16</t>
  </si>
  <si>
    <t>549300DWS744T069Y590</t>
  </si>
  <si>
    <t>Headline target: Desjardins Group's portfolio targets cover 4% of its total investment and
lending by total assets as of 2020. As of that year, required activities made up 4% of
Desjardins Group's total investment and lending by total assets while optional activities
made up 52% and out of scope activities made up 44%. https://sciencebasedtargets.org/resources/files/Target-language-and-summary_Desjardins-Group_Updated.pdf</t>
  </si>
  <si>
    <t>Desmedt Labels</t>
  </si>
  <si>
    <t>This target was approved using a streamlined target validation route exclusive to small and medium-sized enterprises (SMEs). https://sciencebasedtargets.org/faqs-for-smes/ Desmedt Labels commits to reduce scope 1 and scope 2 GHG emissions 42% by 2030 from a 2020 base year, and to measure and reduce its scope 3 emissions.</t>
  </si>
  <si>
    <t>deSter</t>
  </si>
  <si>
    <t>Destia Oy</t>
  </si>
  <si>
    <t>743700ND8CYANZBKQQ42</t>
  </si>
  <si>
    <t>Detry sa</t>
  </si>
  <si>
    <t>This target was approved using a streamlined target validation route exclusive to small and medium-sized enterprises (SMEs). https://sciencebasedtargets.org/faqs-for-smes/  Detry sa commits to reduce scope 1 and scope 2 GHG emissions 42% by 2030 from a 2021 base year, and to measure and reduce its scope 3 emissions.</t>
  </si>
  <si>
    <t>Deuman</t>
  </si>
  <si>
    <t>This target was approved using a streamlined target validation route exclusive to small and medium-sized enterprises (SMEs). https://sciencebasedtargets.org/faqs-for-smes/ Deuman commits to reduce scope 1 and scope 2 GHG emissions 42% by 2030 from a 2020 base year, and to measure and reduce its scope 3 emissions.</t>
  </si>
  <si>
    <t>Deutsche Bahn</t>
  </si>
  <si>
    <t>DE0008220005</t>
  </si>
  <si>
    <t>52990063S23N13HU4E98</t>
  </si>
  <si>
    <t>Deutsche Bahn commits to reduce scope 1 and 2 GHG emissions 50% across transportation services on a per passenger-km, tonne-km, track-km, and per station basis by 2030 from a 2006 base year. Deutsche Bahn commits to reduce scope 3 emissions from freight transportation and bus services 50% per tonne-km and passenger-km by 2030 from a 2006 base year. Deutsche Bahn commits to reduce absolute scope 1, 2, and 3 GHG emissions 100% by 2050 from a 2006 base year.</t>
  </si>
  <si>
    <t>Deutsche Börse Group</t>
  </si>
  <si>
    <t>DE0005810055</t>
  </si>
  <si>
    <t>529900G3SW56SHYNPR95</t>
  </si>
  <si>
    <t>Financial Institution. Deadline to submit targets June 2023</t>
  </si>
  <si>
    <t>Deutsche Gesellschaft fur Internationale Zusammenarbeit
GmbH (GIZ)</t>
  </si>
  <si>
    <t>5299001OMLLO6E78N871</t>
  </si>
  <si>
    <t>The service provider in the field of international cooperation for sustainable development and international education work Deutsche Gesellschaft für Internationale Zusammenarbeit (GIZ) GmbH commits to reduce absolute scope 1 and 2 GHG emissions 30% by 2025 from a 2019 base year. GIZ also commits to reduce absolute scope 3 GHG emissions from purchased goods and services, fuel and energy related activities, business travel, and employee commuting 10% over the same timeframe.</t>
  </si>
  <si>
    <t>Deutsche Glasfaser Group GmbH</t>
  </si>
  <si>
    <t>2594009VDKKH30FM3960</t>
  </si>
  <si>
    <t>Deutsche Glasfaser commits to reduce absolute scope 1 GHG emissions 
 47% by 2030 from a 2020 base year. Deutsche Glasfaser also commits to 
 increase active annual sourcing of renewable electricity from 0% in 2020 to 
 100% by 2030. Deutsche Glasfaser further commits to reduce scope 3 GHG 
 emissions from purchased goods and services 51.6% per home connected 
 by 2030 from a 2020 base year.</t>
  </si>
  <si>
    <t>Deutsche Post DHL Group</t>
  </si>
  <si>
    <t>DE0005552004</t>
  </si>
  <si>
    <t>8ER8GIG7CSMVD8VUFE78</t>
  </si>
  <si>
    <t>Deutsche Post DHL Group commits to reduce absolute scope 1 and 2 GHG emissions 42% by 2030 from a 2021 base year*. Deutsche Post DHL Group also commits to reduce absolute scope 3 GHG emissions from fuel and energy related activities, upstream transportation and distribution and business travel 25% by 2030 from a 2021 base year. *The target boundary includes land-related emissions and removals from bioenergy feedstocks</t>
  </si>
  <si>
    <t>Aviation sector development</t>
  </si>
  <si>
    <t>Deutsche Telekom AG</t>
  </si>
  <si>
    <t>DE0005557508</t>
  </si>
  <si>
    <t>549300V9QSIG4WX4GJ96</t>
  </si>
  <si>
    <t>Overall net-zero target:
Deutsche Telekom AG commits to reach net-zero greenhouse gas emissions across the value chain by 2040.
Near-term targets:
Deutsche Telekom AG commits to reduce absolute scope 1 and 2 GHG emissions 94% by
2030 from a 2020 base year. Deutsche Telekom AG also commits to reduce absolute scope 3 GHG emissions 47% within the same timeframe.
Long-term targets:
Deutsche Telekom AG commits to reduce absolute scope 1 and 2 GHG emissions 90% by
2040 from a 2020 base year. Deutsche Telekom AG also commits to reduce absolute scope 3 GHG emissions 90% within the same timeframe.</t>
  </si>
  <si>
    <t>Develey Polska Sp. z o.o.</t>
  </si>
  <si>
    <t>no</t>
  </si>
  <si>
    <t>Devgiri Group</t>
  </si>
  <si>
    <t>Devo, Inc</t>
  </si>
  <si>
    <t>DeVolksbank N.V.</t>
  </si>
  <si>
    <t>Headline target: DeVolksbank portfolio targets cover 74% of its investment and lending activities as of 2020. https://sciencebasedtargets.org/resources/files/Target-language-and-summary-De-Volksbank-docx.pdf</t>
  </si>
  <si>
    <t>Devoteam SAS</t>
  </si>
  <si>
    <t>Devro Ltd</t>
  </si>
  <si>
    <t>GB0002670437</t>
  </si>
  <si>
    <t>549300Z9YLY7LEMLJ904</t>
  </si>
  <si>
    <t>Dexcom, Inc.</t>
  </si>
  <si>
    <t>US2521311074</t>
  </si>
  <si>
    <t>549300YSK3QDSFR5EU59</t>
  </si>
  <si>
    <t>Dexus</t>
  </si>
  <si>
    <t>AU000000DXS1</t>
  </si>
  <si>
    <t>Australian real estate investment trust Dexus commits to reduce absolute scope 1 and 2 GHG emissions 70% and absolute scope 3 emissions 25% by 2030 from a 2018 base year.</t>
  </si>
  <si>
    <t>DF World of Spices GmbH</t>
  </si>
  <si>
    <t>DFE Pharma GmbH &amp; Co. KG</t>
  </si>
  <si>
    <t>529900D9W4X9OOSME741</t>
  </si>
  <si>
    <t>DFGE – Institute for Energy, Ecology and Economy GmbH</t>
  </si>
  <si>
    <t>This target was approved using a streamlined target validation route exclusive to small and medium-sized enterprises (SMEs). https://sciencebasedtargets.org/faqs-for-smes/ DFGE – Institute for Energy, Ecology and Economy GmbH commits to reduce scope 1 and scope 2 GHG emissions 46% by 2030 from a 2019 base year, and to measure and reduce its scope 3 emissions. DFGE – Institute for Energy, Ecology and Economy GmbH commits to reach net-zero by 2050. As part of this, DFGE – Institute for Energy, Ecology and Economy GmbH commits to reduce scope 1+2+3 emissions 90% by 2050 from a 2019 base year.</t>
  </si>
  <si>
    <t>DFI Retail Group Holdings Limited</t>
  </si>
  <si>
    <t>BMG2624N1535</t>
  </si>
  <si>
    <t>DFI Retail Group Holdings Ltd. commits to reduce absolute scope 1 and 2 GHG emissions 50% by 2030 from a 2021 base year. DFI Retail Group Holdings Ltd. also commits to reduce absolute scope 3 GHG emissions covering purchased goods and services, fuel- and energy-related activities, waste generated in operations, and investments, 25% within the same timeframe.</t>
  </si>
  <si>
    <t>DFS Furniture PLC</t>
  </si>
  <si>
    <t>GB00BTC0LB89</t>
  </si>
  <si>
    <t>213800GDSOBNKS1U1P93</t>
  </si>
  <si>
    <t>DGB FINANCIAL GROUP</t>
  </si>
  <si>
    <t>KR7139130009</t>
  </si>
  <si>
    <t>Headline target: DGB Financial Group's portfolio targets cover 23% of its total investment and lending activities by monetary value as of 2021. https://sciencebasedtargets.org/resources/files/Target-language-and-summary_DGB-Financial-docx.pdf</t>
  </si>
  <si>
    <t>DH BROTHERS INDUSTRIES (PTY) LTD TRADING AS WILLOWTON GROUP</t>
  </si>
  <si>
    <t>DH Lighting Co., Ltd.</t>
  </si>
  <si>
    <t>Dhandapani Steel Private Limited</t>
  </si>
  <si>
    <t>This target was approved using a streamlined target validation route exclusive to small and medium-sized enterprises (SMEs). https://sciencebasedtargets.org/faqs-for-smes/ Dhandapani Steel Private Limited commits to reduce scope 1 and scope 2 GHG emissions 42% by 2030 from a 2022 base year, and to measure and reduce its scope 3 emissions.</t>
  </si>
  <si>
    <t>Di Luca &amp; Di Luca AB</t>
  </si>
  <si>
    <t>549300NTB0X3IIZDHU97</t>
  </si>
  <si>
    <t>This target was approved using a streamlined target validation route exclusive to small and medium-sized enterprises (SMEs). https://sciencebasedtargets.org/faqs-for-smes/ Di Luca &amp; Di Luca AB commits to reduce absolute scope 1 and scope 2 GHG emissions 50% by 2030 from a 2018 base year, and to measure and reduce its scope 3 emissions.</t>
  </si>
  <si>
    <t>Diab International AB</t>
  </si>
  <si>
    <t>549300HTF9A5EYCJ3D12</t>
  </si>
  <si>
    <t>International producer of plastic foam core materials, Diab international commits to reduce absolute Scopes 1 and 2 emissions 35%  by 2022 and 80% by 2050, from a 2016 base-year. Diab also commits to reduce absolute scope 3 emission 12% by 2022 and 49% by 2050 from the same base-year.</t>
  </si>
  <si>
    <t>Diageo Plc</t>
  </si>
  <si>
    <t>GB0002374006</t>
  </si>
  <si>
    <t>213800ZVIELEA55JMJ32</t>
  </si>
  <si>
    <t>Multinational alcoholic beverages company Diageo commits to reduce absolute scope 1 and 2 GHG emissions 100% by FY2030 from a FY2020 base year.* Diageo also commits to reduce absolute scope 3 GHG emissions 50% within the same timeframe. Diageo commits to increase annual sourcing of renewable electricity from 66% in FY2020 to 100% by FY2030. *The target boundary includes biogenic emissions and removals from bioenergy feedstocks.</t>
  </si>
  <si>
    <t>Dialight Plc</t>
  </si>
  <si>
    <t>GB0033057794</t>
  </si>
  <si>
    <t>2138001AD31KKD29Z495</t>
  </si>
  <si>
    <t>Overall Net-Zero Target
Dialight Plc commits to reach net-zero greenhouse gas emissions across the value chain by
2040 from a 2020 base year.
Near-Term Targets
Dialight plc commits to reduce absolute scope 1 and 2 GHG emissions 37.8% by 2029 from
a 2020 base year.
Dialight plc also commits to reduce absolute scope 3 GHG emissions 22.5% within the
same timeframe.
Long-Term Targets
Dialight Plc commits to reduce absolute scopes 1, 2 and 3 GHG emissions 90% by 2040 from
a 2020 base year.</t>
  </si>
  <si>
    <t>DialogDirect, Inc.</t>
  </si>
  <si>
    <t>Diam</t>
  </si>
  <si>
    <t>DIAM commits to reduce absolute scope 1 and 2 GHG emissions 46% by 2030 from a 2019 base year. DIAM commits to reduce absolute scope 3 GHG emissions from purchased goods and services and use of sold products 46% within the same timeframe.</t>
  </si>
  <si>
    <t>Diamond Energy Pty Ltd.</t>
  </si>
  <si>
    <t>Diamond Energy Pty Ltd. commits to reduce absolute scope 1 and scope 2 GHG emissions 30% by 2030 from a 2018 base year, and to measure and reduce its scope 3 emissions.</t>
  </si>
  <si>
    <t>Diamond Packaging</t>
  </si>
  <si>
    <t>This target was approved using a streamlined target validation route exclusive to small and medium-sized enterprises (SMEs). https://sciencebasedtargets.org/faqs-for-smes/ Diamond Packaging commits to reduce scope 1 and scope 2 GHG emissions 42% by 2030 from a 2020 base year, and to measure and reduce its scope 3 emissions.</t>
  </si>
  <si>
    <t>DIATOP</t>
  </si>
  <si>
    <t>This target was approved using a streamlined target validation route exclusive to small and medium-sized enterprises (SMEs). https://sciencebasedtargets.org/faqs-for-smes/ DIATOP commits to reduce scope 1 and scope 2 GHG emissions 42% by 2030 from a 2021 base year, and to measure and reduce its scope 3 emissions.</t>
  </si>
  <si>
    <t>DIC Corporation</t>
  </si>
  <si>
    <t>JP3493400000</t>
  </si>
  <si>
    <t>549300F1YB9ARLPUKB67</t>
  </si>
  <si>
    <t>DIC Corporation commits to reduce absolute scope 1 and 2 GHG emissions 27.5% by 2030 from a 2019 base year.* DIC Corporation also commits to reduce absolute scope 3 GHG emissions from capital goods, fuel and energy related activities, upstream transportation &amp; distribution, waste generated in operations and end-of-life treatment of sold products 13.5% within the same timeframe. DIC Corporation further commits that 80% of its suppliers by spend, covering purchased goods and services, will have science-based targets by 2027. *The target boundary includes biogenic emissions and removals from bioenergy feedstocks.</t>
  </si>
  <si>
    <t>Die Keure Printing &amp; Publishing</t>
  </si>
  <si>
    <t>This target was approved using a streamlined target validation route exclusive to small and medium-sized enterprises (SMEs). https://sciencebasedtargets.org/faqs-for-smes/ Die Keure Printing &amp; Publishing commits to reduce scope 1 and scope 2 GHG emissions 42% by 2030 from a 2021 base year, and to measure and reduce its scope 3 emissions.</t>
  </si>
  <si>
    <t>DIECAST TOWA MANUFACTURING Co.LTD</t>
  </si>
  <si>
    <t>This target was approved using a streamlined target validation route exclusive to small and medium-sized enterprises (SMEs). https://sciencebasedtargets.org/faqs-for-smes/ DIECAST TOWA MANUFACTURING Co.LTD commits to reduce scope 1 and scope 2 GHG emissions 42% by 2030 from a 2021 base year, and to measure and reduce its scope 3 emissions.</t>
  </si>
  <si>
    <t>diemietwaesche.de GmbH &amp; Co. KG</t>
  </si>
  <si>
    <t>Textile Rental Service Company diemietwaesche.de commits to reduce scope 1 and 2 GHG emissions by 38% per unit of gross value added by 2025 from a 2017 base year</t>
  </si>
  <si>
    <t>Dieseko Group BV</t>
  </si>
  <si>
    <t>This target was approved using a streamlined target validation route exclusive to small and medium-sized enterprises (SMEs). https://sciencebasedtargets.org/faqs-for-smes/ Dieseko Group BV commits to reduce scope 1 and scope 2 GHG emissions 42% by 2030 from a 2022 base year, and to measure and reduce its scope 3 emissions.</t>
  </si>
  <si>
    <t>Diesel &amp; Motor Engineering PLC</t>
  </si>
  <si>
    <t>LK0056N00008</t>
  </si>
  <si>
    <t>Digiboard Eletrônica da Amazônia LTDA</t>
  </si>
  <si>
    <t>This target was approved using a streamlined target validation route exclusive to small and medium-sized enterprises (SMEs). https://sciencebasedtargets.org/faqs-for-smes/ Digiboard Eletrônica da Amazônia LTDA commits to reduce scope 1 and scope 2 GHG emissions 42% by 2030 from a 2021 base year, and to measure and reduce its scope 3 emissions.</t>
  </si>
  <si>
    <t>DIGITAL ARTISTRY</t>
  </si>
  <si>
    <t>This target was approved using a streamlined target validation route exclusive to small and medium-sized enterprises (SMEs). https://sciencebasedtargets.org/faqs-for-smes/ DIGITAL ARTISTRY commits to reduce scope 1 and scope 2 GHG emissions 42% by 2030 from a 2022 base year, and to measure and reduce its scope 3 emissions.</t>
  </si>
  <si>
    <t>Digital Edge (Singapore) Holdings Pte. Ltd.</t>
  </si>
  <si>
    <t>This target was approved using a streamlined target validation route exclusive to small and medium-sized enterprises (SMEs). https://sciencebasedtargets.org/faqs-for-smes/ Digital Edge (Singapore) Holdings Pte. Ltd. commits to reduce scope 1 and scope 2 GHG emissions 42% by 2030 from a 2020 base year, and to measure and reduce its scope 3 emissions.</t>
  </si>
  <si>
    <t>DIGITAL GRID Corporation</t>
  </si>
  <si>
    <t>353800KAL8X03SFH6T03</t>
  </si>
  <si>
    <t>This target was approved using a streamlined target validation route exclusive to small and medium-sized enterprises (SMEs). https://sciencebasedtargets.org/faqs-for-smes/ DIGITAL GRID Corporation commits to reduce absolute scope 1 and scope 2 GHG emissions 50% by 2030 from a 2018 base year, and to measure and reduce its scope 3 emissions.</t>
  </si>
  <si>
    <t>Digital Realty</t>
  </si>
  <si>
    <t>US2538681030</t>
  </si>
  <si>
    <t>549300HKCZ31D08NEI41</t>
  </si>
  <si>
    <t>Digital Realty commits to reduce scope 1 and 2 GHG emissions 68% per square foot by 2030 from a 2018 base year and commits to reduce scope 3 GHG emissions from purchased goods and services and fuel- and energy-related activities 24% per square foot within the same timeframe.</t>
  </si>
  <si>
    <t>Digital Space Group Limited</t>
  </si>
  <si>
    <t>This target was approved using a streamlined target validation route exclusive to small and medium-sized enterprises (SMEs). https://sciencebasedtargets.org/faqs-for-smes/ Digital Space Group Limited commits to reduce scope 1 and scope 2 GHG emissions 42% by 2030 from a 2020 base year, and to measure and reduce its scope 3 emissions.</t>
  </si>
  <si>
    <t>DigitalBridge</t>
  </si>
  <si>
    <t>US25401T1088</t>
  </si>
  <si>
    <t>549300XG87L902AGBO89</t>
  </si>
  <si>
    <t>Dilmah Ceylon Tea Company PLC</t>
  </si>
  <si>
    <t>254900CJ1E79J9KLCV41</t>
  </si>
  <si>
    <t>Dimexon (Hong Kong) Ltd.</t>
  </si>
  <si>
    <t>DIN HAN ENTERPRISE CO., LTD</t>
  </si>
  <si>
    <t>Cambodia</t>
  </si>
  <si>
    <t>DIN LING GARMENT CO., LTD</t>
  </si>
  <si>
    <t>Din Sen Viet Nam Enterprise Co., LTD</t>
  </si>
  <si>
    <t>SE0001634262</t>
  </si>
  <si>
    <t>549300G3VF7LZQ9IW435</t>
  </si>
  <si>
    <t>Diploma PLC</t>
  </si>
  <si>
    <t>GB0001826634</t>
  </si>
  <si>
    <t>2138008OGI7VYG8FGR19</t>
  </si>
  <si>
    <t>Overall Net-Zero Target
Diploma PLC commits to reach net-zero greenhouse gas emissions across the value chain
by FY2045.
Near-Term Targets
Diploma PLC commits to reduce absolute scope 1 and 2 GHG emissions 50% by FY2030 froma FY2022 base year.* Diploma PLC also commits to reduce absolute scope 3 GHG emissions 30% within the same timeframe.
*The target boundary includes biogenic land-related emissions and removals from bioenergy feedstocks.
Long-Term Targets
Diploma PLC commits to reduce absolute Scope 1 and 2 GHG emissions 90% by FY2045 from a FY2022 base year.* Diploma PLC also commits to reduce absolute scope 3 GHG emissions 90% within the same timeframe.
*The target boundary includes biogenic land-related emissions and removals from bioenergy feedstocks.</t>
  </si>
  <si>
    <t>Direct Corporate Clothing Plc</t>
  </si>
  <si>
    <t>This target was approved using a streamlined target validation route exclusive to small and medium-sized enterprises (SMEs). https://sciencebasedtargets.org/faqs-for-smes/ Direct Corporate Clothing Plc commits to reduce scope 1 and scope 2 GHG emissions 42% by 2030 from a 2021 base year, and to measure and reduce its scope 3 emissions.</t>
  </si>
  <si>
    <t>Direct Line Insurance Group plc</t>
  </si>
  <si>
    <t>GB00BY9D0Y18</t>
  </si>
  <si>
    <t>213800FF2R23ALJQOP04</t>
  </si>
  <si>
    <t>Headline target: Direct Line Insurance Group plc's portfolio targets cover 75% of its total investment and lending activities by monetary value as of 2019. https://sciencebasedtargets.org/resources/files/Target-language-and-summary_Direct-Line-Insurance-Group-plc.docx.pdf</t>
  </si>
  <si>
    <t>Direct Wines</t>
  </si>
  <si>
    <t>Disaster Care Limited</t>
  </si>
  <si>
    <t>This target was approved using a streamlined target validation route exclusive to small and medium-sized enterprises (SMEs). https://sciencebasedtargets.org/faqs-for-smes/ Disaster Care Limited commits to reduce scope 1 and scope 2 GHG emissions 42% by 2030 from a 2021 base year, and to measure and reduce its scope 3 emissions.</t>
  </si>
  <si>
    <t>discoverIE Group plc</t>
  </si>
  <si>
    <t>GB0000055888</t>
  </si>
  <si>
    <t>213800BMDLQU1VEEAN68</t>
  </si>
  <si>
    <t>Discovery Life Sciences</t>
  </si>
  <si>
    <t>Ditrolic Energy Holdings Sdn. Bhd</t>
  </si>
  <si>
    <t>This target was approved using a streamlined target validation route exclusive to small and medium-sized enterprises (SMEs). https://sciencebasedtargets.org/faqs-for-smes/ Ditrolic Energy Holdings Sdn. Bhd commits to reduce absolute scope 1 and scope 2 GHG emissions 50% by 2030 from a 2018 base year, and to measure and reduce its scope 3 emissions.</t>
  </si>
  <si>
    <t>Diversey</t>
  </si>
  <si>
    <t>KYG289231030</t>
  </si>
  <si>
    <t>Diversified</t>
  </si>
  <si>
    <t>Divi's Laboratories Limited</t>
  </si>
  <si>
    <t>DK Company A/S</t>
  </si>
  <si>
    <t>213800J9HJVLB8EJRL30</t>
  </si>
  <si>
    <t>DK International Care A/S</t>
  </si>
  <si>
    <t>This target was approved using a streamlined target validation route exclusive to small and medium-sized enterprises (SMEs). https://sciencebasedtargets.org/faqs-for-smes/ DK International Care A/S commits to reduce scope 1 and scope 2 GHG emissions 42% by 2030 from a 2021 base year, and to measure and reduce its scope 3 emissions.</t>
  </si>
  <si>
    <t>Dk International Interior A/S</t>
  </si>
  <si>
    <t>This target was approved using a streamlined target validation route exclusive to small and medium-sized enterprises (SMEs). https://sciencebasedtargets.org/faqs-for-smes/ Dk International Interior A/S commits to reduce scope 1 and scope 2 GHG emissions 42% by 2030 from a 2021 base year, and to measure and reduce its scope 3 emissions.</t>
  </si>
  <si>
    <t>DKK Co.,Ltd.</t>
  </si>
  <si>
    <t>DKV MOBILITY GROUP SE</t>
  </si>
  <si>
    <t>984500BE74F94996F022</t>
  </si>
  <si>
    <t>DKV SEGUROS Y REASEGUROS S.A.E.</t>
  </si>
  <si>
    <t>DLA Piper International</t>
  </si>
  <si>
    <t>Overall Net Zero Target
DLA Piper International commits to reach net-zero greenhouse gas emissions across the value chain by FY2040.
Near-Term Target
DLA Piper International commits to reduce absolute scope 1, 2 and 3 GHG emissions 50% by FY2030 from a FY2019 base year.
Long-Term Target
DLA Piper International commits to reduce absolute scope 1, 2 and 3 GHG emissions 90% by FY2040 from a FY2019 base year.</t>
  </si>
  <si>
    <t>DLA Piper LLP (US)</t>
  </si>
  <si>
    <t>DLG Group</t>
  </si>
  <si>
    <t>DLG commits to reduce absolute scope 1 and 2 GHG emissions 50% by 2030 from a 2019 base year.* DLG also commits to reduce absolute scope 3 GHG emissions 27.5% within the same timeframe. *The target boundary includes biogenic emissions and removals from bioenergy feedstocks.</t>
  </si>
  <si>
    <t>DLH AUTORECYCLERS LIMITED</t>
  </si>
  <si>
    <t>This target was approved using a streamlined target validation route exclusive to small and medium-sized enterprises (SMEs). https://sciencebasedtargets.org/faqs-for-smes/ DLH AUTORECYCLERS LIMITED commits to reduce scope 1 and scope 2 GHG emissions 42% by 2030 from a 2022 base year, and to measure and reduce its scope 3 emissions.</t>
  </si>
  <si>
    <t>DMG MORI AKTIENGESELLSCHAFT</t>
  </si>
  <si>
    <t>DE0005878003</t>
  </si>
  <si>
    <t>529900HXE4EQIHJY8518</t>
  </si>
  <si>
    <t>DMG MORI AKTIENGESELLSCHAFT commits to reduce absolute scope 1 and 2 GHG emissions 46.2% by 2030 from a 2019 base year. DMG MORI AKTIENGESELLSCHAFT also commits to reduce absolute scope 3 GHG emissions 13.5% within the same timeframe. The targets covering greenhouse gas emissions from company operations (scopes 1 and 2) are consistent with reductions required to keep warming to 1.5°C.</t>
  </si>
  <si>
    <t>DMG Mori Co., Ltd.</t>
  </si>
  <si>
    <t>JP3924800000</t>
  </si>
  <si>
    <t>353800P4I3FIXTQV2E13</t>
  </si>
  <si>
    <t>DMG MORI CO., LTD. commits to reduce absolute scope 1 and 2 GHG emissions 46.2% by 2030 from a 2019 base year. DMG MORI CO., LTD. also commits to reduce absolute scope 3 GHG emissions from purchased goods and services and use of sold products 13.5% within the same timeframe.</t>
  </si>
  <si>
    <t>DMK Deutsches Milchkontor GmbH</t>
  </si>
  <si>
    <t>529900Y1AT9MQF6UYT42</t>
  </si>
  <si>
    <t>DMK Deutsches Milchkontor GmbH commits to reduce absolute scope 1 and 2 GHG emissions 25% by 2030 from a 2020 base year. DMK Deutsches Milchkontor GmbH also commits to reduce absolute scope 3 GHG emissions from purchased goods and services, fuel and energy related activities, upstream transportation and distribution, waste generated in operations, downstream transportation and distribution, and end-of-life treatment of sold products 15% within the same timeframe.</t>
  </si>
  <si>
    <t>DNH Construction LTD</t>
  </si>
  <si>
    <t>This target was approved using a streamlined target validation route exclusive to small and medium-sized enterprises (SMEs). https://sciencebasedtargets.org/faqs-for-smes/ DNH Construction LTD commits to reduce scope 1 and scope 2 GHG emissions 42% by 2030 from a 2022 base year, and to measure and reduce its scope 3 emissions.</t>
  </si>
  <si>
    <t>DNV AS</t>
  </si>
  <si>
    <t>549300PTOBLL508Z5444</t>
  </si>
  <si>
    <t>DO &amp; CO AG</t>
  </si>
  <si>
    <t>AT0000818802</t>
  </si>
  <si>
    <t>5299002NFQKOBT1E8569</t>
  </si>
  <si>
    <t>DocCheck AG</t>
  </si>
  <si>
    <t>This target was approved using a streamlined target validation route exclusive to small and medium-sized enterprises (SMEs). https://sciencebasedtargets.org/faqs-for-smes/ DocCheck AG commits to reduce scope 1 and scope 2 GHG emissions 42% by 2030 from a 2021 base year, and to measure and reduce its scope 3 emissions.</t>
  </si>
  <si>
    <t>Documaster AS</t>
  </si>
  <si>
    <t>This target was approved using a streamlined target validation route exclusive to small and medium-sized enterprises (SMEs). https://sciencebasedtargets.org/faqs-for-smes/ Documaster AS commits to reduce scope 1 and scope 2 GHG emissions 42% by 2030 from a 2022 base year, and to measure and reduce its scope 3 emissions.</t>
  </si>
  <si>
    <t>DocuSign</t>
  </si>
  <si>
    <t>US2561631068</t>
  </si>
  <si>
    <t>549300Q7PVDWRZ39JG09</t>
  </si>
  <si>
    <t>Dôen</t>
  </si>
  <si>
    <t>This target was approved using a streamlined target validation route exclusive to small and medium-sized enterprises (SMEs). https://sciencebasedtargets.org/faqs-for-smes/ Dôen commits to reduce scope 1 and scope 2 GHG emissions 38% by 2030 from a 2021 base year, and to measure and reduce its scope 3 emissions.</t>
  </si>
  <si>
    <t>Döhler Group SE</t>
  </si>
  <si>
    <t>Doi kousakusyo Co.,Ltd.</t>
  </si>
  <si>
    <t>This target was approved using a streamlined target validation route exclusive to small and medium-sized enterprises (SMEs). https://sciencebasedtargets.org/faqs-for-smes/ Doi kousakusyo Co.,Ltd. commits to reduce scope 1 and scope 2 GHG emissions 42% by 2030 from a 2022 base year, and to measure and reduce its scope 3 emissions.</t>
  </si>
  <si>
    <t>Dolby Laboratories, Inc.</t>
  </si>
  <si>
    <t>US25659T1079</t>
  </si>
  <si>
    <t>5493003RN4N4ACTUEC28</t>
  </si>
  <si>
    <t>Dolby commits to reduce absolute scope 1 and 2 GHG emissions 65% by FY2030 from a FY2019 base year. Dolby commits to continue active annual sourcing of 100% renewable electricity through FY2030. Dolby commits to reduce absolute scope 3 GHG emissions from fuel-and-energy-related activities and business travel 30% by FY2030 from a FY2019 base year. Dolby commits to reduce scope 3 GHG emissions from use of sold products 55% per unit sold within the same timeframe. Dolby commits that 58% of its suppliers by emissions covering purchased goods and services and capital goods will have science-based targets by FY2027.</t>
  </si>
  <si>
    <t>Dolce&amp;Gabbana</t>
  </si>
  <si>
    <t>Dolmen Spa</t>
  </si>
  <si>
    <t>This target was approved using a streamlined target validation route exclusive to small and medium-sized enterprises (SMEs). https://sciencebasedtargets.org/faqs-for-smes/ Dolmen Spa commits to reduce scope 1 and scope 2 GHG emissions 46% by 2030 from a 2019 base year, and to measure and reduce its scope 3 emissions.</t>
  </si>
  <si>
    <t>Domino Tekstil Ürünleri San. ve Dış. Tic. A.Ş.</t>
  </si>
  <si>
    <t>Domino's Pizza Enterprises Ltd</t>
  </si>
  <si>
    <t>AU000000DMP0</t>
  </si>
  <si>
    <t>54930034RFI409JZ3179</t>
  </si>
  <si>
    <t>Overall Net-Zero Target
Domino’s Pizza Enterprises Ltd. commits to reach net-zero greenhouse gas emissions across the value
chain by FY2050.
Near-Term Targets
Energy/Industrial
Domino’s Pizza Enterprises Ltd. commits to reduce absolute scope 1 and 2 GHG emissions 46.2% by
FY2031 from a FY2021 base year.*
Domino’s Pizza Enterprises Ltd. also commits to reduce scope 3 GHG emissions 55% per pizza sold within
the same timeframe.
*The target boundary includes land-related emissions and removals from bioenergy feedstocks.
FLAG
Domino’s Pizza Enterprises Ltd. commits to reduce absolute scope 3 FLAG GHG emissions 33.3% by
FY2031 from a FY2021 base year.*
Domino’s Pizza Enterprises Ltd. also commits to no deforestation across its primary deforestation-linked
commodities with a target date of December 31st, 2025.
*The target includes FLAG emissions and removals.
Long-Term Targets
Energy/Industrial
Domino’s Pizza Enterprises Ltd. commits to reduce absolute scope 1, 2, and 3 GHG emissions 90% by
FY2050 from a FY2021 base year.*
*The target boundary includes land-related emissions and removals from bioenergy feedstocks.
FLAG
Domino’s Pizza Enterprises Ltd. also commits to reduce scope 3 FLAG GHG emissions 80% by FY2050
from a FY2021 base year.*
*The target includes FLAG emissions and removals.</t>
  </si>
  <si>
    <t>Domino's Pizza Group plc</t>
  </si>
  <si>
    <t>GB00BYN59130</t>
  </si>
  <si>
    <t>213800Q6ZKHAOV48JL75</t>
  </si>
  <si>
    <t>Overall Net-Zero Target
Domino’s Pizza Group commits to reach net-zero greenhouse gas emissions across the value chain by 2050 from a 2021 base year.
Near-Term Targets
Domino’s Pizza Group commits to reduce absolute scope 1 and 2 GHG emissions 42% by 2031 from a 2021 base year. Domino’s Pizza Group also commits to reduce absolute scope 3  GHG emissions from purchased goods and services and franchises 25% within the same timeframe.
Long-Term Targets
Domino’s Pizza Group commits to reduce absolute scope 1, 2 and 3 GHG emissions 90% by  2050 from a 2021 base year.</t>
  </si>
  <si>
    <t>Domino's Pizza, LLC</t>
  </si>
  <si>
    <t>US25754A2015</t>
  </si>
  <si>
    <t>25490005ZWM1IF9UXU57</t>
  </si>
  <si>
    <t>DOMUSVI (HOMEVI SAS)</t>
  </si>
  <si>
    <t>9695001URJB6VUATPK20</t>
  </si>
  <si>
    <t>Don't Cry Wolf Limited</t>
  </si>
  <si>
    <t>This target was approved using a streamlined target validation route exclusive to small and medium-sized enterprises (SMEs). https://sciencebasedtargets.org/faqs-for-smes/ Don't Cry Wolf Limited commits to reduce absolute scope 1 and scope 2 GHG emissions 50% by 2030 from a 2018 base year, and to measure and reduce its scope 3 emissions.</t>
  </si>
  <si>
    <t>DonePull</t>
  </si>
  <si>
    <t>This target was approved using a streamlined target validation route exclusive to small and medium-sized enterprises (SMEs). https://sciencebasedtargets.org/faqs-for-smes/ DonePull commits to reduce scope 1 and scope 2 GHG emissions 42% by 2030 from a 2022 base year, and to measure and reduce its scope 3 emissions.</t>
  </si>
  <si>
    <t>DONGGUAN AOHAI TECHNOLOGY CO., LTD</t>
  </si>
  <si>
    <t>Dongguan city O.T. Composite</t>
  </si>
  <si>
    <t>Dongguan city O.T. Composite CO.,LTD commits to reduce absolute scope 1 and 2 GHG emissions 46% by 2030 from a 2019 base year. Dongguan city O.T. Composite CO.,LTD also commits to reduce absolute scope 3 GHG emission 14% within the same timeframe</t>
  </si>
  <si>
    <t>Dongguan Fast Grow Industrial Company Limited</t>
  </si>
  <si>
    <t>This target was approved using a streamlined target validation route exclusive to small and medium-sized enterprises (SMEs). https://sciencebasedtargets.org/faqs-for-smes/ Dongguan Fast Grow Industrial Company Limited commits to reduce scope 1 and scope 2 GHG emissions 42% by 2030 from a 2022 base year, and to measure and reduce its scope 3 emissions.</t>
  </si>
  <si>
    <t>DONGGUAN GANGRONG HARDWARE CO.,LTD</t>
  </si>
  <si>
    <t>This target was approved using a streamlined target validation route exclusive to small and medium-sized enterprises (SMEs). https://sciencebasedtargets.org/faqs-for-smes/ DONGGUAN GANGRONG HARDWARE CO.,LTD commits to reduce scope 1 and scope 2 GHG emissions 42% by 2030 from a 2022 base year, and to measure and reduce its scope 3 emissions.</t>
  </si>
  <si>
    <t>Dongguan Honglian Electronics Co.,Ltd.</t>
  </si>
  <si>
    <t>Dongguan Hungor Plastics Electronics Products Ltd.</t>
  </si>
  <si>
    <t>DONGGUAN KAYO BATTERY CO.,LTD.</t>
  </si>
  <si>
    <t>This target was approved using a streamlined target validation route exclusive to small and medium-sized enterprises (SMEs). https://sciencebasedtargets.org/faqs-for-smes/ DONGGUAN KAYO BATTERY CO.,LTD. commits to reduce scope 1 and scope 2 GHG emissions 42% by 2030 from a 2022 base year, and to measure and reduce its scope 3 emissions.</t>
  </si>
  <si>
    <t>DONGGUAN KENNEX CERAMIC LTD.</t>
  </si>
  <si>
    <t>This target was approved using a streamlined target validation route exclusive to small and medium-sized enterprises (SMEs). https://sciencebasedtargets.org/faqs-for-smes/ DONGGUAN KENNEX CERAMIC LTD. commits to reduce scope 1 and scope 2 GHG emissions 42% by 2030 from a 2021 base year, and to measure and reduce its scope 3 emissions.</t>
  </si>
  <si>
    <t>Dongguan NVT Technology Co.,Ltd.</t>
  </si>
  <si>
    <t>Dongguan Pouchen Footwear Company Ltd</t>
  </si>
  <si>
    <t>Dongguan Well Shin Electronic Products Co., Ltd</t>
  </si>
  <si>
    <t>Dongjin Textile Co., Ltd.</t>
  </si>
  <si>
    <t>Dorada Foods</t>
  </si>
  <si>
    <t>DORC International</t>
  </si>
  <si>
    <t>Dorin.,co,Ltd．</t>
  </si>
  <si>
    <t>This target was approved using a streamlined target validation route exclusive to small and medium-sized enterprises (SMEs). https://sciencebasedtargets.org/faqs-for-smes/ Dorin.,co,Ltd commits to reduce scope 1 and scope 2 GHG emissions 42% by 2030 from a 2022 base year, and to measure and reduce its scope 3 emissions.</t>
  </si>
  <si>
    <t>dormakaba</t>
  </si>
  <si>
    <t>CH0011795959</t>
  </si>
  <si>
    <t>529900QMU5ZH99KMQK13</t>
  </si>
  <si>
    <t>dormakaba commits to reduce absolute scope 1 and 2 GHG emissions 42% by FY2030 from a FY2020 base year. dormakaba also commits to reduce absolute scope 3 GHG emissions from purchased goods and services and the use of sold products 25% over the same timeframe.</t>
  </si>
  <si>
    <t>Dormy Golf &amp; Fashion AB</t>
  </si>
  <si>
    <t>This target was approved using a streamlined target validation route exclusive to small and medium-sized enterprises (SMEs). https://sciencebasedtargets.org/faqs-for-smes/ Dormy Golf &amp; Fashion AB commits to reduce scope 1 and scope 2 GHG emissions 42% by 2030 from a 2022 base year, and to measure and reduce its scope 3 emissions.</t>
  </si>
  <si>
    <t>DORTUT SNACKS SERVICIOS GENERALES, SL</t>
  </si>
  <si>
    <t>This target was approved using a streamlined target validation route exclusive to small and medium-sized enterprises (SMEs). https://sciencebasedtargets.org/faqs-for-smes/ DORTUT SNACKS SERVICIOS GENERALES, SL commits to reduce scope 1 and scope 2 GHG emissions 42% by 2030 from a 2022 base year, and to measure and reduce its scope 3 emissions.</t>
  </si>
  <si>
    <t>DOTA Lojistik Anonim Şirketi</t>
  </si>
  <si>
    <t>This target was approved using a streamlined target validation route exclusive to small and medium-sized enterprises (SMEs). https://sciencebasedtargets.org/faqs-for-smes/ DOTA Lojistik Anonim Şirketi commits to reduce scope 1 and scope 2 GHG emissions 42% by 2030 from a 2022 base year, and to measure and reduce its scope 3 emissions.</t>
  </si>
  <si>
    <t>Dott</t>
  </si>
  <si>
    <t>This target was approved using a streamlined target validation route exclusive to small and medium-sized enterprises (SMEs). https://sciencebasedtargets.org/faqs-for-smes/. Dott  commits to reduce absolute scope 1 and scope 2 GHG emissions 50% by 2030 from a 2018 base year, and to measure and reduce its scope 3 emissions.</t>
  </si>
  <si>
    <t>DOUGLAS GmbH</t>
  </si>
  <si>
    <t>XS2326497802</t>
  </si>
  <si>
    <t>529900381YTPHVY9AI06</t>
  </si>
  <si>
    <t>Dover Corporation</t>
  </si>
  <si>
    <t>US2600031080</t>
  </si>
  <si>
    <t>549300FMC2ALGA7N9E80</t>
  </si>
  <si>
    <t>Dover Corporation commits to reduce absolute scope 1 and 2 market-based GHG emissions 30% by 2030 from a 2019 base year. Dover Corporation also commits to reduce absolute scope 3 GHG emissions 15% within the same timeframe.</t>
  </si>
  <si>
    <t>DOVISTA A/S</t>
  </si>
  <si>
    <t>DE000A0JK2A8</t>
  </si>
  <si>
    <t>213800R3D4C2K69V8X90</t>
  </si>
  <si>
    <t>DOVISTA A/S commits to reduce absolute scope 1 and 2 GHG emissions
42% by 2030 from a 2021 base year.* DOVISTA A/S also commits to
reduce absolute scope 3 GHG emissions from purchased goods and
services, upstream transportation and distribution and downstream
transportation and distribution 25% within the same timeframe. 
*The target boundary includes land-related emissions and removals from
bioenergy feedstocks.</t>
  </si>
  <si>
    <t>Downer EDI Limited</t>
  </si>
  <si>
    <t>AU000000DOW2</t>
  </si>
  <si>
    <t>254900DIW3F7OMWAO951</t>
  </si>
  <si>
    <t>DP World</t>
  </si>
  <si>
    <t>XS1078764302</t>
  </si>
  <si>
    <t>Water Transportation - Ports and Services</t>
  </si>
  <si>
    <t>Dr. August Oetker Nahrungsmittel KG</t>
  </si>
  <si>
    <t>Dr. BABOR GmbH &amp; Co. KG</t>
  </si>
  <si>
    <t>Dr. Ing. h.c. F. Porsche AG</t>
  </si>
  <si>
    <t>529900EWEX125AULXI58</t>
  </si>
  <si>
    <t>Dr. Otto Suwelack Nachf. GmbH&amp;Co.KG</t>
  </si>
  <si>
    <t>This target was approved using a streamlined target validation route exclusive to small and medium-sized enterprises (SMEs). https://sciencebasedtargets.org/faqs-for-smes/Dr. Otto Suwelack Nachf. GmbH&amp;Co.KG commits to reduce scope 1 and scope 2 GHG emissions 23% by 2030 from a 2021 base year, and to measure and reduce its scope 3 emissions.</t>
  </si>
  <si>
    <t>Dr. Reddy’s Laboratories Ltd.</t>
  </si>
  <si>
    <t>INE089A01023</t>
  </si>
  <si>
    <t>335800OVDPY3DVZR2798</t>
  </si>
  <si>
    <t>Dr. Reddy’s Laboratories Limited commits to reduce scope 1 and 2 GHG emissions 50.2% per million USD revenue by FY2031 from a FY2021 base year, which is equivalent to a 25% absolute reduction.* Dr. Reddy’s Laboratories Limited commits to reduce absolute scope 3 GHG emissions 12.3% within the same timeframe. * The target boundary includes biogenic emissions and removals frombioenergy feedstocks.</t>
  </si>
  <si>
    <t>Dr. Sasse Gruppe</t>
  </si>
  <si>
    <t>Dr.Martens plc</t>
  </si>
  <si>
    <t>213800QPT8YM6NQZPH28</t>
  </si>
  <si>
    <t>FY2030, FY2026</t>
  </si>
  <si>
    <t>Overall Net-Zero Target
Dr. Martens commits to reach net-zero GHG emissions across the value chain by FY2040.
Near-Term Targets
Energy and industrial: Dr. Martens commits to reduce absolute scope 1 and 2 GHG
emissions 90% by FY2030 from a FY2020 base year. Dr. Martens also commits to increase
active annual sourcing of renewable electricity from 24% in FY2022 to 100% by FY2026, and to continue sourcing 100% renewable electricity through FY2030. Dr. Martens further commits to reduce absolute scope 3 GHG emissions 30% by FY2030 from a FY2020 base
year.
FLAG: Dr. Martens commits to reduce absolute Scope 3 FLAG GHG emissions 30.3% by
FY2030 from a FY2020 base year. Dr. Martens also commits to no deforestation across its
primary deforestation-linked commodities, with a target date of 31st December 2025.
Long-Term Targets
Energy and industrial: Dr. Martens commits to maintain at least 90% absolute scope 1 and
2 GHG emissions reductions from FY2030 through FY2040 from a FY2020 base year. Dr.
Martens also commits to reduce absolute scope 3 scopes GHG emissions 90% by FY2040
from a FY2020 base year.
FLAG: Dr. Martens commits to reduce absolute scope 3 FLAG GHG emissions 72% within the
same timeframe.</t>
  </si>
  <si>
    <t>Drainage Advisory Services and Assistance Limited</t>
  </si>
  <si>
    <t>This target was approved using a streamlined target validation route exclusive to small and medium-sized enterprises (SMEs). https://sciencebasedtargets.org/faqs-for-smes/ Drainage Advisory Services and Assistance Limited commits to reduce scope 1 and scope 2 GHG emissions 42% by 2030 from a 2022 base year, and to measure and reduce its scope 3 emissions.</t>
  </si>
  <si>
    <t>Drake Software, LLC</t>
  </si>
  <si>
    <t>Drapho (Kunshan) Electronics Technology Co., Ltd</t>
  </si>
  <si>
    <t>This target was approved using a streamlined target validation route exclusive to small and medium-sized enterprises (SMEs). https://sciencebasedtargets.org/faqs-for-smes/ Drapho (Kunshan) Electronics Technology Co., Ltd commits to reduce scope 1 and scope 2 GHG emissions 42% by 2030 from a 2022 base year, and to measure and reduce its scope 3 emissions.</t>
  </si>
  <si>
    <t>Drax Group plc</t>
  </si>
  <si>
    <t>GB00B1VNSX38</t>
  </si>
  <si>
    <t>549300YPSNTXR4ZHSR98</t>
  </si>
  <si>
    <t>Drax Group plc. commits to reduce scope 1 and 2 GHG emissions from electricity
generation 75.7% per MWh by 2030 from a 2020 base year.* Drax Group plc. also
commits to reduce scope 1, 2 and 3 GHG emissions from all sold electricity by
75.7% per MWh over the same target timeframe.* Drax Group plc. commits to
reduce absolute scope 1 and 2 GHG emissions from all other sources 42% by 2030
from a 2020 base year, and commits to reduce absolute scope 3 GHG emissions
from all other sources 42% by 2030 from a 2020 base year.
*The target boundary includes biogenic emissions and removals from bioenergy
feedstocks.</t>
  </si>
  <si>
    <t>DRB Industrial Co., Ltd.</t>
  </si>
  <si>
    <t>Dreamcast Digital Works Private Limited</t>
  </si>
  <si>
    <t>This target was approved using a streamlined target validation route exclusive to small and medium-sized enterprises (SMEs). https://sciencebasedtargets.org/faqs-for-smes/ Dreamcast Digital Works Private Limited commits to reduce scope 1 and scope 2 GHG emissions 42% by 2030 from a 2023 base year, and to measure and reduce its scope 3 emissions.</t>
  </si>
  <si>
    <t>Drees &amp; Sommer SE</t>
  </si>
  <si>
    <t>529900KL7VWONNXK5743</t>
  </si>
  <si>
    <t>Dres. Schlegel + Schmidt, Med. Kommunikation GmbH</t>
  </si>
  <si>
    <t>This target was approved using a streamlined target validation route exclusive to small and medium-sized enterprises (SMEs). https://sciencebasedtargets.org/faqs-for-smes/ Dres. Schlegel + Schmidt, Med. Kommunikation GmbH commits to reduce scope 1 and scope 2 GHG emissions 42% by 2030 from a 2023 base year, and to measure and reduce its scope 3 emissions.</t>
  </si>
  <si>
    <t>Drop Inc.</t>
  </si>
  <si>
    <t>This target was approved using a streamlined target validation route exclusive to small and medium-sized enterprises (SMEs). https://sciencebasedtargets.org/faqs-for-smes/ Drop Inc. commits to reduce absolute scope 1 and scope 2 GHG emissions 42% by 2030 from a 2020 base year, and to measure and reduce its scope 3 emissions.</t>
  </si>
  <si>
    <t>DRT (A Company of the Firmenich Group)</t>
  </si>
  <si>
    <t>Overall Net-Zero Target
 DRT commits to reach net-zero GHG emissions across the value chain by FY2039.
 Near-Term Targets
 DRT commits to reduce absolute scope 1 and 2 GHG emissions 54% by FY2030 from a FY2020 base year*. DRT also commits to continue active annual sourcing of 100% renewable electricity through FY2030. DRT further commits that 80% of its suppliers by spend covering purchased goods and services, will have science-based targets by FY2027.
 *The target boundary includes biogenic land-related emissions and removals from bioenergy feedstocks.
 Long-Term Targets
 DRT commits to reduce absolute scope 1 and 2 GHG emissions 90% by FY2039 from a FY2020 base year*. DRT also commits to reduce absolute scope 3 GHG emissions 90% by FY2039 from a FY2021 base year.
 *The target boundary includes biogenic land-related emissions and removals from bioenergy feedstocks.</t>
  </si>
  <si>
    <t>Drug Plastics &amp; Glass Co., Inc.</t>
  </si>
  <si>
    <t>Druva Data Solutions Private Limited</t>
  </si>
  <si>
    <t>Dry-Top</t>
  </si>
  <si>
    <t>This target was approved using a streamlined target validation route exclusive to small and medium-sized enterprises (SMEs). https://sciencebasedtargets.org/faqs-for-smes/ Dry-Top commits to reduce scope 1 and scope 2 GHG emissions 50% by 2030 from a 2018 base year, and to measure and reduce its scope 3 emissions.</t>
  </si>
  <si>
    <t>DRYKORN MODEVERTRIEBS GMBH &amp; CO. KG</t>
  </si>
  <si>
    <t>This target was approved using a streamlined target validation route exclusive to small and medium-sized enterprises (SMEs). https://sciencebasedtargets.org/faqs-for-smes/ DRYKORN MODEVERTRIEBS GMBH &amp; CO. KG commits to reduce scope 1 and scope 2 GHG emissions 46% by 2030 from a 2019 base year, and to measure and reduce its scope 3 emissions.</t>
  </si>
  <si>
    <t>Drylock Technologies NV</t>
  </si>
  <si>
    <t>54930045EJO0CQLL6434</t>
  </si>
  <si>
    <t>Drylock Technologies NV commits to reduce absolute scope 1 and 2 GHG emissions 70% by 2030 from a 2021 base year. Drylock Technologies N.V. also commits to continue active annual sourcing of 100% renewable electricity through 2030. Drylock Technologies N.V. further commits to reduce scope 3 GHG emissions covering upstream transportation and distribution, waste generated in operations, upstream leased assets, downstream transportation and distribution, and end-of-life treatment of sold products, 52% per EUR value added within the same timeframe. Drylock Technologies NV also commits that 50% of its suppliers by emissions covering purchased goods and services, will have science-based targets by 2027.</t>
  </si>
  <si>
    <t>DS Logico CO.,LTD</t>
  </si>
  <si>
    <t>This target was approved using a streamlined target validation route exclusive to small and medium-sized enterprises (SMEs). https://sciencebasedtargets.org/faqs-for-smes/ DS Logico CO.,LTD commits to reduce scope 1 and scope 2 GHG emissions 42% by 2030 from a 2021 base year, and to measure and reduce its scope 3 emissions.</t>
  </si>
  <si>
    <t>DS Smith</t>
  </si>
  <si>
    <t>GB0008220112</t>
  </si>
  <si>
    <t>39RSBE4RCI4M15BLWH36</t>
  </si>
  <si>
    <t>DS Smith commits to reduce absolute scope 1, 2* and 3 GHG emissions 46.2% by FY2030 from a FY 2019 base year.  DS Smith commits that 76% of its suppliers by emissions covering purchased goods and services will have science-based targets by FY2027. *The target boundary includes land-related emissions and removals from bioenergy feedstocks.</t>
  </si>
  <si>
    <t>DSB</t>
  </si>
  <si>
    <t>549300N1UM8EN53DYX14</t>
  </si>
  <si>
    <t>Overall Net-Zero Target 
DSB commits to reach net-zero GHG emissions across the value chain by 2050. 
Near-Term Targets 
DSB commits to reduce absolute scope 1 and 2 GHG emissions 98% by 2030 from a 2019 base year.* DSB also commits to reduce absolute scope 3 emissions from use of sold fossil fuels 100% within the same timeframe. DSB further commits to reduce all remaining absolute scope 3 GHG emissions 30% within the same timeframe. DSB finally commits to reduce optional scope 3 GHG emissions from downstream transportation and distribution 28% within the same timeframe. 
Long-Term Targets 
DSB commits to maintain at least 98% absolute scope 1 and 2 GHG emissions reductions from 2030 to 2050 from a 2019 base year.* DSB also commits to maintain a 100% absolute reduction of scope 3 GHG emissions from use of sold fossil fuels within the same timeframe. DSB further commits to reduce all other absolute scope 3 GHG emissions 90% by 2050 from a 2019 base year. 
*The target boundary includes land-related emissions and removals from bioenergy feedstocks.</t>
  </si>
  <si>
    <t>dst telecomunicações</t>
  </si>
  <si>
    <t>This target was approved using a streamlined target validation route exclusive to small and medium-sized enterprises (SMEs). https://sciencebasedtargets.org/faqs-for-smes/ dst telecomunicações commits to reduce scope 1 and scope 2 GHG emissions 46% by 2030 from a 2019 base year, and to measure and reduce its scope 3 emissions. dst telecomunicações commits to reach net-zero by 2050 As part of this, dst telecomunicações commits to reduce scope 1+2+3 emissions 90% by 2050 from a 2019 base year.</t>
  </si>
  <si>
    <t>DSV A / S</t>
  </si>
  <si>
    <t>DK0060079531</t>
  </si>
  <si>
    <t>DSV A/S commits to reduce absolute scope 1 and 2 GHG emissions 50% by 2030 from a 2019 base year.* DSV A/S also commits to reduce absolute scope 3 GHG emissions from upstream transportation and distribution and business travel 30% within the same timeframe.* *The target boundary includes land-related emissions and removals from bioenergy feedstocks.</t>
  </si>
  <si>
    <t>DT Global</t>
  </si>
  <si>
    <t>DTS CORPORATION</t>
  </si>
  <si>
    <t>JP3548500002</t>
  </si>
  <si>
    <t>DTS CORPORATION commits to reduce absolute scope 1 and 2 GHG emissions 100% by FY2030 from a FY2021 base year. DTS CORPORATION also commits to reduce absolute scope 3 GHG emissions from purchased goods and services 50% within the same timeframe.</t>
  </si>
  <si>
    <t>DUDUOĞLU ÇELİK DÖKÜM SANAYİ TİCARET AŞ</t>
  </si>
  <si>
    <t>This target was approved using a streamlined target validation route exclusive to small and medium-sized enterprises (SMEs). https://sciencebasedtargets.org/faqs-for-smes/ DUDUOĞLU ÇELİK DÖKÜM SANAYİ TİCARET AŞ commits to reduce scope 1 and scope 2 GHG emissions 50% by 2030 from a 2018 base year, and to measure and reduce its scope 3 emissions.</t>
  </si>
  <si>
    <t>Dufry International AG</t>
  </si>
  <si>
    <t>CH0023405456</t>
  </si>
  <si>
    <t>549300X53WDBVW7TIF57</t>
  </si>
  <si>
    <t>Dufry commits to reduce absolute scope 1 and 2 GHG emissions 94.2% by 2030 from a 2019 base year. Dufry also commits to increase annual sourcing of renewable electricity from 0% in 2019 to 100% by 2025 and to continue annually sourcing 100% renewable electricity through 2030. Dufry further commits to reduce absolute scope 3 GHG emissions from upstream transportation emissions 28% by 2030 from a 2019 base year. Dufry finally commits that 74% of its suppliers by emissions covering purchased goods and services will have science-based targets by 2027.</t>
  </si>
  <si>
    <t>Duke Realty</t>
  </si>
  <si>
    <t>US2644115055</t>
  </si>
  <si>
    <t>This target was approved using a streamlined target validation route exclusive to small and medium-sized enterprises (SMEs). https://sciencebasedtargets.org/faqs-for-smes/ Duke Realty commits to reduce scope 1 and scope 2 GHG emissions 46% by 2030 from a 2019 base year, and to measure and reduce its scope 3 emissions.</t>
  </si>
  <si>
    <t>Dumet AG</t>
  </si>
  <si>
    <t>This target was approved using a streamlined target validation route exclusive to small and medium-sized enterprises (SMEs). https://sciencebasedtargets.org/faqs-for-smes/ Dumet AG commits to reduce scope 1 and scope 2 GHG emissions 42% by 2030 from a 2021 base year, and to measure and reduce its scope 3 emissions.</t>
  </si>
  <si>
    <t>Dun &amp; Bradstreet Holdings Inc.</t>
  </si>
  <si>
    <t>Dunelm Group PLC</t>
  </si>
  <si>
    <t>GB00B1CKQ739</t>
  </si>
  <si>
    <t>213800WCOWEI3T5DUV19</t>
  </si>
  <si>
    <t>Overall Net-Zero Target
Dunelm Group PLC commits to reach net-zero greenhouse gas emissions across the value
chain by FY2040 from a FY2019 base year.
Near-Term Targets
Dunelm Group PLC commits to reduce absolute scopes 1 and 2 GHG emissions 50% by
FY2030 from a FY2019 base year.
Dunelm Group PLC also commits to reduce absolute scope 3 GHG emissions 50% within the same timeframe.
Long-Term Targets
Dunelm commits to reduce absolute scope 1, 2 and 3 GHG emissions 90% by FY2040 from a FY2019 base year.</t>
  </si>
  <si>
    <t>Duni Group</t>
  </si>
  <si>
    <t>SE0000616716</t>
  </si>
  <si>
    <t>549300MWQEN1427O5L53</t>
  </si>
  <si>
    <t>Overall Net-Zero Target
Duni Group commits to reach net-zero GHG emissions across the value chain by 2050.
Near-Term Targets
Duni Group commits to reduce absolute scope 1 and 2 GHG emissions 57.1% by 2030 from a 2019 base year.* Duni Group also commits to reduce absolute scope 3 GHG emissions 46.2% within the same timeframe.
*The target boundary includes land-related emissions and removals from bioenergy
feedstocks
Long-Term Targets
Duni Group commits to reduce absolute scope 1 and 2 GHG emissions 90% by 2050 from a
2019 base year*. Duni Group also commits to reduce absolute scope 3 GHG emissions 90%
within the same timeframe.
*The target boundary includes land-related emissions and removals from bioenergy
feedstocks</t>
  </si>
  <si>
    <t>Dunlop Protective Footwear B.V.</t>
  </si>
  <si>
    <t>This target was approved using a streamlined target validation route exclusive to small and medium-sized enterprises (SMEs). https://sciencebasedtargets.org/faqs-for-smes/ Dunlop Protective Footwear B.V. commits to reduce scope 1 and scope 2 GHG emissions 46% by 2030 from a 2019 base year, and to measure and reduce its scope 3 emissions.</t>
  </si>
  <si>
    <t>DUO PLAST AG</t>
  </si>
  <si>
    <t>This target was approved using a streamlined target validation route exclusive to small and medium-sized enterprises (SMEs). https://sciencebasedtargets.org/faqs-for-smes/ DUO PLAST AG commits to reduce scope 1 and scope 2 GHG emissions 46% by 2030 from a 2019 base year, and to measure and reduce its scope 3 emissions.</t>
  </si>
  <si>
    <t>Duotank Group BV</t>
  </si>
  <si>
    <t>This target was approved using a streamlined target validation route exclusive to small and medium-sized enterprises (SMEs). https://sciencebasedtargets.org/faqs-for-smes/ Duotank Group BV commits to reduce scope 1 and scope 2 GHG emissions 42% by 2030 from a 2020 base year, and to measure and reduce its scope 3 emissions.</t>
  </si>
  <si>
    <t>DuPont de Nemours, Inc.</t>
  </si>
  <si>
    <t>US26614N1028</t>
  </si>
  <si>
    <t>5493004JF0SDFLM8GD76</t>
  </si>
  <si>
    <t>DuPont de Nemours, Inc. commits to reduce absolute scope 1 and 2 GHG emissions 50% by 2030 from 2019 base year.* DuPont de Nemours, Inc. also commits to reduce absolute scope 3 GHG emissions from purchased goods and services and end of life treatment of sold products 25% by 2030 from 2020 base year.* *The target boundary includes biogenic land-related emissions and removals from bioenergy feedstocks.</t>
  </si>
  <si>
    <t>Dura Vermeer Groep N.V.</t>
  </si>
  <si>
    <t>724500G62K7DAF2T8I08</t>
  </si>
  <si>
    <t>DURAN DOGAN BASIM VE AMBALAJ A.S.</t>
  </si>
  <si>
    <t>TRADUROF91D4</t>
  </si>
  <si>
    <t>This target was approved using a streamlined target validation route exclusive to small and medium-sized enterprises (SMEs). https://sciencebasedtargets.org/faqs-for-smes/ DURAN DOGAN BASIM VE AMBALAJ A.S. commits to reduce scope 1 and scope 2 GHG emissions 42% by 2030 from a 2020 base year, and to measure and reduce its scope 3 emissions.</t>
  </si>
  <si>
    <t>Duration Media LLC</t>
  </si>
  <si>
    <t>This target was approved using a streamlined target validation route exclusive to small and medium-sized enterprises (SMEs). https://sciencebasedtargets.org/faqs-for-smes/ Duration Media LLC commits to maintain zero scope 1 and scope 2 emissions through 2030 from a 2022 base year, and to measure and reduce its scope 3 emissions</t>
  </si>
  <si>
    <t>DUROC</t>
  </si>
  <si>
    <t>Dürr Aktiengesellschaft</t>
  </si>
  <si>
    <t>DE0005565204</t>
  </si>
  <si>
    <t>5299003APZ54EDTSRO20</t>
  </si>
  <si>
    <t>The Dürr Group commits to reduce absolute scope 1 and 2 GHG emissions 70% by 2030 from 2019 base year.* The Dürr Group also commits to reduce absolute scope 3 GHG emissions 15% over the same timeframe.</t>
  </si>
  <si>
    <t>Dutch Flower Group</t>
  </si>
  <si>
    <t>Dutch-Bangla Pack Ltd.</t>
  </si>
  <si>
    <t>Dutton Brock LLP</t>
  </si>
  <si>
    <t>This target was approved using a streamlined target validation route exclusive to small and medium-sized enterprises (SMEs). https://sciencebasedtargets.org/faqs-for-smes/ Dutton Brock LLP commits to reduce scope 1 and scope 2 GHG emissions 42% by 2030 from a 2022 base year, and to measure and reduce its scope 3 emissions.  Dutton Brock LLP commits to reach net-zero by 2050. As part of this, Dutton Brock LLP commits to reduce scope 1+2+3 emissions 90% by 2050 from a 2022 base year.</t>
  </si>
  <si>
    <t>Duvel Moortgat</t>
  </si>
  <si>
    <t>Dwellworks LLC</t>
  </si>
  <si>
    <t>This target was approved using a streamlined target validation route exclusive to small and medium-sized enterprises (SMEs). https://sciencebasedtargets.org/faqs-for-smes/ Dwellworks LLC commits to reduce scope 1 and scope 2 GHG emissions 42% by 2030 from a 2021 base year, and to measure and reduce its scope 3 emissions. Dwellworks LLC commits to reach net-zero by 2050. As part of this, Dwellworks LLC commits to reduce scope 1+2+3 emissions 100% by 2050 from a 2021 base year.</t>
  </si>
  <si>
    <t>DWF Group PLC</t>
  </si>
  <si>
    <t>GB00BJMD6M39</t>
  </si>
  <si>
    <t>213800O9QREOHTOGQ266</t>
  </si>
  <si>
    <t>DWF Group PLC commits to reduce absolute scope 1 and 2 GHG emissions 50% by 2030 from a 2019 base year. DWF Group PLC also commits to reduce absolute scope 3 GHG emissions 50% within the same timeframe</t>
  </si>
  <si>
    <t>DWK Life Sciences</t>
  </si>
  <si>
    <t>DWS Group GmbH &amp; Co. KGaA</t>
  </si>
  <si>
    <t>DE000DWS1007</t>
  </si>
  <si>
    <t>529900VM3464806ERS69</t>
  </si>
  <si>
    <t>DXC Technology</t>
  </si>
  <si>
    <t>US23355L1061</t>
  </si>
  <si>
    <t>DXC Technology commits to reduce absolute scope 1 and 2 GHG emissions 65% by FY2030 from a FY2019 base year. DXC Technology also commits that 75% of its suppliers by spend covering purchased goods and services and capital goods, will have science-based targets by FY2027.</t>
  </si>
  <si>
    <t>DXS International Plc</t>
  </si>
  <si>
    <t>This target was approved using a streamlined target validation route exclusive to small and medium-sized enterprises (SMEs). https://sciencebasedtargets.org/faqs-for-smes/ DXS International Plc commits to reduce scope 1 and scope 2 GHG emissions 46% by 2030 from a 2019 base year, and to measure and reduce its scope 3 emissions.</t>
  </si>
  <si>
    <t>Dycem</t>
  </si>
  <si>
    <t>Dyer &amp; Butler</t>
  </si>
  <si>
    <t>Dyna-K Automotive Stampings Private Limited</t>
  </si>
  <si>
    <t>This target was approved using a streamlined target validation route exclusive to small and medium-sized enterprises (SMEs). https://sciencebasedtargets.org/faqs-for-smes/ Dyna-K Automotive Stampings Private Limited commits to reduce scope 1 and scope 2 GHG emissions 42% by 2030 from a 2022 base year, and to measure and reduce its scope 3 emissions.</t>
  </si>
  <si>
    <t>Dynamic Holding Co., Ltd.</t>
  </si>
  <si>
    <t>Dynapack Asia</t>
  </si>
  <si>
    <t>Dynapack Electronic Technology (Suzhou) Co., Ltd.</t>
  </si>
  <si>
    <t>TW0003211009</t>
  </si>
  <si>
    <t>Dynasol</t>
  </si>
  <si>
    <t>DZS Inc.</t>
  </si>
  <si>
    <t>E Ink Holdings Inc.</t>
  </si>
  <si>
    <t>DE000DB7G551</t>
  </si>
  <si>
    <t>529900UOR451FJJYL571</t>
  </si>
  <si>
    <t>Overall Net-Zero Target
E Ink Holdings Inc. commits to reach net-zero GHG emissions across the value chain by 2040.
Near-Term Targets
E Ink Holdings Inc. commits to reduce absolute scope 1 and 2 GHG emissions 80% by 2030 from a 2021 base year.
E Ink Holdings Inc. also commits to increase annual sourcing of renewable electricity from 0.21% in 2021 to 100% by 2030.
E Ink Holdings Inc. further commits to reduce absolute scope 3 emissions 25% by 2030 from a 2021 base year.
Long-Term Targets
E Ink Holdings Inc. commits to reduce absolute scope 1 and 2 GHG emissions 90% by 2040 from a 2021 base year.
E Ink Holdings Inc. commits to reduce absolute scope 3 GHG emissions 90% by 2040 from a 2021 base year.</t>
  </si>
  <si>
    <t>E Source Companies LLC</t>
  </si>
  <si>
    <t>This target was approved using a streamlined target validation route exclusive to small and medium-sized enterprises (SMEs). https://sciencebasedtargets.org/faqs-for-smes/ E Source Companies LLC commits to reduce scope 1 and scope 2 GHG emissions 42% by 2030 from a 2020 base year, and to measure and reduce its scope 3 emissions.</t>
  </si>
  <si>
    <t>e-hoch-3 eco impact experts GmbH &amp; Co. KG</t>
  </si>
  <si>
    <t>This target was approved using a streamlined target validation route exclusive to small and medium-sized enterprises (SMEs). https://sciencebasedtargets.org/faqs-for-smes/ e-hoch-3 eco impact experts GmbH &amp; Co. KG commits to reduce scope 1 and scope 2 GHG emissions 46% by 2030 from a 2019 base year, and to measure and reduce its scope 3 emissions.</t>
  </si>
  <si>
    <t>E-Konzal Co., Ltd</t>
  </si>
  <si>
    <t>This target was approved using a streamlined target validation route exclusive to small and medium-sized enterprises (SMEs). https://sciencebasedtargets.org/faqs-for-smes/. E-Konzal Co., Ltd commits to reduce absolute scope 1 and scope 2 GHG emissions 50% by 2030 from a 2018 base year, and to measure and reduce its scope 3 emissions.</t>
  </si>
  <si>
    <t>e.l.f. Beauty</t>
  </si>
  <si>
    <t>This target was approved using a streamlined target validation route exclusive to small and medium-sized enterprises (SMEs). https://sciencebasedtargets.org/faqs-for-smes/ e.l.f. Beauty commits to reduce scope 1 and scope 2 GHG emissions 42% by 2030 from a 2022 base year, and to measure and reduce its scope 3 emissions.</t>
  </si>
  <si>
    <t>E.Leclerc (ACDLec)</t>
  </si>
  <si>
    <t>E.ON SE</t>
  </si>
  <si>
    <t>DE000ENAG999</t>
  </si>
  <si>
    <t>Q9MAIUP40P25UFBFG033</t>
  </si>
  <si>
    <t>"E.ON SE commits to reduce absolute scope 1 and 2 GHG emissions 50% by 2030 from a 2019 base year.* E.ON SE also commits to reduce scope 3 GHG emissions covering fuel and energy related activities from purchased power sold to end-customers 75% per kWh by 2030 from a 2019 base year. E.ON SE commits to reduce absolute scope 3 GHG emissions covering use of sold products from fossil fuels distributed but not sold 42% by 2030 from a 2019 base year. E.ON SE commits to reduce all other absolute scope 3 GHG emissions 50% by 2030 from a 2019 base year.*The target boundary includes biogenic emissions and removals from bioenergy feedstocks</t>
  </si>
  <si>
    <t>E.SUN Financial Holding Co., Ltd.</t>
  </si>
  <si>
    <t>US26915N2071</t>
  </si>
  <si>
    <t>549300X6CNQE512OPC90</t>
  </si>
  <si>
    <t>E.SUN FHC ’s portfolio targets cover 11% of its total investment and lending activities by monetary value as of 2019. Full target: https://sciencebasedtargets.org/resources/files/Target-language-and-summary_E.SUN.docx.pdf</t>
  </si>
  <si>
    <t>EAE AYDINLATMA A.Ş.</t>
  </si>
  <si>
    <t>Earls Court Development Company</t>
  </si>
  <si>
    <t>Early Bird AB</t>
  </si>
  <si>
    <t>Overall Net-Zero Target: 
Early Bird AB commits to reach net-zero greenhouse gas emissions across the value chain by 2030.
Near-Term Targets: 
Early Bird AB commits to reduce absolute scope 1 and 2 GHG emissions 90% by 2030 from a 2022 base year. Early Bird AB commits to increase active annual sourcing of renewable electricity from 49% in 2022 to 100% by 2024 and commits to continue annually sourcing 100% renewable electricity through 2030. Early Bird AB also commits to reduce absolute scope 3 GHG emissions 90% by 2030 from a 2022 base year.*
*The target boundary includes land-related emissions and removals from bioenergy feedstocks.
Long-Term Targets: 
Early Bird AB commits to maintain at least 90% absolute scope 1 and 2 GHG emission reductions from 2030 through 2050 from a 2022 base year. Early Bird AB also commits to maintain at least 90% absolute scope 3 GHG emission reductions within the same timeframe.*
*The target boundary includes land-related emissions and removals from bioenergy feedstocks</t>
  </si>
  <si>
    <t>Earnix Inc.</t>
  </si>
  <si>
    <t>This target was approved using a streamlined target validation route exclusive to small and medium-sized enterprises (SMEs). https://sciencebasedtargets.org/faqs-for-smes/ Earnix Inc. commits to reach net-zero by 2030. As part of this, Earnix Inc. commits to reduce scope 1+2+3 emissions 97% by 2030 from a 2022 base year.</t>
  </si>
  <si>
    <t>Earp Distribution</t>
  </si>
  <si>
    <t>This target was approved using a streamlined target validation route exclusive to small and medium-sized enterprises (SMEs). https://sciencebasedtargets.org/faqs-for-smes/ Earp Distribution commits to reduce scope 1 and scope 2 GHG emissions 50% by 2030 from a 2018 base year, and to measure and reduce its scope 3 emissions.  Earp Distribution commits to reach net-zero by 2050. As part of this,  Earp Distribution commits to reduce scope 1+2+3 emissions 90% by 2050 from a 2018 base year.</t>
  </si>
  <si>
    <t>Earth Matters APS / Living Flowers</t>
  </si>
  <si>
    <t>This target was approved using a streamlined target validation route exclusive to small and medium-sized enterprises (SMEs). https://sciencebasedtargets.org/faqs-for-smes/ Earth Matters APS / Living Flowers commits to reduce scope 1 and scope 2 GHG emissions 42% by 2030 from a 2021 base year, and to measure and reduce its scope 3 emissions.</t>
  </si>
  <si>
    <t>Earth Support Corporation Co., LTD</t>
  </si>
  <si>
    <t>This target was approved using a streamlined target validation route exclusive to small and medium-sized enterprises (SMEs). https://sciencebasedtargets.org/faqs-for-smes/ Earth Support Corporation Co., LTD commits to reduce scope 1 and scope 2 GHG emissions 42% by 2030 from a 2021 base year, and to measure and reduce its scope 3 emissions.</t>
  </si>
  <si>
    <t>Earthly</t>
  </si>
  <si>
    <t>This target was approved using a streamlined target validation route exclusive to small and medium-sized enterprises (SMEs). https://sciencebasedtargets.org/faqs-for-smes/ Earthly commits to reach net-zero by 2030. As part of this, Earthly commits to reduce scope 1+2+3 emissions 90% by 2030 from a 2022 base year.</t>
  </si>
  <si>
    <t>East Japan Railway Company</t>
  </si>
  <si>
    <t>JP3783600004</t>
  </si>
  <si>
    <t>353800SENYJ2DSM6PS44</t>
  </si>
  <si>
    <t>Eastcrown Footwear Industry Co., Ltd</t>
  </si>
  <si>
    <t>EASTMAN EXPORTS GLOBAL CLOTHING PVT LTD</t>
  </si>
  <si>
    <t>335800DSYJ4OMWTOOD90</t>
  </si>
  <si>
    <t>Eastman Exports Global Clothing Private Limited commits to reduce absolute scope 1 and 2 GHG emissions 45% by FY2030 from a FY2020 base year*. Eastman Exports Global Clothing Private Limited also commits to reduce absolute scope 3 GHG emissions 25% within the same timeframe*. 
* The target boundary includes biogenic land-related emissions and removals from bioenergy feedstocks.</t>
  </si>
  <si>
    <t>Eastwing B.V.</t>
  </si>
  <si>
    <t>This target was approved using a streamlined target validation route exclusive to small and medium-sized enterprises (SMEs). https://sciencebasedtargets.org/faqs-for-smes/ Eastwing B.V. commits to reduce scope 1 and scope 2 GHG emissions 42% by 2030 from a 2023 base year, and to measure and reduce its scope 3 emissions.</t>
  </si>
  <si>
    <t>easyJet plc</t>
  </si>
  <si>
    <t>GB00B7KR2P84</t>
  </si>
  <si>
    <t>2138001S47XKWIB7TH90</t>
  </si>
  <si>
    <t>easyJet plc commits to reduce well-to-wake GHG emissions related to jet 
fuel 35% per revenue tonne kilometre by FY2035 from a FY2019 base year. * **
*The target boundary includes biogenic emissions and removals from 
bioenergy feedstocks.
**Non-CO2e effects which may also contribute to aviation induced warming 
are not included in this target. easyJet plc commits to report publicly on its 
collaboration with stakeholders to improve understanding of opportunities to 
mitigate the non-CO2e impacts of aviation annually over its target 
timeframe.</t>
  </si>
  <si>
    <t>Easyvista</t>
  </si>
  <si>
    <t>This target was approved using a streamlined target validation route exclusive to small and medium-sized enterprises (SMEs). https://sciencebasedtargets.org/faqs-for-smes/ Easyvista commits to reduce scope 1 and scope 2 GHG emissions 42% by 2030 from a 2022 base year, and to measure and reduce its scope 3 emissions.</t>
  </si>
  <si>
    <t>Eaton</t>
  </si>
  <si>
    <t>IE00B8KQN827</t>
  </si>
  <si>
    <t>549300VDIGTMXUNT7H71</t>
  </si>
  <si>
    <t>Eaton commits to reduce absolute scope 1 and 2 GHG emissions 50% by 2030 from a 2018 base year. Eaton commits to reduce absolute scope 3 GHG emissions 15% by 2030 from a 2018 base year.</t>
  </si>
  <si>
    <t>eBay Inc.</t>
  </si>
  <si>
    <t>US2786421030</t>
  </si>
  <si>
    <t>OML71K8X303XQONU6T67</t>
  </si>
  <si>
    <t>eBay commits to reduce absolute scope 1 and scope 2 GHG emissions 90% by 2030 from a 2019 base year. eBay also commits to reduce absolute scope 3 emissions from downstream transportation and distribution 20% within the same timeframe.</t>
  </si>
  <si>
    <t>ebm-papst Mulfingen GmbH und Co. KG</t>
  </si>
  <si>
    <t>EBP Schweiz AG</t>
  </si>
  <si>
    <t>5067000D5O16955H2D85</t>
  </si>
  <si>
    <t>Overall Net-Zero Target
EBP Schweiz AG commits to reach net-zero GHG emissions across the value chain by 2040. 
Near-Term Targets 
EBP Schweiz AG commits to reduce absolute scope 1 and 2 GHG emissions 90% by 2027 from a 2019 base year. EBP Schweiz AG also commits to reduce absolute scope 3 GHG emissions 23% within the same timeframe.
Long-Term Targets
EBP Schweiz AG commits to maintain at least 90% absolute scope 1 and 2 GHG emissions reduction from 2027 through 2040 from a 2019 base year. EBP Schweiz AG also commits to reduce absolute scope 3 GHG emissions 90% by 2040 from a 2019 base year.</t>
  </si>
  <si>
    <t>EBUCHI  INDUSTRIAL FACTORY</t>
  </si>
  <si>
    <t>This target was approved using a streamlined target validation route exclusive to small and medium-sized enterprises (SMEs). https://sciencebasedtargets.org/faqs-for-smes/ EBUCHI  INDUSTRIAL FACTORY commits to reduce scope 1 and scope 2 GHG emissions 42% by 2030 from a 2022 base year, and to measure and reduce its scope 3 emissions.</t>
  </si>
  <si>
    <t>ECA International Group</t>
  </si>
  <si>
    <t>This target was approved using a streamlined target validation route exclusive to small and medium-sized enterprises (SMEs). https://sciencebasedtargets.org/faqs-for-smes/ ECA International Group commits to reduce scope 1 and scope 2 GHG emissions 46% by 2030 from a 2019 base year, and to measure and reduce its scope 3 emissions.</t>
  </si>
  <si>
    <t>ECCO-FREIGHT TRANSPORT SERVICES SL</t>
  </si>
  <si>
    <t>This target was approved using a streamlined target validation route exclusive to small and medium-sized enterprises (SMEs). https://sciencebasedtargets.org/faqs-for-smes/ ECCO-FREIGHT TRANSPORT SERVICES SL commits to reduce scope 1 and scope 2 GHG emissions 50% by 2030 from a 2018 base year, and to measure and reduce its scope 3 emissions.</t>
  </si>
  <si>
    <t>ECCOM Network System Co,Ltd.</t>
  </si>
  <si>
    <t>Echosens SA</t>
  </si>
  <si>
    <t>This target was approved using a streamlined target validation route exclusive to small and medium-sized enterprises (SMEs). https://sciencebasedtargets.org/faqs-for-smes/ Echosens SA commits to reduce scope 1 and scope 2 GHG emissions 46% by 2030 from a 2019 base year, and to measure and reduce its scope 3 emissions.  commits to reduce scope 1+2+3 emissions 90% by 2050 from a 2019 base year.</t>
  </si>
  <si>
    <t>Eckes-Granini Group GmbH</t>
  </si>
  <si>
    <t>529900RQDBRLSIV59E72</t>
  </si>
  <si>
    <t>Eckes-Granini Group GmbH commits to reduce absolute scope 1 and 2 GHG emissions 95% by 2030 from a 2019 base year. Eckes-Granini Group GmbH also commits to reduce scope 3 GHG emissions 50% per liter of product within the same timeframe</t>
  </si>
  <si>
    <t>Eco Plan Co., Ltd.</t>
  </si>
  <si>
    <t>This target was approved using a streamlined target validation route exclusive to small and medium-sized enterprises (SMEs). https://sciencebasedtargets.org/faqs-for-smes/ Eco Plan Co., Ltd. commits to reduce absolute scope 1 and scope 2 GHG emissions 50% by 2030 from a 2018 base year, and to measure and reduce its scope 3 emissions.</t>
  </si>
  <si>
    <t>Eco Polymers GmbH</t>
  </si>
  <si>
    <t>This target was approved using a streamlined target validation route exclusive to small and medium-sized enterprises (SMEs). https://sciencebasedtargets.org/faqs-for-smes/ Eco Polymers GmbH commits to reduce scope 1 and scope 2 GHG emissions 42% by 2030 from a 2022 base year, and to measure and reduce its scope 3 emissions.</t>
  </si>
  <si>
    <t>Eco Style Co., Ltd.</t>
  </si>
  <si>
    <t>This target was approved using a streamlined target validation route exclusive to small and medium-sized enterprises (SMEs). https://sciencebasedtargets.org/faqs-for-smes/ Eco Style Co., Ltd. commits to reduce scope 1 and scope 2 GHG emissions 42% by 2030 from a 2020 base year, and to measure and reduce its scope 3 emissions.</t>
  </si>
  <si>
    <t>ECO WORKS co.,ltd.</t>
  </si>
  <si>
    <t>This target was approved using a streamlined target validation route exclusive to small and medium-sized enterprises (SMEs). https://sciencebasedtargets.org/faqs-for-smes/ ECO WORKS co.,ltd. commits to reduce absolute scope 1 and scope 2 GHG emissions 50% by 2030 from a 2018 base year, and to measure and reduce its scope 3 emissions.</t>
  </si>
  <si>
    <t>ECOALF RECYCLED FABRICS S.L.</t>
  </si>
  <si>
    <t>This target was approved using a streamlined target validation route exclusive to small and medium-sized enterprises (SMEs). https://sciencebasedtargets.org/faqs-for-smes/  ECOALF RECYCLED FABRICS S.L.  commits to reduce scope 1+2+3 emissions 99% by 2030 from a 2021 base year.</t>
  </si>
  <si>
    <t>Ecolab</t>
  </si>
  <si>
    <t>US2788651006</t>
  </si>
  <si>
    <t>82DYEISM090VG8LTLS26</t>
  </si>
  <si>
    <t>Ecolab commits to reduce absolute scope 1 and scope 2 GHG emissions 50% by 2030 from a 2018 base year. Ecolab also commits that 70% of its suppliers by emissions covering purchased goods and services, capital goods, upstream transportation and distribution, business travel, and downstream transportation and distribution will set science-based targets by 2024.*The target boundary includes biogenic emissions and removals from bioenergy feedstocks.</t>
  </si>
  <si>
    <t>Ecolean</t>
  </si>
  <si>
    <t>This target was approved using a streamlined target validation route exclusive to small and medium-sized enterprises (SMEs). https://sciencebasedtargets.org/faqs-for-smes/
Ecolean commits to reduce absolute scope 1 and scope 2 GHG emissions 50% by 2030 from a 2018 base year, and to measure and reduce its scope 3 emissions.</t>
  </si>
  <si>
    <t>ECOM Agroindustrial Corp Ltd</t>
  </si>
  <si>
    <t>QDKAGR3JUOYB2K885877</t>
  </si>
  <si>
    <t>ecominami co., ltd.</t>
  </si>
  <si>
    <t>This target was approved using a streamlined target validation route exclusive to small and medium-sized enterprises (SMEs). https://sciencebasedtargets.org/faqs-for-smes/ ecominami co., ltd. commits to reduce scope 1 and scope 2 GHG emissions 46% by 2030 from a 2019 base year, and to measure and reduce its scope 3 emissions.</t>
  </si>
  <si>
    <t>Econocom SA</t>
  </si>
  <si>
    <t>BE0974313455</t>
  </si>
  <si>
    <t>5493006G5O9JP185PU76</t>
  </si>
  <si>
    <t>ECONOMIC-LEGAL RESEARCH INSTITUTE（KEIZAI-HOUREI　KENKYUKAI）</t>
  </si>
  <si>
    <t>This target was approved using a streamlined target validation route exclusive to small and medium-sized enterprises (SMEs). https://sciencebasedtargets.org/faqs-for-smes/ ECONOMIC-LEGAL RESEARCH INSTITUTE（KEIZAI-HOUREI　KENKYUKAI） commits to reduce scope 1 and scope 2 GHG emissions 42% by 2030 from a 2020 base year, and to measure and reduce its scope 3 emissions.</t>
  </si>
  <si>
    <t>Ecora Resources PLC</t>
  </si>
  <si>
    <t>This target was approved using a streamlined target validation route exclusive to small and medium-sized enterprises (SMEs). https://sciencebasedtargets.org/faqs-for-smes/ Ecora Resources PLC commits to reduce scope 1 and scope 2 GHG emissions 46% by 2030 from a 2019 base year, and to measure and reduce its scope 3 emissions.</t>
  </si>
  <si>
    <t>ECORE SOLUÇÕES EM TECNOLOGIA DA INFORMAÇÃO LTDA</t>
  </si>
  <si>
    <t>ECOS</t>
  </si>
  <si>
    <t>This target was approved using a streamlined target validation route exclusive to small and medium-sized enterprises (SMEs). https://sciencebasedtargets.org/faqs-for-smes/. Venus Laboratories commits to reduce absolute scope 1 and scope 2 GHG emissions 50% by 2030 from a 2018 base year, and to measure and reduce its scope 3 emissions.</t>
  </si>
  <si>
    <t>Ecos (India) Mobility &amp; Hospitality Private Limited</t>
  </si>
  <si>
    <t>Ecosystem Energy Services</t>
  </si>
  <si>
    <t>This target was approved using a streamlined target validation route exclusive to small and medium-sized enterprises (SMEs). https://sciencebasedtargets.org/faqs-for-smes/ Ecosystem Energy Services commits to reduce scope 1 and scope 2 GHG emissions 46% by 2030 from a 2019 base year, and to measure and reduce its scope 3 emissions.</t>
  </si>
  <si>
    <t>ECOTONE</t>
  </si>
  <si>
    <t>EcoTree</t>
  </si>
  <si>
    <t>This target was approved using a streamlined target validation route exclusive to small and medium-sized enterprises (SMEs). https://sciencebasedtargets.org/faqs-for-smes/ EcoTree commits to reduce scope 1 and scope 2 GHG emissions 42% by 2030 from a 2021 base year, and to measure and reduce its scope 3 emissions.</t>
  </si>
  <si>
    <t>Ecovadis</t>
  </si>
  <si>
    <t>969500HU9OL6Y7UAG019</t>
  </si>
  <si>
    <t>EcoVadis commits to reduce absolute scope 1 and 2 GHG emissions 50% by
2030 from a 2019 base year. EcoVadis also commits to increase annual
sourcing of renewable electricity from 22% in 2019 to 100% by 2030.
EcoVadis further commits to reduce scope 3 emissions from purchased
goods and services, capital goods, fuel and energy related activities,
upstream transportation and distribution, waste generated in operations,
business travel and employee commuting 55% per unit value added by
2030 from a 2019 base year.</t>
  </si>
  <si>
    <t>ECS Corporate NV</t>
  </si>
  <si>
    <t>5493000ZYKBHX88YHA74</t>
  </si>
  <si>
    <t>EDAG Engineering Group AG</t>
  </si>
  <si>
    <t>CH0303692047</t>
  </si>
  <si>
    <t>529900LQ2ZJ7F5Z4KN18</t>
  </si>
  <si>
    <t>Eddie Stobart</t>
  </si>
  <si>
    <t>Eddie Stobart commits to reduce scope 1 and 3 well-to-wheel emissions from heavy freight trucks 31.6% per tonne kilometer by 2032 from a 2020 base year. Eddie Stobart also commits to reduce absolute scope 1 and 2 GHG emissions from all other emission sources 50.4% within the same timeframe.</t>
  </si>
  <si>
    <t>EDEKA ZENTRALE Stiftung &amp;Co.KG (Netto Marken-Discount Stiftung &amp; Co. KG, BUDNI Handels &amp; Service GmbH)</t>
  </si>
  <si>
    <t>Umsatzsteueridentifikationsnummer: DE220008494</t>
  </si>
  <si>
    <t>Edelman</t>
  </si>
  <si>
    <t>Overall Net-Zero Target
Edelman commits to reach net-zero GHG emissions across the value chain by 2040 from a
2019 base year.
Near-Term Targets
Edelman commits to reduce absolute scope 1 and 2 GHG emissions 80% by 2030 from a
2019 baseline. Edelman also commits to reduce absolute scope 3 emissions covering
purchased goods and services, fuel and energy related activities, upstream transport and
distribution and business travel 55% within the same timeframe.
Long-Term Targets
Edelman commits to reduce absolute scope 1 and 2 GHG emissions 90% by 2040 from a
2019 base year. Edelman also commits to reduce absolute scope 3 GHG emissions from
purchased goods and services, fuel and energy related activities, upstream transportation
and distribution, business travel and investment 90% within the same timeframe.</t>
  </si>
  <si>
    <t>Edelmann Group</t>
  </si>
  <si>
    <t>Edelmann Group commits to reduce absolute scope 1 and scope 2 GHG emissions 42% by 2030 from a 2021 base year. Edelmann Group commits to increase annual sourcing of renewable electricity from 43% in 2021 to 100% by 2030. Edelmann Group also commits to reduce scope 3 GHG emissions 52% per million manufactured units by 2030 from a 2021 base year.</t>
  </si>
  <si>
    <t>EDELRID GmbH &amp; Co. KG</t>
  </si>
  <si>
    <t>This target was approved using a streamlined target validation route exclusive to small and medium-sized enterprises (SMEs). https://sciencebasedtargets.org/faqs-for-smes/ EDELRID GmbH &amp; Co. KG commits to reduce scope 1 and scope 2 GHG emissions 42% by 2030 from a 2020 base year, and to measure and reduce its scope 3 emissions.</t>
  </si>
  <si>
    <t>Eden McCallum LLP</t>
  </si>
  <si>
    <t>This target was approved using a streamlined target validation route exclusive to small and medium-sized enterprises (SMEs). https://sciencebasedtargets.org/faqs-for-smes/Eden McCallum LLP commits to reduce absolute scope 1 and scope 2 GHG emissions 46% by 2030 from a 2019 base year, and to measure and reduce its scope 3 emissions.</t>
  </si>
  <si>
    <t>Edenred SE</t>
  </si>
  <si>
    <t>EDF Group</t>
  </si>
  <si>
    <t>FR0010242511</t>
  </si>
  <si>
    <t>549300X3UK4GG3FNMO06</t>
  </si>
  <si>
    <t>01/02/2020</t>
  </si>
  <si>
    <t>Integrated energy company, EDF group commits to reduce absolute scopes 1 and 2 GHG emissions 50% by 2030 from a 2017 base year*. EDF group commits to reduce absolute scopes 3 GHG emissions from use of sold product 28% by 2030 from a 2019 base year.*The target boundary includes biogenic emissions and removals from bioenergy feedstocks as well as emissions from electricity purchased and from non-controlled assets.</t>
  </si>
  <si>
    <t>Edgard &amp; Cooper</t>
  </si>
  <si>
    <t>This target was approved using a streamlined target validation route exclusive to small and medium-sized enterprises (SMEs). https://sciencebasedtargets.org/faqs-for-smes/ Edgard &amp; Cooper commits to reduce absolute scope 1 and scope 2 GHG emissions 50% by 2030 from a 2018 base year, and to measure and reduce its scope 3 emissions.</t>
  </si>
  <si>
    <t>EDGE</t>
  </si>
  <si>
    <t>This target was approved using a streamlined target validation route exclusive to small and medium-sized enterprises (SMEs). https://sciencebasedtargets.org/faqs-for-smes/ EDGE commits to reduce scope 1 and scope 2 GHG emissions 46% by 2030 from a 2019 base year, and to measure and reduce its scope 3 emissions.</t>
  </si>
  <si>
    <t>Edge Chile</t>
  </si>
  <si>
    <t>EDGE Chile SpA commits to reduce absolute scope 1, 2 and 3 GHG emissions 47% by FY2030 from a FY2019 base year.</t>
  </si>
  <si>
    <t>Edge Environment Pty Ltd</t>
  </si>
  <si>
    <t>2022, 2027</t>
  </si>
  <si>
    <t>Sydney based sustainability consultancy EDGE commits to maintain its scope 2 emissions close to zero by 2022, through continued use of renewable energy. In addition, the company commits to reduce scope 3 emissions from purchased good and services 28% and from business travel 13% by 2027 from a 2017 base-year.</t>
  </si>
  <si>
    <t>EdgeConneX</t>
  </si>
  <si>
    <t>EdgeConneX, International Cooperatief U.A. commits to reduce absolute scope 1 and 2 GHG emissions 50.3% by 2030 from a 2021 base year*. EdgeConneX, International Cooperatief U.A. also commits to scope 3 emissions 51.6% per megawatt of installed data center capacity within the same timeframe. *The target boundary includes biogenic land-related emissions and removals from bioenergy feedstocks.</t>
  </si>
  <si>
    <t>Edgescope Limited</t>
  </si>
  <si>
    <t>This target was approved using a streamlined target validation route exclusive to small and medium-sized enterprises (SMEs). https://sciencebasedtargets.org/faqs-for-smes/ Edgescope Limited commits to reduce scope 1 and scope 2 GHG emissions 42% by 2030 from a 2022 base year, and to measure and reduce its scope 3 emissions. Edgescope Limited commits to reach net-zero by 2050. As part of this, Edgescope Limited commits to reduce scope 1+2+3 emissions 91% by 2050 from a 2022 base year.</t>
  </si>
  <si>
    <t>Edifice Consultants Pvt.Ltd.</t>
  </si>
  <si>
    <t>This target was approved using a streamlined target validation route exclusive to small and medium-sized enterprises (SMEs). https://sciencebasedtargets.org/faqs-for-smes/ Edifice Consultants Pvt.Ltd. commits to reduce scope 1 and scope 2 GHG emissions 42% by 2030 from a 2022 base year, and to measure and reduce its scope 3 emissions.</t>
  </si>
  <si>
    <t>Edmund Optics Inc.</t>
  </si>
  <si>
    <t>549300S4ZWQY1FLIBC17</t>
  </si>
  <si>
    <t>EDOA Corp</t>
  </si>
  <si>
    <t>This target was approved using a streamlined target validation route exclusive to small and medium-sized enterprises (SMEs). https://sciencebasedtargets.org/faqs-for-smes/ EDOA Corp commits to reduce scope 1 and scope 2 GHG emissions 42% by 2030 from a 2021 base year, and to measure and reduce its scope 3 emissions.  EDOA Corp commits to reduce scope 1+2+3 emissions 90% by 2045 from a 2021 base year.</t>
  </si>
  <si>
    <t>EDP - Energias de Portugal S.A.</t>
  </si>
  <si>
    <t>PTEDP0AM0009</t>
  </si>
  <si>
    <t>529900CLC3WDMGI9VH80</t>
  </si>
  <si>
    <t>EDP Energias de Portugal commits to reach net-zero greenhouse gas emissions across the value chain by 2040 from a 2020 base year. 
 Near-Term Targets 
EDP Energias de Portugal S.A. commits to reduce scope 1 and 2 GHG emissions 95% per MWh generated electricity by 2030 from a 2020 base year. EDP Energias de Portugal S.A. commits to reduce scope 1 and 3 GHG emissions from all sold electricity 80% per MWh by 2030 from a 2020 base year.* EDP Energias de Portugal S.A. commits to reduce absolute scope 3 emissions from use of sold products 45% by 2030 from a 2020 base year. EDP Energias de Portugal S.A. commits to reduce all other absolute scope 3 GHG emissions 45% by 2030 from a 2020 base year.   
Long-Term Targets 
EDP Energias de Portugal S.A. commits to reduce scope 1 and 2 GHG emissions 96% per MWh generated electricity by 2040 from a 2020 base year. EDP Energias de Portugal S.A. commits to reduce scope 1 and 3 GHG emissions from all sold electricity 95% per MWh by 2040 from a 2020 base year.* EDP Energias de Portugal S.A. commits to reduce absolute scope 3 emissions from use of sold products 90% by 2040 from a 2020 base year. EDP Energias de Portugal S.A. commits to reduce all other absolute scope 3 GHG emissions 90% by 2040 from a 2020 base year. *The target boundary includes land-related emissions and removals from bioenergy feedstocks.</t>
  </si>
  <si>
    <t>EDP Energias do Brasil S.A.</t>
  </si>
  <si>
    <t>BRENBRACNOR2</t>
  </si>
  <si>
    <t>529900MT3VH5D7T9FR43</t>
  </si>
  <si>
    <t>EDP Brasil commits to reduce scope 1, 2, and 3 GHG emissions for all sold electricity 85% per MWh by 2032 from a 2017 base year*The target boundary includes biogenic emissions and removals from bioenergy feedstocks as well as emissions from electricity purchased and from non-controlled assets.</t>
  </si>
  <si>
    <t>EDP Renováveis, S.A.</t>
  </si>
  <si>
    <t>ES0127797019</t>
  </si>
  <si>
    <t>529900MUFAH07Q1TAX06</t>
  </si>
  <si>
    <t>Edward Pearce LLP</t>
  </si>
  <si>
    <t>This target was approved using a streamlined target validation route exclusive to small and medium-sized enterprises (SMEs). https://sciencebasedtargets.org/faqs-for-smes/ Edward Pearce LLP commits to reduce scope 1 and scope 2 GHG emissions 46% by 2030 from a 2019 base year, and to measure and reduce its scope 3 emissions.</t>
  </si>
  <si>
    <t>Edwards Lifesciences</t>
  </si>
  <si>
    <t>US28176E1082</t>
  </si>
  <si>
    <t>Edwards Lifesciences commits to reduce absolute scope 1 and 2 GHG
emissions 42% by 2030 from a 2021 base year. Edwards Lifesciences also
commits to reduce scope 3 GHG emissions 51.6% per USD of value added
within the same timeframe.</t>
  </si>
  <si>
    <t>eee-Taxi Mobility Solutions Pvt Ltd</t>
  </si>
  <si>
    <t>This target was approved using a streamlined target validation route exclusive to small and medium-sized enterprises (SMEs). https://sciencebasedtargets.org/faqs-for-smes/ eee-Taxi Mobility Solutions Pvt Ltd commits to reduce scope 1 and scope 2 GHG emissions 42% by 2030 from a 2022 base year, and to measure and reduce its scope 3 emissions.</t>
  </si>
  <si>
    <t>Efacec Power Solutions, SGPS, S.A.</t>
  </si>
  <si>
    <t>549300CXEW4WALC4V197</t>
  </si>
  <si>
    <t>2030, 2033</t>
  </si>
  <si>
    <t>Overall Net-Zero Target
Efacec Power Solutions, SGPS, S.A. commits to reach net-zero greenhouse gas emissions
across the value chain by 2045 from a 2019 base year.
Near-Term Targets
Efacec commits to reduce absolute scope 1 GHG emissions 50% by 2030 from a 2019 base
year.*
Efacec also commits to increase annual active sourcing of renewable electricity from 0% in
2019 to 100% by 2030. Efacec further commits to reduce absolute scope 3 GHG emissions
from purchased goods and services and use of sold products 55% by 2033 from a 2019 base year.
*The target boundary includes land-related emissions and removals from bioenergy
feedstocks.
Long-Term Targets
Efacec commits to reduce absolute scope 1, 2 and 3 GHG emissions 90% by 2045 from a
2019 base year.</t>
  </si>
  <si>
    <t>Effective Medical Ltd</t>
  </si>
  <si>
    <t>This target was approved using a streamlined target validation route exclusive to small and medium-sized enterprises (SMEs). https://sciencebasedtargets.org/faqs-for-smes/ Effective Medical Ltd commits to reduce scope 1 and scope 2 GHG emissions 42% by 2030 from a 2022 base year, and to measure and reduce its scope 3 emissions.</t>
  </si>
  <si>
    <t>Efficold, S.A.</t>
  </si>
  <si>
    <t>EFFIXIO</t>
  </si>
  <si>
    <t>This target was approved using a streamlined target validation route exclusive to small and medium-sized enterprises (SMEs). https://sciencebasedtargets.org/faqs-for-smes/ EFFIXIO commits to reduce scope 1 and scope 2 GHG emissions 42% by 2030 from a 2021 base year, and to measure and reduce its scope 3 emissions.</t>
  </si>
  <si>
    <t>EFG EUROPEAN FURNITURE GROUP LTD</t>
  </si>
  <si>
    <t>This target was approved using a streamlined target validation route exclusive to small and medium-sized enterprises (SMEs). https://sciencebasedtargets.org/faqs-for-smes/ EFG EUROPEAN FURNITURE GROUP LTD commits to reduce scope 1 and scope 2 GHG emissions 38% by 2030 from a 2021 base year, and to measure and reduce its scope 3 emissions.  EFG EUROPEAN FURNITURE GROUP LTD commits to reach net-zero greenhouse gas emissions across the value chain by 2033 from a 2021 base year</t>
  </si>
  <si>
    <t>EFL</t>
  </si>
  <si>
    <t>eftax Co., Ltd.</t>
  </si>
  <si>
    <t>This target was approved using a streamlined target validation route exclusive to small and medium-sized enterprises (SMEs). https://sciencebasedtargets.org/faqs-for-smes/ eftax Co., Ltd. commits to reduce scope 1 and scope 2 GHG emissions 42% by 2030 from a 2022 base year, and to measure and reduce its scope 3 emissions.  eftax Co., Ltd. commits to reach net-zero by 2050. As part of this, eftax Co., Ltd. commits to reduce scope 1+2+3 emissions 90% by 2050 from a 2022 base year.</t>
  </si>
  <si>
    <t>EG Electronics AB</t>
  </si>
  <si>
    <t>This target was approved using a streamlined target validation route exclusive to small and medium-sized enterprises (SMEs). https://sciencebasedtargets.org/faqs-for-smes/ EG Electronics AB commits to reduce scope 1 and scope 2 GHG emissions 50% by 2030 from a 2018 base year, and to measure and reduce its scope 3 emissions.</t>
  </si>
  <si>
    <t>Ege Carpets A/S</t>
  </si>
  <si>
    <t>213800FYXMGX585P8N39</t>
  </si>
  <si>
    <t>Ege Carpets commits to reduce absolute scope 1 and 2 GHG emissions 50.6% by FY2030 from a FY2019 base year. Ege Carpets also commits to reduce absolute scope 3 GHG emissions covering purchased goods and services and end-of-life treatment of sold products 27.5% within the same timeframe.</t>
  </si>
  <si>
    <t>EGIS SA</t>
  </si>
  <si>
    <t>EGISS</t>
  </si>
  <si>
    <t>549300NN34BQBD3R0H92</t>
  </si>
  <si>
    <t>This target was approved using a streamlined target validation route exclusive to small and medium-sized enterprises (SMEs). https://sciencebasedtargets.org/faqs-for-smes/ EGISS A/S commits to reduce scope 1 and scope 2 GHG emissions 38% by 2030 from a 2021 base year, and to measure and reduce its scope 3 emissions.</t>
  </si>
  <si>
    <t>Egmont Fonden</t>
  </si>
  <si>
    <t>213800WUGGDQ1QK4M646</t>
  </si>
  <si>
    <t>eGroup Holding GmbH</t>
  </si>
  <si>
    <t>EIDAI Co.,Ltd</t>
  </si>
  <si>
    <t>EIDAIKAGAKU CO.,LTD.</t>
  </si>
  <si>
    <t>This target was approved using a streamlined target validation route exclusive to small and medium-sized enterprises (SMEs). https://sciencebasedtargets.org/faqs-for-smes/ EIDAIKAGAKU CO.,LTD. commits to reduce scope 1 and scope 2 GHG emissions 42% by 2030 from a 2022 base year, and to measure and reduce its scope 3 emissions.</t>
  </si>
  <si>
    <t>Eiffage</t>
  </si>
  <si>
    <t>FR0000130452</t>
  </si>
  <si>
    <t>969500OQXKE5WDM9M994</t>
  </si>
  <si>
    <t>Eiffage commits to reduce absolute scope 1 and 2 GHG emissions 46.2% by 2030 from a 2019 base year.* Eiffage also commits to reduce absolute scope 3 emissions 30% within the same timeframe. *The target boundary includes biogenic land-related emissions and removals from bioenergy feedstocks.</t>
  </si>
  <si>
    <t>Eight Days A Week Print Solutions</t>
  </si>
  <si>
    <t>This target was approved using a streamlined target validation route exclusive to small and medium-sized enterprises (SMEs). https://sciencebasedtargets.org/faqs-for-smes/ Eight Days A Week Print Solutions commits to reduce scope 1 and scope 2 GHG emissions 42% by 2030 from a 2022 base year, and to measure and reduce its scope 3 emissions.</t>
  </si>
  <si>
    <t>EIKEN CHEMICAL CO., LTD.</t>
  </si>
  <si>
    <t>JP3160700005</t>
  </si>
  <si>
    <t>EIKEN CHEMICAL CO., LTD. commits to reduce absolute scope 1 and
2 GHG emissions 56% by FY2030 from a FY2021 base year. EIKEN
CHEMICAL CO., LTD. also commits to reduce absolute scope 3 GHG
emissions 25% by FY2030 from a FY2022 base year.</t>
  </si>
  <si>
    <t>EIKO KIKOU INC.</t>
  </si>
  <si>
    <t>This target was approved using a streamlined target validation route exclusive to small and medium-sized enterprises (SMEs). https://sciencebasedtargets.org/faqs-for-smes/ EIKO KIKOU INC. commits to reduce scope 1 and scope 2 GHG emissions 42% by 2030 from a 2021 base year, and to measure and reduce its scope 3 emissions.</t>
  </si>
  <si>
    <t>EIKODO HOLDINGS Co., Ltd.</t>
  </si>
  <si>
    <t>This target was approved using a streamlined target validation route exclusive to small and medium-sized enterprises (SMEs). https://sciencebasedtargets.org/faqs-for-smes/ EIKODO HOLDINGS Co., Ltd. commits to reduce scope 1 and scope 2 GHG emissions 42% by 2030 from a 2022 base year, and to measure and reduce its scope 3 emissions.</t>
  </si>
  <si>
    <t>EILEEN FISHER</t>
  </si>
  <si>
    <t>5493002BZ3GFE70TYR17</t>
  </si>
  <si>
    <t>EILEEN FISHER, Inc commits to reduce absolute scope 1 and 2 GHG emissions 100% by 2025 from a 2017 base year. EILEEN FISHER, Inc also commits to reduce absolute scope 3 emissions from purchased goods and services and upstream transportation and distribution 25% by 2025 from a 2017 base year.</t>
  </si>
  <si>
    <t>Einar Mattsson AB</t>
  </si>
  <si>
    <t>This target was approved using a streamlined target validation route exclusive to small and medium-sized enterprises (SMEs). https://sciencebasedtargets.org/faqs-for-smes/ Einar Mattsson AB commits to reduce scope 1 and scope 2 GHG emissions 42% by 2030 from a 2020 base year, and to measure and reduce its scope 3 emissions.</t>
  </si>
  <si>
    <t>EirGrid Group</t>
  </si>
  <si>
    <t>5493007JP8TLFOONRG44</t>
  </si>
  <si>
    <t>EirGrid Group commits to reduce absolute scope 1 and 2 GHG emissions 50% by 2030 from a 2019 base year. EirGrid Group also commits to reduce scope 3 GHG emissions from dispatch balancing services by 35% per MWh of overall system demand within the same timeframe. EirGrid Group further commits to reduce all other absolute scope 3 GHG emissions 30% by 2030 from a 2019 base year.</t>
  </si>
  <si>
    <t>Eisai Co., Ltd.</t>
  </si>
  <si>
    <t>JP3160400002</t>
  </si>
  <si>
    <t>353800HDEE0ZYEX4QV91</t>
  </si>
  <si>
    <t>Eisai Co., Ltd. commits to reduce absolute scope 1 and 2 GHG emissions 55% by FY2030 from a FY2019 base year. Eisai Co., Ltd. also commits to reduce absolute scope 3 GHG emissions from purchased goods and services 27.5% within the same timeframe.</t>
  </si>
  <si>
    <t>Eisai Europe Limited</t>
  </si>
  <si>
    <t>EISHIN SANGYO Co.,Ltd.</t>
  </si>
  <si>
    <t>This target was approved using a streamlined target validation route exclusive to small and medium-sized enterprises (SMEs). https://sciencebasedtargets.org/faqs-for-smes/ EISHIN SANGYO Co.,Ltd. commits to reduce scope 1 and scope 2 GHG emissions 42% by 2030 from a 2022 base year, and to measure and reduce its scope 3 emissions.</t>
  </si>
  <si>
    <t>EISHIRO KAWARA CO., LTD.</t>
  </si>
  <si>
    <t>This target was approved using a streamlined target validation route exclusive to small and medium-sized enterprises (SMEs). https://sciencebasedtargets.org/faqs-for-smes/ EISHIRO KAWARA CO., LTD. commits to reduce scope 1 and scope 2 GHG emissions 46% by 2030 from a 2019 base year, and to measure and reduce its scope 3 emissions.</t>
  </si>
  <si>
    <t>EIZO Corporation</t>
  </si>
  <si>
    <t>JP3651080008</t>
  </si>
  <si>
    <t>EIZO Corporation commits to reduce absolute scope 1 and 2 GHG emissions 70% by FY2030 from a FY2019 base year. EIZO Corporation also commits to reduce absolute scope 3 GHG emissions from purchased goods and services and the use of sold products 27.5% within the same timeframe</t>
  </si>
  <si>
    <t>Ekimetrics</t>
  </si>
  <si>
    <t>This target was approved using a streamlined target validation route exclusive to small and medium-sized enterprises (SMEs). https://sciencebasedtargets.org/faqs-for-smes/ Ekimetrics commits to reduce scope 1 and scope 2 GHG emissions 42% by 2030 from a 2022 base year, and to measure and reduce its scope 3 emissions.  Ekimetrics commits to reach net-zero by 2050. As part of this, Ekimetrics commits to reduce scope 1+2+3 emissions 90% by 2050 from a 2022 base year.</t>
  </si>
  <si>
    <t>Ekoten Tekstil Sanayi ve Ticaret A.S.</t>
  </si>
  <si>
    <t>7890006VZWGVIJC7JZ03</t>
  </si>
  <si>
    <t>EKUSERU　Co., Ltd.</t>
  </si>
  <si>
    <t>This target was approved using a streamlined target validation route exclusive to small and medium-sized enterprises (SMEs). https://sciencebasedtargets.org/faqs-for-smes/ EKUSERU　Co., Ltd. commits to reduce scope 1 and scope 2 GHG emissions 42% by 2030 from a 2022 base year, and to measure and reduce its scope 3 emissions.</t>
  </si>
  <si>
    <t>Eland Cables Limited</t>
  </si>
  <si>
    <t>213800QLYVA6IWC42B97</t>
  </si>
  <si>
    <t>This target was approved using a streamlined target validation route exclusive to small and medium-sized enterprises (SMEs). https://sciencebasedtargets.org/faqs-for-smes/ Eland Cables Limited commits to reduce scope 1 and scope 2 GHG emissions 38% by 2030 from a 2021 base year, and to measure and reduce its scope 3 emissions.</t>
  </si>
  <si>
    <t>Elanders AB</t>
  </si>
  <si>
    <t>SE0000119299</t>
  </si>
  <si>
    <t>5493009S961JPI21WN66</t>
  </si>
  <si>
    <t>Elastic NV</t>
  </si>
  <si>
    <t>NL0013056914</t>
  </si>
  <si>
    <t>2549003I48WHHH937I59</t>
  </si>
  <si>
    <t>ELCATEX S. DE R.L. DE C.V.</t>
  </si>
  <si>
    <t>Honduras</t>
  </si>
  <si>
    <t>Eldora SA</t>
  </si>
  <si>
    <t>ELE Forsa AB</t>
  </si>
  <si>
    <t>This target was approved using a streamlined target validation route exclusive to small and medium-sized enterprises (SMEs). https://sciencebasedtargets.org/faqs-for-smes/ ELE Forsa AB commits to reduce scope 1 and scope 2 GHG emissions 42% by 2030 from a 2021 base year, and to measure and reduce its scope 3 emissions.</t>
  </si>
  <si>
    <t>Elecon Engineering Co. Ltd</t>
  </si>
  <si>
    <t>335800H65LT1IKZEIF87</t>
  </si>
  <si>
    <t>Electricity Generating Public Company Limited</t>
  </si>
  <si>
    <t>TH0465010005</t>
  </si>
  <si>
    <t>5299009MZ255FT79SF55</t>
  </si>
  <si>
    <t>Electricity North West Ltd</t>
  </si>
  <si>
    <t>549300ZM2QCFG22BOJ03</t>
  </si>
  <si>
    <t>Electricity North West Ltd commits to reduce absolute scope 1 and 2 GHG emissions 63% by FY2035 from a FY2020 base year. Electricity North West Ltd also commits to reduce absolute scope 3 GHG emissions, covering purchased goods and services, fuel and energy related activities, business travel and employee commuting, 63% within the same timeframe. Electricity North West Ltd further commits that 41% of its suppliers by emissions covering purchased goods and services and capital goods, will set science-based targets by FY2026.</t>
  </si>
  <si>
    <t>Electricity Supply Board (ESB)</t>
  </si>
  <si>
    <t>635400UFHDIQCDZ6JK11</t>
  </si>
  <si>
    <t>ELECTRO AÇO ALTONA S A</t>
  </si>
  <si>
    <t>BREALTACNOR4, BREALTACNPR1,BREALTTNO006,BREALTTNP003, BREALTTSO005, BREALTTSP002, BREALTTUO001, BREALTTUP008</t>
  </si>
  <si>
    <t>ELECTRO DEPOT</t>
  </si>
  <si>
    <t>9695005T4KK6KU5PQ212</t>
  </si>
  <si>
    <t>ELECTRO DEPOT commits to reduce absolute scope 1 and 2 GHG emissions 46.2% by 2030 from a 2019 base year. ELECTRO DEPOT commits to increase annual sourcing of renewable electricity from 0% in 2019 to 80% in 2025 and to 100% by 2030. ELECTRO DEPOT commits to reduce scope 3 GHG emissions from purchased goods and services, upstream transportation and distribution, downstream transportation, use of sold products, and end_x0002_of-life treatment of sold products 50% per unit of product sold by 2030 from a 2019 base year.</t>
  </si>
  <si>
    <t>SE0000103814</t>
  </si>
  <si>
    <t>549300Y3HHZB1ZGFPJ93</t>
  </si>
  <si>
    <t>Electrolux Professional AB</t>
  </si>
  <si>
    <t>Electromech Infraprojects Private Limited</t>
  </si>
  <si>
    <t>This target was approved using a streamlined target validation route exclusive to small and medium-sized enterprises (SMEs). https://sciencebasedtargets.org/faqs-for-smes/ Electromech Infraprojects Private Limited commits to reduce scope 1 and scope 2 GHG emissions 42% by 2030 from a 2022 base year, and to measure and reduce its scope 3 emissions.</t>
  </si>
  <si>
    <t>Elekta AB</t>
  </si>
  <si>
    <t>SE0000163628</t>
  </si>
  <si>
    <t>54930044O54BK617EP80</t>
  </si>
  <si>
    <t>Elektro-Isola A/S</t>
  </si>
  <si>
    <t>549300WCLMM7VDQKIU51</t>
  </si>
  <si>
    <t>This target was approved using a streamlined target validation route exclusive to small and medium-sized enterprises (SMEs). https://sciencebasedtargets.org/faqs-for-smes/ Elektro-Isola A/S commits to reduce absolute scope 1 and scope 2 GHG emissions 50% by 2030 from a 2018 base year, and to measure and reduce its scope 3 emissions.</t>
  </si>
  <si>
    <t>Element Fleet Management</t>
  </si>
  <si>
    <t>CA2861812014</t>
  </si>
  <si>
    <t>5493000PGBS1C22ELQ16</t>
  </si>
  <si>
    <t>Element Materials Technology</t>
  </si>
  <si>
    <t>Elementis</t>
  </si>
  <si>
    <t>GB0002418548</t>
  </si>
  <si>
    <t>Elements</t>
  </si>
  <si>
    <t>This target was approved using a streamlined target validation route exclusive to small and medium-sized enterprises (SMEs). https://sciencebasedtargets.org/faqs-for-smes/ Elements commits to reduce scope 1 and scope 2 GHG emissions 46% by 2030 from a 2019 base year, and to measure and reduce its scope 3 emissions.</t>
  </si>
  <si>
    <t>Elenia Oy and Elenia Verkko Oyj</t>
  </si>
  <si>
    <t>This target was approved using a streamlined target validation route exclusive to small and medium-sized enterprises (SMEs). https://sciencebasedtargets.org/faqs-for-smes/ Elenia Oy and Elenia Verkko Oyj commits to reduce scope 1 and scope 2 GHG emissions 42% by 2030 from a 2020 base year, and to measure and reduce its scope 3 emissions. Elenia Oy and Elenia Verkko Oyj commits to reach net-zero by 2050. As part of this, Elenia Oy and Elenia Verkko Oyj commits to reduce scope 1+2+3 emissions 90% by 2050 from a 2020 base year.</t>
  </si>
  <si>
    <t>Eletroligas Ltda</t>
  </si>
  <si>
    <t>This target was approved using a streamlined target validation route exclusive to small and medium-sized enterprises (SMEs). https://sciencebasedtargets.org/faqs-for-smes/ Eletroligas Ltda commits to reduce scope 1 and scope 2 GHG emissions 42% by 2030 from a 2021 base year, and to measure and reduce its scope 3 emissions.</t>
  </si>
  <si>
    <t>Elevate Textiles, Inc.</t>
  </si>
  <si>
    <t>US46048V1089</t>
  </si>
  <si>
    <t>M4ZRS7E9USM0DKM0N876</t>
  </si>
  <si>
    <t>Elevate Textiles commits to reduce absolute scope 1 and 2 GHG emissions 46.2% by 2030 from a 2019 base year. Elevate Textiles also commits to reduce absolute scope 3 GHG emissions from fuel and energy related activities, purchased goods and services, and processing of sold products 46.2% within the same timeframe. *The target boundary includes biogenic emissions and removals from bioenergy feedstocks.</t>
  </si>
  <si>
    <t>Elia Group</t>
  </si>
  <si>
    <t>BE0003822393</t>
  </si>
  <si>
    <t>549300S1MP1NFDIKT460</t>
  </si>
  <si>
    <t>Elia Group commits to reduce absolute scope 1and 2 GHG emissions 28% by 2030 from a 2019 base year.</t>
  </si>
  <si>
    <t>ELIS</t>
  </si>
  <si>
    <t>FR0012435121</t>
  </si>
  <si>
    <t>969500UX71LCE8MAY492</t>
  </si>
  <si>
    <t>Elis commits to reduce absolute scope 1 and 2 GHG emissions 47.4% by 2030 from a 2019 base year.* Elis also commits to reduce absolute scope 3 GHG emissions from purchased goods and services, fuel and energy related activities, upstream transportation and distribution, employee commuting, and end of life treatment of sold products 28% within the same timeframe. *The target boundary includes land-related emissions and removals from bioenergy feedstocks.</t>
  </si>
  <si>
    <t>Elisa Corporation</t>
  </si>
  <si>
    <t>FI0009007884</t>
  </si>
  <si>
    <t>743700TU2S3DXWGU7H32</t>
  </si>
  <si>
    <t>Overall Net-Zero Target
Elisa Corporation commits to reach net-zero greenhouse gas emissions across the value chain by 2040. 
Near-Term Targets 
Elisa Corporation commits to reduce absolute scope 1, 2 and 3 GHG emissions 42% by 2030 from a 2021 base year. 
Long-Term Targets 
Elisa Corporation commits to reduce absolute scope 1, 2 and 3 GHG emissions 90% by 2040 from a 2021 base year.</t>
  </si>
  <si>
    <t>ELITE GLOBAL BUSINESS SERVICES PVT LTD</t>
  </si>
  <si>
    <t>This target was approved using a streamlined target validation route exclusive to small and medium-sized enterprises (SMEs). https://sciencebasedtargets.org/faqs-for-smes/ ELITE GLOBAL BUSINESS SERVICES PVT LTD commits to reduce scope 1 and scope 2 GHG emissions 42% by 2030 from a 2022 base year, and to measure and reduce its scope 3 emissions.</t>
  </si>
  <si>
    <t>Elite Plastics Ltd</t>
  </si>
  <si>
    <t>This target was approved using a streamlined target validation route exclusive to small and medium-sized enterprises (SMEs). https://sciencebasedtargets.org/faqs-for-smes/ Elite Plastics Ltd commits to reduce scope 1 and scope 2 GHG emissions 46% by 2030 from a 2019 base year, and to measure and reduce its scope 3 emissions. Elite Plastics Ltd commits to reach net-zero by 2035. As part of this, Elite Plastics Ltd commits to reduce scope 1+2+3 emissions 95% by 2035 from a 2019 base year.</t>
  </si>
  <si>
    <t>ELIXENS FRANCE</t>
  </si>
  <si>
    <t>This target was approved using a streamlined target validation route exclusive to small and medium-sized enterprises (SMEs). https://sciencebasedtargets.org/faqs-for-smes/ ELIXENS FRANCE commits to reduce scope 1 and scope 2 GHG emissions 42% by 2030 from a 2021 base year, and to measure and reduce its scope 3 emissions.</t>
  </si>
  <si>
    <t>Elk Groep</t>
  </si>
  <si>
    <t>Ella's Kitchen (Brands) Limited</t>
  </si>
  <si>
    <t>213800LSZGXDFDW75766</t>
  </si>
  <si>
    <t>Ella’s Kitchen (Brands) Limited commits to reduce absolute scope 1 and 2 GHG emissions 100% by FY2030 from a FY2019 base year. Ella’s Kitchen (Brands) Limited also commits to reduce absolute scope 3 GHG emissions 28% within the same timeframe.</t>
  </si>
  <si>
    <t>Ellab A/S</t>
  </si>
  <si>
    <t>2138003JHUE8O8Z9AW36</t>
  </si>
  <si>
    <t>Ellab A/S commits to reduce absolute scope 1 and 2 GHG emissions 79.6%
by 2030 from a 2020 base year.*
Ellab A/S also commits to reduce absolute scope 3 GHG emissions from
purchased goods and services, upstream transportation and distribution,
and employee commuting 25% within the same timeframe.
*The target boundary includes biogenic land-related emissions and
removals from bioenergy feedstocks.</t>
  </si>
  <si>
    <t>ELLAKTOR Group</t>
  </si>
  <si>
    <t>Ellerhold Oldenburg GmbH</t>
  </si>
  <si>
    <t>This target was approved using a streamlined target validation route exclusive to small and medium-sized enterprises (SMEs). https://sciencebasedtargets.org/faqs-for-smes/ Ellerhold Oldenburg GmbH commits to reduce scope 1 and scope 2 GHG emissions 46% by 2030 from a 2019 base year, and to measure and reduce its scope 3 emissions.</t>
  </si>
  <si>
    <t>Elliott Wood Partnership Ltd</t>
  </si>
  <si>
    <t>This target was approved using a streamlined target validation route exclusive to small and medium-sized enterprises (SMEs). https://sciencebasedtargets.org/faqs-for-smes/ Elliott Wood Partnership Ltd commits to reduce scope 1 and scope 2 GHG emissions 50% by 2030 from a 2018 base year, and to measure and reduce its scope 3 emissions.</t>
  </si>
  <si>
    <t>EllisDon Corporation</t>
  </si>
  <si>
    <t>5493009KS55A5P765U92</t>
  </si>
  <si>
    <t>Overall Net-Zero Target
 EllisDon Corporation commits to reach net-zero greenhouse gas emissions across the value chain by 2050.
 Near-Term Targets
 EllisDon Corporation commits to reduce absolute scope 1, 2, and 3 GHG emissions 42% by 2030 from a 2021 base year.
 Long-Term Targets
 EllisDon Corporation commits to reduce absolute scope 1, 2 and 3 GHG emissions 90% by 2050 from a 2021 base year.</t>
  </si>
  <si>
    <t>Elma Electronic</t>
  </si>
  <si>
    <t>CH0005319162</t>
  </si>
  <si>
    <t>5067005GN286J87M7194</t>
  </si>
  <si>
    <t>Elmarakbysteel</t>
  </si>
  <si>
    <t>Elopak AS</t>
  </si>
  <si>
    <t>NO0011002586</t>
  </si>
  <si>
    <t>529900BIDQN2AOKV6N08</t>
  </si>
  <si>
    <t>Elopak ASA commits to reach net-zero greenhouse gas emissions across the value chain by 2050.
Near-Term Targets
Elopak ASA commits to reduce absolute scope 1 and 2 GHG emissions 42% by 2030 from a 2020 base year. Elopak ASA also commits to reduce absolute scope 3 GHG emissions from purchased goods and services, upstream and downstream transportation &amp; distribution, business travel, use of sold products, and downstream leased assets 25% within the same timeframe. Furthermore, Elopak ASA commits to continue annually sourcing 100% renewable electricity through to 2030.
Long-Term Targets
Elopak ASA commits to reduce absolute scope 1, 2, and 3 GHG emissions 90% by 2050 from a 2020 base year.</t>
  </si>
  <si>
    <t>ELSEWEDY ELECTRIC</t>
  </si>
  <si>
    <t>EGS3G0Z1C014</t>
  </si>
  <si>
    <t>LEI 5299005BDEN01BARSB46</t>
  </si>
  <si>
    <t>Eltel AB</t>
  </si>
  <si>
    <t>SE0006509949</t>
  </si>
  <si>
    <t>549300QPTTHTI8KCH937</t>
  </si>
  <si>
    <t>Eltel AB commits to reduce absolute scope 1 GHG emissions 42% by 2030 from a 2021 base year*. Eltel AB also commits to increase annual sourcing of renewable electricity from 31% in 2021 to 100% by 2030. Eltel AB finally ommits that 70% of its suppliers by emissions covering scope 3 purchased goods and services, capital goods, upstream transportation and distribution, waste generated within operations, and business travel, will have science-based targets by 2026. *The target boundary includes biogenic land-related emissions and removals from bioenergy feedstocks.</t>
  </si>
  <si>
    <t>Eltronic A/S</t>
  </si>
  <si>
    <t>emagine</t>
  </si>
  <si>
    <t>This target was approved using a streamlined target validation route exclusive to small and medium-sized enterprises (SMEs). https://sciencebasedtargets.org/faqs-for-smes/ emagine commits to reduce scope 1 and scope 2 GHG emissions 42% by 2030 from a 2020 base year, and to measure and reduce its scope 3 emissions.</t>
  </si>
  <si>
    <t>EMAN, S.A.</t>
  </si>
  <si>
    <t>This target was approved using a streamlined target validation route exclusive to small and medium-sized enterprises (SMEs). https://sciencebasedtargets.org/faqs-for-smes/ EMAN, S.A. commits to reduce scope 1 and scope 2 GHG emissions 46% by 2030 from a 2019 base year, and to measure and reduce its scope 3 emissions.</t>
  </si>
  <si>
    <t>Embe Press sp. z o.o.</t>
  </si>
  <si>
    <t>259400TIQET2I6PVBS65</t>
  </si>
  <si>
    <t>Emblem Solutions LLC</t>
  </si>
  <si>
    <t>This target was approved using a streamlined target validation route exclusive to small and medium-sized enterprises (SMEs). https://sciencebasedtargets.org/faqs-for-smes/Emblem Solutions LLC commits to reduce scope 1 and scope 2 GHG emissions 38% by 2030 from a 2021 base year, and to measure and reduce its scope 3 emissions.</t>
  </si>
  <si>
    <t>Embotelladora Andina S.A.</t>
  </si>
  <si>
    <t>US29081P3038</t>
  </si>
  <si>
    <t>254900NNPKP1J9XTSA53</t>
  </si>
  <si>
    <t>Embotelladoras Bolivianas Unidas S.A.</t>
  </si>
  <si>
    <t>Bolivia</t>
  </si>
  <si>
    <t>SE0013121589</t>
  </si>
  <si>
    <t>549300RFXXKT652HB549</t>
  </si>
  <si>
    <t>EMCOR Group, Inc.</t>
  </si>
  <si>
    <t>Emerse Health Ltd.</t>
  </si>
  <si>
    <t>This target was approved using a streamlined target validation route exclusive to small and medium-sized enterprises (SMEs). https://sciencebasedtargets.org/faqs-for-smes/ Emerse Health Ltd. commits to reduce scope 1 and scope 2 GHG emissions 42% by 2030 from a 2021 base year, and to measure and reduce its scope 3 emissions.</t>
  </si>
  <si>
    <t>Emerson Electric Co.</t>
  </si>
  <si>
    <t>US2910111044</t>
  </si>
  <si>
    <t>FGLT0EWZSUIRRITFOA30</t>
  </si>
  <si>
    <t>Overall Net-Zero Target 
Emerson commits to reach net-zero greenhouse gas emissions across the value chain by 
FY2045. 
Near-Term Targets 
Emerson commits to reduce absolute scope 1 and scope 2 GHG emissions 90% by FY2030 
from a FY2021 base year.* Emerson also commits to reduce absolute scope 3 GHG emissions 
25% within the same timeframe. 
*The target boundary includes biogenic emissions and removals from bioenergy feedstocks. 
Long-Term Targets 
Emerson commits to maintain at least 90% absolute scope 1 and 2 GHG emission reductions 
from FY2030 through FY2045, relative to a FY2021 base year.* Emerson also commits to 
reduce absolute scope 3 GHG emissions 90% by FY2045 from a FY2021 base year. 
*The target boundary includes land-related emissions and removals from bioenergy 
feedstocks.</t>
  </si>
  <si>
    <t>EMICON ADVISORY SERVICES LLP</t>
  </si>
  <si>
    <t>This target was approved using a streamlined target validation route exclusive to small and medium-sized enterprises (SMEs). https://sciencebasedtargets.org/faqs-for-smes/ EMICON ADVISORY SERVICES LLP commits to reduce scope 1 and scope 2 GHG emissions 42% by 2030 from a 2022 base year, and to measure and reduce its scope 3 emissions.</t>
  </si>
  <si>
    <t>EMINLAGA S.R.L. - Mamut</t>
  </si>
  <si>
    <t>This target was approved using a streamlined target validation route exclusive to small and medium-sized enterprises (SMEs). https://sciencebasedtargets.org/faqs-for-smes/ EMINLAGA S.R.L. - Mamut commits to reduce scope 1 and scope 2 GHG emissions 46% by 2030 from a 2019 base year, and to measure and reduce its scope 3 emissions.</t>
  </si>
  <si>
    <t>Emira Property Fund Ltd</t>
  </si>
  <si>
    <t>ZAE000050712</t>
  </si>
  <si>
    <t>This target was approved using a streamlined target validation route exclusive to small and medium-sized enterprises (SMEs). https://sciencebasedtargets.org/faqs-for-smes/ Emira Property Fund (Pty) Ltd commits to reduce scope 1 and scope 2 GHG emissions 46% by 2030 from a 2019 base year, and to measure and reduce its scope 3 emissions.</t>
  </si>
  <si>
    <t>Emirates Driving PJSC</t>
  </si>
  <si>
    <t>AEE000601014</t>
  </si>
  <si>
    <t>Emirates NBD Bank (P.J.S.C.)</t>
  </si>
  <si>
    <t>54930029BCN8HF3B1286</t>
  </si>
  <si>
    <t>Emirates Strategic Investment Company (ESIC)</t>
  </si>
  <si>
    <t>EMIRATES TELECOMMUNICATIONS GROUP COMPANY PJSC (ETISALAT GROUP, e&amp;)</t>
  </si>
  <si>
    <t>AEE000401019</t>
  </si>
  <si>
    <t>529900XDPQPWEQ9BGB80</t>
  </si>
  <si>
    <t>EMIRATES TELECOMMUNICATIONS GROUP COMPANY PJSC (ETISALAT GROUP, e&amp;) commits to reduce absolute scope 1 and 2 GHG emissions 43% by 2030 from a 2022 base year. 
EMIRATES TELECOMMUNICATIONS GROUP COMPANY PJSC (ETISALAT GROUP, e&amp;) also commits to reduce absolute scope 3 GHG emissions from purchased goods and services, capital goods, fuel and energy related activities, upstream leased assets, and investments 25% within the same timeframe.</t>
  </si>
  <si>
    <t>EMK Capital</t>
  </si>
  <si>
    <t>Headline target: EMK Capital's portfolio targets cover 36% of its total investment and lending
activities by GHG emissions as of 2021. As of that year, required activities made up 36% of
EMK Capital’s total investment and lending activities by GHG emissions while optional
activities made up 64%. In terms of invested capital, EMK Capital's portfolio targets cover
53% of its total investment and lending activities. As of that year, required activities made up
53% of EMK Capital’s total investment and lending activities by invested capital while optional
activities made up 46% and out of scope activities made up 1%.
https://sciencebasedtargets.org/resources/files/Target-language-and-summary_EMK-Capital.pdf</t>
  </si>
  <si>
    <t>Emmi Group</t>
  </si>
  <si>
    <t>CH0012829898</t>
  </si>
  <si>
    <t>529900Q53RBYJIVCMA08</t>
  </si>
  <si>
    <t>The Emmi Group commits to reduce absolute scope 1 and 2 GHG emissions 45% by 2027 from a 2019 base year. The Emmi Group commits to reduce scope 3 GHG emissions 25% per kg of raw milk within the same timeframe.  *The target boundary includes biogenic emissions and removals from bioenergy feedstocks.</t>
  </si>
  <si>
    <t>Emperor Design Consultants Limited</t>
  </si>
  <si>
    <t>This target was approved using a streamlined target validation route exclusive to small and medium-sized enterprises (SMEs). https://sciencebasedtargets.org/faqs-for-smes/ Emperor Design Consultants Limited commits to reduce scope 1 and scope 2 GHG emissions 46% by 2030 from a 2019 base year, and to measure and reduce its scope 3 emissions. Emperor Design Consultants Limited commits to reach net-zero by 2040. As part of this, Emperor Design Consultants Limited commits to reduce scope 1+2+3 emissions 90% by 2040 from a 2019 base year.</t>
  </si>
  <si>
    <t>Empire Company Limited and Sobeys Inc.</t>
  </si>
  <si>
    <t>CA2918434077</t>
  </si>
  <si>
    <t>549300VL84UPTQX2XR75</t>
  </si>
  <si>
    <t>Sobeys Inc. commits to reduce absolute scope 1 and 2 GHG emissions 55%
by 2030 from a 2019 base year. Sobeys Inc. also commits to reduce
absolute scope 3 GHG emissions from use of sold products 28% within the
same timeframe. Sobeys Inc. finally commits that 64% of its suppliers by
emissions covering purchased goods &amp; services, will have science-based
targets by 2027.</t>
  </si>
  <si>
    <t>Empire State Realty Trust, Inc.</t>
  </si>
  <si>
    <t>US2921041065</t>
  </si>
  <si>
    <t>549300VOKY1DUEQSB456</t>
  </si>
  <si>
    <t>Empire State Realty Trust commits to reduce scope 1 and 2 GHG emissions 60.1% per square foot by 2032 from a 2018 base year. Empire State Realty Trust commits to reduce absolute scope 3 GHG emissions from purchased goods and services and downstream leased assets 58.8% by 2032 from a 2018 base year.</t>
  </si>
  <si>
    <t>EMS Healthcare</t>
  </si>
  <si>
    <t>This target was approved using a streamlined target validation route exclusive to small and medium-sized enterprises (SMEs). https://sciencebasedtargets.org/faqs-for-smes/ EMS Healthcare commits to reduce scope 1 and scope 2 GHG emissions 42% by 2030 from a 2021 base year, and to measure and reduce its scope 3 emissions.  EMS Healthcare commits to reach net-zero by 2045. As part of this, EMS Healthcare commits to reduce scope 1+2+3 emissions 90% by 2045 from a 2021 base year.</t>
  </si>
  <si>
    <t>EMS-CHEMIE AG</t>
  </si>
  <si>
    <t>CH0016440353</t>
  </si>
  <si>
    <t>Emsland-Stärke GmbH</t>
  </si>
  <si>
    <t>Emtec Group</t>
  </si>
  <si>
    <t>En+ Group</t>
  </si>
  <si>
    <t>RU000A100K72</t>
  </si>
  <si>
    <t>EN3 SERVICES &amp; TECHNOLOGIES PVT. LTD</t>
  </si>
  <si>
    <t>This target was approved using a streamlined target validation route exclusive to small and medium-sized enterprises (SMEs). https://sciencebasedtargets.org/faqs-for-smes/ EN3 SERVICES &amp; TECHNOLOGIES PVT. LTD commits to reduce scope 1 and scope 2 GHG emissions 42% by 2030 from a 2022 base year, and to measure and reduce its scope 3 emissions.</t>
  </si>
  <si>
    <t>Enamine LTD</t>
  </si>
  <si>
    <t>Ukraine</t>
  </si>
  <si>
    <t>ENATEX Co.,Ltd.</t>
  </si>
  <si>
    <t>This target was approved using a streamlined target validation route exclusive to small and medium-sized enterprises (SMEs). https://sciencebasedtargets.org/faqs-for-smes/ ENATEX Co.,Ltd. commits to reduce scope 1 and scope 2 GHG emissions 50% by 2030 from a 2018 base year, and to measure and reduce its scope 3 emissions.</t>
  </si>
  <si>
    <t>ENAV Group</t>
  </si>
  <si>
    <t>IT0005176406</t>
  </si>
  <si>
    <t>81560048ECF8D2059980</t>
  </si>
  <si>
    <t>ENAV Group commits to reduce absolute scope 1 and 2 GHG emissions 70% by 2030 from a 2019 base year. ENAV Group commits to reduce absolute scope 3 GHG emissions from capital goods, fuel-and-energy-related activities, and employee commuting 13.5% by 2030 from a 2019 base year</t>
  </si>
  <si>
    <t>EnBW Energie Baden-Württemberg AG</t>
  </si>
  <si>
    <t>DE0005220008</t>
  </si>
  <si>
    <t>529900JSFZ4TS59HKD79</t>
  </si>
  <si>
    <t>EnBW Energie Baden-Württemberg AG commits to reduce scope 1 and 2 GHG emissions 87.4% per MWh by 2035 from a 2018 base year, equivalent to an 83% absolute reduction. EnBW Energie Baden-Württemberg AG commits to reduce scope 1 and scope 3 category 3 GHG emissions from all sold electricity 87.4% per MWh by 2035 from a 2018 base year. EnBW Energie Baden-Wurttemberg AG commits to reduce absolute scope 3 GHG emissions from use of sold products 42.5 % by 2035 from a 2018 base year.* EnBW Energie Baden-Wurttemberg AG commits to reduce absolute scope 3 GHG emissions from corresponding fuel and energy related activities 42.5 % by 2035 from a 2018 base year. *The target boundary includes land-related emissions and removals from bioenergy feedstocks.</t>
  </si>
  <si>
    <t>Encavis AG</t>
  </si>
  <si>
    <t>This target was approved using a streamlined target validation route exclusive to small and medium-sized enterprises (SMEs). https://sciencebasedtargets.org/faqs-for-smes/ Encavis AG commits to reduce scope 1 and scope 2 GHG emissions 42% by 2030 from a 2020 base year, and to measure and reduce its scope 3 emissions. Encavis AG commits to reach net-zero by 2040. As part of this, Encavis AG commits to reduce scope 1+2+3 emissions 95% by 2040 from a 2020 base year.</t>
  </si>
  <si>
    <t>Encon NV</t>
  </si>
  <si>
    <t>This target was approved using a streamlined target validation route exclusive to small and medium-sized enterprises (SMEs). https://sciencebasedtargets.org/faqs-for-smes/. Encon NV commits to reduce absolute scope 1 and scope 2 GHG emissions 50% by 2030 from a 2018 base year, and to measure and reduce its scope 3 emissions.</t>
  </si>
  <si>
    <t>END TO END TOTAL LOSS VEHICLE MANAGEMENT</t>
  </si>
  <si>
    <t>This target was approved using a streamlined target validation route exclusive to small and medium-sized enterprises (SMEs). https://sciencebasedtargets.org/faqs-for-smes/ END TO END TOTAL LOSS VEHICLE MANAGEMENT commits to reduce scope 1 and scope 2 GHG emissions 42% by 2030 from a 2022 base year, and to measure and reduce its scope 3 emissions.</t>
  </si>
  <si>
    <t>Endava plc</t>
  </si>
  <si>
    <t>US29260V1052</t>
  </si>
  <si>
    <t>213800JJ6CRPCWCQVZ25</t>
  </si>
  <si>
    <t>Endress+Hauser AG</t>
  </si>
  <si>
    <t>ENECLOUD, Inc.</t>
  </si>
  <si>
    <t>This target was approved using a streamlined target validation route exclusive to small and medium-sized enterprises (SMEs). https://sciencebasedtargets.org/faqs-for-smes/ ENECLOUD, Inc. commits to reduce scope 1 and scope 2 GHG emissions 42% by 2030 from a 2021 base year, and to measure and reduce its scope 3 emissions.</t>
  </si>
  <si>
    <t>ENEIDA.IO</t>
  </si>
  <si>
    <t>This target was approved using a streamlined target validation route exclusive to small and medium-sized enterprises (SMEs). https://sciencebasedtargets.org/faqs-for-smes/ ENEIDA.IO commits to reduce scope 1 and scope 2 GHG emissions 25% by 2030 from a 2020 base year, and to measure and reduce its scope 3 emissions.</t>
  </si>
  <si>
    <t>Enel SpA</t>
  </si>
  <si>
    <t>IT0003128367</t>
  </si>
  <si>
    <t>WOCMU6HCI0OJWNPRZS33</t>
  </si>
  <si>
    <t>Overall Net-Zero Target 
Enel commits to reach net-zero GHG emissions across the value chain by 2040. 
 Near-Term Targets 
Enel  commits to reduce scope 1 from power generation GHG emissions 80% per kWh by 2030 from a 2017 base year.* Enel also commits to reduce scope 1 and 3 GHG emissions from fuel and energy related activities  covering all sold electricity 78% per kWh by 2030 within the same timeframe. Enel further commits to reduce absolute scope 3 GHG emissions from the use of sold products 55% within the same timeframe. Enel finally commits to reduce  absolute scope 1 and 2 non-power generation emissions and scope 3 GHG emissions covering purchased goods and services, capital goods, and all remaining fuel and energy related activities 55% within the same timeframe.                                                                                                                                                                                                                                                                                    *The target boundary includes land-related emissions and removals from bioenergy feedstocks. 
 Long-Term Targets 
Enel commits to reach net-zero GHG emissions across the value chain by 2040.  Enel commits to reduce scope 1 from power generation GHG emissions 100% per kWh by 2040 from a 2017 base year.* Enel also commits to reduce scope 1 and 3 GHG emissions from fuel and energy related activities  overing all sold electricity 100% per kWh within the same timeframe. Enel further commits to reduce absolute scope 3 GHG emissions from use of sold products 100% within the same timeframe. Enel finally commits to reduce absolute scope 1 and 2 non-power generation emissions and scope 3 GHG emissions covering purchased goods and  ervices, capital goods, and all remaining fuel and energy related activities 90% within the same timeframe. *The target boundary includes land-related emissions and removals from bioenergy feedstocks.</t>
  </si>
  <si>
    <t>Energetics Pty Ltd</t>
  </si>
  <si>
    <t>This target was approved using a streamlined target validation route exclusive to small and medium-sized enterprises (SMEs). https://sciencebasedtargets.org/faqs-for-smes/ Energetics Pty Ltd. commits to reduce absolute scope 1 and scope 2 GHG emissions 50% by 2030 from a 2018 base year, and to measure and reduce its scope 3 emissions.</t>
  </si>
  <si>
    <t>Energia Group</t>
  </si>
  <si>
    <t>XS 1684813907 / XS 1684812339 / XS 1684812768 / XS 1684813493</t>
  </si>
  <si>
    <t>Energise Ltd</t>
  </si>
  <si>
    <t>This target was approved using a streamlined target validation route exclusive to small and medium-sized enterprises (SMEs). https://sciencebasedtargets.org/faqs-for-smes/  Energise Ltd commits to reduce scope 1 and scope 2 GHG emissions 46% by 2030 from a 2019 base year, and to measure and reduce its scope 3 emissions.</t>
  </si>
  <si>
    <t>Energy Solution Japan Co., Ltd.</t>
  </si>
  <si>
    <t>This target was approved using a streamlined target validation route exclusive to small and medium-sized enterprises (SMEs). https://sciencebasedtargets.org/faqs-for-smes/ Energy Solution Japan Co., Ltd. commits to reduce  scope 1 and scope 2 GHG emissions 42% by 2030 from a 2020 base year, and to measure and reduce its scope 3 emissions.</t>
  </si>
  <si>
    <t>Energy Vault Holdings, Inc.</t>
  </si>
  <si>
    <t>US29280W1099</t>
  </si>
  <si>
    <t>This target was approved using a streamlined target validation route exclusive to small and medium-sized enterprises (SMEs). https://sciencebasedtargets.org/faqs-for-smes/ Energy Vault Holdings, Inc. commits to reduce scope 1 and scope 2 GHG emissions 42% by 2030 from a 2022 base year, and to measure and reduce its scope 3 emissions.</t>
  </si>
  <si>
    <t>Energywith Co.,Ltd</t>
  </si>
  <si>
    <t>EnerKey Oy</t>
  </si>
  <si>
    <t>743700FYRPH7FT9EUD12</t>
  </si>
  <si>
    <t>This target was approved using a streamlined target validation route exclusive to small and medium-sized enterprises (SMEs). https://sciencebasedtargets.org/faqs-for-smes/. EnerKey Oy and design commits to reduce absolute scope 1 and scope 2 GHG emissions 50% by 2030 from a 2018 base year, and to measure and reduce its scope 3 emissions.</t>
  </si>
  <si>
    <t>ENERLIS</t>
  </si>
  <si>
    <t>This target was approved using a streamlined target validation route exclusive to small and medium-sized enterprises (SMEs). https://sciencebasedtargets.org/faqs-for-smes/ ENERLIS commits to reduce scope 1 and scope 2 GHG emissions 42% by 2030 from a 2020 base year, and to measure and reduce its scope 3 emissions.  ENERLIS commits to reach net-zero greenhouse gas emissions across the value chain by 2050 from a 2020 base year.</t>
  </si>
  <si>
    <t>Enersense International Plc</t>
  </si>
  <si>
    <t>FI4000301585</t>
  </si>
  <si>
    <t>743700XSMVPR48XIML56</t>
  </si>
  <si>
    <t>ENESOU Co.,Ltd</t>
  </si>
  <si>
    <t>This target was approved using a streamlined target validation route exclusive to small and medium-sized enterprises (SMEs). https://sciencebasedtargets.org/faqs-for-smes/ ENESOU Co.,Ltd commits to reduce scope 1 and scope 2 GHG emissions 42% by 2030 from a 2022 base year, and to measure and reduce its scope 3 emissions.</t>
  </si>
  <si>
    <t>ENETIQA a.s.</t>
  </si>
  <si>
    <t>This target was approved using a streamlined target validation route exclusive to small and medium-sized enterprises (SMEs). https://sciencebasedtargets.org/faqs-for-smes/ ENETIQA a.s. commits to reduce scope 1 and scope 2 GHG emissions 42% by 2030 from a 2022 base year, and to measure and reduce its scope 3 emissions.</t>
  </si>
  <si>
    <t>Enex Technologies</t>
  </si>
  <si>
    <t>engcon AB</t>
  </si>
  <si>
    <t>This target was approved using a streamlined target validation route exclusive to small and medium-sized enterprises (SMEs). https://sciencebasedtargets.org/faqs-for-smes/ engcon AB commits to reduce scope 1 and scope 2 GHG emissions 42% by 2030 from a 2021 base year, and to measure and reduce its scope 3 emissions.</t>
  </si>
  <si>
    <t>Engel Holding Gesellschaft m.b.H.</t>
  </si>
  <si>
    <t>529900UBPTRGCSY2VF24</t>
  </si>
  <si>
    <t>Engelhardt-Druck GmbH</t>
  </si>
  <si>
    <t>ENGIE</t>
  </si>
  <si>
    <t>FR0010208488</t>
  </si>
  <si>
    <t>LAXUQCHT4FH58LRZDY46</t>
  </si>
  <si>
    <t>ENGIE commits to reduce scope 1 and 2 GHG emissions 55% per MWh of electricity and heat generated by 2030 from a 2017 base year. ENGIE also commits to reduce scope 1 and scope 3 GHG emissions from fuel and energy related activities and investments covering all sold electricity and heat 56% per MWh within the same timeframe. ENGIE further commits to reduce absolute scope 3 GHG emissions from purchased goods and services, capital goods, fuel and energy related activities, and use of sold product emissions of gas distribution by 32.5% within the same timeframe.</t>
  </si>
  <si>
    <t>Engineering Ingegneria Informatica S.p.A.</t>
  </si>
  <si>
    <t>81560042F5E23EE61346</t>
  </si>
  <si>
    <t>Enhesa NV</t>
  </si>
  <si>
    <t>This target was approved using a streamlined target validation route exclusive to small and medium-sized enterprises (SMEs). https://sciencebasedtargets.org/faqs-for-smes/ Enhesa NV commits to reduce scope 1 and scope 2 GHG emissions 42% by 2030 from a 2022 base year, and to measure and reduce its scope 3 emissions.</t>
  </si>
  <si>
    <t>ENL Limited</t>
  </si>
  <si>
    <t>MU0621N00006</t>
  </si>
  <si>
    <t>Ennostar Inc.</t>
  </si>
  <si>
    <t>Ensinger GmbH, Germany</t>
  </si>
  <si>
    <t>5299003K15UH52OGV581</t>
  </si>
  <si>
    <t>FY2046</t>
  </si>
  <si>
    <t>Overall Net-Zero Target
Ensinger commits to reach net-zero GHG emissions across the value chain by FY2046.
Near-Term Targets
Ensinger commits to reduce absolute scope 1 and 2 GHG emissions 45% by FY2031 from a
FY2022 base year. Ensinger also commits to reduce absolute scope 3 GHG emissions from
purchased goods and services, fuel and energy related activities, upstream transportation
and distribution, waste generated in operations, business travel, and employee commuting
45% within the same timeframe.
Long-Term Targets
Ensinger commits to reduce absolute scope 1 and 2 GHG emissions 90% by FY2041 from a
FY2022 base year. Ensinger also commits to reduce absolute scope 3 GHG emissions from
purchased goods and services, fuel and energy related activities, upstream transportation
and distribution, waste generated in operations, business travel, and employee commuting
90% by FY2046 from a FY2022 base year.</t>
  </si>
  <si>
    <t>ENTAIN PLC</t>
  </si>
  <si>
    <t>IM00B5VQMV65</t>
  </si>
  <si>
    <t>213800GNI3K45LQR8L28</t>
  </si>
  <si>
    <t>Envases Europe</t>
  </si>
  <si>
    <t>Envases Europe commits to reduce absolute scope 1 and 2 GHG emissions 42.0%
by 2030 from a 2021 base year*. Envases Europe also commits to reduce absolute
scope 3 GHG emissions from purchased goods and services 25.0% within the
same timeframe.
*The target boundary includes land-related emissions and removals from bioenergy
feedstocks.</t>
  </si>
  <si>
    <t>Envases Universales de México</t>
  </si>
  <si>
    <t>5493003ZIKAH6HH1KL34</t>
  </si>
  <si>
    <t>Environmental Dimension Partnership</t>
  </si>
  <si>
    <t>This target was approved using a streamlined target validation route exclusive to small and medium-sized enterprises (SMEs). https://sciencebasedtargets.org/faqs-for-smes/ Environmental Dimension Partnership commits to reduce scope 1 and scope 2 GHG emissions 42% by 2030 from a 2021 base year, and to measure and reduce its scope 3 emissions.</t>
  </si>
  <si>
    <t>Envirotainer - ENV Topco AB</t>
  </si>
  <si>
    <t>Envision Digital International</t>
  </si>
  <si>
    <t>Envision Group</t>
  </si>
  <si>
    <t>Envision Pharma Group Ltd</t>
  </si>
  <si>
    <t>Envita Solutions, LLC</t>
  </si>
  <si>
    <t>Envu</t>
  </si>
  <si>
    <t>529900V4KY7G90HHBA40</t>
  </si>
  <si>
    <t>EPAL - Empresa Portugesa das Aguas Livres, S.A.</t>
  </si>
  <si>
    <t>FY2029</t>
  </si>
  <si>
    <t>EPAL - Empresa Portuguesa das Águas Livres, S.A commits to reduce absolute scope 1 and 2 GHG emissions 43% by FY2029 from a FY2019 base year. EPAL - Empresa Portuguesa das Águas Livres, S.A also commits to reduce absolute scope 3 GHG emissions from purchased goods and services, fuel and energy related activities and end of life treatment of sold products by 43 % within the same timeframe.</t>
  </si>
  <si>
    <t>EPAM Systems, Inc.</t>
  </si>
  <si>
    <t>US29414B1044</t>
  </si>
  <si>
    <t>549300XCR4R530HJP604</t>
  </si>
  <si>
    <t>EPAM Systems, Inc. commits to reduce absolute scope 1 and 2 GHG emissions 46.4% by 2030 from a 2021 base year. EPAM Systems, Inc. also commits to reduce absolute scope 3 GHG emissions from business travel, and employee commuting 25.0% within the same timeframe. EPAM Systems, Inc. further commits that 82.0% of its suppliers by spend covering purchased goods and services, capital goods, and upstream transportation and distribution will have science-based targets by 2028.</t>
  </si>
  <si>
    <t>Epic Staffing Group Inc.</t>
  </si>
  <si>
    <t>Epidemic Sound</t>
  </si>
  <si>
    <t>Epiq Systems, Inc.</t>
  </si>
  <si>
    <t>US26882D1090</t>
  </si>
  <si>
    <t>I5PAA1AT6EWYG27J8V27</t>
  </si>
  <si>
    <t>Epiroc AB</t>
  </si>
  <si>
    <t>SE0011166933</t>
  </si>
  <si>
    <t>5493004Q73OEYW1SPE91</t>
  </si>
  <si>
    <t>EPL Ltd.</t>
  </si>
  <si>
    <t>EPNextS, Inc.</t>
  </si>
  <si>
    <t>EPOCH CHEMICAL co.,ltd.</t>
  </si>
  <si>
    <t>This target was approved using a streamlined target validation route exclusive to small and medium-sized enterprises (SMEs). https://sciencebasedtargets.org/faqs-for-smes/ EPOCH CHEMICAL co.,ltd. commits to reduce scope 1 and scope 2 GHG emissions 42% by 2030 from a 2022 base year, and to measure and reduce its scope 3 emissions.</t>
  </si>
  <si>
    <t>EPP N.V.</t>
  </si>
  <si>
    <t>7245003P7O9N5BN8C098</t>
  </si>
  <si>
    <t>Overall Net Zero Target
EPP N.V. commits to reach net-zero greenhouse gas emissions across the value chain by
FY2050.
Near-Term Targets
EPP N.V. commits to reduce absolute scope 1 and 2 GHG emissions 50% by FY2030 from a
FY2019 base year.
EPP N.V. commits to reduce absolute scope 3 GHG emissions from fuel and energy-related
activities and downstream leased assets 30% within the same timeframe.
Long-Term Targets
EPP N.V. commits to reduce absolute scope 1 and 2 GHG emissions 90% by FY2050 from a
FY2019 base year.
EPP N.V. also commits to reduce absolute scope 3 GHG emissions 90% within the same
timeframe.</t>
  </si>
  <si>
    <t>Eppendorf SE</t>
  </si>
  <si>
    <t>EPSO-G UAB</t>
  </si>
  <si>
    <t>EQT AB</t>
  </si>
  <si>
    <t>SE0012853455</t>
  </si>
  <si>
    <t>213800U7P9GOIRKCTB34</t>
  </si>
  <si>
    <t>EQUANS</t>
  </si>
  <si>
    <t>EQUANS UK &amp; IRELAND</t>
  </si>
  <si>
    <t>Equifax Inc.</t>
  </si>
  <si>
    <t>Equifax Inc. commits to reduce absolute scope 1 and 2 GHG emissions 54.6% by 2032 from a 2019 base year. Equifax Inc. also commits that 73% of its suppliers by spend covering purchased goods &amp; services and capital goods will have science-based targets by 2027.</t>
  </si>
  <si>
    <t>Equiniti Group Limited</t>
  </si>
  <si>
    <t>213800TS721HGE2JIV94</t>
  </si>
  <si>
    <t>Equinix, Inc.</t>
  </si>
  <si>
    <t>US29444U7000</t>
  </si>
  <si>
    <t>549300EVUN2BTLJ3GT74</t>
  </si>
  <si>
    <t>Equinix, Inc. commits to reduce absolute scope 1 and scope 2 GHG emissions 50% by FY2030 from a FY2019 base year. Equinix, Inc. commits to reduce absolute scope 3 GHG emissions from fuel and energy related activities 50% over the same timeframe. Equinix, Inc. also commits to increase annual sourcing of renewable electricity from 87% in FY2019 to 100% by FY2030. In addition, Equinix, Inc. commits that 66% of its suppliers by emissions covering purchased goods and services and capital goods, will have science-based targets by FY2025.</t>
  </si>
  <si>
    <t>Equip Outdoor Technologies</t>
  </si>
  <si>
    <t>This target was approved using a streamlined target validation route exclusive to small and medium-sized enterprises (SMEs). https://sciencebasedtargets.org/faqs-for-smes/ Equip Outdoor Technologies commits to reduce scope 1 and scope 2 GHG emissions 46% by 2030 from a 2019 base year, and to measure and reduce its scope 3 emissions. Equip Outdoor Technologies commits to reach net-zero by 2050. As part of this, Equip Outdoor Technologies commits to reduce scope 1+2+3 emissions 90% by 2050 from a 2019 base year.</t>
  </si>
  <si>
    <t>EQUIPOS MÓVILES DE CAMPAÑA ARPA</t>
  </si>
  <si>
    <t>95980020MCFNMKEXLD06</t>
  </si>
  <si>
    <t>This target was approved using a streamlined target validation route exclusive to small and medium-sized enterprises (SMEs). https://sciencebasedtargets.org/faqs-for-smes/. Equipos Móviles de Campaña ARPA S.A.U. commits to reduce absolute scope 1 and scope 2 GHG emissions 50% by 2030 from a 2018 base year, and to measure and reduce its scope 3 emissions.</t>
  </si>
  <si>
    <t>EQUIRENT VEHICULOS Y MAQUINARIA SAS BIC</t>
  </si>
  <si>
    <t>Equistone Partners Europe Limited</t>
  </si>
  <si>
    <t>Equites Property Fund Limited</t>
  </si>
  <si>
    <t>This target was approved using a streamlined target validation route exclusive to small and medium-sized enterprises (SMEs). https://sciencebasedtargets.org/faqs-for-smes/ Equites Property Fund Limited commits to reduce scope 1 and scope 2 GHG emissions 42% by 2030 from a 2021 base year, and to measure and reduce its scope 3 emissions. Equites Property Fund Limited commits to reach net-zero by 2040. As part of this, Equites Property Fund Limited commits to reduce scope 1+2+3 emissions 100% by 2040 from a 2021 base year.</t>
  </si>
  <si>
    <t>Equity Residential</t>
  </si>
  <si>
    <t>US29476L1070</t>
  </si>
  <si>
    <t>5493008RACSH5EP3PI59</t>
  </si>
  <si>
    <t>Equity Residential commits to reduce absolute scope 1, 2, and scope 3 GHG emissions from waste generated in operations and downstream leased assets 30% by 2030 from a 2018 base year.</t>
  </si>
  <si>
    <t>ERAMET</t>
  </si>
  <si>
    <t>FR0000131757</t>
  </si>
  <si>
    <t>549300LUH78PG2MP6N64</t>
  </si>
  <si>
    <t>2035, 2025</t>
  </si>
  <si>
    <t>Eramet commits to reduce absolute scope 1 and 2 GHG emissions by 40% by 2035 from a 2019 base year. Eramet also commits that 67% of its suppliers and customers by emissions will have science-based targets by 2025.</t>
  </si>
  <si>
    <t>Erevista Inc</t>
  </si>
  <si>
    <t>This target was approved using a streamlined target validation route exclusive to small and medium-sized enterprises (SMEs). https://sciencebasedtargets.org/faqs-for-smes/ Erevista Inc. commits to reduce absolute scope 1 and scope 2 GHG emissions 28% by 2030 from a 2019 base year, and to measure and reduce its scope 3 emissions.</t>
  </si>
  <si>
    <t>ERG spa</t>
  </si>
  <si>
    <t>IT0001157020</t>
  </si>
  <si>
    <t>8156004604684CA44A90</t>
  </si>
  <si>
    <t>Overall Net-Zero Target
ERG commits to reach net-zero greenhouse gas emissions across the value chain by 2040 from a 2020 base year.
Near-Term Targets
ERG commits to reduce scope 1 and 2 GHG emissions 72% per MWh by 2027 from a 2020 base year.
ERG also commits to increase active sourcing of renewable electricity from 94% in 2020 to 100% in 2030.
ERG further commits to reduce scope 1 and 3 GHG emissions from fuel and energy related activities covering all sold electricity 70.4% per MWh by 2027 from a 2020 base year.
Long-Term Targets
ERG commits to reduce scope 1 and 2 GHG emissions from power generation 94.8% per MWh by 2040 from a 2020 base year.
ERG also commits to reduce scope 1 and 3 GHG emissions from fuel and energy related activities covering all sold electricity 95,3% per MWh within the same timeframe.
ERG further commits to reduce all other scope 3 GHG emissions 97% per MWhe within the same timeframe.</t>
  </si>
  <si>
    <t>Ergonomic Solutions Manufacturing A/S</t>
  </si>
  <si>
    <t>This target was approved using a streamlined target validation route exclusive to small and medium-sized enterprises (SMEs). https://sciencebasedtargets.org/faqs-for-smes/ Ergonomic Solutions Manufacturing A/S commits to reduce  scope 1 and scope 2 GHG emissions 50% by 2030 from a 2018 base year, and to measure and reduce its scope 3 emissions.</t>
  </si>
  <si>
    <t>ERI</t>
  </si>
  <si>
    <t>Eric Wright Water Ltd</t>
  </si>
  <si>
    <t>Eric Wright Water Ltd commits to reduce absolute scope 1 and 2 GHG emissions
46.2% by 2030 from a 2021 base year. Eric Wright Water Ltd also commits to
reduce absolute scope 3 GHG emissions from fuel and energy related activities,
waste generated in operations, business travel and employee commuting 27.5%
within the same timeframe. Eric Wright Water Ltd further commits that 67% of its
suppliers by emissions covering purchased goods and services and upstream
transportation and distribution will have science-based targets by 2028.</t>
  </si>
  <si>
    <t>SE0000108656</t>
  </si>
  <si>
    <t>549300W9JLPW15XIFM52</t>
  </si>
  <si>
    <t>Erith</t>
  </si>
  <si>
    <t>ERM Group</t>
  </si>
  <si>
    <t>Overall Net-Zero Target: 
ERM Group commits to reach net-zero greenhouse gas emissions across the value chain by FY2040.
Near-Term Targets: 
ERM commits to reduce absolute scope 1 and 2 GHG emissions 50% by FY2030 from a FY2020 base year. ERM also commits to increase active annual sourcing of renewable electricity from 99% in FY2023 to 100% by FY2030. ERM further commits to reduce absolute scope 3 GHG emissions from business travel and employee commuting 42% by FY2030 from a FY2020 base year. ERM finally commits that 45% of its suppliers by emissions covering purchased goods and services will have science-based targets by FY2028.
Long-Term Targets: 
ERM commits to reduce absolute scope 1 and 2 GHG emissions 90% by FY2040 from a FY2020 base year. ERM also commits to reduce absolute scope 3 GHG emissions from purchased goods and services, business travel and employee commuting 90% within the same timeframe.</t>
  </si>
  <si>
    <t>Ermenegildo Zegna NV</t>
  </si>
  <si>
    <t>NL0015000PB5</t>
  </si>
  <si>
    <t>8156003760472AA7E269</t>
  </si>
  <si>
    <t>2032, 2027</t>
  </si>
  <si>
    <t>Overall Net-Zero Target 
Ermenegildo Zegna N.V. to reach net-zero greenhouse gas emissions across the value 
chain by 2050 from a 2021 base year. 
Near-Term Targets 
Ermenegildo Zegna N.V. commits to reduce absolute scope 1 and 2 GHG emissions 50.4% by 
2032 from a 2021 base year. 
Ermenegildo Zegna N.V. also commits to increase active annual sourcing of renewable 
electricity from 22% in 2021 to 100% by 2027. 
Ermenegildo Zegna N.V. further commits to reduce absolute scope 3 GHG emissions from 
purchased goods and service, fuel and energy-related activities, employee commuting, and 
investments 50.4% by 2032 from a 2021 base year. 
Long-Term Targets 
Ermenegildo Zegna N.V commits to reduce absolute scope 1 and 2 GHG emissions 90% by 
2050 from a 2021 base year. 
Ermenegildo Zegna N.V also commits to reduce absolute scope 3 GHG emissions 90% within 
the same timeframe.</t>
  </si>
  <si>
    <t>Ernst Sutter AG</t>
  </si>
  <si>
    <t>ES Co., Ltd</t>
  </si>
  <si>
    <t>This target was approved using a streamlined target validation route exclusive to small and medium-sized enterprises (SMEs). https://sciencebasedtargets.org/faqs-for-smes/ ES Co., Ltd scope 1 and scope 2 GHG emissions 42% by 2030 from a 2020 base year, and to measure and reduce its scope 3 emissions.</t>
  </si>
  <si>
    <t>ESG Book GmbH</t>
  </si>
  <si>
    <t>This target was approved using a streamlined target validation route exclusive to small and medium-sized enterprises (SMEs). https://sciencebasedtargets.org/faqs-for-smes/ ESG Book GmbH commits to reduce scope 1 and scope 2 GHG emissions 50% by 2030 from a 2018 base year, and to measure and reduce its scope 3 emissions.</t>
  </si>
  <si>
    <t>Esh Group</t>
  </si>
  <si>
    <t>ESKA BV</t>
  </si>
  <si>
    <t>724500OFPVVEPO4NOT49</t>
  </si>
  <si>
    <t>This target was approved using a streamlined target validation route exclusive to small and medium-sized enterprises (SMEs). https://sciencebasedtargets.org/faqs-for-smes/. ESKA BV commits to reduce absolute scope 1 and scope 2 GHG emissions 50% by 2030 from a 2018 base year, and to measure and reduce its scope 3 emissions.</t>
  </si>
  <si>
    <t>ESL Shipping Oy</t>
  </si>
  <si>
    <t>743700EJ3HHR6MSP6N48</t>
  </si>
  <si>
    <t>Esmaltec S.A.</t>
  </si>
  <si>
    <t>ESPEC Corp.</t>
  </si>
  <si>
    <t>JP3469800001</t>
  </si>
  <si>
    <t>ESPEC Corp. commits to reduce absolute scope 1 and scope 2 GHG
emissions 60% by 2030 from a 2019 base year. ESPEC Corp. also commits
to reduce absolute scope 3 GHG emissions from the use of sold products
and the end-of-life treatment of sold products 30% within the same
timeframe.</t>
  </si>
  <si>
    <t>Espi Industries &amp; Chemicals Private Limited</t>
  </si>
  <si>
    <t>This target was approved using a streamlined target validation route exclusive to small and medium-sized enterprises (SMEs). https://sciencebasedtargets.org/faqs-for-smes/ Espi Industries &amp; Chemicals Private Limited commits to reduce scope 1 and scope 2 GHG emissions 42% by 2030 from a 2021 base year, and to measure and reduce its scope 3 emissions.</t>
  </si>
  <si>
    <t>Espresso House</t>
  </si>
  <si>
    <t>Esri Deutschland GmbH</t>
  </si>
  <si>
    <t>529900F1I38R6B4RF919</t>
  </si>
  <si>
    <t>ESSA SALES &amp; DIISTRIBUTION S.A.</t>
  </si>
  <si>
    <t>Essentra</t>
  </si>
  <si>
    <t>Overall Net-Zero Target: Essentra commits to reach net-zero greenhouse gas emissions
across the value chain by 2050.
Near-Term Targets: Essentra commits to reduce absolute scope 1 and 2 GHG emissions
50% by 2030 from a 2019 base year. Essentra also commits to reduce scope 3 GHG
emissions from purchased goods and services and upstream transportation and distribution
55% per GBP of value added by 2030 from a 2022 base year.
Long-Term Targets: Essentra commits to reduce absolute scope 1 and 2 GHG emissions
90% by 2040 from a 2019 base year. Essentra also commits to reduce absolute scope 3
emissions 90% by 2050 from a 2022 base year.</t>
  </si>
  <si>
    <t>Essex Furukawa Magnet Wire</t>
  </si>
  <si>
    <t>549300GWBC8374TTT648</t>
  </si>
  <si>
    <t>Essex Furukawa Magnet Wire commits to reduce absolute scope 1 and 2
GHG emissions 22.5% by 2030 from a 2021 base year. Essex Furukawa
Magnet Wire also commits to reduce absolute scope 3 emissions from
purchased goods and services 22.5% within the same timeframe.</t>
  </si>
  <si>
    <t>Essex Property Trust, Inc.</t>
  </si>
  <si>
    <t>US2971781057</t>
  </si>
  <si>
    <t>549300TR2H2VEFX0NC60</t>
  </si>
  <si>
    <t>EssilorLuxottica</t>
  </si>
  <si>
    <t>FR0000121667</t>
  </si>
  <si>
    <t>549300M3VH1A3ER1TB49</t>
  </si>
  <si>
    <t>Essinge Rail AB</t>
  </si>
  <si>
    <t>549300IPK34NDLGOSN73</t>
  </si>
  <si>
    <t>This target was approved using a streamlined target validation route exclusive to small and medium-sized enterprises (SMEs). https://sciencebasedtargets.org/faqs-for-smes/. Essinge Rail AB commits to reduce absolute scope 1 and scope 2 GHG emissions 50% by 2030 from a 2018 base year, and to measure and reduce its scope 3 emissions.</t>
  </si>
  <si>
    <t>Essity AB</t>
  </si>
  <si>
    <t>SE0009922164</t>
  </si>
  <si>
    <t>549300G8E6YUVJ1DA153</t>
  </si>
  <si>
    <t>Estyria Naturprodukte GmbH</t>
  </si>
  <si>
    <t>This target was approved using a streamlined target validation route exclusive to small and medium-sized enterprises (SMEs). https://sciencebasedtargets.org/faqs-for-smes/ Estyria Naturprodukte GmbH commits to reduce scope 1 and scope 2 GHG emissions 42% by 2030 from a 2020 base year, and to measure and reduce its scope 3 emissions.</t>
  </si>
  <si>
    <t>ETAP Lighting International</t>
  </si>
  <si>
    <t>549300YUKVRRTYXP0R98</t>
  </si>
  <si>
    <t>This target was approved using a streamlined target validation route exclusive to small and medium-sized enterprises (SMEs). https://sciencebasedtargets.org/faqs-for-smes/  ETAP Lighting International commits to reduce scope 1 and scope 2 GHG emissions 50% by 2030 from a 2018 base year, and to measure and reduce its scope 3 emissions</t>
  </si>
  <si>
    <t>Etelser Käsewerk GmbH</t>
  </si>
  <si>
    <t>This target was approved using a streamlined target validation route exclusive to small and medium-sized enterprises (SMEs). https://sciencebasedtargets.org/faqs-for-smes/ Etelser Käsewerk GmbH commits to reduce scope 1 and scope 2 GHG emissions 42% by 2030 from a 2021 base year, and to measure and reduce its scope 3 emissions.</t>
  </si>
  <si>
    <t>Eternis Fine Chemicals</t>
  </si>
  <si>
    <t>Etex</t>
  </si>
  <si>
    <t>BE0941244536</t>
  </si>
  <si>
    <t>549300QEP36CTLK2U748</t>
  </si>
  <si>
    <t>Ethias</t>
  </si>
  <si>
    <t>549300WG3JO935L6QD56</t>
  </si>
  <si>
    <t>Ethos Facilities Ltd</t>
  </si>
  <si>
    <t>Etivoet</t>
  </si>
  <si>
    <t>This target was approved using a streamlined target validation route exclusive to small and medium-sized enterprises (SMEs). https://sciencebasedtargets.org/faqs-for-smes/. Etivoet commits to reduce absolute scope 1 and scope 2 GHG emissions 50% by 2030 from a 2018 base year, and to measure and reduce its scope 3 emissions.</t>
  </si>
  <si>
    <t>Eton Group AB</t>
  </si>
  <si>
    <t>This target was approved using a streamlined target validation route exclusive to small and medium-sized enterprises (SMEs). https://sciencebasedtargets.org/faqs-for-smes/ Eton Group ABcommits to reduce scope 1 and scope 2 GHG emissions 46% by 2030 from a 2019 base year, and to measure and reduce its scope 3 emissions.</t>
  </si>
  <si>
    <t>Etsy, Inc.</t>
  </si>
  <si>
    <t>US29786A1060</t>
  </si>
  <si>
    <t>54930089Q7XT501AEA40</t>
  </si>
  <si>
    <t>Overall Net-Zero Target
Etsy, Inc. commits to reach net-zero GHG emissions across the value chain by 2040 from a 2020 base year.
Near-Term Targets
Etsy, Inc. commits to reduce absolute scope 1 and 2 GHG emissions 50% by 2030 from a  2020 base year. Etsy, Inc. also commits to reduce scope 3 GHG emissions 52% per million dollar of gross profit by within the same timeframe.
Long-Term Targets
Etsy, Inc. commits to reduce absolute scope 1 and 2 GHG emissions 90% by 2040 from a 2020 base year. Etsy, Inc. also commits to reduce scope 3 GHG emissions 97% per million dollar of gross profit within the same timeframe.</t>
  </si>
  <si>
    <t>Eudonet</t>
  </si>
  <si>
    <t>This target was approved using a streamlined target validation route exclusive to small and medium-sized enterprises (SMEs). https://sciencebasedtargets.org/faqs-for-smes/ Eudonet commits to reduce scope 1 and scope 2 GHG emissions 42% by 2030 from a 2022 base year, and to measure and reduce its scope 3 emissions.</t>
  </si>
  <si>
    <t>euNetworks Group Ltd</t>
  </si>
  <si>
    <t>SG2F76992880</t>
  </si>
  <si>
    <t>5493004LC62JLPSNBK61</t>
  </si>
  <si>
    <t>This target was approved using a streamlined target validation route exclusive to small and medium-sized enterprises (SMEs). https://sciencebasedtargets.org/faqs-for-smes/ euNetworks Group Ltd commits to reduce scope 1 and scope 2 GHG emissions 46% by 2030 from a 2019 base year, and to measure and reduce its scope 3 emissions.</t>
  </si>
  <si>
    <t>Eunomia Research &amp; Consulting Ltd</t>
  </si>
  <si>
    <t>This target was approved using a streamlined target validation route exclusive to small and medium-sized enterprises (SMEs). https://sciencebasedtargets.org/faqs-for-smes/ Eunomia Research &amp; Consulting Ltd commits to reduce absolute scope 1 and scope 2 GHG emissions 50% by 2030 from a 2018 base year, and to measure and reduce its scope 3 emissions.</t>
  </si>
  <si>
    <t>Eurazeo</t>
  </si>
  <si>
    <t>FR0000121121</t>
  </si>
  <si>
    <t>969500C656AA39O94N60</t>
  </si>
  <si>
    <t>Eurazeo's portfolio targets cover 39% of its total investment and lending activities by invested capital as of September 2021. Full target: https://sciencebasedtargets.org/resources/files/Target-language-and-summary_Eurazeo.docx.pdf</t>
  </si>
  <si>
    <t>EUREDEN LONG LIFE</t>
  </si>
  <si>
    <t>Euro Centra Company Limited</t>
  </si>
  <si>
    <t>529900917OF8D8AOOT76</t>
  </si>
  <si>
    <t>This target was approved using a streamlined target validation route exclusive to small and medium-sized enterprises (SMEs). https://sciencebasedtargets.org/faqs-for-smes/
Euro Centra Company Limited commits to reduce absolute scope 1 and scope 2 GHG emissions 30% by 2030 from a 2018 base year, and to measure and reduce its scope 3 emissions.</t>
  </si>
  <si>
    <t>Euro crm France</t>
  </si>
  <si>
    <t>Euro Packaging UK Limited</t>
  </si>
  <si>
    <t>This target was approved using a streamlined target validation route exclusive to small and medium-sized enterprises (SMEs). https://sciencebasedtargets.org/faqs-for-smes/ Euro Packaging UK Limited commits to reduce scope 1 and scope 2 GHG emissions 42% by 2030 from a 2020 base year, and to measure and reduce its scope 3 emissions.</t>
  </si>
  <si>
    <t>Euro Pool Group</t>
  </si>
  <si>
    <t>72450052E2QZ31JMWP79</t>
  </si>
  <si>
    <t>Eurobase Systems Limted</t>
  </si>
  <si>
    <t>This target was approved using a streamlined target validation route exclusive to small and medium-sized enterprises (SMEs). https://sciencebasedtargets.org/faqs-for-smes/ Eurobase Systems Limted commits to reduce scope 1 and scope 2 GHG emissions 50% by 2030 from a 2018 base year, and to measure and reduce its scope 3 emissions.</t>
  </si>
  <si>
    <t>Eurocash S.A.</t>
  </si>
  <si>
    <t>PLEURCH00029 ; PLEURCH00011</t>
  </si>
  <si>
    <t>259400FVIQJS5VD8JO79</t>
  </si>
  <si>
    <t>Eurocash commits to reduce absolute scope 1 and 2 GHG emissions 47.7%
by 2030 from a 2020 base year.Eurocash also commits that 77% of its
suppliers by emissions covering purchased goods and services will have
science based targets by 2027.</t>
  </si>
  <si>
    <t>Euroclear SA/NV</t>
  </si>
  <si>
    <t>549300CBNW05DILT6870</t>
  </si>
  <si>
    <t>Overall Net-Zero Target
Euroclear commits to reach net-zero greenhouse gas emissions across the value chain by 2050 from a 2019 base year.
Near-Term Targets
Euroclear commits to reduce absolute scope 1 and 2 GHG emissions 55% by 2030 from a 2019 base year. Euroclear commits that 70% of its suppliers by emissions covering purchased goods and services and capital goods will have science-based targets by 2027. Euroclear commits to reduce absolute scope 3 GHG emissions from fuel and energy related activities, upstream transportation and distribution, waste generated in operations, business travel and employee commuting 28% by 2030 from a 2019 base year.
Long-Term Targets
Euroclear commits to reduce absolute scope 1 and 2 GHG emissions 90% by 2050 from a 2019 base year. Euroclear also commits to reduce absolute scope 3 GHG emissions 90% within the same timeframe.</t>
  </si>
  <si>
    <t>Eurofiber Holding BV</t>
  </si>
  <si>
    <t>724500IQKI40DL1FW860</t>
  </si>
  <si>
    <t>Eurofiber Holding commits to reduce absolute scope 1 and 2 GHG emissions
90% by 2030 from a 2021 base year. Eurofiber Holding commits to
increase active annual sourcing of renewable electricity from 95% in 2021
to 100% by 2025 and to continue active annual sourcing of 100%
renewable electricity through 2030. Eurofiber Holding commits to reduce
absolute scope 3 GHG emissions from purchased goods and services,
capital goods, waste generated in operations, business travel, employee
commuting, and investments 30% by 2030 from a 2021 base year.</t>
  </si>
  <si>
    <t>Eurofins Scientific SE</t>
  </si>
  <si>
    <t>FR0014000MR3</t>
  </si>
  <si>
    <t>529900JEHFM47DYY3S57</t>
  </si>
  <si>
    <t>EUROFISH S.A.</t>
  </si>
  <si>
    <t>Eurogate Logisztikai Kft.</t>
  </si>
  <si>
    <t>Hungary</t>
  </si>
  <si>
    <t>This target was approved using a streamlined target validation route exclusive to small and medium-sized enterprises (SMEs). https://sciencebasedtargets.org/faqs-for-smes/ Eurogate Logisztikai Kft. commits to reduce scope 1 and scope 2 GHG emissions 42% by 2030 from a 2022 base year, and to measure and reduce its scope 3 emissions.</t>
  </si>
  <si>
    <t>Euronext</t>
  </si>
  <si>
    <t>NL0006294274</t>
  </si>
  <si>
    <t>724500QJ4QSZ3H9QU415</t>
  </si>
  <si>
    <t>Euronext NV commits to reduce absolute scope 1 and 2 GHG emissions 73.5% by 2030 from a 2020 base year. Euronext NV also commits to reduce absolute scope 3 GHG emissions 46.2% covering business travel within the same timeframe. Euronext NV finally commits 72% of suppliers by emissions covering purchased goods and services must set science based targets by 2027.</t>
  </si>
  <si>
    <t>Europcar Mobility Group</t>
  </si>
  <si>
    <t>FR0012789949</t>
  </si>
  <si>
    <t>969500XCGTMV08D76N87</t>
  </si>
  <si>
    <t>Europcar Mobility Group commits to reduce absolute scope 1 and 2 GHG emissions 46.2% by 2030 from a 2019 base year. Europcar Mobility Group commits to reduce absolute scope 3 GHG emissions 27.5% over the same timeframe</t>
  </si>
  <si>
    <t>European Filter Corporation</t>
  </si>
  <si>
    <t>This target was approved using a streamlined target validation route exclusive to small and medium-sized enterprises (SMEs). https://sciencebasedtargets.org/faqs-for-smes/ European Filter Corporation commits to reduce scope 1 and scope 2 GHG emissions 42% by 2030 from a 2020 base year, and to measure and reduce its scope 3 emissions.</t>
  </si>
  <si>
    <t>European Metal Recycling Limited</t>
  </si>
  <si>
    <t>21380023G8LF55V46281</t>
  </si>
  <si>
    <t>Europris ASA</t>
  </si>
  <si>
    <t>5967007LIEEXZXGA8G28</t>
  </si>
  <si>
    <t>Eurostar</t>
  </si>
  <si>
    <t>Eurostar International Ltd</t>
  </si>
  <si>
    <t>213800SVCZ6YZ8YJI569</t>
  </si>
  <si>
    <t>Eurovia UK Ltd</t>
  </si>
  <si>
    <t>Eutelsat Group</t>
  </si>
  <si>
    <t>FR0010221234</t>
  </si>
  <si>
    <t>549300MCOOY1V7P2PG30</t>
  </si>
  <si>
    <t>EV Cargo</t>
  </si>
  <si>
    <t>EV Logistik GmbH</t>
  </si>
  <si>
    <t>This target was approved using a streamlined target validation route exclusive to small and medium-sized enterprises (SMEs). https://sciencebasedtargets.org/faqs-for-smes/ EV Logistik GmbH commits to reduce scope 1 and scope 2 GHG emissions 42% by 2030 from a 2020 base year, and to measure and reduce its scope 3 emissions.</t>
  </si>
  <si>
    <t>EV Private Equity</t>
  </si>
  <si>
    <t>Headline target: EV Private Equity's portfolio targets cover 100% of its total investment and lending activities by invested capital as of 2021.https://sciencebasedtargets.org/resources/files/Target-language-and-summary_EV-Private-Equity.docx.pdf</t>
  </si>
  <si>
    <t>EVA AIRWAYS CORPORATION</t>
  </si>
  <si>
    <t>TW0002618006</t>
  </si>
  <si>
    <t>254900S1P4XOXV67GC07</t>
  </si>
  <si>
    <t>Eva NYC</t>
  </si>
  <si>
    <t>This target was approved using a streamlined target validation route exclusive to small and medium-sized enterprises (SMEs). https://sciencebasedtargets.org/faqs-for-smes/ Eva NYCcommits to reduce scope 1 and scope 2 GHG emissions 42% by 2030 from a 2021 base year, and to measure and reduce its scope 3 emissions.</t>
  </si>
  <si>
    <t>Evan Automation Pvt Ltd</t>
  </si>
  <si>
    <t>This target was approved using a streamlined target validation route exclusive to small and medium-sized enterprises (SMEs). https://sciencebasedtargets.org/faqs-for-smes/ Evan Automation Pvt Ltd commits to reduce scope 1 and scope 2 GHG emissions 42% by 2030 from a 2022 base year, and to measure and reduce its scope 3 emissions.</t>
  </si>
  <si>
    <t>EVBox</t>
  </si>
  <si>
    <t>EVCH UK Limited</t>
  </si>
  <si>
    <t>Overall Net-Zero Target
EVCH UK Ltd commits to reach net-zero GHG emissions across the value chain by 2050.
Near-Term Targets
EVCH UK Ltd commits to reduce absolute scope 1 and 2 GHG emissions 42% by 2030 from a 2021 base year.* EVCH UK Ltd also commits to increase active annual sourcing of renewable electricity from 0% in 2021 to 100% by 2030. EVCH UK Ltd further commits to reduce absolute scope 3 GHG emissions from upstream transportation and distribution 25% within the same timeframe.
Long-Term Targets
EVCH UK Ltd commits to reduce absolute scope 1 and 2 GHG emissions by 97% by 2050 from a 2021 base year.* EVCH UK Ltd also commits to reduce absolute scope 3 GHG emissions by 90% within the same timeframe.
*The target boundary includes land-related emissions and removals from bioenergy
feedstocks.</t>
  </si>
  <si>
    <t>Event Logic</t>
  </si>
  <si>
    <t>This target was approved using a streamlined target validation route exclusive to small and medium-sized enterprises (SMEs). https://sciencebasedtargets.org/faqs-for-smes/ Event Logic commits to reduce scope 1 and scope 2 GHG emissions 42% by 2030 from a 2023 base year, and to measure and reduce its scope 3 emissions. Event Logic commits to reach net-zero by 2050. As part of this, Event Logic commits to reduce scope 1+2+3 emissions 90% by 2050 from a 2023 base year.</t>
  </si>
  <si>
    <t>Everest Clinical Research Corporation</t>
  </si>
  <si>
    <t>Evergreen Garden Care</t>
  </si>
  <si>
    <t>Evergreen Marine Corp.</t>
  </si>
  <si>
    <t>TW0002603008</t>
  </si>
  <si>
    <t>254900EIJA0A39C5SO15</t>
  </si>
  <si>
    <t>everis Portugal</t>
  </si>
  <si>
    <t>Everlane</t>
  </si>
  <si>
    <t>549300NYICFQHY7LDO62</t>
  </si>
  <si>
    <t>This target was approved using a streamlined target validation route exclusive to small and medium-sized enterprises (SMEs). https://sciencebasedtargets.org/faqs-for-smes/ Everlane commits to reduce scope 1 and scope 2 GHG emissions 46% by 2030 from a 2019 base year, and to measure and reduce its scope 3 emissions. Everlane commits to reach net-zero by 2050. As part of this, Everlane commits to reduce scope 1+2+3 emissions 90% by 2050 from a 2019 base year.</t>
  </si>
  <si>
    <t>EVERSANA Life Science Services, LLC</t>
  </si>
  <si>
    <t>Eversheds Sutherland (International) LLP</t>
  </si>
  <si>
    <t>213800RLRA3QAXIYSG40</t>
  </si>
  <si>
    <t>Eversheds Sutherland commits to reduce absolute scope 1 and 2 GHG
emissions 80% by FY2030 from a FY2019 base year. Eversheds
Sutherland also commits to reduce absolute scope 3 GHG emissions
50% within the same timeframe.</t>
  </si>
  <si>
    <t>Eversheds Sutherland (US) LLP</t>
  </si>
  <si>
    <t>Eversource</t>
  </si>
  <si>
    <t>Evertis</t>
  </si>
  <si>
    <t>Evervan International Cambodia ,Limited</t>
  </si>
  <si>
    <t>EVERVAN INTERNATIONAL LIMITED</t>
  </si>
  <si>
    <t>Overall Net-Zero Target: Evervan International Limited commits to reach net-zero greenhouse gas emissions across the value chain by 2050. Near-Term Targets: Energy &amp; Industry: Evervan International Limited commits to reduce absolute scope 1 and 2 GHG emissions 46.2% by 2030 from a 2019 base year. Evervan International Limited also commits to reduce absolute scope 3 GHG emissions from purchased goods and services 25% by 2030 from a 2022 base year. FLAG: Evervan International Limited commits to reduce absolute scope 3 FLAG GHG emissions 30.3% by 2030 from a 2022 base year. Long-Term Targets: Energy &amp; Industry: Evervan International Limited commits to reduce absolute scope 1 and 2 GHG emissions 90% by 2050 from a 2019 base year. Evervan International Limited also commits to reduce absolute scope 3 GHG emissions from purchased goods and services, capital goods, fuel and energy related activities and upstream transportation and distribution 90% by 2050 from a 2022 base year. FLAG: Evervan International Limited commits to reduce absolute scope 3 FLAG GHG emissions 72% by 2050 from a 2022 base year.</t>
  </si>
  <si>
    <t>Evervan International Vietnam , Limited</t>
  </si>
  <si>
    <t>Overall Net-Zero Target: Evervan International Vietnam, Limited commits to reach net-zero greenhouse gas emissions across the value chain by 2050.
Near-Term Targets: Evervan International Vietnam, Limited commits to reduce absolute scope 1 and 2 GHG emissions 46.3% by 2030 from a 2019 base year. Evervan International Vietnam, Limited also commits to reduce absolute scope 3 GHG emissions from purchased goods and services and fuel and energy related activities 25% by 2030 from a 2022 base year.
Long-Term Targets: Evervan International Vietnam, Limited commits to reduce absolute scope 1 and 2 GHG emissions 90% by 2050 from a 2019 base year. Evervan International Vietnam, Limited also commits to reduce absolute scope 3 GHG emissions from purchased goods and services, capital goods, and fuel and energy related activities 90% by 2050 from a 2022 base year.</t>
  </si>
  <si>
    <t>Eviny AS</t>
  </si>
  <si>
    <t>549300SYMN0W8TGYQW85</t>
  </si>
  <si>
    <t>EVIOSYS Packaging Switzerland GmbH</t>
  </si>
  <si>
    <t>EVN AG</t>
  </si>
  <si>
    <t>AT0000741053</t>
  </si>
  <si>
    <t>529900P4JZBFEVNEAE60</t>
  </si>
  <si>
    <t>EVN commits to reduce scope 1 GHG emissions from electricity and CHP-related heat generation 66% per MWh by FY2034 from a FY2019 base year.* EVN commits to reduce scope 1 and scope 3 GHG emissions from all sold electricity and CHP-related heat 65.1% per MWh over the same timeframe.* EVN commits to reduce absolute scope 1 and 2 GHG emissions from all other sources 37.5% over the same timeframe.* EVN commits to reduce absolute scope 3 use of sold products GHG emissions 37.5% over the same timeframe. EVN commits to reduce absolute scope 3 use of distributed but not sold gas GHG emissions 37.5% over the same timeframe.*The target boundary includes biogenic emissions and removals from bioenergy feedstocks.</t>
  </si>
  <si>
    <t>EVOCA S.p.a.</t>
  </si>
  <si>
    <t>XS2069326861</t>
  </si>
  <si>
    <t>529900D5Y7OY9J1UW733</t>
  </si>
  <si>
    <t>Evoca Spa commits to reduce absolute scope 1 and 2 GHG emissions
42% by 2030 from a 2022 base year. Evoca Spa also commits to reduce
absolute scope 3 GHG emissions from purchased goods and services,
and use of sold products 42% within the same timeframe.</t>
  </si>
  <si>
    <t>EVOMOTIV</t>
  </si>
  <si>
    <t>This target was approved using a streamlined target validation route exclusive to small and medium-sized enterprises (SMEs). https://sciencebasedtargets.org/faqs-for-smes/ EVOMOTIV commits to reduce scope 1 and scope 2 GHG emissions 42% by 2030 from a 2022 base year, and to measure and reduce its scope 3 emissions.</t>
  </si>
  <si>
    <t>Evonik Industries AG</t>
  </si>
  <si>
    <t>DE000EVNK013</t>
  </si>
  <si>
    <t>41GUOJQTALQHLF39XJ34</t>
  </si>
  <si>
    <t>Specialty chemicals company Evonik Industries AG commits to reduce absolute scope 1 and 2 GHG
emissions 25% by 2030 from a 2021 base year. Evonik Industries AG commits to reduce scope 1
GHG emissions from electricity generation 44% per MWh by 2030 from a 2021 base year. Evonik
Industries AG commits to reduce all other absolute scope 1 and 2 GHG emissions 23.5% by 2030
from a 2021 base year. Evonik Industries AG commits to reduce scope 1 and 3 GHG emissions from
the generation of all sold electricity 44% per MWh by 2030 from a 2021 base year.* Evonik
Industries AG commits to reduce all other absolute upstream scope 3 GHG emissions as well as
emissions from downstream transportation and distribution 11.07 % by 2030 from a 2021 base year.
Evonik Industries AG commits to reduce absolute scope 3 GHG emissions from the use of sold
products covering fossil fuels sold and distributed 22.5% by 2030 from a 2021 base year. *The
target boundary includes land-related emissions and removals from bioenergy feedstocks.</t>
  </si>
  <si>
    <t>Evoqua Water Technologies</t>
  </si>
  <si>
    <t>Evotec SE</t>
  </si>
  <si>
    <t>DE0005664809</t>
  </si>
  <si>
    <t>529900F9KI6OYITO9B12</t>
  </si>
  <si>
    <t>Evotec SE commits to reduce absolute scope 1 and 2 GHG emissions 50.4% by 2032 from a 2021 base year. Evotec SE also commits to increase active annual sourcing of renewable electricity from 25% in 2021 to 100% by 2026, and to continue active annual sourcing of 100% renewable electricity through 2030. Evotec SE further commits to reduce scope 3 GHG from purchased goods and services and capital goods 72% per million EUR value added by 2032 from a 2021 base year. Evotec commits that 80% of its suppliers by emissions covering purchased goods and services and capital goods will have science-based targets by 2027.</t>
  </si>
  <si>
    <t>EVS Broadcast Equipment</t>
  </si>
  <si>
    <t>BE0003820371</t>
  </si>
  <si>
    <t>549300J0AJACIPKLTD62</t>
  </si>
  <si>
    <t>EWE AG</t>
  </si>
  <si>
    <t>EWE AG commits to reduce absolute scope 1 and 2 GHG emissions 65% by 2030 from a 2018 base year. Within that target, EWE AG commits to reduce absolute scope 1 GHG emissions from power generation 76.8% per kWh and commits to reduce absolute scope 1 and 2 non-power generation GHG emissions 50.4%. EWE AG also commits to reduce scope 3 GHG power generation emissions from fuel and energy related activities 52.1% per kWh by 2030 from a 2018 base year. EWE AG further commits to reduce absolute absolute scope 3 GHG emissions from use of sold products 30% within the same timeframe. EWE AG finally commits to reduce all other absolute scope 3 GHG emissions 30% within the same timeframe</t>
  </si>
  <si>
    <t>Ework Group AB</t>
  </si>
  <si>
    <t>SE0002402701</t>
  </si>
  <si>
    <t>This target was approved using a streamlined target validation route exclusive to small and medium-sized enterprises (SMEs). https://sciencebasedtargets.org/faqs-for-smes/ Ework Group AB commits to reduce scope 1 and scope 2 GHG emissions 42% by 2030 from a 2022 base year, and to measure and reduce its scope 3 emissions.</t>
  </si>
  <si>
    <t>Exabeam, Inc.</t>
  </si>
  <si>
    <t>Excella GmbH &amp; Co. KG</t>
  </si>
  <si>
    <t>Excellent Facets Inc</t>
  </si>
  <si>
    <t>This target was approved using a streamlined target validation route exclusive to small and medium-sized enterprises (SMEs). https://sciencebasedtargets.org/faqs-for-smes/ Excellent Facets Inc commits to reduce scope 1 and scope 2 GHG emissions 42% by 2030 from a 2023 base year, and to measure and reduce its scope 3 emissions.</t>
  </si>
  <si>
    <t>Excellerate Services UK</t>
  </si>
  <si>
    <t>EXCELYA</t>
  </si>
  <si>
    <t>Exclusive Networks</t>
  </si>
  <si>
    <t>Exigere Project Services Limited</t>
  </si>
  <si>
    <t>This target was approved using a streamlined target validation route exclusive to small and medium-sized enterprises (SMEs). https://sciencebasedtargets.org/faqs-for-smes/ Exigere Project Services Limited commits to reduce scope 1 and scope 2 GHG emissions 42% by 2030 from a 2021 base year, and to measure and reduce its scope 3 emissions.</t>
  </si>
  <si>
    <t>EXIOM Partners</t>
  </si>
  <si>
    <t>This target was approved using a streamlined target validation route exclusive to small and medium-sized enterprises (SMEs). https://sciencebasedtargets.org/faqs-for-smes/ EXIOM Partners commits to reduce scope 1 and scope 2 GHG emissions 42% by 2030 from a 2022 base year, and to measure and reduce its scope 3 emissions.</t>
  </si>
  <si>
    <t>ExlService Holdings, Inc.</t>
  </si>
  <si>
    <t>US3020811044</t>
  </si>
  <si>
    <t>81E3DTNF6OSH489ZOV15</t>
  </si>
  <si>
    <t>ExlService Holdings, Inc. commits to reduce absolute scope 1 and 2 GHG emissions 63.3% by 2030 from a 2019 base year. ExlService Holdings, Inc. also commits to reduce absolute scope 3 GHG emissions from capital goods, fuel and energy related activities, and employee commuting 27.5% within the same timeframe.</t>
  </si>
  <si>
    <t>EXOSENS</t>
  </si>
  <si>
    <t>Expanscience</t>
  </si>
  <si>
    <t>Overall Net-Zero Target
Expanscience commits to reach net-zero greenhouse gas emissions across the
value chain by 2050.
Near-Term Targets
Expanscience commits to reduce absolute scope 1 and 2 GHG emissions 46.2% by
2030 from a 2019 base year.
Expanscience commits to reduce absolute scope 3 GHG emissions from purchased
goods and services, fuel and energy related activities, upstream transportation and
distribution, business travel, employee commuting, and downstream transportation and end of life treatment of sold products
46.2% by 2030 from a 2019 base year.
Long-Term Targets
Expanscience commits to reduce absolute scope 1, 2, and 3 GHG emissions 90%
by 2050 from a 2019 base year.</t>
  </si>
  <si>
    <t>Expedia Group</t>
  </si>
  <si>
    <t>US30212P3038</t>
  </si>
  <si>
    <t>CI7MUJI4USF3V0NJ1H64</t>
  </si>
  <si>
    <t>Experian</t>
  </si>
  <si>
    <t>GB00B19NLV48</t>
  </si>
  <si>
    <t>635400RXXHHYT1JTSZ26</t>
  </si>
  <si>
    <t>Experian Group commits to reduce absolute scope 1 and 2 GHG emissions 50.1% by FY2030 from a FY2019 base year. Experian Group also commits to reduce absolute scope 3 GHG emissions from purchased goods and services, fuel and energy related activities, and business travel by 15% within the same timeframe.</t>
  </si>
  <si>
    <t>EXPLEO GROUP</t>
  </si>
  <si>
    <t>Exponent Private Equity</t>
  </si>
  <si>
    <t>Exportadora Database S.A.</t>
  </si>
  <si>
    <t>This target was approved using a streamlined target validation route exclusive to small and medium-sized enterprises (SMEs). https://sciencebasedtargets.org/faqs-for-smes/ Exportadora Database S.A. commits to reduce scope 1 and scope 2 GHG emissions 42% by 2030 from a 2022 base year, and to measure and reduce its scope 3 emissions.</t>
  </si>
  <si>
    <t>EXTIA</t>
  </si>
  <si>
    <t>Extra Light (Guangzhou) Electrical Co. Ltd.</t>
  </si>
  <si>
    <t>Extrupet</t>
  </si>
  <si>
    <t>This target was approved using a streamlined target validation route exclusive to small and medium-sized enterprises (SMEs). https://sciencebasedtargets.org/faqs-for-smes/ Extrupet commits to reduce scope 1 and scope 2 GHG emissions 42% by 2030 from a 2022 base year, and to measure and reduce its scope 3 emissions.</t>
  </si>
  <si>
    <t>Exyte GMBH</t>
  </si>
  <si>
    <t>52990082TSZHDXCPOQ80</t>
  </si>
  <si>
    <t>EY</t>
  </si>
  <si>
    <t>EY commits to reduce absolute scope 1, 2 and 3 GHG emissions 40% by FY2025 from a FY2019 base year. Within this target, EY commits to reduce absolute scope 1 and 2 GHG emissions 93% and absolute scope 3 GHG emissions from business travel,employee commuting, fuel and energy-related activities, upstream transportation and distribution, waste generated in operations 32% over the same timeframe. EY also commits to increase annual sourcing of renewable electricity from 41%inFY2019to100% by FY2025.</t>
  </si>
  <si>
    <t>E・J Holdings Inc.</t>
  </si>
  <si>
    <t>JP3130480001</t>
  </si>
  <si>
    <t>E. J Holdings Inc. commits to reduce absolute scope 1 and 2 GHG emissions 42%
by FY2030 from a FY2021 base year. E. J Holdings Inc. also commits to reduce
absolute scope 3 GHG emissions from business travel 25% within the same
timeframe. E. J Holdings Inc. further commits that 72.9% of its suppliers by
emissions covering purchased goods and services will have science-based targets
by FY2027.</t>
  </si>
  <si>
    <t>F W MANSFIELD &amp; SON LIMITED</t>
  </si>
  <si>
    <t>F. Duerrs &amp; Sons Ltd</t>
  </si>
  <si>
    <t>F. Hoffmann-La Roche Ltd</t>
  </si>
  <si>
    <t>CH0012032048</t>
  </si>
  <si>
    <t>549300U41AUUVOAAOB37</t>
  </si>
  <si>
    <t>F. Junckers Industrier A/S</t>
  </si>
  <si>
    <t>This target was approved using a streamlined target validation route exclusive to small and medium-sized enterprises (SMEs). https://sciencebasedtargets.org/faqs-for-smes/ F. Junckers Industrier A/S commits to reduce scope 1 and scope 2 GHG emissions 42% by 2030 from a 2021 base year, and to measure and reduce its scope 3 emissions.</t>
  </si>
  <si>
    <t>F.C. Osaka Co.,Ltd</t>
  </si>
  <si>
    <t>This target was approved using a streamlined target validation route exclusive to small and medium-sized enterprises (SMEs). https://sciencebasedtargets.org/faqs-for-smes/ F.C. Osaka Co.,Ltd commits to reduce scope 1 and scope 2 GHG emissions 38% by 2030 from a 2021 base year, and to measure and reduce its scope 3 emissions.</t>
  </si>
  <si>
    <t>F9 Distribution Oy</t>
  </si>
  <si>
    <t>This target was approved using a streamlined target validation route exclusive to small and medium-sized enterprises (SMEs). https://sciencebasedtargets.org/faqs-for-smes/ F9 Distribution Oy commits to reduce scope 1 and scope 2 GHG emissions 42% by 2030 from a 2021 base year, and to measure and reduce its scope 3 emissions.</t>
  </si>
  <si>
    <t>Fab Manufacturers And Contractors Pvt Ltd</t>
  </si>
  <si>
    <t>This target was approved using a streamlined target validation route exclusive to small and medium-sized enterprises (SMEs). https://sciencebasedtargets.org/faqs-for-smes/ Fab Manufacturers And Contractors Pvt Ltd commits to reduce scope 1 and scope 2 GHG emissions 42% by 2030 from a 2022 base year, and to measure and reduce its scope 3 emissions.</t>
  </si>
  <si>
    <t>Fabasoft AG</t>
  </si>
  <si>
    <t>This target was approved using a streamlined target validation route exclusive to small and medium-sized enterprises (SMEs). https://sciencebasedtargets.org/faqs-for-smes/ Fabasoft AG commits to reduce scope 1 and scope 2 GHG emissions 42% by 2030 from a 2021 base year, and to measure and reduce its scope 3 emissions.</t>
  </si>
  <si>
    <t>Fabege AB</t>
  </si>
  <si>
    <t>SE0011166974</t>
  </si>
  <si>
    <t>549300JNPI46XNH0PM97</t>
  </si>
  <si>
    <t>Faber Group B.V.</t>
  </si>
  <si>
    <t>Fábrica de Papel e Papelão Nossa Senhora da Penha S/A</t>
  </si>
  <si>
    <t>FACIL Corporate BV</t>
  </si>
  <si>
    <t>FactSet Research Systems Inc</t>
  </si>
  <si>
    <t>US3030751057</t>
  </si>
  <si>
    <t>549300ZSJE7NBK6K9P30</t>
  </si>
  <si>
    <t>Faerch A/S</t>
  </si>
  <si>
    <t>52990081KJN8Y0JHKO62</t>
  </si>
  <si>
    <t>Overall Net-Zero Target: 
Faerch A/S commits to reach net-zero greenhouse gas emissions across the value chain by 2040.
Near-Term Targets: 
Faerch A/S commits to reduce absolute scope 1, 2 and 3 GHG emissions 50% by 2030 from a 2022 base year*.
*The target boundary includes biogenic land-related emissions and removals from bioenergy feedstocks.
Long-Term Targets: 
Faerch A/S commits to reduce absolute scope 1 and 2 GHG emissions 90% by 2040 from a 2022 base year*. Faerch A/S also commits to reduce absolute scope 3 GHG emissions 90% within the same timeframe*.
*The target boundary includes biogenic land-related emissions and removals from bioenergy feedstocks.</t>
  </si>
  <si>
    <t>Fagerhult Group</t>
  </si>
  <si>
    <t>SE0010048884</t>
  </si>
  <si>
    <t>549300G9NPD8LSJLMP91</t>
  </si>
  <si>
    <t>Overall Net-Zero Target
Fagerhult Group commits to reach net-zero GHG emissions across the value chain by 2045.
Near-Term Targets
Fagerhult Group commits to reduce absolute scope 1 and 2 GHG emissions 70% by 2030
from a 2021 base year. Fagerhult Group also commits to reduce absolute scope 3 GHG
emissions 30% within the same timeframe.
Long-Term Targets
Fagerhult Group commits to reduce absolute scope 1 and 2 GHG emissions 90% by 2045
from a 2021 base year. Fagerhult Group also commits to reduce absolute scope 3 GHG
emissions 90% within the same timeframe.</t>
  </si>
  <si>
    <t>Fagor Ederlan</t>
  </si>
  <si>
    <t>Fagor Ederlan commits to reduce absolute scope 1 and 2 GHG emissions 50.4% by 2032 from a 2022 base year. Fagor Ederlan also commits to reduce absolute scope 3 GHG emissions 30.0% within the same timeframe.</t>
  </si>
  <si>
    <t>Fagron NV</t>
  </si>
  <si>
    <t>BE0003874915</t>
  </si>
  <si>
    <t>549300TRKRUFK2RRG779</t>
  </si>
  <si>
    <t>Fagron NV commits to reduce absolute scope 1 and 2 GHG emissions 42% by 2030 from a 2021 base year. Fagron NV also commits to reduce absolute scope 3 GHG emissions from fuel and energy related activities, upstream transportation and distribution, waste generated in operations, business travel, employee commuting, downstream transportation and distribution and of life treatment of sold products 25% within the same timeframe. Fagron NV further commits that 60% of its suppliers by emissions covering purchased goods and services, will have science-based targets by 2027.</t>
  </si>
  <si>
    <t>FairPhone B.V</t>
  </si>
  <si>
    <t>This target was approved using a streamlined target validation route exclusive to small and medium-sized enterprises (SMEs). https://sciencebasedtargets.org/faqs-for-smes/ FairPhone B.V commits to reduce scope 1 and scope 2 GHG emissions 42% by 2030 from a 2022 base year, and to measure and reduce its scope 3 emissions.  FairPhone B.V commits to reach net-zero by 2045. As part of this, FairPhone B.Vcommits to reduce scope 1+2+3 emissions 90% by 2045 from a 2022 base year.</t>
  </si>
  <si>
    <t>Fairventures Digital GmbH</t>
  </si>
  <si>
    <t>This target was approved using a streamlined target validation route exclusive to small and medium-sized enterprises (SMEs). https://sciencebasedtargets.org/faqs-for-smes/ Fairventures Digital GmbH commits to reduce scope 1 and scope 2 GHG emissions 42% by 2030 from a 2022 base year, and to measure and reduce its scope 3 emissions.  Fairventures Digital GmbH commits to reach net-zero by 2050. As part of this, Fairventures Digital GmbH commits to reduce scope 1+2+3 emissions 90% by 2050 from a 2022 base year.</t>
  </si>
  <si>
    <t>Falck A/S</t>
  </si>
  <si>
    <t>Falcon Interior Solutions (India) Private Limited</t>
  </si>
  <si>
    <t>This target was approved using a streamlined target validation route exclusive to small and medium-sized enterprises (SMEs). https://sciencebasedtargets.org/faqs-for-smes/ Falcon Interior Solutions (India) Private Limited commits to reduce scope 1 and scope 2 GHG emissions 42% by 2030 from a 2022 base year, and to measure and reduce its scope 3 emissions.</t>
  </si>
  <si>
    <t>Falengreen A/S</t>
  </si>
  <si>
    <t>This target was approved using a streamlined target validation route exclusive to small and medium-sized enterprises (SMEs). https://sciencebasedtargets.org/faqs-for-smes/ Falengreen A/S commits to reduce scope 1 and scope 2 GHG emissions 42% by 2030 from a 2021 base year, and to measure and reduce its scope 3 emissions.</t>
  </si>
  <si>
    <t>FAME Inc.</t>
  </si>
  <si>
    <t>This target was approved using a streamlined target validation route exclusive to small and medium-sized enterprises (SMEs). https://sciencebasedtargets.org/faqs-for-smes/ FAME Inc. commits to reduce scope 1 and scope 2 GHG emissions 42% by 2030 from a 2021 base year, and to measure and reduce its scope 3 emissions.</t>
  </si>
  <si>
    <t>Familia Torres</t>
  </si>
  <si>
    <t>familie redlich AG</t>
  </si>
  <si>
    <t>This target was approved using a streamlined target validation route exclusive to small and medium-sized enterprises (SMEs). https://sciencebasedtargets.org/faqs-for-smes/ familie redlich AG commits to reduce scope 1 and scope 2 GHG emissions 42% by 2030 from a 2021 base year, and to measure and reduce its scope 3 emissions.</t>
  </si>
  <si>
    <t>FamilyMart Co.,Ltd.</t>
  </si>
  <si>
    <t>JP3802600001</t>
  </si>
  <si>
    <t>529900GD7JL8DBCSE791</t>
  </si>
  <si>
    <t>FamilyMartCo.,Ltd. commits to reduce absolute scope 1 and 2 GHG emissions 30% by 2030 from a 2018 base year. FamilyMartCo.,Ltd. also commits to reduce absolute scope 3 purchased goods and services GHG emissions 15% by 2030 from a 2018 base year.</t>
  </si>
  <si>
    <t>Fanatics, LLC</t>
  </si>
  <si>
    <t>FANCL CORPORATION</t>
  </si>
  <si>
    <t>Fanuc Corporation</t>
  </si>
  <si>
    <t>JP3802400006</t>
  </si>
  <si>
    <t>Fanuc Corporation commits to reduce absolute scope 1 and 2 GHG emissions 42% by FY2030 from a FY2020 base year. Fanuc Corporation also commits to reduce absolute scope 3 GHG emissions covering use of sold products by 12.3% within the same timeframe.</t>
  </si>
  <si>
    <t>Far Eastern New Century Corporation</t>
  </si>
  <si>
    <t>TW0001402006</t>
  </si>
  <si>
    <t>254900CDLU5OS06M6K24</t>
  </si>
  <si>
    <t>Far EasTone Telecommunications Co., Ltd.</t>
  </si>
  <si>
    <t>TW0004904008</t>
  </si>
  <si>
    <t>529900L7W7BWDLVZL253</t>
  </si>
  <si>
    <t>Far EasTone Telecommunications Co. Ltd. commits to reduce absolute scope 1 and 2 GHG emissions 42% by 2030 from a 2021 base year. Far EasTone Telecommunications Co. Ltd. also commits to reduce absolute scope 3 GHG emissions 42% within the same timeframe.</t>
  </si>
  <si>
    <t>Fareva Valdepharm</t>
  </si>
  <si>
    <t>FARFETCH Limited</t>
  </si>
  <si>
    <t>KY30744W1070</t>
  </si>
  <si>
    <t>549300QFQ74Z0F96NS78</t>
  </si>
  <si>
    <t>FARFETCH commits to reduce absolute scope 1 and 2 GHG emissions 42% by 2030 from a 2020 base year. FARFETCH commits that 70% of its suppliers by emissions covering purchased goods and services and upstream transportation and distribution will have science-based targets by 2026.</t>
  </si>
  <si>
    <t>Farm Dairy Holding</t>
  </si>
  <si>
    <t>Farm Frites</t>
  </si>
  <si>
    <t>Farmaceutici Procemsa spa</t>
  </si>
  <si>
    <t>This target was approved using a streamlined target validation route exclusive to small and medium-sized enterprises (SMEs). https://sciencebasedtargets.org/faqs-for-smes/ Farmaceutici Procemsa spa commits to reduce scope 1 and scope 2 GHG emissions 23% by 2030 from a 2021 base year, and to measure and reduce its scope 3 emissions</t>
  </si>
  <si>
    <t>Farmax</t>
  </si>
  <si>
    <t>Farmer Bros. Co</t>
  </si>
  <si>
    <t>US3076751086</t>
  </si>
  <si>
    <t>5493006PMLETBTVJ3262</t>
  </si>
  <si>
    <t>American coffee foodservice company Farmer Bros. Co. commits to reduce absolute scope 1 and 2 GHG emissions 30% by 2025 from a 2018 base year. Farmer Bros. Co. also commits to reduce absolute scope 3 GHG emissions 18% by 2025 from a 2018 base year. *The target boundary includes biogenic emissions and removals from bioenergy feedstocks</t>
  </si>
  <si>
    <t>Farncombe Smith 1990 Ltd</t>
  </si>
  <si>
    <t>This target was approved using a streamlined target validation route exclusive to small and medium-sized enterprises (SMEs). https://sciencebasedtargets.org/faqs-for-smes/ Farncombe Smith 1990 Ltd commits to reduce scope 1 and scope 2 GHG emissions 42% by 2030 from a 2021 base year, and to measure and reduce its scope 3 emissions.</t>
  </si>
  <si>
    <t>Farnek</t>
  </si>
  <si>
    <t>Fasadgruppen Group AB</t>
  </si>
  <si>
    <t>SE0015195771</t>
  </si>
  <si>
    <t>549300E24LG2Z7KCFQ23</t>
  </si>
  <si>
    <t>Fashion Box Spa</t>
  </si>
  <si>
    <t>815600DFDD1F6E07F863</t>
  </si>
  <si>
    <t>FashionCube</t>
  </si>
  <si>
    <t>FAST RETAILING CO., LTD.</t>
  </si>
  <si>
    <t>JP3802300008</t>
  </si>
  <si>
    <t>353800ZCXKHDPY0N5218</t>
  </si>
  <si>
    <t>Fast Retailing commits to reduce absolute scope 1 and 2 GHG emissions 90% by FY2030 from a FY2019 base year. Fast Retailing commits to reduce absolute scope 3 GHG emissions from purchased goods and services 20% over the same time frame. Fast Retailing also commits to achieve 100% sourcing of renewable electricity by FY2030.</t>
  </si>
  <si>
    <t>SE0000455057</t>
  </si>
  <si>
    <t>549300GHKJCEZOAEUU82</t>
  </si>
  <si>
    <t>Fastighets AB Regio</t>
  </si>
  <si>
    <t>549300W2IYHQ67CHN664</t>
  </si>
  <si>
    <t>Fastpartner AB</t>
  </si>
  <si>
    <t>Fastweb S.p.A.</t>
  </si>
  <si>
    <t>IT0001423562</t>
  </si>
  <si>
    <t>549300YFSXCV1SKICL21</t>
  </si>
  <si>
    <t>Fastweb S.p.A. commits to reduce absolute scope 1 and 2 GHG emissions
64% by 2030 from a 2018 base year. Fastweb S.p.A. also commits to
continue annually sourcing 100% renewable electricity through 2030.
Fastweb S.p.A. further commits to reduce absolute scope 3 GHG emissions
46% within the same timeframe</t>
  </si>
  <si>
    <t>Fater S.p.A.</t>
  </si>
  <si>
    <t>8156001747635D7D4A58</t>
  </si>
  <si>
    <t>FY2029/2030</t>
  </si>
  <si>
    <t>FY2039/2040</t>
  </si>
  <si>
    <t>Overall Net-Zero Target 
 Fater S.p.A. commits to reach net-zero greenhouse gas emissions across the value chain by 
 FY2039/2040 from a FY2020/2021 base year. 
 Near-Term Targets 
 Fater S.p.A. commits to reduce absolute scope 1 and 2 GHG emissions 42% by FY2029/2030 
 from a FY2020/2021 base year. Fater S.p.A. also commits to reduce absolute scope 3 GHG 
 emissions from purchased goods and services, fuel and energy related activities, and 
 upstream transportation and distribution 25% within the same timeframe.* 
 *The target boundary includes biogenic land-related emissions and removals from bioenergy 
 feedstocks. 
 Long-Term Targets 
 FATER S.p.A. commits to reduce absolute scope 1 and 2 GHG emissions 90% by 
 FY2039/2040 from a FY2020/2021 base year. FATER S.p.A. also commits to reduce absolute 
 scope 3 GHG emissions covering purchased goods and services, fuel and energy-related 
 activities, upstream transportation, and end-of-life treatment of sold products 90% within the 
 same timeframe.* 
 *The target boundary includes biogenic land-related emissions and removals from bioenergy 
 feedstocks.</t>
  </si>
  <si>
    <t>FAZE THREE LIMITED</t>
  </si>
  <si>
    <t>INE963C01033</t>
  </si>
  <si>
    <t>3358009DEPKVOFKSG329</t>
  </si>
  <si>
    <t>Fazer Group</t>
  </si>
  <si>
    <t>Fazer Group commits to reduce absolute scope 1 and scope 2 GHG emissions 42% by 2030 from a 2020 base year. Fazer Group also commits to reduce absolute scope 3 GHG emissions 42% within the same timeframe. Fazer Group commits that 53% of its suppliers by spend covering purchased goods and services and upstream transportation and distribution, will have science-based targets by 2025. * The target boundary includes biogenic emissions and removals from bioenergy feedstocks.</t>
  </si>
  <si>
    <t>FBA International USA Inc.</t>
  </si>
  <si>
    <t>This target was approved using a streamlined target validation route exclusive to small and medium-sized enterprises (SMEs). https://sciencebasedtargets.org/faqs-for-smes/ FBA International USA Inc. commits to reduce scope 1 and scope 2 GHG emissions 38% by 2030 from a 2021 base year, and to measure and reduce its scope 3 emissions.</t>
  </si>
  <si>
    <t>FDM Group (Holdings) plc</t>
  </si>
  <si>
    <t>GB00BLWDVP51</t>
  </si>
  <si>
    <t>213800YR62D7GUZLMZ71</t>
  </si>
  <si>
    <t>FDM Group commits to reduce absolute scope 1 and 2 GHG emissions 50% by 2030 from a 2020 base year. FDM Group also commits to reduce scope 3 GHG emissions 62% per full time employee within the same timeframe.</t>
  </si>
  <si>
    <t>Featherlite Office Systems Private Limited</t>
  </si>
  <si>
    <t>This target was approved using a streamlined target validation route exclusive to small and medium-sized enterprises (SMEs). https://sciencebasedtargets.org/faqs-for-smes/ Featherlite Office Systems Private Limited commits to reduce scope 1 and scope 2 GHG emissions 42% by 2030 from a 2022 base year, and to measure and reduce its scope 3 emissions.</t>
  </si>
  <si>
    <t>Featherlite Products Pvt Ltd</t>
  </si>
  <si>
    <t>This target was approved using a streamlined target validation route exclusive to small and medium-sized enterprises (SMEs). https://sciencebasedtargets.org/faqs-for-smes/ Featherlite Products Pvt Ltd commits to reduce scope 1 and scope 2 GHG emissions 42% by 2030 from a 2022 base year, and to measure and reduce its scope 3 emissions.</t>
  </si>
  <si>
    <t>Federal Realty Investment Trust</t>
  </si>
  <si>
    <t>This target was approved using a streamlined target validation route exclusive to small and medium-sized enterprises (SMEs). https://sciencebasedtargets.org/faqs-for-smes/ Federal Realty Investment Trust commits to reduce scope 1 and scope 2 GHG emissions 46% by 2030 from a 2019 base year, and to measure and reduce its scope 3 emissions.</t>
  </si>
  <si>
    <t>Fedrigoni Group</t>
  </si>
  <si>
    <t>Fedrigoni commits to reduce absolute scope 1 and 2 GHG emissions 30% by 2030 from a 2019 base year. Fedrigoni also commits to reduce absolute scope 3 GHG emissions from fuel and energy related activities 30% within the same timeframe. Fedrigoni further commits that 90% of its suppliers by spend, covering purchased good and services and capital goods, will have science-based targets by 2027.</t>
  </si>
  <si>
    <t>Feldmuehle GmbH</t>
  </si>
  <si>
    <t>FEMSA Health</t>
  </si>
  <si>
    <t>FEMSA Health commits to reduce absolute scope 1 and 2 GHG emissions 45% by 2030 from a 2021 base year. FEMSA Health also commits to reduce absolute scope 3 GHG emissions from purchased goods and services, upstream transportation and distribution, and waste generated in operations 25% within the same timeframe.</t>
  </si>
  <si>
    <t>Fenergo Ltd.</t>
  </si>
  <si>
    <t>Fenmarc Produce Ltd</t>
  </si>
  <si>
    <t>This target was approved using a streamlined target validation route exclusive to small and medium-sized enterprises (SMEs). https://sciencebasedtargets.org/faqs-for-smes/ Fenmarc Produce Ltd commits to reduce scope 1 and scope 2 GHG emissions 42% by 2030 from a 2020 base year, and to measure and reduce its scope 3 emissions. Fenmarc Produce Ltd commits to reach net-zero greenhouse gas emissions across the value chain by 2050 from a 2020 base year.</t>
  </si>
  <si>
    <t>Feralpi Siderurgica SpA</t>
  </si>
  <si>
    <t>815600E4923C6FB77337</t>
  </si>
  <si>
    <t>FERCAM DOO BEOGRAD</t>
  </si>
  <si>
    <t>Ferdinand Walcher &amp; C.F. Rees GmbH</t>
  </si>
  <si>
    <t>This target was approved using a streamlined target validation route exclusive to small and medium-sized enterprises (SMEs). https://sciencebasedtargets.org/faqs-for-smes/ Ferdinand Walcher &amp; C.F. Rees GmbH commits to reduce scope 1 and scope 2 GHG emissions 42% by 2030 from a 2022 base year, and to measure and reduce its scope 3 emissions.</t>
  </si>
  <si>
    <t>Feroze1888 Mills Limited</t>
  </si>
  <si>
    <t>PK0021001018</t>
  </si>
  <si>
    <t>Ferrari N.V.</t>
  </si>
  <si>
    <t>NL0011585146</t>
  </si>
  <si>
    <t>549300RIVY5EX8RCON76</t>
  </si>
  <si>
    <t>Ferrero International S.A.</t>
  </si>
  <si>
    <t>529900BGTKMS0M5TCA40</t>
  </si>
  <si>
    <t>Ferrero commits to reduce absolute scope 1 and 2 GHG emissions 50% by 2030 from a 2018 base year. Ferrero also commits to reduce scope 1, 2 and 3 GHG emissions 43% per metric tonne of product produced over the same timeframe.*The target boundary includes biogenic emissions and removals from bioenergy feedstocks.</t>
  </si>
  <si>
    <t>Ferring Group</t>
  </si>
  <si>
    <t>Ferrocarrils de la Generalitat de Catalunya</t>
  </si>
  <si>
    <t>95980020140005003340</t>
  </si>
  <si>
    <t>Ferrocarrils de la Generalitat de Catalunya commits to reduce absolute scope 1 and 2 GHG emissions 92% by 2030 from a 2018 base year. Ferrocarrils de la Generalitat de Catalunya also commits to reduce absolute scope 3 GHG emissions 57% by 2030 from a 2018 base year and optional downstream transportation and distribution emissions 57% over the same timeframe. Ferrocarrils de la Generalitat de Catalunya commits that 32% of its suppliers by spend covering purchase goods and services an 14% of its suppliers by spend covering capital goods, will have science-based targets by 2026. Ferrocarrils de la Generalitat de Catalunya commits to increase annual sourcing of renewable electricity from 0% in 2018 to 100% by 2030.</t>
  </si>
  <si>
    <t>Ferrovial</t>
  </si>
  <si>
    <t>ES0118900010</t>
  </si>
  <si>
    <t>95980020140005757903</t>
  </si>
  <si>
    <t>Spanish multinational company involved in design, construction, financing, transport and services infrastructure Ferrovial commits to reduce scope 1 and 2 absolute emissions 32% by 2030 from a 2009 base-year, this is equivalent to reduce emissions by 42.9% per million € of turnover. The company also commits to reduce scope 3 emissions (excluding capital goods and purchased goods &amp; services) 20% by 2030 from a 2012 base-year.</t>
  </si>
  <si>
    <t>Ferrovie dello Stato Italiane SpA</t>
  </si>
  <si>
    <t>549300J4SXC5ALCJM731</t>
  </si>
  <si>
    <t>Overall net-zero target:
The Group Ferrovie dello Stato Italiane commits to reach net-zero greenhouse gas emissions
across the value chain by 2040.
Near-term targets:
The Group Ferrovie dello Stato Italiane commits to reduce absolute scope 1 and 2 GHG
emissions 50% by 2030 from a 2019 base year*. The Group Ferrovie dello Stato Italiane also
commits to reduce absolute scope 3 GHG emissions from capital goods, fuel and energy
related activities, upstream transportation and distribution, and use of sold products 30%
within the same timeframe.
*The target boundary includes biogenic land-related emissions and removals from bioenergy
feedstocks
Long-term targets:
The Group Ferrovie dello Stato Italiane commits to reduce absolute scope 1 and 2 GHG
emissions 90% by 2040 from a 2019 base year*. The Group Ferrovie dello Stato Italiane also
commits to reduce absolute scope 3 GHG emissions 90% within the same timeframe.
*The target boundary includes biogenic land-related emissions and removals from bioenergy
feedstocks</t>
  </si>
  <si>
    <t>Festo SE &amp; Co. KG</t>
  </si>
  <si>
    <t>529900WZFF6RZX82MF78</t>
  </si>
  <si>
    <t>Fette Compacting GmbH</t>
  </si>
  <si>
    <t>529900YOGXXTOQQ0IC51</t>
  </si>
  <si>
    <t>Fetzer Vineyards</t>
  </si>
  <si>
    <t>Fever-Tree</t>
  </si>
  <si>
    <t>GB00BRJ9BJ26</t>
  </si>
  <si>
    <t>2138007AJRLHRVQZLD07</t>
  </si>
  <si>
    <t>This target was approved using a streamlined target validation route exclusive to small and medium-sized enterprises (SMEs). https://sciencebasedtargets.org/faqs-for-smes/ Fever-Tree commits to reduce absolute scope 1 and scope 2 GHG emissions 50% by 2030 from a 2018 base year, and to measure and reduce its scope 3 emissions.</t>
  </si>
  <si>
    <t>FEVISA GLASS</t>
  </si>
  <si>
    <t>5493007EWXQS9GXKJM87</t>
  </si>
  <si>
    <t>FGV Holdings Berhad</t>
  </si>
  <si>
    <t>MYL5222OO004</t>
  </si>
  <si>
    <t>Fiba Yenilenebilir Enerji Holding A.S.</t>
  </si>
  <si>
    <t>XS2479964350</t>
  </si>
  <si>
    <t>789000MS080UVBKB7S63</t>
  </si>
  <si>
    <t>Fiber@Home Limited</t>
  </si>
  <si>
    <t>FiberHome Telecommunication Technologies Co., Ltd.</t>
  </si>
  <si>
    <t>Fiberklaar BV</t>
  </si>
  <si>
    <t>This target was approved using a streamlined target validation route exclusive to small and medium-sized enterprises (SMEs). https://sciencebasedtargets.org/faqs-for-smes/ Fiberklaar BV commits to reduce scope 1 and scope 2 GHG emissions 42% by 2030 from a 2022 base year, and to measure and reduce its scope 3 emissions.</t>
  </si>
  <si>
    <t>Fibo Group AS</t>
  </si>
  <si>
    <t>This target was approved using a streamlined target validation route exclusive to small and medium-sized enterprises (SMEs). https://sciencebasedtargets.org/faqs-for-smes/ Fibo Group AS commits to reduce scope 1 and scope 2 GHG emissions 42% by 2030 from a 2022 base year, and to measure and reduce its scope 3 emissions. Fibo Group AS commits to reach net-zero by 2050. As part of this, Fibo Group AS commits to reduce scope 1+2+3 emissions 90% by 2050 from a 2022 base year.</t>
  </si>
  <si>
    <t>Fibra Danhos</t>
  </si>
  <si>
    <t>Fibra Mty F/2157</t>
  </si>
  <si>
    <t>MXCFFM010000</t>
  </si>
  <si>
    <t>Fibra Uno (FUNO)</t>
  </si>
  <si>
    <t>Fibra Uno (FUNO) commits to reduce absolute scope 1 and 2 GHG emissions 54.6% by 2032 from a 2019 base year. Fibra Uno (FUNO) also commits to reduce absolute scope 3 GHG emissions 32.5% within the same timeframe.</t>
  </si>
  <si>
    <t>FibraHotel</t>
  </si>
  <si>
    <t>4469000001BO1QDXFV70</t>
  </si>
  <si>
    <t>Ficosa International, S.A.</t>
  </si>
  <si>
    <t>ES0137620011</t>
  </si>
  <si>
    <t>95980020140005448764</t>
  </si>
  <si>
    <t>Ficosa International, S.A. commits to reduce absolute scope 1 and 2 GHG emissions 46.2% by 2030 from a 2019 base year. Ficosa International S.A. also commits to increase annual sourcing of renewable electricity from 2% in 2019 to 100% by 2030. Ficosa Internacional S.A. further commits to reduce absolute scope 3 GHG emissions 27.5% within the same timeframe.</t>
  </si>
  <si>
    <t>Fidel Dreher GmbH</t>
  </si>
  <si>
    <t>This target was approved using a streamlined target validation route exclusive to small and medium-sized enterprises (SMEs). https://sciencebasedtargets.org/faqs-for-smes/ Fidel Dreher GmbH commits to reduce scope 1 and scope 2 GHG emissions 42% by 2030 from a 2022 base year, and to measure and reduce its scope 3 emissions.</t>
  </si>
  <si>
    <t>Fideltronik Poland sp. z o.o.</t>
  </si>
  <si>
    <t>Fidocar</t>
  </si>
  <si>
    <t>Uruguay</t>
  </si>
  <si>
    <t>Fidocar commits to reduce absolute scope 1 and scope 2 GHG emissions 50% by 2030 from a 2018 base year, and to measure and reduce its scope 3 emissions.</t>
  </si>
  <si>
    <t>FIECON GROUP LTD</t>
  </si>
  <si>
    <t>This target was approved using a streamlined target validation route exclusive to small and medium-sized enterprises (SMEs). https://sciencebasedtargets.org/faqs-for-smes/ FIECON GROUP LTD commits to reduce scope 1 and scope 2 GHG emissions 42% by 2030 from a 2020 base year, and to measure and reduce its scope 3 emissions.</t>
  </si>
  <si>
    <t>FIEGE Logistik Holding Stiftung &amp; Co. KG</t>
  </si>
  <si>
    <t>529900H52ADA6YZO6A88</t>
  </si>
  <si>
    <t>Fifteen</t>
  </si>
  <si>
    <t>Filtrona Pte Ltd</t>
  </si>
  <si>
    <t>Finastra</t>
  </si>
  <si>
    <t>Finc3 Commerce GmbH</t>
  </si>
  <si>
    <t>This target was approved using a streamlined target validation route exclusive to small and medium-sized enterprises (SMEs). https://sciencebasedtargets.org/faqs-for-smes/ Finc3 Commerce GmbH commits to reduce scope 1 and scope 2 GHG emissions 42% by 2030 from a 2022 base year, and to measure and reduce its scope 3 emissions.</t>
  </si>
  <si>
    <t>Findel</t>
  </si>
  <si>
    <t>GB00B8B4R053</t>
  </si>
  <si>
    <t>This target was approved using a streamlined target validation route exclusive to small and medium-sized enterprises (SMEs). https://sciencebasedtargets.org/faqs-for-smes/ Findel commits to reduce scope 1 and scope 2 GHG emissions 46% by 2030 from a 2019 base year, and to measure and reduce its scope 3 emissions.</t>
  </si>
  <si>
    <t>Fine Grain Property (Ireland) Limited</t>
  </si>
  <si>
    <t>This target was approved using a streamlined target validation route exclusive to small and medium-sized enterprises (SMEs). https://sciencebasedtargets.org/faqs-for-smes/Fine Grain Property (Ireland) Limited commits to reduce absolute scope 1 and scope 2 GHG emissions 51% by 2030 from a 2020 base year, and to measure and reduce its scope 3 emissions</t>
  </si>
  <si>
    <t>FINEGAN GROUP</t>
  </si>
  <si>
    <t>This target was approved using a streamlined target validation route exclusive to small and medium-sized enterprises (SMEs). https://sciencebasedtargets.org/faqs-for-smes/ FINEGAN GROUP commits to reduce scope 1 and scope 2 GHG emissions 42% by 2030 from a 2021 base year, and to measure and reduce its scope 3 emissions.</t>
  </si>
  <si>
    <t>FineToday Co., Ltd.</t>
  </si>
  <si>
    <t>FineToday Co., Ltd. commits to reduce absolute scope 1 and 2 GHG emissions 42% by 2030 from a 2021 base year. FineToday Co., Ltd. also commits to reduce absolute scope 3 GHG emissions from purchased goods and services, and end-of-life treatment of sold products 25% within the same timeframe.</t>
  </si>
  <si>
    <t>Finisterre UK Limited</t>
  </si>
  <si>
    <t>This target was approved using a streamlined target validation route exclusive to small and medium-sized enterprises (SMEs). https://sciencebasedtargets.org/faqs-for-smes/ Finisterre UK Limited commits to reduce scope 1 and scope 2 GHG emissions 42% by 2030 from a 2020 base year, and to measure and reduce its scope 3 emissions.</t>
  </si>
  <si>
    <t>Finnair Plc</t>
  </si>
  <si>
    <t>FI0009003230</t>
  </si>
  <si>
    <t>213800SB6EOB8SSK9W63</t>
  </si>
  <si>
    <t>Finnebrogue (Lynn's Country Foods Ltd)</t>
  </si>
  <si>
    <t>Finnegan, Henderson, Farabow, Garrett &amp; Dunner, LLP</t>
  </si>
  <si>
    <t>Finsbury Glover Hering</t>
  </si>
  <si>
    <t>Firefish Limited</t>
  </si>
  <si>
    <t>This target was approved using a streamlined target validation route exclusive to small and medium-sized enterprises (SMEs). https://sciencebasedtargets.org/faqs-for-smes/ Firefish Limited commits to reduce scope 1 and scope 2 GHG emissions 42% by 2030 from a 2022 base year, and to measure and reduce its scope 3 emissions.</t>
  </si>
  <si>
    <t>Firesafe Sverige AB</t>
  </si>
  <si>
    <t>This target was approved using a streamlined target validation route exclusive to small and medium-sized enterprises (SMEs). https://sciencebasedtargets.org/faqs-for-smes/ Firesafe Sverige AB commits to reduce scope 1 and scope 2 GHG emissions 42% by 2030 from a 2021 base year, and to measure and reduce its scope 3 emissions.</t>
  </si>
  <si>
    <t>FIRMENICH SA</t>
  </si>
  <si>
    <t>5493004Q6ZQIC4MCNJ08</t>
  </si>
  <si>
    <t>2030, 2026</t>
  </si>
  <si>
    <t>Firmenich SA commits to reach net-zero greenhouse gas emissions across the value chain by 2039 from a 2017 and 2021 base year respectively.
Near-Term Targets
Firmenich SA commits to reduce absolute scope 1 and 2 GHG emissions 55% by 2030 from a 2017 base year.* Firmenich SA also commits to continue annually sourcing 100% renewable electricity through 2030. Firmenich SA commits that 80% of its suppliers by spend covering purchased goods and services, will have science-based targets by 2026.
Long-Term Targets
Firmenich SA commits to reduce absolute scope 1 and 2 GHG emissions 90% by 2039 from a 2017 base year.* Firmenich SA also commits to reduce absolute scope 3 GHG emissions 90% by 2039 from a 2021 base year.
*The target boundary includes land-related emissions and removals from bioenergy feedstocks.</t>
  </si>
  <si>
    <t>First Capital REIT</t>
  </si>
  <si>
    <t>This target was approved using a streamlined target validation route exclusive to small and medium-sized enterprises (SMEs). https://sciencebasedtargets.org/faqs-for-smes/ First Capital REIT commits to reduce scope 1 and scope 2 GHG emissions 46% by 2030 from a 2019 base year, and to measure and reduce its scope 3 emissions. First Capital REIT commits to reach net-zero by 2050. As part of this, First Capital REIT commits to reduce scope 1+2+3 emissions 90% by 2050 from a 2019 base year.</t>
  </si>
  <si>
    <t>First Financial Holding Co., Ltd.</t>
  </si>
  <si>
    <t>TW0002892007</t>
  </si>
  <si>
    <t>529900BC1U046Q2GUZ64</t>
  </si>
  <si>
    <t>First Greater Western Ltd</t>
  </si>
  <si>
    <t>First Mile Limited</t>
  </si>
  <si>
    <t>This target was approved using a streamlined target validation route exclusive to small and medium-sized enterprises (SMEs). https://sciencebasedtargets.org/faqs-for-smes/ First Mile Limited commits to reduce scope 1 and scope 2 GHG emissions 42% by 2030 from a 2022 base year, and to measure and reduce its scope 3 emissions.</t>
  </si>
  <si>
    <t>First MTR South Western Trains Limited</t>
  </si>
  <si>
    <t>South Western Railway commits to reduce absolute scope 1 and 2 GHG
emissions 33.6% by 2027 from a 2019 base year. South Western Railway
also commits to reduce absolute scope 3 GHG emissions from fuel and
energy related activities 33.6% within the same timeframe. South Western
Railway further commits that 55% of its suppliers by emissions covering
purchased goods and services, will have science-based targets by 2027.</t>
  </si>
  <si>
    <t>First Solar Inc</t>
  </si>
  <si>
    <t>US3364331070</t>
  </si>
  <si>
    <t>549300NPYMLM4NHTOF27</t>
  </si>
  <si>
    <t>Overall Net-Zero Target 
First Solar Inc commits to reach net-zero GHG emissions across the value chain by 2050. 
Near-Term Targets 
First Solar commits to reduce absolute scope 1 and 2 GHG emissions 34% by 2028 from a 2020 base year. First Solar also commits to reduce scope 3 GHG emissions from purchased goods and services 45% per MW produced within the same timeframe. 
Long-Term Targets 
First Solar Inc commits to reduce absolute Scope 1 and 2 GHG emissions 90% by 2050 from a 2020 base year. First Solar Inc commits to reduce Scope 3 GHG emissions from purchased goods and services, capital goods, and fuel- and energy-related activities 97% per MW produced within the same timeframe.</t>
  </si>
  <si>
    <t>FirstGroup PLC</t>
  </si>
  <si>
    <t>GB0003452173</t>
  </si>
  <si>
    <t>549300DEJZCPWA4HKM93</t>
  </si>
  <si>
    <t>FirstGroup commits to reduce absolute scope 1 and 2 GHG emissions 63%
by FY2035 from a FY2020 base year.* FirstGroup also commits to reduce
absolute scope 3 GHG emissions from fuel and energy related activities
20% by FY2028 from a FY2020 base year. FirstGroup further commits that
75% of its suppliers by emissions covering purchased goods and services
and capital goods will have science-based targets by FY2028.
*The target boundary includes land-related emissions and removals from
bioenergy feedstocks.</t>
  </si>
  <si>
    <t>FirstMeridian Business Services Limited</t>
  </si>
  <si>
    <t>FirstMile IT Services Inc.</t>
  </si>
  <si>
    <t>This target was approved using a streamlined target validation route exclusive to small and medium-sized enterprises (SMEs). https://sciencebasedtargets.org/faqs-for-smes/ FirstMile IT Services Inc. commits to reduce scope 1 and scope 2 GHG emissions 42% by 2030 from a 2022 base year, and to measure and reduce its scope 3 emissions.</t>
  </si>
  <si>
    <t>Fischer GmbH &amp; Co. KG</t>
  </si>
  <si>
    <t>This target was approved using a streamlined target validation route exclusive to small and medium-sized enterprises (SMEs). https://sciencebasedtargets.org/faqs-for-smes/ Fischer GmbH &amp; Co. KG commits to reduce scope 1 and scope 2 GHG emissions 50% by 2030 from a 2018 base year, and to measure and reduce its scope 3 emissions.</t>
  </si>
  <si>
    <t>fischerAppelt AG</t>
  </si>
  <si>
    <t>Fisher &amp; Paykel Healthcare Corporation Limited</t>
  </si>
  <si>
    <t>NZFAPE0001S2</t>
  </si>
  <si>
    <t>2034, 2024</t>
  </si>
  <si>
    <t>Fisher &amp; Paykel Healthcare Corporation Limited commits to reduce absolute scope 1 and 2 GHG emissions 67% by FY2034 from a FY2019 base year. Fisher &amp; Paykel Healthcare Corporation Limited also commits that 87% of suppliers by spend covering purchased goods and services and the use of sold products will have science-based targets by FY2024.</t>
  </si>
  <si>
    <t>Fiskars Corporation</t>
  </si>
  <si>
    <t>FI0009000400</t>
  </si>
  <si>
    <t>743700BKTW4EQIVKYY42</t>
  </si>
  <si>
    <t>Fiskars Group commits to reduce absolute scope 1 and 2 GHG emissions 60% by 2030 from a 2017 base year. Fiskars Group commits to reduce absolute scope 3 GHG emissions from upstream transportation and distribution 30% by 2030 from a 2018 base year. Fiskars Group also commits that 60% of its suppliers by spend covering purchased goods and services, will have science-based targets by 2024</t>
  </si>
  <si>
    <t>Five and Co Consulting Ltd</t>
  </si>
  <si>
    <t>This target was approved using a streamlined target validation route exclusive to small and medium-sized enterprises (SMEs). https://sciencebasedtargets.org/faqs-for-smes/ Five and Co Consulting Ltd commits to maintain zero scope 1 and scope 2 emissions through 2030 from a 2023 base year, and to measure and reduce its scope 3 emissions</t>
  </si>
  <si>
    <t>Five Arrows Managers</t>
  </si>
  <si>
    <t>FIVE Holdings (BVI) Limited</t>
  </si>
  <si>
    <t>FIXING US Ltd</t>
  </si>
  <si>
    <t>This target was approved using a streamlined target validation route exclusive to small and medium-sized enterprises (SMEs). https://sciencebasedtargets.org/faqs-for-smes/ FIXING US Ltd commits to reduce scope 1 and scope 2 GHG emissions 42% by 2030 from a 2022 base year, and to measure and reduce its scope 3 emissions.</t>
  </si>
  <si>
    <t>FLAG CALENDARS SRL</t>
  </si>
  <si>
    <t>This target was approved using a streamlined target validation route exclusive to small and medium-sized enterprises (SMEs). https://sciencebasedtargets.org/faqs-for-smes/ FLAG CALENDARS SRL commits to reduce scope 1 and scope 2 GHG emissions 42% by 2030 from a 2022 base year, and to measure and reduce its scope 3 emissions.</t>
  </si>
  <si>
    <t>Flair Network Systems Pvt Ltd</t>
  </si>
  <si>
    <t>This target was approved using a streamlined target validation route exclusive to small and medium-sized enterprises (SMEs). https://sciencebasedtargets.org/faqs-for-smes/ Flair Network Systems Pvt Ltd commits to reduce scope 1 and scope 2 GHG emissions 42% by 2030 from a 2022 base year, and to measure and reduce its scope 3 emissions.</t>
  </si>
  <si>
    <t>Flair Rugs</t>
  </si>
  <si>
    <t>This target was approved using a streamlined target validation route exclusive to small and medium-sized enterprises (SMEs). https://sciencebasedtargets.org/faqs-for-smes/ Flair Rugs commits to reduce scope 1 and scope 2 GHG emissions 42% by 2030 from a 2022 base year, and to measure and reduce its scope 3 emissions. Flair Rugs commits to reach net-zero by 2040. As part of this, Flair Rugs commits to reduce scope 1+2+3 emissions 100% by 2040 from a 2022 base year.</t>
  </si>
  <si>
    <t>Flamme Japan K.K.</t>
  </si>
  <si>
    <t>This target was approved using a streamlined target validation route exclusive to small and medium-sized enterprises (SMEs). https://sciencebasedtargets.org/faqs-for-smes/ Flamme Japan K.K. commits to reduce scope 1 and scope 2 GHG emissions 42% by 2030 from a 2021 base year, and to measure and reduce its scope 3 emissions.</t>
  </si>
  <si>
    <t>Flechtorfer Mühle Walter Thönebe GmbH</t>
  </si>
  <si>
    <t>This target was approved using a streamlined target validation route exclusive to small and medium-sized enterprises (SMEs). https://sciencebasedtargets.org/faqs-for-smes/ Flechtorfer Mühle Walter Thönebe GmbH commits to reduce scope 1 and scope 2 GHG emissions 42% by 2030 from a 2022 base year, and to measure and reduce its scope 3 emissions.</t>
  </si>
  <si>
    <t>Fleischtrocknerei Churwalden AG</t>
  </si>
  <si>
    <t>This target was approved using a streamlined target validation route exclusive to small and medium-sized enterprises (SMEs). https://sciencebasedtargets.org/faqs-for-smes/ Fleischtrocknerei Churwalden AG commits to reduce scope 1 and scope 2 GHG emissions 46% by 2030 from a 2019 base year, and to measure and reduce its scope 3 emissions.</t>
  </si>
  <si>
    <t>Flender International GmbH</t>
  </si>
  <si>
    <t>529900TJ6NYOFABGF758</t>
  </si>
  <si>
    <t>Fletcher Building Limited</t>
  </si>
  <si>
    <t>NZFBUE0001S0</t>
  </si>
  <si>
    <t>549300UPHQTT2LG75045</t>
  </si>
  <si>
    <t>Fletcher Building Limited commits to reduce absolute scope 1 and 2 GHG emissions 30% by 2030 from a 2018 base year. Fletcher Building Limited also commits that 67% of its suppliers by emissions will have science-based targets by 2024.*The target boundary includes biogenic emissions and removals from bioenergy feedstocks.</t>
  </si>
  <si>
    <t>Flex Ltd.</t>
  </si>
  <si>
    <t>SG9999000020</t>
  </si>
  <si>
    <t>549300EAQH74YHD07T53</t>
  </si>
  <si>
    <t>Flex commits to reduce absolute scope 1 and 2 GHG emissions 50% by 2030 from a 2019 base year.* Flex commits that 70% of its customers by emissions covering purchased goods and services, capital goods and use of sold products, will have science-based targets by 2025. * The target boundary includes biogenic emissions and removals from bioenergy feedstocks.</t>
  </si>
  <si>
    <t>Flexential Corp.</t>
  </si>
  <si>
    <t>Flexera Software LLC</t>
  </si>
  <si>
    <t>335800TDOPHDKYVSEK64</t>
  </si>
  <si>
    <t>Flexicel Portugal, Lda.</t>
  </si>
  <si>
    <t>This target was approved using a streamlined target validation route exclusive to small and medium-sized enterprises (SMEs). https://sciencebasedtargets.org/faqs-for-smes/ Flexicel Portugal, Lda. commits to reduce scope 1 and scope 2 GHG emissions 42% by 2030 from a 2022 base year, and to measure and reduce its scope 3 emissions.</t>
  </si>
  <si>
    <t>Flexifleet</t>
  </si>
  <si>
    <t>This target was approved using a streamlined target validation route exclusive to small and medium-sized enterprises (SMEs). https://sciencebasedtargets.org/faqs-for-smes/ Flexifleet commits to reduce scope 1 and scope 2 GHG emissions 42% by 2030 from a 2021 base year, and to measure and reduce its scope 3 emissions.</t>
  </si>
  <si>
    <t>FLEXITECH (Daled Bidco SAS)</t>
  </si>
  <si>
    <t>Flexport</t>
  </si>
  <si>
    <t>Flexsys America LP</t>
  </si>
  <si>
    <t>Flight Centre Travel Group</t>
  </si>
  <si>
    <t>AU000000FLT9</t>
  </si>
  <si>
    <t>254900BGNUI78EKEJY68</t>
  </si>
  <si>
    <t>Flint Global Ltd</t>
  </si>
  <si>
    <t>This target was approved using a streamlined target validation route exclusive to small and medium-sized enterprises (SMEs). https://sciencebasedtargets.org/faqs-for-smes/ Flint Global Ltd commits to reduce scope 1 and scope 2 GHG emissions 42% by 2030 from a 2022 base year, and to measure and reduce its scope 3 emissions.</t>
  </si>
  <si>
    <t>Flint HoldCo SARL</t>
  </si>
  <si>
    <t>Flipkart Group</t>
  </si>
  <si>
    <t>Flix SE</t>
  </si>
  <si>
    <t>529900FHO4DYRMCNSV67</t>
  </si>
  <si>
    <t>Flix commits to reduce absolute scope 1 and 2 GHG emissions 54.6% by 2032 from a 2019 base year. Flix commits to reduce scope 3 GHG emissions 40.9% per passenger kilometre within the same timeframe.</t>
  </si>
  <si>
    <t>Flooglebinder</t>
  </si>
  <si>
    <t>This target was approved using a streamlined target validation route exclusive to small and medium-sized enterprises (SMEs). https://sciencebasedtargets.org/faqs-for-smes/ Flooglebinder commits to reduce scope 1 and scope 2 GHG emissions 50% by 2030 from a 2018 base year, and to measure and reduce its scope 3 emissions.</t>
  </si>
  <si>
    <t>Florida Ice &amp; Farm Company- FIFCO</t>
  </si>
  <si>
    <t>CRFIFCOA0015</t>
  </si>
  <si>
    <t>5493004TW460OHPICI26</t>
  </si>
  <si>
    <t>Costa Rica</t>
  </si>
  <si>
    <t>Florin AG</t>
  </si>
  <si>
    <t>This target was approved using a streamlined target validation route exclusive to small and medium-sized enterprises (SMEs). https://sciencebasedtargets.org/faqs-for-smes/ Florin AG commits to reduce scope 1 and scope 2 GHG emissions 23% by 2030 from a 2021 base year, and to measure and reduce its scope 3 emissions.</t>
  </si>
  <si>
    <t>Floripac Büttler AG</t>
  </si>
  <si>
    <t>This target was approved using a streamlined target validation route exclusive to small and medium-sized enterprises (SMEs). https://sciencebasedtargets.org/faqs-for-smes/ Floripac Büttler AG commits to reduce scope 1 and scope 2 GHG emissions 42% by 2030 from a 2022 base year, and to measure and reduce its scope 3 emissions.</t>
  </si>
  <si>
    <t>FLOTILLA GROUP LIMITED</t>
  </si>
  <si>
    <t>This target was approved using a streamlined target validation route exclusive to small and medium-sized enterprises (SMEs). https://sciencebasedtargets.org/faqs-for-smes/ FLOTILLA GROUP LIMITED commits to reduce scope 1 and scope 2 GHG emissions 42% by 2030 from a 2021 base year, and to measure and reduce its scope 3 emissions. FLOTILLA GROUP LIMITED commits to reduce scope 1+2+3 emissions 90% by 2050 from a 2021 base year.</t>
  </si>
  <si>
    <t>FLOURISH THRIVE DEVELOPMENTS LIMITED TAIWAN BRANCH</t>
  </si>
  <si>
    <t>Overall Net-Zero Target: Flourish Thrive commits to reach net-zero greenhouse gas emissions across the value chain by 2050.Near-Term Targets: Flourish Thrive commits to reduce absolute scope 1 and 2 GHG emissions 42% by 2030 from a 2022 base year. Flourish Thrive also commits to reduce absolute scope 3 GHG emissions from purchased goods and services 25% within the same timeframe. Long-Term Targets: Flourish Thrive commits to reduce absolute scope 1 and 2 GHG emissions 90% by 2050 from a 2022 base year. Flourish Thrive also commits to reduce absolute scope 3 GHG emissions from purchased goods and services, capital goods, and employee commuting 90% within the same timeframe.</t>
  </si>
  <si>
    <t>FlowCon International ApS</t>
  </si>
  <si>
    <t>This target was approved using a streamlined target validation route exclusive to small and medium-sized enterprises (SMEs). https://sciencebasedtargets.org/faqs-for-smes/. FlowCon International ApS commits to reduce absolute scope 1 and scope 2 GHG emissions 30% by 2030 from a 2018 base year, and to measure and reduce its scope 3 emissions.</t>
  </si>
  <si>
    <t>FLSmidth</t>
  </si>
  <si>
    <t>DK0010234467</t>
  </si>
  <si>
    <t>213800MXXDGQ3ITPXI41</t>
  </si>
  <si>
    <t>FLSmidth A/S commits to reduce absolute scope 1 and 2 GHG emissions 100% by 2030 from a 2019 base year. FLSmidth A/S commits to reduce downstream scope 3 GHG emissions 56% per revenue from use of sold products over the same time frame. FLSmidth A/S also commits that 30% of its suppliers by spend covering purchased goods and services, will have science-based targets by 2025.* *The target boundary includes biogenic emissions and removals from bioenergy feedstocks.</t>
  </si>
  <si>
    <t>Fluid Branding Ltd</t>
  </si>
  <si>
    <t>This target was approved using a streamlined target validation route exclusive to small and medium-sized enterprises (SMEs). https://sciencebasedtargets.org/faqs-for-smes/ Fluid Branding Ltd commits to reduce scope 1+2+3 emissions 100% by 2030 from a 2019 base year.</t>
  </si>
  <si>
    <t>Fluke Infotech LLP</t>
  </si>
  <si>
    <t>This target was approved using a streamlined target validation route exclusive to small and medium-sized enterprises (SMEs). https://sciencebasedtargets.org/faqs-for-smes/ Fluke Infotech LLP commits to reduce scope 1 and scope 2 GHG emissions 42% by 2030 from a 2022 base year, and to measure and reduce its scope 3 emissions.</t>
  </si>
  <si>
    <t>Flutter Entertainment plc</t>
  </si>
  <si>
    <t>IE00BWT6H894</t>
  </si>
  <si>
    <t>635400EG4YIJLJMZJ782</t>
  </si>
  <si>
    <t>Overall Net-Zero Target: Flutter Entertainment PLC commits to reach net-zero greenhouse
gas emissions across the value chain by 2035.
Near-Term Targets: Flutter Entertainment PLC commits to reduce absolute scope 1 and 2
GHG emissions 45% by 2030 from a 2022 base year. Flutter Entertainment PLC also
commits to reduce absolute scope 3 GHG emissions 45% within the same timeframe.
Long-Term Targets: Flutter Entertainment PLC commits to reduce absolute scope 1 and 2
GHG emissions 90% by 2035 from a 2022 base year. Flutter Entertainment PLC also
commits to reduce absolute scope 3 GHG emissions 90% within the same timeframe.</t>
  </si>
  <si>
    <t>FM Logistic</t>
  </si>
  <si>
    <t>FMC Corporation</t>
  </si>
  <si>
    <t>US3024913036</t>
  </si>
  <si>
    <t>CKDHZ2X64EEBQCSP7013</t>
  </si>
  <si>
    <t>Overall Net-Zero Target
FMC commits to reach net-zero GHG emissions across the value chain by 2035 from a 2021 base year.
Near-Term Targets
FMC commits to reduce absolute scope 1 and 2 GHG emissions 42% by 2030 from a 2021 base year.*
FMC also commits to reduce absolute scope 3 GHG emissions covering purchased goods and services, fuel and energy related activities, upstream transportation and distribution, and waste generated in operations 25% within the same timeframe. *The target boundary includes land-related emissions and removals from bioenergy feedstocks.
Long-Term Targets
FMC commits to reduce absolute scope 1 and 2 GHG emissions 90% by 2035 from a 2021 base year. FMC also commits to reduce absolute scope 3 GHG emissions covering purchased goods and services, fuel and energy related activities, upstream transportation and distribution, and waste generated in operations 90% within the same timeframe. *The target boundary includes land-related emissions and removals from bioenergy feedstocks.</t>
  </si>
  <si>
    <t>Fnac Darty</t>
  </si>
  <si>
    <t>FR0011476928</t>
  </si>
  <si>
    <t>96950091FL62XSLPHO35</t>
  </si>
  <si>
    <t>FNAC DARTY commits to reduce absolute scope 1 and 2 GHG emissions 50% by 2030 from a 2019 base year. FNAC DARTY also commits that 80% of its suppliers by emissions covering purchased goods and services will have science-based targets by 2026. FNAC DARTY further commits to reduce scope 3 GHG emissions from use of sold products 22% per product sold by 2030 from a 2019 base year</t>
  </si>
  <si>
    <t>FNZ Ltd</t>
  </si>
  <si>
    <t>2138008H1YNPC4OQXJ61</t>
  </si>
  <si>
    <t>FOCCHI SPA UNIPERSONALE</t>
  </si>
  <si>
    <t>This target was approved using a streamlined target validation route exclusive to small and medium-sized enterprises (SMEs). https://sciencebasedtargets.org/faqs-for-smes/ FOCCHI SPA UNIPERSONALE commits to reduce scope 1 and scope 2 GHG emissions 46% by 2030 from a 2019 base year, and to measure and reduce its scope 3 emissions.</t>
  </si>
  <si>
    <t>Focusrite PLC</t>
  </si>
  <si>
    <t>GB00BSBMW716</t>
  </si>
  <si>
    <t>213800PX6JRUIL9XG877</t>
  </si>
  <si>
    <t>Fogel de Centroamerica, S.A.</t>
  </si>
  <si>
    <t>549300NFA5DWUA0BEZ67</t>
  </si>
  <si>
    <t>Fogel de Centroamerica, S.A. commits to reduce absolute scope 1 GHG emissions 45% by 2030 from a 2021 base year. Fogel de Centroamerica, S.A. also commits to reduce absolute scope 2 emissions by 65% within the same timeframe. Fogel de Centroamerica, S.A. further commits to reduce scope 3 GHG emissions 52% per equivalent unit produced from purchased goods and services and use of sold products within the same timeframe.</t>
  </si>
  <si>
    <t>Fokus Zukunft GmbH &amp; Co. KG</t>
  </si>
  <si>
    <t>This target was approved using a streamlined target validation route exclusive to small and medium-sized enterprises (SMEs). https://sciencebasedtargets.org/faqs-for-smes/
Fokus Zukunft HmbH &amp; Co. KG commits to reduce absolute scope 1 and scope 2 GHG emissions 50% by 2030 from a 2018 base year, and to measure and reduce its scope 3 emissions.</t>
  </si>
  <si>
    <t>FOND OF GmbH</t>
  </si>
  <si>
    <t>This target was approved using a streamlined target validation route exclusive to small and medium-sized enterprises (SMEs). https://sciencebasedtargets.org/faqs-for-smes/ FOND OF GmbH commits to reduce scope 1 and scope 2 GHG emissions 42% by 2030 from a 2022 base year, and to measure and reduce its scope 3 emissions.  FOND OF GmbH commits to reach net-zero by 2042. As part of this, FOND OF GmbH commits to reduce scope 1+2+3 emissions 90% by 2042 from a 2022 base year.</t>
  </si>
  <si>
    <t>Fondia Oyjfinl</t>
  </si>
  <si>
    <t>This target was approved using a streamlined target validation route exclusive to small and medium-sized enterprises (SMEs). https://sciencebasedtargets.org/faqs-for-smes/ Fondia Oyjfinl commits to reduce scope 1 and scope 2 GHG emissions 42% by 2030 from a 2022 base year, and to measure and reduce its scope 3 emissions. Fondia Oyjfinl commits to reach net-zero by 2050. As part of this, Fondia Oyjfinl commits to reduce scope 1+2+3 emissions 100% by 2050 from a 2022 base year.</t>
  </si>
  <si>
    <t>Fonterra Co-operative Group Limited</t>
  </si>
  <si>
    <t>NZFCGE0001S7</t>
  </si>
  <si>
    <t>549300NCQQ9E4O5JX172</t>
  </si>
  <si>
    <t>Fonterra Co-operative Group Limited commits to reduce absolute scope 1 and 2 GHG emissions 30% by FY2030 from a FY2018 base year. Fonterra Co-operative Group Limited also commits that 70% of its suppliers by emissions covering purchased goods and services will have science-based targets by 2024.**The target boundary includes biogenic emissions and removals from bioenergy feedstocks.</t>
  </si>
  <si>
    <t>Foodmark AB</t>
  </si>
  <si>
    <t>549300N4WDO45T0OFO25</t>
  </si>
  <si>
    <t>Foodmark AB commits to reduce absolute scope 1 and 2 GHG emissions 99.9% by 2026 from a 2020 base year. Foodmark AB commits to increase annual sourcing of renewable electricity from 0% in 2020 to 100% by 2021, and to continue annually sourcing 100% renewable electricity through 2030. Foodmark AB commits to reduce absolute scope 3 GHG emissions 42% by 2030 from a 2020 base year. Foodmark AB commits that 70% of its suppliers by emissions covering purchased goods and services will have SBTs by 2025.</t>
  </si>
  <si>
    <t>Foods And Inns Limtied</t>
  </si>
  <si>
    <t>INE976E01023</t>
  </si>
  <si>
    <t>335800ZV6BAYYSZIZJ42</t>
  </si>
  <si>
    <t>Foot Locker, Inc.</t>
  </si>
  <si>
    <t>US3448491049</t>
  </si>
  <si>
    <t>549300X383CBNP6MTV94</t>
  </si>
  <si>
    <t>Forace Polymers Pvt. Ltd.</t>
  </si>
  <si>
    <t>335800SWBD9MJYWBOU55</t>
  </si>
  <si>
    <t>Ford Motor Company</t>
  </si>
  <si>
    <t>US3453708600</t>
  </si>
  <si>
    <t>20S05OYHG0MQM4VUIC57</t>
  </si>
  <si>
    <t>Ford Motor Company commits to reduce absolute scope 1 and scope 2 GHG emissions 76% by 2035 from a 2017 base year. Ford Motor Company also commits to reduce scope 3 use of sold products GHG emissions 50% per vehicle kilometer by 2035 from a 2019 base year. Auto manufacturers have two near-term target temperature alignments for 1) scope 1 and 2 emissions and 2) scope 3 category 11 emissions from use of sold products.</t>
  </si>
  <si>
    <t>Ford Otomotiv Sanayi A.S ( Ford Otosan)</t>
  </si>
  <si>
    <t>TREFRTO00029</t>
  </si>
  <si>
    <t>7890006XJG6ZE2H34671</t>
  </si>
  <si>
    <t>Forehand Electronic Extensions B.V.</t>
  </si>
  <si>
    <t>This target was approved using a streamlined target validation route exclusive to small and medium-sized enterprises (SMEs). https://sciencebasedtargets.org/faqs-for-smes/ Forehand Electronic Extensions B.V. commits to reduce scope 1 and scope 2 GHG emissions 42% by 2030 from a 2022 base year, and to measure and reduce its scope 3 emissions.</t>
  </si>
  <si>
    <t>FOREIGN TRADE WUXI PRINTING CO .,LTD.</t>
  </si>
  <si>
    <t>Foremost Farms USA</t>
  </si>
  <si>
    <t>Forest Carbon Ltd.</t>
  </si>
  <si>
    <t>Forest Plateau Pte. Ltd. (Slow)</t>
  </si>
  <si>
    <t>This target was approved using a streamlined target validation route exclusive to small and medium-sized enterprises (SMEs). https://sciencebasedtargets.org/faqs-for-smes/ Forest Plateau Pte. Ltd. (Slow) commits to reach net-zero by 2030. As part of this, Forest Plateau Pte. Ltd. (Slow) commits to reduce scope 1+2+3 emissions 90% by 2030 from a 2021 base year.</t>
  </si>
  <si>
    <t>Företagsväxter i Knivsta AB</t>
  </si>
  <si>
    <t>This target was approved using a streamlined target validation route exclusive to small and medium-sized enterprises (SMEs). https://sciencebasedtargets.org/faqs-for-smes/ Företagsväxter i Knivsta AB commits to reduce scope 1 and scope 2 GHG emissions 42% by 2030 from a 2022 base year, and to measure and reduce its scope 3 emissions.</t>
  </si>
  <si>
    <t>Forkers</t>
  </si>
  <si>
    <t>This target was approved using a streamlined target validation route exclusive to small and medium-sized enterprises (SMEs). https://sciencebasedtargets.org/faqs-for-smes/ Forkers commits to reduce absolute scope 1 emissions 42% by 2030 from a 2022 base year. Forkers also commits to maintain zero scope 2 emissions through 2030, and to measure and reduce its scope 3 emissions</t>
  </si>
  <si>
    <t>Formkon A/S</t>
  </si>
  <si>
    <t>This target was approved using a streamlined target validation route exclusive to small and medium-sized enterprises (SMEs). https://sciencebasedtargets.org/faqs-for-smes/ Formkon A/S commits to reduce scope 1 and scope 2 GHG emissions 42% by 2030 from a 2022 base year, and to measure and reduce its scope 3 emissions.</t>
  </si>
  <si>
    <t>Formosa Advanced Technologies Corporation</t>
  </si>
  <si>
    <t>TW0008131004</t>
  </si>
  <si>
    <t>Formosa Advanced Technologies commits to reduce absolute scope 1 and 2 GHG emissions 25% by 2030 from a 2020 base year. Formosa Advanced Technologies also commits to reduce absolute scope 3 GHG emissions 12.3% within the same timeframe.</t>
  </si>
  <si>
    <t>Formosa Chemicals and Fibre Corporation</t>
  </si>
  <si>
    <t>TW0001326007</t>
  </si>
  <si>
    <t>Formosa Chemicals &amp; Fibre Corporation commits to reduce absolute scope 1 and 2 GHG emissions 22.5% by 2027 from a 2018 base year. Formosa Chemicals &amp; Fibre Corporation also commits to reduce absolute scope 3 GHG emissions from purchased goods and services, fuel and energy related activities, and investments 7.6% by 2027 from a 2021 base year.</t>
  </si>
  <si>
    <t>Formosa Climate Smart Service</t>
  </si>
  <si>
    <t>This target was approved using a streamlined target validation route exclusive to small and medium-sized enterprises (SMEs). https://sciencebasedtargets.org/faqs-for-smes/ Formosa Climate Smart Service commits to reduce scope 1 and scope 2 GHG emissions 42% by 2030 from a 2021 base year, and to measure and reduce its scope 3 emissions.  Formosa Climate Smart Service commits to reduce scope 1+2+3 emissions 90% by 2050 from a 2021 base year.</t>
  </si>
  <si>
    <t>Formosa Plastics Corporation (FPC)</t>
  </si>
  <si>
    <t>TW0001301000</t>
  </si>
  <si>
    <t>254900KM6G17UTG1QN82</t>
  </si>
  <si>
    <t>Formosa Plastics Corporation commits to reduce absolute scope 1 and 2 GHG emissions 40% by 2030 from a 2020 base year. Formosa Plastics Corporation also commits to reduce absolute scope 3 GHG emissions from purchased goods and services, fuel and energy related activities, upstream transportation and distribution, and investments 11.1% by 2030 from a 2021 base year.</t>
  </si>
  <si>
    <t>Formosa Sumco Technology Corporation</t>
  </si>
  <si>
    <t>TW0003532008</t>
  </si>
  <si>
    <t>FORMOSA SUMCO TECHNOLOGY commits to reduce absolute scope 1 and
2 GHG emissions 25% by 2030 from a 2020 base year. FORMOSA SUMCO
TECHNOLOGY also commits to reduce absolute scope 3 GHG emissions
12.3% within the same timeframe.</t>
  </si>
  <si>
    <t>Formosa Taffeta Co. LTD.</t>
  </si>
  <si>
    <t>TW0001434009</t>
  </si>
  <si>
    <t>FORMOSA TAFFETA CO., LTD. commits to reduce absolute scope 1 and 2 GHG emissions 26.3% by 2027 from a 2019 base year. FORMOSA TAFFETA CO., LTD. also commits to reduce absolute scope 3 GHG emissions 20% within the same timeframe.</t>
  </si>
  <si>
    <t>Formue AS</t>
  </si>
  <si>
    <t>549300KW8UGXZ5QYQS79</t>
  </si>
  <si>
    <t>Headline target: Formue AS’ portfolio targets cover 46% of its total investment and lending
by assets under management as of 2022. As of that year, required activities made up 46% of
Formue AS’ total investment and lending by assets under management while optional
activities made up 49% and out of scope activities made up 5%.
https://sciencebasedtargets.org/resources/files/Target-language-and-summary-Formue-AS.pdf</t>
  </si>
  <si>
    <t>Formula E Championship</t>
  </si>
  <si>
    <t>This target was approved using a streamlined target validation route exclusive to small and medium-sized enterprises (SMEs). https://sciencebasedtargets.org/faqs-for-smes/ Formula E Championship commits to reduce absolute scope 1 and scope 2 GHG emissions 50% by 2030 from a 2018 base year, and to measure and reduce its scope 3 emissions.</t>
  </si>
  <si>
    <t>FORMULARIOS EUROPEOS, S.A.</t>
  </si>
  <si>
    <t>959800AM3WQ5F6ET5394</t>
  </si>
  <si>
    <t>This target was approved using a streamlined target validation route exclusive to small and medium-sized enterprises (SMEs). https://sciencebasedtargets.org/faqs-for-smes/. FORMULARIOS EUROPEOS, S.A. commits to reduce absolute scope 1 and scope 2 GHG emissions 50% by 2030 from a 2018 base year, and to measure and reduce its scope 3 emissions.</t>
  </si>
  <si>
    <t>Fors Marsh Group</t>
  </si>
  <si>
    <t>This target was approved using a streamlined target validation route exclusive to small and medium-sized enterprises (SMEs). https://sciencebasedtargets.org/faqs-for-smes/ Fors Marsh Group commits to reduce absolute scope 1 and scope 2 GHG emissions 50% by 2030 from a 2018 base year, and to measure and reduce its scope 3 emissions.</t>
  </si>
  <si>
    <t>FORSEE POWER</t>
  </si>
  <si>
    <t>Forster Communications</t>
  </si>
  <si>
    <t>This target was approved using a streamlined target validation route exclusive to small and medium-sized enterprises (SMEs). https://sciencebasedtargets.org/faqs-for-smes/ Forster Communications commits to reduce scope 1 and scope 2 GHG emissions 46% by 2030 from a 2019 base year, and to measure and reduce its scope 3 emissions.</t>
  </si>
  <si>
    <t>Forsters LLP</t>
  </si>
  <si>
    <t>213800M5E6ZCSHA8CM20</t>
  </si>
  <si>
    <t>Forsters LLP commits to reduce absolute scope 1 and 2 GHG emissions 50% by FY2031 from a FY2020 base year.
Forsters LLP also commits to reduce absolute scope 3 GHG emissions by 50% within the same timeframe.</t>
  </si>
  <si>
    <t>Forterra PLC</t>
  </si>
  <si>
    <t>GB00BYYW3C20</t>
  </si>
  <si>
    <t>213800O5DD6ATBVJAD23</t>
  </si>
  <si>
    <t>Fortescue Metals Group Ltd</t>
  </si>
  <si>
    <t>AU000000FMG4</t>
  </si>
  <si>
    <t>529900VEJFORCO6I4826</t>
  </si>
  <si>
    <t>Fortinet</t>
  </si>
  <si>
    <t>Forto Logistics SE &amp; Co. KG</t>
  </si>
  <si>
    <t>Overall Net-Zero Target: Forto Logistics AG &amp; Co. KG commits to reach net-zero greenhouse
gas emissions across the value chain by 2050.
Near-Term Targets: Forto commits to reduce absolute scope 1 and 2 GHG emissions 42%
by 2030 from a 2021 base year. Forto also commits to reduce absolute well-to-wake scope 3
GHG emissions from subcontracted container shipping operations 35.6% within the same
timeframe. Forto finally commits to reduce all other absolute scope 3 emissions 42% within
the same timeframe.
Long-Term Targets: Forto commits to reduce absolute scope 1 and 2 GHG emissions 90%
by 2050 from a 2021 base year. Forto also commits to reduce absolute scope 3 GHG
emissions 90% within the same timeframe.</t>
  </si>
  <si>
    <t>Fortum Corporation</t>
  </si>
  <si>
    <t>FI0009007132</t>
  </si>
  <si>
    <t>635400IUIZZIUJSAMF76</t>
  </si>
  <si>
    <t>Fortune Parts Industry Public Company Limited</t>
  </si>
  <si>
    <t>TH3786010Z01</t>
  </si>
  <si>
    <t>Fortune Parts Industry Public Company Limited commits to reduce absolute scope 1 and 2 GHG emissions 25% by 2024 from a 2018 base year. Fortune Parts Industry Public Company Limited also commits to reduce absolute scope 3 GHG emissions 25% over the same time period. * The target boundary includes biogenic emissions and removals associated with the use of bioenergy.</t>
  </si>
  <si>
    <t>Fortune Real Estate Investment Trust</t>
  </si>
  <si>
    <t>This target was approved using a streamlined target validation route exclusive to small and medium-sized enterprises (SMEs). https://sciencebasedtargets.org/faqs-for-smes/ Fortune Real Estate Investment Trust commits to reduce scope 1 and scope 2 GHG emissions 46% by 2030 from a 2019 base year, and to measure and reduce its scope 3 emissions.</t>
  </si>
  <si>
    <t>FORVAL CORPORATION</t>
  </si>
  <si>
    <t>JP3802750004</t>
  </si>
  <si>
    <t>Forvia</t>
  </si>
  <si>
    <t>FR0000121147</t>
  </si>
  <si>
    <t>969500F0VMZLK2IULV85</t>
  </si>
  <si>
    <t>Overall Net-Zero Target
Forvia commits to reach net-zero greenhouse gas emissions across the value chain by 2045 from a 2019  base year.
Near-Term Targets
Forvia commits to reduce absolute scope 1 and 2 GHG emissions 80% by 2025 from a 2019 base year. Forvia also commits to reduce absolute scope 3 GHG emissions 45% by 2030 from a 2019 base year.
Long-Term Targets
Forvia commits to reduce absolute scope 1,2 and 3 GHG emissions 90% by 2045 from a 2019 base year.</t>
  </si>
  <si>
    <t>Forward Sports PVT Ltd.</t>
  </si>
  <si>
    <t>Forza Transportation Services, Inc.</t>
  </si>
  <si>
    <t>Foseco India Limited</t>
  </si>
  <si>
    <t>INE519A01011</t>
  </si>
  <si>
    <t>335800Q3IO94JTZ4WC76</t>
  </si>
  <si>
    <t>Fossil Group, Inc.</t>
  </si>
  <si>
    <t>US34988V1061</t>
  </si>
  <si>
    <t>DDMY8YZ6L8UEMS1FDM73</t>
  </si>
  <si>
    <t>Foster + Partners</t>
  </si>
  <si>
    <t>213800DILP2HWHPHJN05</t>
  </si>
  <si>
    <t>Foster Refrigerator UK a division of ITW</t>
  </si>
  <si>
    <t>Foundever</t>
  </si>
  <si>
    <t>549300BCU0GW2NDZ8U96</t>
  </si>
  <si>
    <t>Fountaine Pajot</t>
  </si>
  <si>
    <t>FR0010485268</t>
  </si>
  <si>
    <t>Fourfront Group Ltd</t>
  </si>
  <si>
    <t>This target was approved using a streamlined target validation route exclusive to small and medium-sized enterprises (SMEs). https://sciencebasedtargets.org/faqs-for-smes/ Fourfront Group Ltd commits to reduce scope 1 and scope 2 GHG emissions 50% by 2030 from a 2018 base year, and to measure and reduce its scope 3 emissions. Fourfront Group Ltd commits to reach net-zero greenhouse gas emissions across the value chain by 2050 from a 2018 base year.</t>
  </si>
  <si>
    <t>Foxway Group AB</t>
  </si>
  <si>
    <t>549300OMZDOZV87EP085</t>
  </si>
  <si>
    <t>Foyle Food Group</t>
  </si>
  <si>
    <t>Foyle Food Group commits to reduce absolute scope 1 and 2 GHG emissions 28% by 2030 from a 2019 base year* and scope 3 GHG emissions from purchased goods and services 14% by 2030 from a 2019 base year. *The target boundary includes biogenic emissions and removals from bioenergy feedstocks.</t>
  </si>
  <si>
    <t>FPA Multifamily LLC</t>
  </si>
  <si>
    <t>Fr. Schiettinger KG - Werk Brand</t>
  </si>
  <si>
    <t>391200HZ78KIICDMXA18</t>
  </si>
  <si>
    <t>This target was approved using a streamlined target validation route exclusive to small and medium-sized enterprises (SMEs). https://sciencebasedtargets.org/faqs-for-smes/ Fr. Schiettinger KG - Werk Brand commits to reduce scope 1 and scope 2 GHG emissions 30% by 2030 from a 2018 base year, and to measure and reduce its scope 3 emissions.</t>
  </si>
  <si>
    <t>Fractal Analytics Private Limited</t>
  </si>
  <si>
    <t>335800EORWMNDCWHE628</t>
  </si>
  <si>
    <t>Fragomen, Del Rey, Bernsen &amp; Loewy, LLP</t>
  </si>
  <si>
    <t>Framery Trade Oy</t>
  </si>
  <si>
    <t>743700CMTHG0REOR7084</t>
  </si>
  <si>
    <t>Framery Trade Oy commits to reduce absolute scope 1 and scope 2 GHG emissions 50% by 2030 from a 2018 base year, and to measure and reduce its scope 3 emissions.</t>
  </si>
  <si>
    <t>Frank Recruitment Group Ltd</t>
  </si>
  <si>
    <t>Franke Group</t>
  </si>
  <si>
    <t>2030, 2028, 2033</t>
  </si>
  <si>
    <t>Overall Net-Zero Target
Franke Group commits to reach net-zero GHG emissions across the value chain by 2050
from a 2020 base year.
Near-Term Targets
Franke Group commits to reduce absolute scope 1 and 2 GHG emissions 56.0% by 2030
from a 2020 base year*. Franke Group also commits that 74.0% of its customers by
emissions covering use of sold products, will have science-based targets by 2028. Franke
Group further commits to reduce absolute scope 3 GHG emissions from purchased goods
and services, capital goods, and upstream transportation and distribution 32.5% by 2033
from a 2020 base year.
*The target boundary includes biogenic land-related emissions and removals from
bioenergy feedstocks.
Long-Term Targets
Franke Group commits to reduce absolute scope 1 and 2 GHG emissions 90% by 2050 from
a 2020 base year*. Franke Group also commits to reduce absolute scope 3 GHG emissions
90% within the same timeframe.
*The target boundary includes biogenic land-related emissions and removals from
bioenergy feedstocks.</t>
  </si>
  <si>
    <t>Franz Kaldewei GmbH &amp; Co. KG</t>
  </si>
  <si>
    <t>KALDEWEI commits to reduce absolute scope 1 and 2 GHG emissions 28% and absolute scope 3 emissions 14% by 2030 from a 2019 base year.</t>
  </si>
  <si>
    <t>Frasers Centrepoint Trust</t>
  </si>
  <si>
    <t>5493002RGQ266FKERZ83</t>
  </si>
  <si>
    <t>Frasers Centrepoint Trust commits to reduce absolute scope 1 and 2 GHG
emissions 46.4% by FY2030 from a FY2019 base year. Frasers Centrepoint Trust
also commits to reduce absolute scope 3 GHG emissions from purchased goods
and services, waste generated in operations, and downstream leased assets
46.2% within the same timeframe.</t>
  </si>
  <si>
    <t>Frasers Group plc</t>
  </si>
  <si>
    <t>GB00B1QH8P22</t>
  </si>
  <si>
    <t>213800JEGHHEAXIJDX34</t>
  </si>
  <si>
    <t>Frasers Logistics and Commercial Trust Pte Ltd</t>
  </si>
  <si>
    <t>LEI00219828</t>
  </si>
  <si>
    <t>Frasers Logistics and Commercial Trust Pte Ltd commits to reduce absolute
scope 1 and 2 GHG emissions 46.2% by FY2030 from a FY2019 base year.
Frasers Logistics and Commercial Trust Pte Ltd also commits to reduce
absolute scope 3 GHG emissions 46.2% within the same timeframe.</t>
  </si>
  <si>
    <t>Frasers Property (Thailand) Public Company Limited</t>
  </si>
  <si>
    <t>TH0675010Y00</t>
  </si>
  <si>
    <t>FRASERS PROPERTY AUSTRALIA</t>
  </si>
  <si>
    <t>87550066I4TWVWY8RK70</t>
  </si>
  <si>
    <t>Frasers Property Australia commits to reduce absolute scopes 1, 2 and 3
GHG emissions 47.7% by FY2028 from a FY2019 base year.</t>
  </si>
  <si>
    <t>Frasers Property Commercial Management Pte Ltd</t>
  </si>
  <si>
    <t>FRASERS PROPERTY DEVELOPMENT SERVICES (VIETNAM) CO., LTD.</t>
  </si>
  <si>
    <t>FRASERS PROPERTY DEVELOPMENT SERVICES (VIETNAM) CO., LTD. commits to reduce absolute scope 1 and 2 GHG emissions 46.2% by FY2030 from a FY2019 base year. FRASERS PROPERTY DEVELOPMENT SERVICES (VIETNAM) CO., LTD. commits to reduce absolute scope 3 GHG emissions 46.2% within the same timeframe.</t>
  </si>
  <si>
    <t>Frasers Property Industrial</t>
  </si>
  <si>
    <t>Frasers Property Industrial commits to reduce absolute scope 1 and 2 GHG emissions 46.2% by FY2030 from an FY2019 base year. Frasers Property Industrial also commits to reduce absolute scope 3 GHG emissions 46.2% within the same timeframe.</t>
  </si>
  <si>
    <t>Frasers Property Retail Management Pte Ltd</t>
  </si>
  <si>
    <t>Frasers Property Singapore (Development&amp; Projects)</t>
  </si>
  <si>
    <t>SG2G52000004</t>
  </si>
  <si>
    <t>254900IDI7TIHU0J2Q58</t>
  </si>
  <si>
    <t>Frasers Property UK</t>
  </si>
  <si>
    <t>Frasers Property UK commits to reduce absolute scope 1 and 2 GHG emissions 47% by FY2030 from a FY2019 base year. Frasers Property UK also commits to reduce absolute scope 3 GHG emissions 47% within the same timeframe.</t>
  </si>
  <si>
    <t>Frazer-Nash Consultancy Ltd.</t>
  </si>
  <si>
    <t>213800Q4XWUGNJHZVD39</t>
  </si>
  <si>
    <t>Overall Net-Zero Target 
Frazer-Nash Consultancy Ltd. commits to reach net-zero GHG emissions across the value chain by 2040. 
Near-Term Targets 
Frazer-Nash Consultancy Ltd. commits to reduce absolute scope 1 and 2 GHG emissions 90% by 2030 from a 2022 base year*. Frazer-Nash Consultancy Ltd. also commits to reduce absolute scope 3 GHG emissions 50% within the same timeframe*. *The target boundary includes land-related emissions and removals from bioenergy feedstocks. 
Long-Term Targets 
Frazer-Nash Consultancy Ltd. commits to maintain at least 90% absolute scope 1 and 2 GHG emissions reductions from 2030 through 2040 from a 2022 base year*. Frazer-Nash Consultancy Ltd. also commits to reduce absolute scope 3 GHG emissions 90% by 2040 from a 2022 base year*. *The target boundary includes land-related emissions and removals from bioenergy feedstocks.</t>
  </si>
  <si>
    <t>Freddie's Flowers</t>
  </si>
  <si>
    <t>2138004445JO9BEE3E10</t>
  </si>
  <si>
    <t>Freddie's Flowers commits to reduce absolute scope 1 and scope 2 GHG emissions 50% by 2030 from a 2018 base year, and to measure and reduce its scope 3 emissions.</t>
  </si>
  <si>
    <t>Freehand Coffee Company</t>
  </si>
  <si>
    <t>This target was approved using a streamlined target validation route exclusive to small and medium-sized enterprises (SMEs). https://sciencebasedtargets.org/faqs-for-smes/ Freehand Coffee Company commits to reduce scope 1 and scope 2 GHG emissions 50% by 2030 from a 2018 base year, and to measure and reduce its scope 3 emissions.</t>
  </si>
  <si>
    <t>Freelance.com</t>
  </si>
  <si>
    <t>This target was approved using a streamlined target validation route exclusive to small and medium-sized enterprises (SMEs). https://sciencebasedtargets.org/faqs-for-smes/ Freelance.com commits to reduce scope 1 and scope 2 GHG emissions 42% by 2030 from a 2022 base year, and to measure and reduce its scope 3 emissions.</t>
  </si>
  <si>
    <t>FREENOW</t>
  </si>
  <si>
    <t>FREENOW commits to reduce absolute scope 2 GHG emissions 42% by 2030 from a 2021 base year. FREENOW also commits to reduce scope 3 GHG 52% per service km within the same timeframe.</t>
  </si>
  <si>
    <t>Freeport-McMoRan Inc.</t>
  </si>
  <si>
    <t>US35671D8570</t>
  </si>
  <si>
    <t>549300IRDTHJQ1PVET45</t>
  </si>
  <si>
    <t>FREITAG</t>
  </si>
  <si>
    <t>This target was approved using a streamlined target validation route exclusive to small and medium-sized enterprises (SMEs). https://sciencebasedtargets.org/faqs-for-smes/ FREITAG commits to reduce scope 1 and scope 2 GHG emissions 42% by 2030 from a 2021 base year, and to measure and reduce its scope 3 emissions.  FREITAG commits to reduce scope 1+2+3 emissions 90% by 2050 from a 2021 base year.</t>
  </si>
  <si>
    <t>Freixenet Copestick Limited</t>
  </si>
  <si>
    <t>Fresenius Medical Care AG</t>
  </si>
  <si>
    <t>DE0005785802</t>
  </si>
  <si>
    <t>Fresh and honest cafe private limited</t>
  </si>
  <si>
    <t>Fresh Del Monte Produce Inc.</t>
  </si>
  <si>
    <t>KYG367381053</t>
  </si>
  <si>
    <t>529900I72V9F0FEZR228</t>
  </si>
  <si>
    <t>Fresh Del Monte commits to reduce absolute scope 1 and 2 GHG emissions 27.5% by 2030 from a 2019 base year.* Fresh Del Monte commits to reduce absolute scope 3 GHG emissions from purchased goods and services, upstream transportation and distribution, waste generated in operations and employee commuting 12.3% by 2030 from a 2020 base year. *The target boundary includes biogenic emissions and removals from bioenergy feedstocks.</t>
  </si>
  <si>
    <t>Freshfields Bruckhaus Deringer</t>
  </si>
  <si>
    <t>213800MT17LM2ZDT5B78</t>
  </si>
  <si>
    <t>Freshfields commits to reduce absolute scope 1 and 2 GHG emissions 55.3% by FY2027 from a FY2019 base year. Freshfields commits to increase sourcing of renewable electricity from 42.6% in FY2019 to 100% by FY2030. Freshfields also commits to reduce absolute scope 3 GHG emissions from fuel and energy related activities 30% by FY2027 from a FY2019 base year. Freshfields further commits to reduce absolute scope 3 GHG emissions from business travel 35% within the same timeframe. Freshfields finally commits that 62.3% of its suppliers by emissions covering purchased goods and services, will have science-based targets by FY2027</t>
  </si>
  <si>
    <t>FRIENDSHIP CONTAINER MANUFACTURERS LIMITED</t>
  </si>
  <si>
    <t>This target was approved using a streamlined target validation route exclusive to small and medium-sized enterprises (SMEs). https://sciencebasedtargets.org/faqs-for-smes/ FRIENDSHIP CONTAINER MANUFACTURERS LIMITED commits to reduce scope 1 and scope 2 GHG emissions 42% by 2030 from a 2022 base year, and to measure and reduce its scope 3 emissions. FRIENDSHIP CONTAINER MANUFACTURERS LIMITED commits to reach net-zero by 2050. As part of this, FRIENDSHIP CONTAINER MANUFACTURERS LIMITED commits to reduce scope 1+2+3 emissions 90% by 2050 from a 2022 base year.</t>
  </si>
  <si>
    <t>FRIGOGLASS</t>
  </si>
  <si>
    <t>Overall Net-Zero Target 
 Frigoglass commits to reach net-zero GHG emissions across the value chain by 
 20250. 
 Near-Term Targets 
 Frigoglass commits to reduce absolute scope 1 and 2 GHG emissions 48.3% by 2030 
 from a 2019 base year. Frigoglass also commits to reduce absolute scope 3 GHG 
 emissions 27.5% within the same timeframe. 
 Long-Term Targets 
 Frigoglass commits to reduce absolute scope 1 and 2 GHG emissions 90% by 2050 
 from a 2019 base year. Frigoglass also commits to reduce absolute scope 3 GHG 
 emissions 90% within the same timeframe.</t>
  </si>
  <si>
    <t>Frio Food B.V.</t>
  </si>
  <si>
    <t>This target was approved using a streamlined target validation route exclusive to small and medium-sized enterprises (SMEs). https://sciencebasedtargets.org/faqs-for-smes/ Frio Food B.V. commits to reduce scope 1 and scope 2 GHG emissions 42% by 2030 from a 2022 base year, and to measure and reduce its scope 3 emissions.</t>
  </si>
  <si>
    <t>Fripa Papierfabrik Albert Friedrich KG</t>
  </si>
  <si>
    <t>This target was approved using a streamlined target validation route exclusive to small and medium-sized enterprises (SMEs). https://sciencebasedtargets.org/faqs-for-smes/ commits to reduce scope 1 and scope 2 GHG emissions 28% by 2030 from a 2019 base year, and to measure and reduce its scope 3 emissions.</t>
  </si>
  <si>
    <t>frischli Milchwerke GmbH</t>
  </si>
  <si>
    <t>5299009EEP1NBX01H711</t>
  </si>
  <si>
    <t>Fritz Hansen A/S</t>
  </si>
  <si>
    <t>This target was approved using a streamlined target validation route exclusive to small and medium-sized enterprises (SMEs). https://sciencebasedtargets.org/faqs-for-smes/ Fritz Hansen A/S commits to reduce scope 1 and scope 2 GHG emissions 38% by 2030 from a 2021 base year, and to measure and reduce its scope 3 emissions.</t>
  </si>
  <si>
    <t>fritz-kulturgüter gmbh</t>
  </si>
  <si>
    <t>This target was approved using a streamlined target validation route exclusive to small and medium-sized enterprises (SMEs). https://sciencebasedtargets.org/faqs-for-smes/fritz-kulturgüter gmbh commits to reduce  scope 1 and scope 2 GHG emissions 46% by 2030 from a 2019 base year, and to measure and reduce its scope 3 emissions.</t>
  </si>
  <si>
    <t>Frobishers Juices Limited</t>
  </si>
  <si>
    <t>This target was approved using a streamlined target validation route exclusive to small and medium-sized enterprises (SMEs). https://sciencebasedtargets.org/faqs-for-smes/ Frobishers Juices Limited commits to reduce scope 1 and scope 2 GHG emissions 46% by 2030 from a 2019 base year, and to measure and reduce its scope 3 emissions.</t>
  </si>
  <si>
    <t>Frode Laursen</t>
  </si>
  <si>
    <t>Fruit of the Loom, Inc.</t>
  </si>
  <si>
    <t>Fruit of the Loom, Inc. commits to reduce absolute scope 1 and 2 GHG emissions 50% by 2030 from a 2018 base year. Fruit of the Loom, Inc. also commits to increase annual sourcing of renewable electricity from 40% in 2018 to 100% by 2030. Fruit of the Loom, Inc. commits to reduce absolute scope 3 GHG emissions covering purchased goods and services, and fuel and energy related activities 30% by 2030 from a 2018 base year. *The target boundary includes biogenic emissions and removals from bioenergy feedstocks.</t>
  </si>
  <si>
    <t>Fruktbudet i Norden AB</t>
  </si>
  <si>
    <t>FSN Capital Partners</t>
  </si>
  <si>
    <t>549300XHZ4VV8LHMAN65</t>
  </si>
  <si>
    <t>FSN Capital Partners commits that 60% of its PE investments by invested capital in portfolio companies will have set science-based targets by 2026 and 100% by 2030 from a 2020 base year. FSN Capital Partners’ portfolio targets cover 100% of total investment and lending activities by invested capital as of Dec 31st, 2020. Full target: https://sciencebasedtargets.org/resources/files/FSN_final.pdf</t>
  </si>
  <si>
    <t>FSP Technology Inc.</t>
  </si>
  <si>
    <t>TW0003015004</t>
  </si>
  <si>
    <t>FTI Consulting, Inc.</t>
  </si>
  <si>
    <t>US3029411093</t>
  </si>
  <si>
    <t>Fu Hsun Fiber Industries Co., Ltd.</t>
  </si>
  <si>
    <t>Fu Yu Corporation Limited</t>
  </si>
  <si>
    <t>Fubon Financial Holdings</t>
  </si>
  <si>
    <t>TW0002881000</t>
  </si>
  <si>
    <t>549300G7Y2TS2XNIB476</t>
  </si>
  <si>
    <t>Headline target: Fubon FHC's portfolio targets cover 53% of its total investment and lending activities by monetary value as of 2019. https://sciencebasedtargets.org/resources/files/Target-language-and-summary_Fubon-Financial-Holding-Co.-Ltd..docx.pdf</t>
  </si>
  <si>
    <t>Fudura B.V.</t>
  </si>
  <si>
    <t>This target was approved using a streamlined target validation route exclusive to small and medium-sized enterprises (SMEs). https://sciencebasedtargets.org/faqs-for-smes/ Fudura B.V. commits to reduce scope 1 and scope 2 GHG emissions 42% by 2030 from a 2021 base year, and to measure and reduce its scope 3 emissions.</t>
  </si>
  <si>
    <t>Fugro NV</t>
  </si>
  <si>
    <t>NL00150004A7</t>
  </si>
  <si>
    <t>7245000R8GNBSDTSZ396</t>
  </si>
  <si>
    <t>2033, 2025</t>
  </si>
  <si>
    <t>Overall Net-Zero Target: Fugro NV commits to reach net-zero greenhouse gas emissions
across the value chain by 2050.
Near-Term Targets: Fugro commits to reduce absolute scope 1 and 2 GHG emissions 54.6% by 2033 from a 2022 base year. Fugro also commits to increase active annual sourcing of
renewable electricity from 47% in 2022 to 80% by 2025 and to 100% by 2030. Fugro further
commits to reduce absolute scope 3 GHG emissions from fuel- and energy related activities
54.6% by 2033 from a 2022 base year. Finally, Fugro commits that 60% of its suppliers by
spend, covering purchased goods and services, capital goods, upstream transportation and
distribution, waste generated in operations, and business travel, will have science-based targets by 2028.
Long-Term Targets: Fugro commits to reduce absolute scope 1, 2 and 3 GHG emissions 90% by 2050 from a 2022 base year.</t>
  </si>
  <si>
    <t>FUJI BAKING GROUP CO., LTD.</t>
  </si>
  <si>
    <t>Fuji Baking Group Co., Ltd. commits to reduce absolute scope1 and 2 GHG emissions 42% by FY2030 from a FY2021 base year. Fuji Baking Group Co., Ltd. also commits to reduce absolute scope3 GHG emissions 25% within the same timeframe.</t>
  </si>
  <si>
    <t>FUJI ELECTRIC CO., LTD.</t>
  </si>
  <si>
    <t>Fuji Electric Co., Ltd. commits to reduce absolute scope 1 and 2 GHG emissions 46.2% by FY2031 from a FY2020 base year. Fuji Electric Co., Ltd. also commits to reduce absolute scope 3 GHG emissions from purchased goods and services, capital goods, fuel and energy related activities, upstream transportation and distribution, waste generated in operations, business travel, employee commuting, upstream leased assets, and use of sold products 46.2% within the same timeframe.</t>
  </si>
  <si>
    <t>FUJI FURNITURE Co.,Ltd</t>
  </si>
  <si>
    <t>This target was approved using a streamlined target validation route exclusive to small and medium-sized enterprises (SMEs). https://sciencebasedtargets.org/faqs-for-smes/ FUJI FURNITURE Co.,Ltd commits to reduce scope 1 and scope 2 GHG emissions 42% by 2030 from a 2022 base year, and to measure and reduce its scope 3 emissions.</t>
  </si>
  <si>
    <t>FUJI OIL HOLDINGS INC.</t>
  </si>
  <si>
    <t>JP3816400000</t>
  </si>
  <si>
    <t>Food products manufacturer FUJIOIL HOLDINGS INC. commits to reduce absolute scope 1 and 2 GHG emissions 40% by 2030 from a 2016 base year. FUJI OIL HOLDINGS INC. also commits to reduce absolute scope 3 GHG emissions 18% by 2030, using a 2016 base year.</t>
  </si>
  <si>
    <t>FUJI SASH CO.,LTD.</t>
  </si>
  <si>
    <t>JP3813500000</t>
  </si>
  <si>
    <t>Fuji Seal International, INC.</t>
  </si>
  <si>
    <t>JP3813800004</t>
  </si>
  <si>
    <t>Fuji Seiki Co., Ltd.</t>
  </si>
  <si>
    <t>This target was approved using a streamlined target validation route exclusive to small and medium-sized enterprises (SMEs). https://sciencebasedtargets.org/faqs-for-smes/ Fuji Seiki Co., Ltd. commits to reduce scope 1 and scope 2 GHG emissions 50% by 2030 from a 2018 base year, and to measure and reduce its scope 3 emissions.</t>
  </si>
  <si>
    <t>FUJI TATEAMI CO.,LTD</t>
  </si>
  <si>
    <t>This target was approved using a streamlined target validation route exclusive to small and medium-sized enterprises (SMEs). https://sciencebasedtargets.org/faqs-for-smes/ FUJI TATEAMI CO.,LTD commits to reduce scope 1 and scope 2 GHG emissions 42% by 2030 from a 2020 base year, and to measure and reduce its scope 3 emissions.</t>
  </si>
  <si>
    <t>Fujian Huajin Industrial Co. Ltd</t>
  </si>
  <si>
    <t>FUJIFILM Holdings Corporation</t>
  </si>
  <si>
    <t>JP3814000000</t>
  </si>
  <si>
    <t>529900UBKMFM0ST6H474</t>
  </si>
  <si>
    <t>FUJIFILM Holdings Corporation commits to reduce absolute scope 1 and 2 GHG emissions 50% by FY2030 from a FY2019 base year.*
FUJIFILM Holdings Corporation also commits to reduce absolute scope 3 GHG emissions from purchased goods and services, fuel and energy related activities, upstream transportation and distribution, the use of sold products and end-of-life treatment of sold products 50% by FY2030 from a FY2019 base year.
*The target boundary includes biogenic emissions and removals from bioenergy feedstocks.</t>
  </si>
  <si>
    <t>Fujikawasangyou Co.,Ltd</t>
  </si>
  <si>
    <t>This target was approved using a streamlined target validation route exclusive to small and medium-sized enterprises (SMEs). https://sciencebasedtargets.org/faqs-for-smes/ Fujikawasangyou Co.,Ltd commits to reduce scope 1 and scope 2 GHG emissions 42% by 2030 from a 2022 base year, and to measure and reduce its scope 3 emissions.</t>
  </si>
  <si>
    <t>Fujikogyosho Co.,Ltd.</t>
  </si>
  <si>
    <t>This target was approved using a streamlined target validation route exclusive to small and medium-sized enterprises (SMEs). https://sciencebasedtargets.org/faqs-for-smes/ Fujikogyosho Co.,Ltd. commits to reduce scope 1 and scope 2 GHG emissions 42% by 2030 from a 2021 base year, and to measure and reduce its scope 3 emissions.</t>
  </si>
  <si>
    <t>FUJIKOSAN COMPANY,LTD.</t>
  </si>
  <si>
    <t>This target was approved using a streamlined target validation route exclusive to small and medium-sized enterprises (SMEs). https://sciencebasedtargets.org/faqs-for-smes/ FUJIKOSAN COMPANY,LTD. commits to reduce scope 1 and scope 2 GHG emissions 42% by 2030 from a 2022 base year, and to measure and reduce its scope 3 emissions.</t>
  </si>
  <si>
    <t>Fujikura Ltd</t>
  </si>
  <si>
    <t>JP3811000003</t>
  </si>
  <si>
    <t>353800PSDZ8VRCKVPL51</t>
  </si>
  <si>
    <t>Fujikura Ltd. commits to reduce absolute scope 1 and scope 2 GHG emissions 33% by FY2030 from a FY2020 base year. Fujikura Ltd. also commits to reduce absolute scope 3 GHG emissions 15% within the same timeframe.</t>
  </si>
  <si>
    <t>FUJIKYU LOGISTICS CO., LTD.</t>
  </si>
  <si>
    <t>This target was approved using a streamlined target validation route exclusive to small and medium-sized enterprises (SMEs). https://sciencebasedtargets.org/faqs-for-smes/  FUJIKYU LOGISTICS CO., LTD. commits to reduce scope 1 and scope 2 GHG emissions 50% by 2030 from a 2018 base year, and to measure and reduce its scope 3 emissions.</t>
  </si>
  <si>
    <t>FUJIMOTO CHEMICALS CO., LTD.</t>
  </si>
  <si>
    <t>This target was approved using a streamlined target validation route exclusive to small and medium-sized enterprises (SMEs). https://sciencebasedtargets.org/faqs-for-smes/ FUJIMOTO CHEMICALS CO., LTD. commits to reduce scope 1 and scope 2 GHG emissions 42% by 2030 from a 2021 base year, and to measure and reduce its scope 3 emissions.</t>
  </si>
  <si>
    <t>FUJINO KOUGYOU Co., Ltd.</t>
  </si>
  <si>
    <t>This target was approved using a streamlined target validation route exclusive to small and medium-sized enterprises (SMEs). https://sciencebasedtargets.org/faqs-for-smes/ FUJINO KOUGYOU Co., Ltd. commits to reduce scope 1 and scope 2 GHG emissions 42% by 2030 from a 2020 base year, and to measure and reduce its scope 3 emissions.</t>
  </si>
  <si>
    <t>Fujiseisakusyo co., Ltd.</t>
  </si>
  <si>
    <t>This target was approved using a streamlined target validation route exclusive to small and medium-sized enterprises (SMEs). https://sciencebasedtargets.org/faqs-for-smes/ Fujiseisakusyo co., Ltd. commits to reduce scope 1 and scope 2 GHG emissions 42% by 2030 from a 2022 base year, and to measure and reduce its scope 3 emissions.</t>
  </si>
  <si>
    <t>FUJITA MANUFACTURE CO.,LTD.</t>
  </si>
  <si>
    <t>This target was approved using a streamlined target validation route exclusive to small and medium-sized enterprises (SMEs). https://sciencebasedtargets.org/faqs-for-smes/ FUJITA MANUFACTURE CO.,LTD. commits to reduce scope 1 and scope 2 GHG emissions 42% by 2030 from a 2021 base year, and to measure and reduce its scope 3 emissions.</t>
  </si>
  <si>
    <t>Fujitoppan Printing CO., LTD.</t>
  </si>
  <si>
    <t>This target was approved using a streamlined target validation route exclusive to small and medium-sized enterprises (SMEs). https://sciencebasedtargets.org/faqs-for-smes/. Fujitoppan Printing CO., LD. commits to reduce absolute scope 1 and scope 2 GHG emissions 50% by 2030 from a 2018 base year, and to measure and reduce its scope 3 emissions.</t>
  </si>
  <si>
    <t>Fujitsu Limited</t>
  </si>
  <si>
    <t>JP3818000006</t>
  </si>
  <si>
    <t>3538000246DHJLRTUZ24</t>
  </si>
  <si>
    <t>Overall Net-Zero Target
Fujitsu Limited commits to reach net-zero greenhouse gas emissions across the value chain
by FY2040 from a FY2020 base year.
Near-Term Targets
Fujitsu Limited commits to reduce absolute scope 1 and 2 GHG emissions 42% by FY2030
from a FY2020 base year.
Fujitsu Limited also commits to reduce absolute scope 3 GHG emissions from purchased
goods and services and use of sold products 25% within the same timeframe.
Long-Term Targets
Fujitsu Limited commits to reduce absolute scope 1, 2 and 3 GHG emissions 90% by FY2040
from a FY2020 base year.</t>
  </si>
  <si>
    <t>Fujiwarakinzoku Co., Ltd.</t>
  </si>
  <si>
    <t>This target was approved using a streamlined target validation route exclusive to small and medium-sized enterprises (SMEs). https://sciencebasedtargets.org/faqs-for-smes/ Fujiwarakinzoku Co., Ltd. commits to reduce scope 1 and scope 2 GHG emissions 42% by 2030 from a 2021 base year, and to measure and reduce its scope 3 emissions.</t>
  </si>
  <si>
    <t>FUKASAWA CO.,LTD</t>
  </si>
  <si>
    <t>This target was approved using a streamlined target validation route exclusive to small and medium-sized enterprises (SMEs). https://sciencebasedtargets.org/faqs-for-smes/ FUKASAWA CO.,LTD commits to reduce scope 1 and scope 2 GHG emissions 42% by 2030 from a 2021 base year, and to measure and reduce its scope 3 emissions.</t>
  </si>
  <si>
    <t>FUKAYA CO ., LTD</t>
  </si>
  <si>
    <t>This target was approved using a streamlined target validation route exclusive to small and medium-sized enterprises (SMEs). https://sciencebasedtargets.org/faqs-for-smes/ FUKAYA CO ., LTD commits to reduce scope 1 and scope 2 GHG emissions 42% by 2030 from a 2021 base year, and to measure and reduce its scope 3 emissions.</t>
  </si>
  <si>
    <t>Fukuda Kogyo LLC</t>
  </si>
  <si>
    <t>This target was approved using a streamlined target validation route exclusive to small and medium-sized enterprises (SMEs). https://sciencebasedtargets.org/faqs-for-smes/ Fukuda Kogyo LLC commits to reduce scope 1 and scope 2 GHG emissions 42% by 2030 from a 2022 base year, and to measure and reduce its scope 3 emissions.</t>
  </si>
  <si>
    <t>Fukumoto Co.,Ltd.</t>
  </si>
  <si>
    <t>This target was approved using a streamlined target validation route exclusive to small and medium-sized enterprises (SMEs). https://sciencebasedtargets.org/faqs-for-smes/ Fukumoto Co.,Ltd. commits to reduce scope 1 and scope 2 GHG emissions 42% by 2030 from a 2021 base year, and to measure and reduce its scope 3 emissions.</t>
  </si>
  <si>
    <t>Fukutomikinnzoku Co.,Ltd</t>
  </si>
  <si>
    <t>This target was approved using a streamlined target validation route exclusive to small and medium-sized enterprises (SMEs). https://sciencebasedtargets.org/faqs-for-smes/ Fukutomikinnzoku Co.,Ltd commits to reduce scope 1 and scope 2 GHG emissions 42% by 2030 from a 2021 base year, and to measure and reduce its scope 3 emissions.</t>
  </si>
  <si>
    <t>Fulgentsun Footwear Co.,LTD</t>
  </si>
  <si>
    <t>FullCycle</t>
  </si>
  <si>
    <t>254900895HV8NTNYFP51</t>
  </si>
  <si>
    <t>Fuller, Smith &amp; Turner P.L.C.</t>
  </si>
  <si>
    <t>GB00B1YPC344</t>
  </si>
  <si>
    <t>213800C7ACOFMRCQQW76</t>
  </si>
  <si>
    <t>Fuller, Smith &amp; Turner commits to reduce absolute scope 1 and 2 GHG emissions 42% by FY2030 from a FY2020 base year. Fuller, Smith &amp; Turner also commits to reduce absolute scope 3 GHG emissions 25% within the same timeframe.</t>
  </si>
  <si>
    <t>Fumiso Co.,Ltd</t>
  </si>
  <si>
    <t>This target was approved using a streamlined target validation route exclusive to small and medium-sized enterprises (SMEs). https://sciencebasedtargets.org/faqs-for-smes/Fumiso Co.,Ltd  commits to reduce scope 1 and scope 2 GHG emissions 46% by 2030 from a 2019 base year, and to measure and reduce its scope 3 emissions.</t>
  </si>
  <si>
    <t>Fundição Moreno Ltda</t>
  </si>
  <si>
    <t>This target was approved using a streamlined target validation route exclusive to small and medium-sized enterprises (SMEs). https://sciencebasedtargets.org/faqs-for-smes/ Fundição Moreno Ltda commits to reduce scope 1 and scope 2 GHG emissions 38% by 2030 from a 2021 base year, and to measure and reduce its scope 3 emissions.</t>
  </si>
  <si>
    <t>FUNDICIÓN CHILCA SA</t>
  </si>
  <si>
    <t>This target was approved using a streamlined target validation route exclusive to small and medium-sized enterprises (SMEs). https://sciencebasedtargets.org/faqs-for-smes/ FUNDICIÓN CHILCA SA commits to reduce scope 1 and scope 2 GHG emissions 42% by 2030 from a 2022 base year, and to measure and reduce its scope 3 emissions.</t>
  </si>
  <si>
    <t>FUNEN ACROSS Co.,Ltd.</t>
  </si>
  <si>
    <t>This target was approved using a streamlined target validation route exclusive to small and medium-sized enterprises (SMEs). https://sciencebasedtargets.org/faqs-for-smes/ FUNEN ACROSS Co.,Ltd. commits to reduce scope 1 and scope 2 GHG emissions 42% by 2030 from a 2020 base year, and to measure and reduce its scope 3 emissions.</t>
  </si>
  <si>
    <t>Funfer Fundição de Ferro LTDA</t>
  </si>
  <si>
    <t>This target was approved using a streamlined target validation route exclusive to small and medium-sized enterprises (SMEs). https://sciencebasedtargets.org/faqs-for-smes/Funfer Fundição de Ferro LTDA commits to reduce scope 1 and scope 2 GHG emissions 50% by 2030 from a 2018 base year, and to measure and reduce its scope 3 emissions.</t>
  </si>
  <si>
    <t>Furugori Construction Co.,Ltd.</t>
  </si>
  <si>
    <t>This target was approved using a streamlined target validation route exclusive to small and medium-sized enterprises (SMEs). https://sciencebasedtargets.org/faqs-for-smes/ Furugori Construction Co.,Ltd. commits to reduce scope 1 and scope 2 GHG emissions 42% by 2030 from a 2021 base year, and to measure and reduce its scope 3 emissions.</t>
  </si>
  <si>
    <t>Furukawa Electric Co., Ltd.</t>
  </si>
  <si>
    <t>JP3827200001</t>
  </si>
  <si>
    <t>353800TJR1DQ3P1QR918</t>
  </si>
  <si>
    <t>Furukawa Electric Co., Ltd. commits to reduce absolute scope 1 and 2 GHG emissions 42% by 2030 from a 2021 base year. Furukawa Electric Co., Ltd. also commits to reduce absolute scope 3 GHG emissions from purchased goods and services and use of sold products 25% within the same timeframe.</t>
  </si>
  <si>
    <t>Fuss &amp; O'Neill, Inc.</t>
  </si>
  <si>
    <t>This target was approved using a streamlined target validation route exclusive to small and medium-sized enterprises (SMEs). https://sciencebasedtargets.org/faqs-for-smes/ Fuss &amp; O'Neill, Inc. commits to reduce scope 1 and scope 2 GHG emissions 42% by 2030 from a 2021 base year, and to measure and reduce its scope 3 emissions.</t>
  </si>
  <si>
    <t>FUTAGAWA HOLDINGS Co., Ltd.</t>
  </si>
  <si>
    <t>This target was approved using a streamlined target validation route exclusive to small and medium-sized enterprises (SMEs). https://sciencebasedtargets.org/faqs-for-smes/ FUTAGAWA HOLDINGS Co., Ltd. commits to reduce scope 1 and scope 2 GHG emissions 46% by 2030 from a 2019 base year, and to measure and reduce its scope 3 emissions.</t>
  </si>
  <si>
    <t>Futur Pension Försäkringsaktiebolag (publ)</t>
  </si>
  <si>
    <t>549300GED19K93D6KN47</t>
  </si>
  <si>
    <t>Futureproof</t>
  </si>
  <si>
    <t>This target was approved using a streamlined target validation route exclusive to small and medium-sized enterprises (SMEs). https://sciencebasedtargets.org/faqs-for-smes/ Futureproof commits to reduce scope 1 and scope 2 GHG emissions 42% by 2030 from a 2022 base year, and to measure and reduce its scope 3 emissions. Futureproof commits to reach net-zero by 2050. As part of this, Futureproof commits to reduce scope 1+2+3 emissions 90% by 2050 from a 2022 base year.</t>
  </si>
  <si>
    <t>Futurice Oy</t>
  </si>
  <si>
    <t>FW Thorpe</t>
  </si>
  <si>
    <t>GB00BC9ZLX92</t>
  </si>
  <si>
    <t>2138007NXVPPRAXXHT76</t>
  </si>
  <si>
    <t>FXI, Inc.</t>
  </si>
  <si>
    <t>Fyffes</t>
  </si>
  <si>
    <t>IE0003295239</t>
  </si>
  <si>
    <t>635400YN51CDCGBYFZ31</t>
  </si>
  <si>
    <t>Fyffes commits to reduce scope 1 and 2 GHG emissions 25% per kg of fruit harvested by 2025 from a 2020 base year. Fyffes also commits to reduce scope 3 GHG emissions covering purchased goods and services and downstream transportation 10% per kg of fruit harvested and distributed by Fyffes and its suppliers within the same timeframe.</t>
  </si>
  <si>
    <t>Føroya Tele Samtakið (Faroese Telecom)</t>
  </si>
  <si>
    <t>This target was approved using a streamlined target validation route exclusive to small and medium-sized enterprises (SMEs). https://sciencebasedtargets.org/faqs-for-smes/ Føroya Tele Samtakið (Faroese Telecom) commits to reduce scope 1 and scope 2 GHG emissions 42% by 2030 from a 2020 base year, and to measure and reduce its scope 3 emissions.</t>
  </si>
  <si>
    <t>G's Fresh</t>
  </si>
  <si>
    <t>G-Star RAW C.V.</t>
  </si>
  <si>
    <t>724500HY9RWO6CRF4B39</t>
  </si>
  <si>
    <t>G-Star RAW C.V. commits to reduce absolute scope 1 and 2 GHG emissions 42% by 2030 from a 2021 base year. G-Star RAW C.V. also commits to reduce absolute scope 3 GHG emissions from purchased goods and services and upstream transportation and distribution 42% within the same timeframe.</t>
  </si>
  <si>
    <t>G. Güldenpfennig GmbH</t>
  </si>
  <si>
    <t>This target was approved using a streamlined target validation route exclusive to small and medium-sized enterprises (SMEs). https://sciencebasedtargets.org/faqs-for-smes/ G. Güldenpfennig GmbH commits to reduce scope 1 and scope 2 GHG emissions 46% by 2030 from a 2019 base year, and to measure and reduce its scope 3 emissions.</t>
  </si>
  <si>
    <t>G.Tech Technology Ltd.</t>
  </si>
  <si>
    <t>Overall Net-Zero Target: G.Tech Technology Ltd. commits to reach net-zero greenhouse gas
emissions across the value chain by 2050.
Near-Term Targets: G.Tech Technology Ltd. commits to reduce absolute scope 1 and 2 GHG
emissions 42% by 2030 from a 2021 base year. G.Tech Technology Ltd. also commits to
increase active sourcing of renewable electricity from 0% in 2021 to 100% by 2030 year.
G.Tech Technology Ltd. further commits to reduce absolute scope 3 GHG emissions from
purchased goods and services 42% within the same timeframe.
Long-Term Targets: G.Tech Technology Ltd. commits to reduce absolute scope 1 and 2 GHG
emissions 90% by 2050 from a 2021 base year.
G.Tech Technology Ltd. also commits to reduce absolute scope 3 GHG emissions from
purchased goods and services and use of sold products 90% within the same timeframe.</t>
  </si>
  <si>
    <t>G4S UK &amp; Ireland</t>
  </si>
  <si>
    <t>GB00B01FLG62</t>
  </si>
  <si>
    <t>549300L3KWKK8X35QR12</t>
  </si>
  <si>
    <t>Gabriel Holding A/S</t>
  </si>
  <si>
    <t>DK0060124691</t>
  </si>
  <si>
    <t>549300LK5U9PUCUD2X47</t>
  </si>
  <si>
    <t>Gadot Belgium B.V.</t>
  </si>
  <si>
    <t>This target was approved using a streamlined target validation route exclusive to small and medium-sized enterprises (SMEs). https://sciencebasedtargets.org/faqs-for-smes/ Gadot Belgium B.V. commits to reduce scope 1 and scope 2 GHG emissions 42% by 2030 from a 2020 base year, and to measure and reduce its scope 3 emissions.</t>
  </si>
  <si>
    <t>Gaia Servicios Ambientales S.A.S. BIC</t>
  </si>
  <si>
    <t>This target was approved using a streamlined target validation route exclusive to small and medium-sized enterprises (SMEs). https://sciencebasedtargets.org/faqs-for-smes/ Gaia Servicios Ambientales S.A.S. BIC commits to reduce scope 1 and scope 2 GHG emissions 42% by 2030 from a 2020 base year, and to measure and reduce its scope 3 emissions.</t>
  </si>
  <si>
    <t>Galaxy Surfactants Limited</t>
  </si>
  <si>
    <t>INE600K01018</t>
  </si>
  <si>
    <t>335800SORP4DOEAXB673</t>
  </si>
  <si>
    <t>Galaxy Technology (Bangladesh) Limited</t>
  </si>
  <si>
    <t>Galimmo Real Estate</t>
  </si>
  <si>
    <t>This target was approved using a streamlined target validation route exclusive to small and medium-sized enterprises (SMEs). https://sciencebasedtargets.org/faqs-for-smes/ Galimmo Real Estate commits to reduce scope 1 and scope 2 GHG emissions 42% by 2030 from a 2021 base year, and to measure and reduce its scope 3 emissions.</t>
  </si>
  <si>
    <t>Galliford Try Holdings Plc</t>
  </si>
  <si>
    <t>GB00BKY40Q38</t>
  </si>
  <si>
    <t>213800MR6DRHCJIV8113</t>
  </si>
  <si>
    <t>Galliford Try Holdings Plc commits to reduce absolute scope 1 and 2 GHG
emissions 42% by 2030 from a 2021 base year. Galliford Try Holdings Plc
also commits to reduce absolute scope 3 GHG emissions 42% within the
same timeframe.</t>
  </si>
  <si>
    <t>Galliker Transport AG</t>
  </si>
  <si>
    <t>GALVANICA FORMELLI SRL E MAGUI SRL</t>
  </si>
  <si>
    <t>This target was approved using a streamlined target validation route exclusive to small and medium-sized enterprises (SMEs). https://sciencebasedtargets.org/faqs-for-smes/ GALVANICA FORMELLI SRL E MAGUI SRL commits to reduce scope 1 and scope 2 GHG emissions 42% by 2030 from a 2022 base year, and to measure and reduce its scope 3 emissions.</t>
  </si>
  <si>
    <t>GAMING1</t>
  </si>
  <si>
    <t>529900UBS20W6N87O455</t>
  </si>
  <si>
    <t>Gamko</t>
  </si>
  <si>
    <t>Gamko B.V. commits to reduce absolute scope 1 and 2 GHG emissions 42% by 2030 from a 2021 base year. Gamko B.V. also commits to reduce scope 3 GHG emissions 52% per unit sold within the same timeframe.</t>
  </si>
  <si>
    <t>Gamma Communications plc</t>
  </si>
  <si>
    <t>GB00BQS10J50</t>
  </si>
  <si>
    <t>213800LAQZXPRIZUEH50</t>
  </si>
  <si>
    <t>Overall Net-Zero Target: 
Gamma Communications PLC commits to reach net-zero greenhouse gas emissions across the value chain by 2042.
Near-Term Targets: 
Gamma Communications PLC commits to reduce absolute scope 1 and 2 GHG emissions 90% by 2030 from a 2021 base year. Gamma Communications PLC also commits to reduce absolute scope 3 GHG emissions 50% within the same timeframe.
Long-Term Targets: 
Gamma Communications PLC commits to maintain at least 90% absolute scope 1 and 2 GHG emissions reductions from 2030 through 2042 from a 2021 base year. Gamma Communications PLC commits to reduce absolute scope 3 GHG emissions 90% by 2042 from a 2021 base year.</t>
  </si>
  <si>
    <t>Gammon Group</t>
  </si>
  <si>
    <t>Gammon Group commits to reduce absolute scope 1 and 2 GHG emissions
55% by 2033 from a 2021 base year*. Gammon Group also commits to
reduce absolute scope 3 GHG emissions from purchased goods and services
33% within the same timeframe.
*The target boundary includes biogenic land-related emissions and
removals from bioenergy feedstocks.</t>
  </si>
  <si>
    <t>Gamuda Berhad</t>
  </si>
  <si>
    <t>MYL5398OO002</t>
  </si>
  <si>
    <t>GANGA TOURIST INDIA PRIVATE LIMITED</t>
  </si>
  <si>
    <t>This target was approved using a streamlined target validation route exclusive to small and medium-sized enterprises (SMEs). https://sciencebasedtargets.org/faqs-for-smes/ GANGA TOURIST INDIA PRIVATE LIMITED commits to reduce scope 1 and scope 2 GHG emissions 42% by 2030 from a 2020 base year, and to measure and reduce its scope 3 emissions.</t>
  </si>
  <si>
    <t>GANT AB</t>
  </si>
  <si>
    <t>549300OJNFVK4AS33J78</t>
  </si>
  <si>
    <t>GANT commits to reduce absolute scope 1 and 2 GHG emissions 50% by
2030 from a 2019 base year. GANT also commits to reduce scope 3 GHG
emissions 55% per unit produced within the same timeframe.</t>
  </si>
  <si>
    <t>Ganymede Solutions Limited</t>
  </si>
  <si>
    <t>Ganzhou TXD Electronic Technology Co.,Ltd</t>
  </si>
  <si>
    <t>Gap Inc.</t>
  </si>
  <si>
    <t>US3647601083</t>
  </si>
  <si>
    <t>T2ZG1WRWZ4BUCMQL9224</t>
  </si>
  <si>
    <t>American worldwide clothing and accessories retailer. Gap, Inc. commits to reduce absolute scope 1 and 2 GHG emissions 90% and scope 3 GHG emissions from purchased goods and services 30% by 2030 from a 2017 base year. Gap Inc. also commits to increase annual sourcing of renewable electricity from 0% in 2017 to 100% by 2030 for its owned and operated facilities globally.</t>
  </si>
  <si>
    <t>Garan Inc.</t>
  </si>
  <si>
    <t>Garan Inc. commits to reduce absolute scope 1 and 2 GHG emissions
54.6% by 2033 from a 2022 base year.
Garan Inc. also commits to reduce absolute scope 3 GHG emissions
32.5% within the same timeframe.</t>
  </si>
  <si>
    <t>Garda Sikring Group AS</t>
  </si>
  <si>
    <t>Garden Trade International</t>
  </si>
  <si>
    <t>This target was approved using a streamlined target validation route exclusive to small and medium-sized enterprises (SMEs). https://sciencebasedtargets.org/faqs-for-smes/ Garden Trade International commits to reduce scope 1 and scope 2 GHG emissions 38% by 2030 from a 2021 base year, and to measure and reduce its scope 3 emissions.</t>
  </si>
  <si>
    <t>Garfunkelux Holdco 2 (trading as Lowell)</t>
  </si>
  <si>
    <t>222100HN883U66WVLM53</t>
  </si>
  <si>
    <t>Garic Ltd</t>
  </si>
  <si>
    <t>213800PYI6HPUI7E2R23</t>
  </si>
  <si>
    <t>Gårö Plåtprodukter AB</t>
  </si>
  <si>
    <t>This target was approved using a streamlined target validation route exclusive to small and medium-sized enterprises (SMEs). https://sciencebasedtargets.org/faqs-for-smes/ Gårö Plåtprodukter AB commits to reduce scope 1 and scope 2 GHG emissions 46% by 2030 from a 2019 base year, and to measure and reduce its scope 3 emissions.</t>
  </si>
  <si>
    <t>Garrard &amp; Co Limited</t>
  </si>
  <si>
    <t>This target was approved using a streamlined target validation route exclusive to small and medium-sized enterprises (SMEs). https://sciencebasedtargets.org/faqs-for-smes/ Garrard &amp; Co Limited commits to reduce scope 1 and scope 2 GHG emissions 30% by 2030 from a 2018 base year, and to measure and reduce its scope 3 emissions.</t>
  </si>
  <si>
    <t>Gartner, Inc.</t>
  </si>
  <si>
    <t>US3666511072</t>
  </si>
  <si>
    <t>PP55B5R38BFB8O8HH686</t>
  </si>
  <si>
    <t>Gartner, Inc. commits to reduce absolute scope 1 and 2 GHG emissions 53% by 2029 from a 2019 base year. Gartner, Inc. also commits to reduce scope 3 GHG emissions from business travel and employee commuting 52% per FTE within the same timeframe. Gartner, Inc. further commits that 50% of suppliers by spend covering purchased goods and services and capital goods, will set science-based targets by 2027.</t>
  </si>
  <si>
    <t>Gasa Group Holland B.V.</t>
  </si>
  <si>
    <t>This target was approved using a streamlined target validation route exclusive to small and medium-sized enterprises (SMEs). https://sciencebasedtargets.org/faqs-for-smes/ Gasa Group Holland B.V.commits to reduce scope 1 and scope 2 GHG emissions 42% by 2030 from a 2021 base year, and to measure and reduce its scope 3 emissions.</t>
  </si>
  <si>
    <t>Gattaca PLC</t>
  </si>
  <si>
    <t>GB00B1FMDQ43</t>
  </si>
  <si>
    <t>213800LM81ZQ9V9G6866</t>
  </si>
  <si>
    <t>Overall Net-Zero Target
Gattaca PLC commits to reach net-zero GHG emissions across the value chain by FY2050.
Near-Term Targets
Gattaca PLC commits to reduce absolute scope 1 and 2 GHG emissions 90% by FY2030 from
a FY2020 base year. Gattaca PLC also commits to increase active annual sourcing of
renewable electricity from 0% in FY2020 to 100% by FY2030. Gattaca PLC further commits
to reduce scope 3 GHG emissions 57% per full time employee within the same timeframe.
Long-Term Targets
Gattaca PLC commits to maintain at least 90% absolute scope 1 and 2 GHG emissions
reductions from FY2030 through FY2050 from a FY2020 base year. Gattaca PLC also commits
to reduce scope 3 GHG emissions 97% per full time employee by FY2050 from a FY2020 base
year.</t>
  </si>
  <si>
    <t>Gattefossé SAS</t>
  </si>
  <si>
    <t>This target was approved using a streamlined target validation route exclusive to small and medium-sized enterprises (SMEs). https://sciencebasedtargets.org/faqs-for-smes/ Gattefossé SAS commits to reduce scope 1 and scope 2 GHG emissions 42% by 2030 from a 2021 base year, and to measure and reduce its scope 3 emissions.</t>
  </si>
  <si>
    <t>Gaysha Limited</t>
  </si>
  <si>
    <t>This target was approved using a streamlined target validation route exclusive to small and medium-sized enterprises (SMEs). https://sciencebasedtargets.org/faqs-for-smes/ Gaysha Limited commits to reduce scope 1 and scope 2 GHG emissions 42% by 2030 from a 2020 base year, and to measure and reduce its scope 3 emissions.</t>
  </si>
  <si>
    <t>GB Railfreight Ltd</t>
  </si>
  <si>
    <t>2138009JVY1DS21AR813</t>
  </si>
  <si>
    <t>GBA Companies, Inc</t>
  </si>
  <si>
    <t>GCC S.A.B de C.V</t>
  </si>
  <si>
    <t>MX01GC2M0006</t>
  </si>
  <si>
    <t>254900WY9XL8033CKX68</t>
  </si>
  <si>
    <t>International Mexican company involved in the manufacture of building materials, GCC S.A.B. de C.V. commits to reduce scope 1 GHG emissions 30.7% per ton of cementitious materials by 2030 from a 2015 base year.* GCC S.A. de C.V. also commits to reduce scope 2 GHG emissions 57% per ton of cementitious material within the same timeframe. GCC S.A.B. de C.V. further commits to reduce absolute scope 3 GHG emissions from use of sold products 37.5% within the same timeframe. *The target boundary includes biogenic emissions and removals associated with the use of bioenergy.</t>
  </si>
  <si>
    <t>GD MIDEA HEATING &amp; VENTILATING EQUIPMENT CO.,LTD.</t>
  </si>
  <si>
    <t>GE Healthcare</t>
  </si>
  <si>
    <t>US3696043013</t>
  </si>
  <si>
    <t>3C7474T6CDKPR9K6YT90</t>
  </si>
  <si>
    <t>GEA Group</t>
  </si>
  <si>
    <t>DE0006602006</t>
  </si>
  <si>
    <t>549300PHUU0ZZWO8EO07</t>
  </si>
  <si>
    <t>Overall Net-Zero Target
GEA Group commits to reach net-zero greenhouse gas emissions across the value chain by
2040 from a 2019 base year.
Near-Term Targets
GEA Group commits to reduce absolute scope 1 and 2 GHG emissions 80% by 2030 from a
2019 base year. GEA Group also commits to reduce absolute scope 3 GHG emissions
27.5% within the same timeframe.
Long-Term Targets
GEA commits to reduce absolute scope 1, 2 and 3 GHG emissions 90% by 2040 from a 2019
base year.</t>
  </si>
  <si>
    <t>Gebhardt-Stahl GmbH</t>
  </si>
  <si>
    <t>This target was approved using a streamlined target validation route exclusive to small and medium-sized enterprises (SMEs). https://sciencebasedtargets.org/faqs-for-smes/ Gebhardt-Stahl GmbH commits to reduce scope 1 and scope 2 GHG emissions 42% by 2030 from a 2021 base year, and to measure and reduce its scope 3 emissions. Gebhardt-Stahl GmbH commits to reduce scope 1+2+3 emissions 90% by 2050 from a 2021 base year.</t>
  </si>
  <si>
    <t>Gebr. Dürrbeck Kunststoffe GmbH</t>
  </si>
  <si>
    <t>This target was approved using a streamlined target validation route exclusive to small and medium-sized enterprises (SMEs). https://sciencebasedtargets.org/faqs-for-smes/ Gebr. Dürrbeck Kunststoffe GmbH commits to reduce scope 1 and scope 2 GHG emissions 50% by 2030 from a 2018 base year, and to measure and reduce its scope 3 emissions.</t>
  </si>
  <si>
    <t>Gebr. Heinemann SE &amp; Co. KG</t>
  </si>
  <si>
    <t>5299003UZLTMIKOS0G56</t>
  </si>
  <si>
    <t>Gebrüder Weiss GmbH</t>
  </si>
  <si>
    <t>529900LOW4SAET952388</t>
  </si>
  <si>
    <t>Gecina</t>
  </si>
  <si>
    <t>FR0010040865</t>
  </si>
  <si>
    <t>9695003E4MMA10IBTR26</t>
  </si>
  <si>
    <t>This target was approved using a streamlined target validation route exclusive to small and medium-sized enterprises (SMEs). https://sciencebasedtargets.org/faqs-for-smes/Gecina commits to reduce scope 1 and scope 2 GHG emissions 42% by 2030 from a 2020 base year, and to measure and reduce its scope 3 emissions.</t>
  </si>
  <si>
    <t>Geelen Counterflow</t>
  </si>
  <si>
    <t>This target was approved using a streamlined target validation route exclusive to small and medium-sized enterprises (SMEs). https://sciencebasedtargets.org/faqs-for-smes/ Geelen Counterflow commits to reduce absolute scope 1 and scope 2 GHG emissions 50% by 2030 from a 2018 base year, and to measure and reduce its scope 3 emissions.</t>
  </si>
  <si>
    <t>GeelongPort</t>
  </si>
  <si>
    <t>GeelongPort commits to reduce absolute scope 1 and scope 2 GHG emissions 50% by 2030 from a 2018 base year, and to measure and reduce its scope 3 emissions.</t>
  </si>
  <si>
    <t>Geely Automobile Holdings Limited</t>
  </si>
  <si>
    <t>KYG3777B1032</t>
  </si>
  <si>
    <t>549300YS3T1KVQ2SNI84</t>
  </si>
  <si>
    <t>Gefco</t>
  </si>
  <si>
    <t>969500L35AYJDJELXN93</t>
  </si>
  <si>
    <t>Geia Food A/S</t>
  </si>
  <si>
    <t>This target was approved using a streamlined target validation route exclusive to small and medium-sized enterprises (SMEs). https://sciencebasedtargets.org/faqs-for-smes/ Geia Food A/S commits to reduce scope 1 and scope 2 GHG emissions 42% by 2030 from a 2021 base year, and to measure and reduce its scope 3 emissions.</t>
  </si>
  <si>
    <t>Geiger GmbH</t>
  </si>
  <si>
    <t>This target was approved using a streamlined target validation route exclusive to small and medium-sized enterprises (SMEs). https://sciencebasedtargets.org/faqs-for-smes/ Geiger GmbH commits to reduce scope 1 and scope 2 GHG emissions 50% by 2030 from a 2018 base year, and to measure and reduce its scope 3 emissions.</t>
  </si>
  <si>
    <t>GEKA</t>
  </si>
  <si>
    <t>GEKA commits to reduce absolute scopes 1, 2 and 3 GHG emissions 30% by 2029 from a 2019 base year</t>
  </si>
  <si>
    <t>Gelal Socks Company- Cankiri Facility</t>
  </si>
  <si>
    <t>Gelopar Refrigeração Paranaense Ltda</t>
  </si>
  <si>
    <t>Gelopar commits to reduce absolute scope 1 and 2 GHG emissions 46.2% by 2030 from a 2019 base year.* Gelopar also commits to reduce scope 3 GHG emissions from use of sold products and end of life treatment of sold products 55% per product within the same timeframe. *The target boundary includes biogenic land-related emissions and removals from bioenergy feedstocks.</t>
  </si>
  <si>
    <t>Genan Holding A/S</t>
  </si>
  <si>
    <t>This target was approved using a streamlined target validation route exclusive to small and medium-sized enterprises (SMEs). https://sciencebasedtargets.org/faqs-for-smes/ Genan Holding A/S commits to reduce scope 1 and scope 2 GHG emissions 42% by 2030 from a 2022 base year, and to measure and reduce its scope 3 emissions.</t>
  </si>
  <si>
    <t>Genedata AG</t>
  </si>
  <si>
    <t>This target was approved using a streamlined target validation route exclusive to small and medium-sized enterprises (SMEs). https://sciencebasedtargets.org/faqs-for-smes/ Genedata AG commits to reduce scope 1 and scope 2 GHG emissions 42% by 2030 from a 2022 base year, and to measure and reduce its scope 3 emissions.</t>
  </si>
  <si>
    <t>General Interface Solution (GIS) Holding Limited</t>
  </si>
  <si>
    <t>KYG3808R1011</t>
  </si>
  <si>
    <t>529900UF1EE97VL5NU66</t>
  </si>
  <si>
    <t>General Interface Solution (GIS) Holding Limited commits to reduce absolute
scope 1 GHG emissions 42% by 2030 from a 2022 base year. General Interface
Solution (GIS) Holding Limited also commits to increase active annual sourcing of
renewable electricity from 91.5% in 2022 to 100% by 2030. General Interface
Solution (GIS) Holding Limited further commits to reduce absolute scope 3 GHG
emissions 42% within the same timeframe.</t>
  </si>
  <si>
    <t>General Logistics Systems B.V.</t>
  </si>
  <si>
    <t>General Mills Inc.</t>
  </si>
  <si>
    <t>US3703341046</t>
  </si>
  <si>
    <t>2TGYMUGI08PO8X8L6150</t>
  </si>
  <si>
    <t>Multinational manufacturer and marketer of branded consumer foods General Mills commits to reduce absolute scope 1, 2, and 3 GHG emissions 30% by FY2030 from a FY2020 base year. Within that target, General Mills commits to reduce absolute scope 1 and 2 GHG emissions 42% by FY2030 from a F2020 base year, and reduce absolute scope 3 GHG emissions 30% over the same timeframe.*The target boundary includes biogenic emissions and removals from bioenergy feedstocks</t>
  </si>
  <si>
    <t>General Motors</t>
  </si>
  <si>
    <t>US37045V1008</t>
  </si>
  <si>
    <t>54930070NSV60J38I987</t>
  </si>
  <si>
    <t>General Motors commits to reduce absolute scope 1 and 2 GHG emissions 72% by 2035 from a 2018 base year*. General Motors Company commits to reduce scope 3 GHG emissions from use of sold products of light duty vehicles 51% per vehicle kilometer by 2035 from a 2018 base year. *The target boundary includes biogenic emissions and removals from bioenergy feedstocks. Auto manufacturers have two near-term target temperature alignments for 1) scope 1 and 2 emissions and 2) scope 3 category 11 emissions from use of sold products.</t>
  </si>
  <si>
    <t>Generation Investment Management</t>
  </si>
  <si>
    <t>549300V6XJXIT0VLHA91</t>
  </si>
  <si>
    <t>GenerationHope, Inc.</t>
  </si>
  <si>
    <t>This target was approved using a streamlined target validation route exclusive to small and medium-sized enterprises (SMEs). https://sciencebasedtargets.org/faqs-for-smes/. GenerationHope, Inc. commits to reduce absolute scope 1 and scope 2 GHG emissions 28% by 2030 from a 2019 base year, and to measure and reduce its scope 3 emissions.</t>
  </si>
  <si>
    <t>Genesee &amp; Wyoming Inc.</t>
  </si>
  <si>
    <t>G617XSG94Z7G0RMW3L02</t>
  </si>
  <si>
    <t>Genesis Energy Ltd</t>
  </si>
  <si>
    <t>NZGNEE0001S7</t>
  </si>
  <si>
    <t>254900HM1ABRDJ7T5718</t>
  </si>
  <si>
    <t>Genesis Energy Limited commits to reduce absolute scope 1 and 2 GHG emissions 36% by FY2025 from a FY2020 base year. Genesis Energy Limited also commits to reduce absolute scope 3 emissions from use of sold products 21% by FY2025 from a FY2020 base year.</t>
  </si>
  <si>
    <t>GENESIS FASHIONS LIMITED</t>
  </si>
  <si>
    <t>254900A9MZW1NHYXD737</t>
  </si>
  <si>
    <t>Genesis Property International S.A.</t>
  </si>
  <si>
    <t>This target was approved using a streamlined target validation route exclusive to small and medium-sized enterprises (SMEs). https://sciencebasedtargets.org/faqs-for-smes/ Genesis Property International S.A. commits to reduce scope 1 and scope 2 GHG emissions 46% by 2030 from a 2019 base year, and to measure and reduce its scope 3 emissions.</t>
  </si>
  <si>
    <t>Genesta Property Nordics AB</t>
  </si>
  <si>
    <t>636700SOYOTTS512FD14</t>
  </si>
  <si>
    <t>Genesys Cloud Services, Inc.</t>
  </si>
  <si>
    <t>Genex Infosys Limited</t>
  </si>
  <si>
    <t>Genexis Group</t>
  </si>
  <si>
    <t>This target was approved using a streamlined target validation route exclusive to small and medium-sized enterprises (SMEs). https://sciencebasedtargets.org/faqs-for-smes/ Genexis Group commits to reduce scope 1 and scope 2 GHG emissions 42% by 2030 from a 2022 base year, and to measure and reduce its scope 3 emissions. Genexis Group commits to reach net-zero by 2050. As part of this, Genexis Group commits to reduce scope 1+2+3 emissions 90% by 2050 from a 2022 base year.</t>
  </si>
  <si>
    <t>Genossenschaft ZFV-Unternehmungen</t>
  </si>
  <si>
    <t>Overall Net-Zero Target
Genossenschaft ZFV-Unternehmungen commits to reach net-zero GHG emissions across the value chain by 2050.
Near-Term Targets
Energy and industrial:
Genossenschaft ZFV-Unternehmungen commits to reduce absolute scope 1 and 2 GHG emissions 42% by 2029 from a 2019 base year. Genossenschaft ZFV-Unternehmungen also commits to reduce absolute scope 3 GHG emissions from purchased goods and services, capital goods, and fuel and energy related activities 25% within the same timeframe.
FLAG:
Genossenschaft ZFV-Unternehmungen commits to reduce absolute scope 3 FLAG GHG emissions 30.03% by 2029 from a 2019 base year*. Genossenschaft ZFV-Unternehmungen commits to no deforestation across its primary deforestation-linked commodities, with a target date of December 31, 2025. *The target includes FLAG emissions and removals.
Long-Term Targets
Energy and industrial:
Genossenschaft ZFV-Unternehmungen commits to reduce absolute scope 1 and 2 GHG emissions 90% by 2050 from a 2019 base year. Genossenschaft ZFV-Unternehmungen also commits to reduce absolute scope 3 GHG emissions from purchased goods and services, capital goods and fuel and energy related activities 90% within the same timeframe.
FLAG:
Genossenschaft ZFV-Unternehmungen further commits to reduce absolute scope 3 FLAG GHG emissions 72% within the same timeframe*. *The target includes FLAG emissions and removals.</t>
  </si>
  <si>
    <t>Genova Property Group AB</t>
  </si>
  <si>
    <t>This target was approved using a streamlined target validation route exclusive to small and medium-sized enterprises (SMEs). https://sciencebasedtargets.org/faqs-for-smes/ Genova Property Group AB commits to reduce scope 1 and scope 2 GHG emissions 42% by 2030 from a 2021 base year, and to measure and reduce its scope 3 emissions.</t>
  </si>
  <si>
    <t>Genpact</t>
  </si>
  <si>
    <t>BMG3922B1072</t>
  </si>
  <si>
    <t>529900OSEC6Q0L4L5B35</t>
  </si>
  <si>
    <t>Genpact commits to reduce absolute scope 1 and 2 GHG emissions 69.5% by 2032 from a 2019 base year. Genpact also commits to reduce absolute scope 3 GHG emissions 54.6% within the same timeframe.</t>
  </si>
  <si>
    <t>GenScript Biotech Corporation</t>
  </si>
  <si>
    <t>KYG3825B1059</t>
  </si>
  <si>
    <t>529900YIYUOJOXSAE372</t>
  </si>
  <si>
    <t>GENUI GmbH</t>
  </si>
  <si>
    <t>Headline target: GENUI GmbH’s portfolio targets cover 97% of its total investment and lending by invested capital as of 2022. As of that year, required activities made up 94% of GENUI GmbH’s total investment and lending by invested capital while optional activities made up 3% and out of scope activities made up 3%. https://sciencebasedtargets.org/resources/files/Target-language-and-summary_GENUI-GmbH_2023-08-24-094953_xlez.pdf</t>
  </si>
  <si>
    <t>Genuit Group plc</t>
  </si>
  <si>
    <t>2138005IF1N2RKJ6KO18</t>
  </si>
  <si>
    <t>Genuit Group plc commits to reduce absolute scope 1 and 2 GHG emissions 30% by 2027 from a 2021 base year.* Genuit Group plc also commits to increase annual sourcing of renewable electricity from 94% in 2021 to 100% by 2027 through 2030. Genuit Group plc further commits that 83% of its suppliers by emissions covering purchased goods and services will have science-based targets by 2027. *The target boundary includes biogenic land-related emissions and removals from bioenergy feedstocks.</t>
  </si>
  <si>
    <t>GEODIS</t>
  </si>
  <si>
    <t>969500U66QCQ1YD35O02</t>
  </si>
  <si>
    <t>Geomatikk Holding AS</t>
  </si>
  <si>
    <t>GeoPost</t>
  </si>
  <si>
    <t>Overall Net-Zero Target GeoPost commits to reach net-zero greenhouse gas emissions across the value chain by FY2040 from a FY2020 base year. Near-Term Targets GeoPost commits to reduce absolute scope 1 and 2 GHG emissions and absolute scope 3 GHG emissions from fuel and energy related activities, upstream transportation and distribution and upstream leased assets 43% by FY2030 from a FY2020 base year.* *The target boundary includes land-related emissions and removals from bioenergy feedstocks. Long-Term Targets GeoPost commits to reduce absolute scope 1, 2 and 3 GHG emissions 90% by FY2040 from a FY2020 base year.* *The target boundary includes land-related emissions and removals from bioenergy feedstocks.</t>
  </si>
  <si>
    <t>Georg Fischer AG</t>
  </si>
  <si>
    <t>CH0001752309</t>
  </si>
  <si>
    <t>529900CMRQYW4U1W2456</t>
  </si>
  <si>
    <t>Georg Fischer AG commits to reduce absolute scope 1 and 2 GHG emissions 30% by 2026 from a 2019 base year. Georg Fischer AG also commits to reduce scope 3 GHG emissions from purchased goods and services and use of sold products 34.6 % per ton of processed material by 2030 from a 2019 base year.</t>
  </si>
  <si>
    <t>George Clinical</t>
  </si>
  <si>
    <t>This target was approved using a streamlined target validation route exclusive to small and medium-sized enterprises (SMEs). https://sciencebasedtargets.org/faqs-for-smes/  George Clinicalcommits to maintain zero scope 1 emissions through 2030. George Clinical also commits to reduce absolute scope 2 GHG emissions 42 % by 2030 from a 2022 base year, and to measure and reduce its scope 3 emissions</t>
  </si>
  <si>
    <t>George P. Johnson (Japan) Ltd.</t>
  </si>
  <si>
    <t>This target was approved using a streamlined target validation route exclusive to small and medium-sized enterprises (SMEs). https://sciencebasedtargets.org/faqs-for-smes/ George P. Johnson (Japan) Ltd. commits to reduce scope 1 and scope 2 GHG emissions 50% by 2030 from a 2018 base year, and to measure and reduce its scope 3 emissions.</t>
  </si>
  <si>
    <t>Geotab</t>
  </si>
  <si>
    <t>549300MWNADBMYPWXP32</t>
  </si>
  <si>
    <t>Geotab commits to reduce absolute scope 1 and 2 GHG emissions 50% by 2030 from a 2019 base year. Geotab also commits to reduce absolute scope 3 GHG emissions 50% within the same timeframe.</t>
  </si>
  <si>
    <t>Geovent A/S</t>
  </si>
  <si>
    <t>This target was approved using a streamlined target validation route exclusive to small and medium-sized enterprises (SMEs). https://sciencebasedtargets.org/faqs-for-smes/ Geovent A/S commits to reduce scope 1 and scope 2 GHG emissions 42% by 2030 from a 2021 base year, and to measure and reduce its scope 3 emissions.</t>
  </si>
  <si>
    <t>Gerald Edelman LLP</t>
  </si>
  <si>
    <t>This target was approved using a streamlined target validation route exclusive to small and medium-sized enterprises (SMEs). https://sciencebasedtargets.org/faqs-for-smes/ Gerald Edelman LLP commits to reduce scope 1 and scope 2 GHG emissions 42% by 2030 from a 2021 base year, and to measure and reduce its scope 3 emissions.</t>
  </si>
  <si>
    <t>GERFLOR</t>
  </si>
  <si>
    <t>Gerresheimer AG</t>
  </si>
  <si>
    <t>Gestamp</t>
  </si>
  <si>
    <t>ES0105223004</t>
  </si>
  <si>
    <t>95980020140005484363</t>
  </si>
  <si>
    <t>Gestamp S.A. commits to reduce absolute scope 1 and 2 GHG emissions 30% by 2030 from a 2018 base year. Gestamp S.A. also commits to reduce absolute scope 3 GHG emissions from purchased goods and services and fuel and energy related activities by 22% by 2030 from a 2018 base year.</t>
  </si>
  <si>
    <t>GET-IT CO., LTD.</t>
  </si>
  <si>
    <t>This target was approved using a streamlined target validation route exclusive to small and medium-sized enterprises (SMEs). https://sciencebasedtargets.org/faqs-for-smes/ GET-IT CO., LTD. commits to reduce absolute scope 1 and scope 2 GHG emissions 50% by 2030 from a 2018 base year, and to measure and reduce its scope 3 emissions.</t>
  </si>
  <si>
    <t>Getac Precision Technology Vietnam Co., Ltd</t>
  </si>
  <si>
    <t>Getac Technology Corporation</t>
  </si>
  <si>
    <t>Getac Technology Corporation commits to reduce absolute scope 1 and 2 GHG emissions 42% by 2030 from a 2021 base year.
Getac Technology Corporation also commits to reduce absolute scope 3 GHG emissions from purchased goods and services and downstream transportation and distribution 25% within the same timeframe.</t>
  </si>
  <si>
    <t>Getinge AB</t>
  </si>
  <si>
    <t>SE0000202624</t>
  </si>
  <si>
    <t>5493003PZ4F570G3W735</t>
  </si>
  <si>
    <t>GETLINK</t>
  </si>
  <si>
    <t>FR0010533075</t>
  </si>
  <si>
    <t>9695007ZEQ7M0OE74G82</t>
  </si>
  <si>
    <t>GETLINK Group commits to reduce absolute scope 1 and 2 GHG emissions 30% by FY2025 from a FY2019 base year. GETLINK Group commits to reduce absolute scope 3 GHG emissions from purchased goods and services and capital goods 7.5% over the same timeframe.</t>
  </si>
  <si>
    <t>GFT Technologies</t>
  </si>
  <si>
    <t>GFT Technologies commits to reduce absolute scope 1 and 2 GHG emissions 50% by 2030 from a 2020 base year. GFT Technologies also commits to reduce scope 3 GHG emissions 60% per euro value added within the same timeframe.</t>
  </si>
  <si>
    <t>GHD Group Limited</t>
  </si>
  <si>
    <t>Ghelamco Poland</t>
  </si>
  <si>
    <t>This target was approved using a streamlined target validation route exclusive to small and medium-sized enterprises (SMEs). https://sciencebasedtargets.org/faqs-for-smes/ Ghelamco Poland commits to reduce scope 1 and scope 2 GHG emissions 46% by 2030 from a 2019 base year, and to measure and reduce its scope 3 emissions.</t>
  </si>
  <si>
    <t>Giesecke+Devrient GmbH</t>
  </si>
  <si>
    <t>GIFU BELT CO.,LTD.</t>
  </si>
  <si>
    <t>This target was approved using a streamlined target validation route exclusive to small and medium-sized enterprises (SMEs). https://sciencebasedtargets.org/faqs-for-smes/ GIFU BELT CO.,LTD. commits to reduce scope 1 and scope 2 GHG emissions 42% by 2030 from a 2021 base year, and to measure and reduce its scope 3 emissions.</t>
  </si>
  <si>
    <t>Gifu Sanken Kogyo Co,.Ltd</t>
  </si>
  <si>
    <t>This target was approved using a streamlined target validation route exclusive to small and medium-sized enterprises (SMEs). https://sciencebasedtargets.org/faqs-for-smes/  Gifu Sanken Kogyo Co,.Ltd commits to reduce scope 1 and scope 2 GHG emissions 46% by 2030 from a 2019 base year, and to measure and reduce its scope 3 emissions.</t>
  </si>
  <si>
    <t>Gig Consultants</t>
  </si>
  <si>
    <t>This target was approved using a streamlined target validation route exclusive to small and medium-sized enterprises (SMEs). https://sciencebasedtargets.org/faqs-for-smes/ Gig Consultants commits to reduce scope 1 and scope 2 GHG emissions 42% by 2030 from a 2022 base year, and to measure and reduce its scope 3 emissions.</t>
  </si>
  <si>
    <t>Gilbert Ash</t>
  </si>
  <si>
    <t>This target was approved using a streamlined target validation route exclusive to small and medium-sized enterprises (SMEs). https://sciencebasedtargets.org/faqs-for-smes/ Gilbert Ash commits to reduce scope 1 and scope 2 GHG emissions 46% by 2030 from a 2019 base year, and to measure and reduce its scope 3 emissions.</t>
  </si>
  <si>
    <t>Gildan Activewear Inc.</t>
  </si>
  <si>
    <t>CA3759161035</t>
  </si>
  <si>
    <t>549300SB3IBI34M00Z45</t>
  </si>
  <si>
    <t>Gildan commits to reduce absolute scope 1 and 2 GHG emissions 30% by
2030 from a 2018 base year.* Gildan also commits to reduce absolute
scope 3 GHG emissions 13.5% by 2030 from a 2019 base year.
*The target boundary includes land-related emissions and removals from
bioenergy feedstocks.</t>
  </si>
  <si>
    <t>Gilead Sciences, Inc.</t>
  </si>
  <si>
    <t>US3755581036</t>
  </si>
  <si>
    <t>549300WTZWR07K8MNV44</t>
  </si>
  <si>
    <t>Gilead Sciences commits to reduce absolute scope 1 and 2 GHG emissions 46% by 2030 from a 2019 base year. Gilead Sciences also commits to reduce absolute scope 3 GHG emissions 15% over the same timeframe.</t>
  </si>
  <si>
    <t>Gilmer</t>
  </si>
  <si>
    <t>GILT Services, Inc.</t>
  </si>
  <si>
    <t>This target was approved using a streamlined target validation route exclusive to small and medium-sized enterprises (SMEs). https://sciencebasedtargets.org/faqs-for-smes/ GILT Services, Inc. commits to reduce scope 1 and scope 2 GHG emissions 42% by 2030 from a 2022 base year, and to measure and reduce its scope 3 emissions.</t>
  </si>
  <si>
    <t>Gina Tricot</t>
  </si>
  <si>
    <t>549300EOXB3LQDDU7L66</t>
  </si>
  <si>
    <t>Gina Tricot commits to reduce absolute scope 1 and 2 GHG emissions 50% by 2030 from a 2021 base year. Gina Tricot also commits to reduce absolute scope 3 GHG emissions 50% within the same timeframe.</t>
  </si>
  <si>
    <t>Giraffe・Corporation Co.,LTD.</t>
  </si>
  <si>
    <t>This target was approved using a streamlined target validation route exclusive to small and medium-sized enterprises (SMEs). https://sciencebasedtargets.org/faqs-for-smes/ Giraffe・Corporation Co.,LTD. commits to reduce scope 1 and scope 2 GHG emissions 42% by 2030 from a 2022 base year, and to measure and reduce its scope 3 emissions.</t>
  </si>
  <si>
    <t>Gissler&amp;Pass GmbH</t>
  </si>
  <si>
    <t>This target was approved using a streamlined target validation route exclusive to small and medium-sized enterprises (SMEs). https://sciencebasedtargets.org/faqs-for-smes/ Gissler&amp;Pass GmbH commits to reduce scope 1 and scope 2 GHG emissions 42% by 2030 from a 2021 base year, and to measure and reduce its scope 3 emissions.</t>
  </si>
  <si>
    <t>Givaudan SA</t>
  </si>
  <si>
    <t>CH0010645932</t>
  </si>
  <si>
    <t>213800SVRMQA1TD91D41</t>
  </si>
  <si>
    <t>Swiss manufacturer Givaudan commits to reduce absolute scope 1 and 2 GHG emissions 70% by 2030 from a 2015 base year. Givaudan also has a goal to reduce absolute scope 3 GHG emissions by 20% over the same time period.</t>
  </si>
  <si>
    <t>Give Steel A/S</t>
  </si>
  <si>
    <t>2138004L725GRVKJIY68</t>
  </si>
  <si>
    <t>Gjensidige Forsikring ASA</t>
  </si>
  <si>
    <t>NO0010582521</t>
  </si>
  <si>
    <t>GK Gruppen AS</t>
  </si>
  <si>
    <t>GKN Aerospace Services Ltd</t>
  </si>
  <si>
    <t>GKN Automotive</t>
  </si>
  <si>
    <t>Overall Net-Zero Target
GKN Automotive commits to reach net-zero greenhouse gas emissions across the value
chain by 2045.
Near-Term Targets
GKN Automotive commits to reduce absolute scope 1 and 2 GHG emissions 45% by 2030
from a 2021 base year. GKN Automotive also commits to reduce absolute scope 3 GHG
emissions 25% within the same timeframe.
Long-Term Targets
GKN Automotive commits to reduce absolute scope 1 and 2 GHG emissions 90% by 2045
from a 2021 base year. GKN Automotive also commits to reduce absolute scope 3 GHG
emissions 90% within the same timeframe.</t>
  </si>
  <si>
    <t>GKN Powder Metallurgy</t>
  </si>
  <si>
    <t>GKR Scaffolding Ltd</t>
  </si>
  <si>
    <t>This target was approved using a streamlined target validation route exclusive to small and medium-sized enterprises (SMEs). https://sciencebasedtargets.org/faqs-for-smes/ GKR Scaffolding Ltd commits to reduce scope 1 and scope 2 GHG emissions 42% by 2030 from a 2022 base year, and to measure and reduce its scope 3 emissions. GKR Scaffolding Ltd commits to reach net-zero by 2045. As part of this, GKR Scaffolding Ltd commits to reduce scope 1+2+3 emissions 90% by 2045 from a 2022 base year.</t>
  </si>
  <si>
    <t>GLAM.TEX SRL UNIPERSONALE</t>
  </si>
  <si>
    <t>This target was approved using a streamlined target validation route exclusive to small and medium-sized enterprises (SMEs). https://sciencebasedtargets.org/faqs-for-smes/ GLAM.TEX SRL UNIPERSONALE commits to reduce scope 1 and scope 2 GHG emissions 46% by 2030 from a 2019 base year, and to measure and reduce its scope 3 emissions.</t>
  </si>
  <si>
    <t>Glamox</t>
  </si>
  <si>
    <t>NO0004241100</t>
  </si>
  <si>
    <t>635400T7NGIJLKUTWE52</t>
  </si>
  <si>
    <t>Glanbia Ireland DAC</t>
  </si>
  <si>
    <t>IE0000669501</t>
  </si>
  <si>
    <t>NA</t>
  </si>
  <si>
    <t>Glanbia PLC</t>
  </si>
  <si>
    <t>635400SRMCBHVMSKJS84</t>
  </si>
  <si>
    <t>Glanbia PLC commits to reduce absolute scope 1 and 2 GHG emissions 31% by 2030 from a 2018 base year.* Glanbia PLC commits to reduce scope 3 GHG emissions from purchased goods and services 25% per tonne of dairy product produced by 2030 from a 2018 base year. * The target boundary includes biogenic emissions and removals from bioenergy feedstocks.</t>
  </si>
  <si>
    <t>Glasdon Group Limited</t>
  </si>
  <si>
    <t>This target was approved using a streamlined target validation route exclusive to small and medium-sized enterprises (SMEs). https://sciencebasedtargets.org/faqs-for-smes/ Glasdon Group Limited commits to reduce scope 1 and scope 2 GHG emissions 50% by 2030 from a 2018 base year, and to measure and reduce its scope 3 emissions.</t>
  </si>
  <si>
    <t>Glass, Lewis &amp; Co., LLC</t>
  </si>
  <si>
    <t>This target was approved using a streamlined target validation route exclusive to small and medium-sized enterprises (SMEs). https://sciencebasedtargets.org/faqs-for-smes/ Glass, Lewis &amp; Co., LLC commits to reduce scope 1 and scope 2 GHG emissions 42% by 2030 from a 2022 base year, and to measure and reduce its scope 3 emissions.</t>
  </si>
  <si>
    <t>Glaston Corporation</t>
  </si>
  <si>
    <t>FI4000369657</t>
  </si>
  <si>
    <t>743700V3I7CLI3DJ8L62</t>
  </si>
  <si>
    <t>Gleeds</t>
  </si>
  <si>
    <t>Fy2030</t>
  </si>
  <si>
    <t>Overall Net-Zero Target
Gleeds commits to reach net-zero greenhouse gas emissions across the value chain by FY2040 from a FY2019 base year.
Near-Term Targets
Gleeds commits to reduce absolute scope 1 and 2 GHG emissions 46.2% by FY2030 from a FY2019 base year.
Gleeds also commits to reduce absolute scope 3 GHG emissions from purchased goods and services, business travel and employee commuting 46.2% within the same timeframe.
Long-Term Targets
Gleeds commits to reduce scope 1, 2 and 3 GHG emissions by 90% by FY2040 from a FY2019 base year.</t>
  </si>
  <si>
    <t>Glenmark Pharmaceuticals Limited</t>
  </si>
  <si>
    <t>INE935A01035</t>
  </si>
  <si>
    <t>335800WKECZXIIT9GK20</t>
  </si>
  <si>
    <t>Glenmark Pharmaceuticals Limited commits to reduce absolute scope 1 and
2 GHG emissions 35% by FY2035 from a FY2021 base year.* Glenmark
Pharmaceuticals Limited also commits to reduce scope 3 GHG emissions
from purchased goods and services, fuel and energy related activities,
downstream transportation and distribution, and investments 28% per ton
of pharmaceutical products within the same timeframe. 
*The target boundary includes biogenic land-related emissions and
removals from bioenergy feedstocks.</t>
  </si>
  <si>
    <t>Glenveagh Properties Plc</t>
  </si>
  <si>
    <t>IE00BD6JX574</t>
  </si>
  <si>
    <t>635400QUQ2YYGMOAK834</t>
  </si>
  <si>
    <t>Overall Net-Zero Target
Glenveagh Properties PLC commits to reach net-zero greenhouse gas emissions across the
value chain by 2050 from a 2021 base year.
Near-Term Targets
Glenveagh commits to reduce absolute scope 1 and 2 GHG emissions 46.2% by 2031 from
a 2021 base year*. Glenveagh also commits to reduce scope 3 GHG emissions 55.0% per
100 square meters of completed floor area within the same timeframe*.
*The target boundary includes biogenic land related emissions and removals from
bioenergy feedstocks.
Long-Term Targets
Glenveagh commits to reduce absolute scope 1 and 2 GHG emissions 90% by 2050 from a
2021 base year. Glenveagh also commits to reduce scope 3 GHG emissions 97% per 100
square meters of completed floor area within the same timeframe.</t>
  </si>
  <si>
    <t>Global Dominion Access, S.A.</t>
  </si>
  <si>
    <t>ES0105130001</t>
  </si>
  <si>
    <t>95980020140005225955</t>
  </si>
  <si>
    <t>Global Fashion Group S.A.</t>
  </si>
  <si>
    <t>5493001035L29EQRO222</t>
  </si>
  <si>
    <t>Global Fashion Group S.A. commits to reduce absolute scope 1 and 2 GHG emissions 50% by 2030 from a 2019 base year.  Global Fashion Group S.A. also commits to reduce scope 3 GHG emissions from purchased goods and services, upstream and downstream transportation and distribution 90% per million Net Merchandise Value (NMV), which is equivalent to a 29% absolute reduction, within the same timeframe</t>
  </si>
  <si>
    <t>GLOBAL MALL CO., LTD.</t>
  </si>
  <si>
    <t>This target was approved using a streamlined target validation route exclusive to small and medium-sized enterprises (SMEs). https://sciencebasedtargets.org/faqs-for-smes/ GLOBAL MALL CO., LTD. commits to reduce scope 1 and scope 2 GHG emissions 42% by 2030 from a 2022 base year, and to measure and reduce its scope 3 emissions.</t>
  </si>
  <si>
    <t>Global One Real Estate Investment Corp.</t>
  </si>
  <si>
    <t>This target was approved using a streamlined target validation route exclusive to small and medium-sized enterprises (SMEs). https://sciencebasedtargets.org/faqs-for-smes/ Global One Real Estate Investment Corp. commits to reduce scope 1 and scope 2 GHG emissions 42% by 2030 from a 2022 base year, and to measure and reduce its scope 3 emissions.  Global One Real Estate Investment Corp. commits to reach net-zero by 2050. As part of this, Global One Real Estate Investment Corp. commits to reduce scope 1+2+3 emissions 90% by 2050 from a 2022 base year.</t>
  </si>
  <si>
    <t>Global Substation Solutions Ltd</t>
  </si>
  <si>
    <t>This target was approved using a streamlined target validation route exclusive to small and medium-sized enterprises (SMEs). https://sciencebasedtargets.org/faqs-for-smes/ Global Substation Solutions Ltd commits to reduce scope 1 and scope 2 GHG emissions 42% by 2030 from a 2023 base year, and to measure and reduce its scope 3 emissions. Global Substation Solutions Ltd commits to reach net-zero by 2045. As part of this, Global Substation Solutions Ltd commits to reduce scope 1+2+3 emissions 90% by 2045 from a 2023 base year.</t>
  </si>
  <si>
    <t>Global Switch Holding Ltd</t>
  </si>
  <si>
    <t>Global Unichip Corporation</t>
  </si>
  <si>
    <t>TW0003443008</t>
  </si>
  <si>
    <t>Global Via Infraestructuras S.A.</t>
  </si>
  <si>
    <t>959800G035RXF4ZGCT98</t>
  </si>
  <si>
    <t>Global Via Infraestructuras S.A. commits to reduce absolute scope 1 and 2 emissions 42% by 2029 from a 2019 base year. Global Via Infraestructuras S.A. also commits to reduce absolute scope 3 GHG emissions from purchased goods and services, fuel and energy related activities, upstream transportation and distribution, waste generated in operations, business travel, upstream leased assets, and investments 25% within the same timeframe.</t>
  </si>
  <si>
    <t>Global Vision Direct Limited</t>
  </si>
  <si>
    <t>This target was approved using a streamlined target validation route exclusive to small and medium-sized enterprises (SMEs). https://sciencebasedtargets.org/faqs-for-smes/ Global Vision Direct Limited commits to reduce scope 1 and scope 2 GHG emissions 42% by 2030 from a 2022 base year, and to measure and reduce its scope 3 emissions.</t>
  </si>
  <si>
    <t>Global-share Co., Ltd</t>
  </si>
  <si>
    <t>This target was approved using a streamlined target validation route exclusive to small and medium-sized enterprises (SMEs). https://sciencebasedtargets.org/faqs-for-smes/ Global-share Co., Ltd commits to reduce scope 1 and scope 2 GHG emissions 42% by 2030 from a 2022 base year, and to measure and reduce its scope 3 emissions.</t>
  </si>
  <si>
    <t>GlobalConnect (Nordic Connectivity AB)</t>
  </si>
  <si>
    <t>GlobalConnect commits to reduce absolute scope 1 GHG emissions 42% by 2030 from a 2022 base year.* GlobalConnect also commits to continue active annual sourcing of 100% renewable electricity through 2030. GlobalConnect commits to reduce absolute scope 3 GHG emissions 25% by 2030 from a 2022 base year.*
*The target boundary includes biogenic land-related emissions and removals from bioenergy feedstocks.</t>
  </si>
  <si>
    <t>GlobalData</t>
  </si>
  <si>
    <t>GB00B87ZTG26</t>
  </si>
  <si>
    <t>2138005I669UO6PJXM24</t>
  </si>
  <si>
    <t>GLOBALWORTH REAL ESTATE INVESTMENTS LIMITED</t>
  </si>
  <si>
    <t>This target was approved using a streamlined target validation route exclusive to small and medium-sized enterprises (SMEs). https://sciencebasedtargets.org/faqs-for-smes/ GLOBALWORTH REAL ESTATE INVESTMENTS LIMITED commits to reduce scope 1 and scope 2 GHG emissions 46% by 2030 from a 2019 base year, and to measure and reduce its scope 3 emissions.</t>
  </si>
  <si>
    <t>Globant España S.A.</t>
  </si>
  <si>
    <t>LU0974299876</t>
  </si>
  <si>
    <t>Globant commits to reduce absolute scope 1 GHG emissions 50% by 2030 from a 2019 base year. Globant commits to continue annually sourcing 100% renewable electricity through 2030. Globant commits to reduce scope 3 GHG emissions 55% per employee by 2030 from a 2019 base year.</t>
  </si>
  <si>
    <t>Globe Telecom, Inc.</t>
  </si>
  <si>
    <t>PHY272571498</t>
  </si>
  <si>
    <t>254900GPWI1816YIM923</t>
  </si>
  <si>
    <t>Overall Net-Zero Target: 
Globe Telecom, Inc. commits to reach net-zero greenhouse gas emissions across the value chain by 2050.
Near-Term Targets: 
Globe Telecom, Inc. commits to reduce absolute scope 1 and 2 GHG emissions 42% by 2030 from a 2021 base year.* Globe Telecom, Inc. also commits to reduce absolute scope 3 GHG emissions from purchased goods and services, capital goods, fuel- and energy-related activities, use of sold products, and end-of-life treatment of sold products 25% within the same timeframe.
*The target boundary includes land-related emissions and removals from bioenergy feedstocks.
Long-Term Targets: 
Globe Telecom, Inc. commits to reduce absolute scope 1 and 2 GHG emissions 90% by 2050 from a 2021 base year. Globe Telecom, Inc. also commits to reduce absolute scope 3 GHG emissions 90% within the same timeframe.</t>
  </si>
  <si>
    <t>Globe-ing Inc.</t>
  </si>
  <si>
    <t>This target was approved using a streamlined target validation route exclusive to small and medium-sized enterprises (SMEs). https://sciencebasedtargets.org/faqs-for-smes/ Globe-ing Inc. commits to reduce scope 1 and scope 2 GHG emissions 38% by 2030 from a 2021 base year, and to measure and reduce its scope 3 emissions.</t>
  </si>
  <si>
    <t>Gloor AG</t>
  </si>
  <si>
    <t>This target was approved using a streamlined target validation route exclusive to small and medium-sized enterprises (SMEs). https://sciencebasedtargets.org/faqs-for-smes/ Gloor AG commits to reduce scope 1 and scope 2 GHG emissions 42% by 2030 from a 2021 base year, and to measure and reduce its scope 3 emissions.</t>
  </si>
  <si>
    <t>Glory Oceanic (Vietnam) Co. Ltd.</t>
  </si>
  <si>
    <t>Glovo</t>
  </si>
  <si>
    <t>Glovo commits to increase annual sourcing of renewable electricity from 7% in 2020 to 100% by 2030. Glovo also commits to reduce absolute scope 3 GHG emissions from upstream transportation and distribution, waste generated in operations and the end-of-life treatment of sold products 42.12% by 2030 from a 2020 base year.</t>
  </si>
  <si>
    <t>GLP J-REIT</t>
  </si>
  <si>
    <t>This target was approved using a streamlined target validation route exclusive to small and medium-sized enterprises (SMEs). https://sciencebasedtargets.org/faqs-for-smes/ GLP J-REIT commits to reduce scope 1 and scope 2 GHG emissions 42% by 2030 from a 2021 base year, and to measure and reduce its scope 3 emissions.</t>
  </si>
  <si>
    <t>Gluth Systemtechnik GmbH</t>
  </si>
  <si>
    <t>This target was approved using a streamlined target validation route exclusive to small and medium-sized enterprises (SMEs). https://sciencebasedtargets.org/faqs-for-smes/ Gluth Systemtechnik GmbH commits to reduce scope 1 and scope 2 GHG emissions 42% by 2030 from a 2021 base year, and to measure and reduce its scope 3 emissions.</t>
  </si>
  <si>
    <t>GN Store Nord A/S</t>
  </si>
  <si>
    <t>DK0010272632</t>
  </si>
  <si>
    <t>5493008U3H3W0NKPFL10</t>
  </si>
  <si>
    <t>GN Store Nord commits to reduce absolute scope 1 and 2 GHG emissions 80% by 2030 from a 2021 base year. GN Store Nord also commits to reduce absolute scope 3 GHG emissions 25% within the same timeframe.</t>
  </si>
  <si>
    <t>Go Green Ltd</t>
  </si>
  <si>
    <t>This target was approved using a streamlined target validation route exclusive to small and medium-sized enterprises (SMEs). https://sciencebasedtargets.org/faqs-for-smes/ Go Green Ltd commits to reduce scope 1 and scope 2 GHG emissions 50% by 2030 from a 2018 base year, and to measure and reduce its scope 3 emissions.  Go Green Ltd commits to reach net-zero by 2048. As part of this, Go Green Ltd commits to reduce scope 1+2+3 emissions 90% by 2048 from a 2018 base year.</t>
  </si>
  <si>
    <t>GO Plc.</t>
  </si>
  <si>
    <t>MT0000090101</t>
  </si>
  <si>
    <t>Malta</t>
  </si>
  <si>
    <t>Overall Net-Zero Target: 
GO Plc. commits to reach net-zero greenhouse gas emissions across the value chain by 2050.
Near-Term Targets: 
GO Plc. commits to reduce absolute scope 1 and 2 GHG emissions 42% by 2030 from a 2021 base year. GO Plc. commits to reduce absolute scope 3 GHG emissions from purchased goods and services, capital goods and downstream leased assets 42% within the same timeframe.
Long-Term Targets: 
GO Plc. commits to reduce absolute scope 1 and 2 GHG emissions 90% by 2050 from a 2021 base year. GO Plc. also commits to reduce absolute scope 3 GHG emissions 90% within the same timeframe.</t>
  </si>
  <si>
    <t>Go-Ahead Holdings Limited</t>
  </si>
  <si>
    <t>GB0003753778</t>
  </si>
  <si>
    <t>2138009TF1SYOMQLBJ60</t>
  </si>
  <si>
    <t>Go-Ahead Holdings Limited commits to reduce absolute scope 1 and 2 GHG emissions 75% by FY2035 from a FY2020 base year. **The target boundary includes biogenic emissions and removals from bioenergy feedstocks.</t>
  </si>
  <si>
    <t>Go-Tan bv</t>
  </si>
  <si>
    <t>This target was approved using a streamlined target validation route exclusive to small and medium-sized enterprises (SMEs). https://sciencebasedtargets.org/faqs-for-smes/ Go-Tan bv commits to reduce scope 1 and scope 2 GHG emissions 42% by 2030 from a 2020 base year, and to measure and reduce its scope 3 emissions.</t>
  </si>
  <si>
    <t>GoCardless</t>
  </si>
  <si>
    <t>GoCardless commits to reach net-zero greenhouse gas emissions across the value chain by 2035.
Near-Term Targets
a. GoCardless commits to reduce absolute scope 1 and scope 2 GHG emissions 92% by 2027 from a 2019 base year
b. GoCardless commits to reduce scope 3 emissions 90% per full-time employee by 2027 from a 2019 base year
c. GoCardless commits to increase annual sourcing of renewable electricity from 53% in 2019 to 100% by 2027, and to continue annually sourcing 100% renewable electricitythrough 2027 Long-Term Targets
a. GoCardless commits to reduce absolute scope 1 and scope 2 GHG emissions 92% by 2027 from a 2019 base year b. GoCardless commits to reduce scope 3 emissions 97% per full-time employee by 2035 from a 2019 base year</t>
  </si>
  <si>
    <t>GODA Co.,Ltd.</t>
  </si>
  <si>
    <t>This target was approved using a streamlined target validation route exclusive to small and medium-sized enterprises (SMEs). https://sciencebasedtargets.org/faqs-for-smes/ GODA Co.,Ltd. commits to reduce  scope 1 and scope 2 GHG emissions 50% by 2030 from a 2018 base year, and to measure and reduce its scope 3 emissions.</t>
  </si>
  <si>
    <t>Godrej &amp; Boyce Mfg. Co. Ltd.</t>
  </si>
  <si>
    <t>335800P1QXQS11Z6MI12</t>
  </si>
  <si>
    <t>Godrej AgroveT Limited</t>
  </si>
  <si>
    <t>INE850D01014</t>
  </si>
  <si>
    <t>335800RSHGFZI4KP8948</t>
  </si>
  <si>
    <t>Godrej Agrovet Limited commits to reduce absolute scope 1 and 2 GHG
emissions 37.5% by FY2035 from a FY2020 base year.* Godrej Agrovet
Limited also commits to reduce absolute scope 3 GHG emissions from
purchased goods and services, upstream transportation and distribution,
upstream leased assets and downstream transportation and distribution
16% within the same timeframe.
*The target boundary includes land-related emissions and removals from bioenergy feedstocks.</t>
  </si>
  <si>
    <t>Godrej Consumer Products Limited</t>
  </si>
  <si>
    <t>INE102D01028</t>
  </si>
  <si>
    <t>335800P4GUWLGZFK2D63</t>
  </si>
  <si>
    <t>Godrej Industries</t>
  </si>
  <si>
    <t>INE233A01035</t>
  </si>
  <si>
    <t>335800689NQUP1QC7221</t>
  </si>
  <si>
    <t>Godrej Properties Limited</t>
  </si>
  <si>
    <t>INE484J01027</t>
  </si>
  <si>
    <t>335800KM3Y5NZWXOE183</t>
  </si>
  <si>
    <t>Godrej Properties Limited commits to reduce scope 1 and 2 GHG emissions
72.6% per square metre area by FY2035 from a FY2021 base year,
equivalent to an absolute reduction of 58.8%. Godrej Properties Limited
also commits that 88.5% of its suppliers by emissions covering purchased
goods and services, will have science-based targets by FY2026.</t>
  </si>
  <si>
    <t>Godsinlösen Nordic AB</t>
  </si>
  <si>
    <t>This target was approved using a streamlined target validation route exclusive to small and medium-sized enterprises (SMEs). https://sciencebasedtargets.org/faqs-for-smes/ Godsinlösen Nordic AB commits to reduce scope 1 and scope 2 GHG emissions 42% by 2030 from a 2021 base year, and to measure and reduce its scope 3 emissions.  Godsinlösen Nordic AB commits to reach net-zero by 2050. As part of this, Godsinlösen Nordic AB commits to reduce scope 1+2+3 emissions 100% by 2050 from a 2021 base year.</t>
  </si>
  <si>
    <t>Godt Smil Holding ApS</t>
  </si>
  <si>
    <t>This target was approved using a streamlined target validation route exclusive to small and medium-sized enterprises (SMEs). https://sciencebasedtargets.org/faqs-for-smes/ Godt Smil Holding ApS commits to reduce scope 1 and scope 2 GHG emissions 42% by 2030 from a 2021 base year, and to measure and reduce its scope 3 emissions.</t>
  </si>
  <si>
    <t>Goedhart Holding BV</t>
  </si>
  <si>
    <t>Gofore Plc</t>
  </si>
  <si>
    <t>FI4000283130</t>
  </si>
  <si>
    <t>743700JIW1LAUZDH9012</t>
  </si>
  <si>
    <t>GOJO Industries</t>
  </si>
  <si>
    <t>549300TPYO8GZ8MUHP57</t>
  </si>
  <si>
    <t>GOL (GOL Linhas Aéreas S.A.)</t>
  </si>
  <si>
    <t>BRGOLLACNPR4</t>
  </si>
  <si>
    <t>5299002CCNWVL0PVLP96</t>
  </si>
  <si>
    <t>Gold Circuit Electronics Ltd.</t>
  </si>
  <si>
    <t>Gold Creek Foods, LLC / Gold Creek Processing, LLC</t>
  </si>
  <si>
    <t>549300PA6LJIK9V47218</t>
  </si>
  <si>
    <t>Gold Fields</t>
  </si>
  <si>
    <t>ZAE000018123</t>
  </si>
  <si>
    <t>5299003KXIBJQYCBBD72</t>
  </si>
  <si>
    <t>Golden Goose S.p.A.</t>
  </si>
  <si>
    <t>XS2342638033</t>
  </si>
  <si>
    <t>213800DNXUYF1K7N9345</t>
  </si>
  <si>
    <t>Golden Goose commits to reduce absolute scope 1 and 2 GHG emissions
70% by 2030 from a 2021 base year. Golden Goose also commits to
increase active sourcing of renewable electricity from 0% in 2021 to 100%
by 2024, with continual sourcing of 100% renewable electricity through
2030. Golden Goose further commits to reduce scope 3 GHG emissions
40% per pair of shoes manufactured by 2030 from a 2021 base year.</t>
  </si>
  <si>
    <t>Golden State Foods</t>
  </si>
  <si>
    <t>Gonvarri Industries</t>
  </si>
  <si>
    <t>95980020140005318978</t>
  </si>
  <si>
    <t>Good Energy</t>
  </si>
  <si>
    <t>GB0033600353</t>
  </si>
  <si>
    <t>549300RDCDCDNGLJB833</t>
  </si>
  <si>
    <t>This target was approved using a streamlined target validation route exclusive to small and medium-sized enterprises (SMEs). https://sciencebasedtargets.org/faqs-for-smes/ Good Energy commits to reduce scope 1 and scope 2 GHG emissions 50% by 2030 from a 2018 base year, and to measure and reduce its scope 3 emissions.</t>
  </si>
  <si>
    <t>GoodDr Marketing&amp;Consulting Co.,Ltd</t>
  </si>
  <si>
    <t>This target was approved using a streamlined target validation route exclusive to small and medium-sized enterprises (SMEs). https://sciencebasedtargets.org/faqs-for-smes/ GoodDr Marketing&amp;Consulting Co.,Ltd commits to reduce scope 1 and scope 2 GHG emissions 42% by 2030 from a 2020 base year, and to measure and reduce its scope 3 emissions.</t>
  </si>
  <si>
    <t>Goodman CE</t>
  </si>
  <si>
    <t>Goodman CE commits to reduce absolute scope 1 and 2 GHG emissions 70% by 2030 from a 2019 base year. Goodman CE also commits to reduce scope 3 GHG emissions 55% per unit within the same timeframe.</t>
  </si>
  <si>
    <t>Goodman Group</t>
  </si>
  <si>
    <t>AU000000GMG2</t>
  </si>
  <si>
    <t>Goodman Group commits to reduce absolute scope 1 and 2 GHG emissions 42% by FY2030 from a FY2021 base year. Goodman Group commits to reduce scope 3 GHG emissions from downstream leased assets 50% per square meter of lettable area by FY2030 from a FY2021 base year. Goodman Group also commits to reduce scope 3 GHG emissions from use of sold products 50% per square meter of sold area by FY2030 from a FY2021 base year.</t>
  </si>
  <si>
    <t>Goodmans</t>
  </si>
  <si>
    <t>This target was approved using a streamlined target validation route exclusive to small and medium-sized enterprises (SMEs). https://sciencebasedtargets.org/faqs-for-smes/ Goodmans commits to reduce scope 1 and scope 2 GHG emissions 42% by 2030 from a 2022 base year, and to measure and reduce its scope 3 emissions.</t>
  </si>
  <si>
    <t>GoodWay Technology Co.,Ltd.</t>
  </si>
  <si>
    <t>GOODY'S SINGLE MEMBER SA (Goody's-Everest Group)</t>
  </si>
  <si>
    <t>213800PB57NIVWN1KH71</t>
  </si>
  <si>
    <t>Gopalan Enterprises (India) Pvt. Ltd.</t>
  </si>
  <si>
    <t>GORON</t>
  </si>
  <si>
    <t>GoTo</t>
  </si>
  <si>
    <t>Overall Net-Zero Target
GoTo commits to reach net-zero GHG emissions across the value chain by 2050.
Near-Term Targets
GoTo commits to reduce absolute scope 1 and 2 GHG emissions 83% by 2030 from a 2022
base year. GoTo also commits to reduce absolute scope 3 GHG emissions 51% within the
same timeframe.
Long-Term Targets
GoTo commits to reduce absolute scope 1 and 2 GHG emissions 95% by 2050 from a 2022
base year. Go To also commits to reduce absolute scope 3 GHG emissions 90% within the
same timeframe.</t>
  </si>
  <si>
    <t>Govia Thameslink Railway Limited</t>
  </si>
  <si>
    <t>Gowling WLG (UK) Ltd</t>
  </si>
  <si>
    <t>GRÀFIQUES MANLLEU, S.A.</t>
  </si>
  <si>
    <t>This target was approved using a streamlined target validation route exclusive to small and medium-sized enterprises (SMEs). https://sciencebasedtargets.org/faqs-for-smes/ GRÀFIQUES MANLLEU, S.A. commits to reduce scope 1 and scope 2 GHG emissions 42% by 2030 from a 2021 base year, and to measure and reduce its scope 3 emissions.</t>
  </si>
  <si>
    <t>GRAHAM</t>
  </si>
  <si>
    <t>US3845561063</t>
  </si>
  <si>
    <t>254900EI9P4LTY524J77</t>
  </si>
  <si>
    <t>Graham Packaging</t>
  </si>
  <si>
    <t>Graham Packaging commits to reduce absolute scope 1, 2 and 3 GHG
emissions 30% by 2030 from a 2020 base year. Within this target, Graham
Packaging commits to reduce absolute scope 1 and 2 GHG emissions 42%
by 2030 from a 2020 base year and scope 3 GHG emissions from
purchased goods and services 25% within the same timeframe.</t>
  </si>
  <si>
    <t>GrainCorp Limited</t>
  </si>
  <si>
    <t>Grand China Express International Business Travel Co., Ltd.</t>
  </si>
  <si>
    <t>GrandAst, Inc.</t>
  </si>
  <si>
    <t>This target was approved using a streamlined target validation route exclusive to small and medium-sized enterprises (SMEs). https://sciencebasedtargets.org/faqs-for-smes/ GrandAst, Inc. commits to reduce absolute scope 1 emissions 42% by 2030 from a 2022 base year. GrandAst, Inc also commits to maintain zero scope 2 emissions through 2030, and to measure and reduce its scope 3 emissions from a 2022 base year.</t>
  </si>
  <si>
    <t>Gränges AB</t>
  </si>
  <si>
    <t>SE0006288015</t>
  </si>
  <si>
    <t>5493006UG44TYSIXOB13</t>
  </si>
  <si>
    <t>Overall Net-Zero Target
Gränges commits to reach net-zero GHG emissions across the value chain by 2040.
Near-Term Targets
Gränges commits to reduce absolute scope 1 and 2 GHG emissions 42% by 2030 from a
2021 base year. Gränges also commits to reduce scope 3 GHG emissions from purchased
goods and services, fuel- and energy related activities, upstream transportation and
distribution, business travel, and downstream transportation and distribution 57% per ton
packed product within the same timeframe.
Long-Term Targets
Gränges commits to reduce absolute scope 1 and 2 GHG emissions 90% by 2040 from a
2021 base year. Gränges also commits to reduce scope3 GHG emissions from purchased
goods and services, fuel- and energy related activities, upstream transportation and
distribution, business travel, and downstream transportation and distribution 97% per ton
packed product within the same timeframe</t>
  </si>
  <si>
    <t>Graniten Engineering AB</t>
  </si>
  <si>
    <t>This target was approved using a streamlined target validation route exclusive to small and medium-sized enterprises (SMEs). https://sciencebasedtargets.org/faqs-for-smes/ Graniten Engineering AB commits to reduce absolute scope 1 emissions 42% by 2030 from a 2022 base year. Graniten Engineering AB also commits to maintain zero scope 2 emissions through 2030, and to measure and reduce its scope 3 emissions from a 2022 base year.</t>
  </si>
  <si>
    <t>Granitor Systems AB</t>
  </si>
  <si>
    <t>549300JLJDXLDF6J9V97</t>
  </si>
  <si>
    <t>Granlund Group</t>
  </si>
  <si>
    <t>Gransolar Group</t>
  </si>
  <si>
    <t>ES0505720039</t>
  </si>
  <si>
    <t>959800MCHE7FT91LLW84</t>
  </si>
  <si>
    <t>Grant Thornton Ireland</t>
  </si>
  <si>
    <t>Grant Thornton LLP</t>
  </si>
  <si>
    <t>549300V6SBN782HF4N65</t>
  </si>
  <si>
    <t>Overall Net-Zero Target
Grant Thornton LLP commits to reach net-zero greenhouse gas emissions across the value
chain by 2050 from a 2019 base year.
Near-Term Targets
Grant Thornton LLP commits to reduce absolute scope 1 and 2 GHG emissions 90% by 2030
from a 2019 base year. Grant Thornton LLP also commits to reduce absolute scope 3 GHG
emissions 50.3% within the same timeframe.
Long-Term Targets
Grant Thornton LLP commits to maintain at least 90% absolute scope 1 and 2 GHG emissions
reductions from 2030 through 2050 from a 2019 base year. Grant Thornton LLP also commits
to reduce absolute scope 3 GHG emissions 90% by 2050 from a 2019 base year.</t>
  </si>
  <si>
    <t>Grant Thornton Specialist Advisory Services BV</t>
  </si>
  <si>
    <t>Grant Thornton UK LLP</t>
  </si>
  <si>
    <t>2138004MJCIE7S7GOW63</t>
  </si>
  <si>
    <t>Overall Net-Zero 
Target Grant Thornton UK LLP commits to reach net-zero greenhouse gas emissions across the value chain by 2045. 
Near-Term Targets 
Grant Thornton UK LLP commits to reduce absolute scope 1 and 2 GHG emissions 70% by 2030 from a 2019 base year. Grant Thornton UK LLP also commits to reduce absolute scope 3 GHG emissions from business travel and employee commuting 50% within the same timeframe. Grant Thornton UK LLP further commits that 55% of its suppliers by emissions, covering purchased goods and services, will have science-based targets by 2027. 
Long-Term Targets 
Grant Thornton UK LLP commits to reduce absolute scope 1, 2, and 3 GHG emissions 90% by 2045 from a 2019 base year.</t>
  </si>
  <si>
    <t>GRANULES INDIA LIMITED</t>
  </si>
  <si>
    <t>INE101D01020</t>
  </si>
  <si>
    <t>335800HJF1KE335ASX37</t>
  </si>
  <si>
    <t>Grape King Bio Ltd.</t>
  </si>
  <si>
    <t>Graphic Packaging International, LLC</t>
  </si>
  <si>
    <t>US3886891015</t>
  </si>
  <si>
    <t>SO75N4VY5NXGQSK8YQ65</t>
  </si>
  <si>
    <t>Graphic Packaging International commits to reduce absolute scope 1 and 2 GHG
emissions 50.4% by 2032 from a 2021 base year*. Graphic Packaging
International also commits to reduce absolute scope 3 GHG emissions from
purchased goods and services, fuel- and energy-related activities, upstream
transportation and distribution, waste generated in operations, processing of sold
products, and end-of-life treatment of sold products 30% within the same
timeframe.
*The target boundary includes biogenic land-related emissions and removals from
bioenergy feedstocks.</t>
  </si>
  <si>
    <t>GRAPHITE INDIA LIMITED</t>
  </si>
  <si>
    <t>INE371A01025</t>
  </si>
  <si>
    <t>335800VMGC17U49YJX23</t>
  </si>
  <si>
    <t>Grayce</t>
  </si>
  <si>
    <t>Graylaw International Freight Group</t>
  </si>
  <si>
    <t>This target was approved using a streamlined target validation route exclusive to small and medium-sized enterprises (SMEs). https://sciencebasedtargets.org/faqs-for-smes/ Graylaw International Freight Group commits to reduce scope 1 and scope 2 GHG emissions 42% by 2030 from a 2021 base year, and to measure and reduce its scope 3 emissions.</t>
  </si>
  <si>
    <t>Great British Communications Ltd</t>
  </si>
  <si>
    <t>Great Lakes Cheese</t>
  </si>
  <si>
    <t>Great Portland Estates plc</t>
  </si>
  <si>
    <t>GB00B01FLL16</t>
  </si>
  <si>
    <t>213800JMEDD2Q4N1MC42</t>
  </si>
  <si>
    <t>This target was approved using a streamlined target validation route exclusive to small and medium-sized enterprises (SMEs). https://sciencebasedtargets.org/faqs-for-smes/ Great Portland Estates plc commits to reduce absolute scope 1 and scope 2 GHG emissions 50% by 2030 from a 2018 base year, and to measure and reduce its scope 3 emissions.</t>
  </si>
  <si>
    <t>Great Southern Bank</t>
  </si>
  <si>
    <t>Headline target: 
Great Southern Bank’s portfolio targets cover 84% of its total investment and lending by total assets as of FY2022. As of FY2022, required activities made up 9% of Great Southern Banks’s total investment and lending by total assets while optional activities made up 83% and out of scope activities made up 8%.
https://sciencebasedtargets.org/resources/files/Target-language-and-summary_GSB.pdf</t>
  </si>
  <si>
    <t>Green Element Group</t>
  </si>
  <si>
    <t>This target was approved using a streamlined target validation route exclusive to small and medium-sized enterprises (SMEs). https://sciencebasedtargets.org/faqs-for-smes/ Green Element Group commits to reduce scope 1 and scope 2 GHG emissions 42% by 2030 from a 2022 base year, and to measure and reduce its scope 3 emissions. Green Element Group commits to reach net-zero by 2045. As part of this, Green Element Group commits to reduce scope 1+2+3 emissions 90% by 2045 from a 2022 base year.</t>
  </si>
  <si>
    <t>Green Label Foods (Gressingham Foods)</t>
  </si>
  <si>
    <t>2138003L6NTILSJDKJ07</t>
  </si>
  <si>
    <t>Green Plains Inc.</t>
  </si>
  <si>
    <t>US3932221043</t>
  </si>
  <si>
    <t>VJ5WLTHARBSDR14KIZ98</t>
  </si>
  <si>
    <t>Green Plains Inc. commits to reduce absolute scope 1 and scope 2 GHG emissions 37.8% by 2030 from a 2021 base year.* Green Plains Inc. also commits to reduce absolute scope 3 GHG emissions 22.5% within the same timeframe.* *The target boundary includes land-related emissions and removals from bioenergy feedstocks.</t>
  </si>
  <si>
    <t>GREEN TOURIST SERVICES PVT. LTD.</t>
  </si>
  <si>
    <t>This target was approved using a streamlined target validation route exclusive to small and medium-sized enterprises (SMEs). https://sciencebasedtargets.org/faqs-for-smes/ GREEN TOURIST SERVICES PVT. LTD. commits to reduce scope 1 and scope 2 GHG emissions 42% by 2030 from a 2022 base year, and to measure and reduce its scope 3 emissions.</t>
  </si>
  <si>
    <t>GREEN WISE CO., LTD.</t>
  </si>
  <si>
    <t>This target was approved using a streamlined target validation route exclusive to small and medium-sized enterprises (SMEs). https://sciencebasedtargets.org/faqs-for-smes/ GREEN WISE CO., LTD. commits to reduce scope 1 and scope 2 GHG emissions 50% by 2030 from a 2018 base year, and to measure and reduce its scope 3 emissions.</t>
  </si>
  <si>
    <t>green4T</t>
  </si>
  <si>
    <t>"green4T commits to reduce absolute scope 1 and 2 GHG emissions 42% by 2030 from 2022 base year*. green4T also commits to reduce scope 3 GHG emissions from purchased goods and services, fuel and energy related activities, upstream transportation and distribution, business travel, and employee commuting 51.6% per million BRL value added within the same time frame*.
*The target boundary includes land-related emissions and removals from bioenergy feedstocks.
"</t>
  </si>
  <si>
    <t>GreenA Consultants Pte Ltd</t>
  </si>
  <si>
    <t>This target was approved using a streamlined target validation route exclusive to small and medium-sized enterprises (SMEs). https://sciencebasedtargets.org/faqs-for-smes/ GreenA Consultants Pte Ltd commits to reduce scope 1 and scope 2 GHG emissions 50% by 2030 from a 2018 base year, and to measure and reduce its scope 3 emissions.</t>
  </si>
  <si>
    <t>Greenalia S.A.</t>
  </si>
  <si>
    <t>ES0105293007</t>
  </si>
  <si>
    <t>9598008M1AQYCAQ02G43</t>
  </si>
  <si>
    <t>This target was approved using a streamlined target validation route exclusive to small and medium-sized enterprises (SMEs). https://sciencebasedtargets.org/faqs-for-smes/ Greenalia S.A. commits to reduce scope 1 and scope 2 GHG emissions 25% by 2030 from a 2020 base year, and to measure and reduce its scope 3 emissions.</t>
  </si>
  <si>
    <t>Greencore Group plc</t>
  </si>
  <si>
    <t>IE0003864109</t>
  </si>
  <si>
    <t>635400GGBEWULJXM5868</t>
  </si>
  <si>
    <t>Greencore Group plc commits to reduce absolute scope 1 and 2 GHG emissions 46.2% by FY2030 from a FY2019 base year.* Greencore Group plc also commits to reduce scope 3 GHG emissions from purchased goods and services and upstream transportation and distribution by 42% per tonne of product sold within the same timeframe. *The target boundary includes biogenic emissions and removals from bioenergy feedstocks.</t>
  </si>
  <si>
    <t>Greene King Limited</t>
  </si>
  <si>
    <t>GB00B0HZP136</t>
  </si>
  <si>
    <t>213800R9N5F2WRMGTR50</t>
  </si>
  <si>
    <t>Greene King commits to reduce absolute scope 1 and 2 GHG emissions 50% by 2030 from a 2019 base year. Greene King also commits to reduce absolute scope 3 GHG emissions 50% within the same timeframe.</t>
  </si>
  <si>
    <t>Greenfish SA</t>
  </si>
  <si>
    <t>549300XC2ZXB5XUVL137</t>
  </si>
  <si>
    <t>This target was approved using a streamlined target validation route exclusive to small and medium-sized enterprises (SMEs). https://sciencebasedtargets.org/faqs-for-smes/
Greenfish SA commits to reduce absolute scope 1 and scope 2 GHG emissions 50% by 2030 from a 2018 base year, and to measure and reduce its scope 3 emissions.</t>
  </si>
  <si>
    <t>GreenFlex</t>
  </si>
  <si>
    <t>Greenfood AB</t>
  </si>
  <si>
    <t>SE0017072457</t>
  </si>
  <si>
    <t>54930026GZN5E1NE1E62</t>
  </si>
  <si>
    <t>Greenfood AB commits to reduce absolute scope 1 and 2 GHG emissions
42% by 2030 from a 2021 base year. Greenfood also commits to reduce
scope 3 GHG emissions from purchased goods and services and upstream
transportation and distribution 52% per ton of sold food within the same
timeframe.</t>
  </si>
  <si>
    <t>Greenhouse Communications</t>
  </si>
  <si>
    <t>This target was approved using a streamlined target validation route exclusive to small and medium-sized enterprises (SMEs). https://sciencebasedtargets.org/faqs-for-smes/ Greenhouse Communications commits to reduce scope 1 and scope 2 GHG emissions 42% by 2030 from a 2022 base year, and to measure and reduce its scope 3 emissions.  Greenhouse Communications commits to reach net-zero by 2045. As part of this, Greenhouse Communications commits to reduce scope 1+2+3 emissions 90% by 2045 from a 2022 base year.</t>
  </si>
  <si>
    <t>Greenify ApS</t>
  </si>
  <si>
    <t>This target was approved using a streamlined target validation route exclusive to small and medium-sized enterprises (SMEs). https://sciencebasedtargets.org/faqs-for-smes/ Greenify ApS commits to reduce scope 1 and scope 2 GHG emissions 42% by 2030 from a 2021 base year, and to measure and reduce its scope 3 emissions.</t>
  </si>
  <si>
    <t>Greenlab Diamonds LLP</t>
  </si>
  <si>
    <t>GreenMind A/S</t>
  </si>
  <si>
    <t>This target was approved using a streamlined target validation route exclusive to small and medium-sized enterprises (SMEs). https://sciencebasedtargets.org/faqs-for-smes/ GreenMind A/S commits to reduce scope 1 and scope 2 GHG emissions 42% by 2030 from a 2022 base year, and to measure and reduce its scope 3 emissions.</t>
  </si>
  <si>
    <t>Greenpac (S) Pte Ltd</t>
  </si>
  <si>
    <t>This target was approved using a streamlined target validation route exclusive to small and medium-sized enterprises (SMEs). https://sciencebasedtargets.org/faqs-for-smes/ Greenpac (S) Pte Ltd commits to reduce scope 1 and scope 2 GHG emissions 42% by 2030 from a 2022 base year, and to measure and reduce its scope 3 emissions.</t>
  </si>
  <si>
    <t>Greenstone+</t>
  </si>
  <si>
    <t>This target was approved using a streamlined target validation route exclusive to small and medium-sized enterprises (SMEs). https://sciencebasedtargets.org/faqs-for-smes/Greenstone Ltd. commits to reduce absolute scope 1 and scope 2 GHG emissions 50% by 2030 from a 2018 base year, and to measure and reduce its scope 3 emissions.</t>
  </si>
  <si>
    <t>Greenvale AP</t>
  </si>
  <si>
    <t>GreenWaste</t>
  </si>
  <si>
    <t>5493001XI6LG28G67094</t>
  </si>
  <si>
    <t>Greenyard NV</t>
  </si>
  <si>
    <t>BE0003765790</t>
  </si>
  <si>
    <t>5493000VB1LNC3MESW25</t>
  </si>
  <si>
    <t>Greenyard commits to reduce absolute scope 1 and 2 GHG emissions 70% by FY2031 from a FY2021 base year. Greenyard also commits that 70% of its suppliers by spend covering purchased goods and services, upstream transportation and distribution and downstream transportation and distribution will have science-based targets by FY2026.</t>
  </si>
  <si>
    <t>GREGGS PLC</t>
  </si>
  <si>
    <t>GB00B63QSB39</t>
  </si>
  <si>
    <t>213800I71QMUFJ64IW20</t>
  </si>
  <si>
    <t>Greggs commits to reduce absolute scope 1 and 2 GHG emissions 46.2% by 2030 from a 2019 base year. Greggs also commits to reduce absolute scope 3 GHG emissions from purchased goods and services 46.2% within the same timeframe.</t>
  </si>
  <si>
    <t>Gregory Distribution (Holdings) Limited</t>
  </si>
  <si>
    <t>213800RUOPDUZSO92790</t>
  </si>
  <si>
    <t>Greif Holding GmbH &amp; Co. KG</t>
  </si>
  <si>
    <t>529900K5491ZFW84C116</t>
  </si>
  <si>
    <t>Textile Rental Service Company Greif Textile Mietsysteme commits to reduce scope 1 and 2 GHG emissions by 38% per unit of gross value added by 2025 from a 2017 base year.”</t>
  </si>
  <si>
    <t>Greiner AG</t>
  </si>
  <si>
    <t>529900KS4BSRNJ98CR30</t>
  </si>
  <si>
    <t>Greiner AG commits to reduce absolute scope 1 and 2 GHG emissions 60%
by 2030 from a 2021 base year. Greiner AG also commits to reduce
absolute scope 3 GHG emissions from fuel and energy related activities,
upstream transportation and distribution, downstream transportation and
distribution, and end-of-life treatment of sold products 25% within the
same timeframe. Greiner AG further commits that 80% of its suppliers by
emissions covering purchased goods and services, will have science-based
targets by 2027."</t>
  </si>
  <si>
    <t>Grenergy Renovables S.A</t>
  </si>
  <si>
    <t>ES0105079000</t>
  </si>
  <si>
    <t>This target was approved using a streamlined target validation route exclusive to small and medium-sized enterprises (SMEs). https://sciencebasedtargets.org/faqs-for-smes/ Grenergy Renovables S.A  commits to reduce scope 1 and scope 2 GHG emissions 42% by 2030 from a 2021 base year, and to measure and reduce its scope 3 emissions. Grenergy Renovables S.A commits to reach net-zero by 2050. As part of this, Grenergy Renovables S.A commits to reduce scope 1+2+3 emissions 100% by 2050 from a 2021 base year.</t>
  </si>
  <si>
    <t>GRFT - Grand Rapids Foam Technologies</t>
  </si>
  <si>
    <t>GRI Renewable Industries</t>
  </si>
  <si>
    <t>95980020140005318881</t>
  </si>
  <si>
    <t>Grieg Seafood ASA</t>
  </si>
  <si>
    <t>NO0010365521</t>
  </si>
  <si>
    <t>5967007LIEEXZXH5VC37</t>
  </si>
  <si>
    <t>Grieg Seafood ASA commits to reduce absolute scope 1, 2, and 3 GHG emissions 35% by 2030 and 100% by 2050 from a 2018 base year.</t>
  </si>
  <si>
    <t>Grieshaber GmbH &amp; Co. KG</t>
  </si>
  <si>
    <t>This target was approved using a streamlined target validation route exclusive to small and medium-sized enterprises (SMEs). https://sciencebasedtargets.org/faqs-for-smes/ Grieshaber GmbH &amp; Co. KG commits to reduce scope 1 and scope 2 GHG emissions 50% by 2030 from a 2018 base year, and to measure and reduce its scope 3 emissions.</t>
  </si>
  <si>
    <t>Griesson – de Beukelaer GmbH &amp; Co. KG</t>
  </si>
  <si>
    <t>529900B4WTZTCJAO7G35</t>
  </si>
  <si>
    <t>Griesson – de Beukelaer commits to reduce absolute scope 1 and 2 GHG emissions 42% by 2030 from a 2020 base year. Griesson – de Beukelaer also commits to increase active annual sourcing of renewable electricity from 0% in 2020 to 100% by 2030. Griesson – de Beukelaer further commits to reduce absolute scope 3 GHG emissions from purchased goods and services 25% by 2030 from a 2020 base year.</t>
  </si>
  <si>
    <t>Griffith Foods Worldwide Inc.</t>
  </si>
  <si>
    <t>Griffith Foods commits to reduce absolute scope 1 and 2 GHG emissions 50% by FY2030 from a FY2020 base year. Griffith Foods also commits to reduce scope 3 GHG emissions 23% per tonne of product produced by FY2030 from a FY2020 base year.</t>
  </si>
  <si>
    <t>GRIFOLS</t>
  </si>
  <si>
    <t>ES0171996087</t>
  </si>
  <si>
    <t>Grimshaw</t>
  </si>
  <si>
    <t>This target was approved using a streamlined target validation route exclusive to small and medium-sized enterprises (SMEs). https://sciencebasedtargets.org/faqs-for-smes/ Grimshaw commits to reduce absolute scope 1 and scope 2 GHG emissions 50% by 2030 from a 2018 base year, and to measure and reduce its scope 3 emissions.</t>
  </si>
  <si>
    <t>GripGrab ApS</t>
  </si>
  <si>
    <t>This target was approved using a streamlined target validation route exclusive to small and medium-sized enterprises (SMEs). https://sciencebasedtargets.org/faqs-for-smes/ GripGrab ApS commits to reduce scope 1 and scope 2 GHG emissions 42% by 2030 from a 2021 base year, and to measure and reduce its scope 3 emissions.  GripGrab ApS commits to reach net-zero greenhouse gas emissions across the value chain by 2040 from a 2021 base year.</t>
  </si>
  <si>
    <t>Griptel AS</t>
  </si>
  <si>
    <t>This target was approved using a streamlined target validation route exclusive to small and medium-sized enterprises (SMEs). https://sciencebasedtargets.org/faqs-for-smes/ Griptel AS commits to reduce scope 1 and scope 2 GHG emissions 42% by 2030 from a 2021 base year, and to measure and reduce its scope 3 emissions.</t>
  </si>
  <si>
    <t>GRK Infra oyj</t>
  </si>
  <si>
    <t>743700Y8QWC1FT6R0F34</t>
  </si>
  <si>
    <t>GroAqua</t>
  </si>
  <si>
    <t>This target was approved using a streamlined target validation route exclusive to small and medium-sized enterprises (SMEs). https://sciencebasedtargets.org/faqs-for-smes/ GroAqua commits to reduce scope 1 and scope 2 GHG emissions 42% by 2030 from a 2020 base year, and to measure and reduce its scope 3 emissions.</t>
  </si>
  <si>
    <t>groku Kunststoffe GmbH</t>
  </si>
  <si>
    <t>This target was approved using a streamlined target validation route exclusive to small and medium-sized enterprises (SMEs). https://sciencebasedtargets.org/faqs-for-smes/ groku Kunststoffe GmbH commits to reduce scope 1 and scope 2 GHG emissions 42% by 2030 from a 2022 base year, and to measure and reduce its scope 3 emissions.</t>
  </si>
  <si>
    <t>Grolman Group</t>
  </si>
  <si>
    <t>This target was approved using a streamlined target validation route exclusive to small and medium-sized enterprises (SMEs). https://sciencebasedtargets.org/faqs-for-smes/ Grolman Group commits to reduce scope 1 and scope 2 GHG emissions 46% by 2030 from a 2019 base year, and to measure and reduce its scope 3 emissions. Grolman Group commits to reduce scope 1+2+3 emissions 90% by 2050 from a 2019 base year</t>
  </si>
  <si>
    <t>Gromax Agri Equipment Limited</t>
  </si>
  <si>
    <t>Gromax Agri Equipment Ltd. commits to reduce scope 1 and 2 GHG emissions 78% per tractor manufactured by 2033 from a 2018 base year. Gromax Agri Equipment Ltd. also commits to reduce scope 3 GHG emissions 40% per tractor sold over the same target period.</t>
  </si>
  <si>
    <t>Grönsaksmästarna Nordic AB</t>
  </si>
  <si>
    <t>This target was approved using a streamlined target validation route exclusive to small and medium-sized enterprises (SMEs). https://sciencebasedtargets.org/faqs-for-smes/ Grönsaksmästarna Nordic AB commits to reduce scope 1 and scope 2 GHG emissions 50% by 2030 from a 2018 base year, and to measure and reduce its scope 3 emissions.</t>
  </si>
  <si>
    <t>Grosvenor Europe Limited</t>
  </si>
  <si>
    <t>Grosvenor Europe commits to reduce absolute scope 1, 2 and 3 GHG emissions by 50% by 2030 from a 2019 base year.</t>
  </si>
  <si>
    <t>Grosvenor Property UK</t>
  </si>
  <si>
    <t>Overall Net-Zero Target Grosvenor Property UK commits to reach net-zero greenhouse emissions across the value chain by 2040 from a 2019 base year. 
Grosvenor commits to reduce absolute scope 1 and 2 GHG emissions 50% by 2030 from a 2019 base year. Grosvenor commits to reduce absolute scope 3 GHG emissions from purchased goods and services, capital goods, fuel and energy related activities, upstream transportation &amp; distribution, waste generated in operations, business travel, employee commuting, and downstream leased assets 50% by 2030 from a 2019 base year. Grosvenor also commits that 25% of its suppliers by emissions covering purchased goods &amp; services and capital goods will have science-based targets by 2025.
Long-Term Targets Grosvenor Property UK commits to reduce absolute scope 1, 2, and 3 GHG emissions 90% by 2040 from a 2019 base year</t>
  </si>
  <si>
    <t>Ground Control Ltd</t>
  </si>
  <si>
    <t>FY2038</t>
  </si>
  <si>
    <t>Overall Net-Zero Target
Ground Control Ltd commits to reach net-zero greenhouse gas emissions across the value
chain by FY2038.
Near-Term Targets
Ground Control Ltd commits to reduce absolute scope 1 and 2 GHG emissions 90% by
FY2030 from a FY2021 base year.* Ground Control Ltd also commits to reduce absolute
scope 3 GHG emissions 42% within the same timeframe.
*The target boundary includes biogenic land-related emissions and removals from bioenergy
feedstocks.
Long-Term Targets
Ground Control Ltd commits to reduce absolute scope 1, 2, and 3 GHG emissions 90% by
FY2038 from a FY2021 base year.*
*The target boundary includes biogenic land-related emissions and removals from bioenergy
feedstocks.</t>
  </si>
  <si>
    <t>Group Fu Plastic Co., LTD</t>
  </si>
  <si>
    <t>Group IMV Technologies</t>
  </si>
  <si>
    <t>Group O Inc.</t>
  </si>
  <si>
    <t>Group of Butchers BV</t>
  </si>
  <si>
    <t>Group One</t>
  </si>
  <si>
    <t>Group Sense Corporation</t>
  </si>
  <si>
    <t>This target was approved using a streamlined target validation route exclusive to small and medium-sized enterprises (SMEs). https://sciencebasedtargets.org/faqs-for-smes/ Group Sense Corporation commits to reduce scope 1 and scope 2 GHG emissions 42% by 2030 from a 2022 base year, and to measure and reduce its scope 3 emissions.</t>
  </si>
  <si>
    <t>Groupe Altaïr</t>
  </si>
  <si>
    <t>969500KCEW7ID0VBNF85</t>
  </si>
  <si>
    <t>Groupe Altaïr commits to reduce absolute scopes 1 and 2 GHG emissions 42% by 2030 from a 2021 base year. Groupe Altaïr also commits to reduce absolute scope 3 GHG emissions 25% within the same timeframe.</t>
  </si>
  <si>
    <t>GROUPE ARTEMYS</t>
  </si>
  <si>
    <t>Groupe Astek</t>
  </si>
  <si>
    <t>969500X98DN7KZWPI973</t>
  </si>
  <si>
    <t>Groupe Barbier</t>
  </si>
  <si>
    <t>Groupe Bruxelles Lambert</t>
  </si>
  <si>
    <t>BE0003797140</t>
  </si>
  <si>
    <t>549300KV0ZEHT2KVU152</t>
  </si>
  <si>
    <t>Headline target: GBL’s portfolio targets cover 84% of its total investment and lending by
asset value as of 2022. As of that year, required activities made up 84% of GBL's total
investment and lending by asset value while optional activities made up 16%.
https://sciencebasedtargets.org/resources/files/Target-language-and-summary_Groupe-Bruxelles-Lambert.pdf</t>
  </si>
  <si>
    <t>Groupe Etam</t>
  </si>
  <si>
    <t>Groupe ETAM commits to reduce absolute scope 1 and 2 GHG emissions
80% by 2030 from a 2019 base year. Groupe ETAM also commits to
reduce scope 3 GHG emissions 40% per product purchased within the
same timeframe.</t>
  </si>
  <si>
    <t>Groupe FEHR</t>
  </si>
  <si>
    <t>Groupe FSD</t>
  </si>
  <si>
    <t>969500MJJRYZDH701N11</t>
  </si>
  <si>
    <t>Groupe Pierre et Vacances Center Parcs</t>
  </si>
  <si>
    <t>FR0000073041</t>
  </si>
  <si>
    <t>9695009FXHWX468RM706</t>
  </si>
  <si>
    <t>Pierre et Vacances Center Parcs Group commits to reduce absolute scope 1
and 2 GHG emissions 51% by FY2030 from a FY2019 base year. Pierre et
Vacances Center Parcs Group also commits to reduce absolute scope 3 GHG
emissions from fuel and energy-related activities, waste generated in
operations, business travel, employee commuting, use of sold products,
franchises and investments 27.5% within the same timeframe. Pierre et
Vacances Center Parcs Group further commits that 65% of its suppliers by
emissions covering purchased goods and services will have science-based
targets by FY2027.</t>
  </si>
  <si>
    <t>Groupe Public Ferroviaire (GPF) – SNCF</t>
  </si>
  <si>
    <t>Passenger and goods transportation company Groupe Public Ferroviaire (GPF) – SNCF commits to reduce absolute scope 1 and 2 GHG emissions 26% by 2030 from a 2017 base-year. Groupe Public Ferroviaire (GPF) – SNCF also commits to reduce absolute scope 3 GHG emissions from fuel and energy related activities 26% by 2030 from a 2017 base-year. SNCF Groupe commits that 70% of its suppliers by emissions will set science-based targets by 2024.</t>
  </si>
  <si>
    <t>Groupe Qualiconsult</t>
  </si>
  <si>
    <t>Groupe Qualiconsult commits to reduce absolute scope 1 and 2 GHG emissions 46.2% by 2030 from a 2019 base year. Groupe Qualiconsult also commits to reduce absolute scope 3 GHG emissions 27.5% within the same timeframe.</t>
  </si>
  <si>
    <t>GROUPE RENAULT</t>
  </si>
  <si>
    <t>FR0000131906</t>
  </si>
  <si>
    <t>969500F7JLTX36OUI695</t>
  </si>
  <si>
    <t>Well-below 2°C/2°C</t>
  </si>
  <si>
    <t>Multinational automobile manufacturer GROUPE RENAULT commits to reduce scope 1 and 2 GHG emissions 60% per car produced by 2030 from a 2012 base-year. GROUPE RENAULT commits to reduce scope 3 GHG emissions from use of sold products 41% per vehicle kilometer by 2030 from a 2010 base-year.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</si>
  <si>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Well-below 2°C.The targets covering greenhouse gas emissions from scope 3 category 11 emissions from use of sold products are consistent with reductions required to keep warming to 2°C</t>
  </si>
  <si>
    <t>Groupe RG</t>
  </si>
  <si>
    <t>Groupe Rocher</t>
  </si>
  <si>
    <t>549300KJPQZ8FP5J7V50</t>
  </si>
  <si>
    <t>Groupe Rosa Holding</t>
  </si>
  <si>
    <t>GROUPE ROUTIN</t>
  </si>
  <si>
    <t>This target was approved using a streamlined target validation route exclusive to small and medium-sized enterprises (SMEs). https://sciencebasedtargets.org/faqs-for-smes/ GROUPE ROUTIN commits to reduce scope 1 and scope 2 GHG emissions 42% by 2030 from a 2022 base year, and to measure and reduce its scope 3 emissions.</t>
  </si>
  <si>
    <t>Groupe SEB</t>
  </si>
  <si>
    <t>FR0000121709</t>
  </si>
  <si>
    <t>969500WP61NBK098AC47</t>
  </si>
  <si>
    <t>2023, 2030</t>
  </si>
  <si>
    <t>French small appliance consumer Groupe SEB commits to reduce scope 1 and 2 GHG emissions 40% per product by 2023 and 60% by 2030 from a 2016 base-year. Groupe SEB also commits to reduce scope 3 GHG emissions 40% per product by 2030 from a 2016 base-year.</t>
  </si>
  <si>
    <t>GROUPE SERVICES FRANCE (GSF)</t>
  </si>
  <si>
    <t>969500YU63PQPB3T2H63</t>
  </si>
  <si>
    <t>Groupe VIVESCIA</t>
  </si>
  <si>
    <t>969500VBPGMWV7QO9603</t>
  </si>
  <si>
    <t>GROUPEMENT LES MOUSQUETAIRES - SILVE</t>
  </si>
  <si>
    <t>Grove Collaborative</t>
  </si>
  <si>
    <t>Growthpoint Properties</t>
  </si>
  <si>
    <t>ZAE000179420</t>
  </si>
  <si>
    <t>37890019DD1E46632291</t>
  </si>
  <si>
    <t>Grundfos Holding A/S</t>
  </si>
  <si>
    <t>52990007PTGDTY54X103</t>
  </si>
  <si>
    <t>Overall Net-Zero Target
Grundfos Holding A/S commits to reach net-zero greenhouse gas emissions across the value chain by 2050 from a 2020 base year.
Near-Term Targets
Grundfos Holding A/S commits to reduce absolute scope 1 and 2 scopes GHG emissions 50% by 2030 from a 2020 base year. Grundfos Holding A/S also commits to reduce absolute scope 3 GHG emissions 25% within the same timeframe.
Long-Term Targets
Grundfos Holding A/S commits to reduce absolute scope 1 and 2 GHG emissions 90% by 2050 from a 2020 base year. Grundfos Holding A/S also commits to reduce absolute scope 3 GHG emissions 90% within the same timeframe.</t>
  </si>
  <si>
    <t>Grünenthal GmbH</t>
  </si>
  <si>
    <t>XS2615562274</t>
  </si>
  <si>
    <t>529900SH895E31PGLA72</t>
  </si>
  <si>
    <t>GRUPO ACOTRAL</t>
  </si>
  <si>
    <t>Grupo Aeroportuario del Sureste, S.A.B. de C.V.</t>
  </si>
  <si>
    <t>US40051E2028</t>
  </si>
  <si>
    <t>Grupo Agroponiente</t>
  </si>
  <si>
    <t>Grupo Alucaps</t>
  </si>
  <si>
    <t>Grupo Antolin Irausa S.A.U.</t>
  </si>
  <si>
    <t>213800OILC5Q9AR63B63</t>
  </si>
  <si>
    <t>Grupo Audiovisual Mediaset España Comunicación, S.A.U. (GA Mediaset España)</t>
  </si>
  <si>
    <t>Grupo Audiovisual Mediaset España Comunicación, S.A.U. (GA Mediaset España). commits to reach net-zero greenhouse gas emissions across the value chain by 2050 from a 2019 base year.
Near-Term Targets
Grupo Audiovisual Mediaset España Comunicación, S.A.U. (GA Mediaset España) commits to reduce absolute scope 1 and scope 3 GHG emissions from purchased goods and services, fuel and energy related activities, employee commuting, and investments 46.2% by 2030 from a 2019 base year. Grupo Audiovisual Mediaset España Comunicación, S.A.U. (GA Mediaset España). commits to continue annually sourcing 100% renewable electricity through 2030.
Long-Term Targets
Grupo Audiovisual Mediaset España Comunicación, S.A.U. (GA Mediaset España)commits to reduce absolute scope 1, 2 and 3 GHG emissions 90% by 2050 from a 2019 base year.</t>
  </si>
  <si>
    <t>GRUPO AZUCARERO MEXICO GAM SAPI DE CV</t>
  </si>
  <si>
    <t>Grupo Bimbo SAB de CV</t>
  </si>
  <si>
    <t>MXP495211262</t>
  </si>
  <si>
    <t>5493000RIXURZEBFEV60</t>
  </si>
  <si>
    <t>Grupo Bimbo commits to reduce absolute scope 1 GHG emissions 50% by 2030 from a 2019 base year.* Grupo Bimbo commits to increase annual sourcing of renewable electricity from 42% in 2019 to 100% by 2025. Grupo Bimbo also commits to reduce absolute scope 3 GHG emissions 28% by 2030 from a 2019 base year. *The target boundary includes biogenic emissions and removals from bioenergy feedstocks.</t>
  </si>
  <si>
    <t>Grupo Boticário</t>
  </si>
  <si>
    <t>Grupo CCR</t>
  </si>
  <si>
    <t>BRCCROACNOR2</t>
  </si>
  <si>
    <t>2026, 2033</t>
  </si>
  <si>
    <t>CCR Group commits to reduce absolute scope 1 and 2 GHG emissions 59%
by 2033 from a 2019 base year.* CCR Group also commits to reduce
absolute scope 3 GHG emissions from purchased goods and services, and
fuel and energy-related activities 27% within the same timeframe.* CCR
Group further commits that 81% of its customers by emissions, covering
use of sold products, will have science-based targets by 2026.
*The target boundary includes land-related emissions and removals from
bioenergy feedstocks.</t>
  </si>
  <si>
    <t>Grupo Cooperativo Cajamar</t>
  </si>
  <si>
    <t>Grupo Cosentino SL</t>
  </si>
  <si>
    <t>A04117297</t>
  </si>
  <si>
    <t>GRUPO ELECNOR</t>
  </si>
  <si>
    <t>ES0129743318</t>
  </si>
  <si>
    <t>Grupo Elecnor commits to reduce absolute scope 1 and 2 GHG emissions 38% by FY2035 from a FY2020 base year*. Grupo Elecnor also commits to reduce absolute scope 3 GHG emissions from purchased goods and services and fuel and energy related activities 18.5% within the same timeframe. *The target boundary includes biogenic emissions and removals from bioenergy feedstocks</t>
  </si>
  <si>
    <t>Grupo Ferrer Internacional SA</t>
  </si>
  <si>
    <t>95980020140005588929</t>
  </si>
  <si>
    <t>Grupo Ferrer Internacional, SA commits to reduce absolute scope 1 and 2 GHG emissions 46.2% by 2030 from a 2019 base year. Grupo Ferrer Internacional, SA commits to increase annual sourcing of renewable electricity from 95% in 2019 to 100% by 2030. Grupo Ferrer Internacional, SA commits to reduce absolute scope 3 GHG emissions 27.5% by 2030 from a 2019 base year. Grupo Ferrer Internacional, SA commits that 91% of its suppliers by spend covering purchased goods and services, will have sciencebased targets by 2024.</t>
  </si>
  <si>
    <t>Grupo Fertiberia</t>
  </si>
  <si>
    <t>549300MYLNFSCC3IDB60 for Fertiberia S.à r.l.</t>
  </si>
  <si>
    <t>Grupo Financiero Banorte SAB de CV</t>
  </si>
  <si>
    <t>MXP370711014</t>
  </si>
  <si>
    <t>549300QTVYRPFHS0J362</t>
  </si>
  <si>
    <t>Headline target: Grupo Financiero Banorte, S.A.B. de C.V.’s portfolio targets cover 22% of
its total investment and lending by total assets as of 2021
1
. As of that year, required activities
made up 14% of Grupo Financiero Banorte, S.A.B. de C.V. ’s total investment and lending by
total assets while optional activities made up 19% and out of scope activities made up 67%.
https://sciencebasedtargets.org/resources/files/Target-language-and-summary_Grupo_Financiero_Banorte.pdf</t>
  </si>
  <si>
    <t>Grupo Forma 5</t>
  </si>
  <si>
    <t>959800QGCCF1BEBSNY34</t>
  </si>
  <si>
    <t>This target was approved using a streamlined target validation route exclusive to small and medium-sized enterprises (SMEs). https://sciencebasedtargets.org/faqs-for-smes/ Grupo Forma 5 commits to reduce scope 1 and scope 2 GHG emissions 50% by 2030 from a 2018 base year, and to measure and reduce its scope 3 emissions.</t>
  </si>
  <si>
    <t>Grupo Iren Fruits</t>
  </si>
  <si>
    <t>This target was approved using a streamlined target validation route exclusive to small and medium-sized enterprises (SMEs). https://sciencebasedtargets.org/faqs-for-smes/ Grupo Iren Fruits commits to reduce scope 1 and scope 2 GHG emissions 42% by 2030 from a 2021 base year, and to measure and reduce its scope 3 emissions.</t>
  </si>
  <si>
    <t>Grupo Malwee</t>
  </si>
  <si>
    <t>Grupo Malwee commits to reduce absolute scopes 1 and 2 GHG emissions 50% by 2030 from a 2019 base year. Grupo Malwee also commits to reduce scope 3 GHG emissions from purchased goods and services 57.8% per internal garment produced within the same timeframe.</t>
  </si>
  <si>
    <t>Grupo Rotoplas S.A.B. de C.V.</t>
  </si>
  <si>
    <t>MX01AG050009</t>
  </si>
  <si>
    <t>549300PV16C2TA1DPA40</t>
  </si>
  <si>
    <t>Grupo Sesé</t>
  </si>
  <si>
    <t>Grupo SOMA</t>
  </si>
  <si>
    <t>BRSOMAACNOR3</t>
  </si>
  <si>
    <t>Grupo Televisa, S.A.B.</t>
  </si>
  <si>
    <t>MXP4987V1378</t>
  </si>
  <si>
    <t>549300O4AF0C816ILN62</t>
  </si>
  <si>
    <t>GRUPO TRANSFESA LOGISTICS</t>
  </si>
  <si>
    <t>Grupo Trimex S.A. de C.V.</t>
  </si>
  <si>
    <t>Gruppo Amadori_GESCO Sca</t>
  </si>
  <si>
    <t>IT02522130406</t>
  </si>
  <si>
    <t>Gruppo Armani</t>
  </si>
  <si>
    <t>2030, 2029</t>
  </si>
  <si>
    <t>Gruppo Armani commits to reduce absolute scope 1 and 2 GHG emissions 50% by 2030 from a 2019 base year. Gruppo Armani also commits to reduce absolute scope 3 GHG emissions 42% from purchased goods and services and downstream transportation and distribution by 2029 from a 2019 base year.</t>
  </si>
  <si>
    <t>gruppo materia firenze</t>
  </si>
  <si>
    <t>This target was approved using a streamlined target validation route exclusive to small and medium-sized enterprises (SMEs). https://sciencebasedtargets.org/faqs-for-smes/ gruppo materia firenze commits to reduce scope 1 and scope 2 GHG emissions 46% by 2030 from a 2019 base year, and to measure and reduce its scope 3 emissions.</t>
  </si>
  <si>
    <t>Gruppo Veronesi</t>
  </si>
  <si>
    <t>GSEZ</t>
  </si>
  <si>
    <t>Gabon</t>
  </si>
  <si>
    <t>GSK</t>
  </si>
  <si>
    <t>GB0009252882</t>
  </si>
  <si>
    <t>5493000HZTVUYLO1D793</t>
  </si>
  <si>
    <t>Overall Net-Zero Target
GSK commits to reach net-zero greenhouse gas emissions across the value chain by 2045
from a 2020 base year.
Near-Term Targets
GSK commits to reduce absolute scope 1 and 2 GHG emissions 80% by 2030 from a 2020
base year.* GSK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80% within the same timeframe.
*The target boundary includes biogenic land-related emissions and removals from bioenergy feedstocks
Long-Term Targets
GSK commits to reduce absolute scope 1 and 2 GHG emissions 90% by 2045 from a 2020
base year.* GSK also commits to reduce absolute scope 3 GHG emissions from purchased
goods and services, capital goods, fuel and energy related activities, upstream transportation and distribution, waste generated in operations, business travel, employee commuting, use of sold products, end of life treatment of sold products and investments 90% within the same timeframe.
*The target boundary includes biogenic land-related emissions and removals from bioenergy feedstocks</t>
  </si>
  <si>
    <t>GSL – Global Star Logistics</t>
  </si>
  <si>
    <t>GT Incorporated Company</t>
  </si>
  <si>
    <t>GTH Construction Limited</t>
  </si>
  <si>
    <t>This target was approved using a streamlined target validation route exclusive to small and medium-sized enterprises (SMEs). https://sciencebasedtargets.org/faqs-for-smes/ GTH Construction Limited commits to reduce scope 1 and scope 2 GHG emissions 42% by 2030 from a 2023 base year, and to measure and reduce its scope 3 emissions.</t>
  </si>
  <si>
    <t>GUALA CLOSURES S.P.A.</t>
  </si>
  <si>
    <t>81560014151D1C625F49</t>
  </si>
  <si>
    <t>Guala Closures S.p.A. commits to reduce absolute scope 1 and 2 GHG emissions 44% by 2030 from a 2020 base year*. Guala Closures S.p.A. also commits to reduce scope 3 GHG emissions from purchased goods and services and fuel and energy related activities 25% per million manufactured closures within the same timeframe. *The target boundary includes land-related emissions and removals from bioenergy feedstocks.</t>
  </si>
  <si>
    <t>Guala Pack S.p.A.</t>
  </si>
  <si>
    <t>815600C5D934D5162E91</t>
  </si>
  <si>
    <t>Guangdong Anjia Technical Service Co., Ltd.</t>
  </si>
  <si>
    <t>This target was approved using a streamlined target validation route exclusive to small and medium-sized enterprises (SMEs). https://sciencebasedtargets.org/faqs-for-smes/ Guangdong Anjia Technical Service Co., Ltd. commits to reduce scope 1 and scope 2 GHG emissions 42% by 2030 from a 2022 base year, and to measure and reduce its scope 3 emissions.</t>
  </si>
  <si>
    <t>Guangdong Gaoyi Packaging Technology Co., Ltd. </t>
  </si>
  <si>
    <t>Guangdong Textiles Imp. &amp; Exp. Co., Ltd.</t>
  </si>
  <si>
    <t>Guangzhou Battsys Co., Ltd.</t>
  </si>
  <si>
    <t>Guangzhou Battsys Co., Ltd commits to reduce absolute scope 1 and 2 GHG emissions 44.8% by 2029 from a 2019 base year. Guangzhou Battsys Co., Ltd also commits to reduce absolute scope 3 GHG emissions 25% within the same timeframe</t>
  </si>
  <si>
    <t>Guangzhou Burning Rock Dx Co.,Ltd.</t>
  </si>
  <si>
    <t>GUANGZHOU GY M. I. C. E. INTERNATIONAL TRAVEL SERVICE CO., LTD.</t>
  </si>
  <si>
    <t>This target was approved using a streamlined target validation route exclusive to small and medium-sized enterprises (SMEs). https://sciencebasedtargets.org/faqs-for-smes/ GUANGZHOU GY M. I. C. E. INTERNATIONAL TRAVEL SERVICE CO., LTD. commits to reduce scope 1 and scope 2 GHG emissions 42% by 2030 from a 2022 base year, and to measure and reduce its scope 3 emissions.</t>
  </si>
  <si>
    <t>Guangzhou Non-ferrous Metals Research Institute Xinfeng Wear Resistant Alloy Material Co., LTD.</t>
  </si>
  <si>
    <t>This target was approved using a streamlined target validation route exclusive to small and medium-sized enterprises (SMEs). https://sciencebasedtargets.org/faqs-for-smes/  Guangzhou Non-ferrous Metals Research Institute Xinfeng Wear Resistant Alloy Material Co., LTD. Commits to reduce absolute scope 1 and scope 2 GHG emissions 50% by 2030 from a 2018 base year, and to measure and reduce its scope 3 emissions.</t>
  </si>
  <si>
    <t>Guangzhou Zhitong Closure Co., Ltd.</t>
  </si>
  <si>
    <t>This target was approved using a streamlined target validation route exclusive to small and medium-sized enterprises (SMEs). https://sciencebasedtargets.org/faqs-for-smes/ Guangzhou Zhitong Closure Co., Ltd. commits to reduce scope 1 and scope 2 GHG emissions 42% by 2030 from a 2022 base year, and to measure and reduce its scope 3 emissions.</t>
  </si>
  <si>
    <t>Guardant Health, Inc.</t>
  </si>
  <si>
    <t>GUARDIAN LIFE INSURANCE LIMITED</t>
  </si>
  <si>
    <t>Guardian News and Media Limited</t>
  </si>
  <si>
    <t>21380055RUYJN3DWQS22</t>
  </si>
  <si>
    <t>Guardian News and Media commits to reduce absolute scope 1, 2 and 3
 GHG emissions 67% by FY2030 from a FY2020 base year. Guardian News
 and Media also commits to reduce absolute scope 3 GHG emissions beyond
 the minimum boundary from use of sold products 42% within the same
 timeframe.</t>
  </si>
  <si>
    <t>Guardian Shanghai Hygiene Service Ltd.</t>
  </si>
  <si>
    <t>Guava Amenities Pte Ltd</t>
  </si>
  <si>
    <t>This target was approved using a streamlined target validation route exclusive to small and medium-sized enterprises (SMEs). https://sciencebasedtargets.org/faqs-for-smes/ Guava Amenities Pte Ltd commits to reduce scope 1 and scope 2 GHG emissions 42% by 2030 from a 2021 base year, and to measure and reduce its scope 3 emissions.</t>
  </si>
  <si>
    <t>Guayaki Yerba Mate</t>
  </si>
  <si>
    <t>GUBI A/S</t>
  </si>
  <si>
    <t>This target was approved using a streamlined target validation route exclusive to small and medium-sized enterprises (SMEs). https://sciencebasedtargets.org/faqs-for-smes/ GUBI A/S commits to reduce scope 1 and scope 2 GHG emissions 42% by 2030 from a 2020 base year, and to measure and reduce its scope 3 emissions.</t>
  </si>
  <si>
    <t>Guerbet</t>
  </si>
  <si>
    <t>FR0000032526</t>
  </si>
  <si>
    <t>969500WV1U1WQ059L135</t>
  </si>
  <si>
    <t>Guerbet commits to reduce absolute scope 1 and 2 GHG emissions 27.5%
by 2032 from a 2021 base year. Guerbet also commits to reduce absolute
scope 3 GHG emissions from purchased goods and services, fuel and
energy activities, upstream transportation and distribution, waste
generated in operations and downstream transportation and distribution
13.5% within the same timeframe.</t>
  </si>
  <si>
    <t>Guerlain</t>
  </si>
  <si>
    <t>969500THYD54MF9O2754</t>
  </si>
  <si>
    <t>Guerlain commits to reduce absolute scopes 1 and 2 GHG emissions 47% by 2030 from a 2019 base year. Guerlain also commits to reduce purchased goods and services and downstream transportation &amp; distribution GHG emissions by 57% per ton of product produced within the same timeframe. Guerlain commits that 45% of its suppliers by spend covering purchased goods &amp; services will have science-based targets by 2025.</t>
  </si>
  <si>
    <t>Guess?, Inc.</t>
  </si>
  <si>
    <t>US4016171054</t>
  </si>
  <si>
    <t>549300QVH3ZK2DW0KP86</t>
  </si>
  <si>
    <t>GUESS?, Inc. commits to reduce absolute scope 1 and 2 GHG emissions 50% by FY2030 from a FY2019 base year. GUESS?, Inc. also commits to reduce absolute scope 3 GHG emissions from purchased goods and services 30% over the same time frame.</t>
  </si>
  <si>
    <t>Gugler GmbH</t>
  </si>
  <si>
    <t>This target was approved using a streamlined target validation route exclusive to small and medium-sized enterprises (SMEs). https://sciencebasedtargets.org/faqs-for-smes/ Gugler GmbH commits to reduce scope 1 and scope 2 GHG emissions 50% by 2030 from a 2018 base year, and to measure and reduce its scope 3 emissions.</t>
  </si>
  <si>
    <t>Guidewire Software Inc.</t>
  </si>
  <si>
    <t>US40171V1008</t>
  </si>
  <si>
    <t>Guilin Salcomp Electronic Technology Co.,Ltd.</t>
  </si>
  <si>
    <t>Gujarat Fluorochemicals Ltd. (GFL)</t>
  </si>
  <si>
    <t>INE538A01037</t>
  </si>
  <si>
    <t>335800AQPB19VEXI8M93</t>
  </si>
  <si>
    <t>GUJARAT TECHNOCASTINGS PVT. LTD</t>
  </si>
  <si>
    <t>This target was approved using a streamlined target validation route exclusive to small and medium-sized enterprises (SMEs). https://sciencebasedtargets.org/faqs-for-smes/ GUJARAT TECHNOCASTINGS PVT. LTD commits to reduce scope 1 and scope 2 GHG emissions 38% by 2030 from a 2021 base year, and to measure and reduce its scope 3 emissions.</t>
  </si>
  <si>
    <t>Gul Ahmed Textile Mills Limited</t>
  </si>
  <si>
    <t>Textile Manufacturing, Spinning, Weaving &amp; Apparel</t>
  </si>
  <si>
    <t>Gulermak Steel Construction Ind. &amp; Trade Co. Inc.</t>
  </si>
  <si>
    <t>This target was approved using a streamlined target validation route exclusive to small and medium-sized enterprises (SMEs). https://sciencebasedtargets.org/faqs-for-smes/ Gulermak Steel Construction Ind. &amp; Trade Co. Inc. commits to reduce scope 1 and scope 2 GHG emissions 42% by 2030 from a 2021 base year, and to measure and reduce its scope 3 emissions.</t>
  </si>
  <si>
    <t>Gundlach Verpackung GmbH</t>
  </si>
  <si>
    <t>This target was approved using a streamlined target validation route exclusive to small and medium-sized enterprises (SMEs). https://sciencebasedtargets.org/faqs-for-smes/ Gundlach Verpackung GmbH commits to reduce scope 1 and scope 2 GHG emissions 42% by 2030 from a 2020 base year, and to measure and reduce its scope 3 emissions. Gundlach Verpackung GmbH commits to reach net-zero by 2050. As part of this, Gundlach Verpackung GmbH commits to reduce scope 1+2+3 emissions 90% by 2050 from a 2020 base year.</t>
  </si>
  <si>
    <t>Gunnebo Holding AB</t>
  </si>
  <si>
    <t>54930035PZ47O8EQEX81</t>
  </si>
  <si>
    <t>Güntert Präzisionstechnik GmbH</t>
  </si>
  <si>
    <t>This target was approved using a streamlined target validation route exclusive to small and medium-sized enterprises (SMEs). https://sciencebasedtargets.org/faqs-for-smes/ Güntert Präzisionstechnik GmbH commits to reduce scope 1 and scope 2 GHG emissions 46% by 2030 from a 2019 base year, and to measure and reduce its scope 3 emissions.</t>
  </si>
  <si>
    <t>Gustav Spiess AG</t>
  </si>
  <si>
    <t>This target was approved using a streamlined target validation route exclusive to small and medium-sized enterprises (SMEs). https://sciencebasedtargets.org/faqs-for-smes/ Gustav Spiess AG commits to reduce scope 1 and scope 2 GHG emissions 50% by 2030 from a 2018 base year, and to measure and reduce its scope 3 emissions.</t>
  </si>
  <si>
    <t>GUUN Co., Ltd.</t>
  </si>
  <si>
    <t>This target was approved using a streamlined target validation route exclusive to small and medium-sized enterprises (SMEs). https://sciencebasedtargets.org/faqs-for-smes/ GUUN Co., Ltd. commits to reduce scope 1 and scope 2 GHG emissions 42% by 2030 from a 2020 base year, and to measure and reduce its scope 3 emissions.</t>
  </si>
  <si>
    <t>GY-TAL Shoes</t>
  </si>
  <si>
    <t>This target was approved using a streamlined target validation route exclusive to small and medium-sized enterprises (SMEs). https://sciencebasedtargets.org/faqs-for-smes/ GY-TAL Shoes commits to reduce scope 1 and scope 2 GHG emissions 42% by 2030 from a 2022 base year, and to measure and reduce its scope 3 emissions.</t>
  </si>
  <si>
    <t>Gymshark</t>
  </si>
  <si>
    <t>213800P6C9BZXYGRH670</t>
  </si>
  <si>
    <t>Gymshark commits to reduce absolute scope 1 and 2 GHG emissions 40% by FY2030 from a FY2021 base year. Gymshark also commits to reduce scope 3 GHG emissions from purchased goods and services, upstream transportation and distribution 54% per unit sold by FY2030 from a FY2021 base year.</t>
  </si>
  <si>
    <t>Gyoda Manufacturing Co., Ltd.</t>
  </si>
  <si>
    <t>This target was approved using a streamlined target validation route exclusive to small and medium-sized enterprises (SMEs). https://sciencebasedtargets.org/faqs-for-smes/ Gyoda Manufacturing Co., Ltd. commits to reduce scope 1 and scope 2 GHG emissions 42% by 2030 from a 2022 base year, and to measure and reduce its scope 3 emissions.</t>
  </si>
  <si>
    <t>SE0000106270</t>
  </si>
  <si>
    <t>529900O5RR7R39FRDM42</t>
  </si>
  <si>
    <t>H&amp;R GmbH &amp; Co. KGaA</t>
  </si>
  <si>
    <t>DE000A2E4T77</t>
  </si>
  <si>
    <t>529900NCRGGSE0MGL93</t>
  </si>
  <si>
    <t>H&amp;T Presspart</t>
  </si>
  <si>
    <t>h&amp;z Unternehmensberatung</t>
  </si>
  <si>
    <t>967600F6TW4S87M6PB57</t>
  </si>
  <si>
    <t>This target was approved using a streamlined target validation route exclusive to small and medium-sized enterprises (SMEs). https://sciencebasedtargets.org/faqs-for-smes/ h&amp;z Unternehmensberatung commits to reduce absolutescope 1 and scope 2 GHG emissions 46% by 2030 from a 2019 base year, and to measure and reduce its scope 3 emissions.</t>
  </si>
  <si>
    <t>H+H International A/S</t>
  </si>
  <si>
    <t>DK0015202451</t>
  </si>
  <si>
    <t>213800GJODT6FV8QM841</t>
  </si>
  <si>
    <t>H+H International A/S commits to reduce absolute scope 1 and 2 GHG emissions 46.2% by 2030 from a 2019 base year. H+H International A/S also commits to reduce scope 3 GHG emissions 22.1% per cubic meter of aircrete and calcium silicate produced within the same timeframe.</t>
  </si>
  <si>
    <t>H.B. Fuller Company</t>
  </si>
  <si>
    <t>H.Essers BV</t>
  </si>
  <si>
    <t>H.U. Group Holdings, Inc.</t>
  </si>
  <si>
    <t>JP3822000000</t>
  </si>
  <si>
    <t>Haarslev Group A/S</t>
  </si>
  <si>
    <t>5299000X7SAZRXONM521</t>
  </si>
  <si>
    <t>Haberkorn Holding AG</t>
  </si>
  <si>
    <t>Habitus Fashion Limited</t>
  </si>
  <si>
    <t>Hachette UK LTD</t>
  </si>
  <si>
    <t>Hager SE</t>
  </si>
  <si>
    <t>529900TVS7JQY1E72426</t>
  </si>
  <si>
    <t>Hager SE commits to reduce absolute scope 1 and 2 GHG emissions 50% by 2030 from a 2021 base year. Hager SE also commits to reduce absolute scope 3 GHG emissions 25% within the same timeframe.</t>
  </si>
  <si>
    <t>Haglunds Bygg &amp; Entreprenad AB</t>
  </si>
  <si>
    <t>This target was approved using a streamlined target validation route exclusive to small and medium-sized enterprises (SMEs). https://sciencebasedtargets.org/faqs-for-smes/ commits to reduce scope 1 and scope 2 GHG emissions 42% by 2030 from a 2020 base year, and to measure and reduce its scope 3 emissions.</t>
  </si>
  <si>
    <t>HAI Aluminium</t>
  </si>
  <si>
    <t>HAINAN JINPAN SMART TECHNOLOGY CO., LTD.</t>
  </si>
  <si>
    <t>Haiyan Dingsheng Machinery Co., Ltd</t>
  </si>
  <si>
    <t>This target was approved using a streamlined target validation route exclusive to small and medium-sized enterprises (SMEs). https://sciencebasedtargets.org/faqs-for-smes/ Haiyan Dingsheng Machinery Co., Ltd commits to reduce scope 1 and scope 2 GHG emissions 42% by 2030 from a 2021 base year, and to measure and reduce its scope 3 emissions.</t>
  </si>
  <si>
    <t>Hajime Kogyo Co., Ltd.</t>
  </si>
  <si>
    <t>This target was approved using a streamlined target validation route exclusive to small and medium-sized enterprises (SMEs). https://sciencebasedtargets.org/faqs-for-smes/ Hajime Kogyo Co., Ltd. commits to reduce scope 1 and scope 2 GHG emissions 42% by 2030 from a 2022 base year, and to measure and reduce its scope 3 emissions.</t>
  </si>
  <si>
    <t>hakkai inc.</t>
  </si>
  <si>
    <t>This target was approved using a streamlined target validation route exclusive to small and medium-sized enterprises (SMEs). https://sciencebasedtargets.org/faqs-for-smes/ hakkai inc. commits to reduce scope 1 and scope 2 GHG emissions 42% by 2030 from a 2022 base year, and to measure and reduce its scope 3 emissions.</t>
  </si>
  <si>
    <t>Hako GmbH</t>
  </si>
  <si>
    <t>Hakuhodo DY Holdings Inc.</t>
  </si>
  <si>
    <t>JP3766550002</t>
  </si>
  <si>
    <t>Haldex</t>
  </si>
  <si>
    <t>SE0000105199</t>
  </si>
  <si>
    <t>54930033BTSY61VHUR49</t>
  </si>
  <si>
    <t>Haleon plc</t>
  </si>
  <si>
    <t>GB00BMX86B70</t>
  </si>
  <si>
    <t>549300PSB3WWEODCUP19</t>
  </si>
  <si>
    <t>Haleon plc commits to reduce its absolute scope 1 and 2 GHG emissions by 95% by 2030 from a 2020 base year.* Haleon plc also commits to reduce absolute scope 3 GHG emissions from purchased goods and services, capital goods, fuel and energy related activities, upstream transportation and distribution, waste generated in
operations, upstream leased assets and downstream transportation and distribution 42% within the same timeframe.
*The target boundary includes biogenic land-related emissions and removals from bioenergy feedstocks.</t>
  </si>
  <si>
    <t>Halfords Group PLC</t>
  </si>
  <si>
    <t>GB00B012TP20</t>
  </si>
  <si>
    <t>54930086FKBWWJIOBI79</t>
  </si>
  <si>
    <t>Halfords Group PLC commits to reduce absolute scope 1 and scope 2 GHG emissions 42% by FY2030 from a FY2020 base year. Halfords Group PLC also commits to increase annual sourcing of renewable electricity from 0 in FY2020 to 100% by FY2030. Halfords Group PLC commits to reduce absolute scope 3 GHG emissions from purchased goods and services, capital goods, and upstream transportation and distribution 25% by FY2030 from a FY2020 base year</t>
  </si>
  <si>
    <t>Halli Mane</t>
  </si>
  <si>
    <t>This target was approved using a streamlined target validation route exclusive to small and medium-sized enterprises (SMEs). https://sciencebasedtargets.org/faqs-for-smes/ Halli Mane commits to reduce scope 1 and scope 2 GHG emissions 42% by 2030 from a 2022 base year, and to measure and reduce its scope 3 emissions.</t>
  </si>
  <si>
    <t>Hallmark, Incorporated</t>
  </si>
  <si>
    <t>549300ZN2X0C3R7LWZ74</t>
  </si>
  <si>
    <t>Hallmark, Incorporated commits to reduce absolute scope 1 and 2 GHG emissions 46.2% by 2030 from a 2019 base year. Halllmark, Incorporated commits to increase annual sourcing of renewable electricity from 2% in 2019 to 100% by 2030. Hallmark, Incorporated also commits to reduce absolute scope 3 GHG emissions from purchased goods &amp; services, fuel and energy related activities, upstream transportation and distribution, waste generated in operations, business travel, employee commuting, and end-of life treatment of sold products 27.5% within the same timeframe"</t>
  </si>
  <si>
    <t>HALO Branded Solutions, Inc.</t>
  </si>
  <si>
    <t>Halti OY</t>
  </si>
  <si>
    <t>This target was approved using a streamlined target validation route exclusive to small and medium-sized enterprises (SMEs). https://sciencebasedtargets.org/faqs-for-smes/ Halti OY commits to reduce scope 1 and scope 2 GHG emissions 50% by 2030 from a 2018 base year, and to measure and reduce its scope 3 emissions. Halti OY commits to reach net-zero by 2050. As part of this, Halti OY commits to reduce scope 1+2+3 emissions 90% by 2050 from a 2018 base year.</t>
  </si>
  <si>
    <t>Hama Corporation</t>
  </si>
  <si>
    <t>This target was approved using a streamlined target validation route exclusive to small and medium-sized enterprises (SMEs). https://sciencebasedtargets.org/faqs-for-smes/ Hama Corporation commits to reduce scope 1 and scope 2 GHG emissions 42% by 2030 from a 2022 base year, and to measure and reduce its scope 3 emissions.</t>
  </si>
  <si>
    <t>Hamada Co</t>
  </si>
  <si>
    <t>This target was approved using a streamlined target validation route exclusive to small and medium-sized enterprises (SMEs). https://sciencebasedtargets.org/faqs-for-smes/. Hamada Co commits to reduce absolute scope 1 and scope 2 GHG emissions 50% by 2030 from a 2018 base year, and to measure and reduce its scope 3 emissions.</t>
  </si>
  <si>
    <t>Hamamatsu Photonics K.K.</t>
  </si>
  <si>
    <t>JP3771800004</t>
  </si>
  <si>
    <t>Hamamatsu Photonics K.K. commits to reduce absolute scope 1 and 2 GHG emissions 30% by FY2031 from a FY2019 base year. Hamamatsu Photonics K.K. also commits to reduce absolute scope 3 emissions from use of sold products 15% within the same timeframe. Hamamatsu Photonics K.K. further commits that 76% of its suppliers by spend covering purchased goods and services, will have science-based targets by FY2026.</t>
  </si>
  <si>
    <t>HAMELIN GROUP</t>
  </si>
  <si>
    <t>96950001JJXC8T6O7K24</t>
  </si>
  <si>
    <t>Hamelin Group commits to reduce absolute scopes 1 and 2 GHG emissions 42% by FY2030 from a FY2021 base year.* Hamelin Group also commits to reduce absolute scope 3 GHG emissions 25% within the same timeframe. 
*The target boundary includes land-related emissions and removals from bioenergy feedstocks.</t>
  </si>
  <si>
    <t>Hamell Communications Ltd</t>
  </si>
  <si>
    <t>Afghanistan</t>
  </si>
  <si>
    <t>This target was approved using a streamlined target validation route exclusive to small and medium-sized enterprises (SMEs). https://sciencebasedtargets.org/faqs-for-smes/ Hamell Communications Ltd commits to reduce scope 1 and scope 2 GHG emissions 42% by 2030 from a 2022 base year, and to measure and reduce its scope 3 emissions.</t>
  </si>
  <si>
    <t>Hamilton Bonaduz AG</t>
  </si>
  <si>
    <t>5299001WPM5XVM0B7C69</t>
  </si>
  <si>
    <t>Hamilton Bonaduz AG commits to reduce absolute scope 1 and 2 GHG emissions
42% by 2030 from a 2020 base year.* Hamilton Bonaduz AG commits to reduce
scope 3 GHG emissions 52% per CHF value added within the same timeframe.
*The target boundary includes biogenic land-related emissions and removals from
bioenergy feedstocks.</t>
  </si>
  <si>
    <t>Hamilton Medical AG</t>
  </si>
  <si>
    <t>529900SN4DNL4B020Z77</t>
  </si>
  <si>
    <t>Hamilton Medical AG commits to reduce absolute scope 1 and 2 GHG emissions
42% by 2030 from a 2020 base year.* Hamilton Medical AG commits to reduce
scope 3 GHG emissions 52% per CHF value added within the same timeframe.
*The target boundary includes biogenic land-related emissions and removals from
bioenergy feedstocks.</t>
  </si>
  <si>
    <t>Han Yin (Shanghai) Eco-Materials Technology Co., Ltd.</t>
  </si>
  <si>
    <t>This target was approved using a streamlined target validation route exclusive to small and medium-sized enterprises (SMEs). https://sciencebasedtargets.org/faqs-for-smes/ Han Yin (Shanghai) Eco-Materials Technology Co., Ltd. commits to reduce scope 1 and scope 2 GHG emissions 46% by 2030 from a 2019 base year, and to measure and reduce its scope 3 emissions.</t>
  </si>
  <si>
    <t>HAN YOUNG INDUSTRY CO. LTD</t>
  </si>
  <si>
    <t>This target was approved using a streamlined target validation route exclusive to small and medium-sized enterprises (SMEs). https://sciencebasedtargets.org/faqs-for-smes/ HAN YOUNG INDUSTRY CO. LTD commits to reduce scope 1 and scope 2 GHG emissions 50% by 2030 from a 2018 base year, and to measure and reduce its scope 3 emissions.</t>
  </si>
  <si>
    <t>Hana Financial Group</t>
  </si>
  <si>
    <t>KR7086790003</t>
  </si>
  <si>
    <t>Headline target: Hana Financial Group's portfolio targets cover 34% of its total investment and lending activities as of 2020. https://sciencebasedtargets.org/resources/files/Target-language-and-summary_Hana-Financial-Group.docx.pdf</t>
  </si>
  <si>
    <t>HANACANS JOINT STOCK COMPANY</t>
  </si>
  <si>
    <t>Hancom AS</t>
  </si>
  <si>
    <t>This target was approved using a streamlined target validation route exclusive to small and medium-sized enterprises (SMEs). https://sciencebasedtargets.org/faqs-for-smes/ Hancom AS commits to reduce scope 1 and scope 2 GHG emissions 42% by 2030 from a 2022 base year, and to measure and reduce its scope 3 emissions.</t>
  </si>
  <si>
    <t>Hanesbrands Inc.</t>
  </si>
  <si>
    <t>US4103451021</t>
  </si>
  <si>
    <t>GX5LWVWZLL5S4W1L2F20</t>
  </si>
  <si>
    <t>Hanesbrands, Inc. commits to reduce absolute scope 1 and 2 GHG
emissions 46.2% by 2030 from a 2019 base year.* Hanesbrands, Inc. also
commits to reduce absolute scope 3 GHG emissions from purchased goods
&amp; services and upstream transportation &amp; distribution 27.5% within the
same timeframe.
*The target boundary includes land-related emissions and removals from
bioenergy feedstocks.</t>
  </si>
  <si>
    <t>Hang Lung Properties Ltd.</t>
  </si>
  <si>
    <t>HK0101000591</t>
  </si>
  <si>
    <t>529900CIVTNMXQT59E61</t>
  </si>
  <si>
    <t>Overall Net-Zero Target
Hang Lung Properties Limited commits to reach net-zero greenhouse emissions across the value chain by 2050.
Near-Term Targets
Hang Lung Properties Limited commits to reduce absolute scope 1 and 2 GHG emissions 46.6% by 2030 from a 2019 base year. Hang Lung Properties Limited also commits to reduce absolute scope 3 GHG emissions covering purchased goods and services and downstream leased assets 25% by 2030 from a 2020 base year
Long-Term Targets
Hang Lung Properties Limited commits to reduce absolute scope 1 and 2 emissions 99.6% by 2050 from a 2019 base year. Hang Lung Properties Limited also commits to reduce absolute scope 3 emissions 99.6% by 2050 from a 2020 base year</t>
  </si>
  <si>
    <t>Hang Seng Bank Limited</t>
  </si>
  <si>
    <t>HK0011000095</t>
  </si>
  <si>
    <t>Hangzhou Hengli Metal Processing Co., Ltd</t>
  </si>
  <si>
    <t>This target was approved using a streamlined target validation route exclusive to small and medium-sized enterprises (SMEs). https://sciencebasedtargets.org/faqs-for-smes/ Hangzhou Hengli Metal Processing Co., Ltd commits to reduce scope 1 and scope 2 GHG emissions 38% by 2030 from a 2021 base year, and to measure and reduce its scope 3 emissions.</t>
  </si>
  <si>
    <t>HANGZHOU MINGZHU TOOLS CO.,LTD</t>
  </si>
  <si>
    <t>This target was approved using a streamlined target validation route exclusive to small and medium-sized enterprises (SMEs). https://sciencebasedtargets.org/faqs-for-smes/ HANGZHOU MINGZHU TOOLS CO.,LTD commits to reduce scope 1 and scope 2 GHG emissions 42% by 2030 from a 2022 base year, and to measure and reduce its scope 3 emissions.</t>
  </si>
  <si>
    <t>HANGZHOU PLASTICS INDUSTRIAL CO.,LTD.</t>
  </si>
  <si>
    <t>Hangzhou Tigermed Consulting Co., Ltd.</t>
  </si>
  <si>
    <t>CNE1000040M1</t>
  </si>
  <si>
    <t>300300CP4N8WDF6DOO67</t>
  </si>
  <si>
    <t>Hangzhou WIT Assessment Co.,Ltd.</t>
  </si>
  <si>
    <t>HANJIN Electronics Industrial CO,.LTD</t>
  </si>
  <si>
    <t>This target was approved using a streamlined target validation route exclusive to small and medium-sized enterprises (SMEs). https://sciencebasedtargets.org/faqs-for-smes/ HANJIN Electronics Industrial CO,.LTD commits to reduce scope 1 and scope 2 GHG emissions 42% by 2030 from a 2021 base year, and to measure and reduce its scope 3 emissions.</t>
  </si>
  <si>
    <t>Hankook Tire &amp; Technology Co., Ltd.</t>
  </si>
  <si>
    <t>KR7000240002</t>
  </si>
  <si>
    <t>9884001BIEVM09M7AH02</t>
  </si>
  <si>
    <t>Overall Net-Zero Target
Hankook Tire &amp; Technology commits to reach net-zero greenhouse gas emissions across the value chain by 2019 from a 2050 base year.
Near-Term Targets
Hankook Tire &amp; Technology commits to reduce absolute scope 1 and 2 GHG emissions 46.2% by 2030 from a 2019 base year. Hankook Tire &amp; Technology also commits to reduce absolute scope 3 GHG emissions 27.5% within the same timeframe.
Long-Term Targets
Hankook Tire &amp; Technology commits to reduce absolute scope 1 and 2 GHG emissions 90% by 2050 from a 2019 base year. Hankook Tire &amp; Technology also commits to reduce absolute scope 3 GHG emissions 90% within the same timeframe.</t>
  </si>
  <si>
    <t>Hannon Armstrong</t>
  </si>
  <si>
    <t>US41068X1000</t>
  </si>
  <si>
    <t>Headline target: Hannon Armstrong's portfolio targets cover 81.7% of its total investment and lending activities as of December 2019. https://sciencebasedtargets.org/resources/files/Target-language-and-summary_Hannon-Armstrong.docx.pdf</t>
  </si>
  <si>
    <t>Hannstar Board Technology (Jiang Yin) Corp.</t>
  </si>
  <si>
    <t>Hanon Systems</t>
  </si>
  <si>
    <t>KR7018880005</t>
  </si>
  <si>
    <t>Hans Just Group</t>
  </si>
  <si>
    <t>This target was approved using a streamlined target validation route exclusive to small and medium-sized enterprises (SMEs). https://sciencebasedtargets.org/faqs-for-smes/ Hans Just Group commits to reduce scope 1 and scope 2 GHG emissions 42% by 2030 from a 2022 base year, and to measure and reduce its scope 3 emissions.</t>
  </si>
  <si>
    <t>Hansa Byggpartner AB</t>
  </si>
  <si>
    <t>This target was approved using a streamlined target validation route exclusive to small and medium-sized enterprises (SMEs). https://sciencebasedtargets.org/faqs-for-smes/ Hansa Byggpartner AB commits to reduce scope 1 and scope 2 GHG emissions 42% by 2030 from a 2020 base year, and to measure and reduce its scope 3 emissions.</t>
  </si>
  <si>
    <t>Hansgrohe Group</t>
  </si>
  <si>
    <t>529900IJSGGESV3GEO59</t>
  </si>
  <si>
    <t>The Hansgrohe Group commits to reduce absolute scope 1 and 2 GHG emissions 77.3% by 2030 from a 2021 base year. The Hansgrohe Group also commits to reduce absolute scope 3 GHG emissions 25% within the same timeframe.</t>
  </si>
  <si>
    <t>Hansoll Textile Ltd.</t>
  </si>
  <si>
    <t>Hanzestrohm B.V.</t>
  </si>
  <si>
    <t>This target was approved using a streamlined target validation route exclusive to small and medium-sized enterprises (SMEs). https://sciencebasedtargets.org/faqs-for-smes/ Hanzestrohm B.V. commits to reduce scope 1 and scope 2 GHG emissions 42% by 2030 from a 2021 base year, and to measure and reduce its scope 3 emissions.</t>
  </si>
  <si>
    <t>Haotong International Transportation Agent Co.,Ltd.</t>
  </si>
  <si>
    <t>This target was approved using a streamlined target validation route exclusive to small and medium-sized enterprises (SMEs). https://sciencebasedtargets.org/faqs-for-smes/ Haotong International Transportation Agent Co.,Ltd. commits to reduce scope 1 and scope 2 GHG emissions 42% by 2030 from a 2022 base year, and to measure and reduce its scope 3 emissions.</t>
  </si>
  <si>
    <t>Happy Punt S.L.U</t>
  </si>
  <si>
    <t>This target was approved using a streamlined target validation route exclusive to small and medium-sized enterprises (SMEs). https://sciencebasedtargets.org/faqs-for-smes/ Happy Punt S.L.U commits to reduce scope 1 and scope 2 GHG emissions 42% by 2030 from a 2022 base year, and to measure and reduce its scope 3 emissions.</t>
  </si>
  <si>
    <t>Happy Socks</t>
  </si>
  <si>
    <t>This target was approved using a streamlined target validation route exclusive to small and medium-sized enterprises (SMEs). https://sciencebasedtargets.org/faqs-for-smes/ Happy Socks commits to reduce scope 1 and scope 2 GHG emissions 42% by 2030 from a 2020 base year, and to measure and reduce its scope 3 emissions.</t>
  </si>
  <si>
    <t>HARA Manufacturing Co.,Ltd</t>
  </si>
  <si>
    <t>This target was approved using a streamlined target validation route exclusive to small and medium-sized enterprises (SMEs). https://sciencebasedtargets.org/faqs-for-smes/ HARA Manufacturing Co.,Ltd commits to reduce scope 1 and scope 2 GHG emissions 42% by 2030 from a 2021 base year, and to measure and reduce its scope 3 emissions.</t>
  </si>
  <si>
    <t>HARA TRADING CO., LTD.</t>
  </si>
  <si>
    <t>This target was approved using a streamlined target validation route exclusive to small and medium-sized enterprises (SMEs). https://sciencebasedtargets.org/faqs-for-smes/ HARA TRADING CO., LTD. commits to reduce scope 1 and scope 2 GHG emissions 42% by 2030 from a 2020 base year, and to measure and reduce its scope 3 emissions.</t>
  </si>
  <si>
    <t>Harch Inc.</t>
  </si>
  <si>
    <t>This target was approved using a streamlined target validation route exclusive to small and medium-sized enterprises (SMEs). https://sciencebasedtargets.org/faqs-for-smes/ Harch Inc. commits to reduce absolute scope 1 and scope 2 GHG emissions 50% by 2030 from a 2018 base year, and to measure and reduce its scope 3 emissions.</t>
  </si>
  <si>
    <t>Hardegger Käse AG</t>
  </si>
  <si>
    <t>This target was approved using a streamlined target validation route exclusive to small and medium-sized enterprises (SMEs). https://sciencebasedtargets.org/faqs-for-smes/ Hardegger Käse AG commits to reduce scope 1 and scope 2 GHG emissions 42% by 2030 from a 2021 base year, and to measure and reduce its scope 3 emissions.</t>
  </si>
  <si>
    <t>Hardscape Group Limited</t>
  </si>
  <si>
    <t>This target was approved using a streamlined target validation route exclusive to small and medium-sized enterprises (SMEs). https://sciencebasedtargets.org/faqs-for-smes/ Hardscape Group Limited commits to reduce scope 1 and scope 2 GHG emissions 46% by 2030 from a 2019 base year, and to measure and reduce its scope 3 emissions.</t>
  </si>
  <si>
    <t>Hari Krishna Exports Pvt. Ltd.</t>
  </si>
  <si>
    <t>HARINGTON TECHNOLOGIES</t>
  </si>
  <si>
    <t>This target was approved using a streamlined target validation route exclusive to small and medium-sized enterprises (SMEs). https://sciencebasedtargets.org/faqs-for-smes/ HARINGTON TECHNOLOGIES commits to reduce scope 1 and scope 2 GHG emissions 42% by 2030 from a 2021 base year, and to measure and reduce its scope 3 emissions.</t>
  </si>
  <si>
    <t>Harita Metal Co.,Ltd.</t>
  </si>
  <si>
    <t>This target was approved using a streamlined target validation route exclusive to small and medium-sized enterprises (SMEs). https://sciencebasedtargets.org/faqs-for-smes/ Harita Metal Co.,Ltd. commits to reduce scope 1 and scope 2 GHG emissions 42% by 2030 from a 2020 base year, and to measure and reduce its scope 3 emissions.</t>
  </si>
  <si>
    <t>Harith General Partners</t>
  </si>
  <si>
    <t>Harley-Davidson Inc.</t>
  </si>
  <si>
    <t>US4128221086</t>
  </si>
  <si>
    <t>Harmony Gold Mining Company Limited</t>
  </si>
  <si>
    <t>US4132163001</t>
  </si>
  <si>
    <t>378900986D05F0C29811</t>
  </si>
  <si>
    <t>FY2036</t>
  </si>
  <si>
    <t>Harmony Gold Mining Company Ltd commits to reduce absolute scope 1 and 2 GHG emissions 63% by FY2036 from a FY2021 base year.</t>
  </si>
  <si>
    <t>Harris Tea Company</t>
  </si>
  <si>
    <t>This target was approved using a streamlined target validation route exclusive to small and medium-sized enterprises (SMEs). https://sciencebasedtargets.org/faqs-for-smes/ Harris Tea Company commits to reduce scope 1 and scope 2 GHG emissions 25% by 2030 from a 2020 base year, and to measure and reduce its scope 3 emissions.</t>
  </si>
  <si>
    <t>Harro Höfliger Verpackungsmaschinen GmbH</t>
  </si>
  <si>
    <t>529900SK6OQWBMREQ225</t>
  </si>
  <si>
    <t>Hart Miller Design Ltd / MARK Product</t>
  </si>
  <si>
    <t>This target was approved using a streamlined target validation route exclusive to small and medium-sized enterprises (SMEs). https://sciencebasedtargets.org/faqs-for-smes/ Hart Miller Design Ltd / MARK Product commits to reduce scope 1 and scope 2 GHG emissions 42% by 2030 from a 2020 base year, and to measure and reduce its scope 3 emissions.</t>
  </si>
  <si>
    <t>HÄRTHA GROUP GmbH</t>
  </si>
  <si>
    <t>This target was approved using a streamlined target validation route exclusive to small and medium-sized enterprises (SMEs). https://sciencebasedtargets.org/faqs-for-smes/ HÄRTHA GROUP GmbH commits to reduce scope 1 and scope 2 GHG emissions 42% by 2030 from a 2019 base year, and to measure and reduce its scope 3 emissions.</t>
  </si>
  <si>
    <t>HARUCHIKA Manufacturing Co.Ltd</t>
  </si>
  <si>
    <t>This target was approved using a streamlined target validation route exclusive to small and medium-sized enterprises (SMEs). https://sciencebasedtargets.org/faqs-for-smes/ HARUCHIKA Manufacturing Co.Ltd commits to reduce scope 1 and scope 2 GHG emissions 42% by 2030 from a 2021 base year, and to measure and reduce its scope 3 emissions.</t>
  </si>
  <si>
    <t>Harvest House</t>
  </si>
  <si>
    <t>This target was approved using a streamlined target validation route exclusive to small and medium-sized enterprises (SMEs). https://sciencebasedtargets.org/faqs-for-smes/ Harvest House commits to reduce scope 1 and scope 2 GHG emissions 42% by 2030 from a 2020 base year, and to measure and reduce its scope 3 emissions. Harvest House commits to reach net-zero by 2040. As part of this, Harvest House commits to reduce scope 1+2+3 emissions 100% by 2040 from a 2020 base year.</t>
  </si>
  <si>
    <t>HAS Co., Ltd.</t>
  </si>
  <si>
    <t>This target was approved using a streamlined target validation route exclusive to small and medium-sized enterprises (SMEs). https://sciencebasedtargets.org/faqs-for-smes/ HAS Co., Ltd. commits to reduce scope 1 and scope 2 GHG emissions 42% by 2030 from a 2021 base year, and to measure and reduce its scope 3 emissions.</t>
  </si>
  <si>
    <t>Hasbro, Inc.</t>
  </si>
  <si>
    <t>US4180561072</t>
  </si>
  <si>
    <t>549300NUB6D2R1ITYR45</t>
  </si>
  <si>
    <t>Overall Net-Zero Target
Hasbro commits to reach net-zero greenhouse gas emissions across the value chain by 2050 from a 2020 base year.
Near-Term Targets
Hasbro commits to reduce absolute scope 1 and 2 GHG emissions 47.5% by 2030 from a 2020 base year. Hasbro also commits to reduce absolute scope 3 GHG emissions 42% within the same timeframe.
Long-Term Targets
Hasbro commits to reduce absolute scope 1, 2, and 3 GHG emissions 90% by 2050 from a 2020 base year.</t>
  </si>
  <si>
    <t>HASÇELİK Sanayi ve Ticaret A.Ş</t>
  </si>
  <si>
    <t>Haseko Corporation</t>
  </si>
  <si>
    <t>JP3768600003</t>
  </si>
  <si>
    <t>529900EH7TSG348O4045</t>
  </si>
  <si>
    <t>Haseko Corporation commits to reduce absolute scope 1 and 2 GHG emissions 42% by FY2030 from a FY2020 base year. Haseko Corporation also commits to reduce absolute scope 3 GHG emissions 13% within the same timeframe.</t>
  </si>
  <si>
    <t>HASHIMOTO METAL CO.,LTD</t>
  </si>
  <si>
    <t>This target was approved using a streamlined target validation route exclusive to small and medium-sized enterprises (SMEs). https://sciencebasedtargets.org/faqs-for-smes/ HASHIMOTO METAL CO.,LTD commits to reduce scope 1 and scope 2 GHG emissions 42% by 2030 from a 2021 base year, and to measure and reduce its scope 3 emissions.</t>
  </si>
  <si>
    <t>Hastings Group Holdings (HGH)</t>
  </si>
  <si>
    <t>213800NEVE8DLWEL2Y16</t>
  </si>
  <si>
    <t>HATAMITSUTEC Co.,Ltd.</t>
  </si>
  <si>
    <t>This target was approved using a streamlined target validation route exclusive to small and medium-sized enterprises (SMEs). https://sciencebasedtargets.org/faqs-for-smes/ HATAMITSUTEC Co.,Ltd. commits to reduce scope 1 and scope 2 GHG emissions 42% by 2030 from a 2022 base year, and to measure and reduce its scope 3 emissions.</t>
  </si>
  <si>
    <t>Hatanaka Showa Co. Ltd</t>
  </si>
  <si>
    <t>Construction and materials</t>
  </si>
  <si>
    <t>This target was approved using a streamlined target validation route exclusive to small and medium-sized enterprises (SMEs). https://sciencebasedtargets.org/faqs-for-smes/ Hatanaka Showa Co. Ltd commits to reduce scope 1 and scope 2 GHG emissions 46% by 2030 from a 2019 base year, and to measure and reduce its scope 3 emissions.</t>
  </si>
  <si>
    <t>Hatch</t>
  </si>
  <si>
    <t>Hatch Mansfield</t>
  </si>
  <si>
    <t>This target was approved using a streamlined target validation route exclusive to small and medium-sized enterprises (SMEs). https://sciencebasedtargets.org/faqs-for-smes/ Hatch Mansfield commits to reduce scope 1 and scope 2 GHG emissions 42% by 2030 from a 2022 base year, and to measure and reduce its scope 3 emissions.</t>
  </si>
  <si>
    <t>Hatipro Oy</t>
  </si>
  <si>
    <t>This target was approved using a streamlined target validation route exclusive to small and medium-sized enterprises (SMEs). https://sciencebasedtargets.org/faqs-for-smes/ Hatipro Oy commits to reduce scope 1 and scope 2 GHG emissions 50% by 2030 from a 2018 base year, and to measure and reduce its scope 3 emissions.</t>
  </si>
  <si>
    <t>Hatmill Ltd</t>
  </si>
  <si>
    <t>This target was approved using a streamlined target validation route exclusive to small and medium-sized enterprises (SMEs). https://sciencebasedtargets.org/faqs-for-smes/ Hatmill Ltd commits to reduce scope 1 and scope 2 GHG emissions 42% by 2030 from a 2023 base year, and to measure and reduce its scope 3 emissions. Hatmill Ltd commits to reach net-zero by 2039. As part of this, Hatmill Ltd commits to reduce scope 1+2+3 emissions 100% by 2039 from a 2023 base year.</t>
  </si>
  <si>
    <t>Hatsuri Kimura Co.,Ltd.</t>
  </si>
  <si>
    <t>This target was approved using a streamlined target validation route exclusive to small and medium-sized enterprises (SMEs). https://sciencebasedtargets.org/faqs-for-smes/ Hatsuri Kimura Co.,Ltd. commits to reduce scope 1 and scope 2 GHG emissions 42% by 2030 from a 2021 base year, and to measure and reduce its scope 3 emissions.</t>
  </si>
  <si>
    <t>HATZEL &amp; BUEHLER, INC.</t>
  </si>
  <si>
    <t>Haufe Group SE</t>
  </si>
  <si>
    <t>Hauff-Technik GmbH &amp; Co.KG</t>
  </si>
  <si>
    <t>Hauser &amp; Wirth</t>
  </si>
  <si>
    <t>This target was approved using a streamlined target validation route exclusive to small and medium-sized enterprises (SMEs). https://sciencebasedtargets.org/faqs-for-smes/ Hauser &amp; Wirth commits to reduce absolute scope 1 and scope 2 GHG emissions 46% by 2030 from a 2019 base year, and to measure and reduce its scope 3 emissions. Hauser &amp; Wirth commits to reach net-zero by 2050. As part of this, Hauser &amp; Wirth commits to reduce scope 1+2+3 emissions 90% by 2050 from a 2019 base year.</t>
  </si>
  <si>
    <t>Havea Group</t>
  </si>
  <si>
    <t>Havea Group commits to reduce absolute scope 1 and 2 GHG emissions 46.2% by 2030 from a 2019 base year.*
Havea Group commits to increase active annual sourcing of renewable electricity from 0% in 2019 to 100% by 2030. Havea Group commits to reduce absolute scope 3 GHG emissions 55% per EUR value added by 2030 from a 2019 base year. Havea Group also commits to reduce indirect use-phase emissions 55% per EUR value added by 2030 from a 2019 base year. *The target boundary includes biogenic land-related emissions and removals from bioenergy feedstocks.</t>
  </si>
  <si>
    <t>HAVEP</t>
  </si>
  <si>
    <t>This target was approved using a streamlined target validation route exclusive to small and medium-sized enterprises (SMEs). https://sciencebasedtargets.org/faqs-for-smes/ HAVEP commits to reduce scope 1 and scope 2 GHG emissions 42% by 2030 from a 2021 base year, and to measure and reduce its scope 3 emissions. HAVEP commits to reach net-zero by 2050. As part of this, HAVEP commits to reduce scope 1+2+3 emissions 90% by 2050 from a 2021 base year.</t>
  </si>
  <si>
    <t>Hawaiian Electric</t>
  </si>
  <si>
    <t>US4198701009</t>
  </si>
  <si>
    <t>JJ8FWOCWCV22X7GUPJ23</t>
  </si>
  <si>
    <t>Haworth Inc.</t>
  </si>
  <si>
    <t>549300N7NMMZU49AUB77</t>
  </si>
  <si>
    <t>Overall Net-Zero Target
Haworth Inc. commits to reach net-zero GHG emissions across the value chain by 2050.
Near-Term Targets
Haworth Inc. commits to reduce absolute scope 1 and 2 GHG emissions 60% by 2030 from
a 2021 base year. Haworth Inc. also commits to reduce absolute scope 3 GHG emissions
from purchased goods and services, upstream transportation and distribution, and end of
life treatment of sold products 42% within the same timeframe.
*The target boundary includes land-related emissions and removals from bioenergy
feedstocks.
Long-Term Targets
Haworth Inc. commits to reduce absolute scope 1 and 2 GHG emissions 90% by 2050 from a 2021 base year.* Haworth Inc. also commits to reduce absolute scope 3 GHG emissions 90% within the same timeframe.
*The target boundary includes land-related emissions and removals from bioenergy
feedstocks.</t>
  </si>
  <si>
    <t>HayanoKenko Co., Ltd.</t>
  </si>
  <si>
    <t>This target was approved using a streamlined target validation route exclusive to small and medium-sized enterprises (SMEs). https://sciencebasedtargets.org/faqs-for-smes/ HayanoKenko Co., Ltd. commits to reduce scope 1 and scope 2 GHG emissions 42% by 2030 from a 2020 base year, and to measure and reduce its scope 3 emissions.</t>
  </si>
  <si>
    <t>HAYASHI Inc.</t>
  </si>
  <si>
    <t>This target was approved using a streamlined target validation route exclusive to small and medium-sized enterprises (SMEs). https://sciencebasedtargets.org/faqs-for-smes/ HAYASHI Inc. commits to reduce scope 1 and scope 2 GHG emissions 42% by 2030 from a 2022 base year, and to measure and reduce its scope 3 emissions.</t>
  </si>
  <si>
    <t>HAYASHI UNITED Co.,Ltd</t>
  </si>
  <si>
    <t>This target was approved using a streamlined target validation route exclusive to small and medium-sized enterprises (SMEs). https://sciencebasedtargets.org/faqs-for-smes/ HAYASHI UNITED Co.,Ltd commits to reduce scope 1 and scope 2 GHG emissions 42% by 2030 from a 2022 base year, and to measure and reduce its scope 3 emissions.</t>
  </si>
  <si>
    <t>Hayashi-MFG co.,Ltd.</t>
  </si>
  <si>
    <t>This target was approved using a streamlined target validation route exclusive to small and medium-sized enterprises (SMEs). https://sciencebasedtargets.org/faqs-for-smes/ Hayashi-MFG co.,Ltd. commits to reduce scope 1 and scope 2 GHG emissions 46% by 2030 from a 2019 base year, and to measure and reduce its scope 3 emissions.</t>
  </si>
  <si>
    <t>Hayley Group Ltd</t>
  </si>
  <si>
    <t>Hayleys Fabric PLC</t>
  </si>
  <si>
    <t>LK0335N00006</t>
  </si>
  <si>
    <t>Hayleys Fabric PLC commits to reduce absolute scope 1+2 GHG emissions
42% by FY2030 from a FY2021 base year.* Hayleys Fabric PLC commits to
reduce absolute scope 3 GHG emissions from purchased goods and services
and processing of sold products 25% by FY2030 from a FY2021 base year.
*The target boundary includes land-related emissions and removals from
bioenergy feedstocks.</t>
  </si>
  <si>
    <t>Hays plc</t>
  </si>
  <si>
    <t>GB0004161021</t>
  </si>
  <si>
    <t>213800QC8AWD4BO8TH08</t>
  </si>
  <si>
    <t>Hays plc commits to reduce absolute scope 1 and 2 GHG emissions 50% by FY2026 from a FY2020 base year. Hays plc commits to reduce absolute scope 3 GHG emissions from purchased goods and services and capital goods by 50% by FY2030 from a FY2020 base year. Hays plc also commits to reduce absolute scope 3 GHG emissions from business travel by 40% by FY2026 from a FY2020 base year.</t>
  </si>
  <si>
    <t>HAZAMA ANDO CORPORATION</t>
  </si>
  <si>
    <t>JP3767810009</t>
  </si>
  <si>
    <t>353800YSSP5B2GMQ6E51</t>
  </si>
  <si>
    <t>Japanese construction company HAZAMA ANDO CORPORATION commits to reduce absolute scope 1 and 2 GHG emissions 33% by FY2030 from a FY2017 base year. HAZAMA ANDO CORPORATION also commits to reduce absolute scope 3 GHG emissions from purchased goods and services and the use of sold products by 22% over the same timeframe.</t>
  </si>
  <si>
    <t>HB Reavis Holding S.A.</t>
  </si>
  <si>
    <t>This target was approved using a streamlined target validation route exclusive to small and medium-sized enterprises (SMEs). https://sciencebasedtargets.org/faqs-for-smes/ HB Reavis Holding S.A. commits to reduce scope 1 and scope 2 GHG emissions 42% by 2030 from a 2021 base year, and to measure and reduce its scope 3 emissions. HB Reavis Holding S.A. commits to reach net-zero by 2050. As part of this, HB Reavis Holding S.A. commits to reduce scope 1+2+3 emissions 90% by 2050 from a 2021 base year.</t>
  </si>
  <si>
    <t>HCL Technologies</t>
  </si>
  <si>
    <t>INE860A01027</t>
  </si>
  <si>
    <t>549300C1F8OLYSOQYB65</t>
  </si>
  <si>
    <t>HCL Technologies commits to reduce absolute scope 1 and 2 GHG emissions 50% by 2030 from a 2020 base year. HCL Technologies also commits to reduce absolute scope 3 GHG emissions 42% within the same timeframe</t>
  </si>
  <si>
    <t>HCP Packaging Hong Kong Limited</t>
  </si>
  <si>
    <t>HD Tools Kft.</t>
  </si>
  <si>
    <t>This target was approved using a streamlined target validation route exclusive to small and medium-sized enterprises (SMEs). https://sciencebasedtargets.org/faqs-for-smes/ HD Tools Kft. commits to reduce scope 1 and scope 2 GHG emissions 42% by 2030 from a 2022 base year, and to measure and reduce its scope 3 emissions.</t>
  </si>
  <si>
    <t>HeadFirst Group</t>
  </si>
  <si>
    <t>This target was approved using a streamlined target validation route exclusive to small and medium-sized enterprises (SMEs). https://sciencebasedtargets.org/faqs-for-smes/ HeadFirst Group commits to reduce scope 1 and scope 2 GHG emissions 23% by 2030 from a 2021 base year, and to measure and reduce its scope 3 emissions.</t>
  </si>
  <si>
    <t>Headlam Group Plc</t>
  </si>
  <si>
    <t>Headland Consultancy</t>
  </si>
  <si>
    <t>This target was approved using a streamlined target validation route exclusive to small and medium-sized enterprises (SMEs). https://sciencebasedtargets.org/faqs-for-smes/ Headland Consultancy commits to reduce scope 1 and scope 2 GHG emissions 42% by 2030 from a 2021 base year, and to measure and reduce its scope 3 emissions.</t>
  </si>
  <si>
    <t>Healeys Printers Limited</t>
  </si>
  <si>
    <t>This target was approved using a streamlined target validation route exclusive to small and medium-sized enterprises (SMEs). https://sciencebasedtargets.org/faqs-for-smes/ Healeys Printers Limited  commits to reduce scope 1 and scope 2 GHG emissions 42% by 2030 from a 2020 base year, and to measure and reduce its scope 3 emissions.</t>
  </si>
  <si>
    <t>Healix Group</t>
  </si>
  <si>
    <t>This target was approved using a streamlined target validation route exclusive to small and medium-sized enterprises (SMEs). https://sciencebasedtargets.org/faqs-for-smes/ Healix Group commits to reduce scope 1 and scope 2 GHG emissions 42% by 2030 from a 2022 base year, and to measure and reduce its scope 3 emissions.</t>
  </si>
  <si>
    <t>HEALTH AND HAPPINESS (H&amp;H) INTERNATIONAL HOLDINGS LIMITED</t>
  </si>
  <si>
    <t>KYG4387E1070</t>
  </si>
  <si>
    <t>2138007WU5DJFZFDDV59</t>
  </si>
  <si>
    <t>H&amp;H commits to reduce absolute scope 1 GHG emissions 46.2% by 2031 from a 2022 base year. H&amp;H also commits to continue active annual sourcing of 100% renewable electricity through 2030. H&amp;H further commits to reduce scope 3 GHG emissions from upstream transportation and distribution 55% per million USD of value added by 2031 from a 2022 base year. H&amp;H finally commits that 52% of its suppliers by spend, covering purchased goods and services, will have science-based targets, by 2027.</t>
  </si>
  <si>
    <t>Health Management International Pte Ltd</t>
  </si>
  <si>
    <t>Healthcare Research Worldwide Ltd (Group) - HRW</t>
  </si>
  <si>
    <t>This target was approved using a streamlined target validation route exclusive to small and medium-sized enterprises (SMEs). https://sciencebasedtargets.org/faqs-for-smes/ Healthcare Research Worldwide Ltd (Group) - HRW commits to reduce scope 1 and scope 2 GHG emissions 42% by 2030 from a 2022 base year, and to measure and reduce its scope 3 emissions.</t>
  </si>
  <si>
    <t>Healthcare Strategy Partners</t>
  </si>
  <si>
    <t>This target was approved using a streamlined target validation route exclusive to small and medium-sized enterprises (SMEs). https://sciencebasedtargets.org/faqs-for-smes/  Healthcare Strategy Partners commits to reduce scope 1 and scope 2 GHG emissions 42% by 2030 from a 2021 base year, and to measure and reduce its scope 3 emissions.</t>
  </si>
  <si>
    <t>Healthpeak Properties, Inc.</t>
  </si>
  <si>
    <t>US40414L1098</t>
  </si>
  <si>
    <t>PZ9HF5U52KPF0MH0QN75</t>
  </si>
  <si>
    <t>Real estate investment trust Healthpeak Properties, Inc. commits to reduce absolute scope 1 and 2 GHG emissions 38% by 2033 from a 2018 base year. HCP also commits to reduce absolute scope 3 GHG emissions 19% by 2033 from a 2018 base year</t>
  </si>
  <si>
    <t>Heart with Smart Group</t>
  </si>
  <si>
    <t>Overall Net-Zero Target
Heart with Smart Group commits to reach net-zero GHG emissions across the value chain
by 2040.
Near-Term Targets
Heart with Smart Group commits to reduce absolute scope 1 GHG emissions 74% by 2030
from a 2019 base year. Heart with Smart Group also commits to continue active annual
sourcing of 100% renewable electricity through 2030. Heart with Smart Group further
commits to reduce scope 3 GHG emissions 55% per meal by 2030 from a 2019 base year.
Long-Term Targets
Heart with Smart Group commits to reduce absolute scope 1 and 2 GHG emissions 94% by
2040 from a 2019 base year. Heart with Smart Group also commits to reduce scope 3 GHG
emissions 97% per meal within the same timeframe.</t>
  </si>
  <si>
    <t>Heathrow Airport</t>
  </si>
  <si>
    <t>549300J5R8AWMHPE7O05</t>
  </si>
  <si>
    <t>Heathrow commits to reduce absolute scope 1, 2 and scope 3 GHG emissions from upstream transportation and distribution, waste generated in operations, business travel, employee commuting, and downstream leased assets 46.2% by 2030 from a 2019 base year.* Heathrow also commits that 67% of its suppliers by emissions covering purchased goods and services and capital goods, will set science-based targets by 2027. Heathrow further commits that 67% of customers by emissions covering use of sold products, will set science-based targets by 2027. *The target boundary includes biogenic emissions and removals from bioenergy</t>
  </si>
  <si>
    <t>Heba Fastighets AB</t>
  </si>
  <si>
    <t>SE0017911480</t>
  </si>
  <si>
    <t>This target was approved using a streamlined target validation route exclusive to small and medium-sized enterprises (SMEs). https://sciencebasedtargets.org/faqs-for-smes/ Heba Fastighets AB commits to reduce scope 1 and scope 2 GHG emissions 50% by 2030 from a 2018 base year, and to measure and reduce its scope 3 emissions.</t>
  </si>
  <si>
    <t>Hebei Chengxin Co. Ltd</t>
  </si>
  <si>
    <t>Hebei Monband Water Soluble Fertilizer Co.,Ltd</t>
  </si>
  <si>
    <t>Hefei BOE Optoelectronics Technology Co.,Ltd.</t>
  </si>
  <si>
    <t>Hegelmann Express GmbH</t>
  </si>
  <si>
    <t>This target was approved using a streamlined target validation route exclusive to small and medium-sized enterprises (SMEs). https://sciencebasedtargets.org/faqs-for-smes/ Hegelmann Express GmbH commits to reduce scope 1 and scope 2 GHG emissions 42% by 2030 from a 2022 base year, and to measure and reduce its scope 3 emissions.</t>
  </si>
  <si>
    <t>Heidelberg Materials</t>
  </si>
  <si>
    <t>DE0006047004</t>
  </si>
  <si>
    <t>LZ2C6E0W5W7LQMX5ZI37</t>
  </si>
  <si>
    <t>Heidelberg Materials commits to reduce gross scope 1 and 2 GHG emissions by 26.7% per ton of cementitious material by 2030 from a 2020 base year*. Within this target Heidelberg Materials commits to reduce gross scope 1 GHG emissions by 24% per ton of cementitious material and scope 2 GHG emissions 65% per ton cementitious material within the same timeframe*. Heidelberg Materials also commits to reduce absolute scope 3 GHG emissions from purchased goods and services 25% within the same timeframe. *The target boundary includes land-related emissions and removals from bioenergy feedstocks.</t>
  </si>
  <si>
    <t>Heidrick &amp; Struggles Inc.</t>
  </si>
  <si>
    <t>Heimstaden Bostad AB</t>
  </si>
  <si>
    <t>SE0015949037</t>
  </si>
  <si>
    <t>549300TJR3PR8EXILG79</t>
  </si>
  <si>
    <t>Heimstaden Bostad AB commits to reduce absolute scope 1, 2, and 3 GHG emissions covering downstream leased assets 42 % by 2030 from a 2020 base year*. Heimstaden Bostad AB also commits that 27 % of its suppliers by spend covering purchased goods and services, will have science-based targets by 2027. *The target boundary includes biogenic land-related emissions and removals from bioenergy feedstocks.</t>
  </si>
  <si>
    <t>HEINEKEN N.V.</t>
  </si>
  <si>
    <t>NL0000009165</t>
  </si>
  <si>
    <t>724500K5PTPSST86UQ23</t>
  </si>
  <si>
    <t>Overall Net-Zero Target
Heineken N.V. commits to reach net-zero GHG emissions across the value chain by 2040.
Near-Term Targets
Energy/industrial
Heineken N.V. commits to reduce absolute scope 1 and 2 GHG emissions 90% by 2030 from a 2022 base year*. Heineken N.V.
also commits to increase annual active sourcing of renewable electricity from 58% in 2022 to 100% by 2030. Heineken N.V.
further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25% within the same timeframe.
*The target boundary includes biogenic emissions and removals from bioenergy feedstocks.
FLAG
Heineken N.V. commits to reduce absolute scope 3 FLAG GHG emissions 30.3% by 2030 from a 2022 base year. HEINEKEN
N.V. also commits to no deforestation across its primary deforestation-linked commodities, with a target date of 2025.
*The target includes FLAG emissions and removals.
Long-Term Targets
Energy/industrial
Heineken N.V. commits to maintain at least 90% absolute scope 1 and 2 GHG emissions reductions from 2030 through 2040
from a 2022 base year*. Heineken N.V. also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90% by
2040 from a 2022 base year.
*The target boundary includes biogenic emissions and removals from bioenergy feedstocks.
FLAG
Heineken N.V. commits to reduce absolute scope 3 FLAG GHG emissions 80% by 2040 from a 2022 base year*.
*The target includes FLAG emissions and removals.</t>
  </si>
  <si>
    <t>Heinz Glas Dzialdowo Sp Z.o.o.c</t>
  </si>
  <si>
    <t>259400HT3WUGHRAG7667</t>
  </si>
  <si>
    <t>HEINZ-GLAS Poland commits to reduce absolute scope 1 and 2 GHG emissions 29.8% by 2030 from a 2019 base year. HEINZ-GLAS Poland commits to increase annual sourcing of renewable electricity from 83% in 2019 to 100% by 2030. HEINZ-GLAS Poland also commits to reduce its absolute scope 3 GHG emissions 27.5% by 2030 from a 2019 base year</t>
  </si>
  <si>
    <t>Heinzel Holding GmbH</t>
  </si>
  <si>
    <t>5299006FIW436B9V0W80</t>
  </si>
  <si>
    <t>Overall Net-Zero Target: Heinzel Group commits to reach net-zero greenhouse gas emissions across the value chain by 2050.
Near-Term Targets: Heinzel Group commits to reduce absolute scope 1 and 2 GHG emissions 42.0% by 2030 from a 2021 base year*. Heinzel Group also commits to reduce absolute scope 3 GHG emissions from purchased goods and services, fuel and energy related activities, upstream transportation and distribution, downstream transportation and distribution and processing of sold products 25.0% within the same timeframe. Heinzel Group further commits that 75% of its suppliers by emissions covering purchased goods and services will have science-based targets by 2028.
*The target boundary includes land-related emissions and removals from bioenergy feedstocks.
Long-Term Targets: Heinzel Group commits to reduce absolute scope 1 and 2 GHG emissions 90% by 2050 from a 2021 base year*. Heinzel Group commits to reduce absolute scope 3 GHG emissions 90% within the same timeframe.
*The target boundary includes land-related emissions and removals from bioenergy feedstocks</t>
  </si>
  <si>
    <t>HEISEI INDUSTRY CO., LTD</t>
  </si>
  <si>
    <t>This target was approved using a streamlined target validation route exclusive to small and medium-sized enterprises (SMEs). https://sciencebasedtargets.org/faqs-for-smes/ HEISEI INDUSTRY CO.,LTD. commits to reduce scope 1 and scope 2 GHG emissions 42% by 2030 from a 2020 base year, and to measure and reduce its scope 3 emissions.</t>
  </si>
  <si>
    <t>Heiwa Real Estate Co., Ltd.</t>
  </si>
  <si>
    <t>3538003GH25628YW4R98</t>
  </si>
  <si>
    <t>This target was approved using a streamlined target validation route exclusive to small and medium-sized enterprises (SMEs). https://sciencebasedtargets.org/faqs-for-smes/ Heiwa Real Estate Co., Ltd. commits to reduce scope 1 and scope 2 GHG emissions 50% by 2030 from a 2018 base year, and to measure and reduce its scope 3 emissions.</t>
  </si>
  <si>
    <t>HEIWA REAL ESTATE REIT, Inc.</t>
  </si>
  <si>
    <t>This target was approved using a streamlined target validation route exclusive to small and medium-sized enterprises (SMEs). https://sciencebasedtargets.org/faqs-for-smes/ HEIWA REAL ESTATE REIT, Inc. commits to reduce scope 1 and scope 2 GHG emissions 50% by 2030 from a 2018 base year, and to measure and reduce its scope 3 emissions.</t>
  </si>
  <si>
    <t>Hela Clothing</t>
  </si>
  <si>
    <t>Helen Ltd</t>
  </si>
  <si>
    <t>Helen Ltd commits to reduce scope 1 and 2 GHG emissions 77% per MWh electricity and heat generated by 2030 from a 2019 base year.* Helen Ltd also commits to reduce scope 1 and 3 GHG emissions per sold electricity and heat 77% per MWh within the same timeframe.* *The target boundary includes biogenic emissions and removals from bioenergy feedstocks.</t>
  </si>
  <si>
    <t>Helen of Troy Limited</t>
  </si>
  <si>
    <t>BMG4388N1065</t>
  </si>
  <si>
    <t>Helen of Troy Limited commits to reduce absolute scope 1 and 2 GHG emissions 46.2% by FY2030 from a FY2020 base year. Helen of Troy Limited also commits to reduce absolute scope 3 GHG emissions 42% by FY2030 from a FY2021 base year.</t>
  </si>
  <si>
    <t>Helios Global Group Limited</t>
  </si>
  <si>
    <t>This target was approved using a streamlined target validation route exclusive to small and medium-sized enterprises (SMEs). https://sciencebasedtargets.org/faqs-for-smes/ Helios Global Group Limited commits to reduce scope 1 and scope 2 GHG emissions 42% by 2030 from a 2022 base year, and to measure and reduce its scope 3 emissions.</t>
  </si>
  <si>
    <t>Helitrans As</t>
  </si>
  <si>
    <t>This target was approved using a streamlined target validation route exclusive to small and medium-sized enterprises (SMEs). https://sciencebasedtargets.org/faqs-for-smes/ Helitrans As commits to reduce scope 1 and scope 2 GHG emissions 42% by 2030 from a 2022 base year, and to measure and reduce its scope 3 emissions.</t>
  </si>
  <si>
    <t>Hellenic Cables</t>
  </si>
  <si>
    <t>GRS260333000</t>
  </si>
  <si>
    <t>ELPUFM0XZRZO4LFXW404</t>
  </si>
  <si>
    <t>Overall Net-Zero Target
Hellenic Cables commits to reach net-zero GHG emissions across the value chain by 2050 from a 2020 base year.
Near-Term Targets
Hellenic Cables commits to reduce absolute scope 1 and 2 GHG emissions 50% by 2030 from a 2020 base year. Hellenic Cables also commits to increase annual sourcing of renewable electricity from 24% in 2020 to 80% by 2025 and 100% by 2030. Hellenic Cables further commits to reduce absolute scope 3 GHG emissions from purchased goods and services, employee commuting and use of sold products 25% by 2030 from a 2020 base year.
Long-Term Targets
Hellenic Cables commits to reduce absolute scopes 1, 2 and 3 GHG emissions 90% by 2050  from a 2020 base year.</t>
  </si>
  <si>
    <t>HelloFresh SE</t>
  </si>
  <si>
    <t>DE000A161408</t>
  </si>
  <si>
    <t>391200ZAF4V6XD2M9G57</t>
  </si>
  <si>
    <t>Helmut Brüninghaus Kronenkorken GmbH &amp; Co.KG</t>
  </si>
  <si>
    <t>This target was approved using a streamlined target validation route exclusive to small and medium-sized enterprises (SMEs). https://sciencebasedtargets.org/faqs-for-smes/ Helmut Brüninghaus Kronenkorken GmbH &amp; Co.KG commits to reduce scope 1 and scope 2 GHG emissions 42% by 2030 from a 2021 base year, and to measure and reduce its scope 3 emissions.</t>
  </si>
  <si>
    <t>HELP Forsikring AS</t>
  </si>
  <si>
    <t>HEM Denmark A/S</t>
  </si>
  <si>
    <t>This target was approved using a streamlined target validation route exclusive to small and medium-sized enterprises (SMEs). https://sciencebasedtargets.org/faqs-for-smes/ HEM Denmark A/S commits to reduce scope 1 and scope 2 GHG emissions 46% by 2030 from a 2019 base year, and to measure and reduce its scope 3 emissions.</t>
  </si>
  <si>
    <t>HEMA B.V.</t>
  </si>
  <si>
    <t>724500Y2C2W9YWLRDC69</t>
  </si>
  <si>
    <t>Hemmersbach Holding GmbH</t>
  </si>
  <si>
    <t>Hemnet AB</t>
  </si>
  <si>
    <t>SE0015671995</t>
  </si>
  <si>
    <t>Hempel A/S</t>
  </si>
  <si>
    <t>213800IH11IDUT6WSM06</t>
  </si>
  <si>
    <t>Hempel A/S commits to reduce absolute scope 1 and 2 GHG emissions 90% by 2026 from a 2019 base year. Hempel A/S also commits to reduce absolute scope 3 GHG emissions 50% by 2030 from a 2019 base year.</t>
  </si>
  <si>
    <t>Hemsö Fastighets AB</t>
  </si>
  <si>
    <t>549300VOTS5OZ82UTG69</t>
  </si>
  <si>
    <t>This target was approved using a streamlined target validation route exclusive to small and medium-sized enterprises (SMEs). https://sciencebasedtargets.org/faqs-for-smes/ Hemsö Fastighets AB commits to reduce scope 1 and scope 2 GHG emissions 42% by 2030 from a 2022 base year, and to measure and reduce its scope 3 emissions. Hemsö Fastighets AB commits to reach net-zero by 2040. As part of this, Hemsö Fastighets AB commits to reduce scope 1+2+3 emissions 100% by 2040 from a 2022 base year.</t>
  </si>
  <si>
    <t>Henan Hengfeng Top Leisure Co.,LTD</t>
  </si>
  <si>
    <t>Henan Zhongfu High Precision Aluminium Products Co.,Ltd</t>
  </si>
  <si>
    <t>Henderson Land Development Company Limited</t>
  </si>
  <si>
    <t>Hengdian Group DMEGC Magnetics Co.,Ltd.</t>
  </si>
  <si>
    <t>Hengtong Submarine Power Cable Co., Ltd.</t>
  </si>
  <si>
    <t>Henkel AG &amp; Co. KGaA</t>
  </si>
  <si>
    <t>DE0006048432</t>
  </si>
  <si>
    <t>549300VZCL1HTH4O4Y49</t>
  </si>
  <si>
    <t>Henkel commits to reduce scope 1 and 2 GHG emissions 67% per ton of product by 2030 from a 2017 base year. Henkel also commits to increase annual sourcing of renewable electricity from 6% in 2017 to 100% by 2030. Furthermore, Henkel commits to reduce scope 3 GHG emissions from purchased goods and services 30% per ton of product by 2030 from a 2017 base year.</t>
  </si>
  <si>
    <t>Henri Hutin</t>
  </si>
  <si>
    <t>HENRI SELMER PARIS</t>
  </si>
  <si>
    <t>This target was approved using a streamlined target validation route exclusive to small and medium-sized enterprises (SMEs). https://sciencebasedtargets.org/faqs-for-smes/ HENRI SELMER PARIS commits to reduce scope 1 and scope 2 GHG emissions 42% by 2030 from a 2021 base year, and to measure and reduce its scope 3 emissions.</t>
  </si>
  <si>
    <t>Henry Schein, Inc.</t>
  </si>
  <si>
    <t>US8064071025</t>
  </si>
  <si>
    <t>VGO3WGL8H45T73F4RR92</t>
  </si>
  <si>
    <t>Hentley Farm Pty Ltd</t>
  </si>
  <si>
    <t>This target was approved using a streamlined target validation route exclusive to small and medium-sized enterprises (SMEs). https://sciencebasedtargets.org/faqs-for-smes/ Hentley Farm Pty Ltd commits to reduce scope 1 and scope 2 GHG emissions 42% by 2030 from a 2021 base year, and to measure and reduce its scope 3 emissions.</t>
  </si>
  <si>
    <t>HEPPNER</t>
  </si>
  <si>
    <t>Hera</t>
  </si>
  <si>
    <t>IT0001250932</t>
  </si>
  <si>
    <t>8156009414FD99443B48</t>
  </si>
  <si>
    <t>2030, 2023</t>
  </si>
  <si>
    <t>Hera Group commits to reduce absolute scope 1 and 2 GHG emissions 28% by 2030 from a 2019 base year. Hera Group commits to increase annual sourcing of renewable electricity from 83% in 2019 to 100% by 2023. Hera Group commits to reduce absolute scope 3 GHG emissions from the use of sold products 30% by 2030 from a 2019 base year. Hera Group also commits to reduce scope 3 GHG emissions for all sold electricity 50% per MWh over the same timeframe.* *The target boundary includes biogenic emissions and removals from bioenergy feedstocks and biodegradable sources from municipal solid waste.</t>
  </si>
  <si>
    <t>Heraeus Precious Metals</t>
  </si>
  <si>
    <t>Herbert Smith Freehills</t>
  </si>
  <si>
    <t>213800FSCPQI7CR92461</t>
  </si>
  <si>
    <t>Herbert Smith Freehills commits to reduce absolute scope 1, scope 2 and scope 3 business travel GHG emissions 46% by 2030 from a 2019 base year. Herbert Smith Freehills also commits that 55% of its suppliers by spend covering purchased goods and services and capital goods will have science-based targets by 2025.</t>
  </si>
  <si>
    <t>Herd Mundy Richardson Limited</t>
  </si>
  <si>
    <t>This target was approved using a streamlined target validation route exclusive to small and medium-sized enterprises (SMEs). https://sciencebasedtargets.org/faqs-for-smes/ Herd Mundy Richardson Limited commits to reduce scope 1 and scope 2 GHG emissions 42% by 2030 from a 2022 base year, and to measure and reduce its scope 3 emissions.</t>
  </si>
  <si>
    <t>HERE Technologies</t>
  </si>
  <si>
    <t>724500QG78LX5ROCB636</t>
  </si>
  <si>
    <t>Overall Net-Zero Target
HERE Technologies commits to reach net-zero GHG emissions across the value chain by 2050.
Near-Term Targets
HERE Technologies commits to reduce absolute scope 1 and 2 GHG emissions 65% by 2030 from a 2019 base year. HERE Technologies also commits to reduce absolute scope 3 GHG emissions 36% within the same timeframe.
Long-Term Targets
HERE Technologies commits to reduce absolute scope 1, 2 and 3 GHG emissions 90% by 2050 from a 2019 base year.</t>
  </si>
  <si>
    <t>HERIGE</t>
  </si>
  <si>
    <t>FR0000066540</t>
  </si>
  <si>
    <t>969500M6PGRQS475JN03</t>
  </si>
  <si>
    <t>HERIGE Group commits to reduce absolute scopes 1 and 2 GHG emissions
of 42% by 2030 from a 2020 base year. HERIGE Group also commits that
82.5% of its suppliers by emissions covering purchased goods and services
will have science-based targets by 2027.</t>
  </si>
  <si>
    <t>heristo aktiengesellschaft</t>
  </si>
  <si>
    <t>529900PLTWIHKHEETI07</t>
  </si>
  <si>
    <t>Herkkumaa Oy</t>
  </si>
  <si>
    <t>This target was approved using a streamlined target validation route exclusive to small and medium-sized enterprises (SMEs). https://sciencebasedtargets.org/faqs-for-smes/ Herkkumaa Oy commits to reduce scope 1 and scope 2 GHG emissions 42% by 2030 from a 2021 base year, and to measure and reduce its scope 3 emissions.</t>
  </si>
  <si>
    <t>HERMA GmbH</t>
  </si>
  <si>
    <t>529900HG76XDYJXH3H66</t>
  </si>
  <si>
    <t>Hermann Bantleon GmbH</t>
  </si>
  <si>
    <t>This target was approved using a streamlined target validation route exclusive to small and medium-sized enterprises (SMEs). https://sciencebasedtargets.org/faqs-for-smes/ Hermann Bantleon GmbH commits to reduce scope 1 and scope 2 GHG emissions 42% by 2030 from a 2022 base year, and to measure and reduce its scope 3 emissions.</t>
  </si>
  <si>
    <t>Hermès International</t>
  </si>
  <si>
    <t>FR0000052292</t>
  </si>
  <si>
    <t>969500Y4IJGHJE2MTJ13</t>
  </si>
  <si>
    <t>Hermès commits to reduce absolute scope 1 and 2 GHG emissions 50.4% by 2030 from a 2018 base year.* Hermès commits to reduce scope 3 GHG emissions 58.1% per million euros of value added by 2030 from a 2018 base year. Hermès also commits to increase annual sourcing of renewable electricity from 69% in 2018 to 100% by 2025 and commits to continue sourcing 100% renewable electricity through 2030.*The target boundary includes biogenic emissions and removals from bioenergy feedstocks.</t>
  </si>
  <si>
    <t>Hero Group</t>
  </si>
  <si>
    <t>Overall Net-Zero Target
Hero Group commits to reach net-zero GHG emissions across the value chain by 2050 from a 2019 base year.
Near-Term Targets
Hero Group commits to reduce absolute scope 1 and 2 GHG emissions 46.2 % by 2030 from a 2019 base year. * Hero Group also commits to reduce absolute scope 3 GHG emissions 28% within the same timeframe.
* The target boundary includes land-related emissions and removals from bioenergy
feedstocks
Long-Term Targets
Hero Group commits to reduce absolute scope 1and 2 emissions 90% by 2050 from a 2019 base year. * Hero Group also commits to reduce absolute scope 3 GHG emissions 90% within the same timeframe.
* The target boundary includes land-related emissions and removals from bioenergy
feedstocks</t>
  </si>
  <si>
    <t>Herschel Supply Company Ltd.</t>
  </si>
  <si>
    <t>This target was approved using a streamlined target validation route exclusive to small and medium-sized enterprises (SMEs). https://sciencebasedtargets.org/faqs-for-smes/ Herschel Supply Company Ltd. commits to reduce scope 1 and scope 2 GHG emissions 42% by 2030 from a 2021 base year, and to measure and reduce its scope 3 emissions.</t>
  </si>
  <si>
    <t>Hersha Hospitality Trust</t>
  </si>
  <si>
    <t>549300DNC58BIN1VO064</t>
  </si>
  <si>
    <t>This target was approved using a streamlined target validation route exclusive to small and medium-sized enterprises (SMEs). https://sciencebasedtargets.org/faqs-for-smes/ Hersha Hospitality Trust commits to reduce scope 1 and scope 2 GHG emissions 46% by 2030 from a 2019 base year, and to measure and reduce its scope 3 emissions.</t>
  </si>
  <si>
    <t>Hertz</t>
  </si>
  <si>
    <t>US42805T1051</t>
  </si>
  <si>
    <t>549300PD0C69OJ0NLB27</t>
  </si>
  <si>
    <t>Herzog Maschinenfabrik GmbH &amp; Co.KG</t>
  </si>
  <si>
    <t>This target was approved using a streamlined target validation route exclusive to small and medium-sized enterprises (SMEs). https://sciencebasedtargets.org/faqs-for-smes/ Herzog Maschinenfabrik GmbH &amp; Co.KG commits to reduce scope 1 and scope 2 GHG emissions 42% by 2030 from a 2021 base year, and to measure and reduce its scope 3 emissions.</t>
  </si>
  <si>
    <t>HES Präzisionsteile Hermann Erkert GmbH</t>
  </si>
  <si>
    <t>529900KE4KYXB3XIRV29</t>
  </si>
  <si>
    <t>Heubach</t>
  </si>
  <si>
    <t>INE492A01029</t>
  </si>
  <si>
    <t>391200RB5OH0KY7ABU70</t>
  </si>
  <si>
    <t>Hewlett Packard Enterprise Company</t>
  </si>
  <si>
    <t>US42824C1099</t>
  </si>
  <si>
    <t>549300BX44RGX6ANDV88</t>
  </si>
  <si>
    <t>Overall Net-Zero Target
Hewlett Packard Enterprise commits to reach net-zero greenhouse gas emissions across the value chain by FY2040 from a FY2020 base year.
Near-Term Targets
Hewlett Packard Enterprise commits to reduce absolute scope 1 and 2 GHG emissions 70% by FY2030 from a FY2020 base year. Hewlett Packard Enterprise also commits to reduce absolute scope 3 GHG emissions 42% within the same timeframe.
Long-Term Targets
Hewlett Packard Enterprise commits to reduce absolute scope 1 and 2 emissions 90% by FY2040 from a FY2020 base year. Hewlett Packard Enterprise also commits to reduce absolute scope 3 emissions 90% within the same time frame.</t>
  </si>
  <si>
    <t>Hexagon AB</t>
  </si>
  <si>
    <t>SE0015961909</t>
  </si>
  <si>
    <t>549300WJFW6ILNI4TA80</t>
  </si>
  <si>
    <t>Hexagon Composites ASA</t>
  </si>
  <si>
    <t>NO0003067902</t>
  </si>
  <si>
    <t>5967007LIEEXZXJWMW49</t>
  </si>
  <si>
    <t>Hexatronic Group AB</t>
  </si>
  <si>
    <t>HEXAWARE TECHNOLOGIES Limited</t>
  </si>
  <si>
    <t>335800ZHALNQ1Q2JCP43</t>
  </si>
  <si>
    <t>HEXPOL AB</t>
  </si>
  <si>
    <t>SE0007074281</t>
  </si>
  <si>
    <t>549300MN30TBRLYN3465</t>
  </si>
  <si>
    <t>HF Holding</t>
  </si>
  <si>
    <t>This target was approved using a streamlined target validation route exclusive to small and medium-sized enterprises (SMEs). https://sciencebasedtargets.org/faqs-for-smes/ HF Holding commits to reduce scope 1 and scope 2 GHG emissions 42% by 2030 from a 2021 base year, and to measure and reduce its scope 3 emissions.</t>
  </si>
  <si>
    <t>Hg Capital</t>
  </si>
  <si>
    <t>2138003IX5GJ499JMV08</t>
  </si>
  <si>
    <t>Hg commits that 26% of its PE investments by invested capital will have set science-based targets by FY2026 and 100% by FY2040 from a FY2021 base year. Hg’s portfolio targets cover 85% of total investment and lending activities by invested capital as of 1st November 2021. Full target: https://sciencebasedtargets.org/resources/files/Hg_final.pdf</t>
  </si>
  <si>
    <t>HGF Ltd</t>
  </si>
  <si>
    <t>This target was approved using a streamlined target validation route exclusive to small and medium-sized enterprises (SMEs). https://sciencebasedtargets.org/faqs-for-smes/ HGF Ltd commits to reduce scope 1 and scope 2 GHG emissions 46% by 2030 from a 2019 base year, and to measure and reduce its scope 3 emissions.</t>
  </si>
  <si>
    <t>HH Global</t>
  </si>
  <si>
    <t>Overall Net-Zero Target 
HH Global commits to reach net-zero greenhouse gas emissions across the value chain by 
FY2040 from a FY2022 base year. 
Near-Term Targets 
HH Global commits to reduce absolute scope 1,2 and 3 GHG emissions 50% by FY2030 from 
a FY2022 base year. 
Long-Term Targets 
HH Global commits to reduce absolute scope 1,2 and 3 GHG emissions 90% by FY2040 from 
a FY2022 base year.</t>
  </si>
  <si>
    <t>HiB Ltd</t>
  </si>
  <si>
    <t>This target was approved using a streamlined target validation route exclusive to small and medium-sized enterprises (SMEs). https://sciencebasedtargets.org/faqs-for-smes/ HiB Ltd commits to reduce scope 1 and scope 2 GHG emissions 38% by 2030 from a 2021 base year, and to measure and reduce its scope 3 emissions.</t>
  </si>
  <si>
    <t>Hibisei　Industry　Co.,Lid.</t>
  </si>
  <si>
    <t>This target was approved using a streamlined target validation route exclusive to small and medium-sized enterprises (SMEs). https://sciencebasedtargets.org/faqs-for-smes/ Hibisei　Industry　Co.,Lid. commits to reduce scope 1 and scope 2 GHG emissions 42% by 2030 from a 2022 base year, and to measure and reduce its scope 3 emissions.</t>
  </si>
  <si>
    <t>Hidria d.o.o.</t>
  </si>
  <si>
    <t>Slovenia</t>
  </si>
  <si>
    <t>Hiflux Filtration A/S</t>
  </si>
  <si>
    <t>This target was approved using a streamlined target validation route exclusive to small and medium-sized enterprises (SMEs). https://sciencebasedtargets.org/faqs-for-smes/ Hiflux Filtration A/S commits to reduce scope 1 and scope 2 GHG emissions 50% by 2030 from a 2018 base year, and to measure and reduce its scope 3 emissions.</t>
  </si>
  <si>
    <t>Higashida kinzokukougyou Co.,Ltd.</t>
  </si>
  <si>
    <t>This target was approved using a streamlined target validation route exclusive to small and medium-sized enterprises (SMEs). https://sciencebasedtargets.org/faqs-for-smes/ Higashida kinzokukougyou Co.,Ltd. commits to reduce scope 1 and scope 2 GHG emissions 42% by 2030 from a 2022 base year, and to measure and reduce its scope 3 emissions.</t>
  </si>
  <si>
    <t>High quality kk</t>
  </si>
  <si>
    <t>This target was approved using a streamlined target validation route exclusive to small and medium-sized enterprises (SMEs). https://sciencebasedtargets.org/faqs-for-smes/ High quality kk commits to reduce scope 1 and scope 2 GHG emissions 42% by 2030 from a 2021 base year, and to measure and reduce its scope 3 emissions.</t>
  </si>
  <si>
    <t>High Speed Two Ltd.</t>
  </si>
  <si>
    <t>Highland Spring Group</t>
  </si>
  <si>
    <t>2138008LK2KECA4N2677</t>
  </si>
  <si>
    <t>Overall Net-Zero Target 
 Highland Spring Group commits to reach net-zero GHG emissions across the value chain by 2040 from a 2019 base year. 
 Near-Term Targets 
 Highland Spring Group commits to reduce absolute scope 1 and 2 GHG emissions 50% by 2030 from a 2019 base year. Highland Spring Group also commits to reduce absolute scope 3 GHG emissions 46.2% within the same timeframe. 
 Long-Term Targets 
 Highland Spring Group commits to reduce absolute scope 1, 2 and 3 GHG emissions 90% by 2040 from a 2019 base year.</t>
  </si>
  <si>
    <t>HighRes Biosolutions</t>
  </si>
  <si>
    <t>HIGUCHI MANUFACTURING CO., LTD.</t>
  </si>
  <si>
    <t>This target was approved using a streamlined target validation route exclusive to small and medium-sized enterprises (SMEs). https://sciencebasedtargets.org/faqs-for-smes/ HIGUCHI MANUFACTURING CO., LTD. commits to reduce scope 1 and scope 2 GHG emissions 42% by 2030 from a 2020 base year, and to measure and reduce its scope 3 emissions.</t>
  </si>
  <si>
    <t>HIJKco Pty Ltd</t>
  </si>
  <si>
    <t>This target was approved using a streamlined target validation route exclusive to small and medium-sized enterprises (SMEs). https://sciencebasedtargets.org/faqs-for-smes/ HIJKco Pty Ltd commits to reduce scope 1 and scope 2 GHG emissions 42% by 2030 from a 2022 base year, and to measure and reduce its scope 3 emissions.</t>
  </si>
  <si>
    <t>HIKARI KIZAI KK</t>
  </si>
  <si>
    <t>This target was approved using a streamlined target validation route exclusive to small and medium-sized enterprises (SMEs). https://sciencebasedtargets.org/faqs-for-smes/ HIKARI KIZAI KK commits to reduce scope 1 and scope 2 GHG emissions 42% by 2030 from a 2022 base year, and to measure and reduce its scope 3 emissions.</t>
  </si>
  <si>
    <t>HIKARI-TRANSPORT CO.,LTD.</t>
  </si>
  <si>
    <t>This target was approved using a streamlined target validation route exclusive to small and medium-sized enterprises (SMEs). https://sciencebasedtargets.org/faqs-for-smes/ HIKARI-TRANSPORT CO.,LTD. commits to reduce scope 1 and scope 2 GHG emissions 42% by 2030 from a 2022 base year, and to measure and reduce its scope 3 emissions.</t>
  </si>
  <si>
    <t>Hill &amp; Smith PLC</t>
  </si>
  <si>
    <t>GB0004270301</t>
  </si>
  <si>
    <t>2138003A3ISGQZBOWI83</t>
  </si>
  <si>
    <t>Overall Net-Zero Target
Hill &amp; Smith PLC commits to reach net-zero greenhouse gas emissions across the value
chain by 2050.
Near-Term Targets
Hill &amp; Smith PLC commits to reduce absolute scope 1 and 2 GHG emissions 55% by 2032
from a 2020 base year.
Hill &amp; Smith PLC also commits to reduce scope 3 GHG emissions 60% per GBP value added
by 2032 from a 2022 base year.
Long-Term Targets
Hill &amp; Smith PLC commits to reduce absolute scope 1 and 2 GHG emissions 90% by 2040
from a 2020 base year and maintain 90% absolute reductions through 2050 from 2040.
Hill &amp; Smith PLC also commits to reduce scope 3 GHG emissions 97% per GBP value added
by 2050 from a 2022 base year.</t>
  </si>
  <si>
    <t>Hill Dickinson LLP</t>
  </si>
  <si>
    <t>Hilti Corporation</t>
  </si>
  <si>
    <t>Liechtenstein</t>
  </si>
  <si>
    <t>Hilton</t>
  </si>
  <si>
    <t>US43300A2033</t>
  </si>
  <si>
    <t>549300HVGPK36ICB0B89</t>
  </si>
  <si>
    <t>Hilton commits to reduce absolute scope 1 and 2 GHG emissions 46.2% by 2030 from a 2019 base year. Hilton also commits to reduce absolute scope 3 GHG emissions from franchises 27.5% within the same timeframe.</t>
  </si>
  <si>
    <t>Hilton Food Group</t>
  </si>
  <si>
    <t>GB00B1V9NW54</t>
  </si>
  <si>
    <t>213800JY7VJFS2OOX355</t>
  </si>
  <si>
    <t>Overall Net-Zero Target: Hilton Foods Group plc commits to reach net-zero greenhouse gas emissions
across the value chain by 2048.
Near-Term Targets: Energy &amp; industrial: Hilton Foods commits to reduce absolute scope 1 and 2 GHG
emissions 95% by 2030 from a 2020 base year. Hilton Foods also commits to reduce absolute scope 3
GHG emissions from purchased goods and services, waste generated in operations and downstream
transportation &amp; distribution by 45% within the same timeframe.
FLAG: Hilton Foods commits to reduce absolute scope 3 FLAG GHG emissions 45% by 2030 from a
2020 base year.* Hilton Foods also commits to no deforestation across its primary deforestation-linked
commodities, with a target date of December 31, 2025.
Long-Term Targets: Energy &amp; industrial: Hilton Foods commits to reduce absolute scope 1 and 2 GHG
emissions 98% by 2048 from a 2020 base year. Hilton Foods also commits to reduce scope 3
emissions 90% within the same timeframe.
FLAG: Hilton Foods commits to reduce absolute scope 3 FLAG GHG emissions 100% by 2048 from a
2020 base year.*
*The target includes FLAG emissions and removals.</t>
  </si>
  <si>
    <t>HIMEGI Co., Ltd.</t>
  </si>
  <si>
    <t>This target was approved using a streamlined target validation route exclusive to small and medium-sized enterprises (SMEs). https://sciencebasedtargets.org/faqs-for-smes/ HIMEGI Co., Ltd. commits to reduce scope 1 and scope 2 GHG emissions 46% by 2030 from a 2019 base year, and to measure and reduce its scope 3 emissions.</t>
  </si>
  <si>
    <t>Himepla Inc.</t>
  </si>
  <si>
    <t>This target was approved using a streamlined target validation route exclusive to small and medium-sized enterprises (SMEs). https://sciencebasedtargets.org/faqs-for-smes/ Himepla Inc. commits to reduce scope 1 and scope 2 GHG emissions 42% by 2030 from a 2020 base year, and to measure and reduce its scope 3 emissions.</t>
  </si>
  <si>
    <t>Hindalco Industries Limited</t>
  </si>
  <si>
    <t>INE038A01020</t>
  </si>
  <si>
    <t>335800KXLE5NO5B4GF90</t>
  </si>
  <si>
    <t>Hindustan Zinc Limited</t>
  </si>
  <si>
    <t>INE267A01025</t>
  </si>
  <si>
    <t>335800LB39TLJ8YTWM98</t>
  </si>
  <si>
    <t>Overall Net-Zero Target
Hindustan Zinc Limited commits to reach net zero GHG emissions across the value chain by FY2050.
Near-Term Targets
Hindustan Zinc Limited commits to reduce absolute scope 1 and 2 GHG emissions 50% by FY2030 from a FY2020 base year*. Hindustan Zinc Limited also commits to reduce absolute scope 3 GHG emissions 25% within the same timeframe.**
*The target boundary includes land-related emissions and removals from bioenergy feedstocks.
**Hindustan Zinc Limited is a subsidiary of Vedanta. Vedanta is currently excluded from joining the SBTi due to the temporary policy surrounding fossil fuel companies; however, as Hindustan Zinc Limited meets category 2.4 of the temporary policy, science-based targets have been approved.
Long-Term Targets
Hindustan Zinc Limited commits to reduce absolute scope 1, 2, and 3 GHG emissions 90% by FY2050 from a FY2020 base year*.
*The target boundary includes land-related emissions and removals from bioenergy feedstocks.</t>
  </si>
  <si>
    <t>Hines</t>
  </si>
  <si>
    <t>JP3868500004</t>
  </si>
  <si>
    <t>Hinojosa Packaging Group</t>
  </si>
  <si>
    <t>95980099H8JMM36WDN05</t>
  </si>
  <si>
    <t>Hinomaru Jidousya Co.Ltd</t>
  </si>
  <si>
    <t>This target was approved using a streamlined target validation route exclusive to small and medium-sized enterprises (SMEs). https://sciencebasedtargets.org/faqs-for-smes/ Hinomaru Jidousya Co.Ltd commits to reduce scope 1 and scope 2 GHG emissions 42% by 2030 from a 2021 base year, and to measure and reduce its scope 3 emissions.</t>
  </si>
  <si>
    <t>HINOMOTO CEREALS FLOUR MILLING CO., LTD.</t>
  </si>
  <si>
    <t>This target was approved using a streamlined target validation route exclusive to small and medium-sized enterprises (SMEs). https://sciencebasedtargets.org/faqs-for-smes/ HINOMOTO CEREALS FLOUR MILLING CO., LTD. commits to reduce scope 1 and scope 2 GHG emissions 42% by 2030 from a 2022 base year, and to measure and reduce its scope 3 emissions.</t>
  </si>
  <si>
    <t>HIRAMATSU KOUGYO Co., Ltd.</t>
  </si>
  <si>
    <t>This target was approved using a streamlined target validation route exclusive to small and medium-sized enterprises (SMEs). https://sciencebasedtargets.org/faqs-for-smes/ HIRAMATSU KOUGYO Co., Ltd. commits to reduce scope 1 and scope 2 GHG emissions 42% by 2030 from a 2022 base year, and to measure and reduce its scope 3 emissions.</t>
  </si>
  <si>
    <t>Hirano Co.,Ltd</t>
  </si>
  <si>
    <t>This target was approved using a streamlined target validation route exclusive to small and medium-sized enterprises (SMEs). https://sciencebasedtargets.org/faqs-for-smes/ Hirano Co.,Ltd commits to reduce scope 1 and scope 2 GHG emissions 42% by 2030 from a 2021 base year, and to measure and reduce its scope 3 emissions.</t>
  </si>
  <si>
    <t>Hirata Express Co.,Ltd</t>
  </si>
  <si>
    <t>This target was approved using a streamlined target validation route exclusive to small and medium-sized enterprises (SMEs). https://sciencebasedtargets.org/faqs-for-smes/ Hirata Express Co.,Ltd commits to reduce scope 1 and scope 2 GHG emissions 42% by 2030 from a 2021 base year, and to measure and reduce its scope 3 emissions.</t>
  </si>
  <si>
    <t>Hirdaramani International Exports (Pvt) Ltd</t>
  </si>
  <si>
    <t>HireRight Holdings Corporation</t>
  </si>
  <si>
    <t>US4335371070</t>
  </si>
  <si>
    <t>Hiroike　Seisakusyo Co., Ltd.</t>
  </si>
  <si>
    <t>This target was approved using a streamlined target validation route exclusive to small and medium-sized enterprises (SMEs). https://sciencebasedtargets.org/faqs-for-smes/ Hiroike　Seisakusyo Co., Ltd. commits to reduce scope 1 and scope 2 GHG emissions 42% by 2030 from a 2022 base year, and to measure and reduce its scope 3 emissions.</t>
  </si>
  <si>
    <t>HIROSE ELECTRIC CO.,LTD.</t>
  </si>
  <si>
    <t>JP3799000009</t>
  </si>
  <si>
    <t>Hirschvogel Holding GmbH</t>
  </si>
  <si>
    <t>529900FFQO16B66HBP60</t>
  </si>
  <si>
    <t>Hisaiunsou Co.,Ltd</t>
  </si>
  <si>
    <t>This target was approved using a streamlined target validation route exclusive to small and medium-sized enterprises (SMEs). https://sciencebasedtargets.org/faqs-for-smes/ Hisaiunsou Co.,Ltd commits to reduce scope 1 and scope 2 GHG emissions 42% by 2030 from a 2022 base year, and to measure and reduce its scope 3 emissions.</t>
  </si>
  <si>
    <t>Hitachi Astemo, Ltd</t>
  </si>
  <si>
    <t>Hitachi Astemo commits to reduce absolute scope 1 and 2 GHG emissions 80% by FY2030 from a FY2021 base year. Hitachi Astemo also commits to reduce absolute scope 3 GHG emissions from purchased goods and services, fuel and energy related activities and use of sold products 25% within the same timeframe.</t>
  </si>
  <si>
    <t>Hitachi Construction Machinery Co. LTD</t>
  </si>
  <si>
    <t>JP3787000003</t>
  </si>
  <si>
    <t>5493009B7C53PDH8W826</t>
  </si>
  <si>
    <t>Japanese construction equipment company Hitachi Construction Machinery commits to reduce absolute scope 1 and 2 GHG emissions 45% by 2030 from a 2010 base year. Hitachi Construction Machinery also commits to reduce absolute scope 3 GHG emissions from use of sold products 33% by 2030 from a 2010 base year.</t>
  </si>
  <si>
    <t>Hitachi Energy</t>
  </si>
  <si>
    <t>5493001XCHZV2UM1TF97</t>
  </si>
  <si>
    <t>Overall Net-Zero Target: 
Hitachi Energy commits to reach net-zero greenhouse gas emissions across the value chain by FY2050.
Near-Term Targets: 
Hitachi Energy commits to reduce absolute scope 1 and 2 GHG emissions 80% by FY2030 from a 2019 base year.* Hitachi Energy also commits to reduce scope 3 GHG emissions from purchased goods and services, upstream and downstream transportation and distribution, business travel, and use of sold products 55% per MVA sold within the same timeframe.*
*The target boundary includes land-related emissions and removals from bioenergy feedstocks.
Long-Term Targets: 
Hitachi Energy commits to reduce absolute scope 1 and 2 GHG emissions 90% by FY2050 from a 2019 base year.* Hitachi Energy also commits to reduce scope 3 GHG emissions from purchased goods and services, upstream and downstream transportation and distribution, business travel, and use of sold products 97% per MVA sold within the same timeframe.*
*The target boundary includes land-related emissions and removals from bioenergy feedstocks.</t>
  </si>
  <si>
    <t>Hitachi, Ltd.</t>
  </si>
  <si>
    <t>JP3788600009</t>
  </si>
  <si>
    <t>549300T6IPOCDWLKC615</t>
  </si>
  <si>
    <t>Hitachi, Ltd. commits to reduce absolute scope 1 and 2 GHG emissions 100% by 2030 from a 2010 base year. Hitachi, Ltd. also commits to reduce absolute scope 3 GHG emissions 40% over the same time frame.</t>
  </si>
  <si>
    <t>HIWIN TECHNOLOGIES CORP.</t>
  </si>
  <si>
    <t>HjulmandKaptain Advokatpartnerselskab</t>
  </si>
  <si>
    <t>This target was approved using a streamlined target validation route exclusive to small and medium-sized enterprises (SMEs). https://sciencebasedtargets.org/faqs-for-smes/ HjulmandKaptain Advokatpartnerselskab commits to reduce scope 1 and scope 2 GHG emissions 42% by 2030 from a 2021 base year, and to measure and reduce its scope 3 emissions.</t>
  </si>
  <si>
    <t>HK Designs (India)LLP</t>
  </si>
  <si>
    <t>HK Electric Investments (HKEI)</t>
  </si>
  <si>
    <t>HK0000179108</t>
  </si>
  <si>
    <t>HK Electric Investments commits to reduce scope 1 GHG emissions 68.4% per kWh of electricity generated by 2035 from a 2019 base year.</t>
  </si>
  <si>
    <t>HKBN Ltd.</t>
  </si>
  <si>
    <t>HKS, Inc.</t>
  </si>
  <si>
    <t>HKScan Corporation</t>
  </si>
  <si>
    <t>FI0009006308</t>
  </si>
  <si>
    <t>7437000PN6E448NPGY86</t>
  </si>
  <si>
    <t>Energy and industrial:
HKScan Corporation commits to reduce absolute scope 1 and 2 GHG emissions 42% by 2030 from a 2022 base year*. HKScan Corporation also commits to reduce absolute scope 3 GHG emissions from purchased goods and services, fuel-and energy related activities, upstream transportation and distribution, downstream transportation and distribution and investments 42% within the same timeframe*.
*The target boundary includes land-related emissions and removals from bioenergy
feedstocks.
FLAG:
HKScan commits to reduce absolute Scope 3 FLAG GHG emissions 30.3% by 2030 from a
2022 base year**. Finally, HKScan Corporation commits to no deforestation across its
primary deforestation-linked commodities, with a target date of no later than December 31, 2025.
**Target includes FLAG emissions and removals.</t>
  </si>
  <si>
    <t>HL Display AB</t>
  </si>
  <si>
    <t>SE0000214058</t>
  </si>
  <si>
    <t>529900U501S6CAWNPX03</t>
  </si>
  <si>
    <t>HL Display commits to reduce absolute scope 1 and 2 GHG emissions 46.2% by 2030 from a 2019 base year. HL Display also commits to reduce scope 3 GHG emissions from purchased goods and services and upstream transportation and distribution 22% per ton of purchased material within the same timeframe.</t>
  </si>
  <si>
    <t>HLD Global Limited</t>
  </si>
  <si>
    <t>This target was approved using a streamlined target validation route exclusive to small and medium-sized enterprises (SMEs). https://sciencebasedtargets.org/faqs-for-smes/ HLD Global Limited commits to reduce scope 1 and scope 2 GHG emissions 38% by 2030 from a 2021 base year, and to measure and reduce its scope 3 emissions.</t>
  </si>
  <si>
    <t>HMD Global OY</t>
  </si>
  <si>
    <t>HMD Global Oy commits to reduce absolute scope 1, 2 and scope 3 GHG emissions from purchased goods and services 42% by 2030 from a 2022 base year.</t>
  </si>
  <si>
    <t>HMS Networks AB</t>
  </si>
  <si>
    <t>SE0009997018</t>
  </si>
  <si>
    <t>549300MOY2FDUUDIQ179</t>
  </si>
  <si>
    <t>HNI Corporation</t>
  </si>
  <si>
    <t>US4042511000</t>
  </si>
  <si>
    <t>549300SKRADLC4O5HV93</t>
  </si>
  <si>
    <t>2025, 2035</t>
  </si>
  <si>
    <t>HNI Corporation commits to reduce absolute scope 1 and 2 GHG emissions 35% by 2025 from a 2018 base year.* HNI Corporation also commits to reduce scope 3 GHG emissions 40% per ton of goods sold by 2035 from a 2018 base year.*The target boundary includes biogenic emissions and removals from bioenergy feedstocks.</t>
  </si>
  <si>
    <t>HO YU TEXTILE CO., LTD</t>
  </si>
  <si>
    <t>This target was approved using a streamlined target validation route exclusive to small and medium-sized enterprises (SMEs). https://sciencebasedtargets.org/faqs-for-smes/ HO YU TEXTILE CO., LTD commits to reduce scope 1 and scope 2 GHG emissions 50% by 2030 from a 2018 base year, and to measure and reduce its scope 3 emissions.</t>
  </si>
  <si>
    <t>Hoare Lea LLP</t>
  </si>
  <si>
    <t>Hobbs the Printers Limited</t>
  </si>
  <si>
    <t>This target was approved using a streamlined target validation route exclusive to small and medium-sized enterprises (SMEs). https://sciencebasedtargets.org/faqs-for-smes/ Hobbs The Printers Limited commits to reduce scope 1 and scope 2 GHG emissions 42% by 2030 from a 2020 base year, and to measure and reduce its scope 3 emissions. Hobbs The Printers Limited commits to reach net-zero by 2050. As part of this, Hobbs The Printers Limited commits to reduce scope 1+2+3 emissions 90% by 2050 from a 2020 base year.</t>
  </si>
  <si>
    <t>Hochland Deutschland GmbH</t>
  </si>
  <si>
    <t>Hochland Deutschland GmbH commits to reduce absolute scope 1 GHG emissions 42% by 2030 from a 2020 base year. Hochland Deutschland GmbH also commits to continue annually sourcing 100% renewable electricity through 2030. Hochland Deutschland GmbH further commits to reduce scope 3 GHG emissions from purchased goods and services 21% per metric ton of sold product by 2030 from a 2020 base year. *The target boundary includes land-related emissions and removals from bioenergy feedstocks.</t>
  </si>
  <si>
    <t>Hochwald Foods GmbH</t>
  </si>
  <si>
    <t>529900K3QFOHYK95PF16</t>
  </si>
  <si>
    <t>Höegh Autoliners</t>
  </si>
  <si>
    <t>This target was approved using a streamlined target validation route exclusive to small and medium-sized enterprises (SMEs). https://sciencebasedtargets.org/faqs-for-smes/  Höegh Autoliners commits to reduce scope 1 and scope 2 GHG emissions 30% by 2030 from a 2018 base year, and to measure and reduce its scope 3 emissions.</t>
  </si>
  <si>
    <t>Hoei-shokai</t>
  </si>
  <si>
    <t>This target was approved using a streamlined target validation route exclusive to small and medium-sized enterprises (SMEs). https://sciencebasedtargets.org/faqs-for-smes/ Hoei-shokai commits to reduce scope 1 and scope 2 GHG emissions 42% by 2030 from a 2021 base year, and to measure and reduce its scope 3 emissions.</t>
  </si>
  <si>
    <t>Hoffmann Eitle</t>
  </si>
  <si>
    <t>This target was approved using a streamlined target validation route exclusive to small and medium-sized enterprises (SMEs). https://sciencebasedtargets.org/faqs-for-smes/ Hoffmann Eitle commits to reduce scope 1 and scope 2 GHG emissions 42% by 2030 from a 2022 base year, and to measure and reduce its scope 3 emissions.</t>
  </si>
  <si>
    <t>Hofseth International AS</t>
  </si>
  <si>
    <t>This target was approved using a streamlined target validation route exclusive to small and medium-sized enterprises (SMEs). https://sciencebasedtargets.org/faqs-for-smes/ Hofseth International AS commits to reduce scope 1 and scope 2 GHG emissions 42% by 2030 from a 2020 base year, and to measure and reduce its scope 3 emissions.</t>
  </si>
  <si>
    <t>Hogan Lovells</t>
  </si>
  <si>
    <t>549300X2VRTWR5CVXE47</t>
  </si>
  <si>
    <t>Overall Net-Zero Target
Hogan Lovells commits to reach net-zero GHG emissions across the value chain by 2050.
Near-Term Targets
Hogan Lovells commits to reduce absolute scope 1 and 2 GHG emissions 90% by 2030 from
a 2019 base year. Hogan Lovells also commits 75% of its suppliers by emissions covering
purchased goods and services, capital goods, upstream transport and distribution, and
business travel, will have science-based targets by 2027.
Long-Term Targets
Hogan Lovells commits to reduce absolute scope 1 and 2 GHG emissions 90% by 2030 from
a 2019 base year, and to maintain at least 90% absolute reduction through 2050. Hogan
Lovells also commits to reduce absolute scope 3 GHG emissions 90% by 2050 from a 2019
base year.</t>
  </si>
  <si>
    <t>Höganäs AB</t>
  </si>
  <si>
    <t>SE0000232167</t>
  </si>
  <si>
    <t>549300VTLE751G1TCO73</t>
  </si>
  <si>
    <t>Overall Net-Zero Target 
Höganäs AB commits to reach net-zero GHG emissions across the value chain by 2040 from a 2018 base year. 
 Near-Term Targets 
Höganäs AB commits to reduce absolute scope 1 and 2 GHG emissions 51% by 2030 from a 2018 base year.* Höganäs AB also commits to reduce absolute scope 3 GHG emissions from purchased goods and services, upstream transportation and distribution, and business travel 30% within the same timeframe.  *The target boundary includes land-related emissions and removals from bioenergy feedstocks.  
Long-Term Targets 
Höganäs AB commits to reduce absolute scope 1, 2 and 3 GHG emissions 90% by 2040 from a 2018 base year.* *The target boundary includes land-related emissions and removals from bioenergy feedstocks.</t>
  </si>
  <si>
    <t>Hohenloher Molkerei eG</t>
  </si>
  <si>
    <t>This target was approved using a streamlined target validation route exclusive to small and medium-sized enterprises (SMEs). https://sciencebasedtargets.org/faqs-for-smes/ Hohenloher Molkerei eG commits to reduce scope 1 and scope 2 GHG emissions 42% by 2030 from a 2020 base year, and to measure and reduce its scope 3 emissions.</t>
  </si>
  <si>
    <t>Hoi Meng Sourcing (Macao Commercial Offshore) Ltd</t>
  </si>
  <si>
    <t>Macau, Province of China</t>
  </si>
  <si>
    <t>HOK</t>
  </si>
  <si>
    <t>549300G9E8K26JED2T84</t>
  </si>
  <si>
    <t>HOKKAI SHIKAN CO,.LTD</t>
  </si>
  <si>
    <t>This target was approved using a streamlined target validation route exclusive to small and medium-sized enterprises (SMEs). https://sciencebasedtargets.org/faqs-for-smes/ HOKKAI SHIKAN CO,.LTD commits to reduce scope 1 and scope 2 GHG emissions 42% by 2030 from a 2022 base year, and to measure and reduce its scope 3 emissions.</t>
  </si>
  <si>
    <t>Hokoku eco solutions Co., Ltd.</t>
  </si>
  <si>
    <t>This target was approved using a streamlined target validation route exclusive to small and medium-sized enterprises (SMEs). https://sciencebasedtargets.org/faqs-for-smes/ Hokoku eco solutions Co., Ltd. commits to reduce scope 1 and scope 2 GHG emissions 42% by 2030 from a 2021 base year, and to measure and reduce its scope 3 emissions.</t>
  </si>
  <si>
    <t>HOKUBEI SANGYO INC</t>
  </si>
  <si>
    <t>This target was approved using a streamlined target validation route exclusive to small and medium-sized enterprises (SMEs). https://sciencebasedtargets.org/faqs-for-smes/ HOKUBEI SANGYO INC commits to reduce scope 1 and scope 2 GHG emissions 42% by 2030 from a 2021 base year, and to measure and reduce its scope 3 emissions.</t>
  </si>
  <si>
    <t>HOKUE-DENKO CO.,LTD.</t>
  </si>
  <si>
    <t>This target was approved using a streamlined target validation route exclusive to small and medium-sized enterprises (SMEs). https://sciencebasedtargets.org/faqs-for-smes/ HOKUE-DENKO CO.,LTD. commits to reduce scope 1 and scope 2 GHG emissions 42% by 2030 from a 2023 base year, and to measure and reduce its scope 3 emissions.</t>
  </si>
  <si>
    <t>HOKUSAN COMPANY LIMITED</t>
  </si>
  <si>
    <t>This target was approved using a streamlined target validation route exclusive to small and medium-sized enterprises (SMEs). https://sciencebasedtargets.org/faqs-for-smes/ HOKUSAN COMPANY LIMITED commits to reduce scope 1 and scope 2 GHG emissions 42% by 2030 from a 2020 base year, and to measure and reduce its scope 3 emissions.</t>
  </si>
  <si>
    <t>Hokutaku Co.,LTD</t>
  </si>
  <si>
    <t>This target was approved using a streamlined target validation route exclusive to small and medium-sized enterprises (SMEs). https://sciencebasedtargets.org/faqs-for-smes/ Hokutaku Co.,LTD commits to reduce scope 1 and scope 2 GHG emissions 42% by 2030 from a 2020 base year, and to measure and reduce its scope 3 emissions.</t>
  </si>
  <si>
    <t>Hokuto industrial engineering Co.Ltd.</t>
  </si>
  <si>
    <t>This target was approved using a streamlined target validation route exclusive to small and medium-sized enterprises (SMEs). https://sciencebasedtargets.org/faqs-for-smes/ Hokuto industrial engineering Co.Ltd. commits to reduce scope 1 and scope 2 GHG emissions 42% by 2030 from a 2022 base year, and to measure and reduce its scope 3 emissions.</t>
  </si>
  <si>
    <t>Holaluz</t>
  </si>
  <si>
    <t>ES0105456026</t>
  </si>
  <si>
    <t>95980020140005811350</t>
  </si>
  <si>
    <t>Holcim Ltd.</t>
  </si>
  <si>
    <t>CH0012214059</t>
  </si>
  <si>
    <t>529900EHPFPYHV6IQO98</t>
  </si>
  <si>
    <t>Overall Net-Zero Target: Holcim Ltd. commits to reach net-zero greenhouse gas emissions
across the value chain by 2050.
Near-Term Targets: Holcim commits to reduce gross scope 1 and 2 GHG emissions 26.2%
per ton of cementitious materials by 2030 from a 2018 base year*. Holcim also commits to
reduce gross scope 3 GHG emissions from purchased goods and services 25.1% per ton of
purchased clinker and cement by 2030 from a 2020 base year.
*The target boundary includes land related emissions and removals from bioenergy
feedstocks.
Long-Term Targets: Holcim commits to reduce scope 1 and scope 2 GHG emissions 95.1%
per ton of cementitious materials by 2050 from a 2018 base year*. Holcim also commits to
reduce absolute scope 3 GHG emissions 90% by 2050 from a 2020 base year.
*The target boundary includes land related emissions and removals from bioenergy
feedstocks.</t>
  </si>
  <si>
    <t>Holdit AB</t>
  </si>
  <si>
    <t>This target was approved using a streamlined target validation route exclusive to small and medium-sized enterprises (SMEs). https://sciencebasedtargets.org/faqs-for-smes/ Holdit AB commits to reduce scope 1 and scope 2 GHG emissions 42% by 2030 from a 2020 base year, and to measure and reduce its scope 3 emissions.</t>
  </si>
  <si>
    <t>Holland Casino</t>
  </si>
  <si>
    <t>Hollywood Bowl Group Plc</t>
  </si>
  <si>
    <t>Holmen AB</t>
  </si>
  <si>
    <t>SE0011090018</t>
  </si>
  <si>
    <t>52990080SH3454F0QE68</t>
  </si>
  <si>
    <t>HOLMRIS B8 A/S</t>
  </si>
  <si>
    <t>This target was approved using a streamlined target validation route exclusive to small and medium-sized enterprises (SMEs). https://sciencebasedtargets.org/faqs-for-smes/ HOLMRIS B8 A/S commits to reduce scope 1 and scope 2 GHG emissions 50% by 2030 from a 2018 base year, and to measure and reduce its scope 3 emissions. HOLMRIS B8 A/S commits to reach net-zero by 2045. As part of this, HOLMRIS B8 A/S commits to reduce scope 1+2+3 emissions 90% by 2045 from a 2018 base year.</t>
  </si>
  <si>
    <t>Holocene UG (haftungsbeschränkt)</t>
  </si>
  <si>
    <t>This target was approved using a streamlined target validation route exclusive to small and medium-sized enterprises (SMEs). https://sciencebasedtargets.org/faqs-for-smes/ Holocene UG (haftungsbeschränkt) commits to reduce scope 1 and scope 2 GHG emissions 50% by 2030 from a 2018 base year, and to measure and reduce its scope 3 emissions.</t>
  </si>
  <si>
    <t>Holt, Renfrew &amp; Co., Limited</t>
  </si>
  <si>
    <t>549300GKFE0GOT17HT27</t>
  </si>
  <si>
    <t>Holt Renfrew commits to reduce absolute scope 1 and 2 GHG emissions 65% by 2030 from a 2019 base year. Holt Renfrew commits to reduce absolute scope 3 GHG emissions 28% by 2030 from a 2019 base year. Holt Renfrew also commits that 67% of its suppliers by spend from purchased goods and services and upstream and downstream transportation will have science-based targets by 2025.</t>
  </si>
  <si>
    <t>Home House Ltd</t>
  </si>
  <si>
    <t>This target was approved using a streamlined target validation route exclusive to small and medium-sized enterprises (SMEs). https://sciencebasedtargets.org/faqs-for-smes/ Home House Ltd commits to reduce scope 1 and scope 2 GHG emissions 46% by 2030 from a 2019 base year, and to measure and reduce its scope 3 emissions.</t>
  </si>
  <si>
    <t>HOME PRODUCT CENTER PUBLIC COMPANY LIMITED</t>
  </si>
  <si>
    <t>TH0661010007</t>
  </si>
  <si>
    <t>Home search Co.,Ltd.</t>
  </si>
  <si>
    <t>This target was approved using a streamlined target validation route exclusive to small and medium-sized enterprises (SMEs). https://sciencebasedtargets.org/faqs-for-smes/ Home search Co.,Ltd. commits to reduce scope 1 and scope 2 GHG emissions 42% by 2030 from a 2021 base year, and to measure and reduce its scope 3 emissions.</t>
  </si>
  <si>
    <t>HomeServe plc</t>
  </si>
  <si>
    <t>GB00BYYTFB60</t>
  </si>
  <si>
    <t>213800EKBJTGNMXEDF11</t>
  </si>
  <si>
    <t>HomeServe plc commits to reduce absolute scope 1 and 2 GHG emissions 38% by FY31 from a FY22 base year. HomeServe plc also commits to reduce absolute scope 3 use of sold product GHG emissions 11.1% by FY31 from a FY22 base year.</t>
  </si>
  <si>
    <t>Hon Hai Precision Inc. Co., Ltd.</t>
  </si>
  <si>
    <t>TW0002317005</t>
  </si>
  <si>
    <t>30030004CM3GSZXX7O56</t>
  </si>
  <si>
    <t>Overall Net-Zero Target
HON HAI PRECISION INDUSTRY CO., LTD. commits to reach net-zero greenhouse gas
emissions across the value chain by 2050 from a 2020 base year.
Near-Term Targets
HON HAI PRECISION INDUSTRY CO., LTD. commits to reduce absolute scope 1 and 2 GHG
emissions 42% by 2030 from a 2020 base year. HON HAI PRECISION INDUSTRY CO., LTD.
also commits to reduce absolute scope 3 GHG emissions 42% within the same timeframe.
Long-Term Targets
HON HAI PRECISION INDUSTRY CO., LTD. commits to reduce absolute scope 1 and 2 GHG
emissions 90% by 2050 from a 2020 base year. HON HAI PRECISION INDUSTRY CO., LTD.
also commits to reduce absolute scope 3 GHG emissions 90% within the same timeframe.</t>
  </si>
  <si>
    <t>Honeywell International Inc.</t>
  </si>
  <si>
    <t>US4385161066</t>
  </si>
  <si>
    <t>ISRPG12PN4EIEOEMW547</t>
  </si>
  <si>
    <t>Honeywell International Inc. commits to reduce absolute scope 1 and 2 GHG
emissions 50% by 2037 from a 2019 base year. Honeywell International
Inc. also commits to reduce absolute scope 3 GHG emissions 23% within
the same timeframe.</t>
  </si>
  <si>
    <t>Hong Kong Air Cargo Terminals Limited</t>
  </si>
  <si>
    <t>Hong Kong Air Cargo Terminals Limited (Hactl) commits to reduce absolute scope
1 and 2 GHG emissions 50.4% by 2030 from a 2018 base year. Hong Kong Air
Cargo Terminals Limited (Hactl) also commits to reduce absolute scope 3 GHG
emissions from purchased goods and services, fuel- and energy-related activities,
waste generated in operations, employee commuting and downstream leased
assets 50.4% within the same timeframe.</t>
  </si>
  <si>
    <t>Hong Kong Science &amp; Technology Parks Corporation</t>
  </si>
  <si>
    <t>HK0000206018</t>
  </si>
  <si>
    <t>Hongkong Land Holdings Limited</t>
  </si>
  <si>
    <t>BMG4587L1090</t>
  </si>
  <si>
    <t>213800XCHYNRPAYGXW28</t>
  </si>
  <si>
    <t>Hongkong Land Holdings Limited commits to reduce absolute scope 1 and 2 GHG emissions 46.2% by 2030 from a 2019 base year. Hongkong Land Holdings Limited also commits to reduce scope 3 GHG emissions from purchased goods and services and capital goods 22% per square metre of new built area within the same timeframe.</t>
  </si>
  <si>
    <t>Hop Lun</t>
  </si>
  <si>
    <t>Hopes Contracting Company Limited</t>
  </si>
  <si>
    <t>This target was approved using a streamlined target validation route exclusive to small and medium-sized enterprises (SMEs). https://sciencebasedtargets.org/faqs-for-smes/ Hopes Contracting Company Limited commits to reduce scope 1 and scope 2 GHG emissions 42% by 2030 from a 2022 base year, and to measure and reduce its scope 3 emissions.</t>
  </si>
  <si>
    <t>Hopkins Architects Limited</t>
  </si>
  <si>
    <t>This target was approved using a streamlined target validation route exclusive to small and medium-sized enterprises (SMEs). https://sciencebasedtargets.org/faqs-for-smes/ Hopkins Architects Limited commits to reduce scope 1 and scope 2 GHG emissions 46% by 2030 from a 2019 base year, and to measure and reduce its scope 3 emissions.</t>
  </si>
  <si>
    <t>HopLop</t>
  </si>
  <si>
    <t>This target was approved using a streamlined target validation route exclusive to small and medium-sized enterprises (SMEs). https://sciencebasedtargets.org/faqs-for-smes/ HopLop commits to reduce scope 1 and scope 2 GHG emissions 42% by 2030 from a 2021 base year, and to measure and reduce its scope 3 emissions.</t>
  </si>
  <si>
    <t>HOPSCOTCH GROUPE</t>
  </si>
  <si>
    <t>FR0000065278</t>
  </si>
  <si>
    <t>Horana Plantations PLC</t>
  </si>
  <si>
    <t>HORICHU SENSHOKU CO., LTD</t>
  </si>
  <si>
    <t>This target was approved using a streamlined target validation route exclusive to small and medium-sized enterprises (SMEs). https://sciencebasedtargets.org/faqs-for-smes/ HORICHU SENSHOKU CO., LTD commits to reduce scope 1 and scope 2 GHG emissions 50% by 2030 from a 2018 base year, and to measure and reduce its scope 3 emissions.</t>
  </si>
  <si>
    <t>HORIEORIMONO Co., Ltd.</t>
  </si>
  <si>
    <t>This target was approved using a streamlined target validation route exclusive to small and medium-sized enterprises (SMEs). https://sciencebasedtargets.org/faqs-for-smes/ HORIEORIMONO Co., Ltd. commits to reduce scope 1 and scope 2 GHG emissions 42% by 2030 from a 2021 base year, and to measure and reduce its scope 3 emissions.</t>
  </si>
  <si>
    <t>Hormel Foods Corporation</t>
  </si>
  <si>
    <t>US4404521001</t>
  </si>
  <si>
    <t>MSD54751OJP1FS2ND863</t>
  </si>
  <si>
    <t>Hormel Foods Corporation commits to reduce absolute scope 1 and 2 GHG emissions 50% by 2030 from a 2019 base year. Hormel Foods Corporation also commits to reduce absolute scope 3 GHG emissions 27.5% within the same timeframe.</t>
  </si>
  <si>
    <t>HORN Business Group A/S</t>
  </si>
  <si>
    <t>This target was approved using a streamlined target validation route exclusive to small and medium-sized enterprises (SMEs). https://sciencebasedtargets.org/faqs-for-smes/ HORN Business Group A/S commits to reduce scope 1 and scope 2 GHG emissions 42% by 2030 from a 2021 base year, and to measure and reduce its scope 3 emissions.</t>
  </si>
  <si>
    <t>Horwich Farrelly Limited</t>
  </si>
  <si>
    <t>HOSAN KOGYO Co., Ltd.</t>
  </si>
  <si>
    <t>This target was approved using a streamlined target validation route exclusive to small and medium-sized enterprises (SMEs). https://sciencebasedtargets.org/faqs-for-smes/ HOSAN KOGYO Co., Ltd. commits to reduce scope 1 and scope 2 GHG emissions 50% by 2030 from a 2018 base year, and to measure and reduce its scope 3 emissions.</t>
  </si>
  <si>
    <t>HOSEA PRECISION CO., LTD.</t>
  </si>
  <si>
    <t>This target was approved using a streamlined target validation route exclusive to small and medium-sized enterprises (SMEs). https://sciencebasedtargets.org/faqs-for-smes/ HOSEA PRECISION CO., LTD. commits to reduce scope 1 and scope 2 GHG emissions 42% by 2030 from a 2021 base year, and to measure and reduce its scope 3 emissions.  HOSEA PRECISION CO., LTD. commits to reduce scope 1+2+3 emissions 90% by 2050 from a 2021 base year.</t>
  </si>
  <si>
    <t>Hoso Industry co.,ltd</t>
  </si>
  <si>
    <t>This target was approved using a streamlined target validation route exclusive to small and medium-sized enterprises (SMEs). https://sciencebasedtargets.org/faqs-for-smes/ Hoso Industry co.,ltd commits to reduce scope 1 and scope 2 GHG emissions 42% by 2030 from a 2021 base year, and to measure and reduce its scope 3 emissions.</t>
  </si>
  <si>
    <t>Host Hotels &amp; Resorts, Inc.</t>
  </si>
  <si>
    <t>US44107P1049</t>
  </si>
  <si>
    <t>N6EL63S0K3PB1YFTDI24</t>
  </si>
  <si>
    <t>Host Hotels &amp; Resorts commits to reduce scope 1 and 2 GHG emissions 55% per square foot by 2025 from a 2008 base year.</t>
  </si>
  <si>
    <t>HotelshopUK Ltd</t>
  </si>
  <si>
    <t>This target was approved using a streamlined target validation route exclusive to small and medium-sized enterprises (SMEs). https://sciencebasedtargets.org/faqs-for-smes/ HotelshopUK Ltd commits to reduce scope 1 and scope 2 GHG emissions 42% by 2030 from a 2022 base year, and to measure and reduce its scope 3 emissions. HotelshopUK Ltd commits to reach net-zero by 2035. As part of this, HotelshopUK Ltd commits to reduce scope 1+2+3 emissions 95% by 2035 from a 2022 base year.</t>
  </si>
  <si>
    <t>HOU-TECH CO., LTD</t>
  </si>
  <si>
    <t>This target was approved using a streamlined target validation route exclusive to small and medium-sized enterprises (SMEs). https://sciencebasedtargets.org/faqs-for-smes/ HOU-TECH CO., LTD commits to reduce commits to reduce absolute scope 1 and scope 2 GHG emissions 50% by 2030 from a 2018 base year, and to measure and reduce its scope 3 emissions</t>
  </si>
  <si>
    <t>House of Baukjen</t>
  </si>
  <si>
    <t>This target was approved using a streamlined target validation route exclusive to small and medium-sized enterprises (SMEs). https://sciencebasedtargets.org/faqs-for-smes/ House of Baukjen commits to reduce absolute scope 1 and scope 2 GHG emissions 50% by 2030 from a 2018 base year, and to measure and reduce its scope 3 emissions.</t>
  </si>
  <si>
    <t>House of HR Holding B.V.</t>
  </si>
  <si>
    <t>549300FAK0S1P2U98B26</t>
  </si>
  <si>
    <t>Housemesh Inc.</t>
  </si>
  <si>
    <t>This target was approved using a streamlined target validation route exclusive to small and medium-sized enterprises (SMEs). https://sciencebasedtargets.org/faqs-for-smes/ Housemesh Inc. commits to reduce scope 1 and scope 2 GHG emissions 42% by 2030 from a 2021 base year, and to measure and reduce its scope 3 emissions.</t>
  </si>
  <si>
    <t>Howdens Joinery Ltd</t>
  </si>
  <si>
    <t>254900WXH34CH51C2W87</t>
  </si>
  <si>
    <t>Overall Net-Zero Target: 
Howden Joinery Ltd commits to reach net-zero greenhouse gas emissions across the value chain by 2050.
Near-Term Targets: 
Howden Joinery Ltd commits to reduce absolute scope 1 and 2 GHG emissions 42% by 2030 from a 2021 base year*. Howden Joinery Ltd also commits to increase active annual sourcing of renewable electricity from 30% in 2021 to 100% by 2027. Howden Joinery Ltd commits to reduce absolute scope 3 GHG emissions from purchased goods and services, fuel- and energy-related activities, upstream transportation and distribution, waste generated in operations, business travel, employee commuting, use of sold products, and end-of-life treatment of sold products 25% by 2030 from a 2021 base year. Howden Joinery Ltd also commits that 25% of its suppliers by spend, covering purchased goods and services, will have science- based targets by 2027. Howden Joinery Ltd further commits to reduce absolute scope 3 GHG emissions covering use of sold products from fossil fuels 42% by 2030 from a 2021 base year.
*The target boundary includes land-related emissions and removals from bioenergy feedstocks.
Long-Term Targets: 
Howden Joinery Ltd commits to reduce absolute scope 1 and 2 GHG emissions 90% by 2050 from a 2021 base year*. Howden Joinery Ltd also commits to reduce absolute scope 3 GHG emissions 90% within the same timeframe.
*The target boundary includes land-related emissions and removals from bioenergy feedstocks.</t>
  </si>
  <si>
    <t>HoWe Wurstwaren KG</t>
  </si>
  <si>
    <t>This target was approved using a streamlined target validation route exclusive to small and medium-sized enterprises (SMEs). https://sciencebasedtargets.org/faqs-for-smes/ HoWe Wurstwaren KG commits to reduce scope 1 and scope 2 GHG emissions 46% by 2030 from a 2019 base year, and to measure and reduce its scope 3 emissions.</t>
  </si>
  <si>
    <t>Howorth Air Technology</t>
  </si>
  <si>
    <t>This target was approved using a streamlined target validation route exclusive to small and medium-sized enterprises (SMEs). https://sciencebasedtargets.org/faqs-for-smes/ Howorth Air Technology commits to reduce scope 1 and scope 2 GHG emissions 42% by 2030 from a 2022 base year, and to measure and reduce its scope 3 emissions.</t>
  </si>
  <si>
    <t>Hoyer Handel GmbH</t>
  </si>
  <si>
    <t>5299004B5J5UG2IAQT16</t>
  </si>
  <si>
    <t>This target was approved using a streamlined target validation route exclusive to small and medium-sized enterprises (SMEs). https://sciencebasedtargets.org/faqs-for-smes/ Hoyer Handel GmbH commits to reduce scope 1 and scope 2 GHG emissions 46% by 2030 from a 2019 base year, and to measure and reduce its scope 3 emissions.</t>
  </si>
  <si>
    <t>HP Inc</t>
  </si>
  <si>
    <t>US40434L1052</t>
  </si>
  <si>
    <t>WHKXQACZ14C5XRO8LW03</t>
  </si>
  <si>
    <t>HP Inc. commits to reduce absolute scope 1 and 2 GHG emissions 65% by FY2025 from a FY2015 base year. HP Inc. also commits to reduce absolute scope 3 GHG emissions 50% by FY2030 from a FY2019 base year.</t>
  </si>
  <si>
    <t>HP-Hrvatska pošta d.d.</t>
  </si>
  <si>
    <t>Croatia</t>
  </si>
  <si>
    <t>HR PATH</t>
  </si>
  <si>
    <t>HS Engineering</t>
  </si>
  <si>
    <t>HS1 Ltd</t>
  </si>
  <si>
    <t>213800FADTCJFWJ79G11</t>
  </si>
  <si>
    <t>This target was approved using a streamlined target validation route exclusive to small and medium-sized enterprises (SMEs). https://sciencebasedtargets.org/faqs-for-smes/ HS1 Ltd commits to reduce scope 1 and scope 2 GHG emissions 46% by 2030 from a 2019 base year, and to measure and reduce its scope 3 emissions.</t>
  </si>
  <si>
    <t>HSB Riksförbund ekonomisk förening</t>
  </si>
  <si>
    <t>HSB commits to reduce absolute scope 1, 2 and 3 GHG emissions 42% by 2030 from a 2020 base year.*
*The target boundary includes land-related emissions and removals from bioenergy feedstocks.</t>
  </si>
  <si>
    <t>HSK Ward Group Pty Ltd</t>
  </si>
  <si>
    <t>HSS HIRE GROUP PLC</t>
  </si>
  <si>
    <t>GB00BVFD4645</t>
  </si>
  <si>
    <t>2138004DGL1J6VQO6S92</t>
  </si>
  <si>
    <t>HSS Hire Group Plc commits to reduce absolute scope 1 and 2 GHG emissions 46.5% by 2030 from a 2019 base year. HSS Hire Group Plc also commits to increase active annual sourcing of renewable electricity from 7.6% in 2019 to 100% by 2030. HSS Hire Group Plc further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end-of-life treatment of sold products, and downstream leased assets 27.5% by 2030 from a 2019 base year. HSS lastly commits to reduce absolute scope 3 GHG emissions from use of sold products for sold fossil fuels 46.2% within the same timeframe.</t>
  </si>
  <si>
    <t>HTC Corporation</t>
  </si>
  <si>
    <t>TW0002498003</t>
  </si>
  <si>
    <t>254900W80TBUV38I3662</t>
  </si>
  <si>
    <t>HTC Global Services, Inc.</t>
  </si>
  <si>
    <t>254900RIQPRHD4IN6Z46</t>
  </si>
  <si>
    <t>Huaqin Technology Co., Ltd</t>
  </si>
  <si>
    <t>Huawei Digital Power Technologies Co., Ltd.</t>
  </si>
  <si>
    <t>Huawei Technologies Deutschland GmbH</t>
  </si>
  <si>
    <t>Overall Net-Zero Target: Huawei Technologies Deutschland GmbH commits to reach net-zero greenhouse gas emissions across the value chain by 2040. Near-Term Targets: Huawei Technologies Deutschland GmbH commits to reduce absolute scope 1 and 2 GHG emissions 50% by 2030 from a 2020 base year. Huawei Technologies Deutschland GmbH commits to reduce scope 3 GHG emissions from purchased goods and services and use of sold products 65.1% per EUR value added within the same timeframe. Long-Term Targets: Huawei Technologies Deutschland GmbH commits to reduce absolute scope 1 and 2 GHG emissions 90% by 2040 from a 2020 base year. Huawei Technologies Deutschland GmbH commits to reduce scope 3 GHG emissions from purchased goods and services and use of sold products 97% per EUR value added within the same timeframe.</t>
  </si>
  <si>
    <t>Huawei Technologies France S.A.S.U.</t>
  </si>
  <si>
    <t>Huawei Technologies Switzerland AG</t>
  </si>
  <si>
    <t>HUBER+SUHNER Group</t>
  </si>
  <si>
    <t>CH0030380734</t>
  </si>
  <si>
    <t>5067007PRZ9OSX7A6787</t>
  </si>
  <si>
    <t>01/12/2017</t>
  </si>
  <si>
    <t>Global provider of components and system solutions for electrical and optical connectivity HUBER+SUHNER Group commits to reduce scope 1 and 2 GHG emissions 50% per added value by 2025 from a 2015 base year. HUBER+SUHNER Group also commits to reduce scope 3 GHG emissions per added value 30% by 2025 from a 2015 base year</t>
  </si>
  <si>
    <t>HubSpot Inc</t>
  </si>
  <si>
    <t>US4435731009</t>
  </si>
  <si>
    <t>529900BLNVEW0MVKJB37</t>
  </si>
  <si>
    <t>Overall Net-Zero Target
HubSpot, Inc. commits to reach net-zero GHG emissions across the value chain by 2040.
Near-Term Targets
HubSpot Inc. commits to reduce absolute scope 1 and 2 GHG emissions by 47% by 2030 from a 2019 base year. HubSpot Inc. also commits to reduce scope 3 GHG emissions from business travel 55% per employee within the same timeframe. HubSpot Inc. further commits that 70% of its suppliers by spend covering purchased goods and services and capital goods, will have science-based targets by 2027.
Long-Term Targets
HubSpot, Inc. commits to reduce absolute scope 1, 2 and 3 GHG emissions 90% by 2040 from a 2019 base year.</t>
  </si>
  <si>
    <t>Hudson Pacific Properties, Inc.</t>
  </si>
  <si>
    <t>US4440971095</t>
  </si>
  <si>
    <t>5493007NTUGLGZ8T3526</t>
  </si>
  <si>
    <t>This target was approved using a streamlined target validation route exclusive to small and medium-sized enterprises (SMEs). https://sciencebasedtargets.org/faqs-for-smes/ Hudson Pacific Properties, Inc. commits to reduce scope 1 and scope 2 GHG emissions 50% by 2030 from a 2018 base year, and to measure and reduce its scope 3 emissions"</t>
  </si>
  <si>
    <t>Hudson RPO (Aust) Pty Ltd</t>
  </si>
  <si>
    <t>US4437872058</t>
  </si>
  <si>
    <t>Huenei IT Services</t>
  </si>
  <si>
    <t>This target was approved using a streamlined target validation route exclusive to small and medium-sized enterprises (SMEs). https://sciencebasedtargets.org/faqs-for-smes/ Huenei IT Services commits to reduce scope 1 and scope 2 GHG emissions 42% by 2030 from a 2020 base year, and to measure and reduce its scope 3 emissions.</t>
  </si>
  <si>
    <t>Huf Hülsbeck &amp; Fürst GmbH &amp; Co. KG</t>
  </si>
  <si>
    <t>Hufvudstaden AB</t>
  </si>
  <si>
    <t>SE0000170375</t>
  </si>
  <si>
    <t>HUG AG</t>
  </si>
  <si>
    <t>This target was approved using a streamlined target validation route exclusive to small and medium-sized enterprises (SMEs). https://sciencebasedtargets.org/faqs-for-smes/ HUG AG commits to reduce scope 1 and scope 2 GHG emissions 42% by 2030 from a 2022 base year, and to measure and reduce its scope 3 emissions.</t>
  </si>
  <si>
    <t>Huge-Bamboo Enterprise Co., Ltd</t>
  </si>
  <si>
    <t>Overall Net-Zero Target
Huge Bamboo commits to reach net-zero greenhouse gas emissions across the value chain
by 2050 from a 2021 base year.
Near-Term Targets
Huge Bamboo commits to reduce absolute scope 1 and 2 GHG emissions 42% by 2030
from a 2021 base year*. Huge Bamboo commits to reduce absolute scope 3 GHG emissions
25% from purchased goods and services, and fuel- and energy-related activities within the
same timeframe*.
*The target boundary includes land-related emissions and removals from bioenergy
feedstocks.
Long-Term Targets
Huge Bamboo commits to reduce absolute scope 1 and 2 GHG emissions 90% by 2050
from a 2021 base year*. Huge Bamboo commits to reduce absolute scope 3 GHG emissions
from purchased goods and services, fuel- and energy-related activities, and processing of
sold products 90% within the same timeframe*.
*The target boundary includes land-related emissions and removals from bioenergy
feedstocks.</t>
  </si>
  <si>
    <t>Hugh Lowe Farms Ltd</t>
  </si>
  <si>
    <t>213800NWGYVR5WCG2433</t>
  </si>
  <si>
    <t>This target was approved using a streamlined target validation route exclusive to small and medium-sized enterprises (SMEs). https://sciencebasedtargets.org/faqs-for-smes/ Hugh Lowe Farms Ltdcommits to reduce scope 1 and scope 2 GHG emissions 42% by 2030 from a 2020 base year, and to measure and reduce its scope 3 emissions.</t>
  </si>
  <si>
    <t>Hugo Boss AG</t>
  </si>
  <si>
    <t>DE000A1PHFF7</t>
  </si>
  <si>
    <t>529900LFVU534EBRXD13</t>
  </si>
  <si>
    <t>Hugo Boss AG commits to reduce absolute scope 1 and 2 GHG emissions 51% by 2030 from a 2018 base year. Hugo Boss AG also commits to reduce absolute scope 3 GHG emissions from purchased goods and services as well as upstream and downstream transportation 30% by 2030 from a 2018 base year.</t>
  </si>
  <si>
    <t>Huhtamäki Oyj</t>
  </si>
  <si>
    <t>FI0009000459</t>
  </si>
  <si>
    <t>5493007050SJVMXN6L29</t>
  </si>
  <si>
    <t>Huhtamäki Oyj commits to reduce absolute scope 1 and 2 GHG emissions 27.5% by 2030 from a 2019 base year. Huhtamäki Oyj also commits to reduce absolute scope 3 GHG emissions from end-of-life treatment of sold products by 13.5% within the same timeframe. Huhtamäki Oyj commits that 70% of its suppliers by spend covering purchased good and services will have science-based targets by 2026.</t>
  </si>
  <si>
    <t>Huiskula Oy</t>
  </si>
  <si>
    <t>This target was approved using a streamlined target validation route exclusive to small and medium-sized enterprises (SMEs). https://sciencebasedtargets.org/faqs-for-smes/ Huiskula Oy commits to reduce scope 1 and scope 2 GHG emissions 42% by 2030 from a 2021 base year, and to measure and reduce its scope 3 emissions.</t>
  </si>
  <si>
    <t>Huizhou TCL Mobile Communication Co,Ltd.</t>
  </si>
  <si>
    <t>Hujin(Suzhou) Industry Co.,Ltd.</t>
  </si>
  <si>
    <t>This target was approved using a streamlined target validation route exclusive to small and medium-sized enterprises (SMEs). https://sciencebasedtargets.org/faqs-for-smes/ Hujin(Suzhou) Industry Co.,Ltd. commits to reduce scope 1 and scope 2 GHG emissions 42% by 2030 from a 2021 base year, and to measure and reduce its scope 3 emissions.</t>
  </si>
  <si>
    <t>Hulamin</t>
  </si>
  <si>
    <t>ZAE000096210</t>
  </si>
  <si>
    <t>529900PK31TDD4XTKB57</t>
  </si>
  <si>
    <t>Hulamin commits to reduce absolute scope 1 and scope 2 GHG emissions 30% by 2030 from a 2018 base year. Hulamin also commits to reduce scope 3 GHG emissions 24% per ton of aluminium produced by 2030 from a 2018 base year.</t>
  </si>
  <si>
    <t>Hulic Co., Ltd.</t>
  </si>
  <si>
    <t>JP3360800001</t>
  </si>
  <si>
    <t>3538002E12E7IHAKTB10</t>
  </si>
  <si>
    <t>Hulic Co., Ltd. commits to reduce absolute scope 1 and 2 GHG emissions 70% by 2030 from a 2019 base year. Hulic Co., Ltd. commits to increase annual sourcing of renewable electricity from 0% in 2019 to 100% by 2024. Hulic Co., Ltd. also commits to reduce absolute scope 3 GHG emissions from use of sold products and downstream leased assets 30% by 2030 from a 2019 base year.</t>
  </si>
  <si>
    <t>Hultafors Group AB</t>
  </si>
  <si>
    <t>Humana Inc.</t>
  </si>
  <si>
    <t>US4448591028</t>
  </si>
  <si>
    <t>529900YLDW34GJAO4J06</t>
  </si>
  <si>
    <t>Humana Inc. commits to reduce absolute scope 1 and 2 GHG emissions 54.6% by
2032 from a 2019 base year.* Humana Inc. also commits to reduce absolute
scope 3 emissions from purchased goods and services, and upstream
transportation and distribution 30% by 2032 from a 2021 base year.*
*The target boundary includes biogenic emissions and removals from bioenergy
feedstocks.</t>
  </si>
  <si>
    <t>HUMANİS SAĞLIK A.Ş.</t>
  </si>
  <si>
    <t>HUMANIZER A/S</t>
  </si>
  <si>
    <t>This target was approved using a streamlined target validation route exclusive to small and medium-sized enterprises (SMEs). https://sciencebasedtargets.org/faqs-for-smes/ HUMANIZER A/S commits to reduce scope 1 and scope 2 GHG emissions 42% by 2030 from a 2022 base year, and to measure and reduce its scope 3 emissions.</t>
  </si>
  <si>
    <t>Humanscale</t>
  </si>
  <si>
    <t>Humanscale commits to reduce absolute scope 1 and 2 GHG emissions 50% by 2030 from a 2019 base year. Humanscale also commits that 75% of its suppliers by spend covering purchased goods and services and upstream transportation and distribution, will have science-based targets by 2027</t>
  </si>
  <si>
    <t>Humlegården Fastigheter AB</t>
  </si>
  <si>
    <t>This target was approved using a streamlined target validation route exclusive to small and medium-sized enterprises (SMEs). https://sciencebasedtargets.org/faqs-for-smes/ Humlegården Fastigheter AB commits to reduce scope 1 and scope 2 GHG emissions 46% by 2030 from a 2019 base year, and to measure and reduce its scope 3 emissions.</t>
  </si>
  <si>
    <t>hummel A/S</t>
  </si>
  <si>
    <t>5299005NAECTN92POY44</t>
  </si>
  <si>
    <t>hummel A/S commits to reduce absolute scope 1 and scope 2 GHG emissions 60% by 2031 from a 2021 base year. hummel A/S also commits to reduce scope 3 GHG emissions from purchased goods and services by 55% per purchased item by within the same timeframe. hummel A/S further commits that 33% of its suppliers by spend covering purchased goods and services will have science-based targets by 2026.</t>
  </si>
  <si>
    <t>HUNG HING METAL MANUFACTORY LIMITED</t>
  </si>
  <si>
    <t>Hunkemöller B.V.</t>
  </si>
  <si>
    <t>724500LLBAHK7AZ6BA98</t>
  </si>
  <si>
    <t>Huntapac Produce Ltd</t>
  </si>
  <si>
    <t>SIC code: 46310</t>
  </si>
  <si>
    <t>2138008Q956JMCSKSO03</t>
  </si>
  <si>
    <t>Hurst Peirce &amp; Malcolm LLP</t>
  </si>
  <si>
    <t>This target was approved using a streamlined target validation route exclusive to small and medium-sized enterprises (SMEs). https://sciencebasedtargets.org/faqs-for-smes/ Hurst Peirce &amp; Malcolm LLP commits to reduce scope 1 and scope 2 GHG emissions 46% by 2030 from a 2019 base year, and to measure and reduce its scope 3 emissions.</t>
  </si>
  <si>
    <t>Hurtigruten Expeditions</t>
  </si>
  <si>
    <t>Hurtigruten Group</t>
  </si>
  <si>
    <t>XS1180324037</t>
  </si>
  <si>
    <t>213800EVBYLGF87O9I05</t>
  </si>
  <si>
    <t>Husqvarna AB</t>
  </si>
  <si>
    <t>SE0001662230</t>
  </si>
  <si>
    <t>549300GYQIIJ3UXB7655</t>
  </si>
  <si>
    <t>Hutchison Port Holdings Limited</t>
  </si>
  <si>
    <t>Overall Net-Zero Target
Hutchison Port Holdings Limited commits to reach net-zero greenhouse gas emissions
across the value chain by 2050 from a 2021 base year.
Near-Term Targets
Hutchison Port Holdings Limited commits to reduce absolute scope 1 and 2 GHG emissions
54.6% by 2033 from a 2021 base year. Hutchison Port Holdings Limited also commits to
reduce absolute scope 3 GHG emissions 32.5% within the same timeframe.
Long-Term Targets
Hutchison Port Holdings Limited commits to reduce absolute scope 1 and 2 GHG emissions
90% by 2050 from a 2021 base year. Hutchison Port Holdings Limited also commits to
reduce absolute scope 3 GHG emissions 90% within the same timeframe.</t>
  </si>
  <si>
    <t>Hüttenes-Albertus Chemische Werke GmbH (HA Group)</t>
  </si>
  <si>
    <t>529900HROU68JNY42O57</t>
  </si>
  <si>
    <t>Hwa Meei Optical Co., Ltd</t>
  </si>
  <si>
    <t>Hwa Meei Optical Co., Ltd commits to reduce absolute scope 1 and 2 GHG emissions 42% by 2029 from a 2019 base year. Hwa Meei Optical Co., Ltd also commits to reduce absolute scope 3 GHG emissions from purchased goods and services, capital goods, and fuel and energy related activities 25% within the same timeframe.</t>
  </si>
  <si>
    <t>Hwaseung R&amp;A</t>
  </si>
  <si>
    <t>KR7378850002</t>
  </si>
  <si>
    <t>HY24 Holdings Co., Ltd.</t>
  </si>
  <si>
    <t>This target was approved using a streamlined target validation route exclusive to small and medium-sized enterprises (SMEs). https://sciencebasedtargets.org/faqs-for-smes/ HY24 Holdings Co., Ltd. commits to reduce scope 1 and scope 2 GHG emissions 42% by 2030 from a 2022 base year, and to measure and reduce its scope 3 emissions.</t>
  </si>
  <si>
    <t>Hyatt</t>
  </si>
  <si>
    <t>US4485791028</t>
  </si>
  <si>
    <t>T27JQIMTYSH41TCD5186</t>
  </si>
  <si>
    <t>Global hospitality brand Hyatt commits to reduce absolute scope 1 and 2 GHG emissions 27.5% by 2030 from a 2019 base year. Hyatt commits to reduce scope 3 GHG emissions from fuel and energy-related activities, waste generated in operations, business travel, and franchises 53% per square meter by 2030 from a 2019 base year. Hyatt commits that 41% of its suppliers by emissions covering purchased goods and services will have science-based targets by 2025.</t>
  </si>
  <si>
    <t>Hydrock Consultants Ltd</t>
  </si>
  <si>
    <t>Hydrowear B.V.</t>
  </si>
  <si>
    <t>This target was approved using a streamlined target validation route exclusive to small and medium-sized enterprises (SMEs). https://sciencebasedtargets.org/faqs-for-smes/ Hydrowear B.V. commits to reduce scope 1 and scope 2 GHG emissions 42% by 2030 from a 2021 base year, and to measure and reduce its scope 3 emissions. Hydrowear B.V. commits to reach net-zero by 2050. As part of this, Hydrowear B.V. commits to reduce scope 1+2+3 emissions 90% by 2050 from a 2021 base year.</t>
  </si>
  <si>
    <t>Hygien Bygg Telge AB</t>
  </si>
  <si>
    <t>This target was approved using a streamlined target validation route exclusive to small and medium-sized enterprises (SMEs). https://sciencebasedtargets.org/faqs-for-smes/ Hygien Bygg Telge AB commits to reduce scope 1 and scope 2 GHG emissions 50% by 2030 from a 2018 base year, and to measure and reduce its scope 3 emissions.</t>
  </si>
  <si>
    <t>HYKE</t>
  </si>
  <si>
    <t>This target was approved using a streamlined target validation route exclusive to small and medium-sized enterprises (SMEs). https://sciencebasedtargets.org/faqs-for-smes/ HYKE commits to reduce scope 1 and scope 2 GHG emissions 42% by 2030 from a 2022 base year, and to measure and reduce its scope 3 emissions.</t>
  </si>
  <si>
    <t>Hyosung Advanced Materials Corporation</t>
  </si>
  <si>
    <t>KR7004800009</t>
  </si>
  <si>
    <t>988400AB2I8GPHXE0685</t>
  </si>
  <si>
    <t>HYPER Inc.</t>
  </si>
  <si>
    <t>This target was approved using a streamlined target validation route exclusive to small and medium-sized enterprises (SMEs). https://sciencebasedtargets.org/faqs-for-smes/ HYPER Inc. commits to reduce scope 1 and scope 2 GHG emissions 42% by 2030 from a 2020 base year, and to measure and reduce its scope 3 emissions.</t>
  </si>
  <si>
    <t>Hysan Development Co. Ltd.</t>
  </si>
  <si>
    <t>HYTECK Aroma-Zone</t>
  </si>
  <si>
    <t>894500LVQ8VHVINC0D09</t>
  </si>
  <si>
    <t>HYUNDAI Engineering &amp; Construction</t>
  </si>
  <si>
    <t>KR7000720003</t>
  </si>
  <si>
    <t>988400CEQG9N710HN313</t>
  </si>
  <si>
    <t>Hyundai E&amp;C commits to reduce absolute scope 1 and 2 GHG emissions 46.2% by 2030 from a 2019 base year. Hyundai E&amp;C also commits to reduce absolute scope 3 GHG emissions from purchased goods and services, upstream transportation and distribution, use of sold products and investments 25% within the same timeframe.</t>
  </si>
  <si>
    <t>HYUNDAI MOBIS Co.,Ltd.</t>
  </si>
  <si>
    <t>KR7012330007</t>
  </si>
  <si>
    <t>988400HJA9E0ZVDHRS65</t>
  </si>
  <si>
    <t>i engineering Group</t>
  </si>
  <si>
    <t>I Job depot consultancy services Private limited</t>
  </si>
  <si>
    <t>This target was approved using a streamlined target validation route exclusive to small and medium-sized enterprises (SMEs). https://sciencebasedtargets.org/faqs-for-smes/ I Job depot consultancy services Private limited commits to reduce scope 1 and scope 2 GHG emissions 42% by 2030 from a 2022 base year, and to measure and reduce its scope 3 emissions.</t>
  </si>
  <si>
    <t>I's tsugitegikou Inc.</t>
  </si>
  <si>
    <t>This target was approved using a streamlined target validation route exclusive to small and medium-sized enterprises (SMEs). https://sciencebasedtargets.org/faqs-for-smes/ I's tsugitegikou Inc. commits to reduce scope 1 and scope 2 GHG emissions 42% by 2030 from a 2021 base year, and to measure and reduce its scope 3 emissions.</t>
  </si>
  <si>
    <t>i-confidential Limited</t>
  </si>
  <si>
    <t>This target was approved using a streamlined target validation route exclusive to small and medium-sized enterprises (SMEs). https://sciencebasedtargets.org/faqs-for-smes/ i-confidential Limited commits to reduce scope 1 and scope 2 GHG emissions 42% by 2030 from a 2022 base year, and to measure and reduce its scope 3 emissions. i-confidential Limited commits to reach net-zero by 2050. As part of this, i-confidential Limited commits to reduce scope 1+2+3 emissions 90% by 2050 from a 2022 base year.</t>
  </si>
  <si>
    <t>I-TRACING</t>
  </si>
  <si>
    <t>I.CO.P. S.p.A. Società Benefit</t>
  </si>
  <si>
    <t>I.M. FRELLSEN K/S</t>
  </si>
  <si>
    <t>254900KS34YYNI9NIQ57</t>
  </si>
  <si>
    <t>This target was approved using a streamlined target validation route exclusive to small and medium-sized enterprises (SMEs). https://sciencebasedtargets.org/faqs-for-smes/ I.M. FRELLSEN K/S commits to reduce scope 1 and scope 2 GHG emissions 50% by 2030 from a 2018 base year, and to measure and reduce its scope 3 emissions.</t>
  </si>
  <si>
    <t>IA Interior Architects</t>
  </si>
  <si>
    <t>95-3935823</t>
  </si>
  <si>
    <t>Ib Andresen Industri A/S</t>
  </si>
  <si>
    <t>98450098C553AF8DE827</t>
  </si>
  <si>
    <t>This target was approved using a streamlined target validation route exclusive to small and medium-sized enterprises (SMEs). https://sciencebasedtargets.org/faqs-for-smes/ Ib Andresen Industri A/S commits to reduce absolute scope 1 and scope 2 GHG emissions 50% by 2030 from a 2018 base year, and to measure and reduce its scope 3 emissions.</t>
  </si>
  <si>
    <t>IBER-OLEFF - Componentes Técnicos em Plástico, S.A.</t>
  </si>
  <si>
    <t>Iberdrola SA</t>
  </si>
  <si>
    <t>ES0144580Y14</t>
  </si>
  <si>
    <t>5QK37QC7NWOJ8D7WVQ45</t>
  </si>
  <si>
    <t>Overall Net-Zero Target
Iberdrola SA commits to reach net-zero greenhouse gas emissions across the value chain by 2039 from a 2020 base year.
Near-Term Targets
Iberdrola SA commits to reduce absolute scope 1, 2 and 3 GHG emissions 65% by 2030 from a 2020 base year. Within that target, Iberdrola SA commits to reduce scope 1 and 2 GHG emissions from power generation 83% per kWh by 2030 from a 2020 base year. Iberdrola SA also commits to reduce scope 1 and 3 GHG emissions from fuel and energy related activities covering all sold electricity 85% per kWh within the same timeframe. Iberdrola SA further commits to reduce absolute scope 3 GHG emissions from use of sold products 42% within the same timeframe. Iberdrola SA finally commits to reduce all remaining absolute scope 3 GHG emissions 46% within the same timeframe.
Long-Term Targets
Iberdrola commits to reduce scope 1, 2 and 3 emissions 90% by 2039 from a 2020 base year. Within that target, Iberdrola SA commits to reduce scope 1 and 2 GHG emissions from power generation 84% per kWh by 2039 from a 2020 base year. Iberdrola SA also commits to reduce scope 1 and 3 GHG emissions from fuel and energy related activities covering all sold electricity 95% per kWh within the same timeframe. Iberdrola SA further commits to reduce absolute scope 3 GHG emissions from use of sold products 90% within the same timeframe. Iberdrola SA finally commits to reduce all remaining absolute scope 3 GHG emissions 90% within the same timeframe.</t>
  </si>
  <si>
    <t>IBERIA, Líneas Aéreas de España, S.A</t>
  </si>
  <si>
    <t>549300GEL7LRGKK0DG70</t>
  </si>
  <si>
    <t>Iberiana Technical, Lda</t>
  </si>
  <si>
    <t>This target was approved using a streamlined target validation route exclusive to small and medium-sized enterprises (SMEs). https://sciencebasedtargets.org/faqs-for-smes/ Iberiana Technical, Lda commits to reduce scope 1 and scope 2 GHG emissions 50% by 2030 from a 2018 base year, and to measure and reduce its scope 3 emissions.</t>
  </si>
  <si>
    <t>Iberostar Hotels and Resorts</t>
  </si>
  <si>
    <t>Iberostar Hotels &amp; Resorts commits to reduce absolute scope 1 and 2 GHG emissions 85% by 2030 from a 2019 base year.* Iberostar Hotels &amp; Resorts also commits to reduce absolute scope 3 GHG emissions from purchased goods and services, capital goods, fuel and energy related activities, waste generated in operations, business travel and employee commuting 50% within the same timeframe. *The target boundary includes land-related emissions and removals from bioenergy feedstocks.</t>
  </si>
  <si>
    <t>Ibex Medical Analytics</t>
  </si>
  <si>
    <t>This target was approved using a streamlined target validation route exclusive to small and medium-sized enterprises (SMEs). https://sciencebasedtargets.org/faqs-for-smes/ Ibex Medical Analytics commits to reduce scope 1 and scope 2 GHG emissions 42% by 2030 from a 2022 base year, and to measure and reduce its scope 3 emissions.</t>
  </si>
  <si>
    <t>IBF Financial Holdings Co.,Ltd.</t>
  </si>
  <si>
    <t>IBIKEN CO.,LTD</t>
  </si>
  <si>
    <t>This target was approved using a streamlined target validation route exclusive to small and medium-sized enterprises (SMEs). https://sciencebasedtargets.org/faqs-for-smes/ IBIKEN CO.,LTD commits to reduce scope 1 and scope 2 GHG emissions 50% by 2030 from a 2018 base year, and to measure and reduce its scope 3 emissions.</t>
  </si>
  <si>
    <t>SE0000652216</t>
  </si>
  <si>
    <t>549300ZEFN8VKPK9I111</t>
  </si>
  <si>
    <t>Icade</t>
  </si>
  <si>
    <t>FR0000035081</t>
  </si>
  <si>
    <t>969500UDH342QLTE1M42</t>
  </si>
  <si>
    <t>Overall Net-Zero Target Icade commits to reach net-zero greenhouse gas emissions across the value chain by 2050 from a 2019 base year. Near-Term Targets Icade commits to reduce absolute scope 1 and 2 GHG emissions 55% by 2030 from a 2019 base year. Icade also commits to reduce absolute scope 3 GHG emissions 27.5% within the same timeframe. Long-Term Targets Icade further commits to reduce absolute scope 1, 2 and 3 GHG emissions 90% by 2050 from a 2019 base year.</t>
  </si>
  <si>
    <t>ICF</t>
  </si>
  <si>
    <t>US44925C1036</t>
  </si>
  <si>
    <t>5493003KYFDDC5B3WY64</t>
  </si>
  <si>
    <t>ICF commits to reduce absolute scope 1 and 2 GHG emissions 23% by 2025 from a 2018 base year. ICF commits to continue annually sourcing 100% renewable electricity through 2025. ICF also commits to reduce scope 3 GHG emissions 30% per benefits-eligible employee by 2025 from a 2018 base year.</t>
  </si>
  <si>
    <t>ICHIHASHI SEIKI INDUSTRY CO.,LTD.</t>
  </si>
  <si>
    <t>This target was approved using a streamlined target validation route exclusive to small and medium-sized enterprises (SMEs). https://sciencebasedtargets.org/faqs-for-smes/ ICHIHASHI SEIKI INDUSTRY CO.,LTD. commits to reduce scope 1 and scope 2 GHG emissions 42% by 2030 from a 2022 base year, and to measure and reduce its scope 3 emissions.</t>
  </si>
  <si>
    <t>ICHII-SANGYO Co., Ltd.</t>
  </si>
  <si>
    <t>This target was approved using a streamlined target validation route exclusive to small and medium-sized enterprises (SMEs). https://sciencebasedtargets.org/faqs-for-smes/ ICHII-SANGYO Co., Ltd. commits to reduce scope 1 and scope 2 GHG emissions 42% by 2030 from a 2022 base year, and to measure and reduce its scope 3 emissions.</t>
  </si>
  <si>
    <t>ICHIKAWA IRONWORKS CO., LTD</t>
  </si>
  <si>
    <t>This target was approved using a streamlined target validation route exclusive to small and medium-sized enterprises (SMEs). https://sciencebasedtargets.org/faqs-for-smes/ ICHIKAWA IRONWORKS CO.,LTD commits to reduce scope 1 and scope 2 GHG emissions 46% by 2030 from a 2019 base year, and to measure and reduce its scope 3 emissions.</t>
  </si>
  <si>
    <t>ICHIKAWA MEKKI CO.,LTD</t>
  </si>
  <si>
    <t>This target was approved using a streamlined target validation route exclusive to small and medium-sized enterprises (SMEs). https://sciencebasedtargets.org/faqs-for-smes/ ICHIKAWA MEKKI CO.,LTD commits to reduce scope 1 and scope 2 GHG emissions 46% by 2030 from a 2019 base year, and to measure and reduce its scope 3 emissions.</t>
  </si>
  <si>
    <t>Ichisawa Concrete Industry Co.,Ltd</t>
  </si>
  <si>
    <t>This target was approved using a streamlined target validation route exclusive to small and medium-sized enterprises (SMEs). https://sciencebasedtargets.org/faqs-for-smes/ Ichisawa Concrete Industry Co.,Ltd commits to reduce scope 1 and scope 2 GHG emissions 50% by 2030 from a 2018 base year, and to measure and reduce its scope 3 emissions.</t>
  </si>
  <si>
    <t>ICL Group LTD</t>
  </si>
  <si>
    <t>Icon Construction</t>
  </si>
  <si>
    <t>Icon Group</t>
  </si>
  <si>
    <t>ICON Plc</t>
  </si>
  <si>
    <t>IE0005711209</t>
  </si>
  <si>
    <t>ID Logistics</t>
  </si>
  <si>
    <t>FR0010929125</t>
  </si>
  <si>
    <t>969500U1DQN70VMJ9P45</t>
  </si>
  <si>
    <t>Idaho Milk Products</t>
  </si>
  <si>
    <t>This target was approved using a streamlined target validation route exclusive to small and medium-sized enterprises (SMEs). https://sciencebasedtargets.org/faqs-for-smes/ Idaho Milk Products commits to reduce scope 1 and scope 2 GHG emissions 42% by 2030 from a 2021 base year, and to measure and reduce its scope 3 emissions.  Idaho Milk Products commits to reach net-zero by 2050. As part of this, Idaho Milk Products commits to reduce scope 1+2+3 emissions 100% by 2050 from a 2021 base year.</t>
  </si>
  <si>
    <t>IDE Group Manage Ltd</t>
  </si>
  <si>
    <t>This target was approved using a streamlined target validation route exclusive to small and medium-sized enterprises (SMEs). https://sciencebasedtargets.org/faqs-for-smes/ IDE Group Manage Ltd commits to reduce scope 1 and scope 2 GHG emissions 30% by 2030 from a 2018 base year, and to measure and reduce its scope 3 emissions.</t>
  </si>
  <si>
    <t>IDEA Pharma Limited</t>
  </si>
  <si>
    <t>This target was approved using a streamlined target validation route exclusive to small and medium-sized enterprises (SMEs). https://sciencebasedtargets.org/faqs-for-smes/ IDEA Pharma Limited commits to reduce scope 1 and scope 2 GHG emissions 42% by 2030 from a 2022 base year, and to measure and reduce its scope 3 emissions.</t>
  </si>
  <si>
    <t>IDEA S.p.A.</t>
  </si>
  <si>
    <t>This target was approved using a streamlined target validation route exclusive to small and medium-sized enterprises (SMEs). https://sciencebasedtargets.org/faqs-for-smes/ IDEA S.p.A. commits to reduce scope 1 and scope 2 GHG emissions 46% by 2030 from a 2019 base year, and to measure and reduce its scope 3 emissions.</t>
  </si>
  <si>
    <t>Ideagen Limited</t>
  </si>
  <si>
    <t>Ideagen Limited commits to reduce absolute scope 1 and 2 GHG emissions 90% by FY2030 from a FY2022 base year. Ideagen Limited also commits to reduce scope 3 GHG emissions 51.6% per million GBP value added by FY2030 from an FY2022 base year.</t>
  </si>
  <si>
    <t>Ideal Modular Homes</t>
  </si>
  <si>
    <t>IDEALISTA S.A.U.</t>
  </si>
  <si>
    <t>959800B18KTHAPP4D880</t>
  </si>
  <si>
    <t>Idealista Group commits to reduce absolute scope 1 and 2 GHG
emissions 42% by 2030 from a 2022 base year. Idealista Group commits
to increase active annual sourcing of renewable electricity from 99% in
2022 to 100% by 2030. Idealista Group also commits to reduce absolute
scope 3 GHG emissions 25% by 2030 from a 2022 base year.</t>
  </si>
  <si>
    <t>IDEMIA</t>
  </si>
  <si>
    <t>Identity Holdings Ltd.</t>
  </si>
  <si>
    <t>This target was approved using a streamlined target validation route exclusive to small and medium-sized enterprises (SMEs). https://sciencebasedtargets.org/faqs-for-smes/ Identity Holdings Ltd. commits to reduce absolute scope 1 and scope 2 GHG emissions 50% by 2030 from a 2018 base year, and to measure and reduce its scope 3 emissions.</t>
  </si>
  <si>
    <t>Idneo Technologies, SAU</t>
  </si>
  <si>
    <t>IDT Biologika GmbH</t>
  </si>
  <si>
    <t>IES inc.</t>
  </si>
  <si>
    <t>This target was approved using a streamlined target validation route exclusive to small and medium-sized enterprises (SMEs). https://sciencebasedtargets.org/faqs-for-smes/ IES inc. commits to reduce scope 1 and scope 2 GHG emissions 42% by 2030 from a 2022 base year, and to measure and reduce its scope 3 emissions.</t>
  </si>
  <si>
    <t>If P&amp;C Insurance Holding Ltd. (publ)</t>
  </si>
  <si>
    <t>XS2077655624</t>
  </si>
  <si>
    <t>54930050EIFH3WMNHK29</t>
  </si>
  <si>
    <t>Headline target: 
If P&amp;C Insurance Holding Ltd (publ)’s portfolio targets cover 85% of its total investment and lending by investments and assets under management as of 2020. As of that year, required activities made up 85% of If P&amp;C Insurance Holding Ltd (publ)’s total investment and lending by investments and assets under management while out of scope activities made up 15%.
https://sciencebasedtargets.org/resources/files/Target-language-and-summary_If-PC-Insurance-Holding-Ltdpubl.pdf</t>
  </si>
  <si>
    <t>IFCO Systems</t>
  </si>
  <si>
    <t>NL0000268456</t>
  </si>
  <si>
    <t>529900W6COKZG9FWRZ51</t>
  </si>
  <si>
    <t>IFCO Management GmbH commits to reduce absolute scope 1 and 2 GHG emissions 46.2% by FY2031 from a FY2021 base year.  IFCO Management GmbH also commits to reduce absolute scope 3 GHG emissions from purchased goods and services and upstream transportation and distribution 17% within the same timeframe.</t>
  </si>
  <si>
    <t>IFS</t>
  </si>
  <si>
    <t>IFS commits to reduce absolute scope 1 and 2 GHG emissions 42% by 2030 from a 2022 base year. IFS also commits to reduce absolute scope 3 GHG emissions from purchased goods and services, business travel, and employee commuting 25% within the same timeframe.</t>
  </si>
  <si>
    <t>IG Group Holdings PLC</t>
  </si>
  <si>
    <t>GBOOBO6QFB75</t>
  </si>
  <si>
    <t>2138003A5Q1M7ANOUD76</t>
  </si>
  <si>
    <t>IG International Private Limited</t>
  </si>
  <si>
    <t>This target was approved using a streamlined target validation route exclusive to small and medium-sized enterprises (SMEs). https://sciencebasedtargets.org/faqs-for-smes/ IG International Private Limited commits to reduce scope 1 and scope 2 GHG emissions 23% by 2030 from a 2021 base year, and to measure and reduce its scope 3 emissions.</t>
  </si>
  <si>
    <t>IGEFA SE &amp; Co. KG</t>
  </si>
  <si>
    <t>IGM Resins B.V.</t>
  </si>
  <si>
    <t>7245003MFY64IKBHUJ49</t>
  </si>
  <si>
    <t>Ignition DG Ltd</t>
  </si>
  <si>
    <t>213800RCUVP8EWH1NF36</t>
  </si>
  <si>
    <t>This target was approved using a streamlined target validation route exclusive to small and medium-sized enterprises (SMEs). https://sciencebasedtargets.org/faqs-for-smes/ Ignition DG Ltd commits to reduce scope 1 and scope 2 GHG emissions 46% by 2030 from a 2019 base year, and to measure and reduce its scope 3 emissions.</t>
  </si>
  <si>
    <t>Ignitis Group</t>
  </si>
  <si>
    <t>LT0000115768</t>
  </si>
  <si>
    <t>5493005RZJHJT5PNHY10</t>
  </si>
  <si>
    <t>Ignitis Group commits to reduce scope 1 GHG emissions from electricity and heat generation 94% per MWh by 2030 from a 2020 base year. Ignitis Group also commits to reduce scope 1 and 3 GHG emissions from all sold electricity and heat 90% per MWh within the same timeframe*. Ignitis Group commits to reduce absolute scope 1 and 2 GHG emissions from all other sources 42% and reduce absolute scope 3 GHG emissions from use of sold products 25% within the same timeframe. *The target boundary includes biogenic emissions and removals from bioenergy feedstocks</t>
  </si>
  <si>
    <t>iGO4 Limited</t>
  </si>
  <si>
    <t>This target was approved using a streamlined target validation route exclusive to small and medium-sized enterprises (SMEs). https://sciencebasedtargets.org/faqs-for-smes/ iGO4 Limited commits to reduce scope 1 and scope 2 GHG emissions 46% by 2030 from a 2019 base year, and to measure and reduce its scope 3 emissions.</t>
  </si>
  <si>
    <t>IGT Solutions Private Limited</t>
  </si>
  <si>
    <t>335800I75FIKPJCQTF64</t>
  </si>
  <si>
    <t>Iguá Saneamento S.A.</t>
  </si>
  <si>
    <t>İHLAS GAZETECİLİK A.Ş.</t>
  </si>
  <si>
    <t>This target was approved using a streamlined target validation route exclusive to small and medium-sized enterprises (SMEs). https://sciencebasedtargets.org/faqs-for-smes/ İHLAS GAZETECİLİK A.Ş. commits to reduce scope 1 and scope 2 GHG emissions 42% by 2030 from a 2022 base year, and to measure and reduce its scope 3 emissions.</t>
  </si>
  <si>
    <t>Iida Group Holdings Co., Ltd.</t>
  </si>
  <si>
    <t>JP3131090007</t>
  </si>
  <si>
    <t>IIDA Techno Co.,Ltd.</t>
  </si>
  <si>
    <t>This target was approved using a streamlined target validation route exclusive to small and medium-sized enterprises (SMEs). https://sciencebasedtargets.org/faqs-for-smes/ IIDA Techno Co.,Ltd. commits to reduce scope 1 and scope 2 GHG emissions 42% by 2030 from a 2022 base year, and to measure and reduce its scope 3 emissions.</t>
  </si>
  <si>
    <t>iiyama Corporation</t>
  </si>
  <si>
    <t>IK Investment Partners Limited</t>
  </si>
  <si>
    <t>Headline target: IK Partners' portfolio targets cover 91% of its total investment and lending
activities by invested capital as of December 2021. https://sciencebasedtargets.org/resources/files/Target-language-and-summary_IK-Partners.docx.pdf</t>
  </si>
  <si>
    <t>Ikedagiken Kougyou Co., Ltd.</t>
  </si>
  <si>
    <t>This target was approved using a streamlined target validation route exclusive to small and medium-sized enterprises (SMEs). https://sciencebasedtargets.org/faqs-for-smes/ Ikedagiken Kougyou Co., Ltd. commits to reduce scope 1 and scope 2 GHG emissions 42% by 2030 from a 2021 base year, and to measure and reduce its scope 3 emissions.</t>
  </si>
  <si>
    <t>IKO PLC</t>
  </si>
  <si>
    <t>This target was approved using a streamlined target validation route exclusive to small and medium-sized enterprises (SMEs). https://sciencebasedtargets.org/faqs-for-smes/ IKO PLCx commits to reduce scope 1 and scope 2 GHG emissions 42% by 2030 from a 2022 base year, and to measure and reduce its scope 3 emissions.  IKO PLC commits to reach net-zero by 2050. As part of this, IKO PLC commits to reduce scope 1+2+3 emissions 95% by 2050 from a 2022 base year.</t>
  </si>
  <si>
    <t>Iliad</t>
  </si>
  <si>
    <t>FR0004035913</t>
  </si>
  <si>
    <t>969500FZ9BTRZS3JNB97</t>
  </si>
  <si>
    <t>Overall Net-Zero Target: 
Iliad commits to reach net-zero greenhouse gas emissions across the value chain by 2050.
Near-Term Targets: 
Iliad commits to reduce absolute scope 1 and 2 GHG emissions 60% by 2030 from a 2022 base year. Iliad also commits to reduce absolute scope 3 GHG emissions 46% within the same timeframe.
Long-Term Targets: 
Iliad commits to reduce absolute scope 1 and 2 GHG emissions 100% by 2050 from a 2022 base year. Iliad also commits to reduce absolute scope 3 GHG emissions 90% within the same timeframe.</t>
  </si>
  <si>
    <t>ilionx Group B.V.</t>
  </si>
  <si>
    <t>ILJIN CO.,LTD</t>
  </si>
  <si>
    <t>ILJIN Global</t>
  </si>
  <si>
    <t>Illumina, Inc.</t>
  </si>
  <si>
    <t>US4523271090</t>
  </si>
  <si>
    <t>SQ95QG8SR5Q56LSNF682</t>
  </si>
  <si>
    <t>Overall Net-Zero Target
Illumina, Inc. commits to reach net zero greenhouse gas emissions across direct operations  and the value chain by 2050 from a 2019 base year.
Near-Term Targets
Illumina, Inc. commits to reduce absolute scope 1 and 2 GHG emissions 46% by 2030 from a  2019 base year. Illumina, Inc. also commits to increase annual sourcing of renewable  electricity from 0.6% in 2019 to 100% by 2030. Illumina, Inc. further commits to reduce  absolute scope 3 GHG emissions from purchased goods and services, capital goods, upstream  transportation and distribution, business travel, employee commuting and investments 46%  by 2030 from a 2019 base year.
Long-Term Targets
Illumina, Inc. commits to reduce absolute scope 1 and 2 GHG emissions 90% by 2050 from a  2019 base year. Illumina, Inc. commits to reduce absolute scope 3 emissions from purchased  goods and services, capital goods, upstream transportation and distribution, business travel,  employee commuting and investments 90% by 2050 from a 2019 base year.</t>
  </si>
  <si>
    <t>illycaffè</t>
  </si>
  <si>
    <t>815600972EDA1C13CC50</t>
  </si>
  <si>
    <t>Overall Net-Zero Target
illycaffè commits to reach net-zero GHG emissions across the value chain by 2050.
Near-Term Targets
Energy and industrial: illycaffè commits to reduce absolute scope 1 and 2 GHG emissions
55.4% by 2033 from a 2021 base year. illycaffè also commits to reduce scope 3 GHG
emissions from purchased goods and services, fuel and energy related activities, upstream
transportation and distribution, and end of life treatment of sold products 61.1% per tonne of
sold coffee within the same timeframe.
FLAG: illycaffè commits to reduce absolute scope 3 FLAG GHG emissions 39.4% by 2033
from a 2021 base year.* illycaffè also commits to no deforestation across its primary
deforestation-linked commodities, with a target date of December 31, 2025.
Long-Term Targets
Energy and industrial: illycaffè commits to reduce absolute scope 1 and 2 GHG emissions
90% by 2050 from a 2021 base year. illycaffè also commits to reduce scope 3 GHG emissions
from purchased goods and services, fuel and energy related activities, upstream and
downstream transportation and distribution, waste generated in operations, business travel,
employee commuting, and end of life treatment of sold products 97% per tonne of sold
coffee within the same timeframe.
FLAG: illycaffè commits to reduce absolute purchased scope 3 FLAG GHG emissions 72% by
2050 from a 2021 base year.*
*The target includes FLAG emissions and removals.</t>
  </si>
  <si>
    <t>iLOQ</t>
  </si>
  <si>
    <t>This target was approved using a streamlined target validation route exclusive to small and medium-sized enterprises (SMEs). https://sciencebasedtargets.org/faqs-for-smes/ iLOQ commits to reduce scope 1 and scope 2 GHG emissions 42% by 2030 from a 2022 base year, and to measure and reduce its scope 3 emissions. iLOQ commits to reach net-zero by 2050. As part of this, iLOQ commits to reduce scope 1+2+3 emissions 90% by 2050 from a 2022 base year.</t>
  </si>
  <si>
    <t>ILUNION Hotels</t>
  </si>
  <si>
    <t>894500E6VO9K5IEKJ554</t>
  </si>
  <si>
    <t>Overall Net-Zero Target
Ilunion Hotels commits to reach net-zero greenhouse gas emissions across the value chain by 2050 from a 2022 base year.
Near-Term Targets
Ilunion Hotels commits to reduce absolute scope 1 and 2 GHG emissions 42% by 2030 from a 2022 base year*. Ilunion Hotels also commits to increase annual sourcing of renewable electricity from 91% in 2022 to 100% by 2030. Ilunion Hotels further commits to reduce absolute scopes 3 GHG emissions from purchased goods and services, fuel and energy-related activities, and waste generated in operations 42% by 2030 from a 2022 base year*.
*The target boundary includes land-related emissions and removals from bioenergy feedstocks.
Long-Term Targets
Ilunion Hotels commits to reduce absolute scope 1 and 2 GHG emissions 90% by 2050 from a 2022 base year*. Ilunion Hotels commits to reduce absolute scope 3 GHG emissions 90% by 2050 from a 2022 base year*.
*The target boundary includes land-related emissions and removals from bioenergy feedstocks.</t>
  </si>
  <si>
    <t>ILVA a/s</t>
  </si>
  <si>
    <t>Imagination Technologies</t>
  </si>
  <si>
    <t>GB0009303123</t>
  </si>
  <si>
    <t>213800U9VRWEI1Q9FO66</t>
  </si>
  <si>
    <t>Imai Electric Plating Industrial Co,Ltd</t>
  </si>
  <si>
    <t>This target was approved using a streamlined target validation route exclusive to small and medium-sized enterprises (SMEs). https://sciencebasedtargets.org/faqs-for-smes/ Imai Electric Plating Industrial Co,Ltd commits to reduce scope 1 and scope 2 GHG emissions 42% by 2030 from a 2022 base year, and to measure and reduce its scope 3 emissions.</t>
  </si>
  <si>
    <t>IMBERA S.A DE C.V.</t>
  </si>
  <si>
    <t>IMC B.V.</t>
  </si>
  <si>
    <t>724500LW8RN89XNAC840</t>
  </si>
  <si>
    <t>Imerys</t>
  </si>
  <si>
    <t>FR0000120859</t>
  </si>
  <si>
    <t>54930075MZSSIB2TGC64</t>
  </si>
  <si>
    <t>Imerys commits to reduce absolute scope 1 and 2 GHG emissions 42% by 2030 from a 2021 base year.* Imerys also commits to reduce absolute scope 3 GHG emissions from purchased goods and services, capital goods, fuel and energy related activities, upstream and downstream transportation and distribution, waste generated in operations, business travel, employee commuting, and investments 25% within the same timeframe. 
*The target boundary includes land-related emissions and removals from bioenergy feedstocks.</t>
  </si>
  <si>
    <t>IMI plc</t>
  </si>
  <si>
    <t>GB00BGLP8L22</t>
  </si>
  <si>
    <t>2138002W9Q21PF751R30</t>
  </si>
  <si>
    <t>iMicron CO., LTD.</t>
  </si>
  <si>
    <t>This target was approved using a streamlined target validation route exclusive to small and medium-sized enterprises (SMEs). https://sciencebasedtargets.org/faqs-for-smes/ iMicron CO., LTD. commits to reduce scope 1 and scope 2 GHG emissions 46% by 2030 from a 2019 base year, and to measure and reduce its scope 3 emissions.</t>
  </si>
  <si>
    <t>Immediate Media</t>
  </si>
  <si>
    <t>Impact Auto Auctions LTD</t>
  </si>
  <si>
    <t>Impact Research and Measurement Pvt. Ltd.</t>
  </si>
  <si>
    <t>This target was approved using a streamlined target validation route exclusive to small and medium-sized enterprises (SMEs). https://sciencebasedtargets.org/faqs-for-smes/ Impact Research and Measurement Pvt. Ltd. commits to reduce scope 1 and scope 2 GHG emissions 42% by 2030 from a 2022 base year, and to measure and reduce its scope 3 emissions.</t>
  </si>
  <si>
    <t>Impact XM</t>
  </si>
  <si>
    <t>This target was approved using a streamlined target validation route exclusive to small and medium-sized enterprises (SMEs). https://sciencebasedtargets.org/faqs-for-smes/ Impact XM commits to reduce scope 1 and scope 2 GHG emissions 42% by 2030 from a 2022 base year, and to measure and reduce its scope 3 emissions.</t>
  </si>
  <si>
    <t>Impala Platinum Holdings Limited</t>
  </si>
  <si>
    <t>ZAE000083648</t>
  </si>
  <si>
    <t>Imparta Ltd</t>
  </si>
  <si>
    <t>This target was approved using a streamlined target validation route exclusive to small and medium-sized enterprises (SMEs). https://sciencebasedtargets.org/faqs-for-smes/ Imparta Ltd commits to reduce scope 1 and scope 2 GHG emissions 50% by 2030 from a 2018 base year, and to measure and reduce its scope 3 emissions.</t>
  </si>
  <si>
    <t>Imperial Brands</t>
  </si>
  <si>
    <t>GB0004544929</t>
  </si>
  <si>
    <t>549300DFVPOB67JL3A42</t>
  </si>
  <si>
    <t>Overall Net-Zero Target
Imperial Brands commits to reach net-zero greenhouse gas emissions across the value
chain by FY2040 from a FY2017 base year.
Near-Term Targets
Imperial Brands commits to reduce absolute scope 1 and 2 GHG emissions 97% by FY2030
from a FY2017 base year*. Imperial Brands also commits to reduce absolute scope 3 GHG
emissions 50% within the same timeframe*.
*The target boundary includes biogenic land-related emissions and removals from bioenergy feedstocks.
Long-Term Targets
Imperial Brands commits to maintain at least 97% absolute reduction of absolute scope 1
and 2 GHG emissions from FY2030 through FY2040 relative to a FY2017 base year*.
Imperial Brands also commits to reduce absolute scope 3 GHG emissions 91% by FY2040
from a FY2017 base year*.
*The target boundary includes biogenic land-related emissions and removals from bioenergy feedstocks.</t>
  </si>
  <si>
    <t>Impiger Technologies Private Limited</t>
  </si>
  <si>
    <t>This target was approved using a streamlined target validation route exclusive to small and medium-sized enterprises (SMEs). https://sciencebasedtargets.org/faqs-for-smes/ Impiger Technologies Private Limited commits to reduce scope 1 and scope 2 GHG emissions 42% by 2030 from a 2022 base year, and to measure and reduce its scope 3 emissions.</t>
  </si>
  <si>
    <t>Implement Consulting Group P/S</t>
  </si>
  <si>
    <t>894500943SA9KY5T9T92</t>
  </si>
  <si>
    <t>Overall Net-Zero Target: Implement Consulting Group P/S commits to reach net-zero greenhouse gas
emissions across the value chain by FY2050.
Near-Term Targets: Implement Consulting Group commits to reduce absolute scope 1 and 2 GHG
emissions 60.0% by FY2030 from a FY2022 base year.. Implement Consulting Group commits to
reduce scope 3 GHG emissions 63.3% per full time employee equivalent within the same timeframe.
Implement Consulting Group also commits to reduce optional emissions from hotel stays 63.3% per full
time employee equivalent within the same timeframe.
Long-Term Targets: Implement Consulting Group commits to reduce absolute scope 1 and 2 GHG
emissions 90% by FY2050 from a FY2022 base year. Implement Consulting Group also commits to
reduce scope 3 GHG emissions 97% per full time employee equivalent within the same timeframe.
Implement Consulting Group also commits to reduce optional scope 3 GHG emissions from hotel stays
97.0% per full time employee equivalent within the same timeframe.</t>
  </si>
  <si>
    <t>Implode Impression</t>
  </si>
  <si>
    <t>This target was approved using a streamlined target validation route exclusive to small and medium-sized enterprises (SMEs). https://sciencebasedtargets.org/faqs-for-smes/ Implode Impression commits to reduce scope 1 and scope 2 GHG emissions 42% by 2030 from a 2022 base year, and to measure and reduce its scope 3 emissions.</t>
  </si>
  <si>
    <t>IMPORTACO SA</t>
  </si>
  <si>
    <t>95980020140005732683</t>
  </si>
  <si>
    <t>Impreg Group GmbH</t>
  </si>
  <si>
    <t>This target was approved using a streamlined target validation route exclusive to small and medium-sized enterprises (SMEs). https://sciencebasedtargets.org/faqs-for-smes/ Impreg Group GmbH commits to reduce scope 1 and scope 2 GHG emissions 42% by 2030 from a 2022 base year, and to measure and reduce its scope 3 emissions.</t>
  </si>
  <si>
    <t>Impress-Newtex Composite Textiles Ltd.</t>
  </si>
  <si>
    <t>Impressions Services Private Limited</t>
  </si>
  <si>
    <t>IMPRIMERIE GEORGES PARIS</t>
  </si>
  <si>
    <t>This target was approved using a streamlined target validation route exclusive to small and medium-sized enterprises (SMEs). https://sciencebasedtargets.org/faqs-for-smes/ IMPRIMERIE GEORGES PARIS commits to reduce scope 1 and scope 2 GHG emissions 42% by 2030 from a 2022 base year, and to measure and reduce its scope 3 emissions.  IMPRIMERIE GEORGES PARIS commits to reach net-zero by 2050. As part of this, IMPRIMERIE GEORGES PARIS commits to reduce scope 1+2+3 emissions 90% by 2050 from a 2022 base year.</t>
  </si>
  <si>
    <t>imre</t>
  </si>
  <si>
    <t>This target was approved using a streamlined target validation route exclusive to small and medium-sized enterprises (SMEs). https://sciencebasedtargets.org/faqs-for-smes/ imre commits to reduce scope 1 and scope 2 GHG emissions 42% by 2030 from a 2022 base year, and to measure and reduce its scope 3 emissions.</t>
  </si>
  <si>
    <t>in2food (PTY) Ltd</t>
  </si>
  <si>
    <t>INABAYA REINETSU SANGYOU CO.,LTD.</t>
  </si>
  <si>
    <t>This target was approved using a streamlined target validation route exclusive to small and medium-sized enterprises (SMEs). https://sciencebasedtargets.org/faqs-for-smes/ INABAYA REINETSU SANGYOU CO.,LTD. commits to reduce scope 1 and scope 2 GHG emissions 42% by 2030 from a 2021 base year, and to measure and reduce its scope 3 emissions.</t>
  </si>
  <si>
    <t>Inagawa Metal Co.,Ltd.</t>
  </si>
  <si>
    <t>This target was approved using a streamlined target validation route exclusive to small and medium-sized enterprises (SMEs). https://sciencebasedtargets.org/faqs-for-smes/ Inagawa Metal Co.,Ltd. commits to reduce scope 1 and scope 2 GHG emissions 42% by 2030 from a 2022 base year, and to measure and reduce its scope 3 emissions.</t>
  </si>
  <si>
    <t>INALCA S.p.A.</t>
  </si>
  <si>
    <t>Inceptua</t>
  </si>
  <si>
    <t>This target was approved using a streamlined target validation route exclusive to small and medium-sized enterprises (SMEs). https://sciencebasedtargets.org/faqs-for-smes/ Inceptua commits to reduce scope 1 and scope 2 GHG emissions 42% by 2030 from a 2021 base year, and to measure and reduce its scope 3 emissions.</t>
  </si>
  <si>
    <t>INDAVER NV (GROUP)</t>
  </si>
  <si>
    <t>5493007J0DQHFHMEPW73</t>
  </si>
  <si>
    <t>INDEGENE LIMITED</t>
  </si>
  <si>
    <t>Indian Hotels Company Limited</t>
  </si>
  <si>
    <t>INE053A01029</t>
  </si>
  <si>
    <t>815600E546497667D288</t>
  </si>
  <si>
    <t>Indigo Paints Limited</t>
  </si>
  <si>
    <t>INE09VQ01012</t>
  </si>
  <si>
    <t>Inditex</t>
  </si>
  <si>
    <t>ES0148396007</t>
  </si>
  <si>
    <t>549300TTCXZOGZM2EY83</t>
  </si>
  <si>
    <t>Inditex commits to reduce absolute scope 1 and 2 GHG emissions 90% by 2030 from a 2018 base year. Inditex also commits to reduce absolute scope 3 GHG emissions 20% by 2030 from a 2018 base year.</t>
  </si>
  <si>
    <t>Indo Count</t>
  </si>
  <si>
    <t>INE483B01026</t>
  </si>
  <si>
    <t>335800K2IZ3N44GS9379</t>
  </si>
  <si>
    <t>Indo Count Industries Ltd. commits to reduce absolute scope 1 and 2 GHG emissions 33.0% by FY 2030 from a FY2018 base year. Indo Count Industries Ltd. also commits to reduce absolute scope 3 GHG emissions 14.8% by FY2030 from a FY2018 base year.</t>
  </si>
  <si>
    <t>Indorama Ventures PCL</t>
  </si>
  <si>
    <t>TH1027010004</t>
  </si>
  <si>
    <t>Indra</t>
  </si>
  <si>
    <t>ES0118594417</t>
  </si>
  <si>
    <t>95980020140005308793</t>
  </si>
  <si>
    <t>Indra commits to reduce absolute 1 and 2 GHG emissions 50% by 2030 and 100% by 2040 from a 2019 base year. Indra also commits to reduce absolute 3 GHG emissions from purchased goods and services, business travel and employee commuting 14% by 2030 and 50% by 2040 from a 2019 base year.</t>
  </si>
  <si>
    <t>INDURA</t>
  </si>
  <si>
    <t>5493000H30UNW3DTH893</t>
  </si>
  <si>
    <t>This target was approved using a streamlined target validation route exclusive to small and medium-sized enterprises (SMEs). https://sciencebasedtargets.org/faqs-for-smes/ INDURA A/S commits to reduce scope 1 and scope 2 GHG emissions 42% by 2030 from a 2020 base year, and to measure and reduce its scope 3 emissions.</t>
  </si>
  <si>
    <t>Indus Towers Limited</t>
  </si>
  <si>
    <t>INE121J01017</t>
  </si>
  <si>
    <t>335800L6DI4VHODGDK41</t>
  </si>
  <si>
    <t>Industrial &amp; Infrastructure Fund Investment Corporation</t>
  </si>
  <si>
    <t>This target was approved using a streamlined target validation route exclusive to small and medium-sized enterprises (SMEs). https://sciencebasedtargets.org/faqs-for-smes/ Industrial &amp; Infrastructure Fund Investment Corporation commits to reduce scope 1 and scope 2 GHG emissions 42% by 2030 from a 2021 base year, and to measure and reduce its scope 3 emissions.</t>
  </si>
  <si>
    <t>Industrial Bank of Korea (IBK)</t>
  </si>
  <si>
    <t>KR7024110009</t>
  </si>
  <si>
    <t>988400RBIWE3YA18PK12</t>
  </si>
  <si>
    <t>Headline target:
Headline target: IBK’s portfolio targets cover 38% of its total investment and lending by total assets as of 2021(1). As of that year, required activities made up 6% of IBK's total investment and lending by total assets while optional activities made up 72% and out of scope activities made up 22%.
(1)These targets and coverage percentage do not include third-party asset management activities. Third-party asset management activities made up 5% of total investment, lending, and asset management activities by total assets and assets under management
https://sciencebasedtargets.org/resources/files/Target-language-and-summary_Industrial-Bank-of-Korea.pdf</t>
  </si>
  <si>
    <t>Financial Institution. Deadline to submit targets April 2023</t>
  </si>
  <si>
    <t>INDUSTRIALIZADORA OLEOFINOS S.A DE C.V.</t>
  </si>
  <si>
    <t>549300AXYTQN0FO50772</t>
  </si>
  <si>
    <t>Industrials REIT Limited</t>
  </si>
  <si>
    <t>This target was approved using a streamlined target validation route exclusive to small and medium-sized enterprises (SMEs). https://sciencebasedtargets.org/faqs-for-smes/ Industrials REIT Limited commits to reduce scope 1 and scope 2 GHG emissions 42% by 2030 from a 2022 base year, and to measure and reduce its scope 3 emissions.</t>
  </si>
  <si>
    <t>Industrie Cartarie Tronchetti Spa</t>
  </si>
  <si>
    <t>8156000B0266B9DAD918</t>
  </si>
  <si>
    <t>Indutrade AB</t>
  </si>
  <si>
    <t>SE0001515552</t>
  </si>
  <si>
    <t>549300FISLQ6CEFP1867</t>
  </si>
  <si>
    <t>Infarm</t>
  </si>
  <si>
    <t>inFeedo Tech Private Limited</t>
  </si>
  <si>
    <t>This target was approved using a streamlined target validation route exclusive to small and medium-sized enterprises (SMEs). https://sciencebasedtargets.org/faqs-for-smes/ inFeedo Tech Private Limited commits to reduce scope 1 and scope 2 GHG emissions 42% by 2030 from a 2022 base year, and to measure and reduce its scope 3 emissions.</t>
  </si>
  <si>
    <t>Infineon Technologies AG</t>
  </si>
  <si>
    <t>DE0006231004</t>
  </si>
  <si>
    <t>TSI2PJM6EPETEQ4X1U25</t>
  </si>
  <si>
    <t>Infinera Corporation</t>
  </si>
  <si>
    <t>Infinitas Learning International b.v.</t>
  </si>
  <si>
    <t>213800KT3X6J2GFX1782</t>
  </si>
  <si>
    <t>InfoBeans Technologies Ltd.</t>
  </si>
  <si>
    <t>INE344S01016</t>
  </si>
  <si>
    <t>3358009HI3KVETXI6X19</t>
  </si>
  <si>
    <t>Infobip</t>
  </si>
  <si>
    <t>549300E7OCR4VG0TY333</t>
  </si>
  <si>
    <t>Infocepts Technologies Private Limited</t>
  </si>
  <si>
    <t>335800O4LIWBYR9CIY46</t>
  </si>
  <si>
    <t>InfoCert</t>
  </si>
  <si>
    <t>815600F58F7382929F40</t>
  </si>
  <si>
    <t>Infocus Technologies Private Limited</t>
  </si>
  <si>
    <t>This target was approved using a streamlined target validation route exclusive to small and medium-sized enterprises (SMEs). https://sciencebasedtargets.org/faqs-for-smes/ Infocus Technologies Private Limited commits to reduce scope 1 and scope 2 GHG emissions 42% by 2030 from a 2022 base year, and to measure and reduce its scope 3 emissions.</t>
  </si>
  <si>
    <t>Infomed Fluids s.r.l.</t>
  </si>
  <si>
    <t>Informa plc</t>
  </si>
  <si>
    <t>GB00BMJ6DW54</t>
  </si>
  <si>
    <t>5493006VM2LKUPSEDU20</t>
  </si>
  <si>
    <t>Multinational events and publishing company Informa commits to reduce absolute Scope 1 and 2 GHG emissions 55% by 2030 from a 2017 base year. Informa commits to reduce absolute Scope 3 GHG emissions 20% by 2030 from a 2017 base year.</t>
  </si>
  <si>
    <t>Information Communication Services (ICS) Inc.</t>
  </si>
  <si>
    <t>Informed Solutions Ltd</t>
  </si>
  <si>
    <t>This target was approved using a streamlined target validation route exclusive to small and medium-sized enterprises (SMEs). https://sciencebasedtargets.org/faqs-for-smes/ Informed Solutions Ltd commits to reduce scope 1 and scope 2 GHG emissions 42% by 2030 from a 2020 base year, and to measure and reduce its scope 3 emissions</t>
  </si>
  <si>
    <t>Infosys Limited</t>
  </si>
  <si>
    <t>INE009A01021</t>
  </si>
  <si>
    <t>335800TYLGG93MM7PR89</t>
  </si>
  <si>
    <t>Infosys Limited commits to reduce absolute scope 1 and 2 GHG emissions 12.5% by FY2025 and 37.5% by FY2035 from a FY2020 base year. Infosys Limited also commits to reduce absolute scope 3 GHG emissions 12.5% by FY2025 and 37.5% by FY2035 from a FY2020 base year.</t>
  </si>
  <si>
    <t>InfoSystems, Inc.</t>
  </si>
  <si>
    <t>This target was approved using a streamlined target validation route exclusive to small and medium-sized enterprises (SMEs). https://sciencebasedtargets.org/faqs-for-smes/ InfoSystems, Inc. commits to reduce scope 1 and scope 2 GHG emissions 42% by 2030 from a 2021 base year, and to measure and reduce its scope 3 emissions.</t>
  </si>
  <si>
    <t>INFOTEL SA</t>
  </si>
  <si>
    <t>FR0000071797</t>
  </si>
  <si>
    <t>9695008JULKH9KJQLP04</t>
  </si>
  <si>
    <t>InfoVision Electronics (Kunshan) Co., Ltd.</t>
  </si>
  <si>
    <t>InfoVision Electronics (Kunshan) CO.,Ltd commits to reduce absolute scope 1 and 2 GHG emissions 42% by 2030 from a 2020 base year. InfoVision Electronics (Kunshan) CO.,Ltd also commits to reduce absolute scope 3 GHG emissions from purchased goods and services, upstream transportation and distribution, downstream transportation and distribution, and use of sold products 25% within the same timeframe.</t>
  </si>
  <si>
    <t>InfoVision Optoelectronics（Kunshan）Co.,LTD</t>
  </si>
  <si>
    <t>InfoVision Optoelectronics (Kunshan) Co.,LTD commits to reduce absolute scope 1 and 2 GHG emissions 50.4% by 2032 year from a 2022 base year.
InfoVision Optoelectronics (Kunshan) Co.,LTD also commits to reduce absolute scope 3 GHG emissions from purchased goods and services, upstream transportation &amp; distribution, downstream transportation &amp; distribution, use of sold products and downstream leased assets 30% within the same timeframe.</t>
  </si>
  <si>
    <t>INFRA Group</t>
  </si>
  <si>
    <t>INFRA Group commits to reduce absolute scope 1 and 2 GHG emissions 47% by FY2031 from a FY2021 base year. INFRA Group also commits to reduce scope 3 GHG emissions 55% per million EUR value added within the same timeframe.</t>
  </si>
  <si>
    <t>Infrabel n.v.</t>
  </si>
  <si>
    <t>549300SZIE1DCOLVFG73</t>
  </si>
  <si>
    <t>Infraconcepts Netherlands B.V.</t>
  </si>
  <si>
    <t>This target was approved using a streamlined target validation route exclusive to small and medium-sized enterprises (SMEs). https://sciencebasedtargets.org/faqs-for-smes/ Infraconcepts Netherlands B.B. commits to reduce scope 1 and scope 2 GHG emissions 46% by 2030 from a 2019 base year, and to measure and reduce its scope 3 emissions.</t>
  </si>
  <si>
    <t>Infraestruturas de Portugal, S.A.</t>
  </si>
  <si>
    <t>254900STKO40ZP80Z504</t>
  </si>
  <si>
    <t>Infraestruturas de Portugal commits to reduce absolute scope 1, 2, and 3 GHG emissions 46.2% by 2030 from a 2019 base year. Infraestruturas de Portugal also commits to increase active annual sourcing of renewable electricity from 0% in 2019 to 100% by 2030.</t>
  </si>
  <si>
    <t>Infratil Limited</t>
  </si>
  <si>
    <t>NZIFTE0003S3</t>
  </si>
  <si>
    <t>Headline target: Infratil's portfolio targets cover 97% of its total investment and lending by
assets under management as of FY2023. As of that year, required activities made up 96% of
Infratil's total investment and lending by assets under management while optional activities
made up 3% and out of scope activities made up 1%.
https://sciencebasedtargets.org/resources/files/Target-language-and-summary_Infratil-Update.pdf</t>
  </si>
  <si>
    <t>ING Group</t>
  </si>
  <si>
    <t>NL0011821202</t>
  </si>
  <si>
    <t>549300NYKK9MWM7GGW15</t>
  </si>
  <si>
    <t>Ingager</t>
  </si>
  <si>
    <t>This target was approved using a streamlined target validation route exclusive to small and medium-sized enterprises (SMEs). https://sciencebasedtargets.org/faqs-for-smes/ Ingager commits to reduce scope 1 and scope 2 GHG emissions 42% by 2030 from a 2021 base year, and to measure and reduce its scope 3 emissions. Ingager commits to reach net-zero by 2035. As part of this, Ingager commits to reduce scope 1+2+3 emissions 95% by 2035 from a 2021 base year.</t>
  </si>
  <si>
    <t>Ingersoll Rand Inc.</t>
  </si>
  <si>
    <t>US45687V1061</t>
  </si>
  <si>
    <t>Inghams Group Ltd</t>
  </si>
  <si>
    <t>AU000000ING6</t>
  </si>
  <si>
    <t>529900ZZ4VRHSGVBNE41</t>
  </si>
  <si>
    <t>Inghams Group Ltd commits to reduce absolute scope 1 and 2 GHG emissions 46.2% by FY2030 from a FY2019 base year. Inghams Group Ltd commits to reduce absolute scope 3 GHG emissions 27.5% by FY2030 from a FY2019 base year.</t>
  </si>
  <si>
    <t>INGKA Holding B.V.  (IKEA Group)</t>
  </si>
  <si>
    <t>5493008E81TB1MN1VT78</t>
  </si>
  <si>
    <t>Largest IKEA retailer Ingka Group commits to reduce absolute scope 1 and 2 GHG emissions 80% by FY2030, from FY2016. Ingka Group also commits to reduce scope 3 GHG emissions from customer and co-worker travel and customer deliveries 50% per person by FY2030, from a FY2016 base year. Inter IKEA Group, which is responsible for developing the IKEA range and supply chain, commits to reduce emissions relating to home furnishing products and food by at least 15% in absolute terms for the same period. *The target boundary includes biogenic emissions and removals from bioenergy feedstocks</t>
  </si>
  <si>
    <t>Inglewood Co., Ltd.</t>
  </si>
  <si>
    <t>This target was approved using a streamlined target validation route exclusive to small and medium-sized enterprises (SMEs). https://sciencebasedtargets.org/faqs-for-smes/ Inglewood Co., Ltd. commits to reduce scope 1 and scope 2 GHG emissions 42% by 2030 from a 2020 base year, and to measure and reduce its scope 3 emissions.</t>
  </si>
  <si>
    <t>Ingram Micro</t>
  </si>
  <si>
    <t>45258LAA5</t>
  </si>
  <si>
    <t>549300KJMEWPKRQZHX63</t>
  </si>
  <si>
    <t>Ingredion Incorporated</t>
  </si>
  <si>
    <t>US4571871023</t>
  </si>
  <si>
    <t>PKSTQ48QDN0XSVS7YK88</t>
  </si>
  <si>
    <t>Ingredion Incorporated commits to reduce absolute scope 1 and 2 GHG emissions 28% by 2030 from a 2019 base year*. Ingredion Incorporated also commits to reduce absolute scope 3 GHG emissions from purchased goods and services, fuel and energy related activities, upstream transportation and distribution, waste generated in operations, processing of sold products and use of sold products 15% within the same timeframe*. *The target boundary includes biogenic land-related emissions and removals from bioenergy feedstocks.</t>
  </si>
  <si>
    <t>Inizio Group Limited</t>
  </si>
  <si>
    <t>Inizio Group Limited commits to reduce absolute scope 1 and 2 GHG emissions by
46.2% by 2031 from a 2021 base year. Inizio Group Limited also commits to
reduce absolute scope 3 GHG emissions from purchased goods and services,
fuel- and energy-related activities and business travel by 27.5% within the same
timeframe.</t>
  </si>
  <si>
    <t>Inkia Energy Group (Nautilus Energy Holdings LLC)</t>
  </si>
  <si>
    <t>US45721RAC79; USG4808VAC49</t>
  </si>
  <si>
    <t>213800FTDIBBB57YBS41</t>
  </si>
  <si>
    <t>Inmarsat Global Limited</t>
  </si>
  <si>
    <t>213800VJ993Q1PHLWA97</t>
  </si>
  <si>
    <t>Inmarsat commits to reduce absolute scope 1 and 2 GHG emissions 64% by 2030 from a 2019 base year. Inmarsat also commits to reduce absolute scope 3 GHG emissions 28% by 2030 from a 2019 base year.</t>
  </si>
  <si>
    <t>InMobi Pte ltd</t>
  </si>
  <si>
    <t>Inmobiliaria Colonial, SOCIMI, S.A.</t>
  </si>
  <si>
    <t>ES0139140174</t>
  </si>
  <si>
    <t>95980020140005007414</t>
  </si>
  <si>
    <t>This target was approved using a streamlined target validation route exclusive to small and medium-sized enterprises (SMEs). https://sciencebasedtargets.org/faqs-for-smes/Inmobiliaria Colonial, SOCIMI, S.A. commits to reduce scope 1 and scope 2 GHG emissions 50% by 2030 from a 2018 base year, and to measure and reduce its scope 3 emissions.</t>
  </si>
  <si>
    <t>INMOBILIARIA DEL SUR SA</t>
  </si>
  <si>
    <t>This target was approved using a streamlined target validation route exclusive to small and medium-sized enterprises (SMEs). https://sciencebasedtargets.org/faqs-for-smes/ INMOBILIARIA DEL SUR SA commits to reduce scope 1 and scope 2 GHG emissions 42% by 2030 from a 2021 base year, and to measure and reduce its scope 3 emissions.</t>
  </si>
  <si>
    <t>Inner Mongolia Yili Industrial Group Co.,Ltd.</t>
  </si>
  <si>
    <t>CNE000000JP5</t>
  </si>
  <si>
    <t>3003002Q2A863JPQFH06</t>
  </si>
  <si>
    <t>Innerspace.inc</t>
  </si>
  <si>
    <t>This target was approved using a streamlined target validation route exclusive to small and medium-sized enterprises (SMEs). https://sciencebasedtargets.org/faqs-for-smes/ Innerspace.inc commits to reduce scope 1 and scope 2 GHG emissions 42% by 2030 from a 2022 base year, and to measure and reduce its scope 3 emissions.</t>
  </si>
  <si>
    <t>INNIO Group Holding GmbH</t>
  </si>
  <si>
    <t>549300KQQI7KQCL6ZI60</t>
  </si>
  <si>
    <t>INNIO Group commits to reduce absolute scope 1 and 2 GHG emissions 50% by 2030 from a 2020 base year. INNIO Group also commits to reduce absolute scope 3 GHG emissions 42% within the same timeframe.</t>
  </si>
  <si>
    <t>Innobella Marketing and Entertainment Solutions Pvt Ltd</t>
  </si>
  <si>
    <t>This target was approved using a streamlined target validation route exclusive to small and medium-sized enterprises (SMEs). https://sciencebasedtargets.org/faqs-for-smes/ Innobella Marketing and Entertainment Solutions Pvt Ltd commits to reduce scope 1 and scope 2 GHG emissions 42% by 2030 from a 2022 base year, and to measure and reduce its scope 3 emissions.</t>
  </si>
  <si>
    <t>InnoCellence Technology (Dalian) Ltd</t>
  </si>
  <si>
    <t>This target was approved using a streamlined target validation route exclusive to small and medium-sized enterprises (SMEs). https://sciencebasedtargets.org/faqs-for-smes/ InnoCellence Technology (Dalian) Ltd commits to reduce scope 1 and scope 2 GHG emissions 46% by 2030 from a 2019 base year, and to measure and reduce its scope 3 emissions.</t>
  </si>
  <si>
    <t>innocent drinks</t>
  </si>
  <si>
    <t>innocent drinks commits to reduce absolute scope 1 and 2 GHG emissions 100% by 2030 from a 2019 base year. innocent drinks commits to reduce scope 3 GHG emissions 50% per litre of finished product by 2030 from a 2019 base year.”</t>
  </si>
  <si>
    <t>INNOHA</t>
  </si>
  <si>
    <t>This target was approved using a streamlined target validation route exclusive to small and medium-sized enterprises (SMEs). https://sciencebasedtargets.org/faqs-for-smes/ INNOHA commits to reduce scope 1 and scope 2 GHG emissions 50% by 2030 from a 2018 base year, and to measure and reduce its scope 3 emissions.</t>
  </si>
  <si>
    <t>Innolux Corporation</t>
  </si>
  <si>
    <t>TW0003481008</t>
  </si>
  <si>
    <t>3003007EXL0825P1MJ10</t>
  </si>
  <si>
    <t>Innolux commits to reduce absolute scope 1 and scope 2 GHG emissions
15% by 2026 from a 2020 base year. Innolux also commits to reduce
absolute scope 3 GHG emissions 6.2% by 2026 from a 2021 base year.</t>
  </si>
  <si>
    <t>Innophos</t>
  </si>
  <si>
    <t>XQ0331QX53IRX25OY417</t>
  </si>
  <si>
    <t>Innopia Technologies, Inc.</t>
  </si>
  <si>
    <t>This target was approved using a streamlined target validation route exclusive to small and medium-sized enterprises (SMEs). https://sciencebasedtargets.org/faqs-for-smes/ Innopia Technologies, Inc. commits to reduce scope 1 and scope 2 GHG emissions 42% by 2030 from a 2021 base year, and to measure and reduce its scope 3 emissions.  Innopia Technologies, Inc. commits to reach net-zero by 2050. As part of this, Innopia Technologies, Inc. commits to reduce scope 1+2+3 emissions 100% by 2050 from a 2021 base year.</t>
  </si>
  <si>
    <t>Innosho Forestry Co.,Ltd</t>
  </si>
  <si>
    <t>This target was approved using a streamlined target validation route exclusive to small and medium-sized enterprises (SMEs). https://sciencebasedtargets.org/faqs-for-smes/ Innosho Forestry Co.,Ltd commits to reduce scope 1 and scope 2 GHG emissions 50% by 2030 from a 2018 base year, and to measure and reduce its scope 3 emissions.</t>
  </si>
  <si>
    <t>Innov and co social consulting</t>
  </si>
  <si>
    <t>This target was approved using a streamlined target validation route exclusive to small and medium-sized enterprises (SMEs). https://sciencebasedtargets.org/faqs-for-smes/ Innov and co social consulting commits to reduce scope 1 and scope 2 GHG emissions 50% by 2030 from a 2018 base year, and to measure and reduce its scope 3 emissions.  Innov and co social consulting commits to reach net-zero by 2035. As part of this, Innov and co social consulting commits to reduce scope 1+2+3 emissions 90% by 2035 from a 2018 base year.</t>
  </si>
  <si>
    <t>Innovation Group Holdings Limited</t>
  </si>
  <si>
    <t>Innovative Development, LLC</t>
  </si>
  <si>
    <t>This target was approved using a streamlined target validation route exclusive to small and medium-sized enterprises (SMEs). https://sciencebasedtargets.org/faqs-for-smes/ Innovative Development, LLC commits to reduce scope 1 and scope 2 GHG emissions 42% by 2030 from a 2021 base year, and to measure and reduce its scope 3 emissions.</t>
  </si>
  <si>
    <t>Inntel Ltd</t>
  </si>
  <si>
    <t>This target was approved using a streamlined target validation route exclusive to small and medium-sized enterprises (SMEs). https://sciencebasedtargets.org/faqs-for-smes/ Inntel Ltd commits to reduce scope 1 and scope 2 GHG emissions 46% by 2030 from a 2019 base year, and to measure and reduce its scope 3 emissions.</t>
  </si>
  <si>
    <t>Inoue Mfg. Co.,Ltd.</t>
  </si>
  <si>
    <t>This target was approved using a streamlined target validation route exclusive to small and medium-sized enterprises (SMEs). https://sciencebasedtargets.org/faqs-for-smes/ Inoue Mfg. Co.,Ltd. commits to reduce scope 1 and scope 2 GHG emissions 42% by 2030 from a 2020 base year, and to measure and reduce its scope 3 emissions.</t>
  </si>
  <si>
    <t>INOUE SHOJI Co., Ltd.</t>
  </si>
  <si>
    <t>This target was approved using a streamlined target validation route exclusive to small and medium-sized enterprises (SMEs). https://sciencebasedtargets.org/faqs-for-smes/ INOUE SHOJI Co., Ltd. commits to reduce scope 1 and scope 2 GHG emissions 42% by 2030 from a 2020 base year, and to measure and reduce its scope 3 emissions.</t>
  </si>
  <si>
    <t>INOVALAND INVESTMENT LIMITED</t>
  </si>
  <si>
    <t>This target was approved using a streamlined target validation route exclusive to small and medium-sized enterprises (SMEs). https://sciencebasedtargets.org/faqs-for-smes/ INOVALAND INVESTMENT LIMITED commits to reduce scope 1 and scope 2 GHG emissions 42% by 2030 from a 2022 base year, and to measure and reduce its scope 3 emissions.</t>
  </si>
  <si>
    <t>InPost S.A</t>
  </si>
  <si>
    <t>LU2290522684</t>
  </si>
  <si>
    <t>2221003M23QLERR89585</t>
  </si>
  <si>
    <t>Overall Net-Zero Target 
InPost S.A. commits to reach net-zero GHG emissions across the value chain by 2040 from a 2021 base year. 
Near-Term Targets 
InPost S.A. commits to reduce absolute scope 1 and 2 GHG emissions 42% by 2030 from a 2021 base year. InPost S.A. also commits that 69% of its suppliers by emissions covering purchased goods and services, capital goods, and upstream transportation and distribution, will have science-based targets by 2027. 
Long-Term Targets 
InPost S.A. commits to reduce absolute scope 1 and 2 GHG emissions by 95% by 2040 from a 2021 base year. InPost S.A. also commits to reduce absolute scope 3 GHG emissions by 90% within the same timeframe.</t>
  </si>
  <si>
    <t>InQube Global (Pvt) Ltd,</t>
  </si>
  <si>
    <t>Inselo Gruppen AS</t>
  </si>
  <si>
    <t>This target was approved using a streamlined target validation route exclusive to small and medium-sized enterprises (SMEs). https://sciencebasedtargets.org/faqs-for-smes/ Inselo Gruppen AS commits to maintain zero scope 1 emissions through 2030. Inselo Gruppen AS also commits to reduce absolute scope 2 GHG emissions 42% by 2030 from a 2022 base year, and to measure and reduce its scope 3 emissions.</t>
  </si>
  <si>
    <t>inSeption Group, LLC</t>
  </si>
  <si>
    <t>This target was approved using a streamlined target validation route exclusive to small and medium-sized enterprises (SMEs). https://sciencebasedtargets.org/faqs-for-smes/ inSeption Group, LLC commits to reduce scope 1 and scope 2 GHG emissions 42% by 2030 from a 2022 base year, and to measure and reduce its scope 3 emissions.</t>
  </si>
  <si>
    <t>Inside Ideas Group Ltd</t>
  </si>
  <si>
    <t>INSIGHT DEVELOPMENT CONSULTING GROUP PRIVATE LIMITED</t>
  </si>
  <si>
    <t>This target was approved using a streamlined target validation route exclusive to small and medium-sized enterprises (SMEs). https://sciencebasedtargets.org/faqs-for-smes/ INSIGHT DEVELOPMENT CONSULTING GROUP PRIVATE LIMITED commits to reduce scope 1 and scope 2 GHG emissions 42% by 2030 from a 2022 base year, and to measure and reduce its scope 3 emissions.</t>
  </si>
  <si>
    <t>Insight Global</t>
  </si>
  <si>
    <t>Inspired PLC</t>
  </si>
  <si>
    <t>2138009UAKLCYEQPM829</t>
  </si>
  <si>
    <t>Inspired Thinking Group (Teamitg) Ltd</t>
  </si>
  <si>
    <t>INSPUR</t>
  </si>
  <si>
    <t>Instabee Group AB</t>
  </si>
  <si>
    <t>instagrid GmbH</t>
  </si>
  <si>
    <t>This target was approved using a streamlined target validation route exclusive to small and medium-sized enterprises (SMEs). https://sciencebasedtargets.org/faqs-for-smes/ instagrid GmbH commits to reduce scope 1 and scope 2 GHG emissions 42% by 2030 from a 2022 base year, and to measure and reduce its scope 3 emissions.</t>
  </si>
  <si>
    <t>InstaVolt</t>
  </si>
  <si>
    <t>This target was approved using a streamlined target validation route exclusive to small and medium-sized enterprises (SMEs). https://sciencebasedtargets.org/faqs-for-smes/ InstaVolt commits to reduce scope 1 and scope 2 GHG emissions 42% by 2030 from a 2021 base year, and to measure and reduce its scope 3 emissions.</t>
  </si>
  <si>
    <t>Institutional Shareholder Services</t>
  </si>
  <si>
    <t>DE000SL0BPM5, DE000SL0ECB0</t>
  </si>
  <si>
    <t>5493003LHZE6QR4CED05</t>
  </si>
  <si>
    <t>Instone Real Estate Group SE</t>
  </si>
  <si>
    <t>DE000A2NBX80</t>
  </si>
  <si>
    <t>391200DINUIRPDZQHX03</t>
  </si>
  <si>
    <t>This target was approved using a streamlined target validation route exclusive to small and medium-sized enterprises (SMEs). https://sciencebasedtargets.org/faqs-for-smes/ Instone Real Estate Group SE commits to reduce scope 1 and scope 2 GHG emissions 42% by 2030 from a 2020 base year, and to measure and reduce its scope 3 emissions.</t>
  </si>
  <si>
    <t>Insurance Claims Accommodation Bureau Limited</t>
  </si>
  <si>
    <t>This target was approved using a streamlined target validation route exclusive to small and medium-sized enterprises (SMEs). https://sciencebasedtargets.org/faqs-for-smes/ Insurance Claims Accommodation Bureau Limited commits to reduce scope 1 and scope 2 GHG emissions 42% by 2030 from a 2021 base year, and to measure and reduce its scope 3 emissions.</t>
  </si>
  <si>
    <t>INTECH MEDICAL GROUP</t>
  </si>
  <si>
    <t>INTEGRA Biosciences Holding AG</t>
  </si>
  <si>
    <t>Overall Net-Zero Target 
INTEGRA Biosciences Holding AG commits to reach net-zero GHG emissions across the value chain by 2050 from a 2021 base year. 
Near-Term Targets 
INTEGRA Biosciences Holding AG commits to reduce absolute scope 1 and 2 GHG emissions 46.2% by 2031 from a 2021 base year. INTEGRA Biosciences Holding AG also commits to increase active annual sourcing of renewable electricity from 48% in 2021 to 100% by 2030. INTEGRA Biosciences Holding AG further commits to reduce scope 3 GHG emissions from purchased goods and services, fuel and energy related activities, upstream transportation &amp; distribution, waste generated in operations, business travel, employee commuting, use of sold products, and end-of-life treatment of sold products 55% per million CHF value added by 2031 from a 2021 base year. 
Long-Term Targets 
INTEGRA Biosciences Holding AG commits to reduce absolute scope 1 and 2 GHG emissions 90% by 2050 from a 2021 base year. INTEGRA Biosciences Holding AG commits to reduce scope 3 GHG emissions 97% per million CHF value added within the same timeframe.</t>
  </si>
  <si>
    <t>Integrated Market Solutions Inc.</t>
  </si>
  <si>
    <t>This target was approved using a streamlined target validation route exclusive to small and medium-sized enterprises (SMEs). https://sciencebasedtargets.org/faqs-for-smes/ Integrated Market Solutions Inc. commits to reduce scope 1 and scope 2 GHG emissions 42% by 2030 from a 2022 base year, and to measure and reduce its scope 3 emissions.</t>
  </si>
  <si>
    <t>Integrated Workforce Solutions Private Limited</t>
  </si>
  <si>
    <t>This target was approved using a streamlined target validation route exclusive to small and medium-sized enterprises (SMEs). https://sciencebasedtargets.org/faqs-for-smes/ Integrated Workforce Solutions Private Limited commits to reduce scope 1 and scope 2 GHG emissions 46% by 2030 from a 2019 base year, and to measure and reduce its scope 3 emissions.</t>
  </si>
  <si>
    <t>intelligentfood Schweiz AG</t>
  </si>
  <si>
    <t>This target was approved using a streamlined target validation route exclusive to small and medium-sized enterprises (SMEs). https://sciencebasedtargets.org/faqs-for-smes/ intelligentfood Schweiz AG commits to reduce scope 1 and scope 2 GHG emissions 42% by 2030 from a 2022 base year, and to measure and reduce its scope 3 emissions.</t>
  </si>
  <si>
    <t>Intentsify, LLC</t>
  </si>
  <si>
    <t>Intep - Integrale Planung GmbH</t>
  </si>
  <si>
    <t>This target was approved using a streamlined target validation route exclusive to small and medium-sized enterprises (SMEs). https://sciencebasedtargets.org/faqs-for-smes/ Intep - Integrale Planung GmbH commits to reduce scope 1 and scope 2 GHG emissions 42% by 2030 from a 2022 base year, and to measure and reduce its scope 3 emissions. Intep - Integrale Planung GmbH commits to reach net-zero by 2040. As part of this, Intep - Integrale Planung GmbH commits to reduce scope 1+2+3 emissions 98% by 2040 from a 2022 base year.</t>
  </si>
  <si>
    <t>Inteplast Group</t>
  </si>
  <si>
    <t>Inter Cars SA</t>
  </si>
  <si>
    <t>PLINTCS00010</t>
  </si>
  <si>
    <t>2594008ZF17JSW0OV865</t>
  </si>
  <si>
    <t>Inter Cars commits to reduce absolute scope 1 and 2 GHG emissions by 42% by 2030 from a 2021 base year. Inter Cars also commits that 73% of its suppliers by emissions covering purchased goods and services, upstream transportation and distribution and downstream transportation and distribution, will set their science-based targets by 2028.</t>
  </si>
  <si>
    <t>InterContinental Hotels Group PLC</t>
  </si>
  <si>
    <t>GB00BHJYC057</t>
  </si>
  <si>
    <t>2138007ZFQYRUSLU3J98</t>
  </si>
  <si>
    <t>Intercontinental Hotels Group commits to reduce absolute scope 1, 2, and scope 3 GHG emissions from fuel and energy-related activities and franchises 46.2% by 2030 from a 2019 base year.</t>
  </si>
  <si>
    <t>Interface</t>
  </si>
  <si>
    <t>US4586653044</t>
  </si>
  <si>
    <t>549300VXZWQOIDFPU355</t>
  </si>
  <si>
    <t>Interface commits to reduce absolute scope 1 and 2 GHG emissions 50% by 2030 from a 2019 base year. Interface commits to reduce absolute scope 3 GHG emissions from purchased goods and services 50% and from business travel and employee commuting 30% within the same timeframe.</t>
  </si>
  <si>
    <t>INTERFER Edelstahl Handelsgesellschaft mbH</t>
  </si>
  <si>
    <t>This target was approved using a streamlined target validation route exclusive to small and medium-sized enterprises (SMEs). https://sciencebasedtargets.org/faqs-for-smes/ INTERFER Edelstahl Handelsgesellschaft mbH commits to reduce scope 1 and scope 2 GHG emissions 42% by 2030 from a 2022 base year, and to measure and reduce its scope 3 emissions. INTERFER Edelstahl Handelsgesellschaft mbH commits to reach net-zero by 2050. As part of this, INTERFER Edelstahl Handelsgesellschaft mbH commits to reduce scope 1+2+3 emissions 90% by 2050 from a 2022 base year.</t>
  </si>
  <si>
    <t>Interfuzi Inc.</t>
  </si>
  <si>
    <t>This target was approved using a streamlined target validation route exclusive to small and medium-sized enterprises (SMEs). https://sciencebasedtargets.org/faqs-for-smes/ Interfuzi Inc. commits to reduce scope 1 and scope 2 GHG emissions 42% by 2030 from a 2022 base year, and to measure and reduce its scope 3 emissions.</t>
  </si>
  <si>
    <t>Intergamma</t>
  </si>
  <si>
    <t>7245009RVL7SWH7SFT34</t>
  </si>
  <si>
    <t>Interloop Limited</t>
  </si>
  <si>
    <t>PK0114501015</t>
  </si>
  <si>
    <t>Interloop Limited commits to reduce absolute scope 1 and 2 GHG emissions
51% by FY2032 from a FY2022 base year.* Interloop Limited also commits
to reduce absolute scope 3 GHG emissions 30% within the same timeframe. 
*The target boundary includes land-related emissions and removals from
bioenergy feedstocks.</t>
  </si>
  <si>
    <t>Intermalt Vietnam Ltd.</t>
  </si>
  <si>
    <t>Viet Nam</t>
  </si>
  <si>
    <t>Intermediate Capital Group</t>
  </si>
  <si>
    <t>GB0004564430</t>
  </si>
  <si>
    <t>549300OGASR5WRKJ8R68</t>
  </si>
  <si>
    <t>ICG commits that 50% of its relevant Structured and Private Equity and Real Assets direct investments by invested capital will have set science-based targets by 2026 and 100% by 2030 from a 2021 base year. ICG’s portfolio targets cover 22.5% of total  investment and lending activities as of June 2021. Full target: https://sciencebasedtargets.org/resources/files/ICG_final.pdf</t>
  </si>
  <si>
    <t>International Alexander</t>
  </si>
  <si>
    <t>International Automotive Components Group, S.A.</t>
  </si>
  <si>
    <t>549300MBM5B61VCW5A23</t>
  </si>
  <si>
    <t>International Conflict and Security Consulting Ltd.</t>
  </si>
  <si>
    <t>This target was approved using a streamlined target validation route exclusive to small and medium-sized enterprises (SMEs). https://sciencebasedtargets.org/faqs-for-smes/ International Conflict and Security Consulting Ltd. commits to reduce scope 1 and scope 2 GHG emissions 42% by 2030 from a 2021 base year, and to measure and reduce its scope 3 emissions.</t>
  </si>
  <si>
    <t>International Consolidated Airlines Group (IAG)</t>
  </si>
  <si>
    <t>ES0177542018</t>
  </si>
  <si>
    <t>959800TZHQRUSH1ESL13</t>
  </si>
  <si>
    <t>International Data Group</t>
  </si>
  <si>
    <t>International Flavors &amp; Fragrances Inc.</t>
  </si>
  <si>
    <t>US4595061015</t>
  </si>
  <si>
    <t>BZLRL03D3GPGMOGFO832</t>
  </si>
  <si>
    <t>International Flavors &amp; Fragrances, Inc. commits to reduce absolute scope 1 and 2 
GHG emissions 50% by 2030 from a 2021 base year.
International Flavors &amp; Fragrances, Inc., also commits to reduce absolute scope 3 
GHG emissions from purchased goods and services, fuel and energy related 
activities, upstream transportation and distribution, waste generated in operations, 
and processing of sold products 30% within the same timeframe.</t>
  </si>
  <si>
    <t>International Game Technology PLC</t>
  </si>
  <si>
    <t>GB00BVG7F061 - NYSE</t>
  </si>
  <si>
    <t>549300UQ6KHRCZDRGZ76</t>
  </si>
  <si>
    <t>Overall Net-Zero Target 
IGT commits to reach net-zero GHG emissions across the value chain by 2050. 
Near-Term Targets 
IGT commits to reduce absolute scope 1 and 2 GHG emissions 50% by 2030 from a 2019 
base year. IGT also commits to reduce absolute scope 3 GHG emissions 30% within the same 
timeframe. 
Long-Term Targets 
IGT commits to reduce absolute scope 1 and 2 GHG emissions 90% by 2050 from a 2019 
base year. IGT also commits to reduce absolute scope 3 GHG emissions 90% within the same 
timeframe.</t>
  </si>
  <si>
    <t>International Paper Company</t>
  </si>
  <si>
    <t>US4601461035</t>
  </si>
  <si>
    <t>824LMFJDH41EY779Q875</t>
  </si>
  <si>
    <t>International Paper commits to reduce absolute scope 1, 2 and 3 GHG emissions 35% by 2030 from a 2019 base year. Within this target, International Paper commits to reduce absolute scope 1 and 2 GHG emissions 32.8%,* and to reduce absolute scope 3 GHG emissions 35.7% by 2030 from a 2019 base year. *The target boundary includes bioenergy emissions and removals from bioenergy feedstocks.</t>
  </si>
  <si>
    <t>International Post Corporation (IPC)</t>
  </si>
  <si>
    <t>967600L45AGYIF4SIV10</t>
  </si>
  <si>
    <t>01/02/2016</t>
  </si>
  <si>
    <t>IPC, a global cooperative association of 24 member postal operators, commits to reduce emissions 20% per letter and parcel delivery by 2025, from a 2013 base-year (scopes 1, 2 and 3). IPC recommends that its member postal operators submit their individual targets to SBT for official quality checks. Read the IPC Case Study.</t>
  </si>
  <si>
    <t>International Textile Limited</t>
  </si>
  <si>
    <t>Internet Fusion Ltd</t>
  </si>
  <si>
    <t>This target was approved using a streamlined target validation route exclusive to small and medium-sized enterprises (SMEs). https://sciencebasedtargets.org/faqs-for-smes/. Internet Fusion Ltd. commits to reduce absolute scope 1 and scope 2 GHG emissions 50% by 2030 from a 2018 base year, and to measure and reduce its scope 3 emissions.</t>
  </si>
  <si>
    <t>Interovo Egg Group B.V.</t>
  </si>
  <si>
    <t>Interparfums SA</t>
  </si>
  <si>
    <t>FR0004024222</t>
  </si>
  <si>
    <t>969500SARWF33OPQED48</t>
  </si>
  <si>
    <t>Interplex Precision Technology (S) Pte Ltd</t>
  </si>
  <si>
    <t>Interpublic Group of Companies, Inc.</t>
  </si>
  <si>
    <t>US4606901001</t>
  </si>
  <si>
    <t>5493008IUOJ5VWTRC333</t>
  </si>
  <si>
    <t>Interpublic Group of Companies, Inc. commits to reduce absolute scope 1
and 2 GHG emissions 50% by 2030 from a 2019 base year. Interpublic
Group of Companies, Inc. also commits to reduce absolute scope 3 GHG
emissions 30% within the same timeframe.</t>
  </si>
  <si>
    <t>InterRent REIT</t>
  </si>
  <si>
    <t>CA46071W2058</t>
  </si>
  <si>
    <t>Interscience Co.,Ltd.</t>
  </si>
  <si>
    <t>This target was approved using a streamlined target validation route exclusive to small and medium-sized enterprises (SMEs). https://sciencebasedtargets.org/faqs-for-smes/ Interscience Co.,Ltd. commits to reduce scope 1 and scope 2 GHG emissions 42% by 2030 from a 2022 base year, and to measure and reduce its scope 3 emissions.</t>
  </si>
  <si>
    <t>Intersnack Group GmbH &amp; Co. KG</t>
  </si>
  <si>
    <t>529900BTFFDXO8UFLB03</t>
  </si>
  <si>
    <t>Energy and Industrial:
Intersnack Group GmbH &amp; Co KG commits to reduce absolute scope 1 and 2 GHG emissions 50.4% by 2032 from a 2021 base year*. Intersnack Group GmbH &amp; Co KG also commits to reduce absolute scope 3 GHG emissions from purchased goods and services, fuel and energy related activities and upstream transportation and distribution 30.0% within the same timeframe.
*The target boundary includes biogenic land-related emissions and removals from bioenergy feedstocks.
FLAG:
Intersnack Group GmbH &amp; Co KG commits to reduce absolute scope 3 FLAG GHG emissions 36.4% by 2032 from a 2021 base year**. Finally, Intersnack commits to no deforestation across its primary deforestation-linked commodities, with a target date of 2025.
 **The target includes FLAG emissions and removals.</t>
  </si>
  <si>
    <t>Intertape Polymer Group Inc.</t>
  </si>
  <si>
    <t>CA4609191032</t>
  </si>
  <si>
    <t>54930013SPZ2NB3I3V40</t>
  </si>
  <si>
    <t>Intertape Polymer Group commits to reduce absolute scope 1 and 2 GHG emissions 42% by 2030 from a 2021 base year. Intertape Polymer Group also commits to reduce absolute scope 3 GHG emissions from purchased good and services, use of sold products and end-of-life treatment of sold products 42% within the same timeframe.</t>
  </si>
  <si>
    <t>Intertek Group plc</t>
  </si>
  <si>
    <t>GB0031638363</t>
  </si>
  <si>
    <t>2138003GAT25WW1RN369</t>
  </si>
  <si>
    <t>Intertek Group plc commits to reduce absolute scope 1 and 2 GHG
emissions 50% by FY2030 from a FY2019 base year. Intertek Group plc also commits to reduce absolute scope 3 GHG emissions from business travel and employee commuting 50% within the same timeframe. Intertek Group plc further commits that 70% of its suppliers by spend covering purchased goods and services, capital goods and upstream transportation and distribution, will have science-based targets by FY2027.</t>
  </si>
  <si>
    <t>Intesa Sanpaolo</t>
  </si>
  <si>
    <t>IT0000072618</t>
  </si>
  <si>
    <t>2W8N8UU78PMDQKZENC08</t>
  </si>
  <si>
    <t>Intouch Group, LLC</t>
  </si>
  <si>
    <t>Intrepid Travel</t>
  </si>
  <si>
    <t>5493004B4PBC2XCODT09</t>
  </si>
  <si>
    <t>Intrepid Travel commits to reduce absolute scope 1 and 2 greenhouse gas emissions 71% by 2035 from a 2018 base year. Intrepid Travel also commits to reduce scope 3 greenhouse gas emissions from its offices by 34% per full-time equivalent and from its trips by 56% per passenger day over the same period.</t>
  </si>
  <si>
    <t>Intuit</t>
  </si>
  <si>
    <t>US4612021034</t>
  </si>
  <si>
    <t>VI90HBPH7XSFMB9E4M29</t>
  </si>
  <si>
    <t>Overall Net Zero target 
Intuit Inc. commits to reach net-zero greenhouse gas emissions across the value chain by 
FY2040. 
Near-Term Targets 
Intuit Inc. commits to reduce absolute scope 1 and 2 GHG emissions 42% by FY2030 from a 
FY2022 base year. Intuit Inc also commits that 80% of its suppliers by emissions covering 
purchased goods and services will have science-based targets by FY2027. 
Long-Term Targets 
Intuit Inc. commits to reduce absolute scope 1 and 2 GHG emissions 90% by FY2040 from a 
FY2022 base year. Intuit Inc also commits to reduce scope 3 GHG emissions 97% per million 
USD value added within the same timeframe.</t>
  </si>
  <si>
    <t>Intuition IT Solutions Limited</t>
  </si>
  <si>
    <t>This target was approved using a streamlined target validation route exclusive to small and medium-sized enterprises (SMEs). https://sciencebasedtargets.org/faqs-for-smes/ Intuition IT Solutions Limited commits to reduce scope 1 and scope 2 GHG emissions 42% by 2030 from a 2022 base year, and to measure and reduce its scope 3 emissions.</t>
  </si>
  <si>
    <t>INTUITY</t>
  </si>
  <si>
    <t>This target was approved using a streamlined target validation route exclusive to small and medium-sized enterprises (SMEs). https://sciencebasedtargets.org/faqs-for-smes/ INTUITY commits to reduce scope 1 and scope 2 GHG emissions 42% by 2030 from a 2022 base year, and to measure and reduce its scope 3 emissions.</t>
  </si>
  <si>
    <t>Inventec (Chongqing) Corporation</t>
  </si>
  <si>
    <t>TW0002356003</t>
  </si>
  <si>
    <t>391200XSJU5WEVAXB086</t>
  </si>
  <si>
    <t>Overall Net-Zero Target
Inventec (Chongqing) Corporation commits to reach net-zero GHG emissions across the
value chain by 2050.
Near-Term Targets
Inventec (Chongqing) Corporation commits to reduce absolute scope 1 and scope 2 GHG
emissions 42% by 2030 from a 2020 base year. Inventec (Chongqing) Corporation also
commits that 81% of its suppliers by spend covering purchased goods and services, will have
science-based targets by 2027.
Long-Term Targets
Inventec (Chongqing) Corporation commits to reduce absolute scope 1, 2, and 3 GHG
emissions 90% by 2050 from a 2020 base year.</t>
  </si>
  <si>
    <t>Invertek Drives Limited</t>
  </si>
  <si>
    <t>213800KWAWZAOIBCXK07</t>
  </si>
  <si>
    <t>Investa Office Management Pty Limited</t>
  </si>
  <si>
    <t>AU000000IPG1</t>
  </si>
  <si>
    <t>01/01/2019</t>
  </si>
  <si>
    <t>Australian commercial real estate manager, Investa Office Management Pty Limited, commits to reduce absolute scope 1 and 2 GHG emissions 60% per square meter of net lettable area by 2030 and 100% by 2040 from a 2015 base-year. Investa also commits to reduce scope 3 GHG emissions 26 % per net lettable area by 2030 and 42% by 2040 from a 2015 base-year.</t>
  </si>
  <si>
    <t>Investance Partners</t>
  </si>
  <si>
    <t>This target was approved using a streamlined target validation route exclusive to small and medium-sized enterprises (SMEs). https://sciencebasedtargets.org/faqs-for-smes/ Investance Partners commits to reduce scope 1 and scope 2 GHG emissions 50% by 2030 from a 2018 base year, and to measure and reduce its scope 3 emissions.</t>
  </si>
  <si>
    <t>Investindustrial</t>
  </si>
  <si>
    <t>KYG4771L1059</t>
  </si>
  <si>
    <t>2138004RIVUTW3RGKO74</t>
  </si>
  <si>
    <t>Investindustrial commits that 50% of its PE investments by invested capital will have set science-based targets by 2026 and 100% by 2030 from a 2020 base year. Investindustrial’s portfolio targets cover 98% of total investment and lending activities by Invested Capital as of end of 2021. Full target: https://sciencebasedtargets.org/resources/files/Investindustrial_final.pdf</t>
  </si>
  <si>
    <t>INVIVO GROUP</t>
  </si>
  <si>
    <t>InVivo Group commits to reduce absolute scope 1 and 2 GHG emissions 46.2% by 2030 from a 2019 base year*. InVivo Group also commits to reduce absolute scope 3 GHG emissions 27.5% within the same timeframe. 
*The target boundary includes biogenic land-related emissions and removals from bioenergy feedstocks.</t>
  </si>
  <si>
    <t>Inwido AB</t>
  </si>
  <si>
    <t>SE0006220018</t>
  </si>
  <si>
    <t>529900A9NKQW5UTHBG13</t>
  </si>
  <si>
    <t>Overall Net-Zero Target
Inwido AB commits to reach net-zero GHG emissions across the value chain by 2050.
Near-Term Targets
Inwido AB commits to reduce absolute scope 1 and 2 GHG emissions 42% by 2030 from a 2022 base year*. Inwido AB also commits to reduce absolute scope 3 GHG emissions 25% within the same timeframe*.
*The target boundary includes biogenic emissions and removals from bioenergy feedstocks.
Long-Term Targets
Inwido AB commits to reduce absolute scope 1 and 2 GHG emissions 90% by 2050 from a 2022 base year*. Inwido AB also commits to reduce absolute scope 3 GHG emissions 90% within the same timeframe*.
*The target boundary includes biogenic emissions and removals from bioenergy feedstocks.</t>
  </si>
  <si>
    <t>INWIT (Infrastrutture Wireless Italiane SpA)</t>
  </si>
  <si>
    <t>IT0005090300</t>
  </si>
  <si>
    <t>81560066183FE361C071</t>
  </si>
  <si>
    <t>This target was approved using a streamlined target validation route exclusive to small and medium-sized enterprises (SMEs). https://sciencebasedtargets.org/faqs-for-smes/ INWIT (Infrastrutture Wireless Italiane SpA) commits to reduce scope 1 and scope 2 GHG emissions 42% by 2030 from a 2020 base year, and to measure and reduce its scope 3 emissions. INWIT (Infrastrutture Wireless Italiane SpA) commits to reach net-zero by 2040. As part of this, INWIT (Infrastrutture Wireless Italiane SpA) commits to reduce scope 1+2+3 emissions 90% by 2040 from a 2020 base year.</t>
  </si>
  <si>
    <t>INX International UK Ltd</t>
  </si>
  <si>
    <t>io consulting (energy) UK LLP</t>
  </si>
  <si>
    <t>This target was approved using a streamlined target validation route exclusive to small and medium-sized enterprises (SMEs). https://sciencebasedtargets.org/faqs-for-smes/ io oil &amp; gas UK LLP commits to reduce absolute scope 1 and scope 2 GHG emissions 50% by 2030 from a 2018 base year, and to measure and reduce its scope 3 emissions.</t>
  </si>
  <si>
    <t>Iochpe-Maxion S.A.</t>
  </si>
  <si>
    <t>BRMYPKACNOR7</t>
  </si>
  <si>
    <t>IOI Corporation Berhad</t>
  </si>
  <si>
    <t>MYL1961OO001</t>
  </si>
  <si>
    <t>IOL chemcials and pharmaceuticals Ltd</t>
  </si>
  <si>
    <t>INE485C01011</t>
  </si>
  <si>
    <t>Ipackchem Group</t>
  </si>
  <si>
    <t>549300H5PFG38E4TJW89</t>
  </si>
  <si>
    <t>iPath technology Ltd, Inc.</t>
  </si>
  <si>
    <t>This target was approved using a streamlined target validation route exclusive to small and medium-sized enterprises (SMEs). https://sciencebasedtargets.org/faqs-for-smes/ iPath technology Ltd, Inc. commits to reduce scope 1 and scope 2 GHG emissions 42% by 2030 from a 2022 base year, and to measure and reduce its scope 3 emissions.</t>
  </si>
  <si>
    <t>IPCOM</t>
  </si>
  <si>
    <t>IPEC PTY LTD (TEAM GLOBAL EXPRESS)</t>
  </si>
  <si>
    <t>IPIC Co.,Ltd.</t>
  </si>
  <si>
    <t>This target was approved using a streamlined target validation route exclusive to small and medium-sized enterprises (SMEs). https://sciencebasedtargets.org/faqs-for-smes/ IPIC Co.,Ltd. commits to reduce scope 1 and scope 2 GHG emissions 42% by 2030 from a 2021 base year, and to measure and reduce its scope 3 emissions.</t>
  </si>
  <si>
    <t>iPoint-systems GmbH</t>
  </si>
  <si>
    <t>529900GPF5E625IB3A31</t>
  </si>
  <si>
    <t>This target was approved using a streamlined target validation route exclusive to small and medium-sized enterprises (SMEs). https://sciencebasedtargets.org/faqs-for-smes/ iPoint-systems GmbH commits to reduce scope 1 and scope 2 GHG emissions 28% by 2030 from a 2019 base year, and to measure and reduce its scope 3 emissions.</t>
  </si>
  <si>
    <t>IPRS Group Ltd</t>
  </si>
  <si>
    <t>This target was approved using a streamlined target validation route exclusive to small and medium-sized enterprises (SMEs). https://sciencebasedtargets.org/faqs-for-smes/ IPRS Group Ltd commits to reduce scope 1 and scope 2 GHG emissions 42% by 2030 from a 2022 base year, and to measure and reduce its scope 3 emissions.</t>
  </si>
  <si>
    <t>IPS-Integrated Project Services</t>
  </si>
  <si>
    <t>549300ZHTVDG3RYKOM13</t>
  </si>
  <si>
    <t>Ipsen SA</t>
  </si>
  <si>
    <t>FR0010259150</t>
  </si>
  <si>
    <t>549300M6SGDPB4Z94P11</t>
  </si>
  <si>
    <t>Ipsen commits to reduce absolute scope 1 and 2 GHG emissions 50% by 2030 from a 2019 base year. Ipsen also commits to reduce absolute scope 3 GHG emissions 20% within the same timeframe.</t>
  </si>
  <si>
    <t>Ipsos</t>
  </si>
  <si>
    <t>FR0000073298</t>
  </si>
  <si>
    <t>9695002OY2X35E9X8W87</t>
  </si>
  <si>
    <t>IPT Powertech Group (Holding) SAL</t>
  </si>
  <si>
    <t>IPUT Plc</t>
  </si>
  <si>
    <t>This target was approved using a streamlined target validation route exclusive to small and medium-sized enterprises (SMEs). https://sciencebasedtargets.org/faqs-for-smes/  IPUT Plc commits to reduce scope 1 and scope 2 GHG emissions 46% by 2030 from a 2019 base year, and to measure and reduce its scope 3 emissions.</t>
  </si>
  <si>
    <t>IQ-EQ Group Holdings S.à r.l</t>
  </si>
  <si>
    <t>IQE GROUP</t>
  </si>
  <si>
    <t>This target was approved using a streamlined target validation route exclusive to small and medium-sized enterprises (SMEs). https://sciencebasedtargets.org/faqs-for-smes/ IQE GROUP commits to reduce scope 1 and scope 2 GHG emissions 42% by 2030 from a 2021 base year, and to measure and reduce its scope 3 emissions.</t>
  </si>
  <si>
    <t>IQE plc</t>
  </si>
  <si>
    <t>GB0009619924</t>
  </si>
  <si>
    <t>213800Y33WHD3ESJJP16</t>
  </si>
  <si>
    <t>iQera</t>
  </si>
  <si>
    <t>549300TKER1HK6VEM485</t>
  </si>
  <si>
    <t>IQVIA Holdings Inc</t>
  </si>
  <si>
    <t>US46266C1053</t>
  </si>
  <si>
    <t>549300W3R20NM4KQPH86</t>
  </si>
  <si>
    <t>Overall Net-Zero Target
IQVIA commits to reach net-zero greenhouse gas emissions across the value chain by
2050.
Near-Term Targets
IQVIA commits to reduce absolute scope 1 and 2 GHG emissions 55.1% by 2030 from a
2019 base year.* IQVIA also commits to reduce absolute scope 3 GHG emissions from
business travel 55% per FTE within the same timeframe. IQVIA further commits that 70%
of its suppliers by emissions, covering purchased goods and services, capital goods, and
upstream transport and distribution, will have science-based targets by 2027.
*The target boundary includes biogenic land-related emissions and removals from bioenergy feedstocks.
Long-Term Targets
IQVIA commits to reduce absolute scope 1,2 and 3 GHG emissions 90% by 2050 from a 2019 base year.*
*The target boundary includes biogenic land-related emissions and removals from bioenergy feedstocks.</t>
  </si>
  <si>
    <t>IRB Infrastructure Developers Limited</t>
  </si>
  <si>
    <t>335800XGO3AITGW6AK27</t>
  </si>
  <si>
    <t>Irdeto B.V.</t>
  </si>
  <si>
    <t>724500ZOPU1PG133LM75</t>
  </si>
  <si>
    <t>IREC Co.,Ltd.</t>
  </si>
  <si>
    <t>This target was approved using a streamlined target validation route exclusive to small and medium-sized enterprises (SMEs). https://sciencebasedtargets.org/faqs-for-smes/ IREC Co.,Ltd. commits to reduce scope 1 and scope 2 GHG emissions 42% by 2030 from a 2021 base year, and to measure and reduce its scope 3 emissions.</t>
  </si>
  <si>
    <t>Iren Group</t>
  </si>
  <si>
    <t>8156001EBD33FD474E60</t>
  </si>
  <si>
    <t>F2030</t>
  </si>
  <si>
    <t>Italian multi-utility Iren Group commits to reduce scope 1 GHG emissions 47% per MWh of electricity generated by 2030 from a 2020 base year. Iren Group commits to increase annual sourcing of renewable electricity from 0% in 2020 to 100% by 2030. Iren Group also commits to reduce absolute scope 3 GHG emissions from fuel and energy related activities 13% by 2030 from a 2020 base year. Iren Group commits to reduce absolute scope 3 GHG emissions from use of sold products 25% by 2030 from a 2020 base year</t>
  </si>
  <si>
    <t>Iress Limited</t>
  </si>
  <si>
    <t>AU000000IRE2</t>
  </si>
  <si>
    <t>5493006KZJMJI8PQXA35</t>
  </si>
  <si>
    <t>Iress Limited commits to reduce absolute scope 1 and 2 GHG emissions 69.3% by 2030 from a 2019 base year.  Iress Limited also commits to reduce absolute scope 3 GHG emissions 27.5 % within the same timeframe.</t>
  </si>
  <si>
    <t>Irie System Incorporation</t>
  </si>
  <si>
    <t>This target was approved using a streamlined target validation route exclusive to small and medium-sized enterprises (SMEs). https://sciencebasedtargets.org/faqs-for-smes/ Irie System Incorporation commits to reduce scope 1 and scope 2 GHG emissions 42% by 2030 from a 2020 base year, and to measure and reduce its scope 3 emissions.</t>
  </si>
  <si>
    <t>Iron Mountain</t>
  </si>
  <si>
    <t>US46284V1017</t>
  </si>
  <si>
    <t>SQL3F6CKNNBM3SQGHX24</t>
  </si>
  <si>
    <t>01/02/2019</t>
  </si>
  <si>
    <t>American enterprise information management services company Iron Mountain commits to reduce absolute scope 1, 2 and 3 GHG emissions 20% by 2025 from a 2016 base-year.</t>
  </si>
  <si>
    <t>Irplast S.p.A.</t>
  </si>
  <si>
    <t>This target was approved using a streamlined target validation route exclusive to small and medium-sized enterprises (SMEs). https://sciencebasedtargets.org/faqs-for-smes/ Irplast S.p.A. commits to reduce scope 1 and scope 2 GHG emissions 42% by 2030 from a 2020 base year, and to measure and reduce its scope 3 emissions.</t>
  </si>
  <si>
    <t>Irwin Mitchell Holdings Limited</t>
  </si>
  <si>
    <t>FY2027, FY2031</t>
  </si>
  <si>
    <t>Overall Net-Zero Target
Irwin Mitchell commits to reach net-zero GHG emissions across the value chain by FY2040.
Near-Term Targets
Irwin Mitchell commits to reduce absolute scope 1 and 2 GHG emissions 60% by FY2027 from a FY2020 base year. Irwin Mitchell also commits to reduce absolute scope 3 GHG emissions 50% by FY2031 from a FY2020 base year.
Long-Term Targets
Irwin Mitchell commits to reduce absolute scope 1 and 2 GHG emissions 90% by FY2040 from a FY2020 base year. Irwin Mitchell also commits to reduce absolute scope 3 GHG emissions 90% within the same timeframe.</t>
  </si>
  <si>
    <t>Isabellenhütte Heusler GmbH &amp; Co. KG</t>
  </si>
  <si>
    <t>ISDIN S.A.</t>
  </si>
  <si>
    <t>959800ZEDBMQ7CET6F20</t>
  </si>
  <si>
    <t>ISDIN S.A commits to reduce absolute scope 1 and 2 GHG emissions 42%
by 2030 from a 2021 base year. ISDIN S.A. also commits to reduce scope 3
GHG emissions from purchased goods and services, fuel and energy related
activities, upstream transportation and distribution, waste generated in
operations, business travel, employee commuting, downstream
transportation and distribution, and end of life treatment of sold products
51.6% per million EUR value added within the same timeframe.</t>
  </si>
  <si>
    <t>iseppi frutta sa</t>
  </si>
  <si>
    <t>This target was approved using a streamlined target validation route exclusive to small and medium-sized enterprises (SMEs). https://sciencebasedtargets.org/faqs-for-smes/ iseppi frutta sa commits to reduce scope 1 and scope 2 GHG emissions 42% by 2030 from a 2022 base year, and to measure and reduce its scope 3 emissions.</t>
  </si>
  <si>
    <t>Isey export ltd</t>
  </si>
  <si>
    <t>This target was approved using a streamlined target validation route exclusive to small and medium-sized enterprises (SMEs). https://sciencebasedtargets.org/faqs-for-smes/ Isey export ltd commits to reduce scope 1 and scope 2 GHG emissions 42% by 2030 from a 2022 base year, and to measure and reduce its scope 3 emissions.</t>
  </si>
  <si>
    <t>ISHIDA SEISAKUSHO Co., Ltd.</t>
  </si>
  <si>
    <t>This target was approved using a streamlined target validation route exclusive to small and medium-sized enterprises (SMEs). https://sciencebasedtargets.org/faqs-for-smes/ ISHIDA SEISAKUSHO Co., Ltd. commits to reduce scope 1 and scope 2 GHG emissions 42% by 2030 from a 2020 base year, and to measure and reduce its scope 3 emissions.</t>
  </si>
  <si>
    <t>ISHIGAKI SHOUTEN Inc.</t>
  </si>
  <si>
    <t>This target was approved using a streamlined target validation route exclusive to small and medium-sized enterprises (SMEs). https://sciencebasedtargets.org/faqs-for-smes/ ISHIGAKI SHOUTEN Inc. commits to reduce scope 1 and scope 2 GHG emissions 42% by 2030 from a 2020 base year, and to measure and reduce its scope 3 emissions.</t>
  </si>
  <si>
    <t>ISHIGAME KOGYO CO.,LTD.</t>
  </si>
  <si>
    <t>This target was approved using a streamlined target validation route exclusive to small and medium-sized enterprises (SMEs). https://sciencebasedtargets.org/faqs-for-smes/ ISHIGAME KOGYO CO.,LTD. commits to reduce scope 1 and scope 2 GHG emissions 42% by 2030 from a 2022 base year, and to measure and reduce its scope 3 emissions.</t>
  </si>
  <si>
    <t>iSHIHARA KINZOKU CO.,LTD</t>
  </si>
  <si>
    <t>This target was approved using a streamlined target validation route exclusive to small and medium-sized enterprises (SMEs). https://sciencebasedtargets.org/faqs-for-smes/ iSHIHARA KINZOKU CO.,LTD commits to reduce scope 1 and scope 2 GHG emissions 42% by 2030 from a 2021 base year, and to measure and reduce its scope 3 emissions.</t>
  </si>
  <si>
    <t>ISHIHARA PRECISION CORPORATION</t>
  </si>
  <si>
    <t>This target was approved using a streamlined target validation route exclusive to small and medium-sized enterprises (SMEs). https://sciencebasedtargets.org/faqs-for-smes/ ISHIHARA PRECISION CORPORATION commits to reduce scope 1 and scope 2 GHG emissions 42% by 2030 from a 2020 base year, and to measure and reduce its scope 3 emissions.</t>
  </si>
  <si>
    <t>Ishii Iron Works co., Ltb</t>
  </si>
  <si>
    <t>This target was approved using a streamlined target validation route exclusive to small and medium-sized enterprises (SMEs). https://sciencebasedtargets.org/faqs-for-smes/ Ishii Iron Works co., Ltb commits to reduce scope 1 and scope 2 GHG emissions 42% by 2030 from a 2022 base year, and to measure and reduce its scope 3 emissions.</t>
  </si>
  <si>
    <t>Ishiikoumusyo.Co.,Ltd.</t>
  </si>
  <si>
    <t>This target was approved using a streamlined target validation route exclusive to small and medium-sized enterprises (SMEs). https://sciencebasedtargets.org/faqs-for-smes/ Ishiikoumusyo.Co.,Ltd. commits to reduce scope 1 and scope 2 GHG emissions 42% by 2030 from a 2022 base year, and to measure and reduce its scope 3 emissions.</t>
  </si>
  <si>
    <t>Ishikawa Plate Co., Ltd.</t>
  </si>
  <si>
    <t>This target was approved using a streamlined target validation route exclusive to small and medium-sized enterprises (SMEs). https://sciencebasedtargets.org/faqs-for-smes/ Ishikawa Plate Co., Ltd. commits to reduce scope 1 and scope 2 GHG emissions 42% by 2030 from a 2021 base year, and to measure and reduce its scope 3 emissions.</t>
  </si>
  <si>
    <t>ISHIZUKA GLASS CO., LTD.</t>
  </si>
  <si>
    <t>ISHIZUKA GLASS CO., LTD. commits to reduce absolute scope 1 and 2
GHG emissions 50% by FY2030 from a FY2020 base year. ISHIZUKA
GLASS CO., LTD. also commits to reduce absolute scope 3 GHG emissions
from purchased goods and services 25% within the same timeframe.</t>
  </si>
  <si>
    <t>ISIS Inc</t>
  </si>
  <si>
    <t>This target was approved using a streamlined target validation route exclusive to small and medium-sized enterprises (SMEs). https://sciencebasedtargets.org/faqs-for-smes/ ISIS Inc commits to reduce scope 1 and scope 2 GHG emissions 42% by 2030 from a 2021 base year, and to measure and reduce its scope 3 emissions.</t>
  </si>
  <si>
    <t>ISKO Denim</t>
  </si>
  <si>
    <t>ISKO Denim commits to reduce absolute scope 1 and 2 GHG emissions
38% by 2029 from a 2021 base year. ISKO Denim also commits to
reduce absolute scope 3 GHG emissions from purchased goods and
services 38% within the same timeframe.</t>
  </si>
  <si>
    <t>Island Opportunities Inc.</t>
  </si>
  <si>
    <t>This target was approved using a streamlined target validation route exclusive to small and medium-sized enterprises (SMEs). https://sciencebasedtargets.org/faqs-for-smes/ Island Opportunities Inc. commits to reduce scope 1 and scope 2 GHG emissions 42% by 2030 from a 2021 base year, and to measure and reduce its scope 3 emissions.</t>
  </si>
  <si>
    <t>Íslandsbanki</t>
  </si>
  <si>
    <t>549300PZMFIQR79Q0T97</t>
  </si>
  <si>
    <t>Isohata Manufacturing Co.,Ltd.</t>
  </si>
  <si>
    <t>This target was approved using a streamlined target validation route exclusive to small and medium-sized enterprises (SMEs). https://sciencebasedtargets.org/faqs-for-smes/ Isohata Manufacturing Co.,Ltd. commits to reduce scope 1 and scope 2 GHG emissions 50% by 2030 from a 2018 base year, and to measure and reduce its scope 3 emissions.</t>
  </si>
  <si>
    <t>ISS A/S</t>
  </si>
  <si>
    <t>DK0060542181</t>
  </si>
  <si>
    <t>213800LEZA58SZNCBN19</t>
  </si>
  <si>
    <t>ISS A/S commits to reduce absolute scope 1 and 2 GHG emissions 46.5% by
2030 from a 2019 base year. ISS A/S also commits to reduce absolute scope 3
GHG emissions from purchased goods and services, capital goods, fuel and
energy related activities, waste generated in operations, business travel,
employee commuting, use of sold products and end-of-life treatment of sold
products 27.5% within the same timeframe.</t>
  </si>
  <si>
    <t>Isuzu Motors Limited</t>
  </si>
  <si>
    <t>JP313720AM24</t>
  </si>
  <si>
    <t>529900C0QSXVCC7AR494</t>
  </si>
  <si>
    <t>ITALBRONZE LTDA</t>
  </si>
  <si>
    <t>This target was approved using a streamlined target validation route exclusive to small and medium-sized enterprises (SMEs). https://sciencebasedtargets.org/faqs-for-smes/ ITALBRONZE LTDA commits to reduce scope 1 and scope 2 GHG emissions 46% by 2030 from a 2019 base year, and to measure and reduce its scope 3 emissions.</t>
  </si>
  <si>
    <t>Italgen S.p.A.</t>
  </si>
  <si>
    <t>8156006560A626CBFF77</t>
  </si>
  <si>
    <t>Italia Trasporto Aereo S.p.A.</t>
  </si>
  <si>
    <t>81560065BB5D2F47B575</t>
  </si>
  <si>
    <t>Italmatch Chemicals spa</t>
  </si>
  <si>
    <t>XS1883354976</t>
  </si>
  <si>
    <t>815600E7294ACCE76074</t>
  </si>
  <si>
    <t>Italmobiliare</t>
  </si>
  <si>
    <t>IT0005253205</t>
  </si>
  <si>
    <t>529900EDYRQ6K25JEC80</t>
  </si>
  <si>
    <t>ITALO - Nuovo Trasporto Viaggiatori S.p.A.</t>
  </si>
  <si>
    <t>815600B12D8B57532713</t>
  </si>
  <si>
    <t>ITL Holdings Limited</t>
  </si>
  <si>
    <t>ITM Communications Limited</t>
  </si>
  <si>
    <t>This target was approved using a streamlined target validation route exclusive to small and medium-sized enterprises (SMEs). https://sciencebasedtargets.org/faqs-for-smes/ ITM Communications Limited commits to reduce scope 1 and scope 2 GHG emissions 42% by 2030 from a 2022 base year, and to measure and reduce its scope 3 emissions.</t>
  </si>
  <si>
    <t>Ito sangyo Co.,Ltd.</t>
  </si>
  <si>
    <t>This target was approved using a streamlined target validation route exclusive to small and medium-sized enterprises (SMEs). https://sciencebasedtargets.org/faqs-for-smes/ Ito sangyo Co.,Ltd. commits to reduce scope 1 and scope 2 GHG emissions 42% by 2030 from a 2021 base year, and to measure and reduce its scope 3 emissions.</t>
  </si>
  <si>
    <t>Itochu Techno-Solutions</t>
  </si>
  <si>
    <t>JP3143900003</t>
  </si>
  <si>
    <t>Overall Net-Zero Target: ITOCHU Techno-Solutions Corporation commits to reach net-zero greenhouse gas emissions across the value chain by FY2050. Near-Term Targets: ITOCHU Techno-Solutions Corporation commits to reduce absolute scope 1 and 2 GHG emissions 50% by FY2030 from a FY2022 base year. ITOCHU Techno-Solutions Corporation also commits to reduce absolute scope 3 GHG emissions 25% within the same timeframe. Long-Term Targets: ITOCHU Techno-Solutions Corporation commits to reduce absolute scope 1 and 2 GHG emissions 90％ by FY2040 from a FY2022 base year. ITOCHU Techno-Solutions Corporation also commits to reduce absolute scope 3 GHG emissions 90% by FY2050 from a FY2022 base year.</t>
  </si>
  <si>
    <t>ITOGUMI CONSTRICTION CO.,LTD.</t>
  </si>
  <si>
    <t>This target was approved using a streamlined target validation route exclusive to small and medium-sized enterprises (SMEs). https://sciencebasedtargets.org/faqs-for-smes/ ITOGUMI CONSTRICTION CO.,LTD. commits to reduce scope 1 and scope 2 GHG emissions 42% by 2030 from a 2022 base year, and to measure and reduce its scope 3 emissions.</t>
  </si>
  <si>
    <t>ITOH CO.,LTD.</t>
  </si>
  <si>
    <t>This target was approved using a streamlined target validation route exclusive to small and medium-sized enterprises (SMEs). https://sciencebasedtargets.org/faqs-for-smes/ ITOH CO.,LTD. commits to reduce scope 1 and scope 2 GHG emissions 42% by 2030 from a 2022 base year, and to measure and reduce its scope 3 emissions.</t>
  </si>
  <si>
    <t>Itoki Corporation</t>
  </si>
  <si>
    <t>JP3142700008</t>
  </si>
  <si>
    <t>ITOKOGYO　Co.,Ltd.</t>
  </si>
  <si>
    <t>This target was approved using a streamlined target validation route exclusive to small and medium-sized enterprises (SMEs). https://sciencebasedtargets.org/faqs-for-smes/ ITOKOGYO　Co.,Ltd. commits to reduce scope 1 and scope 2 GHG emissions 42% by 2030 from a 2022 base year, and to measure and reduce its scope 3 emissions.</t>
  </si>
  <si>
    <t>ITP Aero</t>
  </si>
  <si>
    <t>ITR Concession Company LLC</t>
  </si>
  <si>
    <t>5493007GBY3OBTILCX44</t>
  </si>
  <si>
    <t>This target was approved using a streamlined target validation route exclusive to small and medium-sized enterprises (SMEs). https://sciencebasedtargets.org/faqs-for-smes/ ITR Concession Company LLC commits to reduce absolute scope 1 and scope 2 GHG emissions 50% by 2030 from a 2018 base year, and to measure and reduce its scope 3 emissions.</t>
  </si>
  <si>
    <t>Itransition</t>
  </si>
  <si>
    <t>Itron, inc.</t>
  </si>
  <si>
    <t>US4657411066</t>
  </si>
  <si>
    <t>24F6LSZD18II6ICG6S41</t>
  </si>
  <si>
    <t>ITRS Group</t>
  </si>
  <si>
    <t>This target was approved using a streamlined target validation route exclusive to small and medium-sized enterprises (SMEs). https://sciencebasedtargets.org/faqs-for-smes/ ITRS Group commits to reduce scope 1 and scope 2 GHG emissions 42% by 2030 from a 2021 base year, and to measure and reduce its scope 3 emissions.</t>
  </si>
  <si>
    <t>ITV</t>
  </si>
  <si>
    <t>GB0033986497</t>
  </si>
  <si>
    <t>ZLECI7ED2QMWFGYCXZ59</t>
  </si>
  <si>
    <t>Overall Net-Zero Target
ITV commits to reach net-zero greenhouse gas emissions across the value chain by 2050 from a 2019 base year.
Near-Term Targets
ITV commits to reduce absolute scope 1 and 2 GHG emissions 46% by 2030 from a 2019 base year*. ITV commits to increase annual sourcing of renewable electricity from 40% in 2019 to 100% by 2025. ITV commits to reduce absolute scope 3 GHG emissions 28% by 2030 from a 2019 base year. *The target boundary includes biogenic emissions and removals from bioenergy feedstocks
Long-Term Targets
ITV commits to reduce absolute scope 1, 2 and 3 GHG emissions 90% by 2050 from a 2019 base year.</t>
  </si>
  <si>
    <t>ITW Hi-Cone</t>
  </si>
  <si>
    <t>Ivanhoé Cambridge</t>
  </si>
  <si>
    <t>549300JOC93SIW3E1N63</t>
  </si>
  <si>
    <t>Ivars USA</t>
  </si>
  <si>
    <t>This target was approved using a streamlined target validation route exclusive to small and medium-sized enterprises (SMEs). https://sciencebasedtargets.org/faqs-for-smes/ Ivars USA commits to reduce scope 1 and scope 2 GHG emissions 42% by 2030 from a 2022 base year, and to measure and reduce its scope 3 emissions.</t>
  </si>
  <si>
    <t>IVC Evidensia</t>
  </si>
  <si>
    <t>5493000Y4FS5LU4IPV32</t>
  </si>
  <si>
    <t>IVC Evidensia commits to reduce absolute scope 1 and 2 GHG emissions
50% by 2030 from a 2022 base year. IVC Evidensia commits to reduce
absolute scope 3 GHG emissions 30% within the same timeframe.</t>
  </si>
  <si>
    <t>Iveco Group N.V.</t>
  </si>
  <si>
    <t>NL0015000LU4</t>
  </si>
  <si>
    <t>549300ZWF2ZJDD9EOR96</t>
  </si>
  <si>
    <t>Iver Management AB</t>
  </si>
  <si>
    <t>Not available</t>
  </si>
  <si>
    <t>Iver Management AB commits to reduce absolute scope 1 and 2 GHG
emissions 29.4% by 2027 from a 2021 base year.* Iver Management AB also
commits that 90% of its suppliers by emission covering purchased goods &amp;
services, and capital goods will have science-based targets by 2027.
*The target boundary includes land-related emissions and removals from
bioenergy feedstocks.</t>
  </si>
  <si>
    <t>Iwahara Industrial Co.,Ltd.</t>
  </si>
  <si>
    <t>This target was approved using a streamlined target validation route exclusive to small and medium-sized enterprises (SMEs). https://sciencebasedtargets.org/faqs-for-smes/ Iwahara Industrial Co.,Ltd. commits to reduce scope 1 and scope 2 GHG emissions 42% by 2030 from a 2022 base year, and to measure and reduce its scope 3 emissions.</t>
  </si>
  <si>
    <t>Iwaki co.,ltd.</t>
  </si>
  <si>
    <t>This target was approved using a streamlined target validation route exclusive to small and medium-sized enterprises (SMEs). https://sciencebasedtargets.org/faqs-for-smes/ Iwaki co.,ltd. commits to reduce scope 1 and scope 2 GHG emissions 46% by 2030 from a 2019 base year, and to measure and reduce its scope 3 emissions.</t>
  </si>
  <si>
    <t>Iwasa tekkousho Co.,Ltd</t>
  </si>
  <si>
    <t>This target was approved using a streamlined target validation route exclusive to small and medium-sized enterprises (SMEs). https://sciencebasedtargets.org/faqs-for-smes/ Iwasa tekkousho Co.,Ltd commits to reduce scope 1 and scope 2 GHG emissions 46% by 2030 from a 2019 base year, and to measure and reduce its scope 3 emissions.</t>
  </si>
  <si>
    <t>IWATA&amp;CO.,LTD</t>
  </si>
  <si>
    <t>This target was approved using a streamlined target validation route exclusive to small and medium-sized enterprises (SMEs). https://sciencebasedtargets.org/faqs-for-smes/ IWATA&amp;CO.,LTD commits to reduce scope 1 and scope 2 GHG emissions 50% by 2030 from a 2018 base year, and to measure and reduce its scope 3 emissions.</t>
  </si>
  <si>
    <t>IWATANI JUUKEN Co.,Ltd.</t>
  </si>
  <si>
    <t>This target was approved using a streamlined target validation route exclusive to small and medium-sized enterprises (SMEs). https://sciencebasedtargets.org/faqs-for-smes/ IWATANI JUUKEN Co.,Ltd. commits to reduce scope 1 and scope 2 GHG emissions 42% by 2030 from a 2020 base year, and to measure and reduce its scope 3 emissions.</t>
  </si>
  <si>
    <t>IWATSU ELECTRIC CO.,LTD.</t>
  </si>
  <si>
    <t>JP3150800005</t>
  </si>
  <si>
    <t>Iwatsu Electric Co., Ltd. commits to reduce absolute scope 1 and 2 GHG
emissions 42% by FY2030 from a FY2020 base year. Iwatsu Electric Co., Ltd. also
commits to reduce absolute scope 3 GHG emissions from purchased goods and
services, and use of sold products 25% within the same timeframe.</t>
  </si>
  <si>
    <t>IWB Industrielle Werke Basel</t>
  </si>
  <si>
    <t>IWB Industrielle Werke Basel commits to reduce absolute scope 1 GHG emissions from generated electricity 69% by 2030 from a 2021 base year*. IWB Industrielle Werke Basel also commits to reduce absolute scope 1 and 3 GHG emissions covering all sold electricity 69% within the same timeframe*. IWB Industrielle Werke Basel further commits to reduce the remaining absolute scope 1 GHG emissions 42% within the same timeframe*. IWB Industrielle Werke Basel finally commits to reduce absolute scope 3 GHG emissions from the use of sold products by 42% within the same timeframe.*The target boundary includes land-related emissions and removals from bioenergy feedstocks.</t>
  </si>
  <si>
    <t>iwis SE &amp; Co. KG</t>
  </si>
  <si>
    <t>IZAWA TECHNOL LABORATORY CO., LTD.</t>
  </si>
  <si>
    <t>This target was approved using a streamlined target validation route exclusive to small and medium-sized enterprises (SMEs). https://sciencebasedtargets.org/faqs-for-smes/ IZAWA TECHNOL LABORATORY CO., LTD. commits to reduce scope 1 and scope 2 GHG emissions 42% by 2030 from a 2022 base year, and to measure and reduce its scope 3 emissions.</t>
  </si>
  <si>
    <t>IZUMI  BATTERY  INDUSTRY CO., LTD.</t>
  </si>
  <si>
    <t>This target was approved using a streamlined target validation route exclusive to small and medium-sized enterprises (SMEs). https://sciencebasedtargets.org/faqs-for-smes/ IZUMI  BATTERY  INDUSTRY CO., LTD. commits to reduce scope 1 and scope 2 GHG emissions 42% by 2030 from a 2020 base year, and to measure and reduce its scope 3 emissions.</t>
  </si>
  <si>
    <t>IZUMI CORPORATION</t>
  </si>
  <si>
    <t>This target was approved using a streamlined target validation route exclusive to small and medium-sized enterprises (SMEs). https://sciencebasedtargets.org/faqs-for-smes/ IZUMI CORPORATION commits to reduce scope 1 and scope 2 GHG emissions 42% by 2030 from a 2019 base year, and to measure and reduce its scope 3 emissions.</t>
  </si>
  <si>
    <t>Izumi Seisakusho Co.,Ltd.</t>
  </si>
  <si>
    <t>This target was approved using a streamlined target validation route exclusive to small and medium-sized enterprises (SMEs). https://sciencebasedtargets.org/faqs-for-smes/ Izumi Seisakusho Co.,Ltd. commits to reduce scope 1 and scope 2 GHG emissions 46% by 2030 from a 2019 base year, and to measure and reduce its scope 3 emissions.</t>
  </si>
  <si>
    <t>Izumitec Co., Ltd.</t>
  </si>
  <si>
    <t>This target was approved using a streamlined target validation route exclusive to small and medium-sized enterprises (SMEs). https://sciencebasedtargets.org/faqs-for-smes/ Izumitec Co., Ltd. commits to reduce scope 1 and scope 2 GHG emissions 42% by 2030 from a 2021 base year, and to measure and reduce its scope 3 emissions.</t>
  </si>
  <si>
    <t>J Barbour &amp; Sons Ltd</t>
  </si>
  <si>
    <t>Overall Net-Zero Target
Barbour commits to reach net-zero greenhouse gas emissions across the value chain by
FY2050.
Near-Term Targets
Barbour commits to reduce absolute scope 1 and 2 GHG emissions 60% by FY2032 from a
FY2022 base year. Barbour commits to reduce absolute scope 3 GHG emissions from
purchased goods and services, upstream transportation and distribution and downstream
transportation and distribution 30% within the same timeframe.
Long-Term Targets
Barbour commits to reduce absolute scope 1 and 2 GHG emissions 90% by FY2050 from a
FY2022 base year. Barbour commits to reduce absolute scope 3 GHG emissions from
purchased goods and services, upstream transportation and distribution and downstream
transportation and distribution 90% within the same timeframe.</t>
  </si>
  <si>
    <t>J C Bamford Excavators Ltd (JCB)</t>
  </si>
  <si>
    <t>21380047VBTA5SCGTM06</t>
  </si>
  <si>
    <t>J D Wetherspoon</t>
  </si>
  <si>
    <t>GB0001638955</t>
  </si>
  <si>
    <t>Overall Net-Zero Target 
J D Wetherspoon commits to reach net-zero greenhouse gas emissions across the value chain by FY2050. 
Near-Term Targets 
J D Wetherspoon commits to reduce absolute scope 1 and 2 GHG emissions 80% by FY2033 from a FY2019 base year. J D Wetherspoon commits to reduce absolute scope 3 GHG emissions 59% by within the same timeframe. 
Long-Term Targets 
J D Wetherspoon commits to reduce absolute scope 1, 2, and 3 GHG emissions 90% by FY2050 from a FY2019 base year.</t>
  </si>
  <si>
    <t>J McCann &amp; Co Limited</t>
  </si>
  <si>
    <t>This target was approved using a streamlined target validation route exclusive to small and medium-sized enterprises (SMEs). https://sciencebasedtargets.org/faqs-for-smes/ J McCann &amp; Co Limited commits to reduce scope 1 and scope 2 GHG emissions 42% by 2030 from a 2020 base year, and to measure and reduce its scope 3 emissions.</t>
  </si>
  <si>
    <t>J Murphy &amp; Sons Ltd</t>
  </si>
  <si>
    <t>2138004COVYU3YL8AI88</t>
  </si>
  <si>
    <t>J Sainsbury plc</t>
  </si>
  <si>
    <t>GB00B019KW72</t>
  </si>
  <si>
    <t>213800VGZAAJIKJ9Y484</t>
  </si>
  <si>
    <t>Overall Net-Zero Target: J Sainsbury plc commits to reach net-zero greenhouse gas emissions across the value chain by FY2050. 
Near-Term Targets: Energy &amp; Industry: J Sainsbury plc commits to reduce absolute scope 1 and 2 GHG emissions 68% by FY2030 from a FY2018 base year*. J Sainsbury plc also commits to reduce absolute scope 3 GHG emissions from purchased goods and services, upstream transportation and distribution and use of sold products 50.4% within the same timeframe. 
*The target boundary includes land related emissions and removals from bioenergy feedstocks. 
FLAG: J Sainsbury plc commits to reduce absolute scope 3 FLAG GHG emissions 36.4% by FY2030 from a FY2018 base year**. J Sainsbury plc also commits to no deforestation across its primary deforestation-linked commodities, with a target date of December 31, 2025. 
**The target includes FLAG emissions and removals. 
Long-Term Targets: Energy &amp; Industry: J Sainsbury plc commits to reduce absolute scope 1 and 2 GHG emissions 100% by FY2035 from a FY2018 base year*. J Sainsbury plc also commits to reduce absolute scope 3 GHG emissions 90% by FY2050 from a FY2018 base year. 
*The target boundary includes land related emissions and removals from bioenergy feedstocks. 
FLAG: J Sainsbury plc commits to reduce absolute scope 3 FLAG GHG emissions 72% by FY2050 from a FY2018 base year**. 
**The target includes FLAG emissions and removals.</t>
  </si>
  <si>
    <t>J. FRONT RETAILING Co., Ltd.</t>
  </si>
  <si>
    <t>JP3386380004</t>
  </si>
  <si>
    <t>Overall Net-Zero Target 
J. FRONT RETAILING Co., Ltd. commits to reach net-zero greenhouse gas emissions across 
the value chain by 2050 from a 2017 base year. 
Near-Term Targets 
J. FRONT RETAILING Co., Ltd. commits to reduce absolute scope 1 and 2 GHG emissions  60% by 2030 from a 2017 base year. J. FRONT RETAILING Co., Ltd. also commits to reduce  absolute scope 3 GHG emissions 40% within the same timeframe. 
Long-Term Targets 
J. FRONT RETAILING Co., Ltd. commits to reduce absolute scope 1 and 2 GHG emissions  90% by 2030 from a 2017 base year. J. FRONT RETAILING Co., Ltd. also commits to absolute scope 3 GHG emissions 90% within the same timeframe.</t>
  </si>
  <si>
    <t>J.Crew Group</t>
  </si>
  <si>
    <t>USFDS0DQJB19</t>
  </si>
  <si>
    <t>STJVF3IZKPXHGSIMTQ42</t>
  </si>
  <si>
    <t>J.Crew Group commits to reduce absolute scope 1 and 2 GHG emissions 85% by 2030 from a 2019 base year. J.Crew Group also commits to increase annual sourcing of renewable electricity from 0% in 2019 to 100% by 2030. J.Crew Group finally commits to reduce absolute scope 3 GHG emissions 30% by 2030 from a 2019 base year.</t>
  </si>
  <si>
    <t>J.K. Cement Ltd.</t>
  </si>
  <si>
    <t>INE823G01014</t>
  </si>
  <si>
    <t>335800IECEF3EIDGF809</t>
  </si>
  <si>
    <t>JK Cement Limited commits to reduce gross scope 1 GHG emissions 20.4%
per tonne of cementitious products by 2030 from a 2020 base year.* J.K
Cement Limited also commits to reduce gross scope 2 GHG emissions
44.7% per tonne of cementitious products within the same timeframe.
*The target boundary includes land related emissions and removals from
bioenergy feedstocks.</t>
  </si>
  <si>
    <t>JA Solar Technology Co., Ltd.</t>
  </si>
  <si>
    <t>JAB Holding Company</t>
  </si>
  <si>
    <t>529900RRNKUM3INJGF98</t>
  </si>
  <si>
    <t>JAB Holding Company’s portfolio target covers 99% of total investment and lending activities as of 2021. Full target: https://sciencebasedtargets.org/resources/files/Target-language-and-summary_JAB.docx.pdf</t>
  </si>
  <si>
    <t>Jabil Inc.</t>
  </si>
  <si>
    <t>US4663131039</t>
  </si>
  <si>
    <t>5493000CGCQY2OQU7669</t>
  </si>
  <si>
    <t>Jack &amp; Grace Limited</t>
  </si>
  <si>
    <t>This target was approved using a streamlined target validation route exclusive to small and medium-sized enterprises (SMEs). https://sciencebasedtargets.org/faqs-for-smes/ Jack &amp; Grace Limited commits to reduce scope 1 and scope 2 GHG emissions 42% by 2030 from a 2022 base year, and to measure and reduce its scope 3 emissions. Jack &amp; Grace Limited commits to reach net-zero by 2035. As part of this, Jack &amp; Grace Limited commits to reduce scope 1+2+3 emissions 90% by 2035 from a 2022 base year.</t>
  </si>
  <si>
    <t>Jack Henry and Associates, Inc.</t>
  </si>
  <si>
    <t>Jack-Wolfskin Ausrüstung für Draussen GmbH &amp; Co. KGaA</t>
  </si>
  <si>
    <t>5299002BZTDDD50LN261</t>
  </si>
  <si>
    <t>Jackson Family Holdings Limited</t>
  </si>
  <si>
    <t>Jackson Family Wines</t>
  </si>
  <si>
    <t>549300C9AM39091LI352</t>
  </si>
  <si>
    <t>JACKY PERRENOT</t>
  </si>
  <si>
    <t>Jacobs</t>
  </si>
  <si>
    <t>US4698141078</t>
  </si>
  <si>
    <t>549300CZ8QS1GE53O776</t>
  </si>
  <si>
    <t>2030, 2020, 2025</t>
  </si>
  <si>
    <t>Overall Net-Zero Target 
Jacobs commits to reach net-zero greenhouse gas emissions across the value chain by 2040.
Near-Term Targets
Jacobs commits to reduce absolute scope 1 and 2 GHG emissions 50% by 2030 from a 2019 
base year and commits to reduce absolute scope 3 GHG emissions from business travel and 
employee commuting 50% over the same timeframe. Jacobs also commits that 65% of its 
suppliers by spend covering purchased goods and services will have science-based targets by 
2025.
Long-Term Targets
Jacobs commits to reduce absolute scope 1, 2 &amp; 3 GHG emissions 90% by 2040 from a 2019 
base year.</t>
  </si>
  <si>
    <t>Jacques Moret, Inc.</t>
  </si>
  <si>
    <t>This target was approved using a streamlined target validation route exclusive to small and medium-sized enterprises (SMEs). https://sciencebasedtargets.org/faqs-for-smes/ Jacques Moret, Inc. commits to reduce scope 1 and scope 2 GHG emissions 42% by 2030 from a 2022 base year, and to measure and reduce its scope 3 emissions.</t>
  </si>
  <si>
    <t>Jacquet Brossard Distribution</t>
  </si>
  <si>
    <t>Jacuzzi Brands</t>
  </si>
  <si>
    <t>549300PSHUGBOQ47QR63</t>
  </si>
  <si>
    <t>Jacuzzi Group commits to reduce its absolute scope 1 and 2 GHG emissions by 25% by 2031 from a 2021 base year. Jacuzzi Group also commits to reduce scope 3 GHG emissions from purchased goods and services and use of sold products 20% per unit sold within the same timeframe. Jacuzzi Group further commits that 50% of its suppliers by spend, covering purchased goods and services and capital goods, will set science-based targets by 2027.</t>
  </si>
  <si>
    <t>Jadex Inc.</t>
  </si>
  <si>
    <t>Jaggaer LLC</t>
  </si>
  <si>
    <t>Overall Net-Zero Target 
JAGGAER commits to reach net-zero greenhouse gas emissions across the value chain by 2040 from a 2021 base year. 
Near-Term Targets 
JAGGAER commits to reduce absolute scope 1 and 2 GHG emissions 42% by 2030 from a 2021 base year. JAGGAER also commits to reduce absolute scope 3 GHG emissions 42% within the same timeframe. 
Long-Term Targets 
JAGGAER commits to reduce absolute scopes 1 and 2 GHG emissions 90% by 2040 from a 2021 base year. JAGGAER also commits to reduce absolute scope 3 GHG emissions 90% within the same timeframe.</t>
  </si>
  <si>
    <t>Jaguar Land Rover Automotive plc</t>
  </si>
  <si>
    <t>US47010BAK08</t>
  </si>
  <si>
    <t>529900L73GEWN1O5NH84</t>
  </si>
  <si>
    <t>Jaguar Land Rover Automotive PLC commits to reduce absolute scope 1 and 2 GHG emissions by 46% by FY2030 from a FY2020 base year. Jaguar Land Rover Automotive PLC also commits to reduce scope 3 GHG emissions from purchased goods and services and use of sold products 54% per vehicle sold by FY2030 from a FY2020 base year. Within that target, Jaguar Land Rover Automotive PLC commits to reduce scope 3 GHG emissions from use of sold products by 60% per vehicle-kilometer within the same timeframe. Auto manufacturers have two near-term target temperature alignments for 1) scope 1 and 2 emissions and 2) scope 3 category 11 emissions from use of sold products.</t>
  </si>
  <si>
    <t>JAI Overfladebehandling</t>
  </si>
  <si>
    <t>This target was approved using a streamlined target validation route exclusive to small and medium-sized enterprises (SMEs). https://sciencebasedtargets.org/faqs-for-smes/  JAI Overfladebehandling A/S commits to reduce scope 1 and scope 2 GHG emissions 46% by 2030 from a 2019 base year, and to measure and reduce its scope 3 emissions.</t>
  </si>
  <si>
    <t>James Finlay Limited</t>
  </si>
  <si>
    <t>213800J4W22HUQ56QR74</t>
  </si>
  <si>
    <t>James Tech Co., Ltd.</t>
  </si>
  <si>
    <t>This target was approved using a streamlined target validation route exclusive to small and medium-sized enterprises (SMEs). https://sciencebasedtargets.org/faqs-for-smes/ James Tech Co., Ltd. commits to reduce scope 1 and scope 2 GHG emissions 42% by 2030 from a 2021 base year, and to measure and reduce its scope 3 emissions.</t>
  </si>
  <si>
    <t>Jamestown</t>
  </si>
  <si>
    <t>This target was approved using a streamlined target validation route exclusive to small and medium-sized enterprises (SMEs). https://sciencebasedtargets.org/faqs-for-smes/ Jamestown commits to reduce scope 1 and scope 2 GHG emissions 30% by 2030 from a 2018 base year, and to measure and reduce its scope 3 emissions.</t>
  </si>
  <si>
    <t>JAMOCHA TECH PRIVATE LIMITED</t>
  </si>
  <si>
    <t>This target was approved using a streamlined target validation route exclusive to small and medium-sized enterprises (SMEs). https://sciencebasedtargets.org/faqs-for-smes/ JAMOCHA TECH PRIVATE LIMITED commits to reduce scope 1 and scope 2 GHG emissions 42% by 2030 from a 2022 base year, and to measure and reduce its scope 3 emissions.</t>
  </si>
  <si>
    <t>Jan De Nul Group</t>
  </si>
  <si>
    <t>Jan De Nul Group commits to reduce absolute scope 1 and 2 GHG emissions 40% by 2035 from a 2019 base year.* Jan De Nul Group also commits to reduce absolute scope 3 GHG emissions from purchased goods and services and fuel and energy related activities 20% within the same timeframe.  *The target boundary includes biogenic emissions and removals from bioenergy feedstocks.</t>
  </si>
  <si>
    <t>Jane's Group UK Limited</t>
  </si>
  <si>
    <t>This target was approved using a streamlined target validation route exclusive to small and medium-sized enterprises (SMEs). https://sciencebasedtargets.org/faqs-for-smes/ Jane's Group UK Limited commits to reduce scope 1 and scope 2 GHG emissions 42% by 2030 from a 2022 base year, and to measure and reduce its scope 3 emissions.</t>
  </si>
  <si>
    <t>Janji</t>
  </si>
  <si>
    <t>This target was approved using a streamlined target validation route exclusive to small and medium-sized enterprises (SMEs). https://sciencebasedtargets.org/faqs-for-smes/ Janji commits to reduce scope 1 and scope 2 GHG emissions 42% by 2030 from a 2022 base year, and to measure and reduce its scope 3 emissions.</t>
  </si>
  <si>
    <t>Japan Airlines Co., Ltd.</t>
  </si>
  <si>
    <t>JP3705200008</t>
  </si>
  <si>
    <t>3538002MH5L1QZZ93477</t>
  </si>
  <si>
    <t>Japan Carbon Management Co., Ltd.</t>
  </si>
  <si>
    <t>This target was approved using a streamlined target validation route exclusive to small and medium-sized enterprises (SMEs). https://sciencebasedtargets.org/faqs-for-smes/ Japan Carbon Management Co., Ltd. commits to reduce scope 1 and scope 2 GHG emissions 50% by 2030 from a 2018 base year, and to measure and reduce its scope 3 emissions.</t>
  </si>
  <si>
    <t>Japan Elevator Service Holdings Co., Ltd.</t>
  </si>
  <si>
    <t>JP3389510003</t>
  </si>
  <si>
    <t>Japan Logistics Fund, Inc.</t>
  </si>
  <si>
    <t>This target was approved using a streamlined target validation route exclusive to small and medium-sized enterprises (SMEs). https://sciencebasedtargets.org/faqs-for-smes/ Japan Logistics Fund, Inc. commits to reduce scope 1 and scope 2 GHG emissions 42% by 2030 from a 2021 base year, and to measure and reduce its scope 3 emissions.</t>
  </si>
  <si>
    <t>Japan Metropolitan Fund Investment Corporation</t>
  </si>
  <si>
    <t>This target was approved using a streamlined target validation route exclusive to small and medium-sized enterprises (SMEs). https://sciencebasedtargets.org/faqs-for-smes/ Japan Metropolitan Fund Investment Corporation commits to reduce scope 1 and scope 2 GHG emissions 42% by 2030 from a 2020 base year, and to measure and reduce its scope 3 emissions. Japan Metropolitan Fund Investment Corporation commits to reach net-zero by 2050. As part of this, Japan Metropolitan Fund Investment Corporation commits to reduce scope 1+2+3 emissions 100% by 2050 from a 2020 base year.</t>
  </si>
  <si>
    <t>JAPAN NOVOPAN INDUSTRIAL CO.,LTD.</t>
  </si>
  <si>
    <t>This target was approved using a streamlined target validation route exclusive to small and medium-sized enterprises (SMEs). https://sciencebasedtargets.org/faqs-for-smes/ JAPAN NOVOPAN INDUSTRIAL CO.,LTD. commits to reduce scope 1 and scope 2 GHG emissions 42% by 2030 from a 2021 base year, and to measure and reduce its scope 3 emissions.</t>
  </si>
  <si>
    <t>Japan Prime Realty Investment Corporation</t>
  </si>
  <si>
    <t>JP3040890000</t>
  </si>
  <si>
    <t>This target was approved using a streamlined target validation route exclusive to small and medium-sized enterprises (SMEs). https://sciencebasedtargets.org/faqs-for-smes/ Japan Prime Realty Investment Corporation commits to reduce scope 1 and scope 2 GHG emissions 46% by 2030 from a 2019 base year, and to measure and reduce its scope 3 emissions. Japan Prime Realty Investment Corporation commits to reach net-zero greenhouse gas emissions across the value chain by 2050 from a 2019 base year.</t>
  </si>
  <si>
    <t>Japan Real Estate Investment Corporation</t>
  </si>
  <si>
    <t>JP3027680002</t>
  </si>
  <si>
    <t>3538003YAIR3CBGJJ928</t>
  </si>
  <si>
    <t>This target was approved using a streamlined target validation route exclusive to small and medium-sized enterprises (SMEs). https://sciencebasedtargets.org/faqs-for-smes/ Japan Real Estate Investment Corporation commits to reduce scope 1 and scope 2 GHG emissions 46% by 2030 from a 2019 base year, and to measure and reduce its scope 3 emissions.  Japan Real Estate Investment Corporation commits to reach net-zero by 2050. As part of this, Japan Real Estate Investment Corporation commits to reduce scope 1+2+3 emissions 100% by 2050 from a 2019 base year.</t>
  </si>
  <si>
    <t>Japan Steel Tower Co.,Ltd.</t>
  </si>
  <si>
    <t>This target was approved using a streamlined target validation route exclusive to small and medium-sized enterprises (SMEs). https://sciencebasedtargets.org/faqs-for-smes/ Japan Steel Tower Co.,Ltd. commits to reduce scope 1 and scope 2 GHG emissions 42% by 2030 from a 2021 base year, and to measure and reduce its scope 3 emissions.</t>
  </si>
  <si>
    <t>Japan Tobacco Inc.</t>
  </si>
  <si>
    <t>JP3726800000</t>
  </si>
  <si>
    <t>353800Z0ENYBQO0XRJ31</t>
  </si>
  <si>
    <t>JT Group commits to reduce absolute scope 1 and 2 GHG emissions 47% by 2030 from a 2019 base year*. JT Group also commits to reduce absolute scope 3 GHG emissions from purchased goods and services 28% within the same timeframe. *The target boundary includes land-related emissions and removals from bioenergy feedstocks</t>
  </si>
  <si>
    <t>JAPAN.DELIVERY.SYSTEM</t>
  </si>
  <si>
    <t>JP90B0055YF6</t>
  </si>
  <si>
    <t>This target was approved using a streamlined target validation route exclusive to small and medium-sized enterprises (SMEs). https://sciencebasedtargets.org/faqs-for-smes/ JAPAN.DELIVERY.SYSTEM commits to reduce scope 1 and scope 2 GHG emissions 30% by 2030 from a 2018 base year, and to measure and reduce its scope 3 emissions.</t>
  </si>
  <si>
    <t>Jardine Engineering Corporation Limited</t>
  </si>
  <si>
    <t>Jardine Motors Group</t>
  </si>
  <si>
    <t>JAS Worldwide, Inc.</t>
  </si>
  <si>
    <t>Jay Jay Mills</t>
  </si>
  <si>
    <t>Jay-Be Ltd</t>
  </si>
  <si>
    <t>This target was approved using a streamlined target validation route exclusive to small and medium-sized enterprises (SMEs). https://sciencebasedtargets.org/faqs-for-smes/ Jay-Be Ltd commits to reduce scope 1 and scope 2 GHG emissions 42% by 2030 from a 2022 base year, and to measure and reduce its scope 3 emissions.  Jay-Be Ltd commits to reach net-zero by 2050. As part of this, Jay-Be Ltd commits to reduce scope 1+2+3 emissions 90% by 2050 from a 2022 base year.</t>
  </si>
  <si>
    <t>JB Financial Group Co., Ltd.</t>
  </si>
  <si>
    <t>KR7175330000</t>
  </si>
  <si>
    <t>Headline target: JB Financial Group's portfolio targets cover 19% of its total investment and lending activities as of 2020 (1) (1) The JB Financial Group’s SBT includes an optional SME-loans target. https://sciencebasedtargets.org/resources/files/Target-language-and-summary_JB-Financial-Group.docx.pdf</t>
  </si>
  <si>
    <t>JBA Group Limited</t>
  </si>
  <si>
    <t>JBS</t>
  </si>
  <si>
    <t>BRJBSSACNOR8</t>
  </si>
  <si>
    <t>529900RM0MTMZL9O5050</t>
  </si>
  <si>
    <t>JCDecaux SA.</t>
  </si>
  <si>
    <t>FR0000077919</t>
  </si>
  <si>
    <t>9695009KV7AFPDEI5S30</t>
  </si>
  <si>
    <t>JD Components Co., Ltd.</t>
  </si>
  <si>
    <t>JD components commits to reduce absolute scope 1 and scope 2 GHG
emissions 42% by 2030 from a 2020 base year. JD components also
commits to reduce absolute scope 3 GHG emissions from purchased goods
and services 25% within the same timeframe.</t>
  </si>
  <si>
    <t>JD Logistics</t>
  </si>
  <si>
    <t>KYG5074S1012</t>
  </si>
  <si>
    <t>655600LWTFVMV3E2A890</t>
  </si>
  <si>
    <t>JD Logistics commits to reduce absolute scope 1, 2 and 3 GHG emissions 50% by 2030 from a 2019 base year. JD Logistics commits that 50% of its suppliers by spend covering all upstream categories, will have science-based targets by 2025. JD Logistics also commits to increase annual sourcing of renewable electricity from 0% in 2019 to 100% by 2030.</t>
  </si>
  <si>
    <t>JD Sports Fashion PLC</t>
  </si>
  <si>
    <t>GB00BYX91H57</t>
  </si>
  <si>
    <t>213800HROV6Y9MUU8375</t>
  </si>
  <si>
    <t>JD Sports Fashion PLC commits to reduce absolute scope 1 and 2 GHG emissions 67.2% by 2035-36 from a 2019-20 base year*. JD Sports Fashion PLC also commits to increase annual sourcing of renewable electricity from 45.9% in 2019-20 to 100% by 2025-26. JD Sports Fashion PLC commits to reduce absolute scope 3 GHG emissions from purchased goods and services 67.2% by 2035-36 from a 2019-20 base year. *The target boundary includes biogenic emissions and removals from bioenergy feedstocks</t>
  </si>
  <si>
    <t>JDC CORPORATION</t>
  </si>
  <si>
    <t>JP3707200006</t>
  </si>
  <si>
    <t>353800X8ONA1ZPGOL850</t>
  </si>
  <si>
    <t>JDC CORPORATION commits to reduce absolute scope 1 and 2 GHG emissions 42% by FY2030 from a FY2020 base year. JDC CORPORATION also commits to reduce absolute scope 3 GHG emissions 25% within the same timeframe.</t>
  </si>
  <si>
    <t>JDE Peet’s N.V.</t>
  </si>
  <si>
    <t>NL0014332678</t>
  </si>
  <si>
    <t>724500EHG519SE5ZRT89</t>
  </si>
  <si>
    <t>Overall Net-Zero Target: JDE Peet’s N.V. commits to reach net-zero greenhouse gas emissions
across the value chain by 2050.
Near-Term Targets: Energy &amp; industrial: JDE Peet’s N.V. commits to reduce absolute scope 1 and 2
GHG emissions 43.3% by 2030 from a 2020 base year.* JDE Peet’s N.V. also commits to reduce
absolute scope 3 GHG emissions 25% within the same timeframe.
FLAG: JDE Peet’s N.V. commits to reduce absolute scope 3 FLAG GHG emissions 30.3% by 2030
from a 2020 base year.** JDE Peet’s N.V. also commits to no deforestation across its primary
deforestation-linked commodities, with a target date of December 31, 2025.
Long-Term Targets: Energy &amp; industrial: JDE Peet’s N.V. commits to reduce absolute scope 1 and 2
GHG emissions 90% by 2050 from a 2020 base year.* JDE Peet’s N.V. also commits to reduce
absolute scope 3 GHG emissions 90% within the same timeframe.
FLAG: JDE Peet’s N.V. commits to reduce absolute scope 3 FLAG GHG emissions 90% by 2050
from a 2020 base year.**
*The target boundary includes land-related emissions and removals from bioenergy feedstocks.
**The target includes FLAG emissions and removals.</t>
  </si>
  <si>
    <t>JDR Cable Systems Limited</t>
  </si>
  <si>
    <t>2138004ODFZ7HQCLYE23</t>
  </si>
  <si>
    <t>Jellyfish Digital Group Limited</t>
  </si>
  <si>
    <t>JEMS</t>
  </si>
  <si>
    <t>JENEX CO., LTD.</t>
  </si>
  <si>
    <t>Japanese Construction and Engineering company JENEX commits to reduce absolute scope 1 and 2 GHG emissions 55% by 2030 from a 2017 base year. JENEX commits that 90% of its suppliers by emissions covering purchased goods and services will have science-based targets by 2024.</t>
  </si>
  <si>
    <t>Jerónimo Martins - SGPS, S.A.</t>
  </si>
  <si>
    <t>PTJMT0AE0001</t>
  </si>
  <si>
    <t>259400A8SZP10GB5IB19</t>
  </si>
  <si>
    <t>JetBlue Airways Corporation</t>
  </si>
  <si>
    <t>54930070J9H97ZO93T57</t>
  </si>
  <si>
    <t>JetBlue Airways commits to reduce well-to-wake scope 1 and 3 GHG emissions related to jet fuel 50% per revenue tonne kilometer by 2035 from a 2019 base year.* *Non-CO2e effects which may also contribute to aviation induced warming are not included in this target. JetBlue Airways commits to publicly report on non-CO2e impacts of aviation over its target timeframe</t>
  </si>
  <si>
    <t>Jia Hsin Co., Ltd</t>
  </si>
  <si>
    <t>Overall Net-Zero Target: 
Jia Hsin Co., Ltd commits to reach net-zero greenhouse gas emissions across the value chain by 2050.
Near-Term Targets: 
Jia Hsin Co., Ltd commits to reduce absolute scope 1 and 2 GHG emissions 42% by 2030 from a 2022 base year. Jia Hsin Co., Ltd commits to reduce absolute scope 3 GHG emissions from purchased goods and services 25% within the same timeframe.
Long-Term Targets: 
Jia Hsin Co., Ltd commits to reduce absolute scope 1 and 2 GHG emissions 90% by 2050 from a 2022 base year. Jia Hsin Co., Ltd commits to reduce absolute scope 3 GHG emissions 90% within the same timeframe</t>
  </si>
  <si>
    <t>JIANGSU BETTER ELECTRIC CO.,LTD</t>
  </si>
  <si>
    <t>This target was approved using a streamlined target validation route exclusive to small and medium-sized enterprises (SMEs). https://sciencebasedtargets.org/faqs-for-smes/ JIANGSU BETTER ELECTRIC CO.,LTD commits to reduce scope 1 and scope 2 GHG emissions 42% by 2030 from a 2022 base year, and to measure and reduce its scope 3 emissions.</t>
  </si>
  <si>
    <t>Jiangsu Bono Casting Co., Ltd.</t>
  </si>
  <si>
    <t>This target was approved using a streamlined target validation route exclusive to small and medium-sized enterprises (SMEs). https://sciencebasedtargets.org/faqs-for-smes/ Jiangsu Bono Casting Co., Ltd. commits to reduce absolute scope 1 and scope 2 GHG emissions 50% by 2030 from a 2018 base year, and to measure and reduce its scope 3 emissions.</t>
  </si>
  <si>
    <t>JIANGSU HENGTONG POWER CABLE CO., LTD.</t>
  </si>
  <si>
    <t>JIANGSU HONGBANG CHEMICAL TECHNOLOGY CO., LTD</t>
  </si>
  <si>
    <t>JIANGSU JILONG SPORT AND LEISURE PRODUCTS CO., LTD</t>
  </si>
  <si>
    <t>Jiangsu Pacific Quartz Co., Ltd.</t>
  </si>
  <si>
    <t>CNE100001VC5</t>
  </si>
  <si>
    <t>Jiangsu Transimage Technology Co., Ltd.</t>
  </si>
  <si>
    <t>Jiangsu Xinhua Machinery &amp; Equipment Manufacturing Co.,Ltd</t>
  </si>
  <si>
    <t>This target was approved using a streamlined target validation route exclusive to small and medium-sized enterprises (SMEs). https://sciencebasedtargets.org/faqs-for-smes/ Jiangsu Xinhua Machinery &amp; Equipment Manufacturing Co.,Ltd commits to reduce scope 1 and scope 2 GHG emissions 42% by 2030 from a 2022 base year, and to measure and reduce its scope 3 emissions.</t>
  </si>
  <si>
    <t>Jiangsu Yuanjing Holiday Travel Products Co., LTD.</t>
  </si>
  <si>
    <t>This target was approved using a streamlined target validation route exclusive to small and medium-sized enterprises (SMEs). https://sciencebasedtargets.org/faqs-for-smes/ Jiangsu Yuanjing Holiday Travel Products Co., LTD. commits to reduce scope 1 and scope 2 GHG emissions 42% by 2030 from a 2022 base year, and to measure and reduce its scope 3 emissions.</t>
  </si>
  <si>
    <t>Jiangsu Zhenjiang New energy equipment Co., Ltd</t>
  </si>
  <si>
    <t>Jiangsu Zhongjin Matai Medicinal Packaging Co., Ltd</t>
  </si>
  <si>
    <t>JIANGXI JIAN AOHAI TECHNOLOGY CO., LTD</t>
  </si>
  <si>
    <t>Jiangyin Boway Machinery Complete Equipment Co., Ltd</t>
  </si>
  <si>
    <t>This target was approved using a streamlined target validation route exclusive to small and medium-sized enterprises (SMEs). https://sciencebasedtargets.org/faqs-for-smes/  Jiangyin Boway Machinery Complete Equipment Co., Ltd commits to reduce scope 1 and scope 2 GHG emissions 38% by 2030 from a 2021 base year, and to measure and reduce its scope 3 emissions.</t>
  </si>
  <si>
    <t>JIASHIHAO (MYANMAR) LIMITED</t>
  </si>
  <si>
    <t>Myanmar (Burma)</t>
  </si>
  <si>
    <t>Jigsaw Systems Ltd</t>
  </si>
  <si>
    <t>213800EZZYEM1UW4GJ12</t>
  </si>
  <si>
    <t>This target was approved using a streamlined target validation route exclusive to small and medium-sized enterprises (SMEs). https://sciencebasedtargets.org/faqs-for-smes/ Jigsaw Systems Ltd commits to reduce scope 1 and scope 2 GHG emissions 42% by 2030 from a 2020 base year, and to measure and reduce its scope 3 emissions. Jigsaw Systems Ltd commits to reach net-zero greenhouse gas emissions across the value chain by 2040 from a 2021 base year.</t>
  </si>
  <si>
    <t>Jilin Asymchem Laboratories Co., Ltd.</t>
  </si>
  <si>
    <t>JILITI</t>
  </si>
  <si>
    <t>This target was approved using a streamlined target validation route exclusive to small and medium-sized enterprises (SMEs). https://sciencebasedtargets.org/faqs-for-smes/ JILITI commits to reduce scope 1 and scope 2 GHG emissions 42% by 2030 from a 2021 base year, and to measure and reduce its scope 3 emissions.</t>
  </si>
  <si>
    <t>Jinan Faithcast Machinery Co.,Ltd.</t>
  </si>
  <si>
    <t>This target was approved using a streamlined target validation route exclusive to small and medium-sized enterprises (SMEs). https://sciencebasedtargets.org/faqs-for-smes/ Jinan Faithcast Machinery Co.,Ltd. commits to reduce scope 1 and scope 2 GHG emissions 42% by 2030 from a 2021 base year, and to measure and reduce its scope 3 emissions.</t>
  </si>
  <si>
    <t>Jindal Films Europe</t>
  </si>
  <si>
    <t>Jindal Stainless Limited</t>
  </si>
  <si>
    <t>INE220G01021</t>
  </si>
  <si>
    <t>3358003QFQMSFDO7BP20</t>
  </si>
  <si>
    <t>Jinhua Huachao Environmental Protection Technology Co. LTD</t>
  </si>
  <si>
    <t>This target was approved using a streamlined target validation route exclusive to small and medium-sized enterprises (SMEs). https://sciencebasedtargets.org/faqs-for-smes/ Jinhua Huachao Environmental Protection Technology Co. LTD commits to reduce scope 1 and scope 2 GHG emissions 42% by 2030 from a 2023 base year, and to measure and reduce its scope 3 emissions.</t>
  </si>
  <si>
    <t>Jinhua Yongxing Waste Materials Recycling Co.LTD</t>
  </si>
  <si>
    <t>This target was approved using a streamlined target validation route exclusive to small and medium-sized enterprises (SMEs). https://sciencebasedtargets.org/faqs-for-smes/ Jinhua Yongxing Waste Materials Recycling Co.LTD commits to reduce scope 1 and scope 2 GHG emissions 42% by 2030 from a 2022 base year, and to measure and reduce its scope 3 emissions.</t>
  </si>
  <si>
    <t>JinkoSolar Co., Ltd</t>
  </si>
  <si>
    <t>US47759T1007</t>
  </si>
  <si>
    <t>529900Y93WNCS05FG852</t>
  </si>
  <si>
    <t>Overall Net-Zero Target
JinkoSolar Co., Ltd commits to reach net-zero GHG emissions across the value chain by
2050.
Near-Term Targets
JinkoSolar Co., Ltd commits to reduce absolute scope 1 and 2 GHG emissions 50.4% by 2032
from a 2022 base year. JinkoSolar Co., Ltd also commits to increase active annual source of
renewable electricity from 51% in 2022 to 100% by 2030. JinkoSolar Co., Ltd further
commits to reduce scope 3 GHG emissions from purchased goods and services 58.2% per
MW of solar related product produced by 2032 from a 2022 base year.
Long-Term Targets
JinkoSolar Co., Ltd commits to reduce absolute scope 1 and 2 emissions 90% by 2050 from a
2022 base year. JinkoSolar Co., Ltd also commits to reduce scope 3 GHG emissions from
purchased goods and services, upstream transportation and distribution, and downstream
transportation and distribution 97% per MW of solar related product produced within the
same timeframe.</t>
  </si>
  <si>
    <t>Jintuo Technology Co.,Ltd.</t>
  </si>
  <si>
    <t>Jintuo Technology Co., Ltd. commits to reduce absolute scope 1 and 2 GHG
emissions 42% by 2030 from a 2022 base year. Jintuo Technology Co., Ltd. also
commits to reduce absolute scope 3 GHG emission 25% within the same
timeframe.</t>
  </si>
  <si>
    <t>JK Lakshmi Cement Limited</t>
  </si>
  <si>
    <t>INE786A01032</t>
  </si>
  <si>
    <t>3358006QYGRAB8GVCW68</t>
  </si>
  <si>
    <t>JK Tyre &amp; Industries Ltd</t>
  </si>
  <si>
    <t>INE573A01042</t>
  </si>
  <si>
    <t>33580099JDMRD3G39P82</t>
  </si>
  <si>
    <t>JK Tyre &amp; Industries Limited commits to reduce absolute scope 1 and 2
GHG emissions 37.5% by FY2035 from FY2020 base year.* JK Tyre &amp;
Industries Limited also commits to reduce absolute scope 3 GHG emissions 18.5% within the same timeframe.
*The target boundary includes land-related emissions and removals from bioenergy feedstocks.</t>
  </si>
  <si>
    <t>JKE PRECISION INDUSTRY CO.,LTD</t>
  </si>
  <si>
    <t>This target was approved using a streamlined target validation route exclusive to small and medium-sized enterprises (SMEs). https://sciencebasedtargets.org/faqs-for-smes/ JKE PRECISION INDUSTRY CO.,LTD commits to reduce scope 1 and scope 2 GHG emissions 42% by 2030 from a 2022 base year, and to measure and reduce its scope 3 emissions. JKE PRECISION INDUSTRY CO.,LTD commits to reach net-zero by 2050. As part of this, JKE PRECISION INDUSTRY CO.,LTD commits to reduce scope 1+2+3 emissions 100% by 2050 from a 2022 base year.</t>
  </si>
  <si>
    <t>JLL</t>
  </si>
  <si>
    <t>US48020Q1076</t>
  </si>
  <si>
    <t>6SYKCME112RT8TQUO411</t>
  </si>
  <si>
    <t>JLL commits to reach net-zero greenhouse emissions across the value chain by 2040.
Near-Term Targets
JLL commits to reduce absolute scope 1, 2 and 3 GHG emissions 51% by 2030 from a 2018 base year.
Long-Term Targets
JLL commits to reduce absolute scope 1, 2, and 3 GHG emissions 95% by 2040 from a 2018 base year.</t>
  </si>
  <si>
    <t>JM Baxi Ports &amp; Logistics Limited</t>
  </si>
  <si>
    <t>INE232001012</t>
  </si>
  <si>
    <t>335800M4N26MMHYH7H20</t>
  </si>
  <si>
    <t>JMB Wind Engineering</t>
  </si>
  <si>
    <t>Johann Grohmann GmbH &amp; Co. KG</t>
  </si>
  <si>
    <t>Johannes Pedersen a/s</t>
  </si>
  <si>
    <t>This target was approved using a streamlined target validation route exclusive to small and medium-sized enterprises (SMEs). https://sciencebasedtargets.org/faqs-for-smes/ Johannes Pedersen a/s commits to reduce scope 1 and scope 2 GHG emissions 46% by 2030 from a 2019 base year, and to measure and reduce its scope 3 emissions.</t>
  </si>
  <si>
    <t>John F Hunt Ltd</t>
  </si>
  <si>
    <t>John Lewis Partnership</t>
  </si>
  <si>
    <t>Overall Net-Zero Target John Lewis Partnership commits to reach net-zero GHG emissions across the value chain by 2050. Near-Term Targets Energy/industrial John Lewis Partnership commits to reduce absolute scope 1 and 2 GHG emissions 60% by FY2030 from a FY2020 base year*. John Lewis Partnership also commits to reduce absolute scope 3 GHG emissions from purchased goods and services and use of sold products 42% within the same timeframe. *The target boundary includes land-related emissions and removals from bioenergy feedstocks. FLAG John Lewis Partnership commits to reduce absolute scope 1 and 3 FLAG GHG emissions 30.3% by FY2030 from a FY2020 base year*. John Lewis Partnership also commits to no deforestation across its primary deforestation-linked commodities with a target date of FY2025. *The target includes FLAG emissions and removals. Long-Term Targets Energy/industrial John Lewis Partnership commits to reduce absolute scope 1 and 2 GHG emissions 90% by FY2035 from a FY2020 base year*. John Lewis Partnership also commits to reduce absolute scope 3 GHG emissions 90% by FY2050 from a FY2020 base year. *The target boundary includes land-related emissions and removals from bioenergy feedstocks. FLAG John Lewis Partnership commits to reduce absolute scope 1 FLAG GHG emissions 72% by FY2035 from a FY2020 base year*. John Lewis Partnership also commits to reduce absolute scope 3 FLAG GHG emissions 72% by FY2050 from a FY2020 base year*. *The target includes FLAG emissions and removals</t>
  </si>
  <si>
    <t>John Mattson Fastighetsföretagen AB</t>
  </si>
  <si>
    <t>This target was approved using a streamlined target validation route exclusive to small and medium-sized enterprises (SMEs). https://sciencebasedtargets.org/faqs-for-smes/ John Mattson Fastighetsföretagen AB commits to reduce scope 1 and scope 2 GHG emissions 38% by 2030 from a 2021 base year, and to measure and reduce its scope 3 emissions.</t>
  </si>
  <si>
    <t>John Menzies plc</t>
  </si>
  <si>
    <t>GB0005790059</t>
  </si>
  <si>
    <t>5493008LNN1X4R79PJ89</t>
  </si>
  <si>
    <t>John Paul Construction</t>
  </si>
  <si>
    <t>John Sisk &amp; Son</t>
  </si>
  <si>
    <t>254900VUOVWNWQUNYG16</t>
  </si>
  <si>
    <t>John Sisk &amp; Son commits to reduce absolute scope 1 and 2 GHG emissions
100% by 2030 from a 2019 base year.* John Sisk &amp; Son also commits to
reduce absolute scope 3 GHG emissions 28% within the same timeframe.
*The target boundary includes biogenic emissions and removals from
bioenergy feedstocks</t>
  </si>
  <si>
    <t>John Wiley &amp; Son, Inc.</t>
  </si>
  <si>
    <t>US9682232064</t>
  </si>
  <si>
    <t>5493003XM719UN7E8P64</t>
  </si>
  <si>
    <t>Overall Net-Zero Target
Wiley commits to reach net-zero greenhouse gas emissions across the value chain by
FY2040 from a FY2020 base year.
Near-Term Targets
Wiley commits to reduce absolute scope 1 and 2 GHG emissions 50% by FY2030 from a
FY2020 base year. Wiley also commits to reduce absolute scope 3 GHG emissions from
purchased goods and services and business travel 50% within the same timeframe.
Long-Term Targets
Wiley commits to reduce absolute scope 1, 2, and 3 emissions 90% by FY2040 from a
FY2020 base year.</t>
  </si>
  <si>
    <t>Johnson &amp; Johnson</t>
  </si>
  <si>
    <t>US4781601046</t>
  </si>
  <si>
    <t>549300G0CFPGEF6X2043</t>
  </si>
  <si>
    <t>Johnson &amp; Johnson commits to reduce absolute scope 1 and 2 GHG emissions
44% by 2030 from a 2021 base year.* Johnson &amp; Johnson also commits that 80%
of its suppliers by emissions covering purchased goods and services and
upstream transportation and distribution, will have science-based targets by 2028.
* The target boundary includes biogenic land-related emissions and removals from
bioenergy feedstocks.</t>
  </si>
  <si>
    <t>Johnson Controls International plc</t>
  </si>
  <si>
    <t>IE00BY7QL619</t>
  </si>
  <si>
    <t>549300XQ6S1GYKGBL205</t>
  </si>
  <si>
    <t>Johnson Controls International plc commits to reduce absolute scope 1 and 2 GHG emissions 55% by 2030 from a 2017 base year.* Johnson Controls International plc also commits to reduce absolute scope 3 GHG emissions from the use of sold products 16% by 2030 from a 2017 base year. *The target boundary includes biogenic emissions and removals from bioenergy feedstocks</t>
  </si>
  <si>
    <t>Johnson Electric</t>
  </si>
  <si>
    <t>BMG5150J1577</t>
  </si>
  <si>
    <t>Johnson Matthey Plc</t>
  </si>
  <si>
    <t>GB00BZ4BQC70</t>
  </si>
  <si>
    <t>2138001AVBSD1HSC6Z10</t>
  </si>
  <si>
    <t>Overall Net-Zero Target: Johnson Matthey Plc commits to reach net-zero greenhouse gas emissions across the value chain by FY2040.
Near-Term Targets: Johnson Matthey commits to reduce absolute scope 1 and 2 GHG emissions 44% by FY2030 from a FY2020 base year. Johnson Matthey also commits to reduce absolute scope 3 GHG emissions from purchased goods and services 42% within the same timeframe.
Long-Term Targets: Johnson Matthey commits to reduce absolute scope 1, 2 and 3 GHG emissions 90% by FY2040 from a FY2020 base year.</t>
  </si>
  <si>
    <t>Johnsonville LLC</t>
  </si>
  <si>
    <t>Jokey SE</t>
  </si>
  <si>
    <t>Jones Engineering</t>
  </si>
  <si>
    <t>Jonsac AB</t>
  </si>
  <si>
    <t>This target was approved using a streamlined target validation route exclusive to small and medium-sized enterprises (SMEs). https://sciencebasedtargets.org/faqs-for-smes/ Jonsac AB commits to reduce scope 1 and scope 2 GHG emissions 50% by 2030 from a 2018 base year, and to measure and reduce its scope 3 emissions.</t>
  </si>
  <si>
    <t>JOOSUNG CORPORATION</t>
  </si>
  <si>
    <t>This target was approved using a streamlined target validation route exclusive to small and medium-sized enterprises (SMEs). https://sciencebasedtargets.org/faqs-for-smes/ JOOSUNG CORPORATION commits to reduce scope 1 and scope 2 GHG emissions 50% by 2030 from a 2018 base year, and to measure and reduce its scope 3 emissions</t>
  </si>
  <si>
    <t>Jordanes AS</t>
  </si>
  <si>
    <t>JORDENEN SAS</t>
  </si>
  <si>
    <t>This target was approved using a streamlined target validation route exclusive to small and medium-sized enterprises (SMEs). https://sciencebasedtargets.org/faqs-for-smes/ JORDENEN SAS commits to reduce scope 1 and scope 2 GHG emissions 50% by 2030 from a 2018 base year, and to measure and reduce its scope 3 emissions.</t>
  </si>
  <si>
    <t>JORTON A/S</t>
  </si>
  <si>
    <t>JORTON A/S commits to reduce scope 1 and 2 GHG emissions 42% by 2030 from a 2021 base year. JORTON A/S  also commits to reduce scope 3 GHG emissions from purchased goods and services 51.6%  per million DKK value added within the same timeframe.</t>
  </si>
  <si>
    <t>José Combalia, S.A.</t>
  </si>
  <si>
    <t>959800C86YQSVFNXMB34</t>
  </si>
  <si>
    <t>This target was approved using a streamlined target validation route exclusive to small and medium-sized enterprises (SMEs). https://sciencebasedtargets.org/faqs-for-smes/ José Combalia, S.A. commits to reduce scope 1 and scope 2 GHG emissions 30% by 2030 from a 2018 base year, and to measure and reduce its scope 3 emissions.</t>
  </si>
  <si>
    <t>Joshin Denki Co.,Ltd.</t>
  </si>
  <si>
    <t>JP3393000009</t>
  </si>
  <si>
    <t>Joshin Denki Co.,Ltd. commits to reduce absolute scope 1 and 2 GHG emissions 42% by FY2030 from a FY2021 base year. Joshin Denki Co.,Ltd. commits to increase active annual sourcing of renewable electricity from 80.4% in FY2021 to 100% by FY2030. Joshin Denki Co.,Ltd. also commits to reduce absolute scope 3 GHG emissions from purchased goods and services and use of sold products 25% by FY2030 from a FY2021 base year.</t>
  </si>
  <si>
    <t>Jotron AS</t>
  </si>
  <si>
    <t>This target was approved using a streamlined target validation route exclusive to small and medium-sized enterprises (SMEs). https://sciencebasedtargets.org/faqs-for-smes/ Jotron AS commits to reduce scope 1 and scope 2 GHG emissions 50% by 2030 from a 2018 base year, and to measure and reduce its scope 3 emissions.</t>
  </si>
  <si>
    <t>Joulz</t>
  </si>
  <si>
    <t>This target was approved using a streamlined target validation route exclusive to small and medium-sized enterprises (SMEs). https://sciencebasedtargets.org/faqs-for-smes/ Joulz commits to reduce scope 1 and scope 2 GHG emissions 42% by 2030 from a 2021 base year, and to measure and reduce its scope 3 emissions.</t>
  </si>
  <si>
    <t>JP/Politikens Hus A/S</t>
  </si>
  <si>
    <t>JSC ECO BALTIA</t>
  </si>
  <si>
    <t>LV0000860120</t>
  </si>
  <si>
    <t>984500F3ETBEAC0E2D46</t>
  </si>
  <si>
    <t>JSR Corporation</t>
  </si>
  <si>
    <t>JP3385980002</t>
  </si>
  <si>
    <t>JSW Cement</t>
  </si>
  <si>
    <t>INE718I01012</t>
  </si>
  <si>
    <t>335800KDVP88TZYLON57</t>
  </si>
  <si>
    <t>JSW Energy Limited</t>
  </si>
  <si>
    <t>INE121E01018</t>
  </si>
  <si>
    <t>3358001ZFBW2VIMBMI85</t>
  </si>
  <si>
    <t>JT Group Limited</t>
  </si>
  <si>
    <t>Jersey</t>
  </si>
  <si>
    <t>This target was approved using a streamlined target validation route exclusive to small and medium-sized enterprises (SMEs). https://sciencebasedtargets.org/faqs-for-smes/JT Group Limited commits to reduce scope 1 and scope 2 GHG emissions 25% by 2030 from a 2020 base year, and to measure and reduce its scope 3 emissions.</t>
  </si>
  <si>
    <t>JTB Corp.</t>
  </si>
  <si>
    <t>JTEKT</t>
  </si>
  <si>
    <t>Juan José Albarracin S.A.</t>
  </si>
  <si>
    <t>This target was approved using a streamlined target validation route exclusive to small and medium-sized enterprises (SMEs). https://sciencebasedtargets.org/faqs-for-smes/ Juan José Albarracin S.A. commits to reduce scope 1 and scope 2 GHG emissions 50% by 2030 from a 2018 base year, and to measure and reduce its scope 3 emissions.</t>
  </si>
  <si>
    <t>Jules</t>
  </si>
  <si>
    <t>Julie Sandlau Vietnam. ltd</t>
  </si>
  <si>
    <t>This target was approved using a streamlined target validation route exclusive to small and medium-sized enterprises (SMEs). https://sciencebasedtargets.org/faqs-for-smes/ Julie Sandlau Vietnam. ltd commits to reduce scope 1 and scope 2 GHG emissions 42% by 2030 from a 2020 base year, and to measure and reduce its scope 3 emissions.</t>
  </si>
  <si>
    <t>Julius Bär Group Ltd.</t>
  </si>
  <si>
    <t>CH0102484968</t>
  </si>
  <si>
    <t>5299007MF0604ZGJER92</t>
  </si>
  <si>
    <t>Headline target: Julius Bär Group Ltd.'s portfolio targets cover 11% of its total investment and lending by total assets as of 2021. As of that year, required activities made up 10% of Julius Bär Group Ltd.'s total investment and lending by total assets while optional activities made up 65% and out of scope activities made up 25%.
https://sciencebasedtargets.org/resources/files/Target-language-and-summary_Julius-B%C3%A4r-Group-Ltd.pdf</t>
  </si>
  <si>
    <t>Financial Institution. Deadline to submit targets May 2024.</t>
  </si>
  <si>
    <t>Julius Rutherfoord &amp; Co Ltd</t>
  </si>
  <si>
    <t>Jumbo</t>
  </si>
  <si>
    <t>724500RE1RVFWTD92H40</t>
  </si>
  <si>
    <t>Jungbunzlauer International AG</t>
  </si>
  <si>
    <t>Jungbunzlauer International AG commits to reduce absolute scope 1 and scope 2 GHG emissions 25% by 2030 from a 2020 base year.* Jungbunzlauer International AG also commits to reduce absolute scope 3 GHG emissions from fuel- and energy-related activities and downstream transportation and distribution 12.3% within the same timeframe. Jungbunzlauer International AG further commits that 70% of its suppliers by emissions covering purchased goods and services, will have science-based targets by 2026. *The target boundary includes biogenic emissions and removals from bioenergy feedstocks.</t>
  </si>
  <si>
    <t>Jungheinrich AG</t>
  </si>
  <si>
    <t>DE0006219934</t>
  </si>
  <si>
    <t>529900PHZORTU6FSXE73</t>
  </si>
  <si>
    <t>Overall Net-Zero Target
Jungheinrich AG commits to reach net-zero greenhouse gas emissions across the value
chain by 2050 from a 2021 base year.
Near-Term Targets
Jungheinrich AG commits to reduce absolute scope 1 GHG emissions 42% by 2030 from a
2021 base year. Jungheinrich AG also commits to increase active annual sourcing of
renewable electricity from 70% in 2021 to 100% by 2030. Jungheinrich AG further commits
to reduce absolute scope 3 GHG emissions 25% within the same timeframe.
Long-Term Targets
Jungheinrich AG commits to reduce absolute scope 1 and 2 GHG emissions 90% by 2050
from a 2021 base year. Jungheinrich AG commits to reduce absolute scope 3 GHG emissions
90% within the same timeframe.</t>
  </si>
  <si>
    <t>Juniper Networks</t>
  </si>
  <si>
    <t>Juno Bidco BV</t>
  </si>
  <si>
    <t>This target was approved using a streamlined target validation route exclusive to small and medium-sized enterprises (SMEs). https://sciencebasedtargets.org/faqs-for-smes/ Juno Bidco BV commits to reduce scope 1 and scope 2 GHG emissions 42% by 2030 from a 2022 base year, and to measure and reduce its scope 3 emissions.</t>
  </si>
  <si>
    <t>Jupiter Bach</t>
  </si>
  <si>
    <t>894500UDZC1ILHZ8GF11</t>
  </si>
  <si>
    <t>Just Group Plc</t>
  </si>
  <si>
    <t>GB00BCRX1J15</t>
  </si>
  <si>
    <t>5493006456YEZEELRR90</t>
  </si>
  <si>
    <t>Juustoportti Group</t>
  </si>
  <si>
    <t>This target was approved using a streamlined target validation route exclusive to small and medium-sized enterprises (SMEs). https://sciencebasedtargets.org/faqs-for-smes/ Juustoportti Group commits to reduce scope 1 and scope 2 GHG emissions 38% by 2030 from a 2021 base year, and to measure and reduce its scope 3 emissions.</t>
  </si>
  <si>
    <t>Juzen Chemical Corporation</t>
  </si>
  <si>
    <t>This target was approved using a streamlined target validation route exclusive to small and medium-sized enterprises (SMEs). https://sciencebasedtargets.org/faqs-for-smes/ Juzen Chemical Corporation commits to reduce scope 1 and scope 2 GHG emissions 42% by 2030 from a 2022 base year, and to measure and reduce its scope 3 emissions.</t>
  </si>
  <si>
    <t>JYSK A/S</t>
  </si>
  <si>
    <t>Jysk Display A/S</t>
  </si>
  <si>
    <t>This target was approved using a streamlined target validation route exclusive to small and medium-sized enterprises (SMEs). https://sciencebasedtargets.org/faqs-for-smes/ Jysk Display A/S commits to reduce absolute scope 1 and scope 2 GHG emissions 50% by 2030 from a 2018 base year, and to measure and reduce its scope 3 emissions.</t>
  </si>
  <si>
    <t>K&amp;V Nemzetkozi Fuvarozo Kft.</t>
  </si>
  <si>
    <t>K-9 Internacional</t>
  </si>
  <si>
    <t>K-tronics(Su Zhou) Technology Co.,LTD</t>
  </si>
  <si>
    <t>K-tronics(Su Zhou) Technology Co.,LTD commits to reduce absolute scope 1 and 2 GHG emissions 42% by 2030 from a 2021 base year. K-tronics(Su Zhou) Technology Co.,LTD also commits to reduce absolute scope 3 GHG emissions 25% within the same timeframe.</t>
  </si>
  <si>
    <t>K. GIRDHARLAL INTERNATIONAL PRIVATE LIMITED</t>
  </si>
  <si>
    <t>335800C6PMY4GX8W6S19</t>
  </si>
  <si>
    <t>K.R.I CO.,LTD.</t>
  </si>
  <si>
    <t>This target was approved using a streamlined target validation route exclusive to small and medium-sized enterprises (SMEs). https://sciencebasedtargets.org/faqs-for-smes/ K.R.I CO.,LTD. commits to reduce scope 1 and scope 2 GHG emissions 46% by 2030 from a 2019 base year, and to measure and reduce its scope 3 emissions.</t>
  </si>
  <si>
    <t>K2 Corporate Mobility</t>
  </si>
  <si>
    <t>This target was approved using a streamlined target validation route exclusive to small and medium-sized enterprises (SMEs). https://sciencebasedtargets.org/faqs-for-smes/ K2 Corporate Mobility commits to reduce scope 1 and scope 2 GHG emissions 42% by 2030 from a 2021 base year, and to measure and reduce its scope 3 emissions. K2 Corporate Mobility commits to reach net-zero by 2050. As part of this, K2 Corporate Mobility commits to reduce scope 1+2+3 emissions 90% by 2050 from a 2021 base year.</t>
  </si>
  <si>
    <t>K2A Knaust &amp; Andersson</t>
  </si>
  <si>
    <t>SE0010520254</t>
  </si>
  <si>
    <t>549300Q62J8QZJ5TGJ71</t>
  </si>
  <si>
    <t>This target was approved using a streamlined target validation route exclusive to small and medium-sized enterprises (SMEs). https://sciencebasedtargets.org/faqs-for-smes/ K2A Knaust &amp; Andersson commits to reduce scope 1 and scope 2 GHG emissions 50% by 2030 from a 2018 base year, and to measure and reduce its scope 3 emissions.</t>
  </si>
  <si>
    <t>Kabbara LLC.</t>
  </si>
  <si>
    <t>This target was approved using a streamlined target validation route exclusive to small and medium-sized enterprises (SMEs). https://sciencebasedtargets.org/faqs-for-smes/ Kabbara LLC. commits to reduce scope 1 and scope 2 GHG emissions 38% by 2030 from a 2021 base year, and to measure and reduce its scope 3 emissions.</t>
  </si>
  <si>
    <t>Kadant Inc.</t>
  </si>
  <si>
    <t>KADOWAKI COLOR WORKS Co.Ltd</t>
  </si>
  <si>
    <t>This target was approved using a streamlined target validation route exclusive to small and medium-sized enterprises (SMEs). https://sciencebasedtargets.org/faqs-for-smes/ KADOWAKI COLOR WORKS Co.Ltd commits to reduce scope 1 and scope 2 GHG emissions 42% by 2030 from a 2021 base year, and to measure and reduce its scope 3 emissions.</t>
  </si>
  <si>
    <t>KAEFER SE &amp; Co. KG</t>
  </si>
  <si>
    <t>529900TZMQMBPMH50P06</t>
  </si>
  <si>
    <t>KAGA SANGYO CO.,LTD.</t>
  </si>
  <si>
    <t>This target was approved using a streamlined target validation route exclusive to small and medium-sized enterprises (SMEs). https://sciencebasedtargets.org/faqs-for-smes/ KAGA SANGYO CO.,LTD. commits to reduce scope 1 and scope 2 GHG emissions 42% by 2030 from a 2021 base year, and to measure and reduce its scope 3 emissions.</t>
  </si>
  <si>
    <t>KAGAMISUISAN CO.,LTD.</t>
  </si>
  <si>
    <t>This target was approved using a streamlined target validation route exclusive to small and medium-sized enterprises (SMEs). https://sciencebasedtargets.org/faqs-for-smes/ KAGAMISUISAN CO.,LTD. commits to reduce scope 1 and scope 2 GHG emissions 42% by 2030 from a 2021 base year, and to measure and reduce its scope 3 emissions.</t>
  </si>
  <si>
    <t>Kagome Co., Ltd.</t>
  </si>
  <si>
    <t>JP3208200000</t>
  </si>
  <si>
    <t>549300QC5KRGKXSZKO90</t>
  </si>
  <si>
    <t>KAGOME CO., LTD. commits to reduce absolute scope 1 and 2 GHG emissions 42% by 2030 from a 2020 base year. KAGOME CO., LTD. commits to reduce absolute scope 3 GHG emissions 13% over the same timeframe.</t>
  </si>
  <si>
    <t>KAHEI CO.,LTD.</t>
  </si>
  <si>
    <t>This target was approved using a streamlined target validation route exclusive to small and medium-sized enterprises (SMEs). https://sciencebasedtargets.org/faqs-for-smes/ KAHEI CO.,LTD. commits to reduce scope 1 and scope 2 GHG emissions 42% by 2030 from a 2019 base year, and to measure and reduce its scope 3 emissions.</t>
  </si>
  <si>
    <t>Kährs Group</t>
  </si>
  <si>
    <t>SE0017085285</t>
  </si>
  <si>
    <t>549300Z8UVI8L63Y1V19</t>
  </si>
  <si>
    <t>KAIHO INDUSTRY CO., LTD.,</t>
  </si>
  <si>
    <t>This target was approved using a streamlined target validation route exclusive to small and medium-sized enterprises (SMEs). https://sciencebasedtargets.org/faqs-for-smes/ KAIHO INDUSTRY CO., LTD., commits to reduce absolute scope 1 and scope 2 GHG emissions 42% by 2030 from a 2020 base year, and to measure and reduce its scope 3 emissions.</t>
  </si>
  <si>
    <t>Kainos Group plc</t>
  </si>
  <si>
    <t>GB00BZ0D6727</t>
  </si>
  <si>
    <t>213800H2PQMIF3OVZY47</t>
  </si>
  <si>
    <t>Y2026</t>
  </si>
  <si>
    <t>Kainos Group commits to reduce absolute scope 1 and 2 GHG emissions 70% by FY2026 from a FY2020 base year. Kainos Group also commits to reduce scope 3 GHG emissions 45% per unit of value added within the same timeframe.</t>
  </si>
  <si>
    <t>Kajikei Iron Works Co.,Ltd.</t>
  </si>
  <si>
    <t>This target was approved using a streamlined target validation route exclusive to small and medium-sized enterprises (SMEs). https://sciencebasedtargets.org/faqs-for-smes/ Kajikei Iron Works Co.,Ltd. commits to reduce scope 1 and scope 2 GHG emissions 46% by 2030 from a 2019 base year, and to measure and reduce its scope 3 emissions.</t>
  </si>
  <si>
    <t>Kajima Corporation</t>
  </si>
  <si>
    <t>JP3210200006</t>
  </si>
  <si>
    <t>Kajima Corporation commits to reduce absolute scope 1 and 2 GHG
emissions 42% by FY2030 from a FY2021 base year.* Kajima Corporation also commits to reduce absolute scope 3 GHG emissions from purchased goods and services and use of sold products 25% within the same timeframe.
*The target boundary includes land-related emissions and removals from bioenergy feedstocks.</t>
  </si>
  <si>
    <t>KAJITETSU Co., Ltd.</t>
  </si>
  <si>
    <t>This target was approved using a streamlined target validation route exclusive to small and medium-sized enterprises (SMEs). https://sciencebasedtargets.org/faqs-for-smes/ KAJITETSU Co., Ltd. commits to reduce scope 1 and scope 2 GHG emissions 42% by 2030 from a 2022 base year, and to measure and reduce its scope 3 emissions.</t>
  </si>
  <si>
    <t>Kakao</t>
  </si>
  <si>
    <t>US48312K2069</t>
  </si>
  <si>
    <t>988400FTKUBQXKVZP434</t>
  </si>
  <si>
    <t>Kalkancı Pres Döküm ve Kalıp San. Tic. A.Ş.</t>
  </si>
  <si>
    <t>This target was approved using a streamlined target validation route exclusive to small and medium-sized enterprises (SMEs). https://sciencebasedtargets.org/faqs-for-smes/ Kalkancı Pres Döküm ve Kalıp San. Tic. A.Ş. commits to reduce scope 1 and scope 2 GHG emissions 42% by 2030 from a 2021 base year, and to measure and reduce its scope 3 emissions.</t>
  </si>
  <si>
    <t>Kallista Energy</t>
  </si>
  <si>
    <t>Kallista Energy commits to reduce absolute scope 1 GHG emissions 50% by
2030 from a 2021 base year. Kallista Energy also commits to increase
active annual sourcing of renewable electricity from 70% in 2021 to 100%
by 2030. Kallista Energy further commits that 71% of its suppliers by
emissions covering purchased goods and services, will have science-based
targets by 2027.</t>
  </si>
  <si>
    <t>Kalsec, Inc.</t>
  </si>
  <si>
    <t>25490071FO15UNJHVD43</t>
  </si>
  <si>
    <t>Kaluza Ltd</t>
  </si>
  <si>
    <t>Net-Zero Target 
Kaluza commits to reach net-zero GHG emissions across the value chain by 2030 from a 2021 base year. 
Near-Term Target 
Kaluza commits to reduce absolute scope 1, 2 and 3 GHG emissions 90% by 2030 from a 2021 base year. Kaluza also commits to continue annually sourcing 100% renewable electricity from 2021 through 2030. Kaluza further commits to reduce absolute optional scope 3 GHG emissions covering employee commuting, business travel and the use of sold products 90% by 2030 from a 2021 base year. 
Long-Term Target 
Kaluza commits to maintain at least 90% absolute reduction of absolute scope 1, 2 and 3 GHG emissions from 2030 through 2050, relative to a 2021 base year. Kaluza also commits to maintain at least 90% absolute reduction of optional scope 3 GHG emissions covering employee commuting, business travel and the use of sold products from 2030 through 2050, relative to a 2021 base year.</t>
  </si>
  <si>
    <t>Kamal Mills (Pvt)Ltd</t>
  </si>
  <si>
    <t>Kamstrup A/S</t>
  </si>
  <si>
    <t>KANAE CO., LTD.</t>
  </si>
  <si>
    <t>Kanazawa Kasei Co.,Ltd.</t>
  </si>
  <si>
    <t>This target was approved using a streamlined target validation route exclusive to small and medium-sized enterprises (SMEs). https://sciencebasedtargets.org/faqs-for-smes/ Kanazawa Kasei Co.,Ltd. commits to reduce scope 1 and scope 2 GHG emissions 42% by 2030 from a 2022 base year, and to measure and reduce its scope 3 emissions.</t>
  </si>
  <si>
    <t>Kanda Printing Industry Co., Ltd.</t>
  </si>
  <si>
    <t>This target was approved using a streamlined target validation route exclusive to small and medium-sized enterprises (SMEs). https://sciencebasedtargets.org/faqs-for-smes/ Kanda Printing Industry Co., Ltd. commits to reduce scope 1 and scope 2 GHG emissions 50% by 2030 from a 2018 base year, and to measure and reduce its scope 3 emissions.</t>
  </si>
  <si>
    <t>KANETOYO Co.,Ltd.</t>
  </si>
  <si>
    <t>This target was approved using a streamlined target validation route exclusive to small and medium-sized enterprises (SMEs). https://sciencebasedtargets.org/faqs-for-smes/ KANETOYO Co.,Ltd. commits to reduce scope 1 and scope 2 GHG emissions 42% by 2030 from a 2022 base year, and to measure and reduce its scope 3 emissions.</t>
  </si>
  <si>
    <t>Kaneyoshi Corporation</t>
  </si>
  <si>
    <t>This target was approved using a streamlined target validation route exclusive to small and medium-sized enterprises (SMEs). https://sciencebasedtargets.org/faqs-for-smes/ Kaneyoshi Corporation commits to reduce scope 1 and scope 2 GHG emissions 38% by 2030 from a 2021 base year, and to measure and reduce its scope 3 emissions.</t>
  </si>
  <si>
    <t>Kankyo Shuzo Co., LTD.</t>
  </si>
  <si>
    <t>This target was approved using a streamlined target validation route exclusive to small and medium-sized enterprises (SMEs). https://sciencebasedtargets.org/faqs-for-smes/ Kankyo Shuzo Co.,LTD. commits to reduce scope 1 and scope 2 GHG emissions 50% by 2030 from a 2018 base year, and to measure and reduce its scope 3 emissions.</t>
  </si>
  <si>
    <t>Kanno Orimono Co., Ltd.</t>
  </si>
  <si>
    <t>This target was approved using a streamlined target validation route exclusive to small and medium-sized enterprises (SMEs). https://sciencebasedtargets.org/faqs-for-smes/ Kanno Orimono Co., Ltd. commits to reduce scope 1 and scope 2 GHG emissions 42% by 2030 from a 2021 base year, and to measure and reduce its scope 3 emissions.</t>
  </si>
  <si>
    <t>Kano Corporation</t>
  </si>
  <si>
    <t>This target was approved using a streamlined target validation route exclusive to small and medium-sized enterprises (SMEs). https://sciencebasedtargets.org/faqs-for-smes/ Kano Corporation commits to reduce scope 1 and scope 2 GHG emissions 42% by 2030 from a 2022 base year, and to measure and reduce its scope 3 emissions.</t>
  </si>
  <si>
    <t>Kansai Nerolac Paints Limited</t>
  </si>
  <si>
    <t>INE531A01024</t>
  </si>
  <si>
    <t>335800XB33657OCBQS80</t>
  </si>
  <si>
    <t>Kansai Nerolac Paints Limited commits to reduce absolute scope 1 and 2 GHG
emissions 46.2% by FY2030 from a FY2019 base year.* Kansai Nerolac Paints
Limited commits to reduce scope 3 GHG emissions from purchased goods and
services, fuel and energy related activities, upstream transportation &amp; distribution,
and downstream transportation &amp; distribution 55% per kiloliter of product sold by
FY2030 from a FY2019 base year. *The target boundary includes land-related
emissions and removals from bioenergy feedstocks.</t>
  </si>
  <si>
    <t>Kanto Construction Co., Ltd.</t>
  </si>
  <si>
    <t>This target was approved using a streamlined target validation route exclusive to small and medium-sized enterprises (SMEs). https://sciencebasedtargets.org/faqs-for-smes/ Kanto Construction Co., Ltd. commits to reduce scope 1 and scope 2 GHG emissions 42% by 2030 from a 2021 base year, and to measure and reduce its scope 3 emissions.</t>
  </si>
  <si>
    <t>KANTO SEIKO CO.,LTD.</t>
  </si>
  <si>
    <t>This target was approved using a streamlined target validation route exclusive to small and medium-sized enterprises (SMEs). https://sciencebasedtargets.org/faqs-for-smes/ KANTO SEIKO CO.,LTD. commits to reduce scope 1 and scope 2 GHG emissions 42% by 2030 from a 2021 base year, and to measure and reduce its scope 3 emissions.</t>
  </si>
  <si>
    <t>Kantoujikkoucenter Co.,Ltd</t>
  </si>
  <si>
    <t>This target was approved using a streamlined target validation route exclusive to small and medium-sized enterprises (SMEs). https://sciencebasedtargets.org/faqs-for-smes/ Kantoujikkoucenter Co.,Ltd commits to reduce scope 1 and scope 2 GHG emissions 42% by 2030 from a 2022 base year, and to measure and reduce its scope 3 emissions.</t>
  </si>
  <si>
    <t>KANUC CO.,LTD</t>
  </si>
  <si>
    <t>This target was approved using a streamlined target validation route exclusive to small and medium-sized enterprises (SMEs). https://sciencebasedtargets.org/faqs-for-smes/ KANUC CO.,LTD scope 1 and scope 2 GHG emissions 25% by 2030 from a 2020 base year, and to measure and reduce its scope 3 emissions.</t>
  </si>
  <si>
    <t>KAO Corporation</t>
  </si>
  <si>
    <t>JP3205800000</t>
  </si>
  <si>
    <t>353800HM38HFCB8RGL63</t>
  </si>
  <si>
    <t>Japanese personal products company Kao commits to reduce absolute scope 1 and 2 GHG emissions 55% by 2030 from a 2017 base year.* Kao also commits to reduce absolute scope 3 GHG emissions 22% from purchased goods and services, upstream transportation and distribution, and end of life treatment of sold products by 2030 from a 2017 base year. Kao further commits to reduce absolute scope 3 GHG emissions 22% from indirect use-phase emissions of detergent products within the same timeframe. *The target boundary includes biogenic emissions and removals from bioenergy feedstock.</t>
  </si>
  <si>
    <t>KAON BROADBAND Co.,LTD</t>
  </si>
  <si>
    <t>This target was approved using a streamlined target validation route exclusive to small and medium-sized enterprises (SMEs). https://sciencebasedtargets.org/faqs-for-smes/ KAON BROADBAND Co.,LTD commits to reduce scope 1 and scope 2 GHG emissions 42% by 2030 from a 2022 base year, and to measure and reduce its scope 3 emissions.</t>
  </si>
  <si>
    <t>KAON GROUP Co.,LTD.</t>
  </si>
  <si>
    <t>KR7078890001</t>
  </si>
  <si>
    <t>This target was approved using a streamlined target validation route exclusive to small and medium-sized enterprises (SMEs). https://sciencebasedtargets.org/faqs-for-smes/ KAON GROUP Co.,LTD. commits to reduce scope 1 and scope 2 GHG emissions 42% by 2030 from a 2022 base year, and to measure and reduce its scope 3 emissions.</t>
  </si>
  <si>
    <t>Kaplan Financial Ltd</t>
  </si>
  <si>
    <t>Kappahl AB</t>
  </si>
  <si>
    <t>549300LNNEX6QZL1OI64</t>
  </si>
  <si>
    <t>Overall Net-Zero Target: Kappahl AB commits to reach net-zero greenhouse gas emissions across the value chain by 2040. Near-Term Targets: Kappahl AB commits to reduce absolute scope 1 and 2 GHG emissions 50.4% by 2032 from a 2022 base year.* Kappahl AB also commits to reduce absolute scope 3 GHG emissions from purchased goods and services, fuel- and energy-related activities, upstream transportation and distribution, business travel, and employee commuting 50.4% within the same timeframe. Kappahl AB finally commits to reduce indirect use phase emissions from business travel, downstream transportation and distribution, and use of sold products 50.4% within the same timeframe. *The target boundary includes land-related emissions and removals from bioenergy feedstocks. Long-Term Targets: Kappahl AB commits to reduce absolute scope 1 and 2 GHG emissions 90% by 2040 from a 2022 base year.* Kappahl AB also commits to reduce absolute scope 3 GHG emissions 90% within the same timeframe. *The target boundary includes land-related emissions and removals from bioenergy feedstocks.</t>
  </si>
  <si>
    <t>Kariyaseisakusho Co.,Ltd.</t>
  </si>
  <si>
    <t>This target was approved using a streamlined target validation route exclusive to small and medium-sized enterprises (SMEs). https://sciencebasedtargets.org/faqs-for-smes/ Kariyaseisakusho Co.,Ltd. commits to reduce scope 1 and scope 2 GHG emissions 42% by 2030 from a 2022 base year, and to measure and reduce its scope 3 emissions.</t>
  </si>
  <si>
    <t>Karl Marbach GmbH &amp; Co.KG</t>
  </si>
  <si>
    <t>Karndean Holdings Limited</t>
  </si>
  <si>
    <t>549300A7XK2QHWOUED13</t>
  </si>
  <si>
    <t>Karo Healthcare AB</t>
  </si>
  <si>
    <t>213800G54Z51LOPGTA79</t>
  </si>
  <si>
    <t>Overall Net-Zero Target: Karo Healthcare commits to reach net-zero greenhouse gas emissions across the value chain by 2040. Near-Term Targets: Karo Healthcare commits to reduce absolute scope 1 and 2 GHG emissions 80% by 2030 from a 2022 base year. Karo Healthcare also commits to continue active annual sourcing of 100% renewable electricity through 2030. Karo Healthcare further commits to reduce absolute scope 3 GHG emissions 60% by 2030 from a 2022 base year. Long-Term Targets: Karo Healthcare commits to reduce absolute scope 1, 2 and 3 GHG emissions 90% by 2040 from a 2022 base year.</t>
  </si>
  <si>
    <t>Karsten Cosmetic Gifts Pty.Ltd.</t>
  </si>
  <si>
    <t>This target was approved using a streamlined target validation route exclusive to small and medium-sized enterprises (SMEs). https://sciencebasedtargets.org/faqs-for-smes/ Karsten Cosmetic Gifts Pty.Ltd. commits to reduce scope 1 and scope 2 GHG emissions 42% by 2030 from a 2022 base year, and to measure and reduce its scope 3 emissions.</t>
  </si>
  <si>
    <t>Kartikeya International</t>
  </si>
  <si>
    <t>This target was approved using a streamlined target validation route exclusive to small and medium-sized enterprises (SMEs). https://sciencebasedtargets.org/faqs-for-smes/ Kartikeya International commits to reduce scope 1 and scope 2 GHG emissions 50% by 2030 from a 2018 base year, and to measure and reduce its scope 3 emissions.</t>
  </si>
  <si>
    <t>KARTONPACK Zrt.</t>
  </si>
  <si>
    <t>This target was approved using a streamlined target validation route exclusive to small and medium-sized enterprises (SMEs). https://sciencebasedtargets.org/faqs-for-smes/ KARTONPACK Zrt. commits to reduce scope 1 and scope 2 GHG emissions 42% by 2030 from a 2022 base year, and to measure and reduce its scope 3 emissions.</t>
  </si>
  <si>
    <t>KASAHAR SYOUJI CO., LTD.</t>
  </si>
  <si>
    <t>This target was approved using a streamlined target validation route exclusive to small and medium-sized enterprises (SMEs). https://sciencebasedtargets.org/faqs-for-smes/ KASAHAR SYOUJI CO., LTD. commits to reduce scope 1 and scope 2 GHG emissions 42% by 2030 from a 2021 base year, and to measure and reduce its scope 3 emissions.</t>
  </si>
  <si>
    <t>KASEI CO.,Ltd.</t>
  </si>
  <si>
    <t>This target was approved using a streamlined target validation route exclusive to small and medium-sized enterprises (SMEs). https://sciencebasedtargets.org/faqs-for-smes/ KASEI CO.,Ltd. commits to reduce scope 1 and scope 2 GHG emissions 42% by 2030 from a 2022 base year, and to measure and reduce its scope 3 emissions.</t>
  </si>
  <si>
    <t>Kasugai material transportation ltd.</t>
  </si>
  <si>
    <t>This target was approved using a streamlined target validation route exclusive to small and medium-sized enterprises (SMEs). https://sciencebasedtargets.org/faqs-for-smes/ Kasugai material transportation ltd. commits to reduce scope 1 and scope 2 GHG emissions 42% by 2030 from a 2020 base year, and to measure and reduce its scope 3 emissions.</t>
  </si>
  <si>
    <t>Kasukabeshizai Co.,Ltd.</t>
  </si>
  <si>
    <t>This target was approved using a streamlined target validation route exclusive to small and medium-sized enterprises (SMEs). https://sciencebasedtargets.org/faqs-for-smes/ Kasukabeshizai Co.,Ltd. commits to reduce scope 1 and scope 2 GHG emissions 42% by 2030 from a 2021 base year, and to measure and reduce its scope 3 emissions.</t>
  </si>
  <si>
    <t>KAT Solutions Sdn Bhd</t>
  </si>
  <si>
    <t>This target was approved using a streamlined target validation route exclusive to small and medium-sized enterprises (SMEs). https://sciencebasedtargets.org/faqs-for-smes/ KAT Solutions Sdn Bhd commits to reduce scope 1 and scope 2 GHG emissions 42% by 2030 from a 2023 base year, and to measure and reduce its scope 3 emissions.</t>
  </si>
  <si>
    <t>KATAGIRI MEIMOKU KOGYO CO.,LTD</t>
  </si>
  <si>
    <t>This target was approved using a streamlined target validation route exclusive to small and medium-sized enterprises (SMEs). https://sciencebasedtargets.org/faqs-for-smes/ KATAGIRI MEIMOKU KOGYO CO.,LTD commits to reduce scope 1 and scope 2 GHG emissions 30% by 2030 from a 2018 base year, and to measure and reduce its scope 3 emissions.</t>
  </si>
  <si>
    <t>Kataoka&amp;co</t>
  </si>
  <si>
    <t>This target was approved using a streamlined target validation route exclusive to small and medium-sized enterprises (SMEs). https://sciencebasedtargets.org/faqs-for-smes/ Kataoka&amp;co commits to reduce scope 1 and scope 2 GHG emissions 42% by 2030 from a 2022 base year, and to measure and reduce its scope 3 emissions.</t>
  </si>
  <si>
    <t>KATAOKASEIMO K.K.</t>
  </si>
  <si>
    <t>This target was approved using a streamlined target validation route exclusive to small and medium-sized enterprises (SMEs). https://sciencebasedtargets.org/faqs-for-smes/ KATAOKASEIMO K.K. commits to reduce scope 1 and scope 2 GHG emissions 42% by 2030 from a 2022 base year, and to measure and reduce its scope 3 emissions.</t>
  </si>
  <si>
    <t>KATAYAMA CHEMICAL INDUSTRIES Co.,Ltd.</t>
  </si>
  <si>
    <t>This target was approved using a streamlined target validation route exclusive to small and medium-sized enterprises (SMEs). https://sciencebasedtargets.org/faqs-for-smes/ KATAYAMA CHEMICAL INDUSTRIES Co.,Ltd. commits to reduce scope 1 and scope 2 GHG emissions 42% by 2030 from a 2022 base year, and to measure and reduce its scope 3 emissions.</t>
  </si>
  <si>
    <t>Kato Confectionery Co.,Ltd.</t>
  </si>
  <si>
    <t>This target was approved using a streamlined target validation route exclusive to small and medium-sized enterprises (SMEs). https://sciencebasedtargets.org/faqs-for-smes/ Kato Confectionery Co.,Ltd. commits to reduce scope 1 and scope 2 GHG emissions 42% by 2030 from a 2022 base year, and to measure and reduce its scope 3 emissions.</t>
  </si>
  <si>
    <t>Kato industry Co.,Ltd.</t>
  </si>
  <si>
    <t>This target was approved using a streamlined target validation route exclusive to small and medium-sized enterprises (SMEs). https://sciencebasedtargets.org/faqs-for-smes/ Kato industry Co.,Ltd. commits to reduce scope 1 and scope 2 GHG emissions 42% by 2030 from a 2023 base year, and to measure and reduce its scope 3 emissions.</t>
  </si>
  <si>
    <t>KATOKENSETSU Co.,Ltd.</t>
  </si>
  <si>
    <t>This target was approved using a streamlined target validation route exclusive to small and medium-sized enterprises (SMEs). https://sciencebasedtargets.org/faqs-for-smes/ KATOKENSETSU Co.,Ltd. commits to reduce scope 1 and scope 2 GHG emissions 42% by 2030 from a 2021 base year, and to measure and reduce its scope 3 emissions.</t>
  </si>
  <si>
    <t>Kaufman &amp; Broad</t>
  </si>
  <si>
    <t>FR0004007813</t>
  </si>
  <si>
    <t>969500CE0X343D8ALO86</t>
  </si>
  <si>
    <t>Kaufman &amp; Broad commits to reduce scope 1 and 2 GHG emissions 28% by 2030 from a 2019 base year. Kaufman &amp; Broad also commits to reduce scope 3 GHG emissions from purchased goods and services, the use of sold products and end-of-life treatment of sold products by 22% per square meter within the same timeframe</t>
  </si>
  <si>
    <t>Kautex Textron</t>
  </si>
  <si>
    <t>KAWABO TEXTURED CO., LTD.</t>
  </si>
  <si>
    <t>This target was approved using a streamlined target validation route exclusive to small and medium-sized enterprises (SMEs). https://sciencebasedtargets.org/faqs-for-smes/ KAWABO TEXTURED CO., LTD. commits to reduce scope 1 and scope 2 GHG emissions 42% by 2030 from a 2022 base year, and to measure and reduce its scope 3 emissions.</t>
  </si>
  <si>
    <t>Kawada Feather Co.,Ltd.</t>
  </si>
  <si>
    <t>This target was approved using a streamlined target validation route exclusive to small and medium-sized enterprises (SMEs). https://sciencebasedtargets.org/faqs-for-smes/ Kawada Feather Co.,Ltd. commits to reduce absolute scope 1 and scope 2 GHG emissions 50% by 2030 from a 2018 base year, and to measure and reduce its scope 3 emissions.</t>
  </si>
  <si>
    <t>Kawai Co.,Ltd</t>
  </si>
  <si>
    <t>This target was approved using a streamlined target validation route exclusive to small and medium-sized enterprises (SMEs). https://sciencebasedtargets.org/faqs-for-smes/ Kawai Co.,Ltd commits to reduce scope 1 and scope 2 GHG emissions 42% by 2030 from a 2021 base year, and to measure and reduce its scope 3 emissions.</t>
  </si>
  <si>
    <t>Kawamura Sangyo Co.,Ltd.</t>
  </si>
  <si>
    <t>This target was approved using a streamlined target validation route exclusive to small and medium-sized enterprises (SMEs). https://sciencebasedtargets.org/faqs-for-smes/ Kawamura Sangyo Co.,Ltd. commits to reduce scope 1 and scope 2 GHG emissions 42% by 2030 from a 2020 base year, and to measure and reduce its scope 3 emissions.</t>
  </si>
  <si>
    <t>Kawasaki Heavy industries, Ltd.</t>
  </si>
  <si>
    <t>Kawasaki Kisen Kaisha, Ltd.</t>
  </si>
  <si>
    <t>JP3223800008</t>
  </si>
  <si>
    <t>353800FL04R73DS5P870</t>
  </si>
  <si>
    <t>01/02/2017</t>
  </si>
  <si>
    <t>Japanese transportation companies Kawasaki Kisen Kaisha (K Line) commits to reduce the scope 1 emissions of ocean-going ships 25% per ton mile by 2030 from a 2011 base-year. This is a milestone target toward K Line's long-term target to reduce the same emissions 50% per ton mile by 2050 from a 2011 base year.</t>
  </si>
  <si>
    <t>Kawase Plastic Industry Co.,Ltd.</t>
  </si>
  <si>
    <t>This target was approved using a streamlined target validation route exclusive to small and medium-sized enterprises (SMEs). https://sciencebasedtargets.org/faqs-for-smes/ Kawase Plastic Industry Co.,Ltd. commits to reduce scope 1 and scope 2 GHG emissions 46% by 2030 from a 2019 base year, and to measure and reduce its scope 3 emissions.</t>
  </si>
  <si>
    <t>Kawaseseiko Co.,Ltd</t>
  </si>
  <si>
    <t>This target was approved using a streamlined target validation route exclusive to small and medium-sized enterprises (SMEs). https://sciencebasedtargets.org/faqs-for-smes/ Kawaseseiko Co.,Ltd commits to reduce scope 1 and scope 2 GHG emissions 42% by 2030 from a 2022 base year, and to measure and reduce its scope 3 emissions.</t>
  </si>
  <si>
    <t>KAWASHIMA CO.,LTD.</t>
  </si>
  <si>
    <t>This target was approved using a streamlined target validation route exclusive to small and medium-sized enterprises (SMEs). https://sciencebasedtargets.org/faqs-for-smes/ KAWASHIMA CO.,LTD. commits to reduce scope 1 and scope 2 GHG emissions 42% by 2030 from a 2021 base year, and to measure and reduce its scope 3 emissions.</t>
  </si>
  <si>
    <t>Kawashima Selkon Textiles Co.,Ltd.</t>
  </si>
  <si>
    <t>Kawashima Selkon Textiles Co.,Ltd. commits to reduce absolute scope 1 and 2
GHG emissions 47% by FY2030 from a FY2019 base year. Kawashima Selkon
Textiles Co.,Ltd. also commits to reduce absolute scope 3 GHG emissions from
purchased goods and services 27.8% within the same timeframe. Kawashima
Selkon Textiles Co.,Ltd. further commits that 80% of its suppliers by emissions
covering purchased goods and services will have science-based targets by
FY2027.</t>
  </si>
  <si>
    <t>Kawata Construction Group Co.,Ltd.</t>
  </si>
  <si>
    <t>This target was approved using a streamlined target validation route exclusive to small and medium-sized enterprises (SMEs). https://sciencebasedtargets.org/faqs-for-smes/ Kawata Construction Group Co.,Ltd. commits to reduce scope 1 and scope 2 GHG emissions 42% by 2030 from a 2021 base year, and to measure and reduce its scope 3 emissions.</t>
  </si>
  <si>
    <t>Kay &amp; Emms (Pvt) Ltd</t>
  </si>
  <si>
    <t>Kayahan Makine Hidrolik A.Ş.</t>
  </si>
  <si>
    <t>This target was approved using a streamlined target validation route exclusive to small and medium-sized enterprises (SMEs). https://sciencebasedtargets.org/faqs-for-smes/ Kayahan Makine Hidrolik A.Ş. commits to reduce scope 1 and scope 2 GHG emissions 50% by 2030 from a 2018 base year, and to measure and reduce its scope 3 emissions.</t>
  </si>
  <si>
    <t>Kayama Kogyo Co.,Ltd.</t>
  </si>
  <si>
    <t>This target was approved using a streamlined target validation route exclusive to small and medium-sized enterprises (SMEs). https://sciencebasedtargets.org/faqs-for-smes/. Kayama Kogyo Co.,Ltd. commits to reduce absolute scope 1 and scope 2 GHG emissions 50% by 2030 from a 2018 base year, and to measure and reduce its scope 3 emissions.</t>
  </si>
  <si>
    <t>Kayser Automotive Group</t>
  </si>
  <si>
    <t>Kayser Automotive Group commits to reduce absolute scope 1 and 2 GHG emissions 50.4% by 2032 from a 2021 base year. Kayser Automotive Group also commits to reduce absolute scope 3 GHG emissions covering purchased goods and services and capital goods 30.0% within the same timeframe.</t>
  </si>
  <si>
    <t>KAYSERİ ULAŞIM A.Ş.</t>
  </si>
  <si>
    <t>Kayseri Transportation Incorporation commits to reduce well-to-wheel GHG emissions 36% per passenger-km for bus operations and 40% per passenger-km for light rail operations by 2028 from a 2018 base year. Kayseri Transportation Incorporation also commits to increase annual sourcing of renewable electricity from 0% in 2018 to 100% by 2028.</t>
  </si>
  <si>
    <t>Kazaoka Co.,Ltd</t>
  </si>
  <si>
    <t>This target was approved using a streamlined target validation route exclusive to small and medium-sized enterprises (SMEs). https://sciencebasedtargets.org/faqs-for-smes/ Kazaoka Co.,Ltd commits to reduce scope 1 and scope 2 GHG emissions 42% by 2030 from a 2022 base year, and to measure and reduce its scope 3 emissions.</t>
  </si>
  <si>
    <t>KB Financial Group</t>
  </si>
  <si>
    <t>KR7105560007</t>
  </si>
  <si>
    <t>529900TKE4MXG3Q6GW86</t>
  </si>
  <si>
    <t>KB Financial Group commits to achieve SBTs in corporate instruments (equity, bonds, loans), commercial real estate, electricity generation project finance portfolios by 2030 from a 2019 base year. KB Financial Group’ s portfolio targets cover 12.89% of its total investment and lending activities by total exposure* as of December 31st, 2019. ** Total exposure is the sum of loans, equity, bonds, beneficiary certificates, and other securities managed by KB Financial Group. Full target: https://sciencebasedtargets.org/resources/files/Target-lanaguge-and-summary_KBF.docx-1.pdf</t>
  </si>
  <si>
    <t>KB Home</t>
  </si>
  <si>
    <t>US48666K1097</t>
  </si>
  <si>
    <t>549300LGUCWQURMWLG09</t>
  </si>
  <si>
    <t>KBC Bank NV incl. consolidated entities</t>
  </si>
  <si>
    <t>6B2PBRV1FCJDMR45RZ53</t>
  </si>
  <si>
    <t>KBR, Inc.</t>
  </si>
  <si>
    <t>US48242W1062</t>
  </si>
  <si>
    <t>254900OFQDXZRKRCV808</t>
  </si>
  <si>
    <t>KCE Electronics Public Company Limited</t>
  </si>
  <si>
    <t>TH0122C10Z04</t>
  </si>
  <si>
    <t>KDC CORPORATION</t>
  </si>
  <si>
    <t>This target was approved using a streamlined target validation route exclusive to small and medium-sized enterprises (SMEs). https://sciencebasedtargets.org/faqs-for-smes/ KDC CORPORATION commits to reduce scope 1 and scope 2 GHG emissions 42% by 2030 from a 2020 base year, and to measure and reduce its scope 3 emissions.</t>
  </si>
  <si>
    <t>KDDI Corporation</t>
  </si>
  <si>
    <t>JP3496400007</t>
  </si>
  <si>
    <t>5299003FU7V4I45FU310</t>
  </si>
  <si>
    <t>KDDI commits to reduce absolute scope 1 and 2 GHG emissions 50% by FY2030 from a FY2019 base year. KDDI also commits to reduce absolute scope 3 GHG emissions from purchased goods and services, capital goods and services, and fuel and energy related activities 14% within the same timeframe.</t>
  </si>
  <si>
    <t>KDS GARMENTS INDUSTRIES LTD.</t>
  </si>
  <si>
    <t>C10536/432 of 1982-1983</t>
  </si>
  <si>
    <t>KDX Realty Investment Corporation</t>
  </si>
  <si>
    <t>This target was approved using a streamlined target validation route exclusive to small and medium-sized enterprises (SMEs). https://sciencebasedtargets.org/faqs-for-smes/ KDX Realty Investment Corporation commits to reduce scope 1 and scope 2 GHG emissions 42% by 2030 from a 2022 base year, and to measure and reduce its scope 3 emissions. KDX Realty Investment Corporation commits to reach net-zero by 2050. As part of this, KDX Realty Investment Corporation commits to reduce scope 1+2+3 emissions 90% by 2050 from a 2022 base year.</t>
  </si>
  <si>
    <t>Keapps</t>
  </si>
  <si>
    <t>This target was approved using a streamlined target validation route exclusive to small and medium-sized enterprises (SMEs). https://sciencebasedtargets.org/faqs-for-smes/ Keapps commits to reduce scope 1 and scope 2 GHG emissions 42% by 2030 from a 2021 base year, and to measure and reduce its scope 3 emissions.</t>
  </si>
  <si>
    <t>Kearney</t>
  </si>
  <si>
    <t>Kearney commits to reach net-zero greenhouse gas emissions across the value chain by 2050 from a 2019 base year.
Near-term Targets
Kearney commits to reduce absolute scope 1 and 2 GHG emissions 50% by 2030 from a 2019 base year. Kearney commits to increase annual sourcing of renewable electricity from 53% in 2019 to 100% by 2025 and to continue annually sourcing 100% renewable electricity through 2030. Kearney also commits to reduce absolute scope 3 GHG emissions from business travel 30% by 2030 from a 2019 base year. Kearney commits to reduce all other absolute scope 3 GHG emissions 30% within the same timeframe.
Long-Term Targets
Kearney commits to reduce absolute scope 1 and 2 GHG emissions 90% by 2050 from a
2019 base year. Kearney commits to reduce absolute scope 3 GHG emissions 90% within the same timeframe.</t>
  </si>
  <si>
    <t>KEDGE CONSTRUCTION CO., LTD.</t>
  </si>
  <si>
    <t>TW0002546009</t>
  </si>
  <si>
    <t>Kedge Construction commits to reduce absolute scope 1 and 2 GHG
emissions 42% by 2030 from a 2022 base year. Kedge Construction
also commits to reduce absolute scope 3 GHG emissions 25% within the
same timeframe.</t>
  </si>
  <si>
    <t>Keelings</t>
  </si>
  <si>
    <t>2027, 2030</t>
  </si>
  <si>
    <t>Keelings Group commits to reduce absolute scope 1 and 2 GHG emissions 50.8% by 2030 from a 2019 base year. Keelings Group also commits that 70% of its suppliers by emissions, covering purchased goods and services, and upstream transportation and distribution, will have science-based targets by 2027.</t>
  </si>
  <si>
    <t>Keenan Recycling Ltd</t>
  </si>
  <si>
    <t>This target was approved using a streamlined target validation route exclusive to small and medium-sized enterprises (SMEs). https://sciencebasedtargets.org/faqs-for-smes/ Keenan Recycling Ltd commits to reduce scope 1 and scope 2 GHG emissions 42% by 2030 from a 2021 base year, and to measure and reduce its scope 3 emissions.</t>
  </si>
  <si>
    <t>Keepmoat</t>
  </si>
  <si>
    <t>Overall Net-Zero Target: Keepmoat commits to reach net-zero greenhouse gas emissions
across the value chain by FY2045.
Near-Term Targets: Keepmoat commits to reduce absolute scope 1 and 2 GHG emissions
51% by FY2032 from a FY2022 base year.* Keepmoat commits to reduce scope 3 GHG
emissions 59% per square metre build area within the same timeframe.
Long-Term Targets: Keepmoat commits to reduce absolute scope 1 and 2 GHG emissions
90% by FY2045 from a FY2022 base year.* Keepmoat commits to reduce scope 3 GHG
emissions 97% per square metre build area within the same timeframe.
*The target boundary includes land-related emissions and removals from bioenergy
feedstocks.</t>
  </si>
  <si>
    <t>Keflico A/S</t>
  </si>
  <si>
    <t>This target was approved using a streamlined target validation route exclusive to small and medium-sized enterprises (SMEs). https://sciencebasedtargets.org/faqs-for-smes/ Keflico A/S commits to reduce scope 1 and scope 2 GHG emissions 42% by 2030 from a 2020 base year, and to measure and reduce its scope 3 emissions.</t>
  </si>
  <si>
    <t>Keihanshin Building Co.,Ltd.</t>
  </si>
  <si>
    <t>This target was approved using a streamlined target validation route exclusive to small and medium-sized enterprises (SMEs). https://sciencebasedtargets.org/faqs-for-smes/ Keihanshin Building Co.,Ltd. commits to reduce scope 1 and scope 2 GHG emissions 46% by 2030 from a 2019 base year, and to measure and reduce its scope 3 emissions.</t>
  </si>
  <si>
    <t>Kekén</t>
  </si>
  <si>
    <t>KELAG-Kärntner Elektrizitäts-Aktiengesellschaft</t>
  </si>
  <si>
    <t>AT0000A0V7G1</t>
  </si>
  <si>
    <t>529900A9NX1TM65N4176</t>
  </si>
  <si>
    <t>Kelani Valley Plantations</t>
  </si>
  <si>
    <t>LK0249N00009</t>
  </si>
  <si>
    <t>Kellogg Company</t>
  </si>
  <si>
    <t>US4878361082</t>
  </si>
  <si>
    <t>LONOZNOJYIBXOHXWDB86</t>
  </si>
  <si>
    <t>Kellogg Company commits to reduce absolute scope 1 and 2 GHG emissions 47% by 2030 from a 2015 base year.* Kellogg Company also commits to reduce absolute scope 3 emissions 20% by 2030 from a 2015 base year. *The target boundary includes biogenic emissions and removals from bioenergy feedstocks.</t>
  </si>
  <si>
    <t>Kelly Services, Inc.</t>
  </si>
  <si>
    <t>Keltbray Group</t>
  </si>
  <si>
    <t>Keltbray Holdings LTD commits to reduce absolute scope 1 and 2 GHG emissions 46.4% by 2030 from a 2019 base year.  Keltbray Holdings LTD also commits to reduce scope 3 GHG emissions 55.0% per million GBP value added within the same timeframe.
 *The target boundary includes land-related emissions and removals from bioenergy feedstocks.</t>
  </si>
  <si>
    <t>Kemin Industries, Inc.</t>
  </si>
  <si>
    <t>Kemira Oyj</t>
  </si>
  <si>
    <t>FI0009004824</t>
  </si>
  <si>
    <t>74370031Y7RK5H88CQ48</t>
  </si>
  <si>
    <t>KENBUNSYA　INC.</t>
  </si>
  <si>
    <t>This target was approved using a streamlined target validation route exclusive to small and medium-sized enterprises (SMEs). https://sciencebasedtargets.org/faqs-for-smes/ KENBUNSYA　INC. commits to reduce scope 1 and scope 2 GHG emissions 42% by 2030 from a 2020 base year, and to measure and reduce its scope 3 emissions.</t>
  </si>
  <si>
    <t>Kenedix Office Investment Corporation</t>
  </si>
  <si>
    <t>This target was approved using a streamlined target validation route exclusive to small and medium-sized enterprises (SMEs). https://sciencebasedtargets.org/faqs-for-smes/ Kenedix Office Investment Corporation commits to reduce scope 1 and scope 2 GHG emissions 46% by 2030 from a 2021 base year, and to measure and reduce its scope 3 emissions. Kenedix Office Investment Corporation commits to reduce scope 1+2+3 emissions 90% by 2050 from a 2021 base year.</t>
  </si>
  <si>
    <t>Kennedys Law LLP</t>
  </si>
  <si>
    <t>2138002XPSHCBTOCBV55</t>
  </si>
  <si>
    <t>Kennedys Law LLP commits to reduce absolute scope 1 and 2 GHG emissions 70% by FY2030 from a FY2020 base year. Kennedys Law LLP commits to reduce absolute scope 3 GHG emissions from purchased goods and services, capital goods, and business travel 28% within the same timeframe.</t>
  </si>
  <si>
    <t>Kensing, LLC</t>
  </si>
  <si>
    <t>This target was approved using a streamlined target validation route exclusive to small and medium-sized enterprises (SMEs). https://sciencebasedtargets.org/faqs-for-smes/ Kensing, LLC commits to reduce scope 1 and scope 2 GHG emissions 42% by 2030 from a 2022 base year, and to measure and reduce its scope 3 emissions.</t>
  </si>
  <si>
    <t>Kenvue Inc.</t>
  </si>
  <si>
    <t>Kenvue commits to reduce absolute scope 1 and 2 GHG emissions 42% by 2030 from a 2020 base year.*
Kenvue also commits that 75% of its suppliers by emissions covering purchased goods and services and upstream transportation and distribution, will have science-based targets by 2028.
(*The target boundary includes land-related emissions and removals from bioenergy feedstocks.)</t>
  </si>
  <si>
    <t>Kenya Electricity Generating Company PLC</t>
  </si>
  <si>
    <t>KE0000000547</t>
  </si>
  <si>
    <t>Keolis</t>
  </si>
  <si>
    <t>969500568M45LZ4WYF39</t>
  </si>
  <si>
    <t>KEOLIS RENNES</t>
  </si>
  <si>
    <t>Keolis Rennes commits to reduce absolute scope 1, 2 and 3 GHG emissions from
fuel and energy related activities 53% by 2030 from a 2021 base year.* Keolis
Rennes also commits to reduce absolute scope 3 GHG emissions from purchased
goods and services, and employee commuting 28% within the same timeframe.
*The target boundary includes biogenic land-related emissions and removals from
bioenergy feedstocks.</t>
  </si>
  <si>
    <t>Kepak Group</t>
  </si>
  <si>
    <t>635400GNOSHWOTMDHQ23</t>
  </si>
  <si>
    <t>Kepak Group commits to reduce absolute scope 1 and 2 GHG emissions 50.4% by 2030 from a 2018 base year. Kepak Group also commits to increase active annual sourcing of renewable electricity from 53% in 2018 to 100% by 2030. Kepak Group further commits to reduce absolute scope 3 GHG emissions from purchased goods and services 30% within the same timeframe.</t>
  </si>
  <si>
    <t>Keppel Land</t>
  </si>
  <si>
    <t>SG1R31002210</t>
  </si>
  <si>
    <t>254900S7JBDM0DD01L90</t>
  </si>
  <si>
    <t>Keppel Land commits to reduce absolute scope 1 and 2 GHG emissions 100% by 2030 from a 2020 base year. Keppel Land also commits to reduce scope 3 GHG emissions from purchased goods and services 20% per square meter by 2030 from a 2020 base year.</t>
  </si>
  <si>
    <t>Kering</t>
  </si>
  <si>
    <t>FR0000121485</t>
  </si>
  <si>
    <t>549300VGEJKB7SVUZR78</t>
  </si>
  <si>
    <t>01/12/2016</t>
  </si>
  <si>
    <t>Kering commits to reduce absolute scope 1 and 2 GHG emissions 90% by 2030 from a 2015 base year. Kering commits to increase annual sourcing of renewable electricity from 25% in 2015 to 100% by 2022. Kering commits to reduce scope 3 GHG emissions 70% per unit of value added by 2030 from a 2015 base year.</t>
  </si>
  <si>
    <t>Kerry Airport PLC</t>
  </si>
  <si>
    <t>This target was approved using a streamlined target validation route exclusive to small and medium-sized enterprises (SMEs). https://sciencebasedtargets.org/faqs-for-smes/ Kerry Airport PLC commits to reduce scope 1 and scope 2 GHG emissions 46% by 2030 from a 2019 base year, and to measure and reduce its scope 3 emissions. Kerry Airport PLC commits to reach net-zero greenhouse gas emissions across the value chain by 2040 from a 2019 base year.</t>
  </si>
  <si>
    <t>KERRY EAS LOGISTICS LTD</t>
  </si>
  <si>
    <t>Kerry Group PLC</t>
  </si>
  <si>
    <t>IE0004906560</t>
  </si>
  <si>
    <t>635400TLVVBNXLFHWC59</t>
  </si>
  <si>
    <t>Kerry Group PLC commits to reduce absolute scope 1 and 2 GHG emissions 55% by 2030 from a 2017 base year. Kerry Group PLC also commits to reduce scope 3 GHG emissions 30% per tonne of finished product by 2030 from a 2017 base year.</t>
  </si>
  <si>
    <t>Kerry Properties Limited</t>
  </si>
  <si>
    <t>BMG524401079</t>
  </si>
  <si>
    <t>5299006T5ULIIRZ7LK49</t>
  </si>
  <si>
    <t>Kerschgens Werkstoffe &amp; Mehr GmbH</t>
  </si>
  <si>
    <t>529900DTMJ5CVD0AX688</t>
  </si>
  <si>
    <t>This target was approved using a streamlined target validation route exclusive to small and medium-sized enterprises (SMEs). https://sciencebasedtargets.org/faqs-for-smes/ Kerschgens Werkstoffe &amp; Mehr GmbH commits to reduce scope 1 and scope 2 GHG emissions 25% by 2030 from a 2020 base year, and to measure and reduce its scope 3 emissions.</t>
  </si>
  <si>
    <t>Kersia</t>
  </si>
  <si>
    <t>96950076DF396N709047</t>
  </si>
  <si>
    <t>Kerv</t>
  </si>
  <si>
    <t>Kesko Corporation</t>
  </si>
  <si>
    <t>FI0009000202</t>
  </si>
  <si>
    <t>743700OX6HSVMCAHPB95</t>
  </si>
  <si>
    <t>Kesko Corporation commits to reduce absolute scope 1 and 2 GHG emissions 90% by 2030 from a 2020 base year. Kesko Corporation also commits to reduce absolute scope 3 GHG emissions from the use of sold products 17% by 2026 from a 2020 base year. Kesko Corporation commits that 67% of its suppliers by spend covering purchased goods and services, will have science-based targets by 2026.</t>
  </si>
  <si>
    <t>Kettle Produce Limited</t>
  </si>
  <si>
    <t>Keurig Dr Pepper</t>
  </si>
  <si>
    <t>US26138E1091</t>
  </si>
  <si>
    <t>DYTQ8KRTKO7Y2BVU5K74</t>
  </si>
  <si>
    <t>Keurig Dr Pepper commits to reduce absolute scope 1 and 2 GHG emissions 30% by 2030 from a 2018 base year. Keurig Dr Pepper commits to reduce absolute scope 3 GHG emissions 15% by 2030 from a 2018 base year, covering purchased goods and services, fuel and energy-related activities, upstream transportation and distribution and the use of sold products. Keurig Dr Pepper also commits that 50% of its suppliers by emissions covering purchased goods and services, downstream transportation and distribution, processing of sold products and the end-of-life treatment of sold products will have science-based targets by 2024.</t>
  </si>
  <si>
    <t>KeyPlants AB</t>
  </si>
  <si>
    <t>This target was approved using a streamlined target validation route exclusive to small and medium-sized enterprises (SMEs). https://sciencebasedtargets.org/faqs-for-smes/ KeyPlants AB commits to reduce scope 1 and scope 2 GHG emissions 42% by 2030 from a 2021 base year, and to measure and reduce its scope 3 emissions.</t>
  </si>
  <si>
    <t>KEYPORTION CO.,LTD.</t>
  </si>
  <si>
    <t>This target was approved using a streamlined target validation route exclusive to small and medium-sized enterprises (SMEs). https://sciencebasedtargets.org/faqs-for-smes/ KEYPORTION CO.,LTD. commits to reduce scope 1 and scope 2 GHG emissions 42% by 2030 from a 2021 base year, and to measure and reduce its scope 3 emissions.</t>
  </si>
  <si>
    <t>Keysight Technologies</t>
  </si>
  <si>
    <t>US49338L1035</t>
  </si>
  <si>
    <t>549300GLKVIO8YRCYN02</t>
  </si>
  <si>
    <t>Keysight Technologies commits to reduce absolute scope 1 and 2 GHG emissions
42% by FY2030 from a FY2021 base year. Keysight Technologies also commits
that 73% of its customers by emissions covering use of sold products, will have
science-based targets by FY2028.</t>
  </si>
  <si>
    <t>KFC UK &amp; Ireland</t>
  </si>
  <si>
    <t>KH EXPORTS INDIA PRIVATE LIMITED - LEATHER GOODS DIVISION</t>
  </si>
  <si>
    <t>KHOSLA PROFIL PVT LTD</t>
  </si>
  <si>
    <t>335800UGMQO3IPQMDG26</t>
  </si>
  <si>
    <t>Kid ASA</t>
  </si>
  <si>
    <t>NO0010743545</t>
  </si>
  <si>
    <t>5967007LIEEXZXH53K17</t>
  </si>
  <si>
    <t>Overall Net-Zero Target 
Kid ASA commits to reach net-zero greenhouse gas emissions across the value chain by 
2045 from a 2020 base year. 
Near-Term Targets 
Kid ASA commits to reduce absolute scope 1 and 2 GHG emissions 50% by 2030 from a 2020 
base year.* Kid ASA also commits to reduce absolute scope 3 GHG emissions from purchased 
goods and services, fuel and energy related activities, and upstream transportation and 
distribution 50% within the same timeframe.*  
*The target boundary includes biogenic land-related emissions and removals from bioenergy 
feedstocks. 
Long-Term Targets 
Kid ASA commits to reduce absolute scope 1 and 2 GHG emissions 90% by 2045 from a 2020 
base year.* Kid ASA also commits to reduce absolute scope 3 GHG emissions from purchased 
goods and services, fuel and energy related activities, and upstream transportation and 
distribution 90% within the same timeframe.*  
*The target boundary includes biogenic land-related emissions and removals from bioenergy 
feedstocks.</t>
  </si>
  <si>
    <t>Kid-A Ltd</t>
  </si>
  <si>
    <t>This target was approved using a streamlined target validation route exclusive to small and medium-sized enterprises (SMEs). https://sciencebasedtargets.org/faqs-for-smes/Kid-A Ltd commits to reduce scope 1 and scope 2 GHG emissions 42% by 2030 from a 2022 base year, and to measure and reduce its scope 3 emissions. Kid-A Ltd commits to reach net-zero by 2050. As part of this, Kid-A Ltd commits to reduce scope 1+2+3 emissions 90% by 2050 from a 2022 base year.</t>
  </si>
  <si>
    <t>Kiefel GmbH</t>
  </si>
  <si>
    <t>Kier Group plc</t>
  </si>
  <si>
    <t>GB0004915632</t>
  </si>
  <si>
    <t>2138002RKCU2OM4Y7O48</t>
  </si>
  <si>
    <t>Overall Net-Zero Target
Kier Group PLC commits to reach net-zero GHG emissions across the value chain by FY2045.
Near-Term Targets
Kier Group PLC commits to reduce absolute scope 1 GHG emissions 71% by FY2030 from a
FY2019 base year*. Kier Group PLC also commits to reduce absolute scope 2 GHG emissions 98% within the same timeframe. Kier Group PLC further commits to reduce absolute scope 3 GHG emissions 42% by FY2030 from a FY2022 base year.
*The target boundary includes land-related emissions and removals from bioenergy
feedstocks.
Long-Term Targets
Kier Group PLC commits to reduce absolute scope 1 GHG emissions 90% by FY2039 from a FY2019 base year. Kier Group PLC commits to maintain at least 98% absolute scope 2 GHG emission reductions from FY2030 through FY2045 relative to a FY2019 base year. Kier Group PLC commits to reduce absolute scope 3 GHG emissions 90% by FY2045 from a FY2022 base year.</t>
  </si>
  <si>
    <t>Kier Highways Limited</t>
  </si>
  <si>
    <t>Kier Highways commits to reach net-zero greenhouse gas emissions across the value chain 
by 2045.
Near-Term Targets
Kier Highways commits to reduce absolute scope 1 and 2 GHG emissions 50.4% by 2030
from a 2018 base year.
Kier Highways commits to increase annual active sourcing of renewable electricity from 0% in 
2018 to 100% by 2030.
Kier Highways also commits to reduce absolute scope 3 GHG emissions 50.4% by 2030 from 
a 2018 base year.
Long-Term Targets
Kier Highways commits to reduce absolute scope 1 and 2 GHG emissions 97.25% by 2039
from a 2018 base year.
Kier Highways commits to reduce absolute scope 3 GHG emissions 90% by 2045 from a 2018
base year.</t>
  </si>
  <si>
    <t>Kiilto</t>
  </si>
  <si>
    <t>Kijima Communications Wire Co.,Ltd.</t>
  </si>
  <si>
    <t>This target was approved using a streamlined target validation route exclusive to small and medium-sized enterprises (SMEs). https://sciencebasedtargets.org/faqs-for-smes/ Kijima Communications Wire Co.,Ltd. commits to reduce scope 1 and scope 2 GHG emissions 42% by 2030 from a 2022 base year, and to measure and reduce its scope 3 emissions.</t>
  </si>
  <si>
    <t>Kikkoman Corporation</t>
  </si>
  <si>
    <t>JP3240400006</t>
  </si>
  <si>
    <t>529900T9K5UH9HXOND47</t>
  </si>
  <si>
    <t>Kikkoman Corporation commits to reduce absolute scope 1 and 2 GHG emissions 50.4% by FY2031 from a FY2019 base year.* Kikkoman Corporation also commits to reduce absolute scope 3 GHG emissions from purchased goods and services and upstream transportation and distribution 30% within the same timeframe. 
*The target boundary includes biogenic land-related emissions and removals from bioenergy feedstocks.</t>
  </si>
  <si>
    <t>Kilnbridge Group Limited</t>
  </si>
  <si>
    <t>This target was approved using a streamlined target validation route exclusive to small and medium-sized enterprises (SMEs). https://sciencebasedtargets.org/faqs-for-smes/ Kilnbridge Group Limited commits to reduce scope 1 and scope 2 GHG emissions 42% by 2030 from a 2022 base year, and to measure and reduce its scope 3 emissions. Kilnbridge Group Limited commits to reach net-zero by 2040. As part of this, Kilnbridge Group Limited commits to reduce scope 1+2+3 emissions 90% by 2040 from a 2022 base year.</t>
  </si>
  <si>
    <t>KILOUTOU</t>
  </si>
  <si>
    <t>Kilroy Realty Corporation</t>
  </si>
  <si>
    <t>US49427F1084</t>
  </si>
  <si>
    <t>549300CXXI18B214UN80</t>
  </si>
  <si>
    <t>KRC commits to reduce scope 1, 2 and 3 emissions 31% by 2030 and 72% by 2050 from a 2017 base-year.</t>
  </si>
  <si>
    <t>Kim's Chocolates</t>
  </si>
  <si>
    <t>This target was approved using a streamlined target validation route exclusive to small and medium-sized enterprises (SMEs). https://sciencebasedtargets.org/faqs-for-smes/ Kim's Chocolates commits to reduce scope 1 and scope 2 GHG emissions 42% by 2030 from a 2022 base year, and to measure and reduce its scope 3 emissions. Kim's Chocolates commits to reach net-zero by 2050. As part of this, Kim's Chocolates commits to reduce scope 1+2+3 emissions 90% by 2050 from a 2022 base year.</t>
  </si>
  <si>
    <t>Kimberly-Clark Corporation</t>
  </si>
  <si>
    <t>US4943681035</t>
  </si>
  <si>
    <t>MP3J6QPYPGN75NVW2S34</t>
  </si>
  <si>
    <t>Kimberly-Clark Corporation commits to reduce absolute scope 1 and 2 GHG emissions 50% by 2030 from a 2015 base year. Kimberly-Clark Corporation also commits to reduce absolute scope 3 GHG emissions from purchased goods and services and end of life treatment of sold products 20% by 2030 from a 2015 base year. The target boundary includes biogenic emissions and removals from bioenergy feedstocks.</t>
  </si>
  <si>
    <t>Kimco Realty Corporation</t>
  </si>
  <si>
    <t>US49446R1095</t>
  </si>
  <si>
    <t>549300EA7I6T15IBYS12</t>
  </si>
  <si>
    <t>This target was approved using a streamlined target validation route exclusive to small and medium-sized enterprises (SMEs). https://sciencebasedtargets.org/faqs-for-smes/
Kimco Realty Corporation commits to reduce absolute scope 1 and scope 2 GHG emissions 30% by 2030 from a 2018 base year, and to measure and reduce its scope 3 emissions.</t>
  </si>
  <si>
    <t>Kimura industry Co.,Ltd.</t>
  </si>
  <si>
    <t>This target was approved using a streamlined target validation route exclusive to small and medium-sized enterprises (SMEs). https://sciencebasedtargets.org/faqs-for-smes/ Kimura industry Co.,Ltd. commits to reduce scope 1 and scope 2 GHG emissions 42% by 2030 from a 2022 base year, and to measure and reduce its scope 3 emissions.</t>
  </si>
  <si>
    <t>Kin and Carta</t>
  </si>
  <si>
    <t>GB0007689002</t>
  </si>
  <si>
    <t>213800B32KQM8CENCR16</t>
  </si>
  <si>
    <t>Kindom Development Co., LTD.</t>
  </si>
  <si>
    <t>This target was approved using a streamlined target validation route exclusive to small and medium-sized enterprises (SMEs). https://sciencebasedtargets.org/faqs-for-smes/ Kindom Development Co., LTD. commits to reduce scope 1 and scope 2 GHG emissions 42% by 2030 from a 2022 base year, and to measure and reduce its scope 3 emissions.</t>
  </si>
  <si>
    <t>Kindred Group plc</t>
  </si>
  <si>
    <t>213800D1MJVOT6SNBX11</t>
  </si>
  <si>
    <t>King &amp; Wood Mallesons, Australia</t>
  </si>
  <si>
    <t>KINGDOM HOLDINGS LIMITED</t>
  </si>
  <si>
    <t>Kingfisher</t>
  </si>
  <si>
    <t>GB0033195214</t>
  </si>
  <si>
    <t>213800KBMEV7I92FY281</t>
  </si>
  <si>
    <t>Kingfisher commits to reduce absolute scope 1 and 2 GHG emissions 37.8% by 2025 from a 2016 base year. Kingfisher also commits to reduce scope 3 GHG emissions from use of sold products and purchased goods and services 40% per £million turnover by 2025 from a 2017 base year.* *The target boundary includes biogenic emissions and removals associated with the use of bioenergy.</t>
  </si>
  <si>
    <t>KINGS INTERNATIONAL LTD</t>
  </si>
  <si>
    <t>This target was approved using a streamlined target validation route exclusive to small and medium-sized enterprises (SMEs). https://sciencebasedtargets.org/faqs-for-smes/ KINGS INTERNATIONAL LTD commits to reduce absolute scope 1 and scope 2 GHG emissions 50% by 2030 from a 2018 base year, and to measure and reduce its scope 3 emissions.</t>
  </si>
  <si>
    <t>KingSett Capital</t>
  </si>
  <si>
    <t>Kingsland Drinks Group Ltd</t>
  </si>
  <si>
    <t>Kingspan Group Plc</t>
  </si>
  <si>
    <t>IE0004927939</t>
  </si>
  <si>
    <t>635400HM7V74SUB9OG75</t>
  </si>
  <si>
    <t>Kingspan commits to reduce absolute scope 1 and 2 GHG emissions 90% by 2030 from a 2020 base year.* Kingspan also commits to reduce absolute scope 3 GHG emissions from purchased goods and services, use of sold products and end-of-life treatment of sold products 42% within the same timeframe.  *The target boundary includes biogenic emissions and removals from bioenergy feedstocks.</t>
  </si>
  <si>
    <t>Kingston Technology Company, Inc</t>
  </si>
  <si>
    <t>KINJYO RASHI CORPORATION</t>
  </si>
  <si>
    <t>This target was approved using a streamlined target validation route exclusive to small and medium-sized enterprises (SMEs). https://sciencebasedtargets.org/faqs-for-smes/ KINJYO RASHI CORPORATION commits to reduce scope 1 and scope 2 GHG emissions 42% by 2030 from a 2022 base year, and to measure and reduce its scope 3 emissions.</t>
  </si>
  <si>
    <t>Kinly</t>
  </si>
  <si>
    <t>Kinos Corporation</t>
  </si>
  <si>
    <t>This target was approved using a streamlined target validation route exclusive to small and medium-sized enterprises (SMEs). https://sciencebasedtargets.org/faqs-for-smes/ Kinos Corporation commits to reduce scope 1 and scope 2 GHG emissions 42% by 2030 from a 2022 base year, and to measure and reduce its scope 3 emissions.</t>
  </si>
  <si>
    <t>Kinsale Bay Food Company</t>
  </si>
  <si>
    <t>This target was approved using a streamlined target validation route exclusive to small and medium-sized enterprises (SMEs). https://sciencebasedtargets.org/faqs-for-smes/ Kinsale Bay Food Company commits to reduce scope 1 and scope 2 GHG emissions 46% by 2030 from a 2019 base year, and to measure and reduce its scope 3 emissions.</t>
  </si>
  <si>
    <t>Kintetsu World Express,Inc.</t>
  </si>
  <si>
    <t>353800NJM7BQDHSWJM19</t>
  </si>
  <si>
    <t>KINUGASA MOKUZAI CO., LTD</t>
  </si>
  <si>
    <t>This target was approved using a streamlined target validation route exclusive to small and medium-sized enterprises (SMEs). https://sciencebasedtargets.org/faqs-for-smes/ KINUGASA MOKUZAI CO., LTD commits to reduce scope 1 and scope 2 GHG emissions 50% by 2030 from a 2018 base year, and to measure and reduce its scope 3 emissions.</t>
  </si>
  <si>
    <t>KION GROUP AG</t>
  </si>
  <si>
    <t>DE000KGX8881</t>
  </si>
  <si>
    <t>5299005KY91C4C6U9H17</t>
  </si>
  <si>
    <t>Kioo Limited</t>
  </si>
  <si>
    <t>Tanzania</t>
  </si>
  <si>
    <t>Kirby Group Engineering</t>
  </si>
  <si>
    <t>635400YYNIEVIQEQEP83</t>
  </si>
  <si>
    <t>KIRCHHOFF Automotive GmbH</t>
  </si>
  <si>
    <t>Kirin Holdings Co Ltd</t>
  </si>
  <si>
    <t>JP3258000003</t>
  </si>
  <si>
    <t>353800GBVL72LLMTYM96</t>
  </si>
  <si>
    <t>Overall Net-Zero Target Kirin Holdings commits to reach net-zero greenhouse gas emissions across the value chain  by 2050 from a 2019 base year. Near-Term Targets Kirin Holdings commits to reduce absolute scope 1 and 2 GHG emissions 50% by 2030 from a 2019 base year. Kirin Holdings also commits to reduce absolute scope 3 GHG emissions 30% within the same timeframe. Long-Term Targets Kirin Holdings commits to reduce absolute scope 1, 2 and 3 GHG emissions 90% by 2050 from a 2019 base year.</t>
  </si>
  <si>
    <t>KIRKBI A/S</t>
  </si>
  <si>
    <t>5493005XXPWUMR2E5305</t>
  </si>
  <si>
    <t>KIRKBI A/S portfolio targets cover 94% of its total investment and lending activities as of 2020. Full target: https://sciencebasedtargets.org/resources/files/Target-language-and-summary_Kirkbi.docx.pdf</t>
  </si>
  <si>
    <t>Kiryu Meiji co.,Ltd.</t>
  </si>
  <si>
    <t>This target was approved using a streamlined target validation route exclusive to small and medium-sized enterprises (SMEs). https://sciencebasedtargets.org/faqs-for-smes/ Kiryu Meiji co.,Ltd. commits to reduce scope 1 and scope 2 GHG emissions 42% by 2030 from a 2022 base year, and to measure and reduce its scope 3 emissions.</t>
  </si>
  <si>
    <t>KIS Antriebstechnik GmbH &amp; Co. KG</t>
  </si>
  <si>
    <t>This target was approved using a streamlined target validation route exclusive to small and medium-sized enterprises (SMEs). https://sciencebasedtargets.org/faqs-for-smes/ KIS Antriebstechnik GmbH &amp; Co. KG commits to reduce scope 1 and scope 2 GHG emissions 42% by 2030 from a 2021 base year, and to measure and reduce its scope 3 emissions.</t>
  </si>
  <si>
    <t>KISO A/S</t>
  </si>
  <si>
    <t>894500L4XK0CVAAJ5D23</t>
  </si>
  <si>
    <t>This target was approved using a streamlined target validation route exclusive to small and medium-sized enterprises (SMEs). https://sciencebasedtargets.org/faqs-for-smes/ KISO A/S commits to reduce scope 1 and scope 2 GHG emissions 50% by 2030 from a 2018 base year, and to measure and reduce its scope 3 emissions.</t>
  </si>
  <si>
    <t>KISOGAWASENJYU　CO.,LTD.</t>
  </si>
  <si>
    <t>This target was approved using a streamlined target validation route exclusive to small and medium-sized enterprises (SMEs). https://sciencebasedtargets.org/faqs-for-smes/ KISOGAWASENJYU CO.,LTD. commits to reduce scope 1 and scope 2 GHG emissions 42% by 2030 from a 2022 base year, and to measure and reduce its scope 3 emissions.</t>
  </si>
  <si>
    <t>Kisyou Co., Ltd.</t>
  </si>
  <si>
    <t>This target was approved using a streamlined target validation route exclusive to small and medium-sized enterprises (SMEs). https://sciencebasedtargets.org/faqs-for-smes/ Kisyou Co., Ltd. commits to reduce scope 1 and scope 2 GHG emissions 42% by 2030 from a 2020 base year, and to measure and reduce its scope 3 emissions.</t>
  </si>
  <si>
    <t>Kitakamiseisakusyo co.,Ltd</t>
  </si>
  <si>
    <t>This target was approved using a streamlined target validation route exclusive to small and medium-sized enterprises (SMEs). https://sciencebasedtargets.org/faqs-for-smes/ Kitakamiseisakusyo co.,Ltd commits to reduce scope 1 and scope 2 GHG emissions 42% by 2030 from a 2022 base year, and to measure and reduce its scope 3 emissions.</t>
  </si>
  <si>
    <t>Kitakobushi Resort</t>
  </si>
  <si>
    <t>This target was approved using a streamlined target validation route exclusive to small and medium-sized enterprises (SMEs). https://sciencebasedtargets.org/faqs-for-smes/ Kitakobushi Resort commits to reduce scope 1 and scope 2 GHG emissions 42% by 2030 from a 2022 base year, and to measure and reduce its scope 3 emissions.</t>
  </si>
  <si>
    <t>KITAMURA MANUFACTURING CO.,LTD.</t>
  </si>
  <si>
    <t>This target was approved using a streamlined target validation route exclusive to small and medium-sized enterprises (SMEs). https://sciencebasedtargets.org/faqs-for-smes/ KITAMURA MANUFACTURING CO.,LTD. commits to reduce scope 1 and scope 2 GHG emissions 42% by 2030 from a 2022 base year, and to measure and reduce its scope 3 emissions.</t>
  </si>
  <si>
    <t>Kittelberger media solutions GmbH</t>
  </si>
  <si>
    <t>967600HLMTWRBGNB6L98</t>
  </si>
  <si>
    <t>This target was approved using a streamlined target validation route exclusive to small and medium-sized enterprises (SMEs). https://sciencebasedtargets.org/faqs-for-smes/ Kittelberger media solutions GmbH commits to reduce scope 1 and scope 2 GHG emissions 42% by 2030 from a 2022 base year, and to measure and reduce its scope 3 emissions.</t>
  </si>
  <si>
    <t>KIWAGUMI Co.,Ltd.</t>
  </si>
  <si>
    <t>This target was approved using a streamlined target validation route exclusive to small and medium-sized enterprises (SMEs). https://sciencebasedtargets.org/faqs-for-smes/ KIWAGUMI Co.,Ltd. commits to reduce scope 1 and scope 2 GHG emissions 42% by 2030 from a 2020 base year, and to measure and reduce its scope 3 emissions.</t>
  </si>
  <si>
    <t>Kiwi Property Group</t>
  </si>
  <si>
    <t>NZKIPE0001S5</t>
  </si>
  <si>
    <t>01/03/2017</t>
  </si>
  <si>
    <t>Kizilay İçecek</t>
  </si>
  <si>
    <t>KJ Hydraulik</t>
  </si>
  <si>
    <t>This target was approved using a streamlined target validation route exclusive to small and medium-sized enterprises (SMEs). https://sciencebasedtargets.org/faqs-for-smes/ KJ Hydraulik commits to reduce scope 1 and scope 2 GHG emissions 42% by 2030 from a 2020 base year, and to measure and reduce its scope 3 emissions.</t>
  </si>
  <si>
    <t>KKL Luzern</t>
  </si>
  <si>
    <t>This target was approved using a streamlined target validation route exclusive to small and medium-sized enterprises (SMEs). https://sciencebasedtargets.org/faqs-for-smes/ KKL Luzern commits to reduce scope 1 and scope 2 GHG emissions 42% by 2030 from a 2022 base year, and to measure and reduce its scope 3 emissions.</t>
  </si>
  <si>
    <t>Klabin S.A.</t>
  </si>
  <si>
    <t>BRKLBNCDAM18</t>
  </si>
  <si>
    <t>Klabin S.A commits to reduce scope 1 and 2 GHG emissions 25% per ton of pulp, paper and packaging by 2025 from a 2019 base year. Klabin S.A commits to reduce scope 1 and 2 GHG emissions 49% per ton of pulp, paper and packaging by 2035 from a 2019 base year.* *The target boundary includes biogenic emissions and removals from bioenergy feedstocks.</t>
  </si>
  <si>
    <t>Klépierre</t>
  </si>
  <si>
    <t>FR0000121964</t>
  </si>
  <si>
    <t>969500PB4U31KEFHZ621</t>
  </si>
  <si>
    <t>Klépierre commits to reduce scope 1 and 2 GHG emissions 80% per square meter by 2030 from a 2017 base year. Klepierre commits to reduce scope 3 GHG emissions for downstream leased assets 41% per square meter by 2030 from a 2017 base year.</t>
  </si>
  <si>
    <t>Klick Inc.</t>
  </si>
  <si>
    <t>549300VSBYV496NOW407</t>
  </si>
  <si>
    <t>KlimaMacher GmbH</t>
  </si>
  <si>
    <t>This target was approved using a streamlined target validation route exclusive to small and medium-sized enterprises (SMEs). https://sciencebasedtargets.org/faqs-for-smes/ KlimaMacher GmbH commits to reach net-zero by 2033. As part of this,  KlimaMacher GmbH commits to reduce scope 1+2+3 emissions 90% by 2033 from a 2022 base year.</t>
  </si>
  <si>
    <t>Klimasan AŞ</t>
  </si>
  <si>
    <t>Klimasan A.Ş. commits to reduce absolute scope 1 and 2 GHG emissions 44.1% by 2030 from a 2020 base year. Klimasan A.Ş. also commits to reduce scope 3 GHG emissions from the use of sold products 51.6% per product sold by 2030 from a 2021 base year.</t>
  </si>
  <si>
    <t>Klingele Paper and Packaging SE &amp; Co. KG</t>
  </si>
  <si>
    <t>529900WJZI08EFVARQ20</t>
  </si>
  <si>
    <t>KLM Creative, Inc.</t>
  </si>
  <si>
    <t>This target was approved using a streamlined target validation route exclusive to small and medium-sized enterprises (SMEs). https://sciencebasedtargets.org/faqs-for-smes/ KLM Creative, Inc. commits to reduce scope 1 and scope 2 GHG emissions 42% by 2030 from a 2022 base year, and to measure and reduce its scope 3 emissions.</t>
  </si>
  <si>
    <t>KLM Royal Dutch Airlines</t>
  </si>
  <si>
    <t>AirFrance KLM Group: FR0000031122</t>
  </si>
  <si>
    <t>KLM Royal Dutch Airlines commits to reduce well-to-wake scope 1 and 3 jet fuel GHG emissions 30% per revenue tonne kilometer by FY2030 from a FY2019 base year.* *The target boundary includes biogenic land-related emissions and removals from bioenergy feedstocks.**Non-CO2e effects which also contribute to aviation induced warming are not included in this target. KLM commits to report publicly on its collaboration with stakeholders to improve understanding of opportunities to mitigate the non-CO2e impacts of aviation annually over its target timeframe</t>
  </si>
  <si>
    <t>Klöckner &amp; Co</t>
  </si>
  <si>
    <t>DE000KC01000</t>
  </si>
  <si>
    <t>529900CQ31CN6GV5LL52</t>
  </si>
  <si>
    <t>Klöckner &amp; Co commits to reach net-zero greenhouse gas emissions across the value chain by 2050 from a 2019 base year. 
Near-Term Targets
Klöckner &amp; Co commits to reduce absolute scope 1 and 2 GHG emissions 50% by 2030 from a 2019 base year. Klöckner &amp; Co also commits to reduce absolute scope 3 GHG emissions from fuel and energy related activities, waste generated in operations, business travel, employee commuting and downstream transportation and distribution 50% by 2030 from a 2019 base year, and from purchased goods and services, capital goods and upstream transportation and distribution 30% within the same timeframe. 
Long-Term Targets
Klöckner &amp; Co commits to reduce absolute scope 1 and 2 GHG emissions 90% by 2040 from a 2019 base year. Klöckner &amp; Co commits to reduce absolute scope 3 GHG emissions from fuel and energy related activities, waste generated in operations, business travel, employee commuting and downstream transportation and distribution 90% by 2040 from a 2019 base year. Klöckner &amp; Co commits to reduce absolute scope 3 GHG emissions from purchased goods and services, capital goods and upstream transportation and distribution 90% by 2050 from a 2019 base year.</t>
  </si>
  <si>
    <t>Klockner Pentaplast</t>
  </si>
  <si>
    <t>2025, 2029</t>
  </si>
  <si>
    <t>Klockner Pentaplast commits to reduce absolute scope 1 and 2 GHG emissions 50% by 2025 from a 2019 base year. Klockner Pentaplast also commits to reduce absolute scope 3 GHG emissions from purchased goods and services, processing of sold products, and end of life treatment of sold products 20.4% per tonne of raw materials by 2029 from a 2019 base year.</t>
  </si>
  <si>
    <t>KLP</t>
  </si>
  <si>
    <t>NO0010780539</t>
  </si>
  <si>
    <t>Klüh Security GmbH</t>
  </si>
  <si>
    <t>KMD Brands</t>
  </si>
  <si>
    <t>NZKMDE0001S3</t>
  </si>
  <si>
    <t>KMD Brands Limited commits to reduce absolute Scope 1 and 2 GHG
emissions 47% by 2030 from a 2019 base year. KMD Brands Limited also
commits to reduce absolute scope 3 GHG emissions from purchased goods
and services, fuel and energy related activities, upstream transportation
and distribution, waste generated in operations, use of sold products, end
of life treatment of sold products, and investments 28% within the same
timeframe.</t>
  </si>
  <si>
    <t>KME Germany GmbH</t>
  </si>
  <si>
    <t>213800NBPB4DRJGNV502</t>
  </si>
  <si>
    <t>KMEW Co.,Ltd</t>
  </si>
  <si>
    <t>Knight Frank LLP (UK)</t>
  </si>
  <si>
    <t>213800995RRALBMRYV38</t>
  </si>
  <si>
    <t>Overall Net-Zero Target: Knight Frank LLP commits to reach net-zero greenhouse gas emissions across the value chain by FY2040. 
Near-Term Targets: Knight Frank commits to reduce absolute scope 1 and 2 GHG emissions 42% by FY2030 from a FY2022 base year. Knight Frank also commits to reduce scope 3 GHG emissions from use of sold products 51.6% per NIA square foot within the same timeframe. Knight Frank further commits to reduce scope 3 GHG emissions from investments 51.6% per square meter under management within the same timeframe.
 Long-Term Targets: Knight Frank commits to reduce absolute scope 1 and 2 GHG emissions 90% by FY2040 from FY2022 base year. Knight Frank also commits to reduce scope 3 GHG emissions from use of sold products 97% per NIA sqft within the same timeframe. Knight Frank further commits to reduce scope 3 GHG emissions from investments 97% per square meter under management within the same timeframe. Knight Frank finally commits to reduce absolute scope 3 GHG emissions from purchased goods and services, capital goods, fuel- and energy-related activities, waste generated in operations, business travel, employee commuting, downstream leased assets, and franchises, by 90% within the same timeframe.</t>
  </si>
  <si>
    <t>Knight Harwood</t>
  </si>
  <si>
    <t>This target was approved using a streamlined target validation route exclusive to small and medium-sized enterprises (SMEs). https://sciencebasedtargets.org/faqs-for-smes/ Knight Harwood commits to reduce scope 1 and scope 2 GHG emissions 46% by 2030 from a 2019 base year, and to measure and reduce its scope 3 emissions.</t>
  </si>
  <si>
    <t>Knightec</t>
  </si>
  <si>
    <t>Knights Brown</t>
  </si>
  <si>
    <t>This target was approved using a streamlined target validation route exclusive to small and medium-sized enterprises (SMEs). https://sciencebasedtargets.org/faqs-for-smes/ Knights Brown commits to reduce scope 1 and scope 2 GHG emissions 42% by 2030 from a 2020 base year, and to measure and reduce its scope 3 emissions.</t>
  </si>
  <si>
    <t>Knoll Printing &amp; Packaging, Inc.</t>
  </si>
  <si>
    <t>This target was approved using a streamlined target validation route exclusive to small and medium-sized enterprises (SMEs). https://sciencebasedtargets.org/faqs-for-smes/ Knoll Printing &amp; Packaging, Inc. commits to reduce scope 1 and scope 2 GHG emissions 42% by 2030 from a 2020 base year, and to measure and reduce its scope 3 emissions.</t>
  </si>
  <si>
    <t>Knorr-Bremse AG</t>
  </si>
  <si>
    <t>DES00020234</t>
  </si>
  <si>
    <t>529900ZFV523WU9DBO96</t>
  </si>
  <si>
    <t>Knorr-Bremse AG commits to reduce absolute scope 1 and 2 GHG
emissions 75% by 2030 from a 2018 base year. Knorr-Bremse AG also
commits to reduce absolute scope 3 GHG emissions from purchased goods
and services, upstream transport and distribution and use of sold products
25% by 2030 from a 2021 base year.</t>
  </si>
  <si>
    <t>Knowit AB (publ)</t>
  </si>
  <si>
    <t>SE0000421273</t>
  </si>
  <si>
    <t>549300CM6KSG2GY3HV62</t>
  </si>
  <si>
    <t>FY2026</t>
  </si>
  <si>
    <t>Knowit AB (publ) commits to reduce absolute scope 1 and 2 GHG emissions 50% by 2030 from a 2019 base year. Knowit AB (publ) also commits to reduce absolute scope 3 emissions from purchased goods and services, business travel, and employee commuting 50% within the same timeframe.</t>
  </si>
  <si>
    <t>KO2 Consulting LLC</t>
  </si>
  <si>
    <t>This target was approved using a streamlined target validation route exclusive to small and medium-sized enterprises (SMEs). https://sciencebasedtargets.org/faqs-for-smes/ KO2 Consulting LLC commits to reduce scope 1 and scope 2 GHG emissions 46% by 2030 from a 2019 base year, and to measure and reduce its scope 3 emissions.</t>
  </si>
  <si>
    <t>Koatek A/S</t>
  </si>
  <si>
    <t>This target was approved using a streamlined target validation route exclusive to small and medium-sized enterprises (SMEs). https://sciencebasedtargets.org/faqs-for-smes/ Koatek A/S commits to reduce scope 1 and scope 2 GHG emissions 50% by 2030 from a 2018 base year, and to measure and reduce its scope 3 emissions.</t>
  </si>
  <si>
    <t>KOBAYASHI PHARMACEUTICAL CO., LTD.</t>
  </si>
  <si>
    <t>JP3301100008</t>
  </si>
  <si>
    <t>529900WBSL04KD6TKP95</t>
  </si>
  <si>
    <t>KOBAYASHI Pharmaceutical Co., Ltd. commits to reduce absolute scope 1and 2 GHG emissions 51% by 2030 from a 2018 base year. KOBAYASHI Pharmaceutical Co., Ltd. also commits to reduce absolute scope 3 GHG emissions 15% within the same timeframe</t>
  </si>
  <si>
    <t>KOBAYASHI PRECISION INDUSTRY CO.,LTD</t>
  </si>
  <si>
    <t>This target was approved using a streamlined target validation route exclusive to small and medium-sized enterprises (SMEs). https://sciencebasedtargets.org/faqs-for-smes/ KOBAYASHI PRECISION INDUSTRY CO.,LTD commits to reduce scope 1 and scope 2 GHG emissions 42% by 2030 from a 2021 base year, and to measure and reduce its scope 3 emissions.</t>
  </si>
  <si>
    <t>KOBE BANKIN KOGYO Co., Ltd</t>
  </si>
  <si>
    <t>This target was approved using a streamlined target validation route exclusive to small and medium-sized enterprises (SMEs). https://sciencebasedtargets.org/faqs-for-smes/ KOBE BANKIN KOGYO Co., Ltd commits to reduce scope 1 and scope 2 GHG emissions 42% by 2030 from a 2022 base year, and to measure and reduce its scope 3 emissions.</t>
  </si>
  <si>
    <t>KOBE KOKI Co.,Ltd.</t>
  </si>
  <si>
    <t>This target was approved using a streamlined target validation route exclusive to small and medium-sized enterprises (SMEs). https://sciencebasedtargets.org/faqs-for-smes/ KOBE KOKI Co.,Ltd. commits to reduce scope 1 and scope 2 GHG emissions 42% by 2030 from a 2022 base year, and to measure and reduce its scope 3 emissions.</t>
  </si>
  <si>
    <t>Kobedenka Kogyo Co.,Ltd.</t>
  </si>
  <si>
    <t>This target was approved using a streamlined target validation route exclusive to small and medium-sized enterprises (SMEs). https://sciencebasedtargets.org/faqs-for-smes/  Kobedenka Kogyo Co.,Ltd. commits to reduce scope 1 and scope 2 GHG emissions 42% by 2030 from a 2021 base year, and to measure and reduce its scope 3 emissions.</t>
  </si>
  <si>
    <t>Kobo Products, Inc.</t>
  </si>
  <si>
    <t>This target was approved using a streamlined target validation route exclusive to small and medium-sized enterprises (SMEs). https://sciencebasedtargets.org/faqs-for-smes/ Kobo Products, Inc. commits to reduce scope 1 and scope 2 GHG emissions 42% by 2030 from a 2020 base year, and to measure and reduce its scope 3 emissions.</t>
  </si>
  <si>
    <t>KOCEL MACHINERY LIMITED</t>
  </si>
  <si>
    <t>KOCEL STEEL FOUNDRY CO., LTD</t>
  </si>
  <si>
    <t>KODAMA PLASTICS Co.,Ltd.</t>
  </si>
  <si>
    <t>This target was approved using a streamlined target validation route exclusive to small and medium-sized enterprises (SMEs). https://sciencebasedtargets.org/faqs-for-smes/ KODAMA PLASTICS Co.,Ltd. commits to reduce scope 1 and scope 2 GHG emissions 42% by 2030 from a 2022 base year, and to measure and reduce its scope 3 emissions.</t>
  </si>
  <si>
    <t>Koei Shoji Co., Ltd.</t>
  </si>
  <si>
    <t>This target was approved using a streamlined target validation route exclusive to small and medium-sized enterprises (SMEs). https://sciencebasedtargets.org/faqs-for-smes/ Koei Shoji Co., Ltd. commits to reduce scope 1 and scope 2 GHG emissions 42% by 2030 from a 2020 base year, and to measure and reduce its scope 3 emissions.</t>
  </si>
  <si>
    <t>Kohinoor Mills Limited</t>
  </si>
  <si>
    <t>Kohl's, Inc.</t>
  </si>
  <si>
    <t>US5002551043</t>
  </si>
  <si>
    <t>549300JF6LPRTRJ0FH50</t>
  </si>
  <si>
    <t>Kohn Pedersen Fox PC Associates</t>
  </si>
  <si>
    <t>KOHWA.Co.,Ltd.</t>
  </si>
  <si>
    <t>This target was approved using a streamlined target validation route exclusive to small and medium-sized enterprises (SMEs). https://sciencebasedtargets.org/faqs-for-smes/ KOHWA.Co.,Ltd. commits to reduce scope 1 and scope 2 GHG emissions 42% by 2030 from a 2022 base year, and to measure and reduce its scope 3 emissions.</t>
  </si>
  <si>
    <t>KOKUBO-HD CO., LTD.</t>
  </si>
  <si>
    <t>This target was approved using a streamlined target validation route exclusive to small and medium-sized enterprises (SMEs). https://sciencebasedtargets.org/faqs-for-smes/ KOKUBO-HD CO., LTD. commits to reduce scope 1 and scope 2 GHG emissions 42% by 2030 from a 2020 base year, and to measure and reduce its scope 3 emissions.</t>
  </si>
  <si>
    <t>Kokufu Printing Co., Ltd.</t>
  </si>
  <si>
    <t>This target was approved using a streamlined target validation route exclusive to small and medium-sized enterprises (SMEs). https://sciencebasedtargets.org/faqs-for-smes/ Kokufu Printing Co., Ltd. commits to reduce scope 1 and scope 2 GHG emissions 50% by 2030 from a 2018 base year, and to measure and reduce its scope 3 emissions.</t>
  </si>
  <si>
    <t>KOKUSAI ELECTRIC CORPORATION</t>
  </si>
  <si>
    <t>KOKUSAI ELECTRIC CORPORATION commits to reduce absolute scope 1 and 2 GHG emissions 50% by FY2030 from a FY2021 base year. KOKUSAI ELECTRIC CORPORATION also commits to reduce scope 3 GHG emissions from use of sold products 52% per sheet of wafer processed within the same timeframe.</t>
  </si>
  <si>
    <t>Kokusai Kogyo Co., Ltd</t>
  </si>
  <si>
    <t>JP3293800003</t>
  </si>
  <si>
    <t>Kokusai Kogyo commits to reduce absolute scopes 1, 2 and business travel, employee commuting, and use of sold products scope 3 GHG emissions 50% by FY2030 from a FY2019 base year. Kokusai Kogyo also commits that 65% of its suppliers by emissions covering purchased goods and services and capital goods, will have science-based targets by FY2026.</t>
  </si>
  <si>
    <t>Kolay Gelsin - Ekol Ekspress Kargo A.Ş.</t>
  </si>
  <si>
    <t>Kolektor Mobility d.o.o.</t>
  </si>
  <si>
    <t>Kollergang nv</t>
  </si>
  <si>
    <t>5493008ZIQ8QIZ2XCC54</t>
  </si>
  <si>
    <t>This target was approved using a streamlined target validation route exclusive to small and medium-sized enterprises (SMEs). https://sciencebasedtargets.org/faqs-for-smes/ Kollergang nv commits to reduce scope 1 and scope 2 GHG emissions 38% by 2030 from a 2021 base year, and to measure and reduce its scope 3 emissions.</t>
  </si>
  <si>
    <t>Kolon Industries, INC.</t>
  </si>
  <si>
    <t>KR7120110002</t>
  </si>
  <si>
    <t>988400LHRPRCSKXOAF72</t>
  </si>
  <si>
    <t>KOMAKI INDUSTRY CO.,LTD.</t>
  </si>
  <si>
    <t>This target was approved using a streamlined target validation route exclusive to small and medium-sized enterprises (SMEs). https://sciencebasedtargets.org/faqs-for-smes/ KOMAKI INDUSTRY CO.,LTD. commits to reduce scope 1 and scope 2 GHG emissions 42% by 2030 from a 2022 base year, and to measure and reduce its scope 3 emissions.</t>
  </si>
  <si>
    <t>KOMATANI GAUGE Co.,Ltd.</t>
  </si>
  <si>
    <t>This target was approved using a streamlined target validation route exclusive to small and medium-sized enterprises (SMEs). https://sciencebasedtargets.org/faqs-for-smes/ KOMATANI GAUGE Co.,Ltd. commits to reduce scope 1 and scope 2 GHG emissions 42% by 2030 from a 2022 base year, and to measure and reduce its scope 3 emissions.</t>
  </si>
  <si>
    <t>Komatsu Ltd.</t>
  </si>
  <si>
    <t>JP3304200003</t>
  </si>
  <si>
    <t>5493004LQ0B4T7QPQV17</t>
  </si>
  <si>
    <t>Komatsu Ltd. commits to reduce absolute scope 1 and 2 GHG emission 30% by 2030 from a 2019 base year. Komatsu Ltd. also commits to reduce absolute scope 3 GHG emissions from use of sold products 15% within the same timeframe</t>
  </si>
  <si>
    <t>KOMATSU WALL INDUSTRY CO., LTD.</t>
  </si>
  <si>
    <t>JP3303200004</t>
  </si>
  <si>
    <t>komm.passion GmbH</t>
  </si>
  <si>
    <t>This target was approved using a streamlined target validation route exclusive to small and medium-sized enterprises (SMEs). https://sciencebasedtargets.org/faqs-for-smes/ komm.passion GmbH commits to reduce scope 1 and scope 2 GHG emissions 42% by 2030 from a 2021 base year, and to measure and reduce its scope 3 emissions.</t>
  </si>
  <si>
    <t>Komodo Health, Inc.</t>
  </si>
  <si>
    <t>KONDO LIME INDUSTRY CO.,LTD.</t>
  </si>
  <si>
    <t>This target was approved using a streamlined target validation route exclusive to small and medium-sized enterprises (SMEs). https://sciencebasedtargets.org/faqs-for-smes/ KONDO LIME INDUSTRY CO.,LTD. commits to reduce scope 1 and scope 2 GHG emissions 42% by 2030 from a 2021 base year, and to measure and reduce its scope 3 emissions.</t>
  </si>
  <si>
    <t>Kondo printing co.,Ltd.</t>
  </si>
  <si>
    <t>This target was approved using a streamlined target validation route exclusive to small and medium-sized enterprises (SMEs). https://sciencebasedtargets.org/faqs-for-smes/ Kondo printing co.,Ltd. commits to reduce scope 1 and scope 2 GHG emissions 42% by 2030 from a 2022 base year, and to measure and reduce its scope 3 emissions.</t>
  </si>
  <si>
    <t>kondou tekkin CO., LTD.</t>
  </si>
  <si>
    <t>This target was approved using a streamlined target validation route exclusive to small and medium-sized enterprises (SMEs). https://sciencebasedtargets.org/faqs-for-smes/ kondou tekkin CO., LTD. commits to reduce scope 1 and scope 2 GHG emissions 42% by 2030 from a 2021 base year, and to measure and reduce its scope 3 emissions.</t>
  </si>
  <si>
    <t>KONE Corporation</t>
  </si>
  <si>
    <t>FI0009013403</t>
  </si>
  <si>
    <t>2138001CNF45JP5XZK38</t>
  </si>
  <si>
    <t>Finnish multinational elevator and escalator company KONE Corporation commits to reduce absolute scope 1 and 2 GHG emissions 50% by 2030 from a 2018 base year. KONE Corporation commits to reduce scope 3 GHG emissions from purchased goods and services and use of sold products 40% per ordered product over the same target period. KONE Corporation also commits to increase annual sourcing of renewable electricity from 33% in 2018 to 100% by 2030.**The target boundary includes biogenic emissions and removals from bioenergy feedstocks.</t>
  </si>
  <si>
    <t>Konecranes Oyj</t>
  </si>
  <si>
    <t>FI0009005870</t>
  </si>
  <si>
    <t>549300EF0CDEQZBMA096</t>
  </si>
  <si>
    <t>Konecranes commits to reduce absolute scope 1 and 2 GHG emissions 50% by 2030 from a 2019 base year. Konecranes also commits to reduce absolute scope 3 GHG emissions from purchased goods and services and use of sold products 50% within the same timeframe.</t>
  </si>
  <si>
    <t>Kongsberg Gruppen ASA</t>
  </si>
  <si>
    <t>NO0003043309</t>
  </si>
  <si>
    <t>5967007LIEEXZXJ9HK73</t>
  </si>
  <si>
    <t>KONGSBERG commits to reduce absolute scope 1 GHG emissions by 55% by 2030 from a 2019 base year*. KONGSBERG also commits to increase annual active sourcing of renewable electricity from 0% in 2019 to 100% by 2030. KONGSBERG further commits that 67% of its suppliers by spend covering purchased goods and services, capital goods and upstream transportation and distribution will have science-based targets by 2027. KONGSBERG finally commits to reduce abolute scope 3 GHG emissions from use of sold products 25% by 2030 from a 2021 base year. 
* The target boundary includes land-related emissions and removals from bioenergy and feedstocks.</t>
  </si>
  <si>
    <t>Konica Minolta, Inc.</t>
  </si>
  <si>
    <t>JP3300600008</t>
  </si>
  <si>
    <t>549300SVK6KRUOL1A740</t>
  </si>
  <si>
    <t>Japanese technology company Konica Minolta commits to reduce absolute greenhouse gas emissions from across its value chain (scopes 1, 2 and 3) 60% by 2030, from 2005 levels. The scope 3 reductions cover purchased goods and services, upstream transportation and distribution, and the use of sold products.</t>
  </si>
  <si>
    <t>Koninklijke Ahold Delhaize N.V.</t>
  </si>
  <si>
    <t>NL0011794037</t>
  </si>
  <si>
    <t>724500C9GNBV20UYRX36</t>
  </si>
  <si>
    <t>Ahold Delhaize commits to reduce absolute scope 1 and 2 GHG emissions 50% by 2030 from a 2018 base year. Ahold Delhaize commits to reduce scope 3 GHG emissions 15% by 2030 from a 2018 base year.</t>
  </si>
  <si>
    <t>Koninklijke Heijmans NV</t>
  </si>
  <si>
    <t>NL0009269109</t>
  </si>
  <si>
    <t>Koninklijke KPN NV (Royal KPN)</t>
  </si>
  <si>
    <t>NL0000009082</t>
  </si>
  <si>
    <t>549300YO0JZHAL7FVP81</t>
  </si>
  <si>
    <t>01/04/2017</t>
  </si>
  <si>
    <t>Dutch telecommunications company, Royal KPN commits to reduce scope 1 &amp; 2 greenhouse gas emissions 100% by 2030 from a 2010 base-year. The long-term target of the company is to maintain yearly zero emissions from 2030 to 2050. In addition, KPN will reduce its scope 3 emissions 20% by 2025 and 50% by 2040, from a 2014 base-year</t>
  </si>
  <si>
    <t>Koninklijke Paardekooper Group</t>
  </si>
  <si>
    <t>724500CHNENSTBVN5V10</t>
  </si>
  <si>
    <t>Koninklijke Philips NV</t>
  </si>
  <si>
    <t>NL0000009538</t>
  </si>
  <si>
    <t>H1FJE8H61JGM1JSGM897</t>
  </si>
  <si>
    <t>2025, 2040</t>
  </si>
  <si>
    <t>Global health technology company Koninklijke Philips NV commits to reduce absolute scope 1 and scope 2 GHG emissions 75% by 2025 and 90% by 2040 from a 2015 base year. Koninklijke Philips NV also commits to reduce absolute scope 3 GHG emissions from purchased goods and services, business travel, downstream transportation &amp; distribution and use of sold products 42% by 2030 from a 2020 base year.</t>
  </si>
  <si>
    <t>Koninklijke Vezet B.V.</t>
  </si>
  <si>
    <t>Kontoor Brands</t>
  </si>
  <si>
    <t>US50050N1037</t>
  </si>
  <si>
    <t>549300M0CPXV65RFF271</t>
  </si>
  <si>
    <t>Kontoor Brands, Inc. commits to reduce absolute scope 1 and 2 GHG emissions 46.2% by 2030 from a 2019 base year. Kontoor Brands, Inc. also commits to reduce absolute scope 3 GHG emissions from purchased goods and services, fuel &amp; energy related activities, upstream transportation and distribution, and downstream transportation and distribution 46.2% within the same timeframe.</t>
  </si>
  <si>
    <t>Körber AG</t>
  </si>
  <si>
    <t>5299005GRLP3J8KQO006</t>
  </si>
  <si>
    <t>Overall Net-Zero Target
Körber AG commits to reach net-zero GHG emissions across the value chain by 2040.
Near-Term Targets
Körber AG commits to reduce absolute scope 1 and 2 GHG emissions 29.4% by 2027 from a
2021 base year. Körber AG also commits to reduce absolute scope 3 GHG emissions 17.5%
within the same timeframe.
Long-Term Targets
Körber AG commits to reduce absolute scope 1 and 2 GHG emissions 90% by 2030 from a
2021 base year. Körber AG also commits to reduce absolute scope 3 GHG emissions 90% by
2040 from a 2021 base year.</t>
  </si>
  <si>
    <t>Kordsa Teknik Tekstil A.Ş</t>
  </si>
  <si>
    <t>TRAKORDS91B2</t>
  </si>
  <si>
    <t>789000SXVKCU8TLWXQ46</t>
  </si>
  <si>
    <t>KORDSA TEKNİK TEKSTİL A.Ş. commits to reduce absolute scope 1 and 2 GHG emissions 46.2% by 2030 from a 2019 base year. KORDSA TEKNİK TEKSTİL A.Ş also commits to reduce absolute scope 3 GHG emissions from fuel and energy related activities and processing of sold products 25% by 2030 from a 2021 base year. KORDSA TEKNİK TEKSTİL A.Ş further commits that 64% of its suppliers by emissions covering purchased goods and services will have science-based targets by 2027.</t>
  </si>
  <si>
    <t>Korea Agro-Fisheries &amp; Food Trade Corporation</t>
  </si>
  <si>
    <t>Public Agencies</t>
  </si>
  <si>
    <t>Korea Hydro &amp; Nuclear Power</t>
  </si>
  <si>
    <t>9884008CRY5MLCN8OQ43</t>
  </si>
  <si>
    <t>Korn Ferry</t>
  </si>
  <si>
    <t>US5006432000</t>
  </si>
  <si>
    <t>549300FOD20OM0GT5G40</t>
  </si>
  <si>
    <t>KORSCH AG</t>
  </si>
  <si>
    <t>This target was approved using a streamlined target validation route exclusive to small and medium-sized enterprises (SMEs). https://sciencebasedtargets.org/faqs-for-smes/ KORSCH AG commits to reduce scope 1 and scope 2 GHG emissions 42% by 2030 from a 2021 base year, and to measure and reduce its scope 3 emissions.</t>
  </si>
  <si>
    <t>KOSÉ Corporation</t>
  </si>
  <si>
    <t>JP3283650004</t>
  </si>
  <si>
    <t>353800NX4GGAVDHHY664</t>
  </si>
  <si>
    <t>KOSÉ Corporation commits to reduce absolute scope 1 and 2 GHG emissions 55% by 2030 from a 2018 base year. KOSÉ Corporation also commits to reduce absolute scope 3 GHG emissions 30% within the same timeframe.</t>
  </si>
  <si>
    <t>Koskela Pty Limited</t>
  </si>
  <si>
    <t>This target was approved using a streamlined target validation route exclusive to small and medium-sized enterprises (SMEs). https://sciencebasedtargets.org/faqs-for-smes/ Koskela Pty Limited commits to reduce scope 1 and scope 2 GHG emissions 42% by 2030 from a 2020 base year, and to measure and reduce its scope 3 emissions.</t>
  </si>
  <si>
    <t>Kostyniuk &amp; Greenside Lawyers</t>
  </si>
  <si>
    <t>This target was approved using a streamlined target validation route exclusive to small and medium-sized enterprises (SMEs). https://sciencebasedtargets.org/faqs-for-smes/ Kostyniuk &amp; Greenside Lawyers commits to reduce scope 1 and scope 2 GHG emissions 42% by 2030 from a 2022 base year, and to measure and reduce its scope 3 emissions.</t>
  </si>
  <si>
    <t>KÖTTER SE &amp; Co.KG Security, München</t>
  </si>
  <si>
    <t>KOU SEKKEI</t>
  </si>
  <si>
    <t>This target was approved using a streamlined target validation route exclusive to small and medium-sized enterprises (SMEs). https://sciencebasedtargets.org/faqs-for-smes/ KOU SEKKEI commits to reduce scope 1 and scope 2 GHG emissions 42% by 2030 from a 2021 base year, and to measure and reduce its scope 3 emissions.</t>
  </si>
  <si>
    <t>Koushinseisakusho Co. Ltd.</t>
  </si>
  <si>
    <t>This target was approved using a streamlined target validation route exclusive to small and medium-sized enterprises (SMEs). https://sciencebasedtargets.org/faqs-for-smes/ Koushinseisakusho Co. Ltd. commits to reduce scope 1 and scope 2 GHG emissions 42% by 2030 from a 2022 base year, and to measure and reduce its scope 3 emissions.</t>
  </si>
  <si>
    <t>KOVERLUX SRL</t>
  </si>
  <si>
    <t>This target was approved using a streamlined target validation route exclusive to small and medium-sized enterprises (SMEs). https://sciencebasedtargets.org/faqs-for-smes/ KOVERLUX SRL commits to reduce scope 1 and scope 2 GHG emissions 42% by 2030 from a 2021 base year, and to measure and reduce its scope 3 emissions.</t>
  </si>
  <si>
    <t>Kowa Seisakusyo Co.,Ltd.</t>
  </si>
  <si>
    <t>This target was approved using a streamlined target validation route exclusive to small and medium-sized enterprises (SMEs). https://sciencebasedtargets.org/faqs-for-smes/ Kowa Seisakusyo Co.,Ltd. commits to reduce scope 1 and scope 2 GHG emissions 42% by 2030 from a 2021 base year, and to measure and reduce its scope 3 emissions.</t>
  </si>
  <si>
    <t>KOYOSHA INC.</t>
  </si>
  <si>
    <t>JP3292000001</t>
  </si>
  <si>
    <t>This target was approved using a streamlined target validation route exclusive to small and medium-sized enterprises (SMEs). https://sciencebasedtargets.org/faqs-for-smes/ KOYOSHA INC. commits to reduce scope 1 and scope 2 GHG emissions 42% by 2030 from a 2020 base year, and to measure and reduce its scope 3 emissions.</t>
  </si>
  <si>
    <t>KPMG Holding</t>
  </si>
  <si>
    <t>KPMG International Limited</t>
  </si>
  <si>
    <t>2138004I4N23QMRBXE10</t>
  </si>
  <si>
    <t>KPMG commits to reduce absolute scopes 1, 2, and 3 GHG emissions 50% by 2030 from a 2019 base year. KPMG also commits to increase annual sourcing of renewable electricity from 50% in 2019 to 100% by 2030.</t>
  </si>
  <si>
    <t>KPMG Ireland</t>
  </si>
  <si>
    <t>KPMG Ireland commits to reduce absolute scope 1 and 2 GHG emissions 80% by 2030 from a 2019 base year and commits to reduce absolute scope 3 emissions 30% over the same timeframe.</t>
  </si>
  <si>
    <t>KPMG UK LLP</t>
  </si>
  <si>
    <t>213800S5DHQ6VQ38DY65</t>
  </si>
  <si>
    <t>KPMG UK commits to reduce absolute scope 1 and 2 GHG emissions 100% by 2030 from a 2017 base year and scope 3 emissions 25% over the same timeframe.</t>
  </si>
  <si>
    <t>Kraiburg Austria</t>
  </si>
  <si>
    <t>984500B867F0C0BE4893</t>
  </si>
  <si>
    <t>KRAIBURG TPE GmbH &amp; Co. KG commits to reduce absolute scope 1 and 2 GHG emissions 46.2% by 2031 from a 2021 base year. KRAIBURG TPE GmbH &amp; Co. KG commits to reduce absolute scope 3 GHG emissions covering purchased goods and services, fuel and energy related activities, upstream transportation and distribution, waste generated in operations, business travel and employee commuting 27.5% within the same timeframe.</t>
  </si>
  <si>
    <t>KRAIBURG TPE GmbH &amp; Co. KG</t>
  </si>
  <si>
    <t>Kratzer GmbH &amp; Co KG</t>
  </si>
  <si>
    <t>391200F3DIQMGIGYVS45</t>
  </si>
  <si>
    <t>This target was approved using a streamlined target validation route exclusive to small and medium-sized enterprises (SMEs). https://sciencebasedtargets.org/faqs-for-smes/ Kratzer GmbH &amp; Co KG commits to reduce scope 1 and scope 2 GHG emissions 46% by 2030 from a 2019 base year, and to measure and reduce its scope 3 emissions.</t>
  </si>
  <si>
    <t>KREA Ic ve Dis Tic. Ltd. Sti</t>
  </si>
  <si>
    <t>This target was approved using a streamlined target validation route exclusive to small and medium-sized enterprises (SMEs). https://sciencebasedtargets.org/faqs-for-smes/ KREA Ic ve Dis Tic. Ltd. Sti commits to reduce scope 1 and scope 2 GHG emissions 42% by 2030 from a 2020 base year, and to measure and reduce its scope 3 emissions.</t>
  </si>
  <si>
    <t>Kres-D Ltd</t>
  </si>
  <si>
    <t>This target was approved using a streamlined target validation route exclusive to small and medium-sized enterprises (SMEs). https://sciencebasedtargets.org/faqs-for-smes/ Kres-D Ltd commits to reduce scope 1 and scope 2 GHG emissions 42% by 2030 from a 2021 base year, and to measure and reduce its scope 3 emissions.</t>
  </si>
  <si>
    <t>Kromann Reumert I/S</t>
  </si>
  <si>
    <t>Krones AG</t>
  </si>
  <si>
    <t>DE0006335003</t>
  </si>
  <si>
    <t>529900NY2GSZWWUBW049</t>
  </si>
  <si>
    <t>KRONES Group commits to reduce absolute scope 1 and 2 GHG emissions 80% by 2030 from a 2019 base year. KRONES Group also commits to reduce absolute scope 3 GHG emissions 25% by 2030 from a 2019 base year.</t>
  </si>
  <si>
    <t>KronosNet Topco, SL</t>
  </si>
  <si>
    <t>Krummen Kerzers AG</t>
  </si>
  <si>
    <t>This target was approved using a streamlined target validation route exclusive to small and medium-sized enterprises (SMEs). https://sciencebasedtargets.org/faqs-for-smes/ Krummen Kerzers AG commits to reduce scope 1 and scope 2 GHG emissions 46% by 2030 from a 2019 base year, and to measure and reduce its scope 3 emissions.</t>
  </si>
  <si>
    <t>Ks Art Co. Ltd.</t>
  </si>
  <si>
    <t>This target was approved using a streamlined target validation route exclusive to small and medium-sized enterprises (SMEs). https://sciencebasedtargets.org/faqs-for-smes/ Ks Art Co. Ltd. commits to reduce scope 1 and scope 2 GHG emissions 42% by 2030 from a 2020 base year, and to measure and reduce its scope 3 emissions.</t>
  </si>
  <si>
    <t>KSG Catering Limited</t>
  </si>
  <si>
    <t>KSS Co.,Ltd.</t>
  </si>
  <si>
    <t>This target was approved using a streamlined target validation route exclusive to small and medium-sized enterprises (SMEs). https://sciencebasedtargets.org/faqs-for-smes/ KSS Co.,Ltd. commits to reduce scope 1 and scope 2 GHG emissions 42% by 2030 from a 2021 base year, and to measure and reduce its scope 3 emissions.</t>
  </si>
  <si>
    <t>KT&amp;G Corporation</t>
  </si>
  <si>
    <t>KR7033780008</t>
  </si>
  <si>
    <t>988400ZJV6ISYBLQX875</t>
  </si>
  <si>
    <t>KUBO GREENHOUSE PROJECTS</t>
  </si>
  <si>
    <t>This target was approved using a streamlined target validation route exclusive to small and medium-sized enterprises (SMEs). https://sciencebasedtargets.org/faqs-for-smes/ KUBO GREENHOUSE PROJECTS commits to reduce scope 1 and scope 2 GHG emissions 42% by 2030 from a 2022 base year, and to measure and reduce its scope 3 emissions.</t>
  </si>
  <si>
    <t>Kubo Ironworks Ltd.</t>
  </si>
  <si>
    <t>This target was approved using a streamlined target validation route exclusive to small and medium-sized enterprises (SMEs). https://sciencebasedtargets.org/faqs-for-smes/ Kubo Ironworks Ltd. commits to reduce scope 1 and scope 2 GHG emissions 42% by 2030 from a 2022 base year, and to measure and reduce its scope 3 emissions.</t>
  </si>
  <si>
    <t>Kubrick Group Limited</t>
  </si>
  <si>
    <t>Kuehne + Nagel International AG</t>
  </si>
  <si>
    <t>CH0025238863</t>
  </si>
  <si>
    <t>529900Q0YED3805QXQ66</t>
  </si>
  <si>
    <t>Kuehne+Nagel International AG commits to reduce absolute scope 1, 2 and 3 GHG emissions 33% by 2030 from a 2019 base year.</t>
  </si>
  <si>
    <t>KUKA AG</t>
  </si>
  <si>
    <t>KUMADA CO., LTD.</t>
  </si>
  <si>
    <t>This target was approved using a streamlined target validation route exclusive to small and medium-sized enterprises (SMEs). https://sciencebasedtargets.org/faqs-for-smes/ KUMADA CO., LTD. commits to reduce scope 1 and scope 2 GHG emissions 42% by 2030 from a 2022 base year, and to measure and reduce its scope 3 emissions.</t>
  </si>
  <si>
    <t>Kumagai Gumi Co., Ltd.</t>
  </si>
  <si>
    <t>JP3266800006</t>
  </si>
  <si>
    <t>529900M993KYZI2Q1Q47</t>
  </si>
  <si>
    <t>Kumagai Gumi Co.,Ltd commits to reduce absolute scope 1 and 2 GHG emissions 25% by FY2030 and 75% by FY2050 from a FY2020 base year. Kumagai Gumi Co.,Ltd also commits to reduce absolute scope 3 GHG emissions 13% by FY2030 and 37% by FY2050 from a FY2020 base year.</t>
  </si>
  <si>
    <t>KUMANO MANUFACTURING Co.,Ltd</t>
  </si>
  <si>
    <t>This target was approved using a streamlined target validation route exclusive to small and medium-sized enterprises (SMEs). https://sciencebasedtargets.org/faqs-for-smes/ KUMANO MANUFACTURING Co.,Ltd commits to reduce scope 1 and scope 2 GHG emissions 42% by 2030 from a 2022 base year, and to measure and reduce its scope 3 emissions.</t>
  </si>
  <si>
    <t>Kumho Tire Co., Inc.</t>
  </si>
  <si>
    <t>KR7073240004</t>
  </si>
  <si>
    <t>110111-2810590</t>
  </si>
  <si>
    <t>Kungsleden AB</t>
  </si>
  <si>
    <t>SE0000549412</t>
  </si>
  <si>
    <t>5493005OXRTBK0WSJN46</t>
  </si>
  <si>
    <t>This target was approved using a streamlined target validation route exclusive to small and medium-sized enterprises (SMEs). https://sciencebasedtargets.org/faqs-for-smes/. Kungsleden AB commits to reduce absolute scope 1 and scope 2 GHG emissions 50% by 2030 from a 2018 base year, and to measure and reduce its scope 3 emissions.</t>
  </si>
  <si>
    <t>KUNSHAN GAUCHEN PRECISION MACHINERY&amp;ELECTRICAL CO., LTD.</t>
  </si>
  <si>
    <t>9695009SISMDAOR3GO20</t>
  </si>
  <si>
    <t>Kunshan JC Industrial Technology Co., Ltd.</t>
  </si>
  <si>
    <t>This target was approved using a streamlined target validation route exclusive to small and medium-sized enterprises (SMEs). https://sciencebasedtargets.org/faqs-for-smes/ Kunshan JC Industrial Technology Co., Ltd. Kunshan JC Industrial Technology Co., Ltd. commits to reduce scope 1 and scope 2 GHG emissions 42% by 2030 from a 2021 base year, and to measure and reduce its scope 3 emissions.</t>
  </si>
  <si>
    <t>KURAEI KOGYO CO.,Ltd.</t>
  </si>
  <si>
    <t>This target was approved using a streamlined target validation route exclusive to small and medium-sized enterprises (SMEs). https://sciencebasedtargets.org/faqs-for-smes/ KURAEI KOGYO CO.,Ltd. commits to reduce scope 1 and scope 2 GHG emissions 42% by 2030 from a 2022 base year, and to measure and reduce its scope 3 emissions.</t>
  </si>
  <si>
    <t>Kuranishi Tekkosho Co., Ltd.</t>
  </si>
  <si>
    <t>This target was approved using a streamlined target validation route exclusive to small and medium-sized enterprises (SMEs). https://sciencebasedtargets.org/faqs-for-smes/ Kuranishi Tekkosho Co., Ltd. commits to reduce scope 1 and scope 2 GHG emissions 42% by 2030 from a 2021 base year, and to measure and reduce its scope 3 emissions.</t>
  </si>
  <si>
    <t>Kurita Water Industries Ltd.</t>
  </si>
  <si>
    <t>JP3270000007</t>
  </si>
  <si>
    <t>52990086GS2ON69UMX34</t>
  </si>
  <si>
    <t>KUROHIME Inc.</t>
  </si>
  <si>
    <t>This target was approved using a streamlined target validation route exclusive to small and medium-sized enterprises (SMEs). https://sciencebasedtargets.org/faqs-for-smes/ KUROHIME Inc. commits to reduce scope 1 and scope 2 GHG emissions 42% by 2030 from a 2021 base year, and to measure and reduce its scope 3 emissions.</t>
  </si>
  <si>
    <t>kurosawa Kogyo Co.,Ltd.</t>
  </si>
  <si>
    <t>This target was approved using a streamlined target validation route exclusive to small and medium-sized enterprises (SMEs). https://sciencebasedtargets.org/faqs-for-smes/ kurosawa Kogyo Co.,Ltd. commits to reduce scope 1 and scope 2 GHG emissions 42% by 2030 from a 2022 base year, and to measure and reduce its scope 3 emissions.</t>
  </si>
  <si>
    <t>KUROTASEIKO CO.,LTD</t>
  </si>
  <si>
    <t>This target was approved using a streamlined target validation route exclusive to small and medium-sized enterprises (SMEs). https://sciencebasedtargets.org/faqs-for-smes/ KUROTASEIKO CO.,LTD commits to reduce scope 1 and scope 2 GHG emissions 42% by 2030 from a 2020 base year, and to measure and reduce its scope 3 emissions.</t>
  </si>
  <si>
    <t>Kvadrat A/S</t>
  </si>
  <si>
    <t>213800O5FU6HBQ38HB37</t>
  </si>
  <si>
    <t>Kvadrat A/S commits to reduce absolute scope 1 and 2 GHG emissions 100% by 2030 from a 2019 base year.* Kvadrat A/S commits to reduce absolute scope 3 GHG emissions from purchased goods and services, upstream transportation and distribution, and business travel 30% by 2030 from a 2019 base year. *The target boundary includes land-related emissions and removals from bioenergy feedstocks.</t>
  </si>
  <si>
    <t>KVD of Sweden</t>
  </si>
  <si>
    <t>This target was approved using a streamlined target validation route exclusive to small and medium-sized enterprises (SMEs). https://sciencebasedtargets.org/faqs-for-smes/ KVD of Sweden commits to reduce scope 1 and scope 2 GHG emissions 42% by 2030 from a 2021 base year, and to measure and reduce its scope 3 emissions.</t>
  </si>
  <si>
    <t>Kyndryl</t>
  </si>
  <si>
    <t>US50155Q1004</t>
  </si>
  <si>
    <t>549300LQ4LWX2R8ZV130</t>
  </si>
  <si>
    <t>KYOAI Corporation</t>
  </si>
  <si>
    <t>This target was approved using a streamlined target validation route exclusive to small and medium-sized enterprises (SMEs). https://sciencebasedtargets.org/faqs-for-smes/ KYOAI Corporation commits to reduce scope 1 and scope 2 GHG emissions 50% by 2030 from a 2018 base year, and to measure and reduce its scope 3 emissions.</t>
  </si>
  <si>
    <t>Kyobo Securities Co., Ltd.</t>
  </si>
  <si>
    <t>KYOCERA Corporation</t>
  </si>
  <si>
    <t>JP3249600002</t>
  </si>
  <si>
    <t>FY2030/31</t>
  </si>
  <si>
    <t>KYOCERA Corporation commits to reduce absolute scope 1 and 2 GHG emissions 46.2% by FY2030/31 from a FY2019/20 base year. KYOCERA Corporation also commits to reduce absolute scope 3 GHG emissions 46.2% within the same timeframe</t>
  </si>
  <si>
    <t>Kyodo Denshi Kogyo Inc.</t>
  </si>
  <si>
    <t>This target was approved using a streamlined target validation route exclusive to small and medium-sized enterprises (SMEs). https://sciencebasedtargets.org/faqs-for-smes/ Kyodo Denshi Kogyo Inc commits to reduce scope 1 and scope 2 GHG emissions 30% by 2030 from a 2018 base year, and to measure and reduce its scope 3 emissions.</t>
  </si>
  <si>
    <t>Kyodo Printing Co., Ltd.</t>
  </si>
  <si>
    <t>JP3252800002</t>
  </si>
  <si>
    <t>3538003A42CQ4FMGD451</t>
  </si>
  <si>
    <t>KYOHATSU INDUSTRY Co., Ltd.</t>
  </si>
  <si>
    <t>JP3256900006</t>
  </si>
  <si>
    <t>This target was approved using a streamlined target validation route exclusive to small and medium-sized enterprises (SMEs). https://sciencebasedtargets.org/faqs-for-smes/ KYOHATSU INDUSTRY Co., Ltd. commits to reduce absolute scope 1 and scope 2 GHG emissions 50% by 2030 from a 2018 base year, and to measure and reduce its scope 3 emissions.</t>
  </si>
  <si>
    <t>Kyokuto Yusou Co.,Ltd.</t>
  </si>
  <si>
    <t>This target was approved using a streamlined target validation route exclusive to small and medium-sized enterprises (SMEs). https://sciencebasedtargets.org/faqs-for-smes/ Kyokuto Yusou Co.,Ltd. commits to reduce scope 1 and scope 2 GHG emissions 42% by 2030 from a 2021 base year, and to measure and reduce its scope 3 emissions.</t>
  </si>
  <si>
    <t>Kyosai Technos Co.,Ltd.</t>
  </si>
  <si>
    <t>This target was approved using a streamlined target validation route exclusive to small and medium-sized enterprises (SMEs). https://sciencebasedtargets.org/faqs-for-smes/ Kyosai Technos Co.,Ltd. commits to reduce scope 1 and scope 2 GHG emissions 42% by 2030 from a 2022 base year, and to measure and reduce its scope 3 emissions.</t>
  </si>
  <si>
    <t>KYOTECH Co., Ltd.</t>
  </si>
  <si>
    <t>This target was approved using a streamlined target validation route exclusive to small and medium-sized enterprises (SMEs). https://sciencebasedtargets.org/faqs-for-smes/ KYOTECH Co., Ltd. commits to reduce scope 1 and scope 2 GHG emissions 42% by 2030 from a 2020 base year, and to measure and reduce its scope 3 emissions.</t>
  </si>
  <si>
    <t>KYOTO CHOTAI CO., LTD.</t>
  </si>
  <si>
    <t>This target was approved using a streamlined target validation route exclusive to small and medium-sized enterprises (SMEs). https://sciencebasedtargets.org/faqs-for-smes/ KYOTO CHOTAI CO., LTD. commits to reduce scope 1 and scope 2 GHG emissions 42% by 2030 from a 2021 base year, and to measure and reduce its scope 3 emissions.</t>
  </si>
  <si>
    <t>Kyowa Co.,Ltd.</t>
  </si>
  <si>
    <t>This target was approved using a streamlined target validation route exclusive to small and medium-sized enterprises (SMEs). https://sciencebasedtargets.org/faqs-for-smes/ Kyowa Co.,Ltd. commits to reduce scope 1 and scope 2 GHG emissions 42% by 2030 from a 2021 base year, and to measure and reduce its scope 3 emissions.</t>
  </si>
  <si>
    <t>Kyushu Electric Power Company, Incorporated</t>
  </si>
  <si>
    <t>JP3246400000</t>
  </si>
  <si>
    <t>549300BYNZPLKQVQH430</t>
  </si>
  <si>
    <t>Kyushu Electric Power Company, Incorporated commits to reduce scope 1 and 2 GHG emissions 47% per MWh by FY2031 from a FY2021 base year.* Kyushu Electric Power Company, Incorporated also commits to reduce scope 1 and 3 GHG emissions from all sold electricity 47% per MWh within the same timeframe. Kyushu Electric Power Company, Incorporated further commits to reduce all other absolute scope 3 GHG emissions from fuel and energy related activities, and use of sold products 25% within the same timeframe. *The target boundary includes biogenic emissions and removals from bioenergy feedstocks.</t>
  </si>
  <si>
    <t>L&amp;T Technology Services Limited (LTTS)</t>
  </si>
  <si>
    <t>335800OITXHL9VYVRC58</t>
  </si>
  <si>
    <t>L&amp;T Technology Services Limited (LTTS) commits to reduce absolute scope 1, 2, and 3 GHG emissions 37.8% by FY2029 from a FY2021 base year.</t>
  </si>
  <si>
    <t>L'OCCITANE INTERNATIONAL SA</t>
  </si>
  <si>
    <t>LU0501835309</t>
  </si>
  <si>
    <t>549300TLZP9DZV3ROI47</t>
  </si>
  <si>
    <t>Overall Net-Zero Target L’Occitane commits to reach net-zero GHG emissions across the value chain by FY2050 from a FY2020 base year. Near-Term Targets L’Occitane commits to reduce absolute scope 1 GHG emissions 46% by FY2031 from a FY2020 base year. L’Occitane also commits to increase annual sourcing of renewable electricity from 40% in FY2020 to 100% by FY2026, and to continue annually sourcing 100% renewable electricity through FY2031. L’Occitane further commits to reduce scope 3 GHG emissions 55% per unit of value added by FY2031 from a FY2020 base year. Long-Term Targets L’Occitane commits to reduce absolute scope 1 and 2 GHG emissions 90% by FY2050 from a  FY2020 base year. L’Occitane also commits to reduce scope 3 GHG emissions 97% per unit of value added by FY2050 from a FY2020 base year.</t>
  </si>
  <si>
    <t>L'Oréal</t>
  </si>
  <si>
    <t>FR0000120321</t>
  </si>
  <si>
    <t>529900JI1GG6F7RKVI53</t>
  </si>
  <si>
    <t>French multinational cosmetics company L'Oréal commits to reduce its absolute scope 1, 2 and 3 greenhouse gas emissions 25% by 2030, from a 2016 base year. In support of this goal, L'Oréal will reduce absolute scope 1 and 2 emissions at its operated sites 100% by 2025, from a 2016 base year.</t>
  </si>
  <si>
    <t>L. Priebs GmbH &amp; Co. KG</t>
  </si>
  <si>
    <t>529900OMI64M34OTN567</t>
  </si>
  <si>
    <t>This target was approved using a streamlined target validation route exclusive to small and medium-sized enterprises (SMEs). https://sciencebasedtargets.org/faqs-for-smes/ L. Priebs GmbH &amp; Co. KG commits to reduce scope 1 and scope 2 GHG emissions 50% by 2030 from a 2018 base year, and to measure and reduce its scope 3 emissions. L. Priebs GmbH &amp; Co. KG commits to reduce scope 1+2+3 emissions 90% by 2050 from a 2018 base year.</t>
  </si>
  <si>
    <t>L.E. Vegetables Company Aktiebolag</t>
  </si>
  <si>
    <t>5493009DJO8P7FD4PU81</t>
  </si>
  <si>
    <t>This target was approved using a streamlined target validation route exclusive to small and medium-sized enterprises (SMEs). https://sciencebasedtargets.org/faqs-for-smes/. L.E. Vegetables Company Aktiebolag commits to reduce absolute scope 1 and scope 2 GHG emissions 50% by 2030 from a 2018 base year, and to measure and reduce its scope 3 emissions.</t>
  </si>
  <si>
    <t>L.E.K. Consulting Group Limited</t>
  </si>
  <si>
    <t>Overall Net-Zero Target
L.E.K. Consulting commits to reach net-zero greenhouse gas emissions across the value chain by 2050.
Near-Term Targets
L.E.K. Consulting commits to reduce absolute scope 1 and 2 GHG emissions 33.6% by 2027 from a 2019 base year.
L.E.K. Consulting commits to reduce scope 3 GHG emissions from business travel 44% per headcount by 2027 from a 2019 base year.
Long-Term Targets
L.E.K. Consulting commits to reduce absolute scope 1 and scope 2 GHG emissions 90% by 2050 from a 2019 base year. L.E.K. Consulting commits to reduce scope 3 GHG emissions 97% per headcount by 2050 from a 2019 base year.</t>
  </si>
  <si>
    <t>La Banque Postale</t>
  </si>
  <si>
    <t>96950066U5XAAIRCPA78</t>
  </si>
  <si>
    <t>La Banque Postale commits to achieve SBTs in Real Estate, Mortgages, Electricity Generation Project Finance and Corporate Instruments by 2030 from a 2020 base year. Portfolio targets cover 85% of total investment and lending activities as of 2020. Full target: https://sciencebasedtargets.org/resources/files/Target-language-and-summary_LBP.pdf</t>
  </si>
  <si>
    <t>La Coop Conseil</t>
  </si>
  <si>
    <t>This target was approved using a streamlined target validation route exclusive to small and medium-sized enterprises (SMEs). https://sciencebasedtargets.org/faqs-for-smes/ La Coop Conseil commits to reduce scope 1 and scope 2 GHG emissions 42% by 2030 from a 2021 base year, and to measure and reduce its scope 3 emissions.</t>
  </si>
  <si>
    <t>La Doria Group</t>
  </si>
  <si>
    <t>815600857F45E3102897</t>
  </si>
  <si>
    <t>Near-Term Targets
La Doria Group commits to reduce absolute scope 1 and 2 GHG emissions 46.2% by 2031 from a 2021 base year. La Doria Group also commits to reduce absolute scope 3 GHG emissions 32.3% within the same timeframe. La Doria Group further commits that 50% of its suppliers by emissions, covering purchased goods and services, will have science based targets by 2027.
FLAG Targets
La Doria Group commits to reduce absolute scope 3 FLAG GHG emissions 33.3% by 2031 from a 2021 base year.* La Doria Group commits to no deforestation across its primary deforestation-linked commodities, with a target date of December 31, 2025.
*The target includes FLAG emissions and removals.</t>
  </si>
  <si>
    <t>LA FABRIL</t>
  </si>
  <si>
    <t>La Française des jeux (FDJ)</t>
  </si>
  <si>
    <t>969500R4CLSQFTYYI535</t>
  </si>
  <si>
    <t>Operator of France's national lottery games FDJ commits to reduce absolute scopes 1 and 2 GHG emissions 20% by 2025 from a 2017 base year in addition to increasing active sourcing of renewable electricity from 92% in 2017 to 100% by 2025. FDJ commits to reduce absolute scope 3 GHG emissions from fuel and energy related activities, business travel, and employee commuting 15% by 2025 from a 2017 base year. FDJ also commits that 65% of its suppliers by emissions will set science-based targets by 2024.</t>
  </si>
  <si>
    <t>LA International computer consultants</t>
  </si>
  <si>
    <t>This target was approved using a streamlined target validation route exclusive to small and medium-sized enterprises (SMEs). https://sciencebasedtargets.org/faqs-for-smes/  LA International computer consultants commits to reduce scope 1 and scope 2 GHG emissions 42% by 2030 from a 2021 base year, and to measure and reduce its scope 3 emissions.</t>
  </si>
  <si>
    <t>La Lorraine Bakery Group</t>
  </si>
  <si>
    <t>BE0002209758</t>
  </si>
  <si>
    <t>549300B08PWLU1PL0N63</t>
  </si>
  <si>
    <t>La Mamba LLC</t>
  </si>
  <si>
    <t>This target was approved using a streamlined target validation route exclusive to small and medium-sized enterprises (SMEs). https://sciencebasedtargets.org/faqs-for-smes/ La Mamba LLC commits to reduce scope 1 and scope 2 GHG emissions 42% by 2030 from a 2021 base year, and to measure and reduce its scope 3 emissions.</t>
  </si>
  <si>
    <t>LA PAU S.C.C.</t>
  </si>
  <si>
    <t>F08828493</t>
  </si>
  <si>
    <t>La Poste Immobilier</t>
  </si>
  <si>
    <t>La Poste SA</t>
  </si>
  <si>
    <t>9695000YG7TR7PAP0L59</t>
  </si>
  <si>
    <t>Overall Net-Zero Target: La Poste SA commits to reach net-zero greenhouse gas emissions
across the value chain by 2040.
Near-Term Targets: La Poste SA commits to reduce absolute scope 1 and 2 GHG emissions
43.6% by 2030 from a 2021 base year.* La Poste SA also commits to reduce absolute scope 3 GHG emissions from purchased goods and services, fuel and energy related activities,
upstream transportation and distribution and employee commuting 25% within the same
timeframe.* La Poste SA further commits that 70% of its investments by emissions will have
science-based targets by 2027.
Long-Term Targets: La Poste SA commits to reduce absolute scope 1 and 2 GHG emissions
90% by 2040 from a 2021 base year.* La Poste SA also commits to reduce absolute scope 3
GHG emissions 90% within the same timeframe.*
*The target boundary includes land-related emissions and removals from bioenergy feedstocks.</t>
  </si>
  <si>
    <t>La-Z-Boy Incorporated</t>
  </si>
  <si>
    <t>US5053361078</t>
  </si>
  <si>
    <t>549300WNO1WMN9ZG2519</t>
  </si>
  <si>
    <t>Labcorp</t>
  </si>
  <si>
    <t>US50540R4092</t>
  </si>
  <si>
    <t>OZ7UA8IXAIFILY2VZH07</t>
  </si>
  <si>
    <t>Labcorp commits to reduce absolute scope 1 and 2 GHG emissions 42% by 2030 from a 2020 base year. Labcorp also commits to reduce absolute scope 3 GHG emissions from purchased goods and services, upstream transportation and distribution and downstream transportation and distribution 25% within the same timeframe.</t>
  </si>
  <si>
    <t>Label7 Group</t>
  </si>
  <si>
    <t>This target was approved using a streamlined target validation route exclusive to small and medium-sized enterprises (SMEs). https://sciencebasedtargets.org/faqs-for-smes/ Label7 Group commits to reduce scope 1 and scope 2 GHG emissions 42% by 2030 from a 2022 base year, and to measure and reduce its scope 3 emissions.</t>
  </si>
  <si>
    <t>Labelium</t>
  </si>
  <si>
    <t>9695001S414YHQ5ZOK111</t>
  </si>
  <si>
    <t>Labelmakers Group Australia</t>
  </si>
  <si>
    <t>Labeyrie Fine Foods</t>
  </si>
  <si>
    <t>9695006DAQ2QM2EZ8H43</t>
  </si>
  <si>
    <t>Labeyrie Fine Foods commits to reduce absolute scope 1 and 2 GHG emissions 55% by 2030 from a 2019 base year. Labeyrie Fine Foods commits to increase annual sourcing of renewable electricity from 3% in 2019 to 100% by 2030. Labeyrie Fine Foods also commits to reduce scope 3 purchased goods and services, fuel and energy related activities, upstream transportation and distribution, downstream transportation and distribution, end-of-life treatment of sold products and investments GHG emissions 22% per tonne of products produced within the same timeframe. Labeyrie Fine Foods finally commits that 60% of its suppliers by emissions covering purchased goods and services, will have science-based targets by 2026.</t>
  </si>
  <si>
    <t>Labflex A/S</t>
  </si>
  <si>
    <t>This target was approved using a streamlined target validation route exclusive to small and medium-sized enterprises (SMEs). https://sciencebasedtargets.org/faqs-for-smes/ Labflex A/S commits to reduce scope 1 and scope 2 GHG emissions 42% by 2030 from a 2022 base year, and to measure and reduce its scope 3 emissions.</t>
  </si>
  <si>
    <t>Labman Automation Limited</t>
  </si>
  <si>
    <t>This target was approved using a streamlined target validation route exclusive to small and medium-sized enterprises (SMEs). https://sciencebasedtargets.org/faqs-for-smes/ Labman Automation Limited commits to reduce scope 1 and scope 2 GHG emissions 42% by 2030 from a 2023 base year, and to measure and reduce its scope 3 emissions.</t>
  </si>
  <si>
    <t>Lacoste</t>
  </si>
  <si>
    <t>9695002KTQF3TYU8CP18</t>
  </si>
  <si>
    <t>LACOSTE commits to reduce absolute scope 1 and 2 GHG emissions 47% by
2030 from a 2019 base year. LACOSTE also commits to reduce scope 3
GHG emissions 37% from purchased goods and services, upstream
transportation and distribution, waste, business travel and employee
commuting per item sold within the same timeframe</t>
  </si>
  <si>
    <t>LACROIX GROUP</t>
  </si>
  <si>
    <t>FR0000066607</t>
  </si>
  <si>
    <t>259400Z5DFISQ00QN727</t>
  </si>
  <si>
    <t>Lactalis</t>
  </si>
  <si>
    <t>Lactoprot Deutschland GmbH</t>
  </si>
  <si>
    <t>This target was approved using a streamlined target validation route exclusive to small and medium-sized enterprises (SMEs). https://sciencebasedtargets.org/faqs-for-smes/ Lactoprot Deutschland GmbH commits to reduce scope 1 and scope 2 GHG emissions 23% by 2030 from a 2021 base year, and to measure and reduce its scope 3 emissions.</t>
  </si>
  <si>
    <t>Lagan Aviation &amp; Infrastructure</t>
  </si>
  <si>
    <t>LAGARDERE TRAVEL RETAIL</t>
  </si>
  <si>
    <t>LAIQON AG</t>
  </si>
  <si>
    <t>DE000A12UP29</t>
  </si>
  <si>
    <t>391200MMIN9EPH3GOD16</t>
  </si>
  <si>
    <t>Laird Thermal Systems</t>
  </si>
  <si>
    <t>This target was approved using a streamlined target validation route exclusive to small and medium-sized enterprises (SMEs). https://sciencebasedtargets.org/faqs-for-smes/ Laird Thermal Systems commits to reduce scope 1 and scope 2 GHG emissions 42% by 2030 from a 2021 base year, and to measure and reduce its scope 3 emissions.</t>
  </si>
  <si>
    <t>LAITA</t>
  </si>
  <si>
    <t>Lakeland Dairies</t>
  </si>
  <si>
    <t>Lam Research Corporation</t>
  </si>
  <si>
    <t>US5128071082</t>
  </si>
  <si>
    <t>549300I4GMO6D34U1T02</t>
  </si>
  <si>
    <t>Lam Research Corporation commits to reduce absolute scope 1 and 2 GHG
emissions 60.6% by 2030 from a 2019 base year. Lam Research
Corporation also commits to increase annual sourcing of renewable
electricity from 31% in the base year to 100% by 2030. Lam Research
Corporation further commits that 69.5% of its suppliers and customers by
emissions, covering 46.5% of purchased goods and services emissions and
83% of the use of sold products emissions, will have science-based targets
by 2025.</t>
  </si>
  <si>
    <t>Lamb Weston / Meijer vof</t>
  </si>
  <si>
    <t>US5132721045</t>
  </si>
  <si>
    <t>5493005SMYID1D2OY946</t>
  </si>
  <si>
    <t>Lamb Weston Holdings</t>
  </si>
  <si>
    <t>Lameja Invest AB</t>
  </si>
  <si>
    <t>This target was approved using a streamlined target validation route exclusive to small and medium-sized enterprises (SMEs). https://sciencebasedtargets.org/faqs-for-smes/ Lameja Invest AB commits to reduce scope 1 and scope 2 GHG emissions 46% by 2030 from a 2019 base year, and to measure and reduce its scope 3 emissions. Lameja Invest AB commits to reach net-zero by 2050. As part of this, Lameja Invest AB commits to reduce scope 1+2+3 emissions 95% by 2050 from a 2019 base year.</t>
  </si>
  <si>
    <t>Lami Packaging（Kunshan）Co., Ltd.</t>
  </si>
  <si>
    <t>91320583323799179B</t>
  </si>
  <si>
    <t>Lamington Group</t>
  </si>
  <si>
    <t>This target was approved using a streamlined target validation route exclusive to small and medium-sized enterprises (SMEs). https://sciencebasedtargets.org/faqs-for-smes/ Lamington Group commits to reduce absolute scope 1 and scope 2 GHG emissions 46% by 2030 from a 2019 base year, and to measure and reduce its scope 3 emissions.</t>
  </si>
  <si>
    <t>Lancer Corporation</t>
  </si>
  <si>
    <t>Land O'Lakes, Inc.</t>
  </si>
  <si>
    <t>US514666AN65</t>
  </si>
  <si>
    <t>4ONCJWH5BBCYSJIJYX61</t>
  </si>
  <si>
    <t>Land O’Lakes, Inc. commits to reduce absolute scope 1 and 2 GHG emissions 42% by 2030 from a 2020 base year. Land O’Lakes, Inc. also commits to reduce absolute scope 3 GHG emissions 25% within the same timeframe.</t>
  </si>
  <si>
    <t>Lander &amp; Rogers</t>
  </si>
  <si>
    <t>LANDES CO.,LTD.</t>
  </si>
  <si>
    <t>This target was approved using a streamlined target validation route exclusive to small and medium-sized enterprises (SMEs). https://sciencebasedtargets.org/faqs-for-smes/ LANDES CO.,LTD. commits to reduce scope 1 and scope 2 GHG emissions 42% by 2030 from a 2021 base year, and to measure and reduce its scope 3 emissions.</t>
  </si>
  <si>
    <t>Landgard Obst &amp; Gemüse GmbH &amp; Co.KG</t>
  </si>
  <si>
    <t>529900OMA485GOL2D338</t>
  </si>
  <si>
    <t>Landis+Gyr Group AG</t>
  </si>
  <si>
    <t>CH0371153492</t>
  </si>
  <si>
    <t>529900PZYVAKCYSLFL19</t>
  </si>
  <si>
    <t>Overall Net-Zero Target
Landis+Gyr Group AG commits to reach net-zero greenhouse gas emissions across the value chain by FY2050 from a FY2021 base year.
Near-Term Targets
Landis+Gyr commits to reduce absolute scope 1 and 2 GHG emissions 42% by FY2030 from a FY2021 base year.
Landis+Gyr also commits to increase annual sourcing of renewable electricity from 55% in FY2021 to 100% by FY2030.
Landis+Gyr further commits to reduce absolute scope 3 emissions 42% by FY2030 from a FY2021 base year.
Long-Term Targets
Landis+Gyr commits to reduce absolute scope 1, 2, and 3 emissions 90% by FY2050 from a FY2021 base year.</t>
  </si>
  <si>
    <t>Landmark Group</t>
  </si>
  <si>
    <t>Landmark Information Group</t>
  </si>
  <si>
    <t>Lands' End, Inc.</t>
  </si>
  <si>
    <t>Landsbankinn hf.</t>
  </si>
  <si>
    <t>549300TLZPT6JELDWM92</t>
  </si>
  <si>
    <t>Headline target: 
Landsbankinn hf.'s portfolio targets cover 41% of its total investment and lending by total balance sheet assets as of 2019(1). As of that year, required activities made up 29% of Landsbankinn hf.’s total investment and lending by total balance sheet assets while optional activities made up 52% and out of scope activities made up 19%.
(1) These targets and coverage percent do not include third-party asset management activities. Third-party asset management activities made up 11% of total investment, lending, and asset management  activities by total assets and assets under management.
https://sciencebasedtargets.org/resources/files/Target-language-and-summary_Landsbankinn-hf.pdf</t>
  </si>
  <si>
    <t>Landsec</t>
  </si>
  <si>
    <t>GB00BYW0PQ60</t>
  </si>
  <si>
    <t>213800V8IAVKS37D6B88</t>
  </si>
  <si>
    <t>Overall Net-Zero Target
Landsec commits to reach net-zero GHG emissions across the value chain by 2040 from a
2020 base year.
Near-Term Targets
Landsec commits to reduce absolute scope 1, 2 and 3 GHG emissions 47% by 2030 from a 2020 base year
Long-Term Targets
Landsec commits to reduce absolute scope 1, 2 and 3 GHG emissions 90% by 2040 from a 2020 base year.</t>
  </si>
  <si>
    <t>LANSCO GmbH</t>
  </si>
  <si>
    <t>This target was approved using a streamlined target validation route exclusive to small and medium-sized enterprises (SMEs). https://sciencebasedtargets.org/faqs-for-smes/ LANSCO GmbH commits to reduce scope 1 and scope 2 GHG emissions 46% by 2030 from a 2019 base year, and to measure and reduce its scope 3 emissions.</t>
  </si>
  <si>
    <t>Lansinoh Laboratories Inc</t>
  </si>
  <si>
    <t>549300AUORSEFZX83F40</t>
  </si>
  <si>
    <t>Lansinoh Laboratories Inc. commits to reduce absolute scope 1 and 2 GHG emissions 46% by 2030 from a 2019 base year. Lansinoh Laboratories Inc. also commits to reduce scope 3 GHG emissions 69% per $ value added by 2030 from a 2019 base year.</t>
  </si>
  <si>
    <t>Lantmännen Cerealia</t>
  </si>
  <si>
    <t>Lantmännen Unibake</t>
  </si>
  <si>
    <t>529900A70S5DELC2CQ88</t>
  </si>
  <si>
    <t>Overall Net-Zero Target 
Lantmännen Unibake commits to reach net-zero GHG emissions across the value chain by 2050. 
Near-Term Targets 
Lantmännen Unibake commits to reduce absolute scope 1 and 2 GHG emissions 50% by 2030 from a 2019 base year*. Lantmännen Unibake also commits to reduce absolute scope 3 GHG emissions 30% within the same timeframe. Lantmännen Unibake further commits that 72% of its suppliers by emissions, covering purchased goods and services, upstream transportation and distribution and business travel, will have science-based targets by 2027. *The target boundary includes biogenic land-related emissions and removals from bioenergy feedstocks. 
Long-Term Targets 
Lantmännen Unibake commits to reduce absolute scope 1 and 2 GHG emissions 90% by 2050 from a 2019 base year*. Lantmännen Unibake also commits to reduce absolute scope 3 GHG emissions 90% within the same timeframe. 
*The target boundary includes biogenic land-related emissions and removals from bioenergy feedstocks.</t>
  </si>
  <si>
    <t>LANXESS AG</t>
  </si>
  <si>
    <t>DE0005470405</t>
  </si>
  <si>
    <t>529900PTLRE72EMYIJ77</t>
  </si>
  <si>
    <t>Overall Net Zero Target
Lanxess AG commits to reach net-zero greenhouse gas emissions across the value chain by
2050.
Near-Term Targets
Lanxess AG commits to reduce absolute scope 1 and 2 GHG emissions 42% by 2030 from a
2021 base year*. Lanxess AG commits to reduce absolute scope 3 GHG emissions 25%
within the same timeframe.
*The target boundary includes biogenic land-related emissions and removals from bioenergy feedstocks.
Long-Term Targets
Lanxess AG commits to reduce absolute scope 1 and 2 GHG emissions 90% by 2040 from
a 2021 base year*. Lanxess AG commits to reduce absolute scope 3 GHG emissions 90% by
2050 from a 2021 base year.
*The target boundary includes biogenic land-related emissions and removals from bioenergy feedstocks.</t>
  </si>
  <si>
    <t>LAPPÍ INDUSTRIAS GRÁFICAS S.L.U.</t>
  </si>
  <si>
    <t>This target was approved using a streamlined target validation route exclusive to small and medium-sized enterprises (SMEs). https://sciencebasedtargets.org/faqs-for-smes/ LAPPÍ INDUSTRIAS GRÁFICAS S.L.U. commits to reduce scope 1 and scope 2 GHG emissions 46% by 2030 from a 2019 base year, and to measure and reduce its scope 3 emissions.</t>
  </si>
  <si>
    <t>Lar España Real Estate SOCIMI, S.A.</t>
  </si>
  <si>
    <t>This target was approved using a streamlined target validation route exclusive to small and medium-sized enterprises (SMEs). https://sciencebasedtargets.org/faqs-for-smes/ Lar España Real Estate SOCIMI, S.A. commits to reduce scope 1 and scope 2 GHG emissions 46% by 2030 from a 2019 base year, and to measure and reduce its scope 3 emissions.</t>
  </si>
  <si>
    <t>Lars Partners</t>
  </si>
  <si>
    <t>LARS Partners commits to reduce absolute scope 1 and scope 2 GHG emissions 50% by 2030 from a 2018 base year, and to measure and reduce its scope 3 emissions.</t>
  </si>
  <si>
    <t>Larsen &amp; Toubro Infotech Ltd.</t>
  </si>
  <si>
    <t>INE214T01019</t>
  </si>
  <si>
    <t>335800DY1I1WFHVV6T22</t>
  </si>
  <si>
    <t>Las Vegas Sands Corp</t>
  </si>
  <si>
    <t>Sands commits to reduce absolute scope 1 and 2 GHG emissions 17.5% by 2025 from a 2018 base year.</t>
  </si>
  <si>
    <t>Laserx. co., ltd</t>
  </si>
  <si>
    <t>This target was approved using a streamlined target validation route exclusive to small and medium-sized enterprises (SMEs). https://sciencebasedtargets.org/faqs-for-smes/ Laserx. co., ltd commits to reduce scope 1 and scope 2 GHG emissions 50% by 2030 from a 2018 base year, and to measure and reduce its scope 3 emissions.</t>
  </si>
  <si>
    <t>Lassila &amp; Tikanoja plc</t>
  </si>
  <si>
    <t>FI0009010854</t>
  </si>
  <si>
    <t>743700Z9Z54VGHZA0028</t>
  </si>
  <si>
    <t>2023, 2024</t>
  </si>
  <si>
    <t>Lassila &amp; Tikanoja plc commits to reduce scope 1 and 2 GHG emissions 50% per km by 2030 from a 2018 base year. Lassila &amp; Tikanoja plc commits that 70% of its suppliers by spend covering purchased goods and services will have science-based targets by 2024.</t>
  </si>
  <si>
    <t>Lassonde Industries Inc.</t>
  </si>
  <si>
    <t>CA5179071017</t>
  </si>
  <si>
    <t>549300U3Y8OW3GQ0VE25</t>
  </si>
  <si>
    <t>LATAM Airlines Group S.A.</t>
  </si>
  <si>
    <t>US51817R1068</t>
  </si>
  <si>
    <t>549300HX3UUDPEFTG707</t>
  </si>
  <si>
    <t>Latchmill Digital Limited</t>
  </si>
  <si>
    <t>This target was approved using a streamlined target validation route exclusive to small and medium-sized enterprises (SMEs). https://sciencebasedtargets.org/faqs-for-smes/  Latchmill Digital Limited commits to maintain zero scope 1 and scope 2 emissions through 2030 from a 2021 base year, and to measure and reduce its scope 3 emissions</t>
  </si>
  <si>
    <t>Latham &amp; Watkins LLP</t>
  </si>
  <si>
    <t>549300C7CY6M277KIQ59</t>
  </si>
  <si>
    <t>LATI Industria Termoplastici S.p.A.</t>
  </si>
  <si>
    <t>81560008B3989ACBF989</t>
  </si>
  <si>
    <t>Launch Inc.</t>
  </si>
  <si>
    <t>This target was approved using a streamlined target validation route exclusive to small and medium-sized enterprises (SMEs). https://sciencebasedtargets.org/faqs-for-smes/ Launch Inc. commits to reduce scope 1 and scope 2 GHG emissions 42% by 2030 from a 2022 base year, and to measure and reduce its scope 3 emissions.</t>
  </si>
  <si>
    <t>Laurens Spethmann Holding Aktiengesellschaft &amp; Co. KG</t>
  </si>
  <si>
    <t>LAURUS LABS LIMITED</t>
  </si>
  <si>
    <t>INE947Q01028</t>
  </si>
  <si>
    <t>335800S8HO8QRYP3VQ26</t>
  </si>
  <si>
    <t>Laws Textile Industrial Limited</t>
  </si>
  <si>
    <t>Lawson,Inc.</t>
  </si>
  <si>
    <t>JP3982100004</t>
  </si>
  <si>
    <t>layal-alwatan for contract, trade, general services, general transport, loading, unloading Ltd</t>
  </si>
  <si>
    <t>Iraq</t>
  </si>
  <si>
    <t>This target was approved using a streamlined target validation route exclusive to small and medium-sized enterprises (SMEs). https://sciencebasedtargets.org/faqs-for-smes/ layal-alwatan for contract ,trade, general services ,general transport,loadinding ,unloading Ltd commits to reduce scope 1 and scope 2 GHG emissions 42% by 2030 from a 2022 base year, and to measure and reduce its scope 3 emissions.</t>
  </si>
  <si>
    <t>LBC Tank Terminals Group</t>
  </si>
  <si>
    <t>LC Energy Ltd</t>
  </si>
  <si>
    <t>This target was approved using a streamlined target validation route exclusive to small and medium-sized enterprises (SMEs). https://sciencebasedtargets.org/faqs-for-smes/ LC Energy Ltd commits to reduce scope 1 and scope 2 GHG emissions 42% by 2030 from a 2020 base year, and to measure and reduce its scope 3 emissions.</t>
  </si>
  <si>
    <t>LC Packaging International BV</t>
  </si>
  <si>
    <t>7245005Z615RHQFTYE50</t>
  </si>
  <si>
    <t>LC Packaging International BV commits to reduce absolute scope 1 and 2 GHG
emissions 50% by 2030 from a 2021 base year. LC Packaging International BV
also commits to reduce absolute scope 3 GHG emissions 50% within the same
timeframe.</t>
  </si>
  <si>
    <t>LC-Insights LLC</t>
  </si>
  <si>
    <t>This target was approved using a streamlined target validation route exclusive to small and medium-sized enterprises (SMEs). https://sciencebasedtargets.org/faqs-for-smes/ LC-Insights LLC commits to reduce scope 1 and scope 2 GHG emissions 42% by 2030 from a 2022 base year, and to measure and reduce its scope 3 emissions.</t>
  </si>
  <si>
    <t>LCL NV</t>
  </si>
  <si>
    <t>This target was approved using a streamlined target validation route exclusive to small and medium-sized enterprises (SMEs). https://sciencebasedtargets.org/faqs-for-smes/ LCL NV commits to reduce absolute scope 1 and scope 2 GHG emissions 42% by 2030 from a 2020 base year, and to measure and reduce its scope 3 emissions.</t>
  </si>
  <si>
    <t>Le Bélier</t>
  </si>
  <si>
    <t>FR0000072399</t>
  </si>
  <si>
    <t>9695000AP2KEEGUKSV22</t>
  </si>
  <si>
    <t>Le Bélier commits to reduce absolute scope 1 and 2 GHG emissions 50.4% by 2030 from a 2018 base year. Le Bélier also commits to reduce scope 3 GHG emissions 60% per ton of production within the same timeframe</t>
  </si>
  <si>
    <t>League, Inc.</t>
  </si>
  <si>
    <t>Leap Media LTD</t>
  </si>
  <si>
    <t>This target was approved using a streamlined target validation route exclusive to small and medium-sized enterprises (SMEs). https://sciencebasedtargets.org/faqs-for-smes/ Leap Media LTD commits to reduce absolute scope 1 and scope 2 GHG emissions 46% by 2030 from a 2019 base year, and to measure and reduce its scope 3 emissions.</t>
  </si>
  <si>
    <t>Lear Corporation</t>
  </si>
  <si>
    <t>549300UPNBTXA1SYTQ33</t>
  </si>
  <si>
    <t>LeasePlan Corporation N.V.</t>
  </si>
  <si>
    <t>XS2003473829</t>
  </si>
  <si>
    <t>724500C60L930FVHS484</t>
  </si>
  <si>
    <t>Overall Net-Zero Target
LeasePlan Corporation N.V. commits to reach net-zero greenhouse gas emissions across the value chain by 2050 from a 2019 base year.
Near-Term Targets
LeasePlan commits to reduce absolute scope 1 and 2 GHG emissions 60% by 2030 from a 2019 base year.
LeasePlan also commits to reduce absolute scope 3 GHG emissions 46.2% within the same timeframe.
Long-Term Targets
LeasePlan commits to reduce absolute scope 1, 2 and 3 GHG emissions 90% by 2050 from a 2019 base year.</t>
  </si>
  <si>
    <t>LEAX Group AB</t>
  </si>
  <si>
    <t>549300OSWBQ2SZRFWW60</t>
  </si>
  <si>
    <t>Lebronze alloys</t>
  </si>
  <si>
    <t>Lebronze alloys commits to reduce absolute scope 1 and 2 GHG
emissions 55.8% by 2030 from a 2018 base year. Lebronze alloys also
commits to reduce absolute scope 3 GHG emissions 25% by 2030 from
a 2021 base year</t>
  </si>
  <si>
    <t>LECTA</t>
  </si>
  <si>
    <t>Ledernes Hovedorganisation</t>
  </si>
  <si>
    <t>This target was approved using a streamlined target validation route exclusive to small and medium-sized enterprises (SMEs). https://sciencebasedtargets.org/faqs-for-smes/ Ledernes Hovedorganisation commits to reduce scope 1 and scope 2 GHG emissions 50% by 2030 from a 2018 base year, and to measure and reduce its scope 3 emissions.</t>
  </si>
  <si>
    <t>LEDVANCE</t>
  </si>
  <si>
    <t>Lee Marley Brickwork Ltd</t>
  </si>
  <si>
    <t>This target was approved using a streamlined target validation route exclusive to small and medium-sized enterprises (SMEs). https://sciencebasedtargets.org/faqs-for-smes/ Lee Marley Brickwork Ltd commits to reduce scope 1 and scope 2 GHG emissions 42% by 2030 from a 2022 base year, and to measure and reduce its scope 3 emissions.</t>
  </si>
  <si>
    <t>LEENA AI INDIA PRIVATE LIMITED</t>
  </si>
  <si>
    <t>This target was approved using a streamlined target validation route exclusive to small and medium-sized enterprises (SMEs). https://sciencebasedtargets.org/faqs-for-smes/ LEENA AI INDIA PRIVATE LIMITED commits to reduce scope 1 and scope 2 GHG emissions 42% by 2030 from a 2022 base year, and to measure and reduce its scope 3 emissions.</t>
  </si>
  <si>
    <t>Leeson Claims Services Ltd</t>
  </si>
  <si>
    <t>LEG Immobilien SE</t>
  </si>
  <si>
    <t>DE000LEG1110</t>
  </si>
  <si>
    <t>391200SO40AKONBO0Z96</t>
  </si>
  <si>
    <t>LEG Immobilien SE commits to reduce absolute scope 1 and 2 GHG emissions
46.2% by 2030 from a 2019 base year.* LEG Immobilien SE commits to reduce
absolute scope 3 GHG emissions from fuel and energy related activities and
downstream leased assets 27.5% within the same timeframe.
*The target boundary includes land-related emissions and removals from
bioenergy feedstocks.</t>
  </si>
  <si>
    <t>Legacy Vacation Resorts</t>
  </si>
  <si>
    <t>This target was approved using a streamlined target validation route exclusive to small and medium-sized enterprises (SMEs). https://sciencebasedtargets.org/faqs-for-smes/. Legacy Vacations commits to reduce absolute scope 1 and scope 2 GHG emissions 50% by 2030 from a 2018 base year, and to measure and reduce its scope 3 emissions.</t>
  </si>
  <si>
    <t>Legal &amp; General America (Banner Life Assurance Company)</t>
  </si>
  <si>
    <t>Headline target: Legal and General Group plc portfolio targets cover 47% of its total investment and lending assets by total shareholder investments (1) as of 2021. (1) Shareholder investments are defined as total investments to which shareholders are directly exposed https://sciencebasedtargets.org/resources/files/Target-language-and-summary-Legal-and-General.pdf</t>
  </si>
  <si>
    <t>Legal &amp; General Assurance Society</t>
  </si>
  <si>
    <t>Legal &amp; General Capital Investments Limited</t>
  </si>
  <si>
    <t>Legal &amp; General Reinsurance</t>
  </si>
  <si>
    <t>LEGERO Schuhfabrik Gesellschaft m.b.H.</t>
  </si>
  <si>
    <t>ATU27497900</t>
  </si>
  <si>
    <t>529900QVP9HDCLWACJ14</t>
  </si>
  <si>
    <t>Overall Net-Zero Target
Legero Schuhfabrik GmbH commits to reach net-zero greenhouse gas emissions across the value chain by 2050 from a 2022 base year.
Near-Term Targets
Energy and Industrial
Legero Schuhfabrik GmbH commits to reduce absolute scope 1 and 2 GHG emissions 42% by 2030 from a 2022 base year*. Legero Schuhfabrik GmbH also commits to reduce absolute scope 3 GHG emissions 25% within the same timeframe*.
*The target boundary includes land-related emissions and removals from bioenergy feedstocks.
FLAG
Legero Schuhfabrik GmbH commits to reduce absolute scope 3 FLAG GHG emissions 30.3% by 2030 from a 2022 base year**. Legero Schuhfabrik GmbH commits to no deforestation across its primary deforestation-linked commodities, with a target date of December 31, 2025.
**The target includes FLAG emissions and removals.
Long-Term Targets
Energy and Industrial
Legero Schuhfabrik GmbH commits to reduce absolute scope 1 and 2 GHG emissions 90% by 2050 from a 2022 base year*. Legero Schuhfabrik GmbH also commits to reduce absolute scope 3 GHG emissions 90% within the same timeframe*.
*The target boundary includes land-related emissions and removals from bioenergy feedstocks.
FLAG
Legero Schuhfabrik GmbH commits to reduce absolute scope 3 FLAG GHG emissions 90% by 2050 from a 2022 base year**.
**The target includes FLAG emissions and removals.</t>
  </si>
  <si>
    <t>Legrand</t>
  </si>
  <si>
    <t>FR0010307819</t>
  </si>
  <si>
    <t>969500XXRPGD7HCAFA90</t>
  </si>
  <si>
    <t>Overall Net-Zero Target: Legrand commits to reach net-zero greenhouse gas emissions
across the value chain by 2050.
Near-Term Targets: Legrand commits to reduce absolute scope 1 and 2 GHG emissions 42%
by 2030 from a 2022 base year.
Legrand commits to reduce absolute scope 3 GHG emissions from purchased goods and
services and use of sold products 25% within the same timeframe.
Long-Term Targets: Legrand commits to reduce absolute scope 1 and 2 GHG emissions 90%
by 2050 from a 2022 base year.
Legrand commits to reduce absolute scope 3 GHG emissions 90% within the same
timeframe.</t>
  </si>
  <si>
    <t>Leibold &amp; Amann GmbH &amp; Co. KG</t>
  </si>
  <si>
    <t>Leidos Innovations UK Ltd</t>
  </si>
  <si>
    <t>LEIPA Group GmbH</t>
  </si>
  <si>
    <t>5299006LKUT9FPOGLF11</t>
  </si>
  <si>
    <t>Leipomo Salonen Oy</t>
  </si>
  <si>
    <t>This target was approved using a streamlined target validation route exclusive to small and medium-sized enterprises (SMEs). https://sciencebasedtargets.org/faqs-for-smes/ Leipomo Salonen Oy commits to reduce scope 1 and scope 2 GHG emissions 42% by 2030 from a 2021 base year, and to measure and reduce its scope 3 emissions.</t>
  </si>
  <si>
    <t>Leipziger Logistik &amp; Lagerhaus Südwest GmbH</t>
  </si>
  <si>
    <t>This target was approved using a streamlined target validation route exclusive to small and medium-sized enterprises (SMEs). https://sciencebasedtargets.org/faqs-for-smes/ Leipziger Logistik &amp; Lagerhaus Südwest GmbH commits to reduce scope 1 and scope 2 GHG emissions 50% by 2030 from a 2018 base year, and to measure and reduce its scope 3 emissions.</t>
  </si>
  <si>
    <t>Lemvigh Müller A/S</t>
  </si>
  <si>
    <t>Lendlease</t>
  </si>
  <si>
    <t>AU000000LLC3</t>
  </si>
  <si>
    <t>Lendlease commits to reduce absolute scope 1 and 2 GHG emissions 67.2%
by FY2030 from an FY2014 base year.* Lendlease also commits to increase
annual sourcing of renewable electricity from 4% in FY2014 to 100% by
FY2030. Lendlease further commits to reduce scope 3 GHG emissions from
purchased goods and services 53% per $AUD value added by FY2030 from
a FY2021 base year.  
*The target boundary includes land-related emissions and removals from
bioenergy feedstocks.</t>
  </si>
  <si>
    <t>Lennox International Inc.</t>
  </si>
  <si>
    <t>US5261071071</t>
  </si>
  <si>
    <t>S7DWAC87RDMPBF77GJ92</t>
  </si>
  <si>
    <t>Lennox International Inc. commits to reduce absolute scope 1 and 2 GHG emissions 37.5% by 2034 from a 2019 base year. Lennox International Inc. also commits to reduce scope 3 GHG emissions 30% per product sold by 2034 from a 2019 base year</t>
  </si>
  <si>
    <t>Lenovo Group Limited</t>
  </si>
  <si>
    <t>HK0992009065</t>
  </si>
  <si>
    <t>254900VUZRGD5U73RE46</t>
  </si>
  <si>
    <t>Overall Net-Zero Target
Lenovo commits to reach net-zero GHG emissions across the value chain by FY2049/2050.
Near-Term Targets
Lenovo commits to reduce absolute scope 1 and scope 2 GHG emissions 50% by FY2029/2030 from a FY2018/2019 base year. Lenovo also commits to reduce scope 3 GHG emissions from use of sold products 35% on average for comparable products within the same timeframe. Lenovo commits to reduce scope 3 GHG emissions from purchased goods and services 66.5% per million US$ gross profit within the same timeframe. Lenovo further commits to reduce scope 3 GHG emissions from upstream transportation and distribution 25% per tonne-km of transported product by within the same timeframe.
Long-Term Targets
Lenovo commits to reduce absolute scope 1, 2, and 3 GHG emissions 90% by FY2049/50 from a FY2018/19 base year.</t>
  </si>
  <si>
    <t>Lenzing AG</t>
  </si>
  <si>
    <t>AT0000644505</t>
  </si>
  <si>
    <t>529900BKFJBI0QRDJH63</t>
  </si>
  <si>
    <t>Overall Net-Zero Target: 
Lenzing AG commits to reach net-zero greenhouse gas emissions
across the value chain by 2050.
Near-Term Targets: 
Lenzing AG commits to reduce absolute scope 1 and 2 GHG emissions 42% by 2030 from a 2021 base year*. Lenzing AG also commits to reduce absolute scope 3 GHG emissions from purchased goods and services, fuels and energy related activities, and upstream transport and distribution 25% within the same timeframe.
*The target boundaries includes land-related emissions and removals from bioenergy feedstocks.
Long-Term Targets: 
Lenzing AG commits to reduce absolute scope 1 and 2 GHG emissions
90% by 2050 from a 2021 base year*. Lenzing AG also commits to reduce absolute scope 3
GHG emissions 90% within the same timeframe.
*The target boundaries includes land-related emissions and removals from bioenergy feedstocks.</t>
  </si>
  <si>
    <t>Leo Group LTD</t>
  </si>
  <si>
    <t>LEO Pharma A/S</t>
  </si>
  <si>
    <t>52990077KVK7QCK2NG31</t>
  </si>
  <si>
    <t>LEO Pharma commits to reduce absolute scope 1 and 2 GHG emissions 53% by 2030 from a 2019 base year. LEO Pharma also commits that 75% of its suppliers by emissions covering purchased goods and services, capital goods, and upstream transportation and distribution will have science-based targets by 2026</t>
  </si>
  <si>
    <t>Leoch International Technology Limited</t>
  </si>
  <si>
    <t>KYG546541015</t>
  </si>
  <si>
    <t>875500XS4ILCA7TNKD16</t>
  </si>
  <si>
    <t>Leonardo S.p.A.</t>
  </si>
  <si>
    <t>IT0003856405</t>
  </si>
  <si>
    <t>529900X4EEX1U9LN3U39</t>
  </si>
  <si>
    <t>Leonardo S.p.A. commits to reduce absolute scope 1 and 2 GHG emissions 53% by 2030
from a 2020 base year. Leonardo S.p.A. also commits that 58% of its suppliers by emissions
covering purchased goods and sevices and capital goods will have science-based targets by
2028. Leonardo S.p.A finally .commits to reduce scope 3 GHG emissions from fuel- and
energy-related activities, upstream transportation and distribution, waste generated in
operations, businesses travel, employee commuting, upstream leased assets, and use of sold
products 52% per flight hour equivalent by 2030 from a 2020 base year.</t>
  </si>
  <si>
    <t>Lernia AB</t>
  </si>
  <si>
    <t>Leroy Merlin Companhia Brasileira de Bricolagem</t>
  </si>
  <si>
    <t>Lerøy Seafood Group ASA</t>
  </si>
  <si>
    <t>NO0003096208</t>
  </si>
  <si>
    <t>5967007LIEEXZXJ2JK50</t>
  </si>
  <si>
    <t>Lerøy Seafood Group ASA commits to reduce absolute scope 1, 2 and 3 GHG emissions 46% by 2030 from a 2019 base year.</t>
  </si>
  <si>
    <t>Lesjöfors AB</t>
  </si>
  <si>
    <t>529900C1KGES40U9Y317</t>
  </si>
  <si>
    <t>Lesjöfors commits to reduce absolute scope 1 and 2 GHG emissions
42% by 2030 from a 2022 base year.*
Lesjöfors commits to reduce scope 3 GHG emissions from 52% per SEK
value added within the same timeframe.
*The target boundary includes land-related emissions and removals from
bioenergy feedstocks.</t>
  </si>
  <si>
    <t>Leslie Clark Construction Consultants LLP</t>
  </si>
  <si>
    <t>This target was approved using a streamlined target validation route exclusive to small and medium-sized enterprises (SMEs). https://sciencebasedtargets.org/faqs-for-smes/ Leslie Clark Construction Consultants LLP commits to reduce scope 1 and scope 2 GHG emissions 42% by 2030 from a 2021 base year, and to measure and reduce its scope 3 emissions.</t>
  </si>
  <si>
    <t>Lever Style Corporation</t>
  </si>
  <si>
    <t>This target was approved using a streamlined target validation route exclusive to small and medium-sized enterprises (SMEs). https://sciencebasedtargets.org/faqs-for-smes/ Lever Style Corporation commits to reduce scope 1 and scope 2 GHG emissions 42% by 2030 from a 2022 base year, and to measure and reduce its scope 3 emissions.</t>
  </si>
  <si>
    <t>Leverage Limited</t>
  </si>
  <si>
    <t>This target was approved using a streamlined target validation route exclusive to small and medium-sized enterprises (SMEs). https://sciencebasedtargets.org/faqs-for-smes/ Leverage Limited commits to reduce scope 1 and scope 2 GHG emissions 42% by 2030 from a 2021 base year, and to measure and reduce its scope 3 emissions.  commits to reduce scope 1+2+3 emissions 95% by 2035 from a 2021 base year.</t>
  </si>
  <si>
    <t>Levi Strauss &amp; Co.</t>
  </si>
  <si>
    <t>US52736R1023</t>
  </si>
  <si>
    <t>MB0UERO0RDFKU8258G77</t>
  </si>
  <si>
    <t>Overall Net-Zero Target
Levi Strauss &amp; Co commits to reach net-zero greenhouse gas emissions across the value
chain by 2050.
Near-Term Targets
Levi Strauss &amp; Co. commits to reduce absolute scope 1 and 2 GHG emissions 90% by 2025
from a 2016 base year.
Levi Strauss &amp; Co. also commits to reduce absolute scope 3 GHG emissions from purchased
goods and services 42% by 2030 from a 2022 base year.
Long-Term Targets
Levi Strauss &amp; Co. commits to maintain at least 90% absolute scope 1 and 2 GHG emissions
reductions from 2025 through 2050 from a 2016 base year.
Levi Strauss &amp; Co. commits to reduce absolute scope 3 GHG emissions 90% by 2050 from a
2022 base year.</t>
  </si>
  <si>
    <t>Leviat Limited</t>
  </si>
  <si>
    <t>Lewis Silkin</t>
  </si>
  <si>
    <t>Lexmark International, Inc.</t>
  </si>
  <si>
    <t>US5297711070</t>
  </si>
  <si>
    <t>549300TGOGJOCWL57Z97</t>
  </si>
  <si>
    <t>Lexmark International, Inc commits to reduce absolute scope 1 GHG emissions 27.5% by 2030 from a 2019 base year. Lexmark International, Inc also commits to increase annual sourcing of renewable electricity from 0% in 2019 to 100% by 2030. Lexmark International, Inc furhter commits to reduce absolute scope 3 GHG emissions from use of sold products 22% per printer sold within the same timeframe.</t>
  </si>
  <si>
    <t>LG Chem</t>
  </si>
  <si>
    <t>988400IES4EIG7O06940</t>
  </si>
  <si>
    <t>LG Display Nanjing Co.,Ltd.</t>
  </si>
  <si>
    <t>LG Electronics Inc.</t>
  </si>
  <si>
    <t>KR7066570003</t>
  </si>
  <si>
    <t>988400RMQFTGZIOG0609</t>
  </si>
  <si>
    <t>LG Electronics Inc. commits to reduce absolute scope 1 and scope 2 GHG
emissions 54.6% by 2030 from a 2017 base year. LG Electronics Inc. also
commits to reduce scope 3 GHG emissions from use of sold products 20%
per functional unit sold by 2030 from a 2020 base year.</t>
  </si>
  <si>
    <t>LG Innotek</t>
  </si>
  <si>
    <t>KR7011070000</t>
  </si>
  <si>
    <t>988400KTHH2LMUX7EB48</t>
  </si>
  <si>
    <t>LG Uplus</t>
  </si>
  <si>
    <t>KR7032640005</t>
  </si>
  <si>
    <t>LGC</t>
  </si>
  <si>
    <t>LGR PACKAGING</t>
  </si>
  <si>
    <t>969500YR7ARF66KT3U26</t>
  </si>
  <si>
    <t>Li &amp; Fung Trading Limited</t>
  </si>
  <si>
    <t>254900IMRXH2H76CGN77</t>
  </si>
  <si>
    <t>Li &amp; Fung (Trading) Limited commits to reduce absolute scope 1 and 2 GHG
emissions 42% by 2030 from a 2021 base year. Li &amp; Fung (Trading) Limited
commits that 80% of its suppliers by emissions covering purchased goods
and services, will have science-based targets by 2026. Li &amp; Fung (Trading)
Limited also commits that 67% of its suppliers by emissions covering
upstream transportation and distribution, will have science-based targets by
2026. Li &amp; Fung (Trading) Limited further commits that 90% of its customers
by emissions covering downstream transportation and distribution, will have
science-based targets by 2026.</t>
  </si>
  <si>
    <t>Lianhe Chemical Technology(Taizhou) Co.,Ltd.</t>
  </si>
  <si>
    <t>Lib Work Co.,Ltd</t>
  </si>
  <si>
    <t>This target was approved using a streamlined target validation route exclusive to small and medium-sized enterprises (SMEs). https://sciencebasedtargets.org/faqs-for-smes/ Lib Work Co.,Ltd commits to reduce scope 1 and scope 2 GHG emissions 42% by 2030 from a 2020 base year, and to measure and reduce its scope 3 emissions.</t>
  </si>
  <si>
    <t>Libeert Belgian Chocolate Creators</t>
  </si>
  <si>
    <t>This target was approved using a streamlined target validation route exclusive to small and medium-sized enterprises (SMEs). https://sciencebasedtargets.org/faqs-for-smes/ Libeert Belgian Chocolate Creators commits to reduce scope 1 and scope 2 GHG emissions 42% by 2030 from a 2021 base year, and to measure and reduce its scope 3 emissions.</t>
  </si>
  <si>
    <t>Liberty Costa Rica</t>
  </si>
  <si>
    <t>213800ERP7VNPSL8YG73</t>
  </si>
  <si>
    <t>Liberty Costa Rica commits to reduce absolute scope 1 and 2 GHG emissions 30% by 2027 from a 2021 base year. Liberty Costa Rica commits to reduce scope 3 GHG emissions 39.8% per million colons value added within the same timeframe.</t>
  </si>
  <si>
    <t>Liberty Global</t>
  </si>
  <si>
    <t>GB00B8W67662</t>
  </si>
  <si>
    <t>549300BSGXG3QLIQYT84</t>
  </si>
  <si>
    <t>Liberty Global commits to reduce absolute scope 1 and 2 GHG emissions 50% by 2030 and 80% by 2050 from a 2019 base year. Liberty Global also commits to reduce absolute scope 3 GHG emissions from the manufacture and use of customer premises equipment 50% by 2030 from a 2019 base year. In addition, Liberty Global commits to reduce scope 3 GHG emissions 50% per home passed over the same target period.</t>
  </si>
  <si>
    <t>Liberty Mills Limited</t>
  </si>
  <si>
    <t>Liberty Two° Degrees</t>
  </si>
  <si>
    <t>This target was approved using a streamlined target validation route exclusive to small and medium-sized enterprises (SMEs). https://sciencebasedtargets.org/faqs-for-smes/ Liberty Two° Degrees commits to reduce scope 1 and scope 2 GHG emissions 50% by 2030 from a 2018 base year, and to measure and reduce its scope 3 emissions. Liberty Two° Degrees commits to reach net-zero by 2050. As part of this, Liberty Two° Degrees commits to reduce scope 1+2+3 emissions 100% by 2050 from a 2018 base year.</t>
  </si>
  <si>
    <t>Lidl Belgium GmbH. &amp; Co. KG</t>
  </si>
  <si>
    <t>529900N55OOAMZIXUM65</t>
  </si>
  <si>
    <t>Supermarket chain Lidl BE&amp;LU commits to reduce absolute scope 1 and 2 GHG emissions 34% by 2030 from a 2015 base year. Lidl BE&amp;LU commits to reduce scope 3 GHG emissions from upstream transportation and distribution and employee commuting 18% by 2030 from a 2015 base year. Lidl BE&amp;LU also commits to reduce scope 3 GHG emissions from purchased goods and services 36% per kilogram by 2030 from a 2017 base year.</t>
  </si>
  <si>
    <t>Lifeline Foods, LLC</t>
  </si>
  <si>
    <t>This target was approved using a streamlined target validation route exclusive to small and medium-sized enterprises (SMEs). https://sciencebasedtargets.org/faqs-for-smes/ Lifeline Foods, LLC commits to reduce scope 1 and scope 2 GHG emissions 42% by 2030 from a 2022 base year, and to measure and reduce its scope 3 emissions.</t>
  </si>
  <si>
    <t>Lifestraw</t>
  </si>
  <si>
    <t>This target was approved using a streamlined target validation route exclusive to small and medium-sized enterprises (SMEs). https://sciencebasedtargets.org/faqs-for-smes/. Lifestraw commits to reduce absolute scope 1 and scope 2 GHG emissions 50% by 2030 from a 2018 base year, and to measure and reduce its scope 3 emissions.</t>
  </si>
  <si>
    <t>Liffey Meats Cavan</t>
  </si>
  <si>
    <t>Lifschutz Davidson Sandilands</t>
  </si>
  <si>
    <t>This target was approved using a streamlined target validation route exclusive to small and medium-sized enterprises (SMEs). https://sciencebasedtargets.org/faqs-for-smes/ Lifschutz Davidson Sandilands commits to reduce scope 1 and scope 2 GHG emissions 50% by 2030 from a 2018 base year, and to measure and reduce its scope 3 emissions. Lifschutz Davidson Sandilands commits to reach net-zero by 2050. As part of this, Lifschutz Davidson Sandilands commits to reduce scope 1+2+3 emissions 90% by 2050 from a 2018 base year.</t>
  </si>
  <si>
    <t>Lightsource bp</t>
  </si>
  <si>
    <t>Lightsource bp commits to reduce absolute scope 1 and 2 GHG emissions 42% by 2030 from a 2021 base year. Lightsource bp also commits to reduce scope 3 GHG emissions 52% per MW generation capacity constructed within the same timeframe. *Lightsource bp is a joint venture of bp. bp is currently excluded from joining the SBTi due to the temporary policy surrounding fossil fuel companies; however, as Lightsource bp meets category 2.4 of the temporary policy, science-based targets have been approved.</t>
  </si>
  <si>
    <t>Limagrain</t>
  </si>
  <si>
    <t>LIMCAMAR SL</t>
  </si>
  <si>
    <t>Lime (Neutron Holdings dba Lime)</t>
  </si>
  <si>
    <t>Overall Net-Zero Target
Lime commits to reach net-zero GHG emissions across the value chain by 2030.
Near-Term Targets
Lime commits to reduce absolute scope 1 and 2 GHG emissions 90% by 2030 from a
2019 base year. Lime also commits to reduce scope 3 GHG emissions from
purchased goods and services, capital goods, and upstream transportation and
distribution 97% per rider kilometer within the same timeframe.
Long-Term Targets
Lime commits to maintain at least 90% absolute scope 1 and 2 GHG emission
reductions from 2030 through 2050. Lime also commits to maintain at least 97%
scope 3 GHG emission reduction from purchased goods and services, capital goods,
and upstream transportation and distribution per rider kilometer within the same
timeframe.</t>
  </si>
  <si>
    <t>Limited company Watasekougyou</t>
  </si>
  <si>
    <t>This target was approved using a streamlined target validation route exclusive to small and medium-sized enterprises (SMEs). https://sciencebasedtargets.org/faqs-for-smes/ Limited company Watasekougyou commits to reduce scope 1 and scope 2 GHG emissions 42% by 2030 from a 2022 base year, and to measure and reduce its scope 3 emissions.</t>
  </si>
  <si>
    <t>LINAK</t>
  </si>
  <si>
    <t>Linberg Consulting &amp; Intelligence (Shanghai) Co., Ltd</t>
  </si>
  <si>
    <t>This target was approved using a streamlined target validation route exclusive to small and medium-sized enterprises (SMEs). https://sciencebasedtargets.org/faqs-for-smes/ Linberg Consulting &amp; Intelligence (Shanghai) Co., Ltd commits to reach net-zero by 2032. As part of this, Linberg Consulting &amp; Intelligence (Shanghai) Co., Ltd commits to reduce scope 1+2+3 emissions 90% by 2032 from a 2022 base year.</t>
  </si>
  <si>
    <t>Linbrooke Services Ltd</t>
  </si>
  <si>
    <t>This target was approved using a streamlined target validation route exclusive to small and medium-sized enterprises (SMEs). https://sciencebasedtargets.org/faqs-for-smes/ Linbrooke Services Ltd commits to reduce scope 1 and scope 2 GHG emissions 42% by 2030 from a 2021 base year, and to measure and reduce its scope 3 emissions.</t>
  </si>
  <si>
    <t>Lincolnshire Co-operative Limited</t>
  </si>
  <si>
    <t>Lindab International AB</t>
  </si>
  <si>
    <t>54930085MH6IRQ1JP227</t>
  </si>
  <si>
    <t>Linde plc</t>
  </si>
  <si>
    <t>US74005P1049</t>
  </si>
  <si>
    <t>5299003QR1WT0EF88V51</t>
  </si>
  <si>
    <t>Linde plc commits to reduce absolute scope 1 and 2 GHG emissions 35% by 2035 from a 2021 base year.* *The target boundary includes biogenic emissions and removals from bioenergy feedstocks.</t>
  </si>
  <si>
    <t>Linden Foods</t>
  </si>
  <si>
    <t>Lindex Group</t>
  </si>
  <si>
    <t>FI0009000236</t>
  </si>
  <si>
    <t>743700IFQI6W89M1IY95</t>
  </si>
  <si>
    <t>Lindner Prater Ltd</t>
  </si>
  <si>
    <t>Lindström Group</t>
  </si>
  <si>
    <t>Overall Net-Zero Target
Lindström Group commits to reach net-zero GHG emissions across the value chain by 2050 from a 2021 base year.
Near-Term Targets
Lindström Group commits to reduce absolute scope 1 and 2 GHG emissions 50% by 2030 from a 2021 base year.* Lindström Group also commits to reduce absolute scope 3 GHG emissions 50% within the same timeframe.
*The target boundary includes land-related emissions and removals from bioenergy
feedstocks.
Long-Term Targets
Lindström Group commits to reduce absolute scope 1 and 2 GHG emissions 90% by 2050 from a 2021 base year.* Lindström Group also commits to reduce absolute scope 3 GHG emissions90% within the same timeframe.
*The target boundary includes land-related emissions and removals from bioenergy
feedstocks.</t>
  </si>
  <si>
    <t>Lineas NV</t>
  </si>
  <si>
    <t>549300Q55S6012PR4S71</t>
  </si>
  <si>
    <t>Lineas NV commits to reduce absolute scope 1 and 2 GHG emissions 42% by 2030 from a 2021 base year*. Lineas NV also commits to reduce absolute scope 3 GHG emissions from purchased goods and services, and fuel- and energy related activities 25% within the same timeframe*. Lineas NV further commits to reduce absolute scope 3 GHG emissions from the use of distributed but not sold fossil fuels 42% within the same timeframe. Lineas NV finanlly commits that 55% of its suppliers by emissions covering upstream transportation and distribution, will have science-based targets by 2026.
*The target boundary includes biogenic land-related emissions and removals from bioenergy feedstocks</t>
  </si>
  <si>
    <t>Linesight</t>
  </si>
  <si>
    <t>Linical CO., Ltd.</t>
  </si>
  <si>
    <t>JP3974530002</t>
  </si>
  <si>
    <t>Linjeproff AS</t>
  </si>
  <si>
    <t>This target was approved using a streamlined target validation route exclusive to small and medium-sized enterprises (SMEs). https://sciencebasedtargets.org/faqs-for-smes/ Linjeproff AS commits to reduce scope 1 and scope 2 GHG emissions 42% by 2030 from a 2020 base year, and to measure and reduce its scope 3 emissions.</t>
  </si>
  <si>
    <t>Link Logistics Real Estate</t>
  </si>
  <si>
    <t>Link Logstics</t>
  </si>
  <si>
    <t>This target was approved using a streamlined target validation route exclusive to small and medium-sized enterprises (SMEs). https://sciencebasedtargets.org/faqs-for-smes/ Link Logstics commits to reduce scope 1 and scope 2 GHG emissions 42% by 2030 from a 2022 base year, and to measure and reduce its scope 3 emissions.</t>
  </si>
  <si>
    <t>Link Real Estate Investment Trust</t>
  </si>
  <si>
    <t>HK0823032773</t>
  </si>
  <si>
    <t>529900XUE70U36QX5M62</t>
  </si>
  <si>
    <t>Overall Net-Zero Target
Link REIT commits to reach net-zero GHG emissions across the value chain by FY2050.
Near-Term Targets
Link REIT commits to reduce absolute scope 1 and 2 GHG emissions 50.4% by FY2032 from
a FY2021 base year. Link REIT also commits to reduce absolute scope 3 GHG emissions from fuel and energy related activities and downstream leased assets 30% within the same
timeframe.
Long-Term Targets
Link REIT commits to reduce absolute scope 1 and 2 GHG emissions 90% by FY2050 from a
FY2021 base year. Link REIT also commits to reduce absolute scope 3 GHG emissions 90%
within the same timeframe.</t>
  </si>
  <si>
    <t>Linklaters LLP</t>
  </si>
  <si>
    <t>2138008ANDWS1PN19B62</t>
  </si>
  <si>
    <t>Linklaters LLP commits to reduce absolute scope 1 and 2 GHG emissions 70% by FY2030 from a FY2019 base year. Linklaters LLP commits to reduce absolute scope 3 GHG emissions 50% within the same timeframe.</t>
  </si>
  <si>
    <t>Linlic Healthcare Management Co.,ltd.</t>
  </si>
  <si>
    <t>This target was approved using a streamlined target validation route exclusive to small and medium-sized enterprises (SMEs). https://sciencebasedtargets.org/faqs-for-smes/ Linlic Healthcare Management Co.,ltd. commits to reduce scope 1 and scope 2 GHG emissions 42% by 2030 from a 2022 base year, and to measure and reduce its scope 3 emissions.</t>
  </si>
  <si>
    <t>Lintex AB</t>
  </si>
  <si>
    <t>549300Q1HXBKPXQD5L76</t>
  </si>
  <si>
    <t>This target was approved using a streamlined target validation route exclusive to small and medium-sized enterprises (SMEs). https://sciencebasedtargets.org/faqs-for-smes/ Lintex AB  commits to reduce scope 1 and scope 2 GHG emissions 46% by 2030 from a 2019 base year, and to measure and reduce its scope 3 emissions.</t>
  </si>
  <si>
    <t>Linyi Lingong Machinery Group</t>
  </si>
  <si>
    <t>Lion Corporation</t>
  </si>
  <si>
    <t>JP3965400009</t>
  </si>
  <si>
    <t>529900MPGS2GM7VPG855</t>
  </si>
  <si>
    <t>Lion Corporation commits to reduce absolute scope 1 and 2 GHG emissions 55% by 2030 from a 2018 base year. Lion Corporation also commits to increase annual sourcing of renewable electricity from 0% in 2018 to 100% by 2030. Lion Corporation also commits to reduce absolute scope 3 GHG emissions from purchased goods and services and end of life treatment of sold products 30% within the same timeframe.</t>
  </si>
  <si>
    <t>Lionbridge Financing Leasing (China) Co., Ltd</t>
  </si>
  <si>
    <t>Liontrust Asset Management Plc</t>
  </si>
  <si>
    <t>GB0007388407</t>
  </si>
  <si>
    <t>549300XVXU6S7PLCL855</t>
  </si>
  <si>
    <t>Headline target: 
Liontrust Asset Management PLC's portfolio targets cover 76% of its total investment and lending by assets under management as of 2022. As of that year, required activities made up 76% of Liontrust Asset Management PLC's total investment and lending by assets under management while optional activities made up 19% and out of scope activities made up 5%.
https://sciencebasedtargets.org/resources/files/Target-language-and-summary_Liontrust-Asset-Management-PLC.pdf</t>
  </si>
  <si>
    <t>Lipton Teas and Infusions B.V.</t>
  </si>
  <si>
    <t>549300KWWHBDT5QFY692</t>
  </si>
  <si>
    <t>Liquid I.V.</t>
  </si>
  <si>
    <t>LITE-ON technology corp.</t>
  </si>
  <si>
    <t>TW0002301009</t>
  </si>
  <si>
    <t>2549005GU1PQ73SZBT32</t>
  </si>
  <si>
    <t>01/04/2019</t>
  </si>
  <si>
    <t>Computer software, hardware &amp; components marketer Lite-On Technology Corporation commits to reduce scope 1 and 2 GHG emissions 39% per million NT dollar revenue by 2025 from a 2014 base year. Lite-On also commits to reduce scope 3 GHG emissions 29% per unit of product sales from use of sold products by 2023 from a 2016 base year.</t>
  </si>
  <si>
    <t>Litens Automotive Group</t>
  </si>
  <si>
    <t>LITOGRAFÍA ALAVESA, SLU (LITALSA)</t>
  </si>
  <si>
    <t>959800HUVMUKQ2KGC425</t>
  </si>
  <si>
    <t>This target was approved using a streamlined target validation route exclusive to small and medium-sized enterprises (SMEs). https://sciencebasedtargets.org/faqs-for-smes/ LITOGRAFÍA ALAVESA, SLU (LITALSA) commits to reduce scope 1 and scope 2 GHG emissions 42% by 2030 from a 2022 base year, and to measure and reduce its scope 3 emissions.</t>
  </si>
  <si>
    <t>LIVEKINDLY Collective</t>
  </si>
  <si>
    <t>This target was approved using a streamlined target validation route exclusive to small and medium-sized enterprises (SMEs). https://sciencebasedtargets.org/faqs-for-smes/ LIVEKINDLY Collective commits to reduce scope 1 and scope 2 GHG emissions 42% by 2030 from a 2021 base year, and to measure and reduce its scope 3 emissions. LIVEKINDLY Collective commits to reach net-zero by 2040. As part of this, LIVEKINDLY Collective commits to reduce scope 1+2+3 emissions 100% by 2040 from a 2021 base year.</t>
  </si>
  <si>
    <t>Livent</t>
  </si>
  <si>
    <t>US53814L1089</t>
  </si>
  <si>
    <t>254900OOLQ2VNMZTJL47</t>
  </si>
  <si>
    <t>LIVEO RESEARCH AG</t>
  </si>
  <si>
    <t>Livework Limited</t>
  </si>
  <si>
    <t>This target was approved using a streamlined target validation route exclusive to small and medium-sized enterprises (SMEs). https://sciencebasedtargets.org/faqs-for-smes/ Livework Limited commits to reduce scope 1 and scope 2 GHG emissions 42% by 2030 from a 2022 base year, and to measure and reduce its scope 3 emissions.</t>
  </si>
  <si>
    <t>Living Tomorrow NV</t>
  </si>
  <si>
    <t>This target was approved using a streamlined target validation route exclusive to small and medium-sized enterprises (SMEs). https://sciencebasedtargets.org/faqs-for-smes/ Living Tomorrow NV commits to reduce scope 1 and scope 2 GHG emissions 50% by 2030 from a 2018 base year, and to measure and reduce its scope 3 emissions.</t>
  </si>
  <si>
    <t>Livingbridge</t>
  </si>
  <si>
    <t>Headline target: 
Livingbridge's portfolio targets cover 92% of its total investment and lending by invested capital as of 2022. As of that year, required activities made up 92% of Livingbridge's total investment and lending by invested capital while optional activities made up 7% and out of scope activities made up 1%.
https://sciencebasedtargets.org/resources/files/Target-language-and-summary_Livingbridge.pdf</t>
  </si>
  <si>
    <t>LIXIL Corporation</t>
  </si>
  <si>
    <t>JP3626800001</t>
  </si>
  <si>
    <t>353800KB8G4F9WUJJ886</t>
  </si>
  <si>
    <t>Overall Net-Zero Target: LIXIL Corporation commits to reach net-zero greenhouse gas emissions across the value chain by FY2050. Near-Term Targets: LIXIL Corporation commits to reduce absolute scope 1 and 2 GHG emissions 50.4% by FY2031 from a FY2019 base year. LIXIL Corporation also commits to reduce absolute scope 3 GHG emissions 30% within the same timeframe. Long-Term Targets: LIXIL Corporation commits to reduce absolute scope 1, 2, and 3 GHG emissions 90% by FY2050 from a FY2019 base year.</t>
  </si>
  <si>
    <t>LKQ Corporation</t>
  </si>
  <si>
    <t>US5018892084</t>
  </si>
  <si>
    <t>DS830JTTZQN6GK0I2E41</t>
  </si>
  <si>
    <t>LKW WALTER Internationale Transportorganisation AG</t>
  </si>
  <si>
    <t>LLC "GREEN COOL" (UBC Group)</t>
  </si>
  <si>
    <t>LLG A/S</t>
  </si>
  <si>
    <t>213800W9XG8PNAU1JY11</t>
  </si>
  <si>
    <t>Lloyd’s Register</t>
  </si>
  <si>
    <t>Lloyd’s Register commits to reduce absolute scope 1 and 2 GHG emissions 63% by FY2034/35 from a FY2019/20 base year. Lloyd’s Register also commits to reduce absolute scope 3 GHG emissions from purchased goods and services and business travel 37.5% within the same timeframe.</t>
  </si>
  <si>
    <t>Loblaw Companies Limited</t>
  </si>
  <si>
    <t>1128661-0</t>
  </si>
  <si>
    <t>5493008LN3O1DIDTSH67</t>
  </si>
  <si>
    <t>Loblaw Companies Limited commits to reduce absolute scope 1 and 2 GHG emissions 50% by 2030 from a 2020 base year. Loblaw Companies Limited commits that 70% of its suppliers by spend covering purchased goods and services will have science-based targets by 2027.</t>
  </si>
  <si>
    <t>Lockton Companies LLP</t>
  </si>
  <si>
    <t>Lockton Re LLP</t>
  </si>
  <si>
    <t>96950026BLIV09FMSM49</t>
  </si>
  <si>
    <t>Loegismose A/S</t>
  </si>
  <si>
    <t>This target was approved using a streamlined target validation route exclusive to small and medium-sized enterprises (SMEs). https://sciencebasedtargets.org/faqs-for-smes/ Loegismose A/S commits to reduce scope 1 and scope 2 GHG emissions 42% by 2030 from a 2021 base year, and to measure and reduce its scope 3 emissions.</t>
  </si>
  <si>
    <t>Logicalis Group Limited</t>
  </si>
  <si>
    <t>Overall Net-Zero Target: 
Logicalis Group Limited commits to reach net-zero greenhouse gas emissions across the value chain by FY2050.
Near-Term Targets: 
Logicalis Group Limited commits to reduce absolute scope 1 and 2 GHG emissions 50% by FY2030 from a FY2022 base year. Logicalis Group Limited also commits that 85% of suppliers by spend covering purchased goods and services will have science- based targets by FY2028.
Long-Term Targets: 
Logicalis Group Limited commits to reduce absolute scope 1 and 2 GHG emissions 90% by FY2050 from a FY2022 base year. Logicalis Group Limited also commits to reduce absolute scope 3 GHG emissions 90% within the same timeframe.</t>
  </si>
  <si>
    <t>Logicor Europe PLC</t>
  </si>
  <si>
    <t>This target was approved using a streamlined target validation route exclusive to small and medium-sized enterprises (SMEs). https://sciencebasedtargets.org/faqs-for-smes/ Logicor Europe PLC commits to reduce scope 1 and scope 2 GHG emissions 42% by 2030 from a 2021 base year, and to measure and reduce its scope 3 emissions.</t>
  </si>
  <si>
    <t>Logista</t>
  </si>
  <si>
    <t>ES0105027009</t>
  </si>
  <si>
    <t>9598000ANNAL42UJ7X28</t>
  </si>
  <si>
    <t>01/08/2016</t>
  </si>
  <si>
    <t>Logista commits to reduce its scope 1, 2 and 3 emissions by 30% per million Euro value added x million km distance travelled, from 2013 to 2030. The company further plans to reduce the emissions intensity 50% from 2013 levels by 2050.</t>
  </si>
  <si>
    <t>Logitech International</t>
  </si>
  <si>
    <t>CH0025751329</t>
  </si>
  <si>
    <t>549300SN6PRK6IJJC215</t>
  </si>
  <si>
    <t>Overall Net-Zero Targets
Logitech International S.A. commits to reach net-zero greenhouse gas emissions across the
value chain by 2047.
Near-Term Targets
Logitech International S.A. commits to reduce absolute scope 1 and 2 GHG emissions 85%
by 2030 from a 2019 base year. Logitech International S.A. also commits to increase active
annual sourcing of renewable electricity from 88% in 2019 to 100% by 2030. Logitech
International S.A. finally commits to reduce absolute scope 3 GHG emissions 50% by 2030
from a 2021 base year.
Long-Term Targets
Logitech International S.A. commits to reduce absolute scopes 1 and 2 GHG emissions 90%
by 2047 from a 2019 base year. Logitech International S.A. commits to reduce absolute
scope 3 GHG emissions 90% by 2047 from a 2021 base year.</t>
  </si>
  <si>
    <t>Logitri Oy</t>
  </si>
  <si>
    <t>This target was approved using a streamlined target validation route exclusive to small and medium-sized enterprises (SMEs). https://sciencebasedtargets.org/faqs-for-smes/ Logitri Oy commits to reduce scope 1 and scope 2 GHG emissions 42% by 2030 from a 2021 base year, and to measure and reduce its scope 3 emissions.</t>
  </si>
  <si>
    <t>LOGO tape Vertrieb GmbH</t>
  </si>
  <si>
    <t>This target was approved using a streamlined target validation route exclusive to small and medium-sized enterprises (SMEs). https://sciencebasedtargets.org/faqs-for-smes/ LOGO tape Vertrieb GmbH commits to reduce scope 1 and scope 2 GHG emissions 46% by 2030 from a 2019 base year, and to measure and reduce its scope 3 emissions.</t>
  </si>
  <si>
    <t>Logoplaste</t>
  </si>
  <si>
    <t>259400BFVFGTIQA6ZC28</t>
  </si>
  <si>
    <t>Lojas Renner S.A.</t>
  </si>
  <si>
    <t>BRLRENACNOR1</t>
  </si>
  <si>
    <t>Brazilian retailer Lojas Renner S.A. commits to reduce absolute scope 1 and 2 GHG emissions 46.2% by 2030 from a 2019 base year. Lojas Renner S.A also commits to reduce scope 3 GHG emissions from purchased goods and services 75% per piece of apparel and footwear within the same timeframe.</t>
  </si>
  <si>
    <t>Lojas Riachuelo S/A</t>
  </si>
  <si>
    <t>BRGUARACNOR4</t>
  </si>
  <si>
    <t>Lojas Riachuelo S/A commits to reduce absolute scope 1 and 2 GHG emissions 46.2% by 2030 from a 2019 base year*. Lojas Riachuelo S/A also commits to increase active annual sourcing of renewable electricity from 37% in 2019 to 100% by 2030. Lojas Riachuelo S/A further commits to reduce scope 3 GHG emissions from purchased goods and services 55% per piece of apparel and footwear by 2030 from a 2019 base year.
*The target boundary includes land-related emissions and removals from bioenergy feedstocks</t>
  </si>
  <si>
    <t>LOJEL</t>
  </si>
  <si>
    <t>This target was approved using a streamlined target validation route exclusive to small and medium-sized enterprises (SMEs). https://sciencebasedtargets.org/faqs-for-smes/ LOJEL commits to reduce scope 1 and scope 2 GHG emissions 42% by 2030 from a 2022 base year, and to measure and reduce its scope 3 emissions.</t>
  </si>
  <si>
    <t>LOM Architecture</t>
  </si>
  <si>
    <t>This target was approved using a streamlined target validation route exclusive to small and medium-sized enterprises (SMEs). https://sciencebasedtargets.org/faqs-for-smes/. LOM Architecture and design commits to reduce absolute scope 1 and scope 2 GHG emissions 50% by 2030 from a 2018 base year, and to measure and reduce its scope 3 emissions.</t>
  </si>
  <si>
    <t>London Metal Exchange</t>
  </si>
  <si>
    <t>213800NB8G5VRT1DXC91</t>
  </si>
  <si>
    <t>London North Eastern Railway</t>
  </si>
  <si>
    <t>London Stock Exchange Group PLC</t>
  </si>
  <si>
    <t>GB00B0SWJX34</t>
  </si>
  <si>
    <t>213800QAUUUP6I445N30</t>
  </si>
  <si>
    <t>London Stock Exchange Group plc commits to reduce absolute scope 1 and 2 GHG emissions 50% by 2030 from a 2019 base year. London Stock Exchange Group plc commits to reduce absolute scope 3 GHG emissions from fuel and energy related activities, business travel, and employee commuting 50% by 2030 from a 2019 base year. London Stock Exchange Group plc commits that 67% of its suppliers by emissions covering purchased goods and services, will have science-based targets by 2026.</t>
  </si>
  <si>
    <t>LONG WAY ENTERPRISE CO., LTD.</t>
  </si>
  <si>
    <t>LONGi Green Energy Technology Co., Ltd.</t>
  </si>
  <si>
    <t>300300NRGAITUP1EZ248</t>
  </si>
  <si>
    <t>LONGi commits to reduce absolute scope 1 and 2 GHG emissions 60% by 2030 from a 2020 base year. LONGi also commits to increase active annual sourcing of renewable electricity from 15% in 2019 to 100% by 2028 through 2030. LONGi further commits to reduce scope 3 emissions from purchased goods and services 52% per tonne of purchased materials by 2030 from a 2020 base year.</t>
  </si>
  <si>
    <t>Lonsdale</t>
  </si>
  <si>
    <t>This target was approved using a streamlined target validation route exclusive to small and medium-sized enterprises (SMEs). https://sciencebasedtargets.org/faqs-for-smes/ Lonsdale commits to reduce scope 1 and scope 2 GHG emissions 38% by 2030 from a 2021 base year, and to measure and reduce its scope 3 emissions.</t>
  </si>
  <si>
    <t>Lonza Group Ltd</t>
  </si>
  <si>
    <t>Lonza commits to reduce absolute scope 1 and 2 GHG emissions 42% by 2030 from a 2021 base year*. Lonza also commits that 79% of its suppliers by emissions covering purchased goods and services, capital goods and upstream transportation and distribution, will have science-based targets by 2028. *The target boundary includes biogenic land-related emissions and removals from bioenergy feedstocks.</t>
  </si>
  <si>
    <t>Loopia Group AB</t>
  </si>
  <si>
    <t>This target was approved using a streamlined target validation route exclusive to small and medium-sized enterprises (SMEs). https://sciencebasedtargets.org/faqs-for-smes/ Loopia Group AB commits to reduce scope 1 and scope 2 GHG emissions 42% by 2030 from a 2021 base year, and to measure and reduce its scope 3 emissions</t>
  </si>
  <si>
    <t>Lopez Foods</t>
  </si>
  <si>
    <t>549300P13DPF061WUN30</t>
  </si>
  <si>
    <t>Lorenz Group</t>
  </si>
  <si>
    <t>Overall Net-Zero Target
Lorenz Group commits to reach net-zero GHG emissions across the value chain by 2050.
Near-Term Targets
Energy and industrial:
Lorenz Group commits to reduce absolute scope 1 and 2 GHG emissions 42% by 2030 from a 2020 base year.* Lorenz Group also commits to reduce absolute scope 3 GHG emissions
covering purchased goods and services, fuel and energy-related activities and upstream
transportation and distribution 25% within the same timeframe.
*The target boundary includes land-related emissions and removals from bioenergy feedstocks.
FLAG:
Lorenz Group commits to reduce absolute scope 3 FLAG GHG emissions from purchased
goods and services 30.3% by 2030 from a 2020 base year.**
Lorenz Group commits to no deforestation across its primary deforestation-linked
commodities, with a target date of 2025.
**The target includes FLAG emissions and removals.
Long-Term Targets
Energy and industrial:
Lorenz Group commits to reduce absolute scope 1 and 2 GHG emissions 90% by 2050 from a 2020 base year.*Lorenz Group also commits to reduce absolute scope 3 GHG emissions 90% within the same timeframe.
*The target boundary includes land-related emissions and removals from bioenergy feedstocks.
FLAG:
Lorenz Group commits to reduce absolute scope 3 FLAG GHG emissions 72% by 2050 from a 2020 base year.**
**The target includes FLAG emissions and removals.</t>
  </si>
  <si>
    <t>Los Angeles Department of Water and Power</t>
  </si>
  <si>
    <t>549300S8NXV6YU61GG95</t>
  </si>
  <si>
    <t>Los Angeles Department of Water and Power (LADWP) commits to reduce scope 1 and 2 GHG emissions 71.6% per MWh of electricity generated by 2030 from a 2015 base year. LADWP commits to reduce scope 1, scope 2, and scope 3 fuel- and energy-related activities related to sold electricity GHG emissions 78.1% per MWh of electricity sold over the same target timeframe.* LADWP commits to reduce absolute scope 3 fuel- and energy-related activities GHG emissions not related to sold electricity 37.5% over the same target timeframe. *The target boundary includes land-related emissions and removals from bioenergy feedstocks</t>
  </si>
  <si>
    <t>Loterie Nationale / Nationale Loterij</t>
  </si>
  <si>
    <t>This target was approved using a streamlined target validation route exclusive to small and medium-sized enterprises (SMEs). https://sciencebasedtargets.org/faqs-for-smes/ Loterie Nationale / Nationale Loterij commits to reduce scope 1 and scope 2 GHG emissions 42% by 2030 from a 2022 base year, and to measure and reduce its scope 3 emissions.</t>
  </si>
  <si>
    <t>Lothar Medtec GmbH</t>
  </si>
  <si>
    <t>This target was approved using a streamlined target validation route exclusive to small and medium-sized enterprises (SMEs). https://sciencebasedtargets.org/faqs-for-smes/ Lothar Medtec GmbH commits to reduce scope 1 and scope 2 GHG emissions 42% by 2030 from a 2023 base year, and to measure and reduce its scope 3 emissions.</t>
  </si>
  <si>
    <t>LOTTE CHILSUNG BEVERAGE CO., LTD.</t>
  </si>
  <si>
    <t>KR7005300009</t>
  </si>
  <si>
    <t>9884007VHCK33CNXZA95</t>
  </si>
  <si>
    <t>LOTTE CO., LTD.</t>
  </si>
  <si>
    <t>LOTTE CO., LTD. commits to reduce absolute scope 1 and 2 GHG emissions 23% by 2028 from a 2019 base year. LOTTE CO., LTD. also commits to reduce absolute scope 3 GHG emissions from fuel and energy related activities 23% within the same timeframe. LOTTE CO., LTD. also commits that 80% of its suppliers by emissions covering purchased goods and services, capital goods, and upstream transportation and distribution will have SBTs by 2027</t>
  </si>
  <si>
    <t>LOTTE SHOPPING Co., Ltd.</t>
  </si>
  <si>
    <t>KR7023530009</t>
  </si>
  <si>
    <t>9884003SJK2VZLLC4B08</t>
  </si>
  <si>
    <t>Lotus Bakeries NV</t>
  </si>
  <si>
    <t>Louis Vuitton Malletier</t>
  </si>
  <si>
    <t>FR0004620037</t>
  </si>
  <si>
    <t>969500UCUCRLUC0YBF90</t>
  </si>
  <si>
    <t>Louis Vuitton Malletier commits to reduce absolute scope 1 and 2 GHG emissions 55% by 2030 from a 2018 base year.* Louis Vuitton Malletier commits to reduce scope 3 GHG emissions 55% per sold product within the same timeframe. *The target boundary includes biogenic emissions and removals from bioenergy feedstocks.</t>
  </si>
  <si>
    <t>Louisiana Museum of Modern Art</t>
  </si>
  <si>
    <t>This target was approved using a streamlined target validation route exclusive to small and medium-sized enterprises (SMEs). https://sciencebasedtargets.org/faqs-for-smes/ Louisiana Museum of Modern Art commits to reduce scope 1 and scope 2 GHG emissions 46% by 2030 from a 2019 base year, and to measure and reduce its scope 3 emissions. Louisiana Museum of Modern Art commits to reach net-zero by 2050. As part of this, Louisiana Museum of Modern Art commits to reduce scope 1+2+3 emissions 90% by 2050 from a 2019 base year.</t>
  </si>
  <si>
    <t>Lounea Oy</t>
  </si>
  <si>
    <t>This target was approved using a streamlined target validation route exclusive to small and medium-sized enterprises (SMEs). https://sciencebasedtargets.org/faqs-for-smes/ Lounea Oy commits to reduce scope 1 and scope 2 GHG emissions 50% by 2030 from a 2018 base year, and to measure and reduce its scope 3 emissions.</t>
  </si>
  <si>
    <t>Louvre Hotels Group</t>
  </si>
  <si>
    <t>Lowe's Companies, Inc.</t>
  </si>
  <si>
    <t>US5486611073</t>
  </si>
  <si>
    <t>WAFCR4OKGSC504WU3E95</t>
  </si>
  <si>
    <t>Loxam</t>
  </si>
  <si>
    <t>FR0004032936</t>
  </si>
  <si>
    <t>Overall Net-Zero Target: 
LOXAM commits to reach net-zero greenhouse gas emissions across the value chain by 2050.
Near-Term Targets: Multinational French rental company, LOXAM commits to reduce absolute scope 1 and 2 GHG emissions 50% by 2030 from a 2019 base year. LOXAM also commits to reduce absolute scope 3 GHG emissions from purchased goods and services, capital goods, fuel and energy related activities, waste generated in operations, business travel, employee commuting, downstream transportation and distribution, and end of life treatment of sold products 30% within the same timeframe. LOXAM further commits to reduce absolute scope 3 GHG emissions from use of sold products 50% within the same timeframe.*
*The target boundary includes biogenic land-related emissions and removal from bioenergy
feedstocks.
Long-Term Targets: 
LOXAM commits to reduce absolute scope 1 and 2 GHG emissions 90% by 2050 from a 2019 base year.* LOXAM also commits to reduce absolute scope 3 GHG emissions 90% within the same timeframe.*
*The target boundary includes biogenic land-related emissions and removal from bioenergy
feedstocks.</t>
  </si>
  <si>
    <t>LOYALTEXTILE MILLS LIMITED</t>
  </si>
  <si>
    <t>INE970D01010</t>
  </si>
  <si>
    <t>335800KOAN91IHNU1475</t>
  </si>
  <si>
    <t>Loyalty AS</t>
  </si>
  <si>
    <t>This target was approved using a streamlined target validation route exclusive to small and medium-sized enterprises (SMEs). https://sciencebasedtargets.org/faqs-for-smes/ Loyalty AS commits to reduce scope 1 and scope 2 GHG emissions 42% by 2030 from a 2022 base year, and to measure and reduce its scope 3 emissions.</t>
  </si>
  <si>
    <t>Lozier Corporation</t>
  </si>
  <si>
    <t>49300C82N003R15WJ82</t>
  </si>
  <si>
    <t>lpm production</t>
  </si>
  <si>
    <t>This target was approved using a streamlined target validation route exclusive to small and medium-sized enterprises (SMEs). https://sciencebasedtargets.org/faqs-for-smes/ lpm production commits to reduce scope 1 and scope 2 GHG emissions 42% by 2030 from a 2020 base year, and to measure and reduce its scope 3 emissions.</t>
  </si>
  <si>
    <t>LPP S.A.</t>
  </si>
  <si>
    <t>PLLPP0000011</t>
  </si>
  <si>
    <t>259400NUS7MKGPJL4752</t>
  </si>
  <si>
    <t>LPP S.A commits to reduce absolute scope 1 and 2 GHG emissions 42% by FY2030 from a FY2021 base year. LPP S.A also commits to reduce scope 3 GHG emissions from purchased goods and services 51.6% per unit purchased by FY2030 from a FY2021 base year. LPP S.A further commits that 21% of its suppliers by emissions covering upstream transportation and distribution and upstream leased assets, will have science-based targets by FY2027.</t>
  </si>
  <si>
    <t>LS Cable &amp; System Ltd.</t>
  </si>
  <si>
    <t>LSTH Svenska Handelsfastigheter AB</t>
  </si>
  <si>
    <t>This target was approved using a streamlined target validation route exclusive to small and medium-sized enterprises (SMEs). https://sciencebasedtargets.org/faqs-for-smes/ LSTH Svenska Handelsfastigheter AB commits to reduce scope 1 and scope 2 GHG emissions 42% by 2030 from a 2020 base year, and to measure and reduce its scope 3 emissions.</t>
  </si>
  <si>
    <t>LTH Castings d.o.o.</t>
  </si>
  <si>
    <t>LTP Group A/S</t>
  </si>
  <si>
    <t>636700N06PPQKBEQ0254</t>
  </si>
  <si>
    <t>LTS Lohmann Therapie-Systeme AG</t>
  </si>
  <si>
    <t>529900Z0OSVTBAO1IJ04</t>
  </si>
  <si>
    <t>Lu'an Hongshun Furnace Sales Co. LTD</t>
  </si>
  <si>
    <t>This target was approved using a streamlined target validation route exclusive to small and medium-sized enterprises (SMEs). https://sciencebasedtargets.org/faqs-for-smes/ Lu'an Hongshun Furnace Sales Co. LTD commits to reduce scope 1 and scope 2 GHG emissions 42% by 2030 from a 2022 base year, and to measure and reduce its scope 3 emissions.</t>
  </si>
  <si>
    <t>LucaNet Group</t>
  </si>
  <si>
    <t>LUCART</t>
  </si>
  <si>
    <t>815600B5A644C9D49A43</t>
  </si>
  <si>
    <t>Lucas</t>
  </si>
  <si>
    <t>This target was approved using a streamlined target validation route exclusive to small and medium-sized enterprises (SMEs). https://sciencebasedtargets.org/faqs-for-smes/ Lucas commits to reduce scope 1 and scope 2 GHG emissions 42% by 2030 from a 2022 base year, and to measure and reduce its scope 3 emissions.  Lucas commits to reach net-zero by 2050. As part of this, Lucas commits to reduce scope 1+2+3 emissions 100% by 2050 from a 2022 base year.</t>
  </si>
  <si>
    <t>Luceco plc</t>
  </si>
  <si>
    <t>GB00BZC0LP49</t>
  </si>
  <si>
    <t>213800BBFZK4W4P98U76</t>
  </si>
  <si>
    <t>Luceco plc commits to reduce absolute scope 1 and 2 GHG emissions 46.2% by FY2031 from a FY2021 base year.* Luceco plc also commits to reduce absolute scope 3 GHG emissions from use of sold products 27.5% within the same timeframe. *The target boundary includes land-related emissions and removals from bioenergy feedstocks</t>
  </si>
  <si>
    <t>Lucid Group Communications Ltd</t>
  </si>
  <si>
    <t>This target was approved using a streamlined target validation route exclusive to small and medium-sized enterprises (SMEs). https://sciencebasedtargets.org/faqs-for-smes/ Lucid Group Communications Ltd commits to reduce scope 1 and scope 2 GHG emissions 46% by 2030 from a 2019 base year, and to measure and reduce its scope 3 emissions.</t>
  </si>
  <si>
    <t>Lucky Textile Mills Ltd</t>
  </si>
  <si>
    <t>Lucta Group</t>
  </si>
  <si>
    <t>959800BQLHKR57EMVU79</t>
  </si>
  <si>
    <t>Lucta Group commits to reduce absolute scope 1 and 2 GHG emissions 42% by
2030 from a 2021 base year.* Lucta Group also commits to reduce absolute
scope 3 GHG emissions from purchased goods and services, fuel and energy
related activities, business travel, and employee commuting 25% within the same
timeframe.*
*The target boundary includes land-related emissions and removals from
bioenergy feedstocks.</t>
  </si>
  <si>
    <t>Ludic Limited</t>
  </si>
  <si>
    <t>This target was approved using a streamlined target validation route exclusive to small and medium-sized enterprises (SMEs). https://sciencebasedtargets.org/faqs-for-smes/ Ludic Limited commits to maintain zero scope 1 and scope 2 emissions through 2030 from a 2022 base year, and to measure and reduce its scope 3 emissions</t>
  </si>
  <si>
    <t>Lufthansa Group</t>
  </si>
  <si>
    <t>DE0008232125 (Deutsche Lufthansa AG)</t>
  </si>
  <si>
    <t>529900PH63HYJ86ASW55</t>
  </si>
  <si>
    <t>Lufthansa Group commits to reduce its well-to-wake GHG emissions related to jet fuel from owned operations 30.6% per revenue tonne kilometre (RTK) by 2030 from a 2019 base year.* **
*The target boundary includes land-related emissions and removals from bioenergy feedstocks. 
**Non-CO2e effects which may also contribute to aviation induced warming are not included in this target. Lufthansa Group commits to report publicly on its collaboration with stakeholders to improve understanding of opportunities to mitigate the non-CO2e impacts of aviation annually over its target timeframe</t>
  </si>
  <si>
    <t>Luhta Sportswear Company</t>
  </si>
  <si>
    <t>743700X7SY0SHT2PP603</t>
  </si>
  <si>
    <t>Luis Simões, S.G.P.S., S.A.</t>
  </si>
  <si>
    <t>Luiten Food B.V.</t>
  </si>
  <si>
    <t>This target was approved using a streamlined target validation route exclusive to small and medium-sized enterprises (SMEs). https://sciencebasedtargets.org/faqs-for-smes/ Luiten Food B.V. commits to reduce scope 1 and scope 2 GHG emissions 42% by 2030 from a 2020 base year, and to measure and reduce its scope 3 emissions. Luiten Food B.V. commits to reach net-zero by 2045. As part of this, Luiten Food B.V. commits to reduce scope 1+2+3 emissions 90% by 2045 from a 2020 base year.</t>
  </si>
  <si>
    <t>LUKER AGRÍCOLA</t>
  </si>
  <si>
    <t>549300GQE0LCE7I42F98</t>
  </si>
  <si>
    <t>lululemon</t>
  </si>
  <si>
    <t>US5500211090</t>
  </si>
  <si>
    <t>549300R58AEIXZZGZA02</t>
  </si>
  <si>
    <t>Overall Net-Zero Target: 
lululemon commits to reach net-zero greenhouse gas emissions across the value chain by 2050.
Near-Term Targets: 
lululemon commits to reduce absolute scope 1 and 2 GHG emissions 60% by 2030 from a 2018 base year. lululemon also commits to reduce scope 3 GHG emissions from purchased goods and services and upstream transportation and distribution 60% per USD of value added within the same timeframe.*
Long-Term Targets: 
lululemon commits to reduce absolute scope 1, 2, and 3 GHG emissions 90% by 2050 from a 2018 base year.*
*The target boundary includes land-related emissions and removals from bioenergy feedstocks.</t>
  </si>
  <si>
    <t>Lumanity Limited</t>
  </si>
  <si>
    <t>Lumen</t>
  </si>
  <si>
    <t>This target was approved using a streamlined target validation route exclusive to small and medium-sized enterprises (SMEs). https://sciencebasedtargets.org/faqs-for-smes/  Lumen commits to reduce scope 1 and scope 2 GHG emissions 42% by 2030 from a 2021 base year, and to measure and reduce its scope 3 emissions.</t>
  </si>
  <si>
    <t>Lumen Technologies, Inc.</t>
  </si>
  <si>
    <t>US52729N3089</t>
  </si>
  <si>
    <t>8M3THTGWLTYZVE6BBY25</t>
  </si>
  <si>
    <t>American multinational telecommunications and Internet service provider Lumen Technologies, Inc. commits to reduce absolute scope 1 and 2 GHG emissions 18% by 2025 from a 2018 base year. CenturyLink Inc also commits to reduce absolute scope 3 GHG emissions 10% within the same timeframe.</t>
  </si>
  <si>
    <t>Lumentum Holdings Inc</t>
  </si>
  <si>
    <t>US55024U1097</t>
  </si>
  <si>
    <t>549300JLWRRC38DWEF52</t>
  </si>
  <si>
    <t>Luminor Bank AS</t>
  </si>
  <si>
    <t>213800JD2L89GGG7LF07</t>
  </si>
  <si>
    <t>Lundbeck A/S</t>
  </si>
  <si>
    <t>DK0010287234</t>
  </si>
  <si>
    <t>5493006R4KC2OI5D3470</t>
  </si>
  <si>
    <t>Overall Net-Zero Target: H. Lundbeck A/S commits to reach net-zero greenhouse gas
emissions across the value chain by 2050.
Near-Term Targets: H. Lundbeck A/S commits to reduce absolute scope 1 and 2 GHG
emissions 42% by 2029 from a 2019 base year.* H. Lundbeck A/S commits to reduce
absolute scope 3 GHG emissions from purchased goods and services, upstream
transportation and distribution and business travel 25% within the same timeframe.
*The target boundary includes land-related emissions and removals from bioenergy
feedstocks.
Long-Term Targets: H. Lundbeck A/S commits to reduce absolute scope 1, 2 and 3 GHG
emissions 90% by 2050 from a 2019 base year.*
*The target boundary includes land-related emissions and removals from bioenergy
feedstocks.</t>
  </si>
  <si>
    <t>LUSH Handmade Cosmetics</t>
  </si>
  <si>
    <t>549300AZMGXWBUA3DJ93</t>
  </si>
  <si>
    <t>Lush Handmade Cosmetics commits to reduce absolute scope 1 and 2 GHG emissions 75% by FY2030 from a FY2019 base year.* Lush Handmade Cosmetics also commits to reduce absolute scope 3 GHG emissions from purchased goods and services, fuel and energy related activities, upstream and downstream transportation and distribution, and business travel 50% within the same timeframe. *The target boundary includes land-related emissions and removals from bioenergy feedstocks.</t>
  </si>
  <si>
    <t>LUX CO.,LTD.</t>
  </si>
  <si>
    <t>This target was approved using a streamlined target validation route exclusive to small and medium-sized enterprises (SMEs). https://sciencebasedtargets.org/faqs-for-smes/ LUX CO.,LTD. commits to reduce scope 1 and scope 2 GHG emissions 42% by 2030 from a 2022 base year, and to measure and reduce its scope 3 emissions.</t>
  </si>
  <si>
    <t>Lux Research, Inc.</t>
  </si>
  <si>
    <t>This target was approved using a streamlined target validation route exclusive to small and medium-sized enterprises (SMEs). https://sciencebasedtargets.org/faqs-for-smes/ Lux Research, Inc. commits to reduce scope 1 and scope 2 GHG emissions 42% by 2030 from a 2020 base year, and to measure and reduce its scope 3 emissions.</t>
  </si>
  <si>
    <t>Luxfer MEL Technologies</t>
  </si>
  <si>
    <t>Luxshare Precision Industry Co.,Ltd</t>
  </si>
  <si>
    <t>002475.sz</t>
  </si>
  <si>
    <t>300300QLLDUELXN16530</t>
  </si>
  <si>
    <t>Luxshare commits to reduce absolute scope 1 and 2 GHG emissions 50.4% by 2032 from a 2022 base year. Luxshare also commits to reduce scope 3 GHG emissions 58.1% per CNY of value added within the same timeframe.* 
*The target boundary includes land-related emissions and removals from bioenergy feedstocks.</t>
  </si>
  <si>
    <t>LVMH</t>
  </si>
  <si>
    <t>FR0000121014</t>
  </si>
  <si>
    <t>IOG4E947OATN0KJYSD45</t>
  </si>
  <si>
    <t>LVMH commits to reduce absolute scope 1 and 2 GHG emissions 50% by 2026 from a 2019 base year.* LVMH also commits to increase annual sourcing of renewable electricity from 36% in 2019 to 100% by 2026. LVMH further commits to reduce scope 3 GHG emissions 55% per million € value added by 2030 from a 2019 base year. *The target boundary includes biogenic emissions and removals from bioenergy feedstocks</t>
  </si>
  <si>
    <t>Lyft, Inc.</t>
  </si>
  <si>
    <t>US55087P1049</t>
  </si>
  <si>
    <t>549300H7I5VN334XVZ52</t>
  </si>
  <si>
    <t>Lykke Kaffegårdar</t>
  </si>
  <si>
    <t>This target was approved using a streamlined target validation route exclusive to small and medium-sized enterprises (SMEs). https://sciencebasedtargets.org/faqs-for-smes/ Lykke Kaffegårdar commits to reduce scope 1 and scope 2 GHG emissions 42% by 2030 from a 2021 base year, and to measure and reduce its scope 3 emissions.</t>
  </si>
  <si>
    <t>LYMI, Inc. DBA Reformation</t>
  </si>
  <si>
    <t>Reformation commits to reduce absolute scope 1 and 2 GHG emissions 42% by 2030 from a 2021 base year. Reformation commits to continue annually sourcing 100% renewable electricity through 2030. Reformation also commits to reduce scope 3 GHG emissions 48% per value added within the same timeframe</t>
  </si>
  <si>
    <t>LyondellBasell Industries N.V.</t>
  </si>
  <si>
    <t>NL0009434992</t>
  </si>
  <si>
    <t>BN6WCCZ8OVP3ITUUVN49</t>
  </si>
  <si>
    <t>Lyons &amp; Annoot Limited</t>
  </si>
  <si>
    <t>This target was approved using a streamlined target validation route exclusive to small and medium-sized enterprises (SMEs). https://sciencebasedtargets.org/faqs-for-smes/ Lyons &amp; Annoot Limited commits to reduce scope 1 and scope 2 GHG emissions 50% by 2030 from a 2018 base year, and to measure and reduce its scope 3 emissions.</t>
  </si>
  <si>
    <t>LYRECO</t>
  </si>
  <si>
    <t>9695008VOHGGNWBV6W58</t>
  </si>
  <si>
    <t>Lyreco commits to reduce absolute scope 1 and 2 GHG emissions 50% by
2030 from a 2019 base year. Lyreco also commits that 76% of its suppliers
by emissions covering purchased goods and services and upstream
transportation and distribution, will have science-based targets by 2026.</t>
  </si>
  <si>
    <t>Lyreco UK and Ireland</t>
  </si>
  <si>
    <t>M &amp; J Evans Construction Limited</t>
  </si>
  <si>
    <t>This target was approved using a streamlined target validation route exclusive to small and medium-sized enterprises (SMEs). https://sciencebasedtargets.org/faqs-for-smes/ M &amp; J Evans Construction Limited commits to reduce scope 1 and scope 2 GHG emissions 42% by 2030 from a 2022 base year, and to measure and reduce its scope 3 emissions.</t>
  </si>
  <si>
    <t>M Group Services Ltd</t>
  </si>
  <si>
    <t>M Moser Associates</t>
  </si>
  <si>
    <t>This target was approved using a streamlined target validation route exclusive to small and medium-sized enterprises (SMEs). https://sciencebasedtargets.org/faqs-for-smes/ M Moser Associates. commits to reduce scope 1 and scope 2 GHG emissions 42% by 2030 from a 2022 base year, and to measure and reduce its scope 3 emissions. M Moser Associates commits to reach net-zero by 2030. As part of this, M Moser Associates commits to reduce scope 1+2+3 emissions 100% by 2030 from a 2022 base year.</t>
  </si>
  <si>
    <t>M&amp;C Saatchi PLC.</t>
  </si>
  <si>
    <t>213800XBLFQZ1T1KBA87</t>
  </si>
  <si>
    <t>M&amp;C Saatchi PLC commits to reduce absolute scope 1 and 2 GHG emissions 50% by 2030 from a 2019 base year. M&amp;C Saatchi PLC also commits to reduce absolute scope 3 GHG emissions from purchased goods and services and business travel 50% within the same timeframe.</t>
  </si>
  <si>
    <t>M+M Marketing Consultants, LLC</t>
  </si>
  <si>
    <t>This target was approved using a streamlined target validation route exclusive to small and medium-sized enterprises (SMEs). https://sciencebasedtargets.org/faqs-for-smes/ M+M Marketing Consultants, LLC commits to reduce scope 1 and scope 2 GHG emissions 42% by 2030 from a 2022 base year, and to measure and reduce its scope 3 emissions.</t>
  </si>
  <si>
    <t>m-up holdings,Inc.</t>
  </si>
  <si>
    <t>This target was approved using a streamlined target validation route exclusive to small and medium-sized enterprises (SMEs). https://sciencebasedtargets.org/faqs-for-smes/ m-up holdings,Inc. commits to reduce scope 1 and scope 2 GHG emissions 42% by 2030 from a 2021 base year, and to measure and reduce its scope 3 emissions.</t>
  </si>
  <si>
    <t>M/s Recruitment Cell</t>
  </si>
  <si>
    <t>This target was approved using a streamlined target validation route exclusive to small and medium-sized enterprises (SMEs). https://sciencebasedtargets.org/faqs-for-smes/ M/s Recruitment Cell commits to reduce scope 1 and scope 2 GHG emissions 42% by 2030 from a 2022 base year, and to measure and reduce its scope 3 emissions.</t>
  </si>
  <si>
    <t>M1 Limited</t>
  </si>
  <si>
    <t>M1 Limited commits to reduce absolute scope 1 and scope 2 GHG emissions 46.2% by 2030 from a 2020 base year. M1 Limited commits to reduce absolute scope 3 GHG emissions from purchased goods and services, capital goods, and upstream leased assets 42% by 2030 from a 2020 base year.</t>
  </si>
  <si>
    <t>M3 USA Corporation</t>
  </si>
  <si>
    <t>Ma'aden Aluminum</t>
  </si>
  <si>
    <t>SA123GA01TH7</t>
  </si>
  <si>
    <t>Saudi Arabia</t>
  </si>
  <si>
    <t>MAAL Associates, LLC</t>
  </si>
  <si>
    <t>This target was approved using a streamlined target validation route exclusive to small and medium-sized enterprises (SMEs). https://sciencebasedtargets.org/faqs-for-smes/. MAAL Associates, LLC commits to reduce absolute scope 1 and scope 2 GHG emissions 50% by 2030 from a 2018 base year, and to measure and reduce its scope 3 emissions.</t>
  </si>
  <si>
    <t>MAC Clinical Research Finance Ltd</t>
  </si>
  <si>
    <t>This target was approved using a streamlined target validation route exclusive to small and medium-sized enterprises (SMEs). https://sciencebasedtargets.org/faqs-for-smes/ MAC Clinical Research Finance Ltd commits to reduce scope 1 and scope 2 GHG emissions 42% by 2030 from a 2022 base year, and to measure and reduce its scope 3 emissions.</t>
  </si>
  <si>
    <t>MacArthur Green</t>
  </si>
  <si>
    <t>"This target was approved using a streamlined target validation route exclusive to small and medium-sized enterprises (SMEs). https://sciencebasedtargets.org/faqs-for-smes MacArthur Green commits to reduce absolute scope 1 and scope 2 GHG emissions 50% by 2030 from a 2018 base year, and to measure and reduce its scope 3 emissions."</t>
  </si>
  <si>
    <t>MaCher (USA) Inc.</t>
  </si>
  <si>
    <t>This target was approved using a streamlined target validation route exclusive to small and medium-sized enterprises (SMEs). https://sciencebasedtargets.org/faqs-for-smes/MaCher (USA) Inc.commits to reduce absolute scope 1 and scope 2 GHG emissions 50% by 2030 from a 2018 base year, and to measure and reduce its scope 3 emissions.</t>
  </si>
  <si>
    <t>Machi Mirai Seisakusyo Co., Ltd.</t>
  </si>
  <si>
    <t>This target was approved using a streamlined target validation route exclusive to small and medium-sized enterprises (SMEs). https://sciencebasedtargets.org/faqs-for-smes/. Machi Mirai Seisakusyo Co., Ltd. commits to reduce absolute scope 1 and scope 2 GHG emissions 50% by 2030 from a 2018 base year, and to measure and reduce its scope 3 emissions.</t>
  </si>
  <si>
    <t>Macintyre Hudson LLP</t>
  </si>
  <si>
    <t>Macmillan Publishers Inc.</t>
  </si>
  <si>
    <t>CA57776F1080</t>
  </si>
  <si>
    <t>549300SLO18FAIZHUU83</t>
  </si>
  <si>
    <t>Macoll Consulting Group Co., Ltd</t>
  </si>
  <si>
    <t>This target was approved using a streamlined target validation route exclusive to small and medium-sized enterprises (SMEs). https://sciencebasedtargets.org/faqs-for-smes/ Macoll Consulting Group Co., Ltdcommits to reduce scope 1 and scope 2 GHG emissions 42% by 2030 from a 2022 base year, and to measure and reduce its scope 3 emissions.</t>
  </si>
  <si>
    <t>Macpherson &amp; Colburn Ltd T/A Westbourne motors</t>
  </si>
  <si>
    <t>This target was approved using a streamlined target validation route exclusive to small and medium-sized enterprises (SMEs). https://sciencebasedtargets.org/faqs-for-smes/ Macpherson &amp; Colburn Ltd T/A Westbourne motors commits to reduce scope 1 and scope 2 GHG emissions 50% by 2030 from a 2018 base year, and to measure and reduce its scope 3 emissions.</t>
  </si>
  <si>
    <t>Macrotech Developers Limited</t>
  </si>
  <si>
    <t>INE670K01029</t>
  </si>
  <si>
    <t>254900B5QCN52ETNU557</t>
  </si>
  <si>
    <t>Overall Net-Zero Target: 
Macrotech Developers Limited commits to reach net-zero greenhouse gas emissions across the value chain by FY2050.
Near-Term Targets: 
Macrotech Developers Limited commits to reduce absolute scope 1 and 2 GHG emissions 97.9% by FY2028 from a FY2022 base year. Macrotech Developers Limited commits to increase active annual sourcing of renewable electricity from 19% in FY2022 to 100% by FY2027 and through FY2030. Macrotech Developers Limited commits to reduce scope 3 GHG emissions 51.6% per square meter of area developed by FY2030 from a FY2022 base year.
Long-Term Targets: 
Macrotech Developers Limited commits to maintain at least 97.9% absolute scope 1 and 2 GHG emissions reductions from FY2028 through FY2050 from a FY2022 base year. Macrotech Developers Limited commits to reduce absolute scope 3 GHG emissions 97.9% per square meter of area developed by FY2050 from a FY2022 base year.</t>
  </si>
  <si>
    <t>Macy's, Inc.</t>
  </si>
  <si>
    <t>US0004026250</t>
  </si>
  <si>
    <t>Mad Engine Global, LLC</t>
  </si>
  <si>
    <t>Mademoiselle Desserts International</t>
  </si>
  <si>
    <t>969500ELT338V54MFM57</t>
  </si>
  <si>
    <t>Mäder Group</t>
  </si>
  <si>
    <t>Madison88, Ltd</t>
  </si>
  <si>
    <t>This target was approved using a streamlined target validation route exclusive to small and medium-sized enterprises (SMEs). https://sciencebasedtargets.org/faqs-for-smes/ Madison88, Ltd commits to reduce scope 1 and scope 2 GHG emissions 42% by 2030 from a 2022 base year, and to measure and reduce its scope 3 emissions.</t>
  </si>
  <si>
    <t>Maeda Corporation</t>
  </si>
  <si>
    <t>JP3861200008</t>
  </si>
  <si>
    <t>Building construction and civil engineering company Maeda Corporation commits to reduce absolute scope 1 and 2 GHG emissions 20% by 2030 from a 2018 base year. Maeda Corporation also commits to reduce absolute scope 3 GHG emissions 30% within the same timeframe.</t>
  </si>
  <si>
    <t>Maehata ironworks Co., Ltd.</t>
  </si>
  <si>
    <t>This target was approved using a streamlined target validation route exclusive to small and medium-sized enterprises (SMEs). https://sciencebasedtargets.org/faqs-for-smes/ Maehata ironworks Co., Ltd. commits to reduce scope 1 and scope 2 GHG emissions 42% by 2030 from a 2022 base year, and to measure and reduce its scope 3 emissions.</t>
  </si>
  <si>
    <t>Maersk Contract Logistics Management (Asia) Limited</t>
  </si>
  <si>
    <t>Maersk Contract Logistics Management (Asia) Limited commits to reduce absolute scope 1 and 2 GHG emissions 42% by 2030 from a 2021 base year.* Maersk Contract Logistics Management (Asia) Limited also commits to reduce absolute scope 3 GHG emissions from upstream transportation and distribution 42% within the same timeframe. *The target boundary includes land-related emissions and removals from bioenergy feedstocks.</t>
  </si>
  <si>
    <t>Maestrani Schweizer Schokoladen AG</t>
  </si>
  <si>
    <t>This target was approved using a streamlined target validation route exclusive to small and medium-sized enterprises (SMEs). https://sciencebasedtargets.org/faqs-for-smes/ Maestrani Schweizer Schokoladen AG commits to reduce scope 1 and scope 2 GHG emissions 50% by 2030 from a 2018 base year, and to measure and reduce its scope 3 emissions.</t>
  </si>
  <si>
    <t>Magazijn De Bijenkorf BV</t>
  </si>
  <si>
    <t>De Bijenkorf commits to reduce absolute scope 1 and 2 GHG emissions 50.4% by
2030 from a 2018 base year.
De Bijenkorf BV commits to continue active annual sourcing of 100% renewable
electricity through 2030.
De Bijenkorf commits that 76% of its suppliers by emissions covering purchased
goods and services will have science-based targets by 2027.</t>
  </si>
  <si>
    <t>Magic Work Co.,Ltd.</t>
  </si>
  <si>
    <t>This target was approved using a streamlined target validation route exclusive to small and medium-sized enterprises (SMEs). https://sciencebasedtargets.org/faqs-for-smes/ Magic Work Co.,Ltd. commits to reduce scope 1 and scope 2 GHG emissions 42% by 2030 from a 2022 base year, and to measure and reduce its scope 3 emissions.</t>
  </si>
  <si>
    <t>Magna International Inc.</t>
  </si>
  <si>
    <t>CA5592224011</t>
  </si>
  <si>
    <t>95RWVLFZX6VGDZNNTN43</t>
  </si>
  <si>
    <t>Overall Net-Zero Target: Magna International Inc. commits to reach net-zero greenhouse gas emissions across the value chain by 2050. Near-Term Targets: Magna International Inc. commits to reduce absolute scope 1 and 2 GHG emissions 42% by 2030 from a 2021 base year. Magna International Inc. commits to reduce absolute scope 3 GHG emissions 25% by 2030 from a 2021 base year. Long-Term Targets: Magna International Inc. commits to reduce absolute scope 1, 2, and 3 GHG emissions 90% by 2050 from a 2021 base year.</t>
  </si>
  <si>
    <t>Magnit Global</t>
  </si>
  <si>
    <t>Magnolia Bostad AB</t>
  </si>
  <si>
    <t>This target was approved using a streamlined target validation route exclusive to small and medium-sized enterprises (SMEs). https://sciencebasedtargets.org/faqs-for-smes/ Magnolia Bostad AB commits to reduce scope 1 and scope 2 GHG emissions 38% by 2030 from a 2021 base year, and to measure and reduce its scope 3 emissions.</t>
  </si>
  <si>
    <t>MAGNUM HOSPITALITY</t>
  </si>
  <si>
    <t>This target was approved using a streamlined target validation route exclusive to small and medium-sized enterprises (SMEs). https://sciencebasedtargets.org/faqs-for-smes/ MAGNUM HOSPITALITY commits to reduce scope 1 and scope 2 GHG emissions 42% by 2030 from a 2022 base year, and to measure and reduce its scope 3 emissions.</t>
  </si>
  <si>
    <t>Magyar Telekom Plc.</t>
  </si>
  <si>
    <t>HU0000073507</t>
  </si>
  <si>
    <t>529900CA1YDA41X76751</t>
  </si>
  <si>
    <t>Hungarian telecommunications company, Magyar Telekom Plc., commits to reduce absolute scope 1 and 2 GHG emissions 84% by 2030 from a 2015 base year. Magyar Telekom Plc. also commits to reduce absolute scope 3 GHG emissions 30% by 2030 from a 2017 base year.</t>
  </si>
  <si>
    <t>Maharashtra Paper Company</t>
  </si>
  <si>
    <t>This target was approved using a streamlined target validation route exclusive to small and medium-sized enterprises (SMEs). https://sciencebasedtargets.org/faqs-for-smes/ Maharashtra Paper Company commits to reduce scope 1 and scope 2 GHG emissions 42% by 2030 from a 2022 base year, and to measure and reduce its scope 3 emissions.</t>
  </si>
  <si>
    <t>Maheen Textile Mills (Pvt) LTD</t>
  </si>
  <si>
    <t>Mahindra &amp; Mahindra Financial Services Limited</t>
  </si>
  <si>
    <t>INE774D01024</t>
  </si>
  <si>
    <t>3358004E2XAMX9DYZM69</t>
  </si>
  <si>
    <t>Mahindra &amp; Mahindra Financial Services Ltd commits to reduce absolute scope 1 and 2 GHG emissions 50.4% by FY2032 from a FY2023 base year. Mahindra &amp; Mahindra Financial Services Ltd also commits to reduce scope 3 GHG emissions 58.1% per employee within the same timeframe.</t>
  </si>
  <si>
    <t>Mahindra &amp; Mahindra Limited</t>
  </si>
  <si>
    <t>INE101A01026</t>
  </si>
  <si>
    <t>3358003B573EV4KB4Z02</t>
  </si>
  <si>
    <t>Car manufacturing corporation Mahindra &amp; Mahindra Ltd. commits to reduce scope 1 and scope 2 GHG emissions 47% per equivalent product unit by 2033 from a 2018 base year. Mahindra &amp; Mahindra Ltd also commits to reduce scope 3 GHG emissions 30% per sold product unit by 2033 from a 2018 base year. Auto manufacturers have two near-term target temperature alignments for 1) scope 1 and 2 emissions and 2) scope 3 category 11 emissions from use of sold products.</t>
  </si>
  <si>
    <t>Mahindra Accelo</t>
  </si>
  <si>
    <t>Mahindra Accelo (Mahindra Intertrade Limited) commits to reduce scope 1 and 2 GHG emissions 75% per ton of steel processed by 2033 from a 2018 base year. Mahindra Accelo (Mahindra Intertrade Limited) also commits to reduce scope 3 GHG emissions 44% per ton of steel processed by 2033 from a 2018 base year.</t>
  </si>
  <si>
    <t>Mahindra Automotive Australia Pty Ltd</t>
  </si>
  <si>
    <t>Mahindra Automotive Australia Pty. Ltd. commits to reduce scope 1 and 2 GHG emissions 89% per product produced by FY2035 from a FY2020 base year. Mahindra Automotive Australia Pty. Ltd. commits to reduce scope 3 GHG emissions 96% per product sold within the same timeframe. Auto manufacturers have two near-term target temperature alignments for 1) scope 1 and 2 emissions and 2) scope 3 category 11 emissions from use of sold products.  Auto manufacturers have two near-term target temperature alignments for 1) scope 1 and 2 emissions and 2) scope 3 category 11 emissions from use of sold products.</t>
  </si>
  <si>
    <t>Mahindra Automotive North America</t>
  </si>
  <si>
    <t>Mahindra Automotive North America commits to reduce scope 1 and 2 GHG emissions 88.4% per vehicle produced by FY2034 from a FY2019 base year. Mahindra Automotive North America also commits to reduce scope 3 GHG emissions 70% per vehicle sold by FY2034 from a FY2019 base year; within that target, Mahindra Automotive North America commits to reduce scope 3 GHG emissions from use of sold products 70% per vehicle-kilometer over the same timeframe. Auto manufacturers have two near-term target temperature alignments for 1) scope 1 and 2 emissions and 2) scope 3 category 11 emissions from use of sold products.</t>
  </si>
  <si>
    <t>Mahindra Electric Mobility Limited</t>
  </si>
  <si>
    <t>335800LWGZQM4LY7ZM64</t>
  </si>
  <si>
    <t>Indian electric vehicle company Mahindra Electric Mobility Limited commits to reduce scope 1 and 2 GHG emissions 35% per vehicle produced by 2033 from a 2018 base year. Mahindra Electric Mobility Limited also commits to reduce scope 3 GHG emissions 30% per vehicle by 2033 from a 2018 base year. Auto manufacturers have two near-term target temperature alignments for 1) scope 1 and 2 emissions and 2) scope 3 category 11 emissions from use of sold products.</t>
  </si>
  <si>
    <t>Mahindra EPC Irrigation Limited</t>
  </si>
  <si>
    <t>INE215D01010</t>
  </si>
  <si>
    <t>335800YWK7M3Y84JR928</t>
  </si>
  <si>
    <t>“Mahindra EPC Irrigation Limited commits to reduce scope 1 and 2 GHG emissions by 82% per ton of production by 2034 from a 2019 base year. Mahindra EPC Irrigation Limited  also commits to reduce scope 3 GHG emissions 55% per ton of production by 2034 from a 2019 base year .”</t>
  </si>
  <si>
    <t>Mahindra First Choice Services Ltd.</t>
  </si>
  <si>
    <t>Used car company Mahindra First Choice Services Limited commits to reduce absolute Scope 1 and 2 GHG emissions 47% by 2032 from a 2017 base year. Mahindra First Choice Services Limited commits to reduce absolute Scope 3 GHG emissions 20% by 2032 from a 2017 base year. Auto manufacturers have two near-term target temperature alignments for 1) scope 1 and 2 emissions and 2) scope 3 category 11 emissions from use of sold products.</t>
  </si>
  <si>
    <t>Mahindra Heavy Engines Ltd</t>
  </si>
  <si>
    <t>335800E82TANS5RYNS80</t>
  </si>
  <si>
    <t>Mahindra Heavy Engines Ltd. commits to reduce scope 1 and scope 2 GHG emissions 73% per equivalent engine by 2033 from a 2018 base year. Mahindra Heavy Engines Ltd. also commits to reduce scope 3 GHG emissions 30% per engine sold by 2033 from a 2018 base year, covering emissions from use of sold product, upstream transportation and distribution, employee commute, and downstream transportation and distribution.</t>
  </si>
  <si>
    <t>Mahindra Holidays and Resorts India Limited</t>
  </si>
  <si>
    <t>INE998I01010</t>
  </si>
  <si>
    <t>335800JDODUYB1AYHU57</t>
  </si>
  <si>
    <t>Indian travel company  Mahindra Holidays and Resorts India Limited commits to reduce scope 1 and scope 2 GHG emissions 88.3 % per room night booked by 2031 from a 2016 base year. Mahindra Holidays and Resorts India Limited also commits to reduce scope 3 GHG emissions 88.3 % per room night booked over the same time period</t>
  </si>
  <si>
    <t>Mahindra Lifespaces Developers Limited</t>
  </si>
  <si>
    <t>INE813A01018</t>
  </si>
  <si>
    <t>335800C4GAEGPH1E9B03</t>
  </si>
  <si>
    <t>Real estate and infrastructure development company Mahindra Lifespace Developers Ltd., commits to reduce absolute scope 1 and 2 GHG emissions 63% by 2033 from a 2018 base year. Mahindra Lifespace Developers Ltd., commits to reduce absolute scope 3 GHG emissions 20% by 2033 from a 2018 base year.</t>
  </si>
  <si>
    <t>Mahindra Logistics Ltd.</t>
  </si>
  <si>
    <t>INE766P01016</t>
  </si>
  <si>
    <t>335800B3DMF9XUWO6A05</t>
  </si>
  <si>
    <t>Mahindra Logistics Limited commits to reduce scope 1 and 2 GHG emissions 88% per employee by 2033 from a 2018 base year. Mahindra Logistics Limited also commits to reduce scope 3 GHG emissions 69% per million kilometer by 2033 from a 2018 base year.</t>
  </si>
  <si>
    <t>Mahindra Sanyo Special Steel</t>
  </si>
  <si>
    <t>JP3342000001</t>
  </si>
  <si>
    <t>335800AICOFFDPYTT319</t>
  </si>
  <si>
    <t>Indian steel manufacturer Mahindra Sanyo Special Steel commits to reducing Scope 1&amp;2 emissions per tonne of steel produced 35% by 2030, against a 2016 base-year. Mahindra Sanyo also commits to reducing Scope 3 emissions per tonne of steel produced by 35% by 2030 against a 2016 base-year.</t>
  </si>
  <si>
    <t>Mahindra USA, Inc.</t>
  </si>
  <si>
    <t>54930045HQYLA0X6UX95</t>
  </si>
  <si>
    <t>Mahindra USA, Inc. commits to reduce scope 1 and 2 GHG emissions 89% per tractor produced by 2034 from a 2019 base year. Mahindra USA, Inc. commits to reduce scope 3 GHG emissions 70% per tractor sold by 2034 from 2019 base year.</t>
  </si>
  <si>
    <t>Mahindra World City (Jaipur) Ltd.</t>
  </si>
  <si>
    <t>Commercial and township property project Mahindra World City (Jaipur) Ltd. commits to reduce absolute scope 1 and scope 2 GHG emissions 63% by 2033 from a 2018 base year. Mahindra World City (Jaipur) Ltd. also commits to reduce absolute scope 3 GHG emissions 20% by 2033 from a 2018 base year.</t>
  </si>
  <si>
    <t>Mahindra World City Developers Ltd</t>
  </si>
  <si>
    <t>335800BTPM2IQH1E4G86</t>
  </si>
  <si>
    <t>Real estate development company Mahindra World City Developers Ltd., commits to reduce absolute scope 1 and scope 2 GHG emissions 63% by 2031 from a 2016 base year**The target boundary includes biogenic emissions and removals from bioenergy feedstocks.”</t>
  </si>
  <si>
    <t>MAHLE GmbH</t>
  </si>
  <si>
    <t>52990098TR1QJBWIYG58</t>
  </si>
  <si>
    <t>MAHLE GmbH commits to reduce absolute scope 1 and 2 GHG emissions 49% by 2030 from a 2019 base year. MAHLE GmbH also commits to reduce absolute scope 3 GHG emissions from purchased goods and services and use of sold products 28% within the same timeframe.</t>
  </si>
  <si>
    <t>Mail Solutions UK Ltd</t>
  </si>
  <si>
    <t>Main Concept Co.,Ltd.</t>
  </si>
  <si>
    <t>This target was approved using a streamlined target validation route exclusive to small and medium-sized enterprises (SMEs). https://sciencebasedtargets.org/faqs-for-smes/ Main Concept Co.,Ltd. commits to reduce scope 1 and scope 2 GHG emissions 42% by 2030 from a 2021 base year, and to measure and reduce its scope 3 emissions.</t>
  </si>
  <si>
    <t>MAINICHI SYOKAI Co., Ltd.</t>
  </si>
  <si>
    <t>This target was approved using a streamlined target validation route exclusive to small and medium-sized enterprises (SMEs). https://sciencebasedtargets.org/faqs-for-smes/ MAINICHI SYOKAI Co., Ltd. commits to reduce scope 1 and scope 2 GHG emissions 42% by 2030 from a 2022 base year, and to measure and reduce its scope 3 emissions.</t>
  </si>
  <si>
    <t>Mainstream Renewable Power Limited</t>
  </si>
  <si>
    <t>Maintel Holdings Plc</t>
  </si>
  <si>
    <t>GB00B046YG73</t>
  </si>
  <si>
    <t>2138008TDMNV6ODDI497</t>
  </si>
  <si>
    <t>Maison Mirabeau</t>
  </si>
  <si>
    <t>This target was approved using a streamlined target validation route exclusive to small and medium-sized enterprises (SMEs). https://sciencebasedtargets.org/faqs-for-smes/ Maison Mirabeau commits to reduce scope 1 and scope 2 GHG emissions 42% by 2030 from a 2021 base year, and to measure and reduce its scope 3 emissions.</t>
  </si>
  <si>
    <t>Maisons du Monde</t>
  </si>
  <si>
    <t>FR0013153541</t>
  </si>
  <si>
    <t>9695009DV2698O4ZBU71</t>
  </si>
  <si>
    <t>French furniture and home decor company Maisons du Monde commits to reduce absolute scope 1 and 2 GHG emissions 50% by 2030 from a 2018 base year. Maisons du Monde also commits to reduce scope 3 GHG emissions from purchase of products, transportation of products and customer travel 15% by 2030 from a 2018 base year.</t>
  </si>
  <si>
    <t>Majid Al Futtaim Entertainment</t>
  </si>
  <si>
    <t>XS1991188548</t>
  </si>
  <si>
    <t>549300IS9H0W5N2N4K34</t>
  </si>
  <si>
    <t>Majid Al Futtaim Entertainment commits to reduce absolute scope 1 and 2 GHG emissions 40% by 2035 from a 2019 base year. Majid Al Futtaim Entertainment also commits to reduce scope 3 GHG emissions from purchased goods and services 84.8% per square metre within the same timeframe.</t>
  </si>
  <si>
    <t>Majid Al Futtaim Lifestyle</t>
  </si>
  <si>
    <t>Majid Al Futtaim Lifestyle commits to reduce absolute scope 1 and 2 GHG emissions 40% by 2035 from a 2019 base year. Majid Al Futtaim Lifestyle also commits to reduce scope 3 GHG emissions from purchased goods and services 81.5% per square metre within the same timeframe</t>
  </si>
  <si>
    <t>Majid Al Futtaim Properties</t>
  </si>
  <si>
    <t>5493007MCMJ6038QQR32</t>
  </si>
  <si>
    <t>Majid Al Futtaim Properties commits to reduce scope 1 and 2 GHG emissions 87.8% per square meter by 2035 from a 2019 base year. Majid Al Futtaim Properties also commits to reduce scope 3 GHG emissions from purchased goods and services, fuel and energy related activities, waste generated in operations, use of sold products, end-of-life treatment of sold products and downstream leased assets 57.3% per square meter within the same timeframe.</t>
  </si>
  <si>
    <t>Majid Al Futtaim Retail</t>
  </si>
  <si>
    <t>Majid Al Futtaim Retail commits to reduce absolute scope 1 and 2 GHG emissions 40% by 2035 from a 2019 base year. Majid Al Futtaim Retail also commits to reduce scope 3 GHG emissions from purchased goods and services and waste generated in operations 78.3% per square metre within the same timeframe.</t>
  </si>
  <si>
    <t>MAKE UP FOR EVER</t>
  </si>
  <si>
    <t>969500XJ77D2FX8E4P36</t>
  </si>
  <si>
    <t>Make Up For Ever commits to reduce absolute scope 1 and 2 GHG emissions
46.2% by 2030 from a 2019 base year.
Make Up For Ever commits to reduce absolute scope 3 GHG emissions from
purchased goods and services, fuel and energy-related activities, upstream
transportation and distribution, business travel, employee commuting and
downstream transportation and distribution 46.2% by 2030 from a 2019 base year.
Make Up For Ever commits that 26% of its suppliers by emissions covering
purchased goods and services, will have science-based targets by 2027.</t>
  </si>
  <si>
    <t>Makisangyou Co., Ltd</t>
  </si>
  <si>
    <t>This target was approved using a streamlined target validation route exclusive to small and medium-sized enterprises (SMEs). https://sciencebasedtargets.org/faqs-for-smes/ Makisangyou Co., Ltd commits to reduce scope 1 and scope 2 GHG emissions 42% by 2030 from a 2021 base year, and to measure and reduce its scope 3 emissions.</t>
  </si>
  <si>
    <t>MAKROCHEM S.A.</t>
  </si>
  <si>
    <t>98450005FFI6U4C5R436</t>
  </si>
  <si>
    <t>This target was approved using a streamlined target validation route exclusive to small and medium-sized enterprises (SMEs). https://sciencebasedtargets.org/faqs-for-smes/ MAKROCHEM S.A. commits to reduce scope 1 and scope 2 GHG emissions 42% by 2030 from a 2020 base year, and to measure and reduce its scope 3 emissions.</t>
  </si>
  <si>
    <t>Malaysian Resources Corporation Berhad</t>
  </si>
  <si>
    <t>Malcolm Group</t>
  </si>
  <si>
    <t>MALHERBE</t>
  </si>
  <si>
    <t>969500NOHLU8BP165249</t>
  </si>
  <si>
    <t>MALHERBE commits to reduce absolute scope 1 and 2 GHG emissions 42% by 2030 from a 2021 base year.* MALHERBE commits to reduce absolute scope 3 GHG emissions from purchased goods and services 25 % within the same timeframe. MALHERBE  commits to reduce absolute scope 3 GHG emissions from fuel and energy-related activities 42% within the same timeframe. MALHERBE commits to reduce scope 3 GHG emissions covering upstream transportation and distribution from total heavy freight road transportation (MFT &amp; HFT) 26.22% per tonne kilometre within the same timeframe.  MALHERBE commits to reduce absolute scope 3 GHG emissions from use of sold products 42% within the same timeframe. 
* The target boundary includes biogenic land-related emissions and removals from bioenergy feedstocks</t>
  </si>
  <si>
    <t>Malladi Drugs &amp; Pharmaceuticals Limited</t>
  </si>
  <si>
    <t>INE814G01013</t>
  </si>
  <si>
    <t>3358002C1Y7LIKFL1661</t>
  </si>
  <si>
    <t>Malmö Lastbilcentral AB</t>
  </si>
  <si>
    <t>This target was approved using a streamlined target validation route exclusive to small and medium-sized enterprises (SMEs). https://sciencebasedtargets.org/faqs-for-smes/ Malmö Lastbilcentral AB commits to reduce scope 1 and scope 2 GHG emissions 50% by 2030 from a 2018 base year, and to measure and reduce its scope 3 emissions.</t>
  </si>
  <si>
    <t>Maloja Clothing GmbH</t>
  </si>
  <si>
    <t>This target was approved using a streamlined target validation route exclusive to small and medium-sized enterprises (SMEs). https://sciencebasedtargets.org/faqs-for-smes/ Maloja Clothing GmbH commits to reduce scope 1 and scope 2 GHG emissions 42% by 2030 from a 2020 base year, and to measure and reduce its scope 3 emissions.</t>
  </si>
  <si>
    <t>MALTERIES SOUFFLET</t>
  </si>
  <si>
    <t>969500TT7F14MK07XZ64</t>
  </si>
  <si>
    <t>Malteries Soufflet commits to reduce absolute scope 1 and scope 2 GHG
emissions by 42% by FY2030 from a FY2020 base year.* Malteries Soufflet
also commits to reduce scope 3 emissions from purchased goods and
services, upstream transportation and distribution, and downstream
transportation and distribution 52% per ton of sold malt within the same
timeframe. 
*The target boundary includes land-related emissions and removals from
bioenergy feedstocks</t>
  </si>
  <si>
    <t>Mambu</t>
  </si>
  <si>
    <t>Mammut Sports Group</t>
  </si>
  <si>
    <t>529900K39P0TUXVF2C65</t>
  </si>
  <si>
    <t>Mammut Sports Group commits to reduce absolute scope 1 and 2 GHG emissions 80% by 2030 from a 2018 baseline. Mammut Sports Group also commits to reduce absolute scope 3 GHG emissions 55% within the same timeframe.</t>
  </si>
  <si>
    <t>MAN Truck &amp; Bus SE</t>
  </si>
  <si>
    <t>5299005BRTA0PYBLTW33</t>
  </si>
  <si>
    <t>MAN Truck &amp; Bus commits to reduce absolute scope 1 and 2 GHG emissions 70% by 2030 from a 2019 base year. MAN Truck &amp; Bus commits to reduce scope 3 GHG emissions from the use of sold vehicles 28% per vehicle km traveled by 2030 from a 2019 base year</t>
  </si>
  <si>
    <t>MANABE PLANTECH Co., Ltd.</t>
  </si>
  <si>
    <t>This target was approved using a streamlined target validation route exclusive to small and medium-sized enterprises (SMEs). https://sciencebasedtargets.org/faqs-for-smes/ MANABE PLANTECH Co., Ltd. commits to reduce scope 1 and scope 2 GHG emissions 42% by 2030 from a 2022 base year, and to measure and reduce its scope 3 emissions.</t>
  </si>
  <si>
    <t>Manchester Airports Holdings Limited</t>
  </si>
  <si>
    <t>2138006NA5VAMMBK3892</t>
  </si>
  <si>
    <t>Mandai Wildlife Group</t>
  </si>
  <si>
    <t>MANE</t>
  </si>
  <si>
    <t>9695008GR6MKEEV0RU77</t>
  </si>
  <si>
    <t>MANE commits to reduce scope 1 and 2 GHG emissions 69% per ton of sold product by 2030 from a 2018 base year, equivalent to a 50.4% absolute emissions reduction.* MANE also commits to reduce scope 3 GHG emissions 58% per ton of sold product by 2030 from a 2018 base year. *The target boundary includes biogenic emissions and removals from bioenergy feedstocks.</t>
  </si>
  <si>
    <t>Mango Punto Fa, SL</t>
  </si>
  <si>
    <t>Mango commits to reduce absolute scope 1 and 2 GHG emissions 80% by 2030 from a 2019 base year. Mango also commits to reduce absolute scope 3 GHG emissions from purchased goods and services, fuel and energy related activities, and upstream transport and distribution 35% within the same timeframe</t>
  </si>
  <si>
    <t>ManipalCigna Health Insurance Company Limited</t>
  </si>
  <si>
    <t>Manitou Group</t>
  </si>
  <si>
    <t>FR0000038606</t>
  </si>
  <si>
    <t>9695008SHP3XTT9QCM25</t>
  </si>
  <si>
    <t>Manitou Group commits to reduce absolute scope 1 and 2 GHG emissions 46.2% by 2030 from a 2019 base year. Manitou Group also commits to reduce scope 3 GHG emissions from purchased goods and services, upstream transportation and distribution, and use of sold products 33.7% per hour of use of sold equipment within the same timeframe.</t>
  </si>
  <si>
    <t>Maniwamokuzai business cooperative</t>
  </si>
  <si>
    <t>This target was approved using a streamlined target validation route exclusive to small and medium-sized enterprises (SMEs). https://sciencebasedtargets.org/faqs-for-smes/ Maniwamokuzai business cooperative commits to reduce scope 1 and scope 2 GHG emissions 42% by 2030 from a 2022 base year, and to measure and reduce its scope 3 emissions.</t>
  </si>
  <si>
    <t>Manjushree Technopack Limited</t>
  </si>
  <si>
    <t>Mann &amp; Schröder GmbH</t>
  </si>
  <si>
    <t>Mannheimer Swartling</t>
  </si>
  <si>
    <t>Mannheimer Swartling commits to reduce absolute scope 1 and 2 GHG emissions 54% by 2030 from a 2019 base year. Mannheimer Swartling also commits to reduce absolute scope 3 GHG emissions 50% by 2030 from a 2018 base year.</t>
  </si>
  <si>
    <t>Manni Group SpA</t>
  </si>
  <si>
    <t>8156007AFEB97AF5B822</t>
  </si>
  <si>
    <t>Manni Group Spa commits to reduce absolute scope 1 and 2 GHG emissions 40% by 2028 from a 2016 base year. Manni Group commits to increase annual sourcing of renewable electricity from 0% in 2016 to 92% by 2028. Manni Group Spa commits to reduce scope 3 GHG emissions 18% per ton of steel sold by 2028 from a 2019 base year. Manni Group Spa also commits to reduce scope 3 GHG emissions 20% per cubic meter of insulating panels produced by 2028 from a 2019 base year.</t>
  </si>
  <si>
    <t>Mannion Daniels Limited</t>
  </si>
  <si>
    <t>This target was approved using a streamlined target validation route exclusive to small and medium-sized enterprises (SMEs). https://sciencebasedtargets.org/faqs-for-smes/ Mannion Daniels Limited commits to reduce scope 1 and scope 2 GHG emissions 46% by 2030 from a 2019 base year, and to measure and reduce its scope 3 emissions.  Mannion Daniels Limited commits to reach net-zero greenhouse gas emissions across the value chain by 2050 from a 2019 base year.</t>
  </si>
  <si>
    <t>ManoMano (Colibri SAS)</t>
  </si>
  <si>
    <t>ManpowerGroup Inc.</t>
  </si>
  <si>
    <t>US56418H1005</t>
  </si>
  <si>
    <t>ERO1WSFOSR0JJ6CRQ987</t>
  </si>
  <si>
    <t>ManpowerGroup commits to reduce absolute scope 1 and 2 GHG emissions 60% by 2030 from a 2019 base year. ManpowerGroup also commits to reduce absolute scope 3 GHG emissions 30% within the same timeframe.</t>
  </si>
  <si>
    <t>Mantis World Ltd</t>
  </si>
  <si>
    <t>This target was approved using a streamlined target validation route exclusive to small and medium-sized enterprises (SMEs). https://sciencebasedtargets.org/faqs-for-smes/ Mantis World Ltd commits to reduce scope 1 and scope 2 GHG emissions 50% by 2030 from a 2018 base year, and to measure and reduce its scope 3 emissions</t>
  </si>
  <si>
    <t>Mantu</t>
  </si>
  <si>
    <t>50670017D671R0YIR293</t>
  </si>
  <si>
    <t>Net-Zero
Mantu commits to reach net-zero GHG emissions across the value chain by 2050.
Near-Term
Mantu commits to reduce absolute scope 1 and 2 GHG emissions 74.2% by 2030 from a
2019 base year. Mantu also commits to reduce scope 3 GHG emissions 55% per full-time
employee equivalent within the same timeframe.
Long-Term
Mantu commits to reduce absolute scope 1 and 2 GHG emissions 90% by 2050 from a 2019
base year. Mantu also commits to reduce scope 3 GHG emissions 97% per full-time
employee equivalent within the same timeframe.</t>
  </si>
  <si>
    <t>Manuchar NV</t>
  </si>
  <si>
    <t>Manucor S.p.A.</t>
  </si>
  <si>
    <t>Manulife Financial Corporation</t>
  </si>
  <si>
    <t>CA56501R1064</t>
  </si>
  <si>
    <t>5493007GBX87QOZACS27</t>
  </si>
  <si>
    <t>Manutan International</t>
  </si>
  <si>
    <t>969500DMA54G9G33MK42</t>
  </si>
  <si>
    <t>Maple Leaf Foods Inc.</t>
  </si>
  <si>
    <t>CA5649051078</t>
  </si>
  <si>
    <t>549300LX07S5J8F76F37</t>
  </si>
  <si>
    <t>Canadian consumer packaged meats company Maple Leaf Foods Inc. commits to reduce absolute scope 1 and 2 GHG emissions 30% by 2030 from a 2018 base year. Maple Leaf Foods Inc. also commits to reduce scope 3 GHG emissions 30% per tonne of product produced by 2030 from a 2018 base year.</t>
  </si>
  <si>
    <t>Maquinaria Meyco, S.L.</t>
  </si>
  <si>
    <t>This target was approved using a streamlined target validation route exclusive to small and medium-sized enterprises (SMEs). https://sciencebasedtargets.org/faqs-for-smes/ Maquinaria Meyco, S.L. commits to reduce scope 1 and scope 2 GHG emissions 42% by 2030 from a 2022 base year, and to measure and reduce its scope 3 emissions.</t>
  </si>
  <si>
    <t>Marel</t>
  </si>
  <si>
    <t>IS0000000388</t>
  </si>
  <si>
    <t>5299008YTLEN09WTHW26</t>
  </si>
  <si>
    <t>Marel commits to reduce absolute scope 1 and 2 GHG emissions 42% by 2030 from a 2021 base year. Marel commits to reduce absolute scope 3 GHG emissions from purchased goods and services, waste generated in operations, business travel, and use of sold products 25% by 2030 from a 2021 base year.</t>
  </si>
  <si>
    <t>Marelli Holdings Co.,Ltd.</t>
  </si>
  <si>
    <t>Marfrig Global Foods S.A.</t>
  </si>
  <si>
    <t>BRMRFGACNOR0</t>
  </si>
  <si>
    <t>391200219USWMOBN3F92</t>
  </si>
  <si>
    <t>Marfrig Global Foods S/A commits to reduce absolute scope 1 and 2 GHG emissions 68% by 2035 from a 2019 base year.* Marfrig Global Foods S/A commits to increase annual sourcing of renewable electricity from 27% in 2019 to 100% by 2030. Marfrig Global Foods S/A also commits to reduce scope 3 GHG emissions from purchased goods and services 33% per head finished by 2035 from a 2019 base year. * The target boundary includes biogenic emissions and removals from bioenergy feedstocks</t>
  </si>
  <si>
    <t>Marie-Laure PLV Merchandising</t>
  </si>
  <si>
    <t>This target was approved using a streamlined target validation route exclusive to small and medium-sized enterprises (SMEs). https://sciencebasedtargets.org/faqs-for-smes/ Marie-Laure PLV Merchandising commits to reduce scope 1 and scope 2 GHG emissions 42% by 2030 from a 2022 base year, and to measure and reduce its scope 3 emissions.</t>
  </si>
  <si>
    <t>Marimekko Corporation</t>
  </si>
  <si>
    <t>FI0009007660</t>
  </si>
  <si>
    <t>74370053IOY42B9YJ350</t>
  </si>
  <si>
    <t>Mário da Costa Martins &amp; Filho Lda</t>
  </si>
  <si>
    <t>This target was approved using a streamlined target validation route exclusive to small and medium-sized enterprises (SMEs). https://sciencebasedtargets.org/faqs-for-smes/  Mário da Costa Martins &amp; Filho Lda commits to reduce scope 1 and scope 2 GHG emissions 42% by 2030 from a 2022 base year, and to measure and reduce its scope 3 emissions.</t>
  </si>
  <si>
    <t>Mario Nava S.p.A</t>
  </si>
  <si>
    <t>This target was approved using a streamlined target validation route exclusive to small and medium-sized enterprises (SMEs). https://sciencebasedtargets.org/faqs-for-smes/ Mario Nava S.p.A commits to reduce scope 1 and scope 2 GHG emissions 50% by 2030 from a 2018 base year, and to measure and reduce its scope 3 emissions.</t>
  </si>
  <si>
    <t>Maritime Transport Ltd</t>
  </si>
  <si>
    <t>Maritz Holdings Inc.</t>
  </si>
  <si>
    <t>Mark Metallwarenfabrik GmbH</t>
  </si>
  <si>
    <t>This target was approved using a streamlined target validation route exclusive to small and medium-sized enterprises (SMEs). https://sciencebasedtargets.org/faqs-for-smes/ Mark Metallwarenfabrik GmbH commits to reduce scope 1 and scope 2 GHG emissions 46% by 2030 from a 2019 base year, and to measure and reduce its scope 3 emissions. Mark Metallwarenfabrik GmbH commits to reach net-zero by 2050. As part of this, Mark Metallwarenfabrik GmbH commits to reduce scope 1+2+3 emissions 90% by 2050 from a 2019 base year.</t>
  </si>
  <si>
    <t>Marken</t>
  </si>
  <si>
    <t>Markerstudy Group</t>
  </si>
  <si>
    <t>213800KJ6JF5XEKKKM20</t>
  </si>
  <si>
    <t>MarketOne</t>
  </si>
  <si>
    <t>This target was approved using a streamlined target validation route exclusive to small and medium-sized enterprises (SMEs). https://sciencebasedtargets.org/faqs-for-smes/ MarketOne commits to reduce scope 1 and scope 2 GHG emissions 42% by 2030 from a 2022 base year, and to measure and reduce its scope 3 emissions.</t>
  </si>
  <si>
    <t>Marks &amp; Spencer</t>
  </si>
  <si>
    <t>GB0031274896</t>
  </si>
  <si>
    <t>213800EJP14A79ZG1X44</t>
  </si>
  <si>
    <t>Marks and Spencer PLC commits to reduce absolute scope 1 and scope 2 GHG emissions 55% by 2030 from a 2017 base year. Marks and Spencer PLC also commits to reduce absolute scope 3 GHG emissions 55% within the same time frame.</t>
  </si>
  <si>
    <t>Marlink</t>
  </si>
  <si>
    <t>Marlon Tørmørtel A/S</t>
  </si>
  <si>
    <t>This target was approved using a streamlined target validation route exclusive to small and medium-sized enterprises (SMEs). https://sciencebasedtargets.org/faqs-for-smes/ Marlon Tørmørtel A/S commits to reduce scope 1 and scope 2 GHG emissions 42% by 2030 from a 2021 base year, and to measure and reduce its scope 3 emissions.</t>
  </si>
  <si>
    <t>Marmon Foodservice Technologies, Inc.</t>
  </si>
  <si>
    <t>Marmon Foodservice Technologies, Inc. commits to reduce absolute scope 1 and
2 GHG emissions 54.6% by 2033 from a 2021 base year.*
Marmon Foodservice Technologies, Inc. also commits to reduce absolute scope 3
GHG emissions from purchased goods and services and use of sold products
32.5% within the same timeframe.
*The target boundary includes land-related emissions and removals from
bioenergy feedstocks.</t>
  </si>
  <si>
    <t>Marriott International</t>
  </si>
  <si>
    <t>US5719032022</t>
  </si>
  <si>
    <t>225YDZ14ZO8E1TXUSU86</t>
  </si>
  <si>
    <t>Overall Net-Zero Target: Marriott International, Inc. commits to reach net-zero greenhouse gas emissions across the value chain by 2050. Near-Term Targets: Marriott International commits to reduce absolute scope 1 and 2 GHG emissions 46.2% by 2030 from a 2019 base year.* Marriott International also commits to reduce absolute scope 3 GHG emissions from fuel and energy-related activities, waste generated in operations, employee commuting, and franchises 27.5% within the same timeframe.* Marriott International commits that 22% of its suppliers by emissions covering purchased goods and services, capital goods, and upstream transportation and distribution will have science-based targets by 2028.
*The target boundary includes land-related emissions and removals from bioenergy feedstocks. Long-Term Targets: Marriott International commits to reduce absolute scope 1 and 2 GHG emissions 90% by 2050 from a 2019 base year.* Marriott International commits to reduce absolute scope 3 GHG emissions 90% within the same timeframe.*
*The target boundary includes land-related emissions and removals from bioenergy feedstocks.</t>
  </si>
  <si>
    <t>Mars, Incorporated</t>
  </si>
  <si>
    <t>54930073HKEO6GZBSS03</t>
  </si>
  <si>
    <t>Overall Net-Zero Target
Mars, Incorporated commits to reach net-zero greenhouse gas emissions across the value chain by 2050.
Near-Term Targets
Energy and industrial: Mars, Incorporated commits to reduce absolute scope 1 and 2 GHG emissions 63% by 2030 from a 2015 base year.* Mars, Incorporated also commits to reduce absolute scope 3 GHG emissions 42% within the same timeframe.
FLAG: Mars, Incorporated commits to reduce absolute scope 1 and 3 FLAG GHG emissions 45.5% by 2030 from a 2015 base year.** Mars, Incorporated also commits to no deforestation across its primary deforestation-linked commodities, with a target date of December 31, 2025.
Long-Term Targets
Energy and industrial: Mars, Incorporated commits to reduce absolute scope 1 and 2 GHG emissions 90% by 2040 from a 2015 base year.* Mars, Incorporated also commits to reduce absolute scope 3 GHG emissions 90% by 2050 from a 2015 base year.
FLAG: Mars, Incorporated commits to reduce absolute scope 1 and 3 FLAG GHG emissions 72% by 2050 from a 2015 base year.**
*The target boundary includes land-related emissions and removals from bioenergy
feedstocks.
**The target includes FLAG emissions and removals.</t>
  </si>
  <si>
    <t>Marsh McLennan</t>
  </si>
  <si>
    <t>US571748BP64</t>
  </si>
  <si>
    <t>549300XMP3KDCKJXIU47</t>
  </si>
  <si>
    <t>Marshalls plc</t>
  </si>
  <si>
    <t>GB00B012BV22</t>
  </si>
  <si>
    <t>213800S21IFC367J5V62</t>
  </si>
  <si>
    <t>Marshalls plc commits to reduce scope 1 and 2 GHG emissions 59.4% per tonne of production by 2030 from a 2018 base year, which is equivalent to a 50.5% absolute reduction. Marshalls plc commits that 73% of its suppliers by emissions, covering purchased goods and services and upstream transport and distribution, will have science-based targets by 2024.</t>
  </si>
  <si>
    <t>Martin &amp; Servera-gruppen</t>
  </si>
  <si>
    <t>549300N518QY870BZG78</t>
  </si>
  <si>
    <t>Martin Marietta Materials, Inc.</t>
  </si>
  <si>
    <t>US5732841060</t>
  </si>
  <si>
    <t>MARTO Co.,Ltd.</t>
  </si>
  <si>
    <t>This target was approved using a streamlined target validation route exclusive to small and medium-sized enterprises (SMEs). https://sciencebasedtargets.org/faqs-for-smes/ MARTO Co.,Ltd. commits to reduce scope 1 and scope 2 GHG emissions 46% by 2030 from a 2019 base year, and to measure and reduce its scope 3 emissions.</t>
  </si>
  <si>
    <t>Martur Fompak International</t>
  </si>
  <si>
    <t>MARUGEN-TG Co., Ltd.</t>
  </si>
  <si>
    <t>This target was approved using a streamlined target validation route exclusive to small and medium-sized enterprises (SMEs). https://sciencebasedtargets.org/faqs-for-smes/ MARUGEN-TG Co., Ltd. commits to reduce scope 1 and scope 2 GHG emissions 46% by 2030 from a 2019 base year, and to measure and reduce its scope 3 emissions.</t>
  </si>
  <si>
    <t>MARUGO Co.,Ltd</t>
  </si>
  <si>
    <t>This target was approved using a streamlined target validation route exclusive to small and medium-sized enterprises (SMEs). https://sciencebasedtargets.org/faqs-for-smes/ MARUGO Co.,Ltd commits to reduce scope 1 and scope 2 GHG emissions 42% by 2030 from a 2022 base year, and to measure and reduce its scope 3 emissions.</t>
  </si>
  <si>
    <t>MARUI GROUP CO.,LTD.</t>
  </si>
  <si>
    <t>JP3870400003</t>
  </si>
  <si>
    <t>52990081ZYFHQZEEMU57</t>
  </si>
  <si>
    <t>Overall Net-Zero Target
MARUI GROUP CO., LTD. commits to reach net-zero greenhouse gas emissions across the value chain by FY2050 from a FY2016 base year.
Near-Term Targets
MARUI GROUP CO., LTD. commits to reduce absolute scope 1 and 2 GHG emissions 80% by FY2030 from a FY2016 base-year. MARUI GROUP CO., LTD. also commits to increase active annual sourcing of renewable electricity from 0% in FY2016 to 100% by FY2030. MARUI GROUP CO., LTD. further commits to reduce absolute scope 3 GHG emissions 35% within the same timeframe. 
Long-Term Targets
MARUI GROUP CO., LTD. commits to reduce absolute scope 1, 2, and 3 GHG emissions 90% by FY2050 from a FY2016 base year.</t>
  </si>
  <si>
    <t>MARUICHI SELLING INC.</t>
  </si>
  <si>
    <t>This target was approved using a streamlined target validation route exclusive to small and medium-sized enterprises (SMEs). https://sciencebasedtargets.org/faqs-for-smes/ MARUICHI SELLING INC. commits to reduce scope 1 and scope 2 GHG emissions 42% by 2030 from a 2021 base year, and to measure and reduce its scope 3 emissions.</t>
  </si>
  <si>
    <t>MARUKI SANGYO Co.,LTD.</t>
  </si>
  <si>
    <t>This target was approved using a streamlined target validation route exclusive to small and medium-sized enterprises (SMEs). https://sciencebasedtargets.org/faqs-for-smes/ MARUKI SANGYO Co.,LTD. commits to reduce scope 1 and scope 2 GHG emissions 28% by 2030 from a 2019 base year, and to measure and reduce its scope 3 emissions.</t>
  </si>
  <si>
    <t>MARURI PRINTING co.,ltd.</t>
  </si>
  <si>
    <t>This target was approved using a streamlined target validation route exclusive to small and medium-sized enterprises (SMEs). https://sciencebasedtargets.org/faqs-for-smes/ MARURI PRINTING co.,ltd. commits to reduce scope 1 and scope 2 GHG emissions 50% by 2030 from a 2018 base year, and to measure and reduce its scope 3 emissions.</t>
  </si>
  <si>
    <t>MARUSHO CO.,LTD</t>
  </si>
  <si>
    <t>This target was approved using a streamlined target validation route exclusive to small and medium-sized enterprises (SMEs). https://sciencebasedtargets.org/faqs-for-smes/ MARUSHO CO.,LTD commits to reduce scope 1 and scope 2 GHG emissions 42% by 2030 from a 2021 base year, and to measure and reduce its scope 3 emissions.</t>
  </si>
  <si>
    <t>MARUTO Testing Machine Company</t>
  </si>
  <si>
    <t>This target was approved using a streamlined target validation route exclusive to small and medium-sized enterprises (SMEs). https://sciencebasedtargets.org/faqs-for-smes/ MARUTO Testing Machine Company commits to reduce scope 1 and scope 2 GHG emissions 42% by 2030 from a 2022 base year, and to measure and reduce its scope 3 emissions.</t>
  </si>
  <si>
    <t>MARUTOU CO., LTD.</t>
  </si>
  <si>
    <t>This target was approved using a streamlined target validation route exclusive to small and medium-sized enterprises (SMEs). https://sciencebasedtargets.org/faqs-for-smes/MARUTOU CO., LTD. commits to reduce scope 1 and scope 2 GHG emissions 42% by 2030 from a 2020 base year, and to measure and reduce its scope 3 emissions.</t>
  </si>
  <si>
    <t>Maruwa Co., Ltd.</t>
  </si>
  <si>
    <t>This target was approved using a streamlined target validation route exclusive to small and medium-sized enterprises (SMEs). https://sciencebasedtargets.org/faqs-for-smes/ Maruwa Co., Ltd. commits to reduce scope 1 and scope 2 GHG emissions 42% by 2030 from a 2021 base year, and to measure and reduce its scope 3 emissions.</t>
  </si>
  <si>
    <t>Maruyou Kensetu Co., Ltd.</t>
  </si>
  <si>
    <t>This target was approved using a streamlined target validation route exclusive to small and medium-sized enterprises (SMEs). https://sciencebasedtargets.org/faqs-for-smes/ Maruyou Kensetu Co., Ltd. commits to reduce scope 1 and scope 2 GHG emissions 42% by 2030 from a 2021 base year, and to measure and reduce its scope 3 emissions.</t>
  </si>
  <si>
    <t>Marvell Technology Inc.</t>
  </si>
  <si>
    <t>BMG5876H1051</t>
  </si>
  <si>
    <t>969500X5M04DATBS7Z65</t>
  </si>
  <si>
    <t>Marvell Technology Inc. commits to reduce absolute scope 1 and 2 GHG emissions by 50% by FY2030 from a FY2022 base year. Marvell Technology Inc. also commits to reduce scope 3 GHG emissions from use of sold products by 55% per petabyte per second within the same timeframe.</t>
  </si>
  <si>
    <t>MAS Capital Pvt Ltd.</t>
  </si>
  <si>
    <t>2549001TYW2VQ69IO062</t>
  </si>
  <si>
    <t>MAS Capital (Pvt) Ltd commits to reduce absolute scope 1 and 2 GHG emissions 25.2% by 2025 from a 2019 base year.* MAS Capital (Pvt) Ltd also commits that 85% of its suppliers by spend and 100% of joint ventures in scope 3 investments, will have science- based targets by 2025. *The target boundary includes biogenic emissions and removals from bioenergy feedstocks.</t>
  </si>
  <si>
    <t>Masamiz Co.,Ltd.</t>
  </si>
  <si>
    <t>This target was approved using a streamlined target validation route exclusive to small and medium-sized enterprises (SMEs). https://sciencebasedtargets.org/faqs-for-smes/ Masamiz Co.,Ltd. commits to reduce scope 1 and scope 2 GHG emissions 42% by 2030 from a 2021 base year, and to measure and reduce its scope 3 emissions.</t>
  </si>
  <si>
    <t>MASARU Co., Ltd.</t>
  </si>
  <si>
    <t>This target was approved using a streamlined target validation route exclusive to small and medium-sized enterprises (SMEs). https://sciencebasedtargets.org/faqs-for-smes/ MASARU Co., Ltd. commits to reduce scope 1 and scope 2 GHG emissions 42% by 2030 from a 2022 base year, and to measure and reduce its scope 3 emissions.</t>
  </si>
  <si>
    <t>MaserFrakt AB</t>
  </si>
  <si>
    <t>This target was approved using a streamlined target validation route exclusive to small and medium-sized enterprises (SMEs). https://sciencebasedtargets.org/faqs-for-smes/ MaserFrakt AB commits to reduce scope 1 and scope 2 GHG emissions 42% by 2030 from a 2022 base year, and to measure and reduce its scope 3 emissions.</t>
  </si>
  <si>
    <t>Mashreqbank PSC</t>
  </si>
  <si>
    <t>AEM000101018</t>
  </si>
  <si>
    <t>5493000SA3K24EQKA103</t>
  </si>
  <si>
    <t>Masimo Consumer</t>
  </si>
  <si>
    <t>MASISA</t>
  </si>
  <si>
    <t>CL0000000183</t>
  </si>
  <si>
    <t>Mason Navarro Pledge</t>
  </si>
  <si>
    <t>This target was approved using a streamlined target validation route exclusive to small and medium-sized enterprises (SMEs). https://sciencebasedtargets.org/faqs-for-smes/ Mason Navarro Pledge commits to reduce scope 1 and scope 2 GHG emissions 46% by 2030 from a 2019 base year, and to measure and reduce its scope 3 emissions.</t>
  </si>
  <si>
    <t>Masood Roomi</t>
  </si>
  <si>
    <t>Mass General Brigham</t>
  </si>
  <si>
    <t>Massachusetts Audio Visual Equipment Corporation dba Stagedge</t>
  </si>
  <si>
    <t>This target was approved using a streamlined target validation route exclusive to small and medium-sized enterprises (SMEs). https://sciencebasedtargets.org/faqs-for-smes/ Massachusetts Audio Visual Equipment Corporation dba Stagedge commits to reduce scope 1 and scope 2 GHG emissions 42% by 2030 from a 2022 base year, and to measure and reduce its scope 3 emissions.</t>
  </si>
  <si>
    <t>Massive Act Co., Ltd.</t>
  </si>
  <si>
    <t>This target was approved using a streamlined target validation route exclusive to small and medium-sized enterprises (SMEs). https://sciencebasedtargets.org/faqs-for-smes/ Massive Act Co., Ltd. commits to maintain zero scope 1 emissions through 2030. Massive Act Co., Ltd. also commits to reduce absolute scope 2 GHG emissions 42% by 2030 from a 2023 base year, and to measure and reduce its scope 3 emissions.</t>
  </si>
  <si>
    <t>Mastek UK Ltd.</t>
  </si>
  <si>
    <t>INE759A01021</t>
  </si>
  <si>
    <t>3358008UWPU8IOJ5I740</t>
  </si>
  <si>
    <t>Master Italia S.P.A.</t>
  </si>
  <si>
    <t>This target was approved using a streamlined target validation route exclusive to small and medium-sized enterprises (SMEs). https://sciencebasedtargets.org/faqs-for-smes/ Master Italia S.P.A. commits to reduce scope 1 and scope 2 GHG emissions 42% by 2030 from a 2021 base year, and to measure and reduce its scope 3 emissions.</t>
  </si>
  <si>
    <t>Mastercard</t>
  </si>
  <si>
    <t>US57636Q1040</t>
  </si>
  <si>
    <t>AR5L2ODV9HN37376R084</t>
  </si>
  <si>
    <t>Mastercard commits to reduce absolute scope 1 and 2 GHG emissions 38% by 2025 from a 2016 base year. Mastercard also commits to reduce absolute scope 3 GHG emissions 20% over the same target period.</t>
  </si>
  <si>
    <t>Masterpiece Valuation Advisory Limited</t>
  </si>
  <si>
    <t>This target was approved using a streamlined target validation route exclusive to small and medium-sized enterprises (SMEs). https://sciencebasedtargets.org/faqs-for-smes/ Masterpiece Valuation Advisory Limited commits to reduce scope 1 and scope 2 GHG emissions 38% by 2030 from a 2021 base year, and to measure and reduce its scope 3 emissions.</t>
  </si>
  <si>
    <t>Masterpress SA</t>
  </si>
  <si>
    <t>This target was approved using a streamlined target validation route exclusive to small and medium-sized enterprises (SMEs). https://sciencebasedtargets.org/faqs-for-smes/ Masterpress SA commits to reduce scope 1 and scope 2 GHG emissions 42% by 2030 from a 2022 base year, and to measure and reduce its scope 3 emissions.</t>
  </si>
  <si>
    <t>Masudaki Co.,Ltd.</t>
  </si>
  <si>
    <t>Masuyamiso Co.,Ltd.</t>
  </si>
  <si>
    <t>This target was approved using a streamlined target validation route exclusive to small and medium-sized enterprises (SMEs). https://sciencebasedtargets.org/faqs-for-smes/ Masuyamiso Co.,Ltd. commits to reduce scope 1 and scope 2 GHG emissions 42% by 2030 from a 2022 base year, and to measure and reduce its scope 3 emissions.</t>
  </si>
  <si>
    <t>Matas A/S</t>
  </si>
  <si>
    <t>DK0060497295</t>
  </si>
  <si>
    <t>2138004PXX8LWGHGL872</t>
  </si>
  <si>
    <t>Match Group</t>
  </si>
  <si>
    <t>US57667L1070</t>
  </si>
  <si>
    <t>Material Bank</t>
  </si>
  <si>
    <t>This target was approved using a streamlined target validation route exclusive to small and medium-sized enterprises (SMEs). https://sciencebasedtargets.org/faqs-for-smes/ Material Bank commits to reduce scope 1 and scope 2 GHG emissions 38% by 2030 from a 2021 base year, and to measure and reduce its scope 3 emissions.</t>
  </si>
  <si>
    <t>Materialise NV</t>
  </si>
  <si>
    <t>US57667T1007</t>
  </si>
  <si>
    <t>5493004CXYDPCZ5RQK28</t>
  </si>
  <si>
    <t>Materialise NV commits to reduce absolute scope 1, 2 and 3 GHG emissions 55% by 2029 from a 2019 base year.</t>
  </si>
  <si>
    <t>MATEX CORPORATION</t>
  </si>
  <si>
    <t>This target was approved using a streamlined target validation route exclusive to small and medium-sized enterprises (SMEs). https://sciencebasedtargets.org/faqs-for-smes/ MATEX CORPORATION commits to reduce scope 1 and scope 2 GHG emissions 50% by 2030 from a 2018 base year, and to measure and reduce its scope 3 emissions.</t>
  </si>
  <si>
    <t>Mathys &amp; Squire</t>
  </si>
  <si>
    <t>This target was approved using a streamlined target validation route exclusive to small and medium-sized enterprises (SMEs). https://sciencebasedtargets.org/faqs-for-smes/ Mathys &amp; Squire commits to reduce scope 1 and scope 2 GHG emissions 46% by 2030 from a 2019 base year, and to measure and reduce its scope 3 emissions.</t>
  </si>
  <si>
    <t>MATSEN CHEMIE AG</t>
  </si>
  <si>
    <t>529900NORRULS8XCNH63</t>
  </si>
  <si>
    <t>This target was approved using a streamlined target validation route exclusive to small and medium-sized enterprises (SMEs). https://sciencebasedtargets.org/faqs-for-smes/. MATSEN CHEMIE AG commits to reduce absolute scope 1 and scope 2 GHG emissions 50% by 2030 from a 2018 base year, and to measure and reduce its scope 3 emissions.</t>
  </si>
  <si>
    <t>MATSUDA SANGYO Co.,Ltd.</t>
  </si>
  <si>
    <t>INE615P01015</t>
  </si>
  <si>
    <t>3538005JX81V3H77VM68</t>
  </si>
  <si>
    <t>MATSUDA SANGYO CO., LTD commits to reduce absolute scope 1 and 2 GHG emissions 42% by FY2030 from a FY2020 base year. MATSUDA SANGYO CO., LTD also commits to reduce absolute scope 3 GHG emissions 25% by FY2030 from a FY2020 base year.</t>
  </si>
  <si>
    <t>Matsugatani lron works construction co.,Ltd</t>
  </si>
  <si>
    <t>This target was approved using a streamlined target validation route exclusive to small and medium-sized enterprises (SMEs). https://sciencebasedtargets.org/faqs-for-smes/ Matsugatani lron works construction co.,Ltd commits to reduce scope 1 and scope 2 GHG emissions 42% by 2030 from a 2021 base year, and to measure and reduce its scope 3 emissions.</t>
  </si>
  <si>
    <t>MATSUKAWA　RAPYARN LTD.</t>
  </si>
  <si>
    <t>This target was approved using a streamlined target validation route exclusive to small and medium-sized enterprises (SMEs). https://sciencebasedtargets.org/faqs-for-smes/ MATSUKAWA　RAPYARN LTD. commits to reduce scope 1 and scope 2 GHG emissions 46% by 2030 from a 2019 base year, and to measure and reduce its scope 3 emissions.</t>
  </si>
  <si>
    <t>MATSUMOTO INDUSTRIAL CO.,LTD</t>
  </si>
  <si>
    <t>This target was approved using a streamlined target validation route exclusive to small and medium-sized enterprises (SMEs). https://sciencebasedtargets.org/faqs-for-smes/ MATSUMOTO INDUSTRIAL CO.,LTD commits to reduce scope 1 and scope 2 GHG emissions 42% by 2030 from a 2022 base year, and to measure and reduce its scope 3 emissions.</t>
  </si>
  <si>
    <t>MATSUMOTO SEISAKUSHO CO., LTD.</t>
  </si>
  <si>
    <t>This target was approved using a streamlined target validation route exclusive to small and medium-sized enterprises (SMEs). https://sciencebasedtargets.org/faqs-for-smes/ MATSUMOTO SEISAKUSHO CO., LTD. commits to reduce scope 1 and scope 2 GHG emissions 42% by 2030 from a 2021 base year, and to measure and reduce its scope 3 emissions.</t>
  </si>
  <si>
    <t>MATSUNAGA KENSETSU Co.,Ltd</t>
  </si>
  <si>
    <t>This target was approved using a streamlined target validation route exclusive to small and medium-sized enterprises (SMEs). https://sciencebasedtargets.org/faqs-for-smes/ MATSUNAGA KENSETSU Co.,Ltd commits to reduce scope 1 and scope 2 GHG emissions 42% by 2030 from a 2021 base year, and to measure and reduce its scope 3 emissions.</t>
  </si>
  <si>
    <t>Matsuoka Special Steel Co., Ltd.</t>
  </si>
  <si>
    <t>This target was approved using a streamlined target validation route exclusive to small and medium-sized enterprises (SMEs). https://sciencebasedtargets.org/faqs-for-smes/ Matsuoka Special Steel Co., Ltd. commits to reduce scope 1 and scope 2 GHG emissions 46% by 2030 from a 2019 base year, and to measure and reduce its scope 3 emissions.</t>
  </si>
  <si>
    <t>Matsuura Manufacturing Co., Ltd.</t>
  </si>
  <si>
    <t>This target was approved using a streamlined target validation route exclusive to small and medium-sized enterprises (SMEs). https://sciencebasedtargets.org/faqs-for-smes/ Matsuura Manufacturing Co., Ltd. commits to reduce scope 1 and scope 2 GHG emissions 42% by 2030 from a 2022 base year, and to measure and reduce its scope 3 emissions.</t>
  </si>
  <si>
    <t>Mattos Filho, Veiga Filho, Marrey Jr and Quiroga Advogados</t>
  </si>
  <si>
    <t>Mattos Filho, Veiga Filho, Marrey Jr e Quiroga Advogados commits to
reduce absolute scope 1 and 2 GHG emissions 63% by 2030 from a 2019
base year. Mattos Filho, Veiga Filho, Marrey Jr e Quiroga Advogados also
commits to reduce absolute scope 3 GHG emissions 46.2% within the
same timeframe.</t>
  </si>
  <si>
    <t>Mavenir</t>
  </si>
  <si>
    <t>549300Q70CXM8TJLTD42</t>
  </si>
  <si>
    <t>Mavi Giyim Sanayi ve Ticaret A.Ş.</t>
  </si>
  <si>
    <t>TREMAVI00037</t>
  </si>
  <si>
    <t>789000TVSB96MCOKSB52</t>
  </si>
  <si>
    <t>Mavi commits to reduce absolute scope 1 and 2 GHG emissions 70% by FY2030 from a FY2019 base year. Mavi also commits to reduce scope 3 GHG emissions from purchased goods and services 55% per TRY value added within the same timeframe.</t>
  </si>
  <si>
    <t>Max Baermann GmbH</t>
  </si>
  <si>
    <t>This target was approved using a streamlined target validation route exclusive to small and medium-sized enterprises (SMEs). https://sciencebasedtargets.org/faqs-for-smes/ Max Baermann GmbH commits to reduce scope 1 and scope 2 GHG emissions 42% by 2030 from a 2021 base year, and to measure and reduce its scope 3 emissions. Max Baermann GmbH commits to reach net-zero by 2050. As part of this, Max Baermann GmbH commits to reduce scope 1+2+3 emissions 90% by 2050 from a 2021 base year.</t>
  </si>
  <si>
    <t>Max Fordham LLP</t>
  </si>
  <si>
    <t>This target was approved using a streamlined target validation route exclusive to small and medium-sized enterprises (SMEs). https://sciencebasedtargets.org/faqs-for-smes/ Max Fordham LLP commits to reduce scope 1 and scope 2 GHG emissions 46% by 2030 from a 2019 base year, and to measure and reduce its scope 3 emissions.</t>
  </si>
  <si>
    <t>Maxeda DIY BV</t>
  </si>
  <si>
    <t>MAXIMA GRUPE, UAB</t>
  </si>
  <si>
    <t>XS2485155464</t>
  </si>
  <si>
    <t>MAXIMA GRUPĖ, UAB commits to reduce absolute scope 1 and 2 GHG emissions 42.0% by 2030 from 2021 a base year. MAXIMA GRUPĖ, UAB also commits that 78.3% of its suppliers by emissions covering purchased goods and services, will have science-based targets by 2027.</t>
  </si>
  <si>
    <t>Maxiplás - Plásticos de Engenharia, Lda</t>
  </si>
  <si>
    <t>This target was approved using a streamlined target validation route exclusive to small and medium-sized enterprises (SMEs). https://sciencebasedtargets.org/faqs-for-smes/ Maxiplás - Plásticos de Engenharia, Lda commits to reduce scope 1 and scope 2 GHG emissions 42% by 2030 from a 2022 base year, and to measure and reduce its scope 3 emissions.</t>
  </si>
  <si>
    <t>May You Corporation</t>
  </si>
  <si>
    <t>f</t>
  </si>
  <si>
    <t>This target was approved using a streamlined target validation route exclusive to small and medium-sized enterprises (SMEs). https://sciencebasedtargets.org/faqs-for-smes/ May You Corporation commits to reduce scope 1 and scope 2 GHG emissions 46% by 2030 from a 2019 base year, and to measure and reduce its scope 3 emissions.</t>
  </si>
  <si>
    <t>Mayer-network</t>
  </si>
  <si>
    <t>Mayoral Group (Indumenta Pueri SL)</t>
  </si>
  <si>
    <t>Mayr-Melnhof Karton AG</t>
  </si>
  <si>
    <t>AT0000938204</t>
  </si>
  <si>
    <t>5299001AMHDLKUM80611</t>
  </si>
  <si>
    <t>Mayr-Melnhof Karton AG commits to reduce absolute scope 1 and 2 GHG emissions 50.4% by 2031 from a 2019 base year.* Mayr-Melnhof Karton AG also commits to reduce scope 3 GHG emissions 58.1% per € value added, which is equivalent to a 50.4% absolute reduction, by 2031 from a 2019 base year. * The target boundary includes biogenic emissions and removals from bioenergy feedstocks</t>
  </si>
  <si>
    <t>Mazars SC</t>
  </si>
  <si>
    <t>MaZROC CO., LTD.</t>
  </si>
  <si>
    <t>This target was approved using a streamlined target validation route exclusive to small and medium-sized enterprises (SMEs). https://sciencebasedtargets.org/faqs-for-smes/ MaZROC CO., LTD. commits to reduce scope 1 and scope 2 GHG emissions 42% by 2030 from a 2022 base year, and to measure and reduce its scope 3 emissions.</t>
  </si>
  <si>
    <t>mBank S.A</t>
  </si>
  <si>
    <t>PLBRE0000012</t>
  </si>
  <si>
    <t>259400DZXF7UJKK2AY35</t>
  </si>
  <si>
    <t>MBH Corporation Plc</t>
  </si>
  <si>
    <t>213800NXJ8SAXU8GBY43</t>
  </si>
  <si>
    <t>MC Retail, SGPS S.A.</t>
  </si>
  <si>
    <t>MC Retail, SGPS, S.A. commits to reduce absolute scope 1 and 2 GHG emissions 51% by 2032 from a 2022 base year. MC Retail, SGPS, S.A. also commits to reduce absolute scope 3 GHG emissions from purchased goods and services 31% within the same timeframe.</t>
  </si>
  <si>
    <t>MC&amp;P co.Ltd</t>
  </si>
  <si>
    <t>This target was approved using a streamlined target validation route exclusive to small and medium-sized enterprises (SMEs). https://sciencebasedtargets.org/faqs-for-smes/ MC&amp;P co.Ltd commits to reduce scope 1 and scope 2 GHG emissions 42% by 2030 from a 2022 base year, and to measure and reduce its scope 3 emissions.</t>
  </si>
  <si>
    <t>McAleer &amp; Rushe Contracts UK Ltd</t>
  </si>
  <si>
    <t>This target was approved using a streamlined target validation route exclusive to small and medium-sized enterprises (SMEs). https://sciencebasedtargets.org/faqs-for-smes/ McAleer &amp; Rushe Contracts UK Ltd commits to reduce scope 1 and scope 2 GHG emissions 50% by 2030 from a 2018 base year, and to measure and reduce its scope 3 emissions.</t>
  </si>
  <si>
    <t>McBride PLC</t>
  </si>
  <si>
    <t>GB0005746358</t>
  </si>
  <si>
    <t>213800HX7FMPA2CIEF02</t>
  </si>
  <si>
    <t>MCC Label</t>
  </si>
  <si>
    <t>US6253831043</t>
  </si>
  <si>
    <t>5493002OTV1C4F4YVI40</t>
  </si>
  <si>
    <t>2028, 2030</t>
  </si>
  <si>
    <t>Overall Net-Zero Target
MCC Label commits to reach net-zero GHG emissions across the value chain by 2050.
Near-Term Targets
MCC Label commits to reduce absolute scope 1 and 2 GHG emissions 33.6% by 2028 from a 2021 base year. MCC Label also commits to reduce absolute scope 3 GHG emissions 25% by 2030 from a 2021 base year.
Long-Term Targets
MCC Label commits to reduce absolute scope 1 and 2 GHG emissions 90% by 2050 from a 2021 base year. MCC Label also commits to reduce absolute scope 3 GHG emissions 90% within the same timeframe.</t>
  </si>
  <si>
    <t>McCain Foods Limited</t>
  </si>
  <si>
    <t>549300JY1SNI78TP4048</t>
  </si>
  <si>
    <t>McCain Foods commits to reduce absolute scope 1 and scope 2 GHG emissions 52% by FY2030 from a FY2019 base year.* McCain Foods commits to reduce scope 3 GHG emissions 31% per tonne of finished product over the same timeframe. McCain Foods also commits to increase annual sourcing of renewable electricity from 1.5% in FY2019 to 100% by FY2030. * The target boundary includes biogenic emissions and removals from bioenergy feedstocks.</t>
  </si>
  <si>
    <t>McCann Worldgroup</t>
  </si>
  <si>
    <t>McCormick &amp; Company, Incorporated</t>
  </si>
  <si>
    <t>US5797802064</t>
  </si>
  <si>
    <t>549300JQQA6MQ4OJP259</t>
  </si>
  <si>
    <t>Overall Net-Zero Target
McCormick &amp; Company commits to reach net-zero greenhouse gas emissions across the
value chain by FY2050.
Near-Term Targets
McCormick &amp; Company commits to reduce absolute scope 1 and 2 GHG emissions 42% by
FY2030 from a FY2020 base year. McCormick &amp; Company also commits to reduce absolute
scope 3 GHG emissions from purchased goods and services 42% within the same timeframe.
Long-Term Targets
McCormick &amp; Company commits to reduce absolute scope 1 and 2 GHG emissions 90% by
FY2050 from a FY2020 base year. McCormick &amp; Company also commits to reduce absolute
scope 3 GHG emissions from purchased goods and services, capital goods, fuel and energy
related activities, upstream transportation and distribution, waste generated in operations,
business travel, and employee commuting 90% within the same timeframe.</t>
  </si>
  <si>
    <t>McDonald's Corporation</t>
  </si>
  <si>
    <t>US5801351017</t>
  </si>
  <si>
    <t>UE2136O97NLB5BYP9H04</t>
  </si>
  <si>
    <t>Overall Net-Zero Target
McDonald’s Corporation commits to reach net-zero GHG emissions across the value chain
by 2050.
Near-Term Targets
Energy and industrial: McDonald’s Corporation commits to reduce absolute scope 1 and 2
GHG emissions 50.4% by 2030 from a 2018 base year. McDonald’s Corporation also commits
to reduce absolute scope 3 energy and industrial GHG emissions from purchased goods and
services, fuel and energy related activities, upstream transportation and distribution, waste
generated in operations, end-of-life treatment of sold products, and franchises 50.4% within
the same timeframe.
FLAG: McDonald’s Corporation commits to reduce absolute scope 3 FLAG GHG emissions 16%
by 2030 from a 2018 base year.* McDonald’s Corporation also commits to maintain no
deforestation across its primary deforestation-linked commodities.
Long-Term Targets
Energy and industrial: McDonald’s Corporation commits to reduce absolute scope 1, 2, and
energy and industrial scope 3 GHG emissions 90% by 2050 from a 2018 base year.
FLAG: McDonald’s Corporation also commits to reduce absolute scope 3 GHG emissions 72%
by 2050 from a 2018 base year.*
*Target includes FLAG emissions and removals.</t>
  </si>
  <si>
    <t>McGinley Support Services (Infrastructure) Limited</t>
  </si>
  <si>
    <t>MCH Group AG</t>
  </si>
  <si>
    <t>CH0039542854</t>
  </si>
  <si>
    <t>McKesson Corporation</t>
  </si>
  <si>
    <t>US58155Q1031</t>
  </si>
  <si>
    <t>549300WZWOM80UCFSF54</t>
  </si>
  <si>
    <t>McKesson commits to reduce absolute scope 1 and 2 GHG emissions 50.4% by FY2032 from a FY2020 base year. McKesson commits that 70% of its suppliers by spend covering purchased goods and services will have science_x0002_based targets by FY2027</t>
  </si>
  <si>
    <t>McKinsey &amp; Company, Inc.</t>
  </si>
  <si>
    <t>KRXXK3K6ZU5I4X4VTH24</t>
  </si>
  <si>
    <t>McKinsey &amp; Company commits to reduce absolute scope 1 and 2 GHG emissions 25% by 2025 from a 2019 base year. McKinsey &amp; Company also commits to reduce scope 3 GHG emissions from business travel 30% per employee over the same timeframe.</t>
  </si>
  <si>
    <t>McLaren Racing Limited</t>
  </si>
  <si>
    <t>not applicable</t>
  </si>
  <si>
    <t>213800EQN3VTNLH1GZ68</t>
  </si>
  <si>
    <t>Overall Net-Zero Target: 
McLaren Racing Limited commits to reach net-zero greenhouse gas emissions across the value chain by 2040.
Near-Term Targets: 
McLaren Racing commits to reduce absolute scope 1 and 2 GHG emissions 80% by 2030 from a 2019 base year.* McLaren Racing commits to increase active annual sourcing of renewable electricity from 97.7% in 2022 to 100% by 2030. McLaren Racing commits to reduce absolute scope 3 GHG emissions from purchased goods and services, capital goods, upstream transportation and distribution, and business travel 50% by 2030 from a 2022 base year.
Long-Term Targets: 
McLaren Racing commits to reduce absolute scope 1 and 2 GHG emissions 90% by 2040 from a 2019 base year.* McLaren Racing commits to reduce absolute scope 3 GHG emissions from purchased goods and services, capital goods, upstream transport &amp; distribution, and business travel 90% by 2040 from a 2022 base year.
*The target boundary includes land-related emissions and removals from bioenergy feedstocks.</t>
  </si>
  <si>
    <t>McLaughlin and Harvey Ltd</t>
  </si>
  <si>
    <t>MCM</t>
  </si>
  <si>
    <t>50670062D7B93C6RG718</t>
  </si>
  <si>
    <t>MCM commits to reduce absolute scope 1 and 2 GHG emissions 42% by 2030 from a 2021 base year.
MCM also commits to increase active annual sourcing of renewable
electricity from 19% in 2021 to 100% by 2030.
MCM further commits to reduce scope 3 GHG emissions 25% by 2030 from a 2021 base year.</t>
  </si>
  <si>
    <t>MDS Holding GmbH &amp; Co. KG</t>
  </si>
  <si>
    <t>This target was approved using a streamlined target validation route exclusive to small and medium-sized enterprises (SMEs). https://sciencebasedtargets.org/faqs-for-smes/ MDS Holding GmbH &amp; Co. KG commits to reduce scope 1 and scope 2 GHG emissions 42% by 2030 from a 2022 base year, and to measure and reduce its scope 3 emissions.</t>
  </si>
  <si>
    <t>MDT technologies GmbH</t>
  </si>
  <si>
    <t>This target was approved using a streamlined target validation route exclusive to small and medium-sized enterprises (SMEs). https://sciencebasedtargets.org/faqs-for-smes/ MDT technologies GmbH commits to reduce scope 1 and scope 2 GHG emissions 42% by 2030 from a 2021 base year, and to measure and reduce its scope 3 emissions.</t>
  </si>
  <si>
    <t>ME+EM</t>
  </si>
  <si>
    <t>This target was approved using a streamlined target validation route exclusive to small and medium-sized enterprises (SMEs). https://sciencebasedtargets.org/faqs-for-smes/ ME+EM commits to reduce scope 1 and scope 2 GHG emissions 42% by 2030 from a 2021 base year, and to measure and reduce its scope 3 emissions.</t>
  </si>
  <si>
    <t>Meadow Foods Limited</t>
  </si>
  <si>
    <t>This target was approved using a streamlined target validation route exclusive to small and medium-sized enterprises (SMEs). https://sciencebasedtargets.org/faqs-for-smes/ Meadow Foods Limited commits to reduce scope 1 and scope 2 GHG emissions 38% by 2030 from a 2021 base year, and to measure and reduce its scope 3 emissions. Meadow Foods Limited commits to reach net-zero greenhouse gas emissions across the value chain by 2050 from a 2021 base year.</t>
  </si>
  <si>
    <t>MEANINGS CAPITAL PARTNERS</t>
  </si>
  <si>
    <t>Headline target: Meanings Capital Partners’ portfolio targets cover 100% of its total investment and lending activities by invested capital as of July 2022. https://sciencebasedtargets.org/resources/files/Target-language-and-summary_Meanings-Capital-Partners.docx.pdf</t>
  </si>
  <si>
    <t>Meat For You S.A.</t>
  </si>
  <si>
    <t>This target was approved using a streamlined target validation route exclusive to small and medium-sized enterprises (SMEs). https://sciencebasedtargets.org/faqs-for-smes/ Meat For You S.A. commits to reduce scope 1 and scope 2 GHG emissions 42% by 2030 from a 2021 base year, and to measure and reduce its scope 3 emissions.</t>
  </si>
  <si>
    <t>MEC Mountain Equipment Company</t>
  </si>
  <si>
    <t>254900UA77MM638CZR78</t>
  </si>
  <si>
    <t>Overall Net-Zero Target
MEC commits to reach net-zero GHG emissions across the value chain by 2050.
Near-Term Targets
MEC commits to reduce absolute scope 1 and 2 GHG emissions 55% by 2030 from a 2021 base year. MEC also commits to reduce scope 3 GHG emissions 55% per sold product within the same timeframe.
Long-Term Targets
MEC commits to reduce absolute scope 1 and 2 GHG emissions 90% by 2050 from a 2021 base year. MEC also commits to reduce scope 3 GHG emissions 97% per sold product within the same timeframe.</t>
  </si>
  <si>
    <t>Meca-Trade Oy</t>
  </si>
  <si>
    <t>This target was approved using a streamlined target validation route exclusive to small and medium-sized enterprises (SMEs). https://sciencebasedtargets.org/faqs-for-smes/ Meca-Trade Oy commits to reduce scope 1 and scope 2 GHG emissions 42% by 2030 from a 2022 base year, and to measure and reduce its scope 3 emissions.</t>
  </si>
  <si>
    <t>MECC Maastricht</t>
  </si>
  <si>
    <t>This target was approved using a streamlined target validation route exclusive to small and medium-sized enterprises (SMEs). https://sciencebasedtargets.org/faqs-for-smes/ MECC Maastricht commits to reduce scope 1 and scope 2 GHG emissions 46% by 2030 from a 2019 base year, and to measure and reduce its scope 3 emissions.</t>
  </si>
  <si>
    <t>Med Communications, Inc.</t>
  </si>
  <si>
    <t>This target was approved using a streamlined target validation route exclusive to small and medium-sized enterprises (SMEs). https://sciencebasedtargets.org/faqs-for-smes/ Med Communications, Inc. commits to reduce scope 1 and scope 2 GHG emissions 42% by 2030 from a 2022 base year, and to measure and reduce its scope 3 emissions.</t>
  </si>
  <si>
    <t>med IQM GmbH</t>
  </si>
  <si>
    <t>This target was approved using a streamlined target validation route exclusive to small and medium-sized enterprises (SMEs). https://sciencebasedtargets.org/faqs-for-smes/ med IQM GmbH commits to reduce scope 1 and scope 2 GHG emissions 42% by 2030 from a 2022 base year, and to measure and reduce its scope 3 emissions.</t>
  </si>
  <si>
    <t>med:unit GmbH</t>
  </si>
  <si>
    <t>This target was approved using a streamlined target validation route exclusive to small and medium-sized enterprises (SMEs). https://sciencebasedtargets.org/faqs-for-smes/ med:unit GmbH commits to reduce scope 1 and scope 2 GHG emissions 46% by 2030 from a 2019 base year, and to measure and reduce its scope 3 emissions.</t>
  </si>
  <si>
    <t>Medable Inc.</t>
  </si>
  <si>
    <t>This target was approved using a streamlined target validation route exclusive to small and medium-sized enterprises (SMEs). https://sciencebasedtargets.org/faqs-for-smes/Medable Inc commits to maintain zero scope 1 and scope 2 emissions through 2030 from a 2021 base year, and to measure and reduce its scope 3 emissions</t>
  </si>
  <si>
    <t>Medallia, Inc.</t>
  </si>
  <si>
    <t>MedChemtronica AB</t>
  </si>
  <si>
    <t>This target was approved using a streamlined target validation route exclusive to small and medium-sized enterprises (SMEs). https://sciencebasedtargets.org/faqs-for-smes/ MedChemtronica AB commits to maintain zero scope 1 emissions through 2030. OMedChemtronica AB  also commits to reduce absolute scope 2 GHG emissions 42% by 2030 from a 2022 base year, and to measure and reduce its scope 3 emissions.</t>
  </si>
  <si>
    <t>MedEx Research (Shanghai) Ltd.</t>
  </si>
  <si>
    <t>This target was approved using a streamlined target validation route exclusive to small and medium-sized enterprises (SMEs). https://sciencebasedtargets.org/faqs-for-smes/ MedEx Research (Shanghai) Ltd. commits to reduce scope 1 and scope 2 GHG emissions 42% by 2030 from a 2022 base year, and to measure and reduce its scope 3 emissions.</t>
  </si>
  <si>
    <t>Media 1 Productions Ltd</t>
  </si>
  <si>
    <t>This target was approved using a streamlined target validation route exclusive to small and medium-sized enterprises (SMEs). https://sciencebasedtargets.org/faqs-for-smes/ Media 1 Productions Ltd commits to reduce scope 1 and scope 2 GHG emissions 46% by 2030 from a 2019 base year, and to measure and reduce its scope 3 emissions.</t>
  </si>
  <si>
    <t>MEDIA Central Holding GmbH</t>
  </si>
  <si>
    <t>894500TNYCX7S69TV855</t>
  </si>
  <si>
    <t>Media6</t>
  </si>
  <si>
    <t>FR0000064404</t>
  </si>
  <si>
    <t>969500CTWTBU17XY8495</t>
  </si>
  <si>
    <t>Mediabrands Limited</t>
  </si>
  <si>
    <t>Mediahuis</t>
  </si>
  <si>
    <t>549300EOO1LP5L8JNN93</t>
  </si>
  <si>
    <t>Medical University-Shuang Ho Hospital, Ministry of Health and Welfare</t>
  </si>
  <si>
    <t>Medik8</t>
  </si>
  <si>
    <t>This target was approved using a streamlined target validation route exclusive to small and medium-sized enterprises (SMEs). https://sciencebasedtargets.org/faqs-for-smes/ Medik8 commits to reduce scope 1 and scope 2 GHG emissions 42% by 2030 from a 2020 base year, and to measure and reduce its scope 3 emissions.</t>
  </si>
  <si>
    <t>medmix Group AG</t>
  </si>
  <si>
    <t>CH1129677105</t>
  </si>
  <si>
    <t>529900PL4KLKJVMULW74</t>
  </si>
  <si>
    <t>Medochemie (Far East) Co., Ltd.</t>
  </si>
  <si>
    <t>MedPeer, Inc.</t>
  </si>
  <si>
    <t>JP3921240002</t>
  </si>
  <si>
    <t>353800ORAK2PGV4HEZ88</t>
  </si>
  <si>
    <t>MedPoint Digital, Inc.</t>
  </si>
  <si>
    <t>This target was approved using a streamlined target validation route exclusive to small and medium-sized enterprises (SMEs). https://sciencebasedtargets.org/faqs-for-smes/ MedPoint Digital, Inc. commits to reduce scope 1 and scope 2 GHG emissions 42% by 2030 from a 2021 base year, and to measure and reduce its scope 3 emissions.</t>
  </si>
  <si>
    <t>MedPro Systems LLC</t>
  </si>
  <si>
    <t>This target was approved using a streamlined target validation route exclusive to small and medium-sized enterprises (SMEs). https://sciencebasedtargets.org/faqs-for-smes/ MedPro Systems LLC commits to reduce scope 1 and scope 2 GHG emissions 50% by 2030 from a 2018 base year, and to measure and reduce its scope 3 emissions.  MedPro Systems LLC commits to reach net-zero by 2050. As part of this, MedPro Systems LLC commits to reduce scope 1+2+3 emissions 90% by 2050 from a 2018 base year.</t>
  </si>
  <si>
    <t>Medtronic PLC</t>
  </si>
  <si>
    <t>IE00BTN1Y115</t>
  </si>
  <si>
    <t>Medux International B.V.</t>
  </si>
  <si>
    <t>Mega Financial Holding Company</t>
  </si>
  <si>
    <t>TW0002886009</t>
  </si>
  <si>
    <t>MEGABAD GmbH</t>
  </si>
  <si>
    <t>This target was approved using a streamlined target validation route exclusive to small and medium-sized enterprises (SMEs). https://sciencebasedtargets.org/faqs-for-smes/ MEGABAD GmbH commits to reduce scope 1 and scope 2 GHG emissions 42% by 2030 from a 2022 base year, and to measure and reduce its scope 3 emissions.</t>
  </si>
  <si>
    <t>Meggitt PLC</t>
  </si>
  <si>
    <t>GB0005758098</t>
  </si>
  <si>
    <t>YMFO3TKB4UAWQTDZJJ31</t>
  </si>
  <si>
    <t>Meginfelag Búnaðarmanna LVAÁ - MBM</t>
  </si>
  <si>
    <t>This target was approved using a streamlined target validation route exclusive to small and medium-sized enterprises (SMEs). https://sciencebasedtargets.org/faqs-for-smes/ Meginfelag Búnaðarmanna LVAÁ - MBM commits to reduce scope 1 and scope 2 GHG emissions 42% by 2030 from a 2020 base year, and to measure and reduce its scope 3 emissions.</t>
  </si>
  <si>
    <t>Mehiläinen Group Oy</t>
  </si>
  <si>
    <t>MEIDENSHA CORPORATION</t>
  </si>
  <si>
    <t>JP3919800007</t>
  </si>
  <si>
    <t>529900VFKHJPVURD7985</t>
  </si>
  <si>
    <t>MEIDENSHA CORPORATION commits to reduce absolute scope 1 and 2 GHG emissions 30% by FY2030/31 from a FY2019/20 base year. MEIDENSHA CORPORATION also commits to reduce absolute scope 3 GHG emissions from use of sold products 15% over the same timeframe.</t>
  </si>
  <si>
    <t>MEIGI ENGINEERING CO.,LTD.</t>
  </si>
  <si>
    <t>This target was approved using a streamlined target validation route exclusive to small and medium-sized enterprises (SMEs). https://sciencebasedtargets.org/faqs-for-smes/ MEIGI ENGINEERING CO.,LTD. commits to reduce scope 1 and scope 2 GHG emissions 42% by 2030 from a 2022 base year, and to measure and reduce its scope 3 emissions.</t>
  </si>
  <si>
    <t>Meiji Holdings Co., Ltd.f</t>
  </si>
  <si>
    <t>JP3918000005</t>
  </si>
  <si>
    <t>5299002D52YIP6DWMV49</t>
  </si>
  <si>
    <t>Meiji Holdings Co., Ltd. commits to reduce absolute scope 1 and 2 GHG emissions 50% by FY2030/31 from a FY2019/20 base year*. Meiji Holdings Co., Ltd. also commits to reduce absolute scope 3 GHG emissions from purchased goods and services, upstream transportation and distribution, downstream transportation and distribution and end-of-life treatment of sold products 30% within the same timeframe.
*The target boundary includes land-related emissions and removals from bioenergy feedstocks.</t>
  </si>
  <si>
    <t>Meikou Co.,Ltd.</t>
  </si>
  <si>
    <t>This target was approved using a streamlined target validation route exclusive to small and medium-sized enterprises (SMEs). https://sciencebasedtargets.org/faqs-for-smes/ Meikou Co.,Ltd. commits to reduce scope 1 and scope 2 GHG emissions 42% by 2030 from a 2020 base year, and to measure and reduce its scope 3 emissions.</t>
  </si>
  <si>
    <t>Meinhardt Group International Limited</t>
  </si>
  <si>
    <t>254900VFBTVTVW1KNH88</t>
  </si>
  <si>
    <t>Meira Oy</t>
  </si>
  <si>
    <t>743700QITHQL23SRZW71</t>
  </si>
  <si>
    <t>Meira Oy commits to reduce absolute scopes 1 and 2 GHG emissions 80% by 2028 from a 2019 base year*. Meira Oy commits to reduce absolute scope 3 GHG emissions from upstream transportation and distribution and waste generated in operations 50% over the same timeframe. Meira Oy also commits that 90% of its suppliers by emissions covering purchased goods and services will have science-based targets by 2025. *The target boundary includes land-related emissions and removals from bioenergy feedstocks.</t>
  </si>
  <si>
    <t>MEIWA KOGYO CO., LTD.</t>
  </si>
  <si>
    <t>This target was approved using a streamlined target validation route exclusive to small and medium-sized enterprises (SMEs). https://sciencebasedtargets.org/faqs-for-smes/ MEIWA KOGYO CO., LTD. commits to reduce scope 1 and scope 2 GHG emissions 42% by 2030 from a 2022 base year, and to measure and reduce its scope 3 emissions.</t>
  </si>
  <si>
    <t>Meiyume (Group) Limited</t>
  </si>
  <si>
    <t>MEKO AB</t>
  </si>
  <si>
    <t>MEKOTEX (PRIVATE) LIMITED</t>
  </si>
  <si>
    <t>Meldon Plastics BV</t>
  </si>
  <si>
    <t>This target was approved using a streamlined target validation route exclusive to small and medium-sized enterprises (SMEs). https://sciencebasedtargets.org/faqs-for-smes/ Meldon Plastics BV commits to reduce scope 1 and scope 2 GHG emissions 50% by 2030 from a 2018 base year, and to measure and reduce its scope 3 emissions.</t>
  </si>
  <si>
    <t>Melia Hotels International SA</t>
  </si>
  <si>
    <t>ES0176252718</t>
  </si>
  <si>
    <t>959800JRKSZ6YZD4EL80</t>
  </si>
  <si>
    <t>Melia Hotels International, S.A. commits to reduce absolute scope 1 and 2 GHG emissions 29.4% by 2025 and 71.4% by 2035 from a 2018 base year. Melia Hotels International, S.A. also commits to reduce absolute scope 3 GHG emissions 29.4% by 2025 and 71.4% by 2035 from a 2018 base year.</t>
  </si>
  <si>
    <t>Melita Limited</t>
  </si>
  <si>
    <t>This target was approved using a streamlined target validation route exclusive to small and medium-sized enterprises (SMEs). https://sciencebasedtargets.org/faqs-for-smes/ Melita Limited commits to reduce scope 1 and scope 2 GHG emissions 42% by 2030 from a 2020 base year, and to measure and reduce its scope 3 emissions.</t>
  </si>
  <si>
    <t>Melitta Group Management GmbH &amp; Co. KG</t>
  </si>
  <si>
    <t>5299006ELY38N3VPXQ92</t>
  </si>
  <si>
    <t>Meltem Kimya Tekstil San. İth. İhr. ve Tic. A.Ş.-Adana OIZ Branch</t>
  </si>
  <si>
    <t>This target was approved using a streamlined target validation route exclusive to small and medium-sized enterprises (SMEs). https://sciencebasedtargets.org/faqs-for-smes/ Meltem Kimya Tekstil San. İth. İhr. ve Tic. A.Ş.-Adana OIZ Branch commits to reduce scope 1 and scope 2 GHG emissions 42% by 2030 from a 2022 base year, and to measure and reduce its scope 3 emissions.</t>
  </si>
  <si>
    <t>Men Chuen Fibre Industry Co., Ltd.</t>
  </si>
  <si>
    <t>Mentimeter AB (publ)</t>
  </si>
  <si>
    <t>This target was approved using a streamlined target validation route exclusive to small and medium-sized enterprises (SMEs). https://sciencebasedtargets.org/faqs-for-smes/ Mentimeter AB (publ) commits to reduce scope 1 and scope 2 GHG emissions 42% by 2030 from a 2021 base year, and to measure and reduce its scope 3 emissions. Mentimeter AB (publ) commits to reach net-zero by 2040. As part of this, Mentimeter AB (publ) commits to reduce scope 1+2+3 emissions 100% by 2040 from a 2021 base year.</t>
  </si>
  <si>
    <t>Menu and More AG</t>
  </si>
  <si>
    <t>This target was approved using a streamlined target validation route exclusive to small and medium-sized enterprises (SMEs). https://sciencebasedtargets.org/faqs-for-smes/ Menu and More AG commits to reduce scope 1 and scope 2 GHG emissions 42% by 2030 from a 2022 base year, and to measure and reduce its scope 3 emissions.</t>
  </si>
  <si>
    <t>Menzies Distribution Ltd.</t>
  </si>
  <si>
    <t>MEO – Serviços de Comunicações e Multimédia, S.A.</t>
  </si>
  <si>
    <t>MEO commits to reduce absolute scope 1 and 2 GHG emissions by 70% by 2030 from a 2019 base year. MEO also commits that 82% of its suppliers by emissions covering purchased goods and services will have science-based targets by 2027.</t>
  </si>
  <si>
    <t>MEOGROUP</t>
  </si>
  <si>
    <t>9695000S2HSWCN4VEK08</t>
  </si>
  <si>
    <t>MERANTI GREEN STEEL</t>
  </si>
  <si>
    <t>Mercado Libre</t>
  </si>
  <si>
    <t>US58733R1023</t>
  </si>
  <si>
    <t>549300DKPDN9M5S8GB14</t>
  </si>
  <si>
    <t>Mercadona</t>
  </si>
  <si>
    <t>959800G1STVUPYU6NU22</t>
  </si>
  <si>
    <t>Mercalis</t>
  </si>
  <si>
    <t>Mercari, Inc.</t>
  </si>
  <si>
    <t>JP3921290007</t>
  </si>
  <si>
    <t>3538009SK4V5AXSTUJ26</t>
  </si>
  <si>
    <t>Mercator IT Solutions Ltd</t>
  </si>
  <si>
    <t>This target was approved using a streamlined target validation route exclusive to small and medium-sized enterprises (SMEs). https://sciencebasedtargets.org/faqs-for-smes/ Mercator IT Solutions Ltd commits to reduce scope 1 and scope 2 GHG emissions 42% by 2030 from a 2021 base year, and to measure and reduce its scope 3 emissions. Mercator IT Solutions Ltd commits to reach net-zero by 2050. As part of this, Mercator IT Solutions Ltd commits to reduce scope 1+2+3 emissions 100% by 2050 from a 2021 base year.</t>
  </si>
  <si>
    <t>Mercedes-Benz AG</t>
  </si>
  <si>
    <t>5299000W0HB7SX4P4882</t>
  </si>
  <si>
    <t>German global automobile marque Mercedes-Benz AG commits to reduce absolute scope 1 and 2 GHG emissions 50% by 2030 from a 2018 base year. Mercedes-Benz AG commits to reduce scope 3 GHG emissions from use of sold products 42% per vehicle kilometer by 2030 from a 2018 base year. Auto manufacturers have two near-term target temperature alignments for 1) scope 1 and 2 emissions and 2) scope 3 category 11 emissions from use of sold products.</t>
  </si>
  <si>
    <t>Mercedes-Benz Grand Prix Ltd</t>
  </si>
  <si>
    <t>Mercer International</t>
  </si>
  <si>
    <t>US5880561015</t>
  </si>
  <si>
    <t>549300Z5IAG39VRTY874</t>
  </si>
  <si>
    <t>Mercer International commits to reduce scope 1 GHG emissions 35% per tonne of pulp by 2030 from a 2019 base year*. Mercer International also commits to reduce absolute scope 2 GHG emissions 35% by 2030 from a 2019 base year. Mercer International further commits to reduce absolute scope 3 GHG emissions 35% within the same timeframe. *The target boundary includes biogenic emissions and removals from bioenergy feedstocks</t>
  </si>
  <si>
    <t>Merchants Building Maintenance</t>
  </si>
  <si>
    <t>MERCIALYS</t>
  </si>
  <si>
    <t>FR0010241638</t>
  </si>
  <si>
    <t>969500081CGAXB7YS433</t>
  </si>
  <si>
    <t>French real estate &amp; property management company Mercialys commits to reduce scope 1 and 2 GHG emissions 47% per square meter by 2030 from a 2017 base year. Mercialys commits to reduce scope 3 GHG emissions from downstream leased assets 46% per square meter and from waste generated in operations 26% per ton of waste by 2030 from a 2017 base year. Mercialys also commits to reduce absolute scope 3 GHG emissions from business travel 26% over the same timeframe.</t>
  </si>
  <si>
    <t>Merck &amp; Co., Inc., Rahway, NJ USA, which is known as MSD outside the U.S. and Canada</t>
  </si>
  <si>
    <t>US58933Y1055</t>
  </si>
  <si>
    <t>4YV9Y5M8S0BRK1RP0397</t>
  </si>
  <si>
    <t>Merck &amp; Co., Inc., Kenilworth, NJ, U.S.A., which is known as MSD outside the U.S. and Canada commits to reduce absolute scope 1 and scope 2 GHG emissions 46% by 2030 from a 2019 base year*. Merck &amp; Co., Inc., also commits to reduce absolute scope 3 GHG emissions 30% within the same timeframe. *The target boundary includes biogenic emissions and removals from bioenergy feedstocks</t>
  </si>
  <si>
    <t>Merck KGaA</t>
  </si>
  <si>
    <t>DE0006599905</t>
  </si>
  <si>
    <t>529900OAREIS0MOPTW25</t>
  </si>
  <si>
    <t>Merck KGaA commits to reduce absolute scope 1 and 2 GHG emissions 50% by 2030 from a 2020 base year.* Merck KGaA also commits to reduce scope 3 GHG emissions 52% per euro value added within the same timeframe. *The target boundary includes biogenic emissions and removals from bioenergy feedstock</t>
  </si>
  <si>
    <t>Mercury Engineering</t>
  </si>
  <si>
    <t>635400QZRCMKKXTZMP81</t>
  </si>
  <si>
    <t>Mercury commits to reduce absolute scope 1 and 2 GHG emissions 22.5% by 2030 from a 2021 base year. Mercury commits that 77.4% of its suppliers by spend covering purchased goods and services, will have science-based targets by 2027.</t>
  </si>
  <si>
    <t>Mercury NZ</t>
  </si>
  <si>
    <t>NZMRPE0001S2</t>
  </si>
  <si>
    <t>254900XLT925U953KK55</t>
  </si>
  <si>
    <t>MERGE</t>
  </si>
  <si>
    <t>Meridia Capital Partners SGEIC S.A.</t>
  </si>
  <si>
    <t>959800LD58ENLV3G7556</t>
  </si>
  <si>
    <t>Meridian Energy</t>
  </si>
  <si>
    <t>NZMELE0002S7</t>
  </si>
  <si>
    <t>254900IFKXIGNCY3A092</t>
  </si>
  <si>
    <t>Meridian Energy commits to reduce absolute scope 1 and 2 GHG emissions 50% by FY2030 from a FY2021 base y ear.Meridian Energy also commits to reduce absolute scope 3 GHG emissions 50% within the same timeframe.</t>
  </si>
  <si>
    <t>MERINO INDUSTRIES LTD.</t>
  </si>
  <si>
    <t>INE662B01017</t>
  </si>
  <si>
    <t>335800GTEDVUBW1HW640</t>
  </si>
  <si>
    <t>Merkur Andelskasse</t>
  </si>
  <si>
    <t>DKK: DK0060103851 / EUR: DK0060104073</t>
  </si>
  <si>
    <t>549300YV6LXRPJO3U576</t>
  </si>
  <si>
    <t>MERLIN Properties SOCIMI, SA</t>
  </si>
  <si>
    <t>This target was approved using a streamlined target validation route exclusive to small and medium-sized enterprises (SMEs). https://sciencebasedtargets.org/faqs-for-smes/ MERLIN Properties SOCIMI, S.A. commits to reduce scope 1 and scope 2 GHG emissions 50% by 2030 from a 2018 base year, and to measure and reduce its scope 3 emissions. MERLIN Properties SOCIMI, S.A. commits to reduce scope 1+2+3 emissions 90% by 2050 from a 2018 base year.</t>
  </si>
  <si>
    <t>MERRY ELECTRONICS CO., LTD.</t>
  </si>
  <si>
    <t>TW0002439007</t>
  </si>
  <si>
    <t>254900TUK5GIZWBLM571</t>
  </si>
  <si>
    <t>Messier Holdings Ltd (T/A Pinwheel)</t>
  </si>
  <si>
    <t>This target was approved using a streamlined target validation route exclusive to small and medium-sized enterprises (SMEs). https://sciencebasedtargets.org/faqs-for-smes/ Messier Holdings Ltd (T/A Pinwheel) commits to reduce scope 1 and scope 2 GHG emissions 42% by 2030 from a 2022 base year, and to measure and reduce its scope 3 emissions. Messier Holdings Ltd (T/A Pinwheel) commits to reach net-zero by 2040. As part of this, Messier Holdings Ltd (T/A Pinwheel) commits to reduce scope 1+2+3 emissions 90% by 2040 from a 2022 base year.</t>
  </si>
  <si>
    <t>Mesta AS</t>
  </si>
  <si>
    <t>Meta Platforms, Inc.</t>
  </si>
  <si>
    <t>US30303M1027</t>
  </si>
  <si>
    <t>BQ4BKCS1HXDV9HN80Z93</t>
  </si>
  <si>
    <t>Meta commits to reduce absolute scope 1 and 2 GHG emissions 42% by
2031 from a 2021 base year. Meta also commits to continue annually
sourcing 100% renewable electricity through 2030. Meta further commits
that 76% of its suppliers by emissions covering purchased goods and
services and capital goods, will have science-based targets by 2026.</t>
  </si>
  <si>
    <t>Metacube Software Private Limited</t>
  </si>
  <si>
    <t>U72200RJ2004PTC019247</t>
  </si>
  <si>
    <t>METAL D CO.LTD</t>
  </si>
  <si>
    <t>This target was approved using a streamlined target validation route exclusive to small and medium-sized enterprises (SMEs). https://sciencebasedtargets.org/faqs-for-smes/ METAL D CO.LTD commits to reduce scope 1 and scope 2 GHG emissions 42% by 2030 from a 2023 base year, and to measure and reduce its scope 3 emissions.</t>
  </si>
  <si>
    <t>Metal Plus Limited</t>
  </si>
  <si>
    <t>Metalfrio Solutions S.A.</t>
  </si>
  <si>
    <t>BRFRIOACNOR2</t>
  </si>
  <si>
    <t>METALIS Group</t>
  </si>
  <si>
    <t>METALLINEA SRL</t>
  </si>
  <si>
    <t>This target was approved using a streamlined target validation route exclusive to small and medium-sized enterprises (SMEs). https://sciencebasedtargets.org/faqs-for-smes/ METALLINEA SRL commits to reduce scope 1 and scope 2 GHG emissions 46% by 2030 from a 2019 base year, and to measure and reduce its scope 3 emissions.</t>
  </si>
  <si>
    <t>Metalsa S.A.P.I. de C.V.</t>
  </si>
  <si>
    <t>USP6638MAB74</t>
  </si>
  <si>
    <t>549300F2FONGJR575V67</t>
  </si>
  <si>
    <t>Metamorphosis SRL</t>
  </si>
  <si>
    <t>This target was approved using a streamlined target validation route exclusive to small and medium-sized enterprises (SMEs). https://sciencebasedtargets.org/faqs-for-smes/  Metamorphosis SRL commits to reduce scope 1 and scope 2 GHG emissions 42% by 2030 from a 2021 base year, and to measure and reduce its scope 3 emissions.</t>
  </si>
  <si>
    <t>MetLife, Inc.</t>
  </si>
  <si>
    <t>US59156R1086</t>
  </si>
  <si>
    <t>C4BXATY60WC6XEOZDX54</t>
  </si>
  <si>
    <t>Metlifecare</t>
  </si>
  <si>
    <t>NZMETE0001S2</t>
  </si>
  <si>
    <t>Metlifecare commits to reduce absolute scope 1 and 2 GHG emissions 42% by FY2030 from a FY2021 base year. Metlifecare also commits to increase annual sourcing of renewable electricity from 0% in FY2021 to 100% by FY2030. Metlifecare further commits to reduce scope 3 GHG emissions 51.6% per m2 by FY2030 from a FY2021 base year.</t>
  </si>
  <si>
    <t>Metrics Credit Partners</t>
  </si>
  <si>
    <t>AU000000MXT0</t>
  </si>
  <si>
    <t>METRO</t>
  </si>
  <si>
    <t>Metro AG</t>
  </si>
  <si>
    <t>5299006EQ03K3SSUYS12</t>
  </si>
  <si>
    <t>German multinational wholesale/cash and carry group METRO AG commits to reduce scope 1 and 2 GHG emissions 60% per square meter selling and delivery space by 2030 from a 2011 base year. METRO AG also commits to reduce absolute scope 3 GHG emissions 15% by 2030 from a 2018 base year.</t>
  </si>
  <si>
    <t>METRO FABRICS</t>
  </si>
  <si>
    <t>This target was approved using a streamlined target validation route exclusive to small and medium-sized enterprises (SMEs). https://sciencebasedtargets.org/faqs-for-smes/ METRO FABRICS commits to reduce scope 1 and scope 2 GHG emissions 42% by 2030 from a 2021 base year, and to measure and reduce its scope 3 emissions.</t>
  </si>
  <si>
    <t>Metrolina Greenhouses Inc</t>
  </si>
  <si>
    <t>254900Q9EO9YBGUP9Q65</t>
  </si>
  <si>
    <t>Metrolina Greenhouses commits to reduce absolute scope 1, 2, and 3 GHG emissions 58.8% by 2032 from a 2018 base year.*
*The target boundary includes land-related emissions and removals from
bioenergy feedstocks.</t>
  </si>
  <si>
    <t>Metsä Board Corporation</t>
  </si>
  <si>
    <t>FI0009000665</t>
  </si>
  <si>
    <t>743700KKB8Q035K38488</t>
  </si>
  <si>
    <t>European paperboard producer Metsä Board commits to reduce absolute Scope 1 and 2 GHG emissions 100% by 2030 from a 2016 base year . Metsä Board commits that 70% of its non-fibre suppliers and downstream transportation suppliers by spend will set science based targets by 2024.*The target boundary includes bioenergy emissions and removals from biogenic sources</t>
  </si>
  <si>
    <t>Metso Outotec</t>
  </si>
  <si>
    <t>FI0009007835</t>
  </si>
  <si>
    <t>549300R0VN9C371W0E07</t>
  </si>
  <si>
    <t>Metso Outotec commits to reduce absolute scope 1 and 2 GHG emissions 50% by 2030 from a 2019 base year. Metso Outotec commits to reduce scope 3 GHG emissions from the use of sold products as well as upstream and downstream transportation 20% by 2025 from a 2019 base year. Metso Outotec commits that 30% of its direct suppliers by spend covering purchased goods and services, will have science-based targets by 2025.</t>
  </si>
  <si>
    <t>Metten Fleischwaren GmbH &amp; Co. KG</t>
  </si>
  <si>
    <t>This target was approved using a streamlined target validation route exclusive to small and medium-sized enterprises (SMEs). https://sciencebasedtargets.org/faqs-for-smes/ Metten Fleischwaren GmbH &amp; Co. KG commits to reduce scope 1 and scope 2 GHG emissions 42% by 2030 from a 2021 base year, and to measure and reduce its scope 3 emissions.  Metten Fleischwaren GmbH &amp; Co. KG commits to reach net-zero by 2040. As part of this, Metten Fleischwaren GmbH &amp; Co. KG commits to reduce scope 1+2+3 emissions 90% by 2040 from a 2021 base year.</t>
  </si>
  <si>
    <t>Mettler-Toledo International Inc.</t>
  </si>
  <si>
    <t>US5926881054</t>
  </si>
  <si>
    <t>5493000BD5GJNUDIUG10</t>
  </si>
  <si>
    <t>Mettler-Toledo International Inc. commits to reach net-zero greenhouse gas  emissions across the value chain by 2050 from a 2018 and 2019 base year respectively.
Near-Term Targets
Mettler-Toledo International Inc. commits to reduce absolute scope 1 and 2 GHG emissions 70% by 2030 from a 2018 base year. Mettler-Toledo International Inc.commits to reduce absolute scope 3 GHG emissions from purchased goods and services, fuel and energy related activities, upstream transportation, business travel, employee commuting, and use of sold products 30% by 2030 from a 2019 base year.
Long-Term Targets
Mettler-Toledo International Inc. commits to reduce absolute scope 1 and 2 GHG emissions 90% by 2050 from a 2018 base year. Mettler-Toledo International Inc. commits to reduce absolute scope 3 GHG emissions 90% by 2050 from a 2019 base year.</t>
  </si>
  <si>
    <t>Metz A/S</t>
  </si>
  <si>
    <t>This target was approved using a streamlined target validation route exclusive to small and medium-sized enterprises (SMEs). https://sciencebasedtargets.org/faqs-for-smes/ Metz A/S commits to reduce scope 1 and scope 2 GHG emissions 42% by 2030 from a 2020 base year, and to measure and reduce its scope 3 emissions.</t>
  </si>
  <si>
    <t>Mewburn Ellis LLP</t>
  </si>
  <si>
    <t>This target was approved using a streamlined target validation route exclusive to small and medium-sized enterprises (SMEs). https://sciencebasedtargets.org/faqs-for-smes/ Mewburn Ellis LLP commits to reduce scope 1 and scope 2 GHG emissions 42% by 2030 from a 2021 base year, and to measure and reduce its scope 3 emissions. Mewburn Ellis LLP commits to reach net-zero by 2050. As part of this, Mewburn Ellis LLP commits to reduce scope 1+2+3 emissions 90% by 2050 from a 2021 base year.</t>
  </si>
  <si>
    <t>Meyers A/S</t>
  </si>
  <si>
    <t>Meyers commits to reduce absolute scope 1 and 2 GHG emissions 45% by 2030 from a 2021 base year.* Meyers also commits to reduce scope 3 GHG emissions from purchased goods and services 55% per kg of purchased food within the same timeframe. *The target boundary includes land-related emissions and removals from bioenergy feedstocks.</t>
  </si>
  <si>
    <t>MFP INDUSTRY SAS DI LUDMILA LUNGU &amp; C.</t>
  </si>
  <si>
    <t>This target was approved using a streamlined target validation route exclusive to small and medium-sized enterprises (SMEs). https://sciencebasedtargets.org/faqs-for-smes/ MFP INDUSTRY SAS DI LUDMILA LUNGU &amp; C. commits to reduce scope 1 and scope 2 GHG emissions 46% by 2030 from a 2019 base year, and to measure and reduce its scope 3 emissions.</t>
  </si>
  <si>
    <t>MG Apparel</t>
  </si>
  <si>
    <t>MGM Resorts International</t>
  </si>
  <si>
    <t>US5529531015</t>
  </si>
  <si>
    <t>54930066VBP7DZEGGJ87</t>
  </si>
  <si>
    <t>MGM Resorts International commits to reduce absolute scope 1 and 2 GHG emissions 50% by 2030 from a 2019 base year. MGM also commits to reduce absolute scope 3 GHG emissions from purchased goods and services, fuel-and energy-related activities, waste generated in operations, and employee commuting 30% within the same timeframe.</t>
  </si>
  <si>
    <t>Mianyang HKC Optoelectronics Technology Co., Ltd.</t>
  </si>
  <si>
    <t>MIC Co., Ltd</t>
  </si>
  <si>
    <t>This target was approved using a streamlined target validation route exclusive to small and medium-sized enterprises (SMEs). https://sciencebasedtargets.org/faqs-for-smes/. MIC Co., Ltd commits to reduce absolute scope 1 and scope 2 GHG emissions 50% by 2030 from a 2018 base year, and to measure and reduce its scope 3 emissions.</t>
  </si>
  <si>
    <t>MICHEL TRANSPORTEURS ASSOCIES (MTA)</t>
  </si>
  <si>
    <t>Michelin</t>
  </si>
  <si>
    <t>FR0000121261</t>
  </si>
  <si>
    <t>549300SOSI58J6VIW052</t>
  </si>
  <si>
    <t>Michelin commits to reduce absolute scope 1 and 2 GHG emissions 27.5% by 2030 from a 2019 base year.* Michelin also commits to reduce absolute scope 3 GHG emissions from fuel-and energy-related activities, upstream and downstream transportation and distribution and end-of-life treatment of sold products 15% by 2030 from a 2018 base year. Michelin further commits that 70% of its suppliers by emissions will have science-based targets by 2024. *The target boundary includes biogenic emissions and removals from bioenergy feedstocks</t>
  </si>
  <si>
    <t>Miclev Medical Products AB</t>
  </si>
  <si>
    <t>This target was approved using a streamlined target validation route exclusive to small and medium-sized enterprises (SMEs). https://sciencebasedtargets.org/faqs-for-smes/ Miclev Medical Products AB commits to reduce scope 1 and scope 2 GHG emissions 42% by 2030 from a 2022 base year, and to measure and reduce its scope 3 emissions.</t>
  </si>
  <si>
    <t>Micro Matic A/S</t>
  </si>
  <si>
    <t>Micro Technic A/S</t>
  </si>
  <si>
    <t>This target was approved using a streamlined target validation route exclusive to small and medium-sized enterprises (SMEs). https://sciencebasedtargets.org/faqs-for-smes/ Micro Technic A/S commits to reduce scope 1 and scope 2 GHG emissions 50% by 2030 from a 2018 base year, and to measure and reduce its scope 3 emissions.</t>
  </si>
  <si>
    <t>Micro-Star International Co., Ltd.</t>
  </si>
  <si>
    <t>TW0002377009</t>
  </si>
  <si>
    <t>254900F4E0BDGJSSD870</t>
  </si>
  <si>
    <t>MICROGREAT CASTING CO., LTD.</t>
  </si>
  <si>
    <t>This target was approved using a streamlined target validation route exclusive to small and medium-sized enterprises (SMEs). https://sciencebasedtargets.org/faqs-for-smes/ MICROGREAT CASTING CO., LTD.  commits to reduce scope 1 and scope 2 GHG emissions 42% by 2030 from a 2020 base year, and to measure and reduce its scope 3 emissions.</t>
  </si>
  <si>
    <t>MICROplásticos S.A.</t>
  </si>
  <si>
    <t>This target was approved using a streamlined target validation route exclusive to small and medium-sized enterprises (SMEs). https://sciencebasedtargets.org/faqs-for-smes/  MICROplásticos S.A. commits to reduce scope 1 and scope 2 GHG emissions 42% by 2030 from a 2021 base year, and to measure and reduce its scope 3 emissions.   MICROplásticos S.A.  commits to reach net-zero by 2033. As part of this,  MICROplásticos S.A.  commits to reduce scope 1+2+3 emissions 100% by 2033 from a 2021 base year.</t>
  </si>
  <si>
    <t>Microsoft Corporation</t>
  </si>
  <si>
    <t>US5949181045</t>
  </si>
  <si>
    <t>INR2EJN1ERAN0W5ZP974</t>
  </si>
  <si>
    <t>American multinational technology company Microsoft commits to continue annually source 100% renewable electricity through 2030. Microsoft also commits to reduce scope 3 GHG emissions intensity per unit of revenue 30% by 2030 from a 2017 base year and to avoid growth in absolute scope 3 emissions.</t>
  </si>
  <si>
    <t>MicroStrategy Inc.</t>
  </si>
  <si>
    <t>US5949724083</t>
  </si>
  <si>
    <t>Midas Safety, Pakistan</t>
  </si>
  <si>
    <t>Midcap Invest UK 1 Topco Limited</t>
  </si>
  <si>
    <t>This target was approved using a streamlined target validation route exclusive to small and medium-sized enterprises (SMEs). https://sciencebasedtargets.org/faqs-for-smes/ Midcap Invest UK 1 Topco Limited commits to reduce scope 1 and scope 2 GHG emissions 46% by 2030 from a 2019 base year, and to measure and reduce its scope 3 emissions</t>
  </si>
  <si>
    <t>Middle East Glass Manufacturing</t>
  </si>
  <si>
    <t>MidEuropa</t>
  </si>
  <si>
    <t>254900TLOCTBIJUUFN28</t>
  </si>
  <si>
    <t>Headline target: 
MidEuropa’s portfolio targets cover 100% of its total investment and lending by invested capital as of 2021. As of that year, required activities made up 100% of MidEuropa’s total investment and lending by invested capital.
https://sciencebasedtargets.org/resources/files/Target-language-and-summary-MidEuropa.pdf</t>
  </si>
  <si>
    <t>Midfield Meat International</t>
  </si>
  <si>
    <t>549300RKNQSYFZU5V638</t>
  </si>
  <si>
    <t>Midsona AB</t>
  </si>
  <si>
    <t>SE0000565210</t>
  </si>
  <si>
    <t>549300YMDO8YBYYI1981</t>
  </si>
  <si>
    <t>Midsona AB commits to reduce absolute scope 1 and 2 GHG emissions 38% by 2034 from a 2019 base year. Midsona AB also commits to reduce absolute scope 3 GHG emissions 38% within the same timeframe.</t>
  </si>
  <si>
    <t>Midstate Printing Company DBA The QMC Group</t>
  </si>
  <si>
    <t>This target was approved using a streamlined target validation route exclusive to small and medium-sized enterprises (SMEs). https://sciencebasedtargets.org/faqs-for-smes/ Midstate Printing Company DBA The QMC Group commits to reduce scope 1 and scope 2 GHG emissions 42% by 2030 from a 2022 base year, and to measure and reduce its scope 3 emissions.</t>
  </si>
  <si>
    <t>Midwestern Group Ltd.</t>
  </si>
  <si>
    <t>Uganda</t>
  </si>
  <si>
    <t>Mie EneWood, LTD.</t>
  </si>
  <si>
    <t>This target was approved using a streamlined target validation route exclusive to small and medium-sized enterprises (SMEs). https://sciencebasedtargets.org/faqs-for-smes/ Mie EneWood, LTD. commits to reduce scope 1 and scope 2 GHG emissions 42% by 2030 from a 2020 base year, and to measure and reduce its scope 3 emissions</t>
  </si>
  <si>
    <t>Miele &amp; Cie. KG</t>
  </si>
  <si>
    <t>529900IZ8AYE18GURC54</t>
  </si>
  <si>
    <t>German manufacturer of household and commercial appliances Miele commits to reduce absolute scope 1 and 2 GHG emissions 50% by 2030 from a 2019 base year. Miele also commits to reduce absolute scope 3 GHG emissions covering the use of sold products15% over the same target period.</t>
  </si>
  <si>
    <t>Migros Group</t>
  </si>
  <si>
    <t>Migros-Group commits to reduce absolute scope 1 and 2 GHG emissions 70% by 2030 from a 2019 base year.* Migros-Group also commits to reduce absolute scope 3 emissions from upstream transportation and distribution, use of sold goods and investments 27.5% over the same timeframe. Furthermore, Migros-Group commits that 67% of its suppliers by emissions covering purchased goods and services will have science-based targets by 2026. *The target boundary includes biogenic emissions and removals from bioenergy feedstocks.</t>
  </si>
  <si>
    <t>Migros Ticaret A.Ş.</t>
  </si>
  <si>
    <t>TREMGTI00012</t>
  </si>
  <si>
    <t>969500E5ONPU9OHYTX76</t>
  </si>
  <si>
    <t>Mihara Metal Factory Inc.</t>
  </si>
  <si>
    <t>This target was approved using a streamlined target validation route exclusive to small and medium-sized enterprises (SMEs). https://sciencebasedtargets.org/faqs-for-smes/ Mihara Metal Factory Inc. commits to reduce scope 1 and scope 2 GHG emissions 42% by 2030 from a 2021 base year, and to measure and reduce its scope 3 emissions.</t>
  </si>
  <si>
    <t>MiiR</t>
  </si>
  <si>
    <t>This target was approved using a streamlined target validation route exclusive to small and medium-sized enterprises (SMEs). https://sciencebasedtargets.org/faqs-for-smes/ MiiR commits to reduce scope 1 and scope 2 GHG emissions 46% by 2030 from a 2019 base year, and to measure and reduce its scope 3 emissions.</t>
  </si>
  <si>
    <t>MIKUNI KIKO CO., LTD</t>
  </si>
  <si>
    <t>This target was approved using a streamlined target validation route exclusive to small and medium-sized enterprises (SMEs). https://sciencebasedtargets.org/faqs-for-smes/ MIKUNI KIKO CO., LTD commits to reduce scope 1 and scope 2 GHG emissions 50% by 2030 from a 2018 base year, and to measure and reduce its scope 3 emissions.</t>
  </si>
  <si>
    <t>Milarex</t>
  </si>
  <si>
    <t>Milchhof Albert GmbH &amp; Co.KG</t>
  </si>
  <si>
    <t>This target was approved using a streamlined target validation route exclusive to small and medium-sized enterprises (SMEs). https://sciencebasedtargets.org/faqs-for-smes/ Milchhof Albert GmbH &amp; Co.KG commits to reduce scope 1 and scope 2 GHG emissions 42% by 2030 from a 2021 base year, and to measure and reduce its scope 3 emissions.</t>
  </si>
  <si>
    <t>Milcon Co.,Ltd</t>
  </si>
  <si>
    <t>This target was approved using a streamlined target validation route exclusive to small and medium-sized enterprises (SMEs). https://sciencebasedtargets.org/faqs-for-smes/ Milcon Co.,Ltd commits to reduce scope 1 and scope 2 GHG emissions 42% by 2030 from a 2022 base year, and to measure and reduce its scope 3 emissions.</t>
  </si>
  <si>
    <t>Mile Hi Bakery Inc.</t>
  </si>
  <si>
    <t>This target was approved using a streamlined target validation route exclusive to small and medium-sized enterprises (SMEs). https://sciencebasedtargets.org/faqs-for-smes/ Mile Hi Bakery Inc. commits to reduce scope 1 and scope 2 GHG emissions 50% by 2030 from a 2018 base year, and to measure and reduce its scope 3 emissions. Mile Hi Bakery Inc. commits to reach net-zero by 2050. As part of this, Mile Hi Bakery Inc. commits to reduce scope 1+2+3 emissions 90% by 2050 from a 2018 base year.</t>
  </si>
  <si>
    <t>Mile Hi Foods Co.</t>
  </si>
  <si>
    <t>V5GF5125F2T5V13LMJ21</t>
  </si>
  <si>
    <t>This target was approved using a streamlined target validation route exclusive to small and medium-sized enterprises (SMEs). https://sciencebasedtargets.org/faqs-for-smes/ Mile Hi Foods Co. commits to reduce scope 1 and scope 2 GHG emissions 50% by 2030 from a 2018 base year, and to measure and reduce its scope 3 emissions. Mile Hi Foods Co. commits to reach net-zero by 2050. As part of this, Mile Hi Foods Co. commits to reduce scope 1+2+3 emissions 90% by 2050 from a 2018 base year.</t>
  </si>
  <si>
    <t>Milestone Technologies, Inc</t>
  </si>
  <si>
    <t>Mileway</t>
  </si>
  <si>
    <t>724500H2HPSXUAS7BH79</t>
  </si>
  <si>
    <t>MiljöMatematik Malmö AB</t>
  </si>
  <si>
    <t>MiljöMatematik Malmö AB commits to reduce absolute scope 1, 2 and 3 GHG emissions 50% by 2025 from a 2019 base year. MiljöMatematik Malmö AB also commits that 50% of its suppliers by emissions covering purchased goods and services and fuel and energy related activities will have set science-based targets by 2025 from a 2019 base year.</t>
  </si>
  <si>
    <t>Millennium &amp; Copthorne Hotels plc.</t>
  </si>
  <si>
    <t>GB0005622542</t>
  </si>
  <si>
    <t>2138003EQ1O4LZ1JNH19</t>
  </si>
  <si>
    <t>Global hospitality management and real estate group Millennium &amp; Copthorne Hotels plc commits to reduce absolute scope 1, 2, and 3 GHG emissions 27% by 2030 from a 2017 base year. The target covers scope 3 emissions from fuel- and energy-related activities, waste, business travel, employee commuting, upstream leased assets, franchises and investments.”</t>
  </si>
  <si>
    <t>Miller Insurance Services LLP</t>
  </si>
  <si>
    <t>Miller Insurance Services LLP commits to reduce absolute scope 1 and 2 GHG emissions 42% by 2030 from a 2022 base year. Miller Insurance Services LLP commits to reduce absolute scope 3 GHG emissions 56% per GBP value added within the same timeframe.</t>
  </si>
  <si>
    <t>MillerKnoll</t>
  </si>
  <si>
    <t>US6005441000</t>
  </si>
  <si>
    <t>U98HXD3PNK7HYU2MU887</t>
  </si>
  <si>
    <t>Millicom International Cellular S.A.</t>
  </si>
  <si>
    <t>SE0012454841</t>
  </si>
  <si>
    <t>549300CTHC1CP86P2G96</t>
  </si>
  <si>
    <t>Milliken &amp; Company</t>
  </si>
  <si>
    <t>US60081H1086</t>
  </si>
  <si>
    <t>549300XB5UQO7U766C18</t>
  </si>
  <si>
    <t>Overall Net-Zero Target
Milliken &amp; Company commits to reach net-zero greenhouse gas emissions across the value chain by 2050 from a 2018 base year.
Near-Term Targets
Milliken &amp; Company commits to reduce absolute scope 1 and scope 2 GHG emissions 50.4% by 2030 from a 2018 base year*. Milliken &amp; Company also commits to reduce absolute scope 3 GHG emissions 30% within the same timeframe. *The target boundary includes biogenic emissions and removals from bioenergy feedstocks.
Long-Term Targets
Milliken &amp; Company commits to reduce absolute scope 1 and scope 2 GHG emissions 90% by 2050 from a 2018 base year.* Milliken &amp; Company also commits to reduce absolute scope 3 GHG emissions 90% within the same timeframe. *The target boundary includes biogenic emissions and removals from bioenergy feedstocks.</t>
  </si>
  <si>
    <t>Milliman, Inc.</t>
  </si>
  <si>
    <t>Overall Net zero target
Milliman Inc. commits to reach net-zero greenhouse gas emissions across the value chain by 2040.
Near-Term Target
Milliman commits to reduce absolute scope 1, 2 and 3 GHG emissions 46.2% by 2030 from a 2019 base year.
Long-Term Target
Milliman commits to reduce absolute scope 1, 2 and 3 GHG emissions 90% by 2040 from a 2019 base year.</t>
  </si>
  <si>
    <t>Mills &amp; Reeve</t>
  </si>
  <si>
    <t>Mills AS</t>
  </si>
  <si>
    <t>5493002Q90NEJB6EPG57</t>
  </si>
  <si>
    <t>Mills AS commits to reduce absolute scope 1 and 2 GHG emissions 92% by 2026 from a 2020 base year. Mills AS commits to increase annual sourcing of renewable electricity from 0% in 2020 to 100% by 2021 and commits to continue annually sourcing 100% renewable electricity through 2030. Mills AS commits to reduce absolute scope 3 GHG emissions 42% by 2030 from a 2020 base year. Mills AS commits that 70% of its suppliers by emissions covering purchased goods and services will have SBTs by 2025.</t>
  </si>
  <si>
    <t>MILLS LOCAÇÃO SERVIÇOS E LOGÍSTICA S/A</t>
  </si>
  <si>
    <t>BRMILSACNOR2</t>
  </si>
  <si>
    <t>Miltenyi Biotec</t>
  </si>
  <si>
    <t>Minakem SAS</t>
  </si>
  <si>
    <t>Minamikawarakoubou Co.,Ltd.</t>
  </si>
  <si>
    <t>This target was approved using a streamlined target validation route exclusive to small and medium-sized enterprises (SMEs). https://sciencebasedtargets.org/faqs-for-smes/ Minamikawarakoubou Co.,Ltd. commits to reduce scope 1 and scope 2 GHG emissions 42% by 2030 from a 2022 base year, and to measure and reduce its scope 3 emissions.</t>
  </si>
  <si>
    <t>Minconsult Sdn. Bhd.</t>
  </si>
  <si>
    <t>254900MTIHC2X0KUVT11</t>
  </si>
  <si>
    <t>Minconsult Sdn. Bhd. commits to reduce absolute scope 1 and scope 2 GHG emissions 46.5% by 2030 from a 2019 base year.</t>
  </si>
  <si>
    <t>MINDSNOB CONSULTING PRIVATE LIMITED</t>
  </si>
  <si>
    <t>This target was approved using a streamlined target validation route exclusive to small and medium-sized enterprises (SMEs). https://sciencebasedtargets.org/faqs-for-smes/ MINDSNOB CONSULTING PRIVATE LIMITED commits to reduce scope 1 and scope 2 GHG emissions 42% by 2030 from a 2022 base year, and to measure and reduce its scope 3 emissions. MINDSNOB CONSULTING PRIVATE LIMITED commits to reach net-zero by 2035. As part of this, MINDSNOB CONSULTING PRIVATE LIMITED commits to reduce scope 1+2+3 emissions 90% by 2035 from a 2022 base year.</t>
  </si>
  <si>
    <t>MinebeaMitsumi Inc.</t>
  </si>
  <si>
    <t>JP3906000009</t>
  </si>
  <si>
    <t>353800CCB0CZ75YZ4010</t>
  </si>
  <si>
    <t>Minerals Technologies, Inc</t>
  </si>
  <si>
    <t>MINFY TECHNOLOGIES PRIVATE LIMITED</t>
  </si>
  <si>
    <t>This target was approved using a streamlined target validation route exclusive to small and medium-sized enterprises (SMEs). https://sciencebasedtargets.org/faqs-for-smes/ MINFY TECHNOLOGIES PRIVATE LIMITED commits to reduce scope 1 and scope 2 GHG emissions 42% by 2030 from a 2022 base year, and to measure and reduce its scope 3 emissions.</t>
  </si>
  <si>
    <t>Minor International Public Company Limited</t>
  </si>
  <si>
    <t>TH0128B10Z09</t>
  </si>
  <si>
    <t>Minor, Weir and Willis Ltd</t>
  </si>
  <si>
    <t>Mintel Group Limited</t>
  </si>
  <si>
    <t>5493003B0QLSQ1QURL96</t>
  </si>
  <si>
    <t>Minto Apartment REIT</t>
  </si>
  <si>
    <t>Minto Properties Inc</t>
  </si>
  <si>
    <t>549300HQ9QY56V0PYH93</t>
  </si>
  <si>
    <t>Mips AB</t>
  </si>
  <si>
    <t>SE0009216278</t>
  </si>
  <si>
    <t>Miquel y Costas &amp; Miquel, S.A</t>
  </si>
  <si>
    <t>ES0164180012</t>
  </si>
  <si>
    <t>95980020140005204809</t>
  </si>
  <si>
    <t>Mirae Asset Securities</t>
  </si>
  <si>
    <t>KR7006800007</t>
  </si>
  <si>
    <t>98840072S6T63E2V1291</t>
  </si>
  <si>
    <t>Headline target: Mirae Asset Securities  portfolio targets cover 10% of its total investment and lending by total balance sheet assets as of 2022. As of that year, required activities made up 4% of Mirae Asset Securities’ total investment and lending by total balance sheet assets while optional activities made up 37% and out of scope activities made up 59%.
https://sciencebasedtargets.org/resources/files/Target-language-and-summary_Mirae-Asset-Securities-Co.-Ltd.-updated.pdf</t>
  </si>
  <si>
    <t>MIRAIT ONE Corporation</t>
  </si>
  <si>
    <t>JP3910620008</t>
  </si>
  <si>
    <t>353800RI3EZVEIDAEL62</t>
  </si>
  <si>
    <t>MIRAIT ONE CORPORATION commits to reduce absolute scope 1 and 2 GHG emissions 42% by FY2030 from a FY2020 base year. MIRAIT ONE CORPORATION also commits to reduce absolute scope 3 GHG emissions 25% within the same timeframe.</t>
  </si>
  <si>
    <t>Mirka Ltd</t>
  </si>
  <si>
    <t>Miropasz Sp. z o. o.</t>
  </si>
  <si>
    <t>This target was approved using a streamlined target validation route exclusive to small and medium-sized enterprises (SMEs). https://sciencebasedtargets.org/faqs-for-smes/ Miropasz Sp. z o. o. commits to reduce scope 1 and scope 2 GHG emissions 42% by 2030 from a 2022 base year, and to measure and reduce its scope 3 emissions.</t>
  </si>
  <si>
    <t>MIROW &amp; CO. DO BRASIL CONSULTORIA LTDA</t>
  </si>
  <si>
    <t>This target was approved using a streamlined target validation route exclusive to small and medium-sized enterprises (SMEs). https://sciencebasedtargets.org/faqs-for-smes/ MIROW &amp; CO. DO BRASIL CONSULTORIA LTDA commits to reduce scope 1 and scope 2 GHG emissions 46% by 2030 from a 2019 base year, and to measure and reduce its scope 3 emissions.  MIROW &amp; CO. DO BRASIL CONSULTORIA LTDA commits to reach net-zero by 2050. As part of this, MIROW &amp; CO. DO BRASIL CONSULTORIA LTDA commits to reduce scope 1+2+3 emissions 100% by 2050 from a 2019 base year.</t>
  </si>
  <si>
    <t>Mirvac Group</t>
  </si>
  <si>
    <t>AU000000MGR9</t>
  </si>
  <si>
    <t>Misfat Filtration</t>
  </si>
  <si>
    <t>Mishcon de Reya LLP</t>
  </si>
  <si>
    <t>549300LNYYQB2REND203</t>
  </si>
  <si>
    <t>Mishcon de Reya LLP commits to reduce absolute scope 1 and 2 GHG emissions 42% by FY2029/30 from a FY2019/20 base year. Mishcon de Reya LLP also commits to reduce absolute scope 3 GHG emissions 42% within the same timeframe.</t>
  </si>
  <si>
    <t>Misono Sash Industry Co.,Ltd.</t>
  </si>
  <si>
    <t>This target was approved using a streamlined target validation route exclusive to small and medium-sized enterprises (SMEs). https://sciencebasedtargets.org/faqs-for-smes/ Misono Sash Industry Co.,Ltd. commits to reduce scope 1 and scope 2 GHG emissions 42% by 2030 from a 2022 base year, and to measure and reduce its scope 3 emissions.</t>
  </si>
  <si>
    <t>Mistral Home</t>
  </si>
  <si>
    <t>549300UHLP65IPWSZX52</t>
  </si>
  <si>
    <t>This target was approved using a streamlined target validation route exclusive to small and medium-sized enterprises (SMEs). https://sciencebasedtargets.org/faqs-for-smes/ Mistral Home commits to reduce scope 1 and scope 2 GHG emissions 42% by 2030 from a 2020 base year, and to measure and reduce its scope 3 emissions.</t>
  </si>
  <si>
    <t>MITAKA KANKYO SERVICE CO.</t>
  </si>
  <si>
    <t>This target was approved using a streamlined target validation route exclusive to small and medium-sized enterprises (SMEs). https://sciencebasedtargets.org/faqs-for-smes/ MITAKA KANKYO SERVICE CO. commits to reduce  scope 1 and scope 2 GHG emissions 25% by 2030 from a 2020 base year, and to measure and reduce its scope 3 emissions.</t>
  </si>
  <si>
    <t>Mitani Construction Company</t>
  </si>
  <si>
    <t>This target was approved using a streamlined target validation route exclusive to small and medium-sized enterprises (SMEs). https://sciencebasedtargets.org/faqs-for-smes/Mitani Construction Company commits to reduce scope 1 and scope 2 GHG emissions 42% by 2030 from a 2020 base year, and to measure and reduce its scope 3 emissions.</t>
  </si>
  <si>
    <t>Mitchell Cotts Freight Kenya Limited</t>
  </si>
  <si>
    <t>This target was approved using a streamlined target validation route exclusive to small and medium-sized enterprises (SMEs). https://sciencebasedtargets.org/faqs-for-smes/ Mitchell Cotts Freight Kenya Limited commits to reduce scope 1 and scope 2 GHG emissions 42% by 2030 from a 2022 base year, and to measure and reduce its scope 3 emissions.</t>
  </si>
  <si>
    <t>Mitchells &amp; Butlers plc</t>
  </si>
  <si>
    <t>GB00B1FP6H53</t>
  </si>
  <si>
    <t>213800JHYNDNB1NS2W10</t>
  </si>
  <si>
    <t>Overall Target
Mitchells and Butlers Plc commits to reach net-zero greenhouse gas emissions across the value
chain by 2040.
Near-Term Targets
Mitchells and Butlers Plc commits to reduce absolute scope 1 and 2 GHG emissions 70% by
FY2030 from a FY2019 base year. Mitchells and Butlers plc also commits to reduce absolute
scope 3 GHG emissions 28% within the same timeframe.
Long-Term Targets
Mitchells and Butlers Plc commits to reduce absolute scope 1, 2 and 3 GHG emissions 90% by
FY2040 from a FY2019 base year.</t>
  </si>
  <si>
    <t>MITCON Consultancy &amp; Engineering Services Limited</t>
  </si>
  <si>
    <t>INE828O01033</t>
  </si>
  <si>
    <t>335800TDQKGRZESIQ223</t>
  </si>
  <si>
    <t>This target was approved using a streamlined target validation route exclusive to small and medium-sized enterprises (SMEs). https://sciencebasedtargets.org/faqs-for-smes/ MITCON Consultancy &amp; Engineering Services Limited commits to reduce absolute scope 1 and scope 2 GHG emissions 46% by 2030 from a 2019 base year, and to measure and reduce its scope 3 emissions.</t>
  </si>
  <si>
    <t>Mitel Networks(International) Limited</t>
  </si>
  <si>
    <t>Mitie</t>
  </si>
  <si>
    <t>GB0004657408</t>
  </si>
  <si>
    <t>213800MTCLTKEHWZMJ03</t>
  </si>
  <si>
    <t>Overall Net-Zero Target 
 Mitie Group PLC commits to reach net-zero greenhouse gas emissions across the value chain by FY2046 from a FY2017 base year. 
 Near-Term Targets 
 Mitie Group PLC commits to reduce absolute scope 1 and 2 GHG emissions 29.4% by FY2027 from a FY2022 base year. Mitie Group PLC also commits to continue annually sourcing 100% renewable electricity through to FY2027. Mitie Group PLC further commits to reduce absolute scope 3 GHG emissions from fuel and energy related activities, waste generated in operations, business travel and employee commuting 25.2% by FY2027 from a FY2022 base year. Mitie Group PLC finally commits that 60% of its suppliers by spend covering purchased goods and services and upstream transportation and distribution will have science-based targets by FY2027. 
 Long-Term Targets 
 Mitie Group PLC commits to reduce absolute scope 1 and 2 GHG emissions 90% by FY2046 from a FY2022 base year. Mitie Group PLC also commits to reduce absolute scope 3 GHG emissions 90% within the same timeframe.</t>
  </si>
  <si>
    <t>Mitr Phol Group</t>
  </si>
  <si>
    <t>Mitsubishi Electric Corporation</t>
  </si>
  <si>
    <t>JP3902400005</t>
  </si>
  <si>
    <t>549300TRXM9Y6561AX39</t>
  </si>
  <si>
    <t>Mitsubishi Electric commits to reduce absolute scope 1 and 2 GHG emissions 42% by FY2031 from a FY2022 base year. Mitsubishi Electric also commits to reduce absolute scope 3 GHG emissions 30% by FY2031 from a FY2019 base year.</t>
  </si>
  <si>
    <t>MITSUBISHI ESTATE CO., LTD.</t>
  </si>
  <si>
    <t>JP3899600005</t>
  </si>
  <si>
    <t>353800KOFMRGOXSJ5Z65</t>
  </si>
  <si>
    <t>Overall Net-Zero Target
Mitsubishi Estate Co., LTD. commits to reach net-zero greenhouse gas emissions across the value chain by FY2050 from a FY2019 base year.
Near-Term Targets
Mitsubishi Estate Co., LTD. commits to reduce absolute scope 1 and 2 GHG emissions 70%  by FY2030 from a FY2019 base year. Mitsubishi Estate Co., LTD. commits to reduce absolute scope 3 GHG emissions 50% by FY2030 from a FY2019 base year.
Long-Term Targets
Mitsubishi Estate Co., LTD. commits to reduce absolute scope 1, 2, and 3 GHG emissions 90% by FY2050 from a FY2019 base year.</t>
  </si>
  <si>
    <t>Mitsubishi Estate Logistics REIT Investment Corporation</t>
  </si>
  <si>
    <t>This target was approved using a streamlined target validation route exclusive to small and medium-sized enterprises (SMEs). https://sciencebasedtargets.org/faqs-for-smes/ Mitsubishi Estate Logistics REIT Investment Corporation commits to reduce scope 1 and scope 2 GHG emissions 42% by 2030 from a 2021 base year, and to measure and reduce its scope 3 emissions.</t>
  </si>
  <si>
    <t>Mitsubishi HC Capital UK PLC</t>
  </si>
  <si>
    <t>549300P4PHVCL0EZU771</t>
  </si>
  <si>
    <t>MITSUBISHI LOGISTICS CORPORATION</t>
  </si>
  <si>
    <t>JP3902000003</t>
  </si>
  <si>
    <t>Mitsubishi Materials Co.</t>
  </si>
  <si>
    <t>JP3903000002</t>
  </si>
  <si>
    <t>35380076QOBOSOUBRT89</t>
  </si>
  <si>
    <t>Mitsubishi Materials Corporation commits to reduce absolute scope 1 and 2 GHG emissions 42% by FY2031 from a FY2021 base year. Mitsubishi Materials Corporation also commits to reduce absolute scope 3 GHG emissions from purchased goods and services, fuel and energy related activities, and investments 13% within the same timeframe.</t>
  </si>
  <si>
    <t>MITSUBOSHI KEITO Co.,Ltd.</t>
  </si>
  <si>
    <t>This target was approved using a streamlined target validation route exclusive to small and medium-sized enterprises (SMEs). https://sciencebasedtargets.org/faqs-for-smes/ MITSUBOSHI KEITO Co.,Ltd. commits to reduce scope 1 and scope 2 GHG emissions 42% by 2030 from a 2020 base year, and to measure and reduce its scope 3 emissions.</t>
  </si>
  <si>
    <t>MITSUI FUDOSAN CO., LTD.</t>
  </si>
  <si>
    <t>JP3893200000</t>
  </si>
  <si>
    <t>353800ND4ZKNZDYKMF33</t>
  </si>
  <si>
    <t>MITSUI FUDOSAN CO., LTD. commits to reduce absolute scope 1 and 2 GHG emissions 46.2% by FY2030 from a FY2019 base year. MITSUI FUDOSAN., LTD. also commits to reduce absolute 3 GHG emissions 39.2% within the same timeframe</t>
  </si>
  <si>
    <t>Miura CO.,Ltd.</t>
  </si>
  <si>
    <t>This target was approved using a streamlined target validation route exclusive to small and medium-sized enterprises (SMEs). https://sciencebasedtargets.org/faqs-for-smes/ Miura CO.,Ltd. commits to reduce scope 1 and scope 2 GHG emissions 42% by 2030 from a 2022 base year, and to measure and reduce its scope 3 emissions.</t>
  </si>
  <si>
    <t>MIVRAG Cold forming technology LTD.</t>
  </si>
  <si>
    <t>This target was approved using a streamlined target validation route exclusive to small and medium-sized enterprises (SMEs). https://sciencebasedtargets.org/faqs-for-smes/ MIVRAG Cold forming technology LTD. commits to reduce scope 1 and scope 2 GHG emissions 42% by 2030 from a 2022 base year, and to measure and reduce its scope 3 emissions.</t>
  </si>
  <si>
    <t>MIWA SEISAKUSHO CO.,LTD</t>
  </si>
  <si>
    <t>This target was approved using a streamlined target validation route exclusive to small and medium-sized enterprises (SMEs). https://sciencebasedtargets.org/faqs-for-smes/ MIWA SEISAKUSHO CO.,LTD commits to reduce scope 1 and scope 2 GHG emissions 42% by 2030 from a 2021 base year, and to measure and reduce its scope 3 emissions.</t>
  </si>
  <si>
    <t>MIWATECH CO., LTD.</t>
  </si>
  <si>
    <t>This target was approved using a streamlined target validation route exclusive to small and medium-sized enterprises (SMEs). https://sciencebasedtargets.org/faqs-for-smes/ MIWATECH CO., LTD.commits to reduce scope 1 and scope 2 GHG emissions 50% by 2030 from a 2018 base year, and to measure and reduce its scope 3 emissions.</t>
  </si>
  <si>
    <t>MIYABI co.,ltd.</t>
  </si>
  <si>
    <t>This target was approved using a streamlined target validation route exclusive to small and medium-sized enterprises (SMEs). https://sciencebasedtargets.org/faqs-for-smes/ MIYABI co.,ltd. commits to reduce scope 1 and scope 2 GHG emissions 42% by 2030 from a 2021 base year, and to measure and reduce its scope 3 emissions.</t>
  </si>
  <si>
    <t>MIYAGI EISEI KANKYO KOSHA, INC.</t>
  </si>
  <si>
    <t>This target was approved using a streamlined target validation route exclusive to small and medium-sized enterprises (SMEs). https://sciencebasedtargets.org/faqs-for-smes/ MIYAGI EISEI KANKYO KOSHA, INC. commits to reduce scope 1 and scope 2 GHG emissions 30% by 2030 from a 2018 base year, and to measure and reduce its scope 3 emissions.</t>
  </si>
  <si>
    <t>Miyako Printing Ink Co., Ltd.</t>
  </si>
  <si>
    <t>This target was approved using a streamlined target validation route exclusive to small and medium-sized enterprises (SMEs). https://sciencebasedtargets.org/faqs-for-smes/ Miyako Printing Ink Co., Ltd. commits to reduce scope 1 and scope 2 GHG emissions 42% by 2030 from a 2021 base year, and to measure and reduce its scope 3 emissions.</t>
  </si>
  <si>
    <t>Miyakoda Construction Co., Ltd</t>
  </si>
  <si>
    <t>This target was approved using a streamlined target validation route exclusive to small and medium-sized enterprises (SMEs). https://sciencebasedtargets.org/faqs-for-smes/Miyakoda Construction Co., Ltd. commits to reduce absolute scope 1 and scope 2 GHG emissions 50% by 2030 from a 2018 base year, and to measure and reduce its scope 3 emissions.</t>
  </si>
  <si>
    <t>Miyama Seisakusho Co.,Ltd</t>
  </si>
  <si>
    <t>This target was approved using a streamlined target validation route exclusive to small and medium-sized enterprises (SMEs). https://sciencebasedtargets.org/faqs-for-smes/ Miyama Seisakusho Co.,Ltd commits to reduce scope 1 and scope 2 GHG emissions 42% by 2030 from a 2022 base year, and to measure and reduce its scope 3 emissions.</t>
  </si>
  <si>
    <t>MIYOSHI KASEI, INC.</t>
  </si>
  <si>
    <t>This target was approved using a streamlined target validation route exclusive to small and medium-sized enterprises (SMEs). https://sciencebasedtargets.org/faqs-for-smes/ MIYOSHI KASEI, INC. commits to reduce scope 1 and scope 2 GHG emissions 50% by 2030 from a 2018 base year, and to measure and reduce its scope 3 emissions.</t>
  </si>
  <si>
    <t>MIZSEI MFG CO., LTD.</t>
  </si>
  <si>
    <t>This target was approved using a streamlined target validation route exclusive to small and medium-sized enterprises (SMEs). https://sciencebasedtargets.org/faqs-for-smes/ MIZSEI MFG CO., LTD. scope 1 and scope 2 GHG emissions 42% by 2030 from a 2020 base year, and to measure and reduce its scope 3 emissions.</t>
  </si>
  <si>
    <t>MIZUNO CORPORATION</t>
  </si>
  <si>
    <t>JP3905200006</t>
  </si>
  <si>
    <t>353800HVH84K5YH37819</t>
  </si>
  <si>
    <t>MIZUNO KG Ltd</t>
  </si>
  <si>
    <t>This target was approved using a streamlined target validation route exclusive to small and medium-sized enterprises (SMEs). https://sciencebasedtargets.org/faqs-for-smes/ MIZUNO KG Ltd commits to reduce scope 1 and scope 2 GHG emissions 42% by 2030 from a 2022 base year, and to measure and reduce its scope 3 emissions.</t>
  </si>
  <si>
    <t>MizunoueSaigaibougu Co.,Ltd</t>
  </si>
  <si>
    <t>This target was approved using a streamlined target validation route exclusive to small and medium-sized enterprises (SMEs). https://sciencebasedtargets.org/faqs-for-smes/ MizunoueSaigaibougu Co.,Ltd commits to reduce scope 1 and scope 2 GHG emissions 42% by 2030 from a 2022 base year, and to measure and reduce its scope 3 emissions.</t>
  </si>
  <si>
    <t>MIZUTANI VALVE M.F.G.Co.,Ltd</t>
  </si>
  <si>
    <t>This target was approved using a streamlined target validation route exclusive to small and medium-sized enterprises (SMEs). https://sciencebasedtargets.org/faqs-for-smes/ MIZUTANI VALVE M.F.G.Co.,Ltd commits to reduce scope 1 and scope 2 GHG emissions 42% by 2030 from a 2020 base year, and to measure and reduce its scope 3 emissions.</t>
  </si>
  <si>
    <t>MJ Gleeson PLC</t>
  </si>
  <si>
    <t>GB00BRKD9Z53</t>
  </si>
  <si>
    <t>21380064K7N2W7FD6434</t>
  </si>
  <si>
    <t>MJH Life Sciences, LLC</t>
  </si>
  <si>
    <t>mká Comunicacion Health, SL</t>
  </si>
  <si>
    <t>This target was approved using a streamlined target validation route exclusive to small and medium-sized enterprises (SMEs). https://sciencebasedtargets.org/faqs-for-smes/  mká Comunicacion Health, SL commits to reduce scope 1 and scope 2 GHG emissions 42% by 2030 from a 2022 base year, and to measure and reduce its scope 3 emissions.</t>
  </si>
  <si>
    <t>MKS Instruments, Inc.</t>
  </si>
  <si>
    <t>US55306N1046</t>
  </si>
  <si>
    <t>549300KEQATBHAGVF505</t>
  </si>
  <si>
    <t>MKS PAMP SA</t>
  </si>
  <si>
    <t>5493003LH8FCBKYN7Y95</t>
  </si>
  <si>
    <t>MKS PAMP SA commits to reduce absolute scope 1 GHG emissions 46.2% by FY2030 from a FY2019 base year. MKS PAMP SA also commits to continue active annual sourcing of 100% renewable electricity through FY2030. MKS PAMP SA further commits to reduce absolute scope 3 GHG emissions 30% by FY2030 from a FY2019 base year.</t>
  </si>
  <si>
    <t>MM Interplast Co., Ltd.</t>
  </si>
  <si>
    <t>This target was approved using a streamlined target validation route exclusive to small and medium-sized enterprises (SMEs). https://sciencebasedtargets.org/faqs-for-smes/ MM Interplast Co., Ltd. commits to reduce scope 1 and scope 2 GHG emissions 42% by 2030 from a 2022 base year, and to measure and reduce its scope 3 emissions.</t>
  </si>
  <si>
    <t>MM Sports AB</t>
  </si>
  <si>
    <t>This target was approved using a streamlined target validation route exclusive to small and medium-sized enterprises (SMEs). https://sciencebasedtargets.org/faqs-for-smes/ MM Sports AB commits to reduce scope 1 and scope 2 GHG emissions 42% by 2030 from a 2021 base year, and to measure and reduce its scope 3 emissions.</t>
  </si>
  <si>
    <t>MMTC-PAMP India Private Limited</t>
  </si>
  <si>
    <t>335800F2N17O1E519V41</t>
  </si>
  <si>
    <t>MMTC-PAMP India Private Limited commits to reduce absolute scope 1 and 2 GHG
emissions 47% by FY2029/2030 from a FY2018/2019 base year. MMTC-PAMP
India Private Limited also commits to reduce absolute scope 3 GHG emissions
27.5% within the same timeframe.</t>
  </si>
  <si>
    <t>Mobico Group PLC</t>
  </si>
  <si>
    <t>XS2081477817</t>
  </si>
  <si>
    <t>213800A8IQEMY8PA5X34</t>
  </si>
  <si>
    <t>Mobico Group Plc commits to reduce absolute scope 1 and 2 GHG emissions 55% by 2033 from a 2022 base year*. Mobico Group Plc also commits to reduce absolute scope 3 GHG emissions 33% within the same timeframe*.
*The target boundary includes biogenic land-related emissions and removals from bioenergy feedstocks</t>
  </si>
  <si>
    <t>Mobile Telecommunications Company (Zain)</t>
  </si>
  <si>
    <t>KW0EQ0601058</t>
  </si>
  <si>
    <t>Mobileum, Inc</t>
  </si>
  <si>
    <t>Mobility Genossenschaft</t>
  </si>
  <si>
    <t>This target was approved using a streamlined target validation route exclusive to small and medium-sized enterprises (SMEs). https://sciencebasedtargets.org/faqs-for-smes/ Mobility Genossenschaft commits to reduce scope 1 and scope 2 GHG emissions 46% by 2030 from a 2019 base year, and to measure and reduce its scope 3 emissions.</t>
  </si>
  <si>
    <t>Mobsta Ltd</t>
  </si>
  <si>
    <t>This target was approved using a streamlined target validation route exclusive to small and medium-sized enterprises (SMEs). https://sciencebasedtargets.org/faqs-for-smes/ Mobsta Ltd commits to reduce scope 1 and scope 2 GHG emissions 42% by 2030 from a 2021 base year, and to measure and reduce its scope 3 emissions. Mobsta Ltd commits to reach net-zero by 2050. As part of this, Mobsta Ltd commits to reduce scope 1+2+3 emissions 95% by 2050 from a 2021 base year.</t>
  </si>
  <si>
    <t>MODE Global</t>
  </si>
  <si>
    <t>This target was approved using a streamlined target validation route exclusive to small and medium-sized enterprises (SMEs). https://sciencebasedtargets.org/faqs-for-smes/ MODE Global commits to reduce scope 1 and scope 2 GHG emissions 42% by 2030 from a 2022 base year, and to measure and reduce its scope 3 emissions.</t>
  </si>
  <si>
    <t>Modebest Builders Ltd</t>
  </si>
  <si>
    <t>This target was approved using a streamlined target validation route exclusive to small and medium-sized enterprises (SMEs). https://sciencebasedtargets.org/faqs-for-smes/ Modebest Builders Ltd commits to reduce scope 1 and scope 2 GHG emissions 42% by 2030 from a 2021 base year, and to measure and reduce its scope 3 emissions.</t>
  </si>
  <si>
    <t>Model HOLDING AG</t>
  </si>
  <si>
    <t>506700WR262746I7S182</t>
  </si>
  <si>
    <t>Model Holding AG commits to reduce scope 1 and 2 GHG emissions from paper mills 22.9% per ton of paper produced by 2030 from a 2017 base year.* Model Holding AG commits to reduce scope 1 and 2 GHG emissions from packaging 33.2% over the same timeframe. Model Holding AG also commits to reduce scope 3 GHG emissions 26% per ton of paper and board sold by 2030 from a 2017 base year. *The target boundary includes biogenic emissions and removals from bioenergy feedstocks.</t>
  </si>
  <si>
    <t>Modele De Capital Ind. Ltd.</t>
  </si>
  <si>
    <t>Moderna, Inc.</t>
  </si>
  <si>
    <t>US60770K1079</t>
  </si>
  <si>
    <t>549300EI6OKH5K5Q2G38</t>
  </si>
  <si>
    <t>Modino</t>
  </si>
  <si>
    <t>This target was approved using a streamlined target validation route exclusive to small and medium-sized enterprises (SMEs). https://sciencebasedtargets.org/faqs-for-smes/ Modino commits to reduce scope 1 and scope 2 GHG emissions 42% by 2030 from a 2022 base year, and to measure and reduce its scope 3 emissions.</t>
  </si>
  <si>
    <t>Modulaire Group</t>
  </si>
  <si>
    <t>549300C6IE8LNURFZG55</t>
  </si>
  <si>
    <t>Moët Hennessy</t>
  </si>
  <si>
    <t>9695001KGT7R5V1RYV77</t>
  </si>
  <si>
    <t>Moët Hennessy commits to reduce absolute scopes 1 and 2 GHG emissions 50% by 2030 from a 2019 base year. Moët Hennessy also commits to increase annual sourcing of renewable electricity from 76% in 2019 to 100% by 2025. Moët Hennessy commits to reduce absolute scope 3 GHG emissions from purchased goods and services and upstream and downstream transportation &amp; distribution 50% by 2030 from a 2019 base year.</t>
  </si>
  <si>
    <t>MÖHRLE HAPP LUTHER</t>
  </si>
  <si>
    <t>This target was approved using a streamlined target validation route exclusive to small and medium-sized enterprises (SMEs). https://sciencebasedtargets.org/faqs-for-smes/ MÖHRLE HAPP LUTHER commits to reduce scope 1 and scope 2 GHG emissions 42% by 2030 from a 2021 base year, and to measure and reduce its scope 3 emissions.</t>
  </si>
  <si>
    <t>Moleskine SRL</t>
  </si>
  <si>
    <t>This target was approved using a streamlined target validation route exclusive to small and medium-sized enterprises (SMEs). https://sciencebasedtargets.org/faqs-for-smes/ Moleskine SRL commits to reduce scope 1 and scope 2 GHG emissions 42% by 2030 from a 2021 base year, and to measure and reduce its scope 3 emissions.</t>
  </si>
  <si>
    <t>Molkerei Ammerland eG</t>
  </si>
  <si>
    <t>529900FLIX7R4EVR6M97</t>
  </si>
  <si>
    <t>Molkerei Gropper</t>
  </si>
  <si>
    <t>529900HYZVCF9NRO0T47</t>
  </si>
  <si>
    <t>Mölnlycke Health Care AB</t>
  </si>
  <si>
    <t>549300JHID85PNAECB34</t>
  </si>
  <si>
    <t>Mölnlycke Health Care commits to reduce absolute scope 1 and 2 GHG emissions 50% by 2030 from a 2021 base year. Mölnlycke Health Care also commits to increase active annual sourcing of renewable electricity from 23% in 2021 to 100% by 2024 and continue active annual sourcing of 100% renewable electricity through 2030. Mölnlycke Health Care further commits to reduce absolute scope 3 GHG emissions from purchased goods and services, fuel and energy related activities, upstream transportation and distribution and waste generated in operations 20% by 2028 from a 2021 base year. Mölnlycke Health Care finally commits that 63% of its suppliers by emissions covering purchased goods and services, capital goods, and upstream transportation and distribution, will have science-based targets by 2028.</t>
  </si>
  <si>
    <t>Molson Coors Brewing Company</t>
  </si>
  <si>
    <t>US60871R2094</t>
  </si>
  <si>
    <t>54930073LBBH6ZCBE225</t>
  </si>
  <si>
    <t>Overall Net-Zero Target 
Molson Coors Beverage Company commits to reach net-zero GHG emissions across the value chain by 2050. 
Near-Term Targets 
Molson Coors Beverage Company commits to reduce absolute scope 1 and 2 GHG emissions 65% by 2030 from a 2016 base year.* Molson Coors Beverage Company also commits to reduce absolute scope 3 GHG emissions 40% within the same timeframe. *The target boundary includes biogenic land-related emissions and removals from bioenergy feedstocks. 
Long-Term Targets 
Molson Coors Beverage Company commits to reduce absolute scope 1 and 2 GHG emissions 90% by 2050 from a 2016 base year*. Molson Coors Beverage Company also commits to reduce absolute scope 3 GHG emissions 90% within the same timeframe. *The target boundary includes biogenic land-related emissions and removals from bioenergy feedstocks.</t>
  </si>
  <si>
    <t>Molycop</t>
  </si>
  <si>
    <t>MOMENI Group</t>
  </si>
  <si>
    <t>This target was approved using a streamlined target validation route exclusive to small and medium-sized enterprises (SMEs). https://sciencebasedtargets.org/faqs-for-smes/ MOMENI Group commits to reduce scope 1 and scope 2 GHG emissions 42% by 2030 from a 2021 base year, and to measure and reduce its scope 3 emissions.</t>
  </si>
  <si>
    <t>Momentive Performance Materials Inc. (Group)</t>
  </si>
  <si>
    <t>H2OFQI2FJX0T8IHKL414</t>
  </si>
  <si>
    <t>momo.com Inc.</t>
  </si>
  <si>
    <t>TW0008454000</t>
  </si>
  <si>
    <t>Monaghan Mushrooms</t>
  </si>
  <si>
    <t>Moncler Group</t>
  </si>
  <si>
    <t>IT0004965148</t>
  </si>
  <si>
    <t>815600EBD7FB00525B20</t>
  </si>
  <si>
    <t>Overall Net-Zero Target
Moncler Group commits to reach net-zero greenhouse gas emissions across the value chain
by 2050 from a 2021 base year.
Near-Term Targets
Moncler Group commits to reduce absolute scope 1 and 2 GHG emissions 70% by 2030 from
a 2021 base year. Moncler Group also commits to increase active sourcing of renewable
electricity from 80% in 2021 to 100% by 2023, with continual sourcing of 100% renewable electricity through 2030. Moncler Group further commits to reduce scope 3 GHG emissions
52% per unit sold by 2030 from a 2021 base year.
Long-Term Targets
Moncler Group commits to reduce absolute scope 1 and 2 GHG emissions 90% by 2050 from a 2021 base year. Moncler Group also commits to reduce absolute scope 3 GHG emissions 90% within the same timeframe.</t>
  </si>
  <si>
    <t>Mondelez International Inc</t>
  </si>
  <si>
    <t>US50075N1046</t>
  </si>
  <si>
    <t>549300DV9GIB88LZ5P30</t>
  </si>
  <si>
    <t>American multinational confectionery, food, and beverage holding company Mondelēz International commits to reduce absolute scope 1, 2, and 3 (purchased goods and services and waste generated in operations) GHG emissions 10% by 2025 from a 2018 base year.</t>
  </si>
  <si>
    <t>Mondi plc</t>
  </si>
  <si>
    <t>GB00B1CRLC47</t>
  </si>
  <si>
    <t>213800LOZA69QFDC9N34</t>
  </si>
  <si>
    <t>Overall Net-Zero Target 
Mondi commits to reach net-zero GHG emissions across the value chain by 2050 from a 2019 base year. 
Near-Term Targets 
Mondi Group commits to reduce absolute scope 1 and 2 GHG emissions 46.2% by 2030 from a 2019 base year*. Mondi Group also commits to reduce absolute scope 3 GHG emissions 27.5% within the same timeframe. *The target boundary includes biogenic land-related emissions and removals from bioenergy feedstocks 
 Long-Term Targets 
Mondi commits to reduce absolute scope 1,2 and 3 GHG emissions 90% by 2050 from a 2019 base year*.  *The target boundary includes biogenic land-related emissions and removals from bioenergy feedstocks</t>
  </si>
  <si>
    <t>MoneyMe Limited</t>
  </si>
  <si>
    <t>This target was approved using a streamlined target validation route exclusive to small and medium-sized enterprises (SMEs). https://sciencebasedtargets.org/faqs-for-smes/ MoneyMe Limited commits to reduce scope 1 and scope 2 GHG emissions 42% by 2030 from a 2022 base year, and to measure and reduce its scope 3 emissions.</t>
  </si>
  <si>
    <t>Moneysupermarket.com Group PLC</t>
  </si>
  <si>
    <t>GB00B1ZBKY84</t>
  </si>
  <si>
    <t>54930016B7VO33FBE722</t>
  </si>
  <si>
    <t>Moneysupermarket.com Group PLC commits to reduce absolute scope 1 and 2 GHG emissions 91% by 2030 from a 2019 base year. Moneysupermarket.com Group PLC also commits to increase annual sourcing of renewable electricity from 14% in 2019 to 100% by 2030. Moneysupermarket.com Group PLC further commits to reduce scope 3 emissions by 58.8% by 2033 from a 2019 base year.</t>
  </si>
  <si>
    <t>Monica Vinader</t>
  </si>
  <si>
    <t>This target was approved using a streamlined target validation route exclusive to small and medium-sized enterprises (SMEs). https://sciencebasedtargets.org/faqs-for-smes/ Monica Vinader commits to reduce scope 1 and scope 2 GHG emissions 42% by 2030 from a 2022 base year, and to measure and reduce its scope 3 emissions.</t>
  </si>
  <si>
    <t>Monnoyeur</t>
  </si>
  <si>
    <t>Monnoyeur commits to reduce absolute scope 1 and 2 GHG emissions 42% by 2030 from a 2021 base year. Monnoyeur also commits to reduce scope 3 GHG emissions from use of sold products 51.6% per million EUR value added within the same timeframe.</t>
  </si>
  <si>
    <t>Monou Sekisan Co., Ltd.</t>
  </si>
  <si>
    <t>This target was approved using a streamlined target validation route exclusive to small and medium-sized enterprises (SMEs). https://sciencebasedtargets.org/faqs-for-smes/ Monou Sekisan Co., Ltd. commits to reduce scope 1 and scope 2 GHG emissions 42% by 2030 from a 2020 base year, and to measure and reduce its scope 3 emissions.</t>
  </si>
  <si>
    <t>Monster Beverage Corporation</t>
  </si>
  <si>
    <t>US61174X1090</t>
  </si>
  <si>
    <t>52990090AP0E7HCB6F33</t>
  </si>
  <si>
    <t>Monstercat Inc.</t>
  </si>
  <si>
    <t>This target was approved using a streamlined target validation route exclusive to small and medium-sized enterprises (SMEs). https://sciencebasedtargets.org/faqs-for-smes/ Monstercat Inc. commits to reduce scope 1 and scope 2 GHG emissions 42% by 2030 from a 2020 base year, and to measure and reduce its scope 3 emissions.</t>
  </si>
  <si>
    <t>Montagu</t>
  </si>
  <si>
    <t>Headline target: Montagu's portfolio targets cover 95% of its total investment and lending activities by invested capital as of November 2021. Full target: https://sciencebasedtargets.org/resources/files/Target-language-and-summary_Montagu.docx.pdf</t>
  </si>
  <si>
    <t>Montana Aerospace AG</t>
  </si>
  <si>
    <t>CH1110425654</t>
  </si>
  <si>
    <t>506700YRG9330Q97U450</t>
  </si>
  <si>
    <t>Monte Rosa Sport AG (Odlo International AG, Janus, Henri Lloyd)</t>
  </si>
  <si>
    <t>Montea NV</t>
  </si>
  <si>
    <t>BE0003853703</t>
  </si>
  <si>
    <t>5493006K5LQDD0GK1T60</t>
  </si>
  <si>
    <t>This target was approved using a streamlined target validation route exclusive to small and medium-sized enterprises (SMEs). https://sciencebasedtargets.org/faqs-for-smes/  Montea NV commits to reduce scope 1 and scope 2 GHG emissions 50% by 2030 from a 2018 base year, and to measure and reduce its scope 3 emissions</t>
  </si>
  <si>
    <t>Montrose Environmental Group, Inc.</t>
  </si>
  <si>
    <t>US6151111019</t>
  </si>
  <si>
    <t>254900ASI8K3LUB8Q958</t>
  </si>
  <si>
    <t>Moody's Corporation</t>
  </si>
  <si>
    <t>US6153691059</t>
  </si>
  <si>
    <t>549300GCEDD8YCF5WU84</t>
  </si>
  <si>
    <t>Overall Net-Zero Target
Moody’s Corporation commits to reach net-zero greenhouse gas emissions across the value chain by 2040 from a 2019 base year.
Near-Term Targets
Moody's Corporation commits to reduce absolute scope 1 and 2 emissions 50% by 2030 from a 2019 base year. Moody's Corporation also commits to reduce absolute scope 3 GHG emissions from fuel and energy related activities, business travel, and employee commuting 15% by 2025 from a 2019 base year. Moody's Corporation further commits that 60% of its suppliers by spend covering purchased goods and services, and capital goods will have  science-based targets by 2025.
Long-Term Targets
Moody's Corporation commits to reduce absolute scope 1, 2, and 3 emissions 90% by 2040 from a 2019 base year.</t>
  </si>
  <si>
    <t>Moonpig Group plc</t>
  </si>
  <si>
    <t>GB00BMT9K014</t>
  </si>
  <si>
    <t>213800VAYO5KCAXZHK83</t>
  </si>
  <si>
    <t>This target was approved using a streamlined target validation route exclusive to small and medium-sized enterprises (SMEs). https://sciencebasedtargets.org/faqs-for-smes/ Moonpig Group plc commits to reduce absolute scope 1 and scope 2 GHG emissions 50% by 2030 from a 2018 base year, and to measure and reduce its scope 3 emissions.</t>
  </si>
  <si>
    <t>Moore Concrete Products Ltd</t>
  </si>
  <si>
    <t>This target was approved using a streamlined target validation route exclusive to small and medium-sized enterprises (SMEs). https://sciencebasedtargets.org/faqs-for-smes/ Moore Concrete Products Ltd commits to reduce scope 1 and scope 2 GHG emissions 42% by 2030 from a 2021 base year, and to measure and reduce its scope 3 emissions.</t>
  </si>
  <si>
    <t>Moore Kingston Smith LLP</t>
  </si>
  <si>
    <t>Moose Toys</t>
  </si>
  <si>
    <t>Morgan Advanced Materials</t>
  </si>
  <si>
    <t>GB0006027295</t>
  </si>
  <si>
    <t>I4K14LL95N2PHDL7EG85</t>
  </si>
  <si>
    <t>Morgan Advanced Materials commits to reduce absolute scope 1 and 2 GHG emissions 50% by 2030 from a 2015 base year*. Morgan Advanced Materials also commits to increase active annual sourcing of renewable electricity from 0% in 2015 to 80% in 2025 and 100% by 2030. Morgan Advanced Materials further commits to reduce absolute scope 3 GHG emissions 15% by 2030 from a 2019 base year.
*The target boundary includes biogenic land-related emissions and
removals from bioenergy feedstocks.</t>
  </si>
  <si>
    <t>Morgan Sindall Group plc</t>
  </si>
  <si>
    <t>GB0008085614</t>
  </si>
  <si>
    <t>2138008339ULDGZRB345</t>
  </si>
  <si>
    <t>Overall Net-Zero Target
Morgan Sindall Group plc commits to reach net-zero GHG emissions across the value chain by 2045.
Near-Term Targets
Morgan Sindall Group plc commits to reduce absolute Scope 1 and Scope 2 GHG emissions 60%* by 2030 from a 2019 base year. Morgan Sindall  Group plc also commits to reduce
Scope 3 emissions 42% by 2030 from a 2020 base year. *The target boundary includes biogenic emissions and removals from bioenergy feedstocks
Long-Term Targets
Morgan Sindall Group plc commits to reduce absolute scope 1 and 2 GHG emissions 90% by 2045 from a 2019 base year*. Morgan Sindall Group plc also commits to reduce absolute scope 3 GHG emissions 90% within the same timeframe. *The target boundary includes land-related emissions and removals from bioenergy feedstocks</t>
  </si>
  <si>
    <t>Morgan Spencer Limited</t>
  </si>
  <si>
    <t>This target was approved using a streamlined target validation route exclusive to small and medium-sized enterprises (SMEs). https://sciencebasedtargets.org/faqs-for-smes/ Morgan Spencer Limited commits to reduce scope 1 and scope 2 GHG emissions 46% by 2030 from a 2019 base year, and to measure and reduce its scope 3 emissions.</t>
  </si>
  <si>
    <t>Mori Building Co., Ltd.</t>
  </si>
  <si>
    <t>353800C0UM3UOV1CGX61</t>
  </si>
  <si>
    <t>Mori Building Co., Ltd. commits to reduce absolute scope 1 and 2 GHG emissions 50% by FY2030 from a FY2019 base year. Mori Building Co., Ltd. also commits to reduce absolute scope 3 GHG emissions 30% within the same timeframe.</t>
  </si>
  <si>
    <t>Mori-Gumi Co., Ltd.</t>
  </si>
  <si>
    <t>This target was approved using a streamlined target validation route exclusive to small and medium-sized enterprises (SMEs). https://sciencebasedtargets.org/faqs-for-smes/ Mori-Gumi Co., Ltd. commits to reduce scope 1 and scope 2 GHG emissions 42% by 2030 from a 2021 base year, and to measure and reduce its scope 3 emissions.</t>
  </si>
  <si>
    <t>MORIKAWA KINZOKU KOGYO Co.,Ltd.</t>
  </si>
  <si>
    <t>This target was approved using a streamlined target validation route exclusive to small and medium-sized enterprises (SMEs). https://sciencebasedtargets.org/faqs-for-smes/ MORIKAWA KINZOKU KOGYO Co.,Ltd. commits to reduce scope 1 and scope 2 GHG emissions 50% by 2030 from a 2018 base year, and to measure and reduce its scope 3 emissions.</t>
  </si>
  <si>
    <t>MORIMURA METAL Co.,Ltd.</t>
  </si>
  <si>
    <t>This target was approved using a streamlined target validation route exclusive to small and medium-sized enterprises (SMEs). https://sciencebasedtargets.org/faqs-for-smes/ MORIMURA METAL Co.,Ltd. commits to reduce scope 1 and scope 2 GHG emissions 42% by 2030 from a 2021 base year, and to measure and reduce its scope 3 emissions.</t>
  </si>
  <si>
    <t>MORISHIGE SEIKI CO.,LTD</t>
  </si>
  <si>
    <t>This target was approved using a streamlined target validation route exclusive to small and medium-sized enterprises (SMEs). https://sciencebasedtargets.org/faqs-for-smes/ MORISHIGE SEIKI CO.,LTD commits to reduce scope 1 and scope 2 GHG emissions 42% by 2030 from a 2022 base year, and to measure and reduce its scope 3 emissions.</t>
  </si>
  <si>
    <t>MORITA MTC Co.,Ltd</t>
  </si>
  <si>
    <t>This target was approved using a streamlined target validation route exclusive to small and medium-sized enterprises (SMEs). https://sciencebasedtargets.org/faqs-for-smes/ MORITA MTC Co.,Ltd commits to reduce scope 1 and scope 2 GHG emissions 42% by 2030 from a 2021 base year, and to measure and reduce its scope 3 emissions.</t>
  </si>
  <si>
    <t>Morita　Company</t>
  </si>
  <si>
    <t>This target was approved using a streamlined target validation route exclusive to small and medium-sized enterprises (SMEs). https://sciencebasedtargets.org/faqs-for-smes/ Morita　Company commits to reduce scope 1 and scope 2 GHG emissions 42% by 2030 from a 2022 base year, and to measure and reduce its scope 3 emissions.</t>
  </si>
  <si>
    <t>Morrison &amp; Co</t>
  </si>
  <si>
    <t>Morrison Foerster</t>
  </si>
  <si>
    <t>Morrison Hershfield Group Inc.</t>
  </si>
  <si>
    <t>Morrisons</t>
  </si>
  <si>
    <t>GB0006043169</t>
  </si>
  <si>
    <t>213800IN6LSRGTZSOS29</t>
  </si>
  <si>
    <t>Morrisons commits to reduce absolute scope 1 and 2 GHG emissions 46% by 2030 from a 2019 base year. Morrisons also commits to reduce absolute scope 3 GHG emissions from own-brand purchased goods and services, own-brand upstream transportation and distribution and use of sold products 30% over the same timeframe.</t>
  </si>
  <si>
    <t>Morson Human Resources Limited t/a Morson Talent</t>
  </si>
  <si>
    <t>8945006K11X5U2TZZN69</t>
  </si>
  <si>
    <t>Morssinkhof Plastics</t>
  </si>
  <si>
    <t>Motability Operations Group PLC</t>
  </si>
  <si>
    <t>XS2431784441</t>
  </si>
  <si>
    <t>AZ3NL8JCZDCNUXFWI720</t>
  </si>
  <si>
    <t>Motability Operations Group PLC commits to reduce absolute scope 1 and 2 GHG
emissions 50.4% by FY2032 from a FY2021 base year. Motability Operations
Group PLC also commits to reduce scope 3 GHG emissions from use of sold
products and downstream leased assets by 58.1% per vehicle within the same
timeframe.</t>
  </si>
  <si>
    <t>Motoseal Components Oy</t>
  </si>
  <si>
    <t>This target was approved using a streamlined target validation route exclusive to small and medium-sized enterprises (SMEs). https://sciencebasedtargets.org/faqs-for-smes/ Motoseal Components Oy commits to reduce scope 1 and scope 2 GHG emissions 50% by 2030 from a 2018 base year, and to measure and reduce its scope 3 emissions.</t>
  </si>
  <si>
    <t>Mott MacDonald Group Limited</t>
  </si>
  <si>
    <t>Overall Net-Zero Target
Mott MacDonald Group Limited commits to reach net-zero greenhouse emissions across the value chain by 2040 from a 2019 base year.
Near-Term Targets
Mott MacDonald Group Limited commits to reduce absolute scope 1 and 2 GHG emissions 46.2% by 2030 from a 2019 base year*. Mott MacDonald Group Limited also commits to reduce absolute scope 3 GHG emissions from fuel and energy related activities, waste generated in operations, business travel, and employee commuting 28% within the same timeframe. Mott MacDonald Group Limited also commits that 70% of its suppliers by spend covering purchased goods and services, capital goods, and upstream transportation and distribution will have science-based targets by 2027. *The target boundary includes land-related emissions and removals from bioenergy 
feedstocks. 
Long-Term Targets 
Mott MacDonald Group Limited commits to reduce absolute scope 1, 2 and 3 GHG emissions 90% by 2040 from a 2019 base year*. 
*The target boundary includes land-related emissions and removals from bioenergy feedstocks.</t>
  </si>
  <si>
    <t>Mousetrapper AB</t>
  </si>
  <si>
    <t>This target was approved using a streamlined target validation route exclusive to small and medium-sized enterprises (SMEs). https://sciencebasedtargets.org/faqs-for-smes/ Mousetrapper AB commits to reduce scope 1 and scope 2 GHG emissions 42% by 2030 from a 2020 base year, and to measure and reduce its scope 3 emissions.</t>
  </si>
  <si>
    <t>Movator AB</t>
  </si>
  <si>
    <t>This target was approved using a streamlined target validation route exclusive to small and medium-sized enterprises (SMEs). https://sciencebasedtargets.org/faqs-for-smes/ Movator AB commits to reduce scope 1 and scope 2 GHG emissions 42% by 2030 from a 2022 base year, and to measure and reduce its scope 3 emissions.</t>
  </si>
  <si>
    <t>MoveInSync Technology Solutions</t>
  </si>
  <si>
    <t>3358002V4F39W4CDKV72</t>
  </si>
  <si>
    <t>Movida Participações S.A</t>
  </si>
  <si>
    <t>BRMOVIACNOR0</t>
  </si>
  <si>
    <t>Movida commits to reduce absolute scope 1 and 2 GHG emissions 47.7% by
2030 from a 2019 base year*. Movida also commits to reduce scope 3 GHG
emissions from use of sold products and downstream leased assets 48.8%
per passenger kilometre within the same timeframe*.
*The target boundary includes land-related emissions and removals from
bioenergy feedstocks.</t>
  </si>
  <si>
    <t>Mowi ASA</t>
  </si>
  <si>
    <t>NO0003054108</t>
  </si>
  <si>
    <t>549300W1OGQF5LZIH349</t>
  </si>
  <si>
    <t>Mowi ASA commits to reduce absolute scope 1 and 2 GHG emissions 50.6% by
2030 from a 2019 base year. Mowi ASA also commits to reduce absolute scope 3
GHG emissions 27.5% within the same timeframe. Mowi ASA commits to reduce
absolute scope 3 FLAG GHG emissions 33.33% by 2030 from a 2019 base year*.
Mowi ASA commits to no deforestation across its primary deforestation-linked
commodities, with a target date of December 31, 2025.
*The target includes FLAG emissions and removals.</t>
  </si>
  <si>
    <t>Moxa Inc.</t>
  </si>
  <si>
    <t>Moy Park Limited</t>
  </si>
  <si>
    <t>213800CUFMP6NMJCAJ69</t>
  </si>
  <si>
    <t>Moy Park Limited commits to reduce absolute scope 1 and 2 GHG emissions 28% by 2030 from a 2019 base year.* Moy Park Limited commits to reduce scope 3 GHG emissions from purchased goods and services 22% per tonne of product produced within the same timeframe. *The target boundary includes biogenic emissions and removals from bioenergy feedstocks.</t>
  </si>
  <si>
    <t>Moya Holdings Asia Limited</t>
  </si>
  <si>
    <t>MOYCA GRAPES S.L.</t>
  </si>
  <si>
    <t>MP Biomedicals New Zealand Limited</t>
  </si>
  <si>
    <t>MRV Engenharia e Participações S.A</t>
  </si>
  <si>
    <t>BRMRVEACNOR2</t>
  </si>
  <si>
    <t>MS Direct Group AG</t>
  </si>
  <si>
    <t>MS Direct Group commits to reduce absolute scope 1 and 2 GHG emissions
42% by 2030 from a 2020 base year. MS Direct Group also commits to
reduce absolute scope 3 GHG emissions 25% within the same timeframe.</t>
  </si>
  <si>
    <t>MS MOLD CO.,LTD.</t>
  </si>
  <si>
    <t>This target was approved using a streamlined target validation route exclusive to small and medium-sized enterprises (SMEs). https://sciencebasedtargets.org/faqs-for-smes/ MS MOLD CO.,LTD. commits to reduce scope 1 and scope 2 GHG emissions 42% by 2030 from a 2021 base year, and to measure and reduce its scope 3 emissions.</t>
  </si>
  <si>
    <t>MS&amp;AD Insurance Group Holdings, Inc.</t>
  </si>
  <si>
    <t>JP3890310000</t>
  </si>
  <si>
    <t>529900CXROT5S2HMMP26</t>
  </si>
  <si>
    <t>MSC Corporation</t>
  </si>
  <si>
    <t>This target was approved using a streamlined target validation route exclusive to small and medium-sized enterprises (SMEs). https://sciencebasedtargets.org/faqs-for-smes/ MSC Corporation commits to reduce scope 1 and scope 2 GHG emissions 42% by 2030 from a 2020 base year, and to measure and reduce its scope 3 emissions.</t>
  </si>
  <si>
    <t>MSCI Inc.</t>
  </si>
  <si>
    <t>US55354G1004</t>
  </si>
  <si>
    <t>549300HTIN2PD78UB763</t>
  </si>
  <si>
    <t>Overall Net-Zero Target
MSCI commits to reach net-zero GHG emissions across the value chain by 2040 from a 2019 base year.
Near-Term Targets
MSCI commits to reduce absolute scope 1 and 2 GHG emissions 80% by 2030 from a 2019 base year.
MSCI also commits to reduce absolute scope 3 GHG emissions 50% by 2030 from a 2019 base year. 
Long-Term Targets
MSCI commits to reduce absolute scope 1, 2 and 3 GHG emissions 90% by 2040 from a 2019 
base year.</t>
  </si>
  <si>
    <t>MSM MALAYSIA HOLDINGS BERHAD</t>
  </si>
  <si>
    <t>MSQ Partners Group Limited</t>
  </si>
  <si>
    <t>213800EWIJV3J7A5SN31</t>
  </si>
  <si>
    <t>MSQ commits to reduce absolute scopes 1 and 2 GHG emissions 100% by 2026 from a 2019 base year. MSQ commits to reduce scope 3 GHG emissions 70% per full-time employee by 2030 from a 2019 base year. MSQ also commits that 50% of its suppliers by spend covering purchased goods and services, will have science-based targets by 2026.</t>
  </si>
  <si>
    <t>MTN Group Limited</t>
  </si>
  <si>
    <t>ZAE000042164</t>
  </si>
  <si>
    <t>2549009JD6Q6XHZS5E05</t>
  </si>
  <si>
    <t>MTN Group Limited commits to reduce absolute scope 1 and 2 GHG
emissions 50% by 2030 from a 2021 base year. MTN Group Limited also
commits to reduce absolute scope 3 GHG emissions from fuel and energy
related activities 50% by 2030 from a 2021 base year. MTN Group Limited
commits that 80% of its suppliers by spend covering purchased goods and
services and capital goods will have science based targets by 2026.</t>
  </si>
  <si>
    <t>MTR Corporation Limited</t>
  </si>
  <si>
    <t>HK0066009694</t>
  </si>
  <si>
    <t>254900IH4U9NHH9AQM97</t>
  </si>
  <si>
    <t>MTR Corporation commits to reduce scope 1, 2 and 3 well-to-wheel GHG emissions from rail transport 46.2% per passenger kilometre by 2030 from a 2019 base year. MTR Corporation also commits to reduce scope 1 and 2 GHG emissions from investment properties 58.6% per square meter of floor area by 2030 from a 2019 base year. MTR Corporation further commits to reduce absolute scope 3 GHG emissions 13.5% within the same timeframe.</t>
  </si>
  <si>
    <t>MTR Nordic Group</t>
  </si>
  <si>
    <t>MTR Nordic commits to reduce absolute scope 1, scope 2, and scope 3 purchased goods and services, fuel- and energy-related activities, and upstream transportation and distribution GHG emissions 25.2% by 2025 from a 2019 base year.* *The target boundary includes biogenic emissions and removals from bioenergy feedstocks</t>
  </si>
  <si>
    <t>MTS Cleansing Group Ltd</t>
  </si>
  <si>
    <t>This target was approved using a streamlined target validation route exclusive to small and medium-sized enterprises (SMEs). https://sciencebasedtargets.org/faqs-for-smes/ MTS Cleansing Group Ltd commits to reduce scope 1 and scope 2 GHG emissions 42% by 2030 from a 2021 base year, and to measure and reduce its scope 3 emissions.</t>
  </si>
  <si>
    <t>Mudanjiang Hengfeng Paper Co., Ltd</t>
  </si>
  <si>
    <t>Muhr und Bender KG</t>
  </si>
  <si>
    <t>5299001XRHC6PR7ONE29</t>
  </si>
  <si>
    <t>Overall Net-Zero Target 
Muhr und Bender KG commits to reach net-zero greenhouse gas emissions across the value chain by 2035 from a 2019 base year. 
Near-Term Targets 
Muhr und Bender KG commits to reduce absolute scope 1 and 2 GHG emissions 50% by 2030 from a 2019 base year. Muhr und Bender KG also commits to increase annual sourcing of renewable electricity from 2% in 2019 to 100% by 2030. Muhr und Bender KG further commits to reduce scope 3 GHG emissions from purchased goods and services, capital goods, fuel and energy related activities, upstream transportation and distribution, waste generated in operations, business travel, employee commuting and upstream leased assets 57.5% per amount of procured raw materials within the same timeframe. 
Long-Term Targets 
Muhr und Bender KG commits to reduce absolute scope 1, 2 and 3 GHG emissions 90% by 2035 from a 2019 base year.</t>
  </si>
  <si>
    <t>Mulberry Group plc</t>
  </si>
  <si>
    <t>GB0006094303</t>
  </si>
  <si>
    <t>549300GK3GNI5UVT4L61</t>
  </si>
  <si>
    <t>Multeral AB</t>
  </si>
  <si>
    <t>This target was approved using a streamlined target validation route exclusive to small and medium-sized enterprises (SMEs). https://sciencebasedtargets.org/faqs-for-smes/ Multeral AB commits to reduce scope 1 and scope 2 GHG emissions 38% by 2030 from a 2021 base year, and to measure and reduce its scope 3 emissions.</t>
  </si>
  <si>
    <t>Multi-Wing Group A/S</t>
  </si>
  <si>
    <t>Multiconsult ASA</t>
  </si>
  <si>
    <t>NO0010734338</t>
  </si>
  <si>
    <t>5967007LIEEXZXG9GO07</t>
  </si>
  <si>
    <t>Multimek Oy</t>
  </si>
  <si>
    <t>This target was approved using a streamlined target validation route exclusive to small and medium-sized enterprises (SMEs). https://sciencebasedtargets.org/faqs-for-smes/ Multimek Oy commits to reduce scope 1 and scope 2 GHG emissions 38% by 2030 from a 2021 base year, and to measure and reduce its scope 3 emissions.</t>
  </si>
  <si>
    <t>Multiplex Construction Canada</t>
  </si>
  <si>
    <t>Multiplex Construction Canada Ltd. commits to reduce absolute scope 1 and 2 GHG emissions 63% by 2035 from a 2020 base year.</t>
  </si>
  <si>
    <t>Multiplex Construction Europe</t>
  </si>
  <si>
    <t>International construction contractor Multiplex Construction Europe commits to reduce absolute scope 1 and 2 GHG emissions 55% by 2030 from a 2017 base year. The company also commits that key suppliers representing 95% of emissions from purchased goods will set a science-based emission reduction target by 2023.</t>
  </si>
  <si>
    <t>Multiplex Constructions, Middle East</t>
  </si>
  <si>
    <t>Multiplex Constructions, Middle East commits to reduce absolute scope 1 and 2 GHG emissions 63% by 2033 from a 2018 base year*. Multiplex Constructions, Middle East commits to reduce scope 3 emissions intensity 30% per square meter by 2033 from a 2018 base year.*The target boundary includes biogenic emissions and removals from bioenergy feedstocks</t>
  </si>
  <si>
    <t>Multisorb Technologies, Inc.</t>
  </si>
  <si>
    <t>549300XUPNXLHHOYN096</t>
  </si>
  <si>
    <t>Multiversity S.p.A.</t>
  </si>
  <si>
    <t>MULTIVISTA GLOBAL PVT LTD - PRINT HOUSE</t>
  </si>
  <si>
    <t>335800RA1IKNDWNPJN28</t>
  </si>
  <si>
    <t>This target was approved using a streamlined target validation route exclusive to small and medium-sized enterprises (SMEs). https://sciencebasedtargets.org/faqs-for-smes/ MULTIVISTA GLOBAL PVT LTD - PRINT HOUSE commits to reduce scope 1 and scope 2 GHG emissions 28% by 2030 from a 2019 base year, and to measure and reduce its scope 3 emissions.</t>
  </si>
  <si>
    <t>Mundys</t>
  </si>
  <si>
    <t>IT0003506190</t>
  </si>
  <si>
    <t>8156008DEC771409C487</t>
  </si>
  <si>
    <t>Mundys commits to reduce absolute scope 1 and 2 GHG emissions 50% by
2030 from a 2019 base year. Mundys also commits to reduce scope 3 GHG
emissions from purchased goods and services 22% per km travelled on
highways by 2030 from a 2019 base year. Mundys further commits to
reduce absolute scope 3 GHG emissions from investments 50% by 2030
from a 2019 base year. Mundys finally commits that 60% of its customers
by emissions covering use of sold products/services will set science-based
targets by 2028.</t>
  </si>
  <si>
    <t>Muntons</t>
  </si>
  <si>
    <t>2138004YK324Z5OMBR25</t>
  </si>
  <si>
    <t>Food and beverage processing company Muntons commits to reduce scope 1 and 2 emissions 45% by 2025, using a 2010 base year.</t>
  </si>
  <si>
    <t>Murakami Lumber Co., Ltd.</t>
  </si>
  <si>
    <t>This target was approved using a streamlined target validation route exclusive to small and medium-sized enterprises (SMEs). https://sciencebasedtargets.org/faqs-for-smes/ Murakami Lumber Co., Ltd. commits to reduce scope 1 and scope 2 GHG emissions 42% by 2030 from a 2020 base year, and to measure and reduce its scope 3 emissions.</t>
  </si>
  <si>
    <t>Muranaka Construction Co.,Ltd</t>
  </si>
  <si>
    <t>This target was approved using a streamlined target validation route exclusive to small and medium-sized enterprises (SMEs). https://sciencebasedtargets.org/faqs-for-smes/ Muranaka Construction Co.,Ltd commits to reduce scope 1 and scope 2 GHG emissions 42% by 2030 from a 2022 base year, and to measure and reduce its scope 3 emissions.</t>
  </si>
  <si>
    <t>MURAPLAST d.o.o.</t>
  </si>
  <si>
    <t>This target was approved using a streamlined target validation route exclusive to small and medium-sized enterprises (SMEs). https://sciencebasedtargets.org/faqs-for-smes/ MURAPLAST d.o.o. commits to reduce scope 1 and scope 2 GHG emissions 42% by 2030 from a 2021 base year, and to measure and reduce its scope 3 emissions.</t>
  </si>
  <si>
    <t>Murata Kogyo CO.,Ltd</t>
  </si>
  <si>
    <t>This target was approved using a streamlined target validation route exclusive to small and medium-sized enterprises (SMEs). https://sciencebasedtargets.org/faqs-for-smes/ Murata Kogyo CO.,Ltd commits to reduce scope 1 and scope 2 GHG emissions 42% by 2030 from a 2022 base year, and to measure and reduce its scope 3 emissions.</t>
  </si>
  <si>
    <t>Murata Manufacturing Co., Ltd.</t>
  </si>
  <si>
    <t>JP3914400001</t>
  </si>
  <si>
    <t>529900QZG6DL8ZRI7140</t>
  </si>
  <si>
    <t>Murata Manufacturing Co., Ltd. commits to reduce absolute scope 1 and 2 GHG emissions 46% by FY2030 from a FY2019 base year. Murata Manufacturing Co., Ltd. also commits to reduce absolute scope 3 GHG emissions 28% within the same timeframe</t>
  </si>
  <si>
    <t>Muratakougyou Co.,Ltd</t>
  </si>
  <si>
    <t>This target was approved using a streamlined target validation route exclusive to small and medium-sized enterprises (SMEs). https://sciencebasedtargets.org/faqs-for-smes/ Muratakougyou Co.,Ltd commits to reduce scope 1 and scope 2 GHG emissions 42% by 2030 from a 2022 base year, and to measure and reduce its scope 3 emissions.</t>
  </si>
  <si>
    <t>Murgiverde SCA</t>
  </si>
  <si>
    <t>MURODA Iron Works Metal processing industry</t>
  </si>
  <si>
    <t>This target was approved using a streamlined target validation route exclusive to small and medium-sized enterprises (SMEs). https://sciencebasedtargets.org/faqs-for-smes/ MURODA Iron Works Metal processing industry commits to reduce scope 1 and scope 2 GHG emissions 42% by 2030 from a 2022 base year, and to measure and reduce its scope 3 emissions.</t>
  </si>
  <si>
    <t>MURONAKA INDUSTRIES CO.LTD</t>
  </si>
  <si>
    <t>This target was approved using a streamlined target validation route exclusive to small and medium-sized enterprises (SMEs). https://sciencebasedtargets.org/faqs-for-smes/ MURONAKA INDUSTRIES CO.LTD commits to reduce scope 1 and scope 2 GHG emissions 50% by 2030 from a 2018 base year, and to measure and reduce its scope 3 emissions.</t>
  </si>
  <si>
    <t>Murray Birrell Limited</t>
  </si>
  <si>
    <t>This target was approved using a streamlined target validation route exclusive to small and medium-sized enterprises (SMEs). https://sciencebasedtargets.org/faqs-for-smes/ Murray Birrell Limited commits to reduce scope 1 and scope 2 GHG emissions 46% by 2030 from a 2019 base year, and to measure and reduce its scope 3 emissions.</t>
  </si>
  <si>
    <t>Musgrave Group</t>
  </si>
  <si>
    <t>635400JJOWHIYAJER733</t>
  </si>
  <si>
    <t>Musim Mas Holdings Pte. Ltd.</t>
  </si>
  <si>
    <t>254900XM4B6RYGAVNQ19</t>
  </si>
  <si>
    <t>Mutonic</t>
  </si>
  <si>
    <t>This target was approved using a streamlined target validation route exclusive to small and medium-sized enterprises (SMEs). https://sciencebasedtargets.org/faqs-for-smes/ Mutonic commits to reduce scope 1 and scope 2 GHG emissions 42% by 2030 from a 2020 base year, and to measure and reduce its scope 3 emissions. Mutonic commits to reach net-zero by 2040. As part of this, Mutonic commits to reduce scope 1+2+3 emissions 95% by 2040 from a 2020 base year.</t>
  </si>
  <si>
    <t>MUTUMISEISAKUSYO Co., Ltd</t>
  </si>
  <si>
    <t>This target was approved using a streamlined target validation route exclusive to small and medium-sized enterprises (SMEs). https://sciencebasedtargets.org/faqs-for-smes/ MUTUMISEISAKUSYO Co., Ltd commits to reduce scope 1 and scope 2 GHG emissions 42% by 2030 from a 2022 base year, and to measure and reduce its scope 3 emissions.</t>
  </si>
  <si>
    <t>MVV Energie AG</t>
  </si>
  <si>
    <t>DE000A0H52F5</t>
  </si>
  <si>
    <t>529900ISR2VNZV1C0T93</t>
  </si>
  <si>
    <t>Multinational German energy company MVV Energie AG commits to reach net-zero greenhouse gas emissions across the value chain by 2040 from a 2018 base year.
Near-Term Targets
MVV Energie AG commits to reduce scope 1 and 2 GHG emissions 83% per kWh generated electricity by 2030 from a 2018 base year.* MVV Energie AG commits to reduce scope 1 and 3 GHG emissions from all sold electricity 83% per kWh by 2030 from a 2018 base year.* MVV Energie AG commits to reduce all other absolute scope 3 GHG emissions 83% by 2035 from a 2018 base year.* The target boundary includes land-related emissions and removals from bioenergy feedstocks.
Long-Term Targets
MVV Energie AG commits to reduce scope 1 and 2 GHG emissions 99.8% per kWh generated electricity by 2040 from a 2018 base year.* MVV Energie AG commits to reduce scope 1 and 3 GHG emissions from allsold electricity 99% per kWh by 2040 from a 2018 base year.* MVV Energie AG commits to reduce absolute scope 3 GHG emissions from use of sold products 99% by 2040 from a 2018 base year. MVV Energie AG commits to reduce all other absolute scope 3 GHG emissions 95% by 2040 from a 2018 base year. *The target boundary includes land-related emissions and removals from bioenergy feedstocks.</t>
  </si>
  <si>
    <t>Myanmar Pou Chen Company Limited</t>
  </si>
  <si>
    <t>SE0000375115</t>
  </si>
  <si>
    <t>549300S5CCFESE4C6Y07</t>
  </si>
  <si>
    <t>MYK, INC.</t>
  </si>
  <si>
    <t>This target was approved using a streamlined target validation route exclusive to small and medium-sized enterprises (SMEs). https://sciencebasedtargets.org/faqs-for-smes/ MYK, INC. commits to reduce scope 1 and scope 2 GHG emissions 42% by 2030 from a 2022 base year, and to measure and reduce its scope 3 emissions.</t>
  </si>
  <si>
    <t>MyMobility</t>
  </si>
  <si>
    <t>9695003JCXPH2CIRRN75</t>
  </si>
  <si>
    <t>myneva Group GmbH</t>
  </si>
  <si>
    <t>This target was approved using a streamlined target validation route exclusive to small and medium-sized enterprises (SMEs). https://sciencebasedtargets.org/faqs-for-smes/ myneva Group GmbH commits to reduce scope 1 and scope 2 GHG emissions 42% by 2030 from a 2022 base year, and to measure and reduce its scope 3 emissions.</t>
  </si>
  <si>
    <t>MYOPLA</t>
  </si>
  <si>
    <t>MYTILINEOS S.A.</t>
  </si>
  <si>
    <t>GRS393503008</t>
  </si>
  <si>
    <t>213800KT8MEUJEJ2KW41</t>
  </si>
  <si>
    <t>N Brown Group Plc</t>
  </si>
  <si>
    <t>GB00B1P6ZR11</t>
  </si>
  <si>
    <t>213800QFPJQF2NUVAP09</t>
  </si>
  <si>
    <t>N Brown Group Plc commits to reduce absolute scope 1 and 2 GHG emissions 46.2% by FY2031 from a FY2022 base year.* N Brown Group Plc also commits to increase active annual sourcing of renewable electricity to 100% by FY2030. N Brown Group Plc further commits to reduce absolute scope 3 GHG emissions 46.2% by FY2031 from a FY2022 base year.* 
*The target boundary includes biogenic land-related emissions and removals from bioenergy feedstocks.</t>
  </si>
  <si>
    <t>N-iX Nordic AB</t>
  </si>
  <si>
    <t>N-SIDE</t>
  </si>
  <si>
    <t>This target was approved using a streamlined target validation route exclusive to small and medium-sized enterprises (SMEs). https://sciencebasedtargets.org/faqs-for-smes/ N-SIDE commits to reduce scope 1 and scope 2 GHG emissions 42% by 2030 from a 2022 base year, and to measure and reduce its scope 3 emissions.</t>
  </si>
  <si>
    <t>N. V. Eneco</t>
  </si>
  <si>
    <t>Overall Net-Zero Target 
N.V. Eneco commits to achieve net-zero greenhouse gas emissions across the value chain  by 2035 from a 2019 base year.
Near-Term Targets
N.V. Eneco commits to reduce absolute scope 1, 2 and 3 GHG emissions 57% by 2030 from a 2019 base year.* Within that target, N.V. Eneco commits to reduce scope 1 GHG emissions from power and heat generation 80.7% per MWh within the same timeframe.* N.V. Eneco also commits to reduce scope 1 and scope 3 category 3, fuel and energy-related activities, power generation GHG emissions of all electricity sold to end users 76.2% per MWh within the same timeframe.* N.V. Eneco further commits to reduce absolute scope 3 GHG emissions from the use of sold products 46.2% by within the same timeframe. N.V. Eneco also commits to continue annually sourcing 100% renewable electricity for own use through 2030. 
*The target boundary includes biogenic land-related emissions and removals from bioenergy feedstocks. 
Long-Term Targets 
N.V. Eneco commits to reduce absolute scope 1, 2 and 3 GHG emissions 92% by 2035 from a 2019 base year.* Within that target, N.V. Eneco commits to reduce scope 1 GHG emissions from power and heat generation 95.3% per MWh within the same timeframe.* N.V. Eneco also commits to reduce scope 1 and scope 3 category 3, fuel and energy-related activities, power generation GHG emissions of all electricity sold to end users 94.4% per MWh within the same timeframe.* N.V. Eneco further commits to reduce absolute scope 3 GHG emissions from the use of sold products 90% by within the same timeframe. *The target boundary includes biogenic land-related emissions and removals from bioenergy feedstocks. 
"</t>
  </si>
  <si>
    <t>N3 Group AS</t>
  </si>
  <si>
    <t>This target was approved using a streamlined target validation route exclusive to small and medium-sized enterprises (SMEs). https://sciencebasedtargets.org/faqs-for-smes/ N3 Group AS commits to reduce scope 1 and scope 2 GHG emissions 42% by 2030 from a 2020 base year, and to measure and reduce its scope 3 emissions.</t>
  </si>
  <si>
    <t>NA-KD</t>
  </si>
  <si>
    <t>This target was approved using a streamlined target validation route exclusive to small and medium-sized enterprises (SMEs). https://sciencebasedtargets.org/faqs-for-smes/NA-KD commits to reduce scope 1 and scope 2 GHG emissions 42% by 2030 from a 2020 base year, and to measure and reduce its scope 3 emissions.</t>
  </si>
  <si>
    <t>Naabtaler Milchwerke GmbH &amp; Co. KG Privatmolkerei Bechtel</t>
  </si>
  <si>
    <t>529900C2P2OSD4S6GJ19</t>
  </si>
  <si>
    <t>NaaS Technology Inc.</t>
  </si>
  <si>
    <t>US62955X1028</t>
  </si>
  <si>
    <t>This target was approved using a streamlined target validation route exclusive to small and medium-sized enterprises (SMEs). https://sciencebasedtargets.org/faqs-for-smes/ NaaS Technology Inc. commits to reduce scope 1 and scope 2 GHG emissions 42% by 2030 from a 2022 base year, and to measure and reduce its scope 3 emissions.</t>
  </si>
  <si>
    <t>Nabtesco Corporation</t>
  </si>
  <si>
    <t>JP3651210001</t>
  </si>
  <si>
    <t>529900DVHQXYRTGW7739</t>
  </si>
  <si>
    <t>Nabtesco Corporation commits to reduce absolute scope 1 and 2 GHG emissions 63% by 2030 and 100% by 2050 from a 2015 base year. To reduce Scope 3 emissions, Nabtesco Corporation commits to have the top 70% of suppliers in terms of total purchase value set their own GHG reduction targets by 2025, towards the aim that these suppliers adopt science-based GHG reduction targets by 2030.</t>
  </si>
  <si>
    <t>Nagamohr S.A.</t>
  </si>
  <si>
    <t>This target was approved using a streamlined target validation route exclusive to small and medium-sized enterprises (SMEs). https://sciencebasedtargets.org/faqs-for-smes/ Nagamohr S.A. commits to reduce scope 1 and scope 2 GHG emissions 42% by 2030 from a 2021 base year, and to measure and reduce its scope 3 emissions.</t>
  </si>
  <si>
    <t>Naganae Printing Co., Ltd</t>
  </si>
  <si>
    <t>This target was approved using a streamlined target validation route exclusive to small and medium-sized enterprises (SMEs). https://sciencebasedtargets.org/faqs-for-smes/ Naganae Printing Co., Ltd commits to reduce scope 1 and scope 2 GHG emissions 46% by 2030 from a 2019 base year, and to measure and reduce its scope 3 emissions.</t>
  </si>
  <si>
    <t>Nagaoka Factory Co., Ltd.</t>
  </si>
  <si>
    <t>This target was approved using a streamlined target validation route exclusive to small and medium-sized enterprises (SMEs). https://sciencebasedtargets.org/faqs-for-smes/ Nagaoka Factory Co., Ltd. commits to reduce scope 1 and scope 2 GHG emissions 42% by 2030 from a 2022 base year, and to measure and reduce its scope 3 emissions.</t>
  </si>
  <si>
    <t>Nagaradengyou Co.,Ltd.</t>
  </si>
  <si>
    <t>This target was approved using a streamlined target validation route exclusive to small and medium-sized enterprises (SMEs). https://sciencebasedtargets.org/faqs-for-smes/ Nagaradengyou Co.,Ltd. commits to reduce scope 1 and scope 2 GHG emissions 42% by 2030 from a 2022 base year, and to measure and reduce its scope 3 emissions.</t>
  </si>
  <si>
    <t>Nagarro SE</t>
  </si>
  <si>
    <t>9845008396BA67DA9B37</t>
  </si>
  <si>
    <t>Nagasaka Resin Industry Co., Ltd.</t>
  </si>
  <si>
    <t>This target was approved using a streamlined target validation route exclusive to small and medium-sized enterprises (SMEs). https://sciencebasedtargets.org/faqs-for-smes/ Nagasaka Resin Industry Co., Ltd. commits to reduce scope 1 and scope 2 GHG emissions 42% by 2030 from a 2022 base year, and to measure and reduce its scope 3 emissions.</t>
  </si>
  <si>
    <t>NAGASE CIVIL ENGINEERINNG AND CONSTRUCTION</t>
  </si>
  <si>
    <t>This target was approved using a streamlined target validation route exclusive to small and medium-sized enterprises (SMEs). https://sciencebasedtargets.org/faqs-for-smes/ NAGASE CIVIL ENGINEERINNG AND CONSTRUCTION commits to reduce scope 1 and scope 2 GHG emissions 42% by 2030 from a 2021 base year, and to measure and reduce its scope 3 emissions.</t>
  </si>
  <si>
    <t>Nagoyashiko Co.,Ltd.</t>
  </si>
  <si>
    <t>This target was approved using a streamlined target validation route exclusive to small and medium-sized enterprises (SMEs). https://sciencebasedtargets.org/faqs-for-smes/ Nagoyashiko Co.,Ltd. commits to reduce scope 1 and scope 2 GHG emissions 42% by 2030 from a 2022 base year, and to measure and reduce its scope 3 emissions.</t>
  </si>
  <si>
    <t>Nahar Industrial Enterprises Limited</t>
  </si>
  <si>
    <t>INE289A01011</t>
  </si>
  <si>
    <t>335800CV1SQIN6YUKA29</t>
  </si>
  <si>
    <t>Nairn's Oatcakes Ltd.</t>
  </si>
  <si>
    <t>This target was approved using a streamlined target validation route exclusive to small and medium-sized enterprises (SMEs). https://sciencebasedtargets.org/faqs-for-smes/ Nairn's Oatcakes Ltd. commits to reduce scope 1 and scope 2 GHG emissions 50% by 2030 from a 2018 base year, and to measure and reduce its scope 3 emissions.</t>
  </si>
  <si>
    <t>Naito Construction Service Co.,Ltd.</t>
  </si>
  <si>
    <t>This target was approved using a streamlined target validation route exclusive to small and medium-sized enterprises (SMEs). https://sciencebasedtargets.org/faqs-for-smes/ Naito Construction Service Co.,Ltd. commits to reduce scope 1 and scope 2 GHG emissions 46% by 2030 from a 2019 base year, and to measure and reduce its scope 3 emissions.</t>
  </si>
  <si>
    <t>Nakagawakokan Co., Ltd.</t>
  </si>
  <si>
    <t>This target was approved using a streamlined target validation route exclusive to small and medium-sized enterprises (SMEs). https://sciencebasedtargets.org/faqs-for-smes/ Nakagawakokan Co., Ltd. commits to reduce scope 1 and scope 2 GHG emissions 46% by 2030 from a 2019 base year, and to measure and reduce its scope 3 emissions.</t>
  </si>
  <si>
    <t>NAKAHARAKOUGYOU Co., Ltd.</t>
  </si>
  <si>
    <t>This target was approved using a streamlined target validation route exclusive to small and medium-sized enterprises (SMEs). https://sciencebasedtargets.org/faqs-for-smes/ NAKAHARAKOUGYOU Co., Ltd. commits to reduce scope 1 and scope 2 GHG emissions 42% by 2030 from a 2021 base year, and to measure and reduce its scope 3 emissions.</t>
  </si>
  <si>
    <t>NAKAI HOLDINGS INC.</t>
  </si>
  <si>
    <t>This target was approved using a streamlined target validation route exclusive to small and medium-sized enterprises (SMEs). https://sciencebasedtargets.org/faqs-for-smes/ NAKAI HOLDINGS INC. commits to reduce scope 1 and scope 2 GHG emissions 42% by 2030 from a 2021 base year, and to measure and reduce its scope 3 emissions.</t>
  </si>
  <si>
    <t>NAKAJIMA SEISAKUSHO Co.,Ltd.</t>
  </si>
  <si>
    <t>This target was approved using a streamlined target validation route exclusive to small and medium-sized enterprises (SMEs). https://sciencebasedtargets.org/faqs-for-smes/ NAKAJIMA SEISAKUSHO Co.,Ltd. commits to reduce scope 1 and scope 2 GHG emissions 42% by 2030 from a 2021 base year, and to measure and reduce its scope 3 emissions.</t>
  </si>
  <si>
    <t>Nakamura densetsu kogyo CO.,Ltd.</t>
  </si>
  <si>
    <t>This target was approved using a streamlined target validation route exclusive to small and medium-sized enterprises (SMEs). https://sciencebasedtargets.org/faqs-for-smes/ Nakamura densetsu kogyo CO.,Ltd. commits to reduce scope 1 and scope 2 GHG emissions 42% by 2030 from a 2022 base year, and to measure and reduce its scope 3 emissions.</t>
  </si>
  <si>
    <t>NAKAMURASEIKO CO.,LTD.</t>
  </si>
  <si>
    <t>This target was approved using a streamlined target validation route exclusive to small and medium-sized enterprises (SMEs). https://sciencebasedtargets.org/faqs-for-smes/ NAKAMURASEIKO CO.,LTD. commits to reduce scope 1 and scope 2 GHG emissions 42% by 2030 from a 2020 base year, and to measure and reduce its scope 3 emissions.</t>
  </si>
  <si>
    <t>Nakanihon Capsule Co.,Ltd.</t>
  </si>
  <si>
    <t>This target was approved using a streamlined target validation route exclusive to small and medium-sized enterprises (SMEs). https://sciencebasedtargets.org/faqs-for-smes/ Nakanihon Capsule Co.,Ltd. commits to reduce scope 1 and scope 2 GHG emissions 42% by 2030 from a 2022 base year, and to measure and reduce its scope 3 emissions.</t>
  </si>
  <si>
    <t>NAKANIHON CASTING Co.,LTD.</t>
  </si>
  <si>
    <t>This target was approved using a streamlined target validation route exclusive to small and medium-sized enterprises (SMEs). https://sciencebasedtargets.org/faqs-for-smes/ NAKANIHON CASTING Co.,LTD. commits to reduce scope 1 and scope 2 GHG emissions 50% by 2030 from a 2018 base year, and to measure and reduce its scope 3 emissions.</t>
  </si>
  <si>
    <t>NAKAO FILTER MEDIA CORP.</t>
  </si>
  <si>
    <t>This target was approved using a streamlined target validation route exclusive to small and medium-sized enterprises (SMEs). https://sciencebasedtargets.org/faqs-for-smes/ NAKAO FILTER MEDIA CORP. commits to reduce scope 1 and scope 2 GHG emissions 42% by 2030 from a 2022 base year, and to measure and reduce its scope 3 emissions.</t>
  </si>
  <si>
    <t>Nakashima Ceramics.INC</t>
  </si>
  <si>
    <t>This target was approved using a streamlined target validation route exclusive to small and medium-sized enterprises (SMEs). https://sciencebasedtargets.org/faqs-for-smes/ Nakashima Ceramics.INC commits to reduce scope 1 and scope 2 GHG emissions 42% by 2030 from a 2022 base year, and to measure and reduce its scope 3 emissions.</t>
  </si>
  <si>
    <t>NAKASHIMA SPECIAL STEEL CO.,LTD.</t>
  </si>
  <si>
    <t>This target was approved using a streamlined target validation route exclusive to small and medium-sized enterprises (SMEs). https://sciencebasedtargets.org/faqs-for-smes/ NAKASHIMA SPECIAL STEEL CO.,LTD. commits to reduce scope 1 and scope 2 GHG emissions 42% by 2030 from a 2022 base year, and to measure and reduce its scope 3 emissions.</t>
  </si>
  <si>
    <t>Nakashimada Engineering Works, Ltd.</t>
  </si>
  <si>
    <t>This target was approved using a streamlined target validation route exclusive to small and medium-sized enterprises (SMEs). https://sciencebasedtargets.org/faqs-for-smes/ Nakashimada Engineering Works, Ltd. commits to reduce scope 1 and scope 2 GHG emissions 42% by 2030 from a 2020 base year, and to measure and reduce its scope 3 emissions.</t>
  </si>
  <si>
    <t>NAKAYAMASEIKO　CO.,LTD</t>
  </si>
  <si>
    <t>This target was approved using a streamlined target validation route exclusive to small and medium-sized enterprises (SMEs). https://sciencebasedtargets.org/faqs-for-smes/ NAKAYAMASEIKO　CO.,LTD commits to reduce  scope 1 and scope 2 GHG emissions 42% by 2030 from a 2020 base year, and to measure and reduce its scope 3 emissions.</t>
  </si>
  <si>
    <t>Naked Sprout Ltd</t>
  </si>
  <si>
    <t>This target was approved using a streamlined target validation route exclusive to small and medium-sized enterprises (SMEs). https://sciencebasedtargets.org/faqs-for-smes/ Naked Sprout Ltd commits to reduce scope 1 and scope 2 GHG emissions 42% by 2030 from a 2022 base year, and to measure and reduce its scope 3 emissions. Naked Sprout Ltd commits to reach net-zero by 2040. As part of this, Naked Sprout Ltd commits to reduce scope 1+2+3 emissions 95% by 2040 from a 2022 base year.</t>
  </si>
  <si>
    <t>NAMKWAI INDUSTRIAL Co.,Ltd.</t>
  </si>
  <si>
    <t>This target was approved using a streamlined target validation route exclusive to small and medium-sized enterprises (SMEs). https://sciencebasedtargets.org/faqs-for-smes/ NAMKWAI INDUSTRIAL Co.,Ltd. commits to reduce scope 1 and scope 2 GHG emissions 42% by 2030 from a 2022 base year, and to measure and reduce its scope 3 emissions.</t>
  </si>
  <si>
    <t>Nampak Limited</t>
  </si>
  <si>
    <t>ZAE000004966</t>
  </si>
  <si>
    <t>Nan Fung Development Holdings Limited</t>
  </si>
  <si>
    <t>Overall Net-Zero Target
Nan Fung Property Management Holdings Limited commits to reach net-zero greenhouse
gas emissions across the value chain by 2050.
Near-Term Targets
Nan Fung Property Management Holdings Limited commits to reduce absolute scope 1 and 2
GHG emissions 46.2% by 2031 from a 2022 base year. Nan Fung Property Management
Holdings Limited also commits to reduce absolute scope 3 GHG emissions from fuel and
energy related activities, and downstream leased assets 46.2% within the same timeframe.
Long-Term Targets
Nan Fung Property Management Holdings Limited commits to reduce absolute scope 1 and 2
GHG emissions 99.6% by 2050 from a 2022 base year. Nan Fung Property Management
Holdings Limited also commits to reduce absolute scope 3 GHG emissions from fuel and
energy related activities, and downstream leased assets 99.6% within the same timeframe.</t>
  </si>
  <si>
    <t>Nan Fung Development Limited</t>
  </si>
  <si>
    <t>Overall Net-Zero Target
Nan Fung Development Limited commits to reach net-zero GHG emissions across the value
chain by 2050.
Near-Term Targets
Nan Fung Development Limited commits to reduce absolute scope 1 and 2 GHG emissions
46.2% by 2031 from a 2021 base year. Nan Fung Development Limited also commits to
reduce absolute scope 3 GHG emissions covering capital goods and use of sold products
46.2% within the same timeframe.
Long-Term Targets
Nan Fung Development Limited commits to reduce absolute scope 1 and 2 GHG emissions
99.6% by 2050 from a 2021 base year. Nan Fung Development Limited also commits to
reduce absolute scope 3 GHG emissions covering capital goods and use of sold products
99.6% within the same timeframe.</t>
  </si>
  <si>
    <t>Nan Fung Property Management Holdings Limited</t>
  </si>
  <si>
    <t>Nan Shan Life Insurance Company, Ltd.</t>
  </si>
  <si>
    <t>TW0005874002</t>
  </si>
  <si>
    <t>Nan Ya Plastics Corporation</t>
  </si>
  <si>
    <t>TW0001303006</t>
  </si>
  <si>
    <t>254900L66RP14M9UOM28</t>
  </si>
  <si>
    <t>Nan Ya Plastics Corporation commits to reduce absolute scope 1 and 2 GHG emissions 15% by 2027 from a 2021 base year. Nan Ya Plastics Corporation commits to reduce absolute scope 3 GHG emissions 7.4% within the same timeframe.</t>
  </si>
  <si>
    <t>Nan Ya Printed Circuit Board Corporation</t>
  </si>
  <si>
    <t>TW0008046004</t>
  </si>
  <si>
    <t>Nan Ya Printed Circuit Board Corp. commits to reduce absolute scope 1 and 2 GHG emissions 25% by 2030 from a 2020 base year. Nan Ya Printed Circuit Board Corp. also commits to reduce absolute scope 3 GHG emissions 12.3% within the same timeframe.</t>
  </si>
  <si>
    <t>Nando's Australia Pty Ltd</t>
  </si>
  <si>
    <t>Nando's Chicken Land Limited</t>
  </si>
  <si>
    <t>Nando's Chickenland Limited commits to reduce absolute scope 1 and 2 GHG emissions 100% by 2030 from a 2019 base year. Nando's Chickenland Limited also commits to reduce scope 3 emissions 42% per meal by 2030 from a 2019 base year.</t>
  </si>
  <si>
    <t>Nanjing BOE Display Technology Co., Ltd.</t>
  </si>
  <si>
    <t>Nanjing Chervon Auto Precision Technology Co., Ltd.</t>
  </si>
  <si>
    <t>Nanjing King-Friend Biochemical Pharmaceutical Co.,Ltd</t>
  </si>
  <si>
    <t>Nanjing Light Medical Biotechnological Co., Ltd.</t>
  </si>
  <si>
    <t>This target was approved using a streamlined target validation route exclusive to small and medium-sized enterprises (SMEs). https://sciencebasedtargets.org/faqs-for-smes/ Nanjing Light Medical Biotechnological Co., Ltd. commits to reduce scope 1 and scope 2 GHG emissions 42% by 2030 from a 2020 base year, and to measure and reduce its scope 3 emissions.</t>
  </si>
  <si>
    <t>Nano Base Co.,Ltd.</t>
  </si>
  <si>
    <t>This target was approved using a streamlined target validation route exclusive to small and medium-sized enterprises (SMEs). https://sciencebasedtargets.org/faqs-for-smes/ Nano Base Co.,Ltd. commits to reduce scope 1 and scope 2 GHG emissions 42% by 2030 from a 2022 base year, and to measure and reduce its scope 3 emissions.</t>
  </si>
  <si>
    <t>NanTong HuiLi Rubber Co.,Ltd</t>
  </si>
  <si>
    <t>This target was approved using a streamlined target validation route exclusive to small and medium-sized enterprises (SMEs). https://sciencebasedtargets.org/faqs-for-smes/ NanTong HuiLi Rubber Co.,Ltd commits to reduce scope 1 and scope 2 GHG emissions 42% by 2030 from a 2022 base year, and to measure and reduce its scope 3 emissions.</t>
  </si>
  <si>
    <t>Nanushka International Zrt.</t>
  </si>
  <si>
    <t>This target was approved using a streamlined target validation route exclusive to small and medium-sized enterprises (SMEs). https://sciencebasedtargets.org/faqs-for-smes/ Nanushka International Zrt. commits to reduce scope 1 and scope 2 GHG emissions 46% by 2030 from a 2019 base year, and to measure and reduce its scope 3 emissions.</t>
  </si>
  <si>
    <t>Nanya Technology Corporation</t>
  </si>
  <si>
    <t>TW0002408002</t>
  </si>
  <si>
    <t>254900STKVKJBRRO0835</t>
  </si>
  <si>
    <t>Nanya Technology Corporation commits to reduce absolute scope 1 and 2 GHG emissions 25% by 2030 from a 2020 base year. Nanya Technology Corporation also commits to reduce scope 3 GHG emissions 27.2% per product within the same timeframe.</t>
  </si>
  <si>
    <t>NARITA SEITOSHO Co., Ltd.</t>
  </si>
  <si>
    <t>This target was approved using a streamlined target validation route exclusive to small and medium-sized enterprises (SMEs). https://sciencebasedtargets.org/faqs-for-smes/ NARITA SEITOSHO Co., Ltd. commits to reduce scope 1 and scope 2 GHG emissions 46% by 2030 from a 2019 base year, and to measure and reduce its scope 3 emissions.</t>
  </si>
  <si>
    <t>Narumigumi Co.,Ltd.</t>
  </si>
  <si>
    <t>This target was approved using a streamlined target validation route exclusive to small and medium-sized enterprises (SMEs). https://sciencebasedtargets.org/faqs-for-smes/ Narumigumi Co.,Ltd. commits to reduce scope 1 and scope 2 GHG emissions 42% by 2030 from a 2022 base year, and to measure and reduce its scope 3 emissions.</t>
  </si>
  <si>
    <t>NARUSHIMA KOGYO CO.,Ltd</t>
  </si>
  <si>
    <t>This target was approved using a streamlined target validation route exclusive to small and medium-sized enterprises (SMEs). https://sciencebasedtargets.org/faqs-for-smes/ NARUSHIMA KOGYO CO.,Ltd commits to reduce scope 1 and scope 2 GHG emissions 42% by 2030 from a 2022 base year, and to measure and reduce its scope 3 emissions.</t>
  </si>
  <si>
    <t>Nasdaq, Inc.</t>
  </si>
  <si>
    <t>US6311031081</t>
  </si>
  <si>
    <t>549300L8X1Q78ERXFD06</t>
  </si>
  <si>
    <t>Overall Net-Zero Target
Nasdaq commits to reach net-zero greenhouse gas emissions across the value chain by  2050 from a 2021 base year.
Near-Term Targets
Nasdaq commits to reduce absolute scope 1 and scope 2 GHG emissions 100% by 2030 from a 2021 base year. Nasdaq also commits to continue annually sourcing 100% renewable electricity through 2030. Nasdaq further commits to reduce absolute scope 3 GHG emissions 50% by 2030 from a 2021 base year. Finally, Nasdaq commits that 70% of its suppliers by spend covering purchased goods and services and capital goods will set science-based targets by 2027.
Long-Term Targets
Nasdaq commits to maintain a minimum of 100% absolute scope 1 and 2 GHG emissions reductions from 2030 through 2050 from a 2021 base year. Nasdaq also commits to reduce absolute scope 3 GHG emissions 95% by 2050 from a 2021 base year.</t>
  </si>
  <si>
    <t>NASH INDUSTRIES (I) PRIVATE LIMITED</t>
  </si>
  <si>
    <t>335800962W8ZP1J9F793</t>
  </si>
  <si>
    <t>Naspers</t>
  </si>
  <si>
    <t>Headline target: Naspers’ portfolio targets cover 70% of its total investment and lending by invested capital as of FY2020. As of that year, required activities made up 70% of Naspers’ total investment and lending by invested capital while optional activities made up 4% and out of scope activities made up 26%. https://sciencebasedtargets.org/resources/files/Target-language-and-summary_Naspers.pdf</t>
  </si>
  <si>
    <t>Nathaniel Lichfield &amp; Partners Ltd</t>
  </si>
  <si>
    <t>This target was approved using a streamlined target validation route exclusive to small and medium-sized enterprises (SMEs). https://sciencebasedtargets.org/faqs-for-smes/ Nathaniel Lichfield &amp; Partners Ltd commits to reduce scope 1 and scope 2 GHG emissions 46% by 2030 from a 2019 base year, and to measure and reduce its scope 3 emissions.</t>
  </si>
  <si>
    <t>National Grid (Group) PLC</t>
  </si>
  <si>
    <t>GB00B08SNH34</t>
  </si>
  <si>
    <t>8R95QZMKZLJX5Q2XR704</t>
  </si>
  <si>
    <t>Multinational energy utility National Grid (Group) PLC commits to reduce absolute scope 1 and 2 GHG emissions 60% by 2030 from a 2018 base-year. National Grid (Group) PLC commits to reduce scope 1 GHG emissions from power generation 90% per MWh by 2030, and 92% per MWh by 2033 from a 2018 base year. National Grid (Group) PLC commits to reduce all other absolute scope 1 and 2 GHG emissions 50% over the same timeframe. National Grid (Group) PLC commits to reduce scope 1 and scope 3 category 3 emissions from all generated and sold electricity 86% per MWh by 2033 from a 2018 base year. National Grid (Group) PLC commits to reduce all absolute scope 3 GHG emissions 37.5% by 2033 from a 2018 base year. National Grid (Group) PLC commits to reduce absolute emissions from gas distributed by third-parties 37.5% within the same timeframe.</t>
  </si>
  <si>
    <t>National Grid Electricity Distribution (NGED)</t>
  </si>
  <si>
    <t>549300HFCD0G1TPU4N09</t>
  </si>
  <si>
    <t>National Grid Electricity Distribution (NGED) commits to reduce absolute scope 1 and 2 GHG emissions 63% by FY2035 from a FY2020 base year.</t>
  </si>
  <si>
    <t>National Grid Electricity System Operator (ESO)</t>
  </si>
  <si>
    <t>549300Y4N7FKSD848P40</t>
  </si>
  <si>
    <t>National Grid Electricity System Operator (ESO) commits to reduce absolute scope 1 and 2 emissions 50% by FY2030/31 from an FY2019/20 base year. The company also commits to reduce absolute scope 3 GHG emissions 30% over the same timeframe</t>
  </si>
  <si>
    <t>National Grid Electricity Transmission (NGET)</t>
  </si>
  <si>
    <t>5XJXCCYG4SDKFJ5WLB02</t>
  </si>
  <si>
    <t>Electric utility National Grid Electricity Transmission (NGET) commits to reduce absolute scope 1 and 2 GHG emissions 50% by FY2030 from a FY2018 base year. NGET also commits to reduce scope 3 GHG emissions 25% by FY2030 from a FY2020 base year</t>
  </si>
  <si>
    <t>National Highways</t>
  </si>
  <si>
    <t>National Windscreens</t>
  </si>
  <si>
    <t>Nativa Srl SB</t>
  </si>
  <si>
    <t>This target was approved using a streamlined target validation route exclusive to small and medium-sized enterprises (SMEs). https://sciencebasedtargets.org/faqs-for-smes/ Nativa Srl SB commits to reduce scope 1 and scope 2 GHG emissions 46% by 2030 from a 2019 base year, and to measure and reduce its scope 3 emissions.</t>
  </si>
  <si>
    <t>Native Land</t>
  </si>
  <si>
    <t>This target was approved using a streamlined target validation route exclusive to small and medium-sized enterprises (SMEs). https://sciencebasedtargets.org/faqs-for-smes/ Native Land commits to reduce scope 1 and scope 2 GHG emissions 42% by 2030 from a 2021 base year, and to measure and reduce its scope 3 emissions.</t>
  </si>
  <si>
    <t>Native Shoes</t>
  </si>
  <si>
    <t>This target was approved using a streamlined target validation route exclusive to small and medium-sized enterprises (SMEs). https://sciencebasedtargets.org/faqs-for-smes/ Native Shoes commits to reduce scope 1 and scope 2 GHG emissions 42% by 2030 from a 2020 base year, and to measure and reduce its scope 3 emissions.</t>
  </si>
  <si>
    <t>NATS Holdings Limited</t>
  </si>
  <si>
    <t>NATS Holdings Limited commits to reduce absolute scope 1 and 2 GHG emissions 41% FY2026 from a FY2019 base year. NATS Holdings Limited also commits to reduce absolute scope 3 GHG emissions covering purchased goods and services, fuel and energy related activities, upstream transportation and distribution, business travel and employee commuting GHG emissions 41% within the same timeframe. NATS Holdings Limited further commits that 50% of its suppliers by spend covering capital goods, will have science-based targets by FY2026.</t>
  </si>
  <si>
    <t>Natta Building Company ltd</t>
  </si>
  <si>
    <t>This target was approved using a streamlined target validation route exclusive to small and medium-sized enterprises (SMEs). https://sciencebasedtargets.org/faqs-for-smes/ Natta Building Company ltd commits to reduce scope 1 and scope 2 GHG emissions 42% by 2030 from a 2022 base year, and to measure and reduce its scope 3 emissions.</t>
  </si>
  <si>
    <t>Natura &amp; Co</t>
  </si>
  <si>
    <t>BRNATUACNOR6</t>
  </si>
  <si>
    <t>Natura &amp; Co commits to reduce absolute scope 1 and 2 GHG emissions
42% by 2030 from a 2020 base year.* Natura &amp; Co commits to reduce
absolute scope 3 GHG emissions from purchased goods and services,
upstream transportation and distribution, and end-of-life treatment of sold
products 42% by 2030 from a 2020 base year.*The target boundary
includes land-related emissions and removals from bioenergy feedstocks.</t>
  </si>
  <si>
    <t>Natural Power Consultants Ltd</t>
  </si>
  <si>
    <t>Nature's Management</t>
  </si>
  <si>
    <t>724500D5YFZ1FH761760</t>
  </si>
  <si>
    <t>Near-Term Targets
Energy &amp; Industry:
Nature’s Management commits to reduce absolute scope 1 and 2 GHG emissions 50% by 2030 from a 2022 base year. Nature’s Management also commits to reduce absolute scope 3 GHG emissions 42% within the same timeframe.
FLAG:
Nature’s Management commits to reduce absolute scope 3 FLAG GHG emissions 30.3% by
2030 from a 2022 base year.*
Nature’s Management commits to no deforestation across its primary deforestation-linked
commodities with a target date of 2025.
*The target includes FLAG emissions and removals.</t>
  </si>
  <si>
    <t>Nature's Way Co., Ltd</t>
  </si>
  <si>
    <t>This target was approved using a streamlined target validation route exclusive to small and medium-sized enterprises (SMEs). https://sciencebasedtargets.org/faqs-for-smes/. Nature’s Way Co., Ltd. commits to reduce absolute scope 1 and scope 2 GHG emissions 46% by 2030 from a 2019 base year, and to measure and reduce its scope 3 emissions.</t>
  </si>
  <si>
    <t>NatWest Group plc</t>
  </si>
  <si>
    <t>GB00B7T77214</t>
  </si>
  <si>
    <t>2138005O9XJIJN4JPN90</t>
  </si>
  <si>
    <t>Headline target: NatWest Group’s portfolio targets cover 39% of its total exposure (1) as at 31 December 2019. Within its loan portfolio, NatWest Group’s portfolio targets cover 79% of total consumer and corporate lending as at December 2019. (1) Total exposure comprises cash and balances at central banks, loans to banks and customers, trading assets, derivatives and other financial assets. These targets and coverage % do not include third-party asset management activities. https://sciencebasedtargets.org/resources/files/Target-language-and-summary-NatWest-Group.pdf</t>
  </si>
  <si>
    <t>NAV CANADA</t>
  </si>
  <si>
    <t>549300TP61Y7H5IS3S18</t>
  </si>
  <si>
    <t>NAVAHITA KARANA, PT</t>
  </si>
  <si>
    <t>Navamedic ASA</t>
  </si>
  <si>
    <t>This target was approved using a streamlined target validation route exclusive to small and medium-sized enterprises (SMEs). https://sciencebasedtargets.org/faqs-for-smes/ Navamedic ASA commits to reduce scope 1 and scope 2 GHG emissions 42% by 2030 from a 2022 base year, and to measure and reduce its scope 3 emissions. Navamedic ASA commits to reach net-zero by 2040. As part of this, Navamedic ASA commits to reduce scope 1+2+3 emissions 90% by 2040 from a 2022 base year.</t>
  </si>
  <si>
    <t>Naveena Exports Limited</t>
  </si>
  <si>
    <t>Navistar, Inc.</t>
  </si>
  <si>
    <t>Navitas Data Sciences F/K/A DataCeutics Inc</t>
  </si>
  <si>
    <t>Navitas Semiconductor Ltd.</t>
  </si>
  <si>
    <t>This target was approved using a streamlined target validation route exclusive to small and medium-sized enterprises (SMEs). https://sciencebasedtargets.org/faqs-for-smes/. Navitas Semiconductor Ltd. commits to reduce absolute scope 1 and scope 2 GHG emissions 50% by 2030 from a 2018 base year, and to measure and reduce its scope 3 emissions.</t>
  </si>
  <si>
    <t>NBN Co Limited</t>
  </si>
  <si>
    <t>2549007CRZ2NT7S96A24</t>
  </si>
  <si>
    <t>NBN Co commits to reduce absolute scope 1 and 2 GHG emissions 95% by FY2030 from a FY2021 base year. NBN Co also commits to reduce scope 3 GHG emissions from use of sold products 60% per device within the same timeframe. NBN Co further commits that 80% of its suppliers by spend covering purchased goods and services, capital goods, and downstream transportation and distribution will have science-based targets by FY2027.</t>
  </si>
  <si>
    <t>Nchiei kogyo Co., Ltd.</t>
  </si>
  <si>
    <t>This target was approved using a streamlined target validation route exclusive to small and medium-sized enterprises (SMEs). https://sciencebasedtargets.org/faqs-for-smes/ Nchiei kogyo Co., Ltd. commits to reduce scope 1 and scope 2 GHG emissions 42% by 2030 from a 2022 base year, and to measure and reduce its scope 3 emissions.</t>
  </si>
  <si>
    <t>Ndevr Environmental</t>
  </si>
  <si>
    <t>This target was approved using a streamlined target validation route exclusive to small and medium-sized enterprises (SMEs). https://sciencebasedtargets.org/faqs-for-smes/ Ndevr Environmental Pty Ltd commits to reduce scope 1 and scope 2 GHG emissions 42% by 2030 from a 2020 base year, and to measure and reduce its scope 3 emissions.</t>
  </si>
  <si>
    <t>Neapco Holdings LLC</t>
  </si>
  <si>
    <t>254900T4WB2UF9XPX041</t>
  </si>
  <si>
    <t>NearForm Ltd.</t>
  </si>
  <si>
    <t>This target was approved using a streamlined target validation route exclusive to small and medium-sized enterprises (SMEs). https://sciencebasedtargets.org/faqs-for-smes/ NearForm Ltd. commits to maintain zero scope 1 and scope 2 emissions through 2030 from a 2019 base year, and to measure and reduce its scope 3 emissions</t>
  </si>
  <si>
    <t>NEC Corporation</t>
  </si>
  <si>
    <t>JP3733000008</t>
  </si>
  <si>
    <t>5493000QYMPFRTEY4K28</t>
  </si>
  <si>
    <t>Overall Net-Zero Target: 
NEC Corporation commits to reach net-zero greenhouse gas emissions across the value chain by FY2040.
Near-Term Targets: 
NEC Corporation commits to reduce absolute scope 1 and 2 GHG emissions 50% by FY2030 from a FY2020 base year. NEC Corporation also commits to reduce absolute scope 3 GHG emissions 50% within the same timeframe.
Long-Term Targets: 
NEC Corporation commits to reduce absolute scope 1 and 2 GHG emissions 90% by FY2040 from a FY2020 base year. NEC Corporation also commits to reduce absolute scope 3 GHG emissions 90% within the same timeframe.</t>
  </si>
  <si>
    <t>Nechi Group</t>
  </si>
  <si>
    <t>Nectar Sleep Ltd</t>
  </si>
  <si>
    <t>This target was approved using a streamlined target validation route exclusive to small and medium-sized enterprises (SMEs). https://sciencebasedtargets.org/faqs-for-smes/ Nectar Sleep Ltd commits to reduce scope 1 and scope 2 GHG emissions 46% by 2030 from a 2019 base year, and to measure and reduce its scope 3 emissions.</t>
  </si>
  <si>
    <t>Nederlandse Loterij</t>
  </si>
  <si>
    <t>This target was approved using a streamlined target validation route exclusive to small and medium-sized enterprises (SMEs). https://sciencebasedtargets.org/faqs-for-smes/ Nederlandse Loterij commits to reduce scope 1 and scope 2 GHG emissions 42% by 2030 from a 2021 base year, and to measure and reduce its scope 3 emissions.</t>
  </si>
  <si>
    <t>Nederlandse Spoorwegen (NS)</t>
  </si>
  <si>
    <t>Overall Net-Zero Target: Nederlandse Spoorwegen commits to reach net-zero greenhouse gas emissions across the value chain by 2050. Near-Term Targets: Nederlandse Spoorwegen commits to reduce absolute scope 1 and 2 GHG emissions 46.2% by 2030 from a 2019 base year. Nederlandse Spoorwegen also commits to continue annual active sourcing of 100% renewable electricity through 2030. Nederlandse Spoorwegen finally commits to reduce absolute scope 3 GHG emissions 27.5% by 2030 from a 2019 base year. Long-Term Targets: Nederlandse Spoorwegen commits to reduce absolute scope 1 and 2 GHG emissions 90% by 2040 from a 2019 base year. Nederlandse Spoorwegen also commits to reduce absolute scope 3 GHG emissions 90% by 2050 from a 2019 base year.</t>
  </si>
  <si>
    <t>Nederlandse Waterschapsbank N.V.</t>
  </si>
  <si>
    <t>JLP5FSPH9WPSHY3NIM24</t>
  </si>
  <si>
    <t>Nederman Holding AB</t>
  </si>
  <si>
    <t>SE0011204510</t>
  </si>
  <si>
    <t>54930030A8V6LH0G1Z92</t>
  </si>
  <si>
    <t>Needle Craft for Clothing Industry</t>
  </si>
  <si>
    <t>NEFAB AB</t>
  </si>
  <si>
    <t>Neiman Marcus Group</t>
  </si>
  <si>
    <t>Neinor Homes</t>
  </si>
  <si>
    <t>This target was approved using a streamlined target validation route exclusive to small and medium-sized enterprises (SMEs). https://sciencebasedtargets.org/faqs-for-smes/ Neinor Homes commits to reduce scope 1 and scope 2 GHG emissions 42% by 2030 from a 2021 base year, and to measure and reduce its scope 3 emissions.</t>
  </si>
  <si>
    <t>Nelissen Steenfabrieken NV</t>
  </si>
  <si>
    <t>This target was approved using a streamlined target validation route exclusive to small and medium-sized enterprises (SMEs). https://sciencebasedtargets.org/faqs-for-smes/ Nelissen Steenfabrieken NV commits to reduce scope 1 and scope 2 GHG emissions 42% by 2030 from a 2022 base year, and to measure and reduce its scope 3 emissions.  Nelissen Steenfabrieken NV commits to reach net-zero by 2050. As part of this, Nelissen Steenfabrieken NV commits to reduce scope 1+2+3 emissions 90% by 2050 from a 2022 base year.</t>
  </si>
  <si>
    <t>Nemak, S.A.B. de C.V.</t>
  </si>
  <si>
    <t>MX01NE000001</t>
  </si>
  <si>
    <t>5493000MY3DAIB0BP706</t>
  </si>
  <si>
    <t>Nemak, S.A.B. de C.V. commits to reduce absolute scope 1 and 2 GHG emissions 28% by 2030 from a 2019 base year. Nemak, S.A.B. de C.V. commits to reduce absolute scope 3 GHG emissions covering Purchased goods and services 14% within the same timeframe.</t>
  </si>
  <si>
    <t>NEMERA</t>
  </si>
  <si>
    <t>Nemera commits to reduce absolute scope 1 and 2 GHG emissions 90% by 2030 from a 2019 base year. Nemera also commits to reduce scope 3 GHG emissions from purchased goods and services 55% per EUR value added within the same timeframe.</t>
  </si>
  <si>
    <t>NEMO Equipment, Inc.</t>
  </si>
  <si>
    <t>This target was approved using a streamlined target validation route exclusive to small and medium-sized enterprises (SMEs). https://sciencebasedtargets.org/faqs-for-smes/ NEMO Equipment, Inc. commits to reduce scope 1 and scope 2 GHG emissions 42% by 2030 from a 2020 base year, and to measure and reduce its scope 3 emissions.</t>
  </si>
  <si>
    <t>Neo G Limited</t>
  </si>
  <si>
    <t>This target was approved using a streamlined target validation route exclusive to small and medium-sized enterprises (SMEs). https://sciencebasedtargets.org/faqs-for-smes/ Neo G Limited commits to reduce scope 1 and scope 2 GHG emissions 42% by 2030 from a 2022 base year, and to measure and reduce its scope 3 emissions.</t>
  </si>
  <si>
    <t>Neoenergia S.A</t>
  </si>
  <si>
    <t>BRNEOEACNOR3</t>
  </si>
  <si>
    <t>959800B3RXPMGEZ1W429</t>
  </si>
  <si>
    <t>Nepi Rockcastle</t>
  </si>
  <si>
    <t>NL0015000RT3</t>
  </si>
  <si>
    <t>549300FMWM53K9ULYT15</t>
  </si>
  <si>
    <t>Nepi Rockcastle commits to reduce scope 1 and 2 GHG emissions
80.0% per sqm by 2030 from a 2019 base year. Nepi Rockcastle also
commits to reduce absolute scope 3 GHG emissions from fuel and
energy related activities and downstream leased assets 25% within the
same timeframe.</t>
  </si>
  <si>
    <t>Neptuno Pumps</t>
  </si>
  <si>
    <t>Nestlé</t>
  </si>
  <si>
    <t>CH0038863350</t>
  </si>
  <si>
    <t>KY37LUS27QQX7BB93L28</t>
  </si>
  <si>
    <t>Overall Net-Zero Target
Nestlé commits to reach net-zero GHG emissions across the value chain by 2050 from a 2018 base year.
Near-Term Targets
Energy and industry:
Nestlé commits to reduce absolute scope 1, 2 and scope 3 GHG emissions from purchased goods and services, fuel and energy related activities, waste generated in operations, upstream transportation and distribution, business travel, employee commuting, downstream transportation and distribution and end-of-life treatment of sold products 50.4% by 2030 from a 2018 base year*. Nestlé also commits to
increase annual active sourcing of renewable electricity from 33.4% in 2018 to 100% by 2025 through 2030.
*The target boundary includes biogenic emissions and removals from bioenergy feedstocks
FLAG:
Nestlé commits to reduce absolute scope 3 FLAG GHG emissions 50% by 2030 from a 2018 base year*.
Nestle also commits to no deforestation across its primary deforestation-linked commodities, with a target date of 2025.
*The target includes FLAG emissions and removals.
Long-Term Targets
Energy and industry:
Nestlé commits to reduce absolute scope 1, 2 and 3 GHG emissions 90% by 2050 from a 2018 base year*.
*The target boundary includes biogenic emissions and removals from bioenergy feedstocks
FLAG:
Nestlé commits to reduce absolute scope 3 FLAG GHG emissions 75% by 2050 from a 2018 base year*.
*The target includes FLAG emissions and removals.</t>
  </si>
  <si>
    <t>Net Zero Group</t>
  </si>
  <si>
    <t>This target was approved using a streamlined target validation route exclusive to small and medium-sized enterprises (SMEs). https://sciencebasedtargets.org/faqs-for-smes/ Net Zero Group commits to reduce scope 1 and scope 2 GHG emissions 42% by 2030 from a 2022 base year, and to measure and reduce its scope 3 emissions.</t>
  </si>
  <si>
    <t>NetApp Inc.</t>
  </si>
  <si>
    <t>US64110D1046</t>
  </si>
  <si>
    <t>QTX3D84DZDD5JYOCYH15</t>
  </si>
  <si>
    <t>NetBit Electronics Limited</t>
  </si>
  <si>
    <t>Netbuilder Digital Limited</t>
  </si>
  <si>
    <t>This target was approved using a streamlined target validation route exclusive to small and medium-sized enterprises (SMEs). https://sciencebasedtargets.org/faqs-for-smes/ Netbuilder Digital Limited commits to reduce scope 1 and scope 2 GHG emissions 42% by 2030 from a 2022 base year, and to measure and reduce its scope 3 emissions.</t>
  </si>
  <si>
    <t>Netcall</t>
  </si>
  <si>
    <t>This target was approved using a streamlined target validation route exclusive to small and medium-sized enterprises (SMEs). https://sciencebasedtargets.org/faqs-for-smes/ Netcall commits to reduce scope 1 and scope 2 GHG emissions 42% by 2030 from a 2020 base year, and to measure and reduce its scope 3 emissions.</t>
  </si>
  <si>
    <t>NetConnect Pvt. Ltd.</t>
  </si>
  <si>
    <t>Netel Holding AB (publ)</t>
  </si>
  <si>
    <t>SE0016798417</t>
  </si>
  <si>
    <t>894500Q32UBMGR2V7745</t>
  </si>
  <si>
    <t>Netflix</t>
  </si>
  <si>
    <t>US64110L1061</t>
  </si>
  <si>
    <t>549300Y7VHGU0I7CE873</t>
  </si>
  <si>
    <t>Netflix commits to reduce absolute scope 1 and 2 GHG emissions 46.2% by 2030 from a 2019 base year. Netflix also commits to reduce scope 3 GHG emissions 55% per million USD of value added within the same timeframe.</t>
  </si>
  <si>
    <t>NETIS</t>
  </si>
  <si>
    <t>Netprofile</t>
  </si>
  <si>
    <t>This target was approved using a streamlined target validation route exclusive to small and medium-sized enterprises (SMEs). https://sciencebasedtargets.org/faqs-for-smes/ Netprofile commits to reduce scope 1 and scope 2 GHG emissions 42% by 2030 from a 2022 base year, and to measure and reduce its scope 3 emissions.</t>
  </si>
  <si>
    <t>NETSCOUT SYSTEMS, INC.</t>
  </si>
  <si>
    <t>US64115T1043</t>
  </si>
  <si>
    <t>5493005HZXZ3SPNVCV76</t>
  </si>
  <si>
    <t>NettZero</t>
  </si>
  <si>
    <t>This target was approved using a streamlined target validation route exclusive to small and medium-sized enterprises (SMEs). https://sciencebasedtargets.org/faqs-for-smes/ NettZero commits to reduce scope 1 and scope 2 GHG emissions 42% by 2030 from a 2022 base year, and to measure and reduce its scope 3 emissions.</t>
  </si>
  <si>
    <t>NetWatch Global</t>
  </si>
  <si>
    <t>This target was approved using a streamlined target validation route exclusive to small and medium-sized enterprises (SMEs). https://sciencebasedtargets.org/faqs-for-smes/ NetWatch Global commits to reduce scope 1 and scope 2 GHG emissions 42% by 2030 from a 2022 base year, and to measure and reduce its scope 3 emissions. NetWatch Global commits to reach net-zero by 2050. As part of this, NetWatch Global commits to reduce scope 1+2+3 emissions 90% by 2050 from a 2022 base year.</t>
  </si>
  <si>
    <t>Network Plus Services Limited</t>
  </si>
  <si>
    <t>Network Rail plc</t>
  </si>
  <si>
    <t>213800H88F5EE4B1D697</t>
  </si>
  <si>
    <t>2029, 2025</t>
  </si>
  <si>
    <t>“Network Rail commits to reduce absolute scope 1 and 2 GHG emissions 46% by FY2029 from a FY2018 base year. Network Rail also commits that 75% of its suppliers by emissions covering purchased goods &amp; services and capital goods will have science-based targets by FY2025. In addition, Network Rail commits to reduce absolute scope 3 indirect use-phase emissions 28% by FY2029 from a FY2018 base year.*The target boundary includes biogenic emissions and removals from bioenergy feedstocks.”</t>
  </si>
  <si>
    <t>NetZero Facades Limited</t>
  </si>
  <si>
    <t>This target was approved using a streamlined target validation route exclusive to small and medium-sized enterprises (SMEs). https://sciencebasedtargets.org/faqs-for-smes/ NetZero Facades Limited commits to reduce scope 1 and scope 2 GHG emissions 42% by 2030 from a 2022 base year, and to measure and reduce its scope 3 emissions.  NetZero Facades Limited commits to reach net-zero by 2050. As part of this, NetZero Facades Limited commits to reduce scope 1+2+3 emissions 90% by 2050 from a 2022 base year.</t>
  </si>
  <si>
    <t>Neue Zürcher Zeitung AG</t>
  </si>
  <si>
    <t>Neuland Laboratories Limited</t>
  </si>
  <si>
    <t>Neumarkter Lammsbräu Gebr. Ehrnsperger KG</t>
  </si>
  <si>
    <t>529900MX0D2RXHV5TE13</t>
  </si>
  <si>
    <t>This target was approved using a streamlined target validation route exclusive to small and medium-sized enterprises (SMEs). https://sciencebasedtargets.org/faqs-for-smes/ Neumarkter Lammsbräu Gebr. Ehrnsperger KG commits to reduce scope 1 and scope 2 GHG emissions 42% by 2030 from a 2020 base year, and to measure and reduce its scope 3 emissions.</t>
  </si>
  <si>
    <t>Neusoft Cloud Shenyang Technology Co., Ltd</t>
  </si>
  <si>
    <t>NEVERHACK</t>
  </si>
  <si>
    <t>This target was approved using a streamlined target validation route exclusive to small and medium-sized enterprises (SMEs). https://sciencebasedtargets.org/faqs-for-smes/ NEVERHACK commits to reduce scope 1 and scope 2 GHG emissions 42% by 2030 from a 2022 base year, and to measure and reduce its scope 3 emissions.</t>
  </si>
  <si>
    <t>New Balance Athletics, Inc.</t>
  </si>
  <si>
    <t>549300WULMC7YW6ZGV54</t>
  </si>
  <si>
    <t>New Balance commits to reduce absolute scope 1 and 2 GHG emissions
60% by 2030 from a 2019 base year. New Balance also commits to increase
active annual sourcing of renewable electricity from 49% in 2019 to 100%
by 2025 and to continue actively annually sourcing of 100% renewable
electricity through 2030. New Balance further commits to reduce absolute
scope 3 GHG emissions from purchased goods and services and upstream
transportation and distribution 50% by 2030 from a 2019 base year.</t>
  </si>
  <si>
    <t>New England Seafood International</t>
  </si>
  <si>
    <t>New Kinpo Group</t>
  </si>
  <si>
    <t>TW0002312006</t>
  </si>
  <si>
    <t>New Look Retailers Ltd</t>
  </si>
  <si>
    <t>213800UGAULQ1FVD4B35</t>
  </si>
  <si>
    <t>Overall Net-Zero Target: 
New Look Retailers Limited commits to reach net-zero greenhouse gas emissions across the value chain by FY2040.
Near-Term Targets: 
New Look commits to reduce absolute scope 1 and 2 GHG emissions 42% by FY2030 from a FY2022 base year. New Look commits to reduce absolute scope 3 GHG emissions 42% within the same timeframe.
Long-Term Targets: 
New Look commits to reduce absolute scope 1 and 2 GHG emissions 90% by FY2040 from a FY2022 base year. New Look commits to reduce absolute scope 3 GHG emissions 90% within the same timeframe.</t>
  </si>
  <si>
    <t>New Relic, Inc.</t>
  </si>
  <si>
    <t>US64829B1008</t>
  </si>
  <si>
    <t>549300AB8FY2HQILL804</t>
  </si>
  <si>
    <t>New River REIT plc</t>
  </si>
  <si>
    <t>2138004GX1VAUMH66L31</t>
  </si>
  <si>
    <t>This target was approved using a streamlined target validation route exclusive to small and medium-sized enterprises (SMEs). https://sciencebasedtargets.org/faqs-for-smes/ New River REIT plc commits to reduce  scope 1 and scope 2 GHG emissions 42% by 2030 from a 2020 base year, and to measure and reduce its scope 3 emissions.</t>
  </si>
  <si>
    <t>NEW WIDE (VIETNAM) ENTERPRISE CO., LTD.</t>
  </si>
  <si>
    <t>Overall Net-Zero Target: New Wide (Vietnam) Enterprise Co., Ltd. commits to reach net-zero
greenhouse gas emissions across the value chain by 2050.
Near-Term Targets: New Wide Vietnam commits to reduce absolute scope 1 and 2 GHG
emissions 42% by 2030 from a 2021 base year. New Wide Vietnam also commits to reduce
absolute scope 3 GHG emissions from purchased goods and services and fuel- and energy-
related activities 25% within the same timeframe.
Long-Term Targets: New Wide Vietnam commits to reduce absolute scope 1 and 2 GHG
emissions 90% by 2050 from a 2021 base year. New Wide Vietnam also commits to reduce
absolute scope 3 GHG emissions 90% within the same timeframe.</t>
  </si>
  <si>
    <t>New World Development Company Limited</t>
  </si>
  <si>
    <t>HK0017000149</t>
  </si>
  <si>
    <t>2549008GWMWXTIRL4S48</t>
  </si>
  <si>
    <t>New World Development Company Limited commits to reduce absolute scope 1 and 2 GHG emissions 46.2% by FY2030 from a FY2019 base year. New World Development Company Limited also commits to reduce scope 3 GHG emissions from capital goods 22% per square meter of construction floor area by FY2030 from a FY2019 base year. New World Development Company Limited further commits to reduce scope 3 GHG emissions from downstream leased assets 29.8% per square meter of gross floor space within the same timeframe</t>
  </si>
  <si>
    <t>New York State Metropolitan Transportation Authority</t>
  </si>
  <si>
    <t>The New York State Metropolitan Transportation Authority commits to reduce scope 1 and 2 GHG emissions from revenue activities 50.35% per passenger kilometer by 2030 from a 2015 base year. The New York State Metropolitan Transportation Authority commits to reduce absolute scope 1 and 2 GHG emissions from non-revenue activities 37.5% by 2030 from a 2015 base year. The New York State Metropolitan Transportation Authority also commits to reduce scope 3 emissions 22% per dollar spent by 2030 from a 2019 base year. * The target boundary includes biogenic emissions and removals from bioenergy feedstocks</t>
  </si>
  <si>
    <t>New Zealand Post</t>
  </si>
  <si>
    <t>NZNZPD1114L0</t>
  </si>
  <si>
    <t>State-owned postal service, New Zealand Post, commits to reduce absolute scope 1, 2 and 3 GHG emissions 32% by FY2030 from a FY2018 base year.</t>
  </si>
  <si>
    <t>Newmont Corporation</t>
  </si>
  <si>
    <t>US6516391066</t>
  </si>
  <si>
    <t>549300VSP3RIX7FGDZ51</t>
  </si>
  <si>
    <t>Newmont commits to reduce absolute scope 1 and 2 GHG emissions 32% by 2030 from a 2018 base year. Newmont also commits to reduce scope 1 and 2 GHG emissions 32% per Gold Equivalent Ounce (GEO) within the same timeframe. Newmont commits to reduce absolute scope 3 GHG emissions 30% by 2030 from a 2019 base year.</t>
  </si>
  <si>
    <t>News Corp</t>
  </si>
  <si>
    <t>US65249B2088</t>
  </si>
  <si>
    <t>549300ITS31QK8VRBQ14</t>
  </si>
  <si>
    <t>Overall Net-Zero Target 
News Corp commits to reach net-zero GHG emissions across the value chain by FY2050. 
Near-Term Targets 
News Corp commits to reduce absolute scope 1 and 2 GHG emissions 65% by FY2030 from a 
FY2016 base year. News Corp also commits to reduce absolute scope 3 GHG emissions 25% 
by FY2030 from a FY2021 base year. 
Long-Term Targets 
News Corp commits to reduce absolute scope 1 and 2 GHG emissions 95% by FY2050 from a 
FY2016 base year. News Corp also commits to reduce absolute scope 3 GHG emissions 90% 
by FY2050 from a FY2021 base year.</t>
  </si>
  <si>
    <t>NewsLab AS</t>
  </si>
  <si>
    <t>This target was approved using a streamlined target validation route exclusive to small and medium-sized enterprises (SMEs). https://sciencebasedtargets.org/faqs-for-smes/ NewsLab AS commits to reduce scope 1 and scope 2 GHG emissions 42% by 2030 from a 2020 base year, and to measure and reduce its scope 3 emissions.</t>
  </si>
  <si>
    <t>NEX&amp;COM</t>
  </si>
  <si>
    <t>This target was approved using a streamlined target validation route exclusive to small and medium-sized enterprises (SMEs). https://sciencebasedtargets.org/faqs-for-smes/ NEX&amp;COM commits to reduce scope 1 and scope 2 GHG emissions 42% by 2030 from a 2022 base year, and to measure and reduce its scope 3 emissions.</t>
  </si>
  <si>
    <t>NEXANS</t>
  </si>
  <si>
    <t>FR0000044448</t>
  </si>
  <si>
    <t>96950015FU78G84UIV14</t>
  </si>
  <si>
    <t>Nexans commits to reduce absolute scope 1 and 2 GHG emissions 46.2% by 2030 from a 2019 base year. Nexans also commits to reduce absolute scope 3 emissions 24% within the same timeframe</t>
  </si>
  <si>
    <t>NEXEN TIRE CORPORATION</t>
  </si>
  <si>
    <t>KR7002350007</t>
  </si>
  <si>
    <t>9884005G8WYS5C5JQL50</t>
  </si>
  <si>
    <t>Nexeo Plastics LLC</t>
  </si>
  <si>
    <t>549300OIY52G9INE2T98</t>
  </si>
  <si>
    <t>Nexer Group AB</t>
  </si>
  <si>
    <t>Nexi SpA</t>
  </si>
  <si>
    <t>IT0005366767</t>
  </si>
  <si>
    <t>5493000P70CQRQG8SN85</t>
  </si>
  <si>
    <t>Overall Net-Zero Target
Nexi commits to reach net-zero greenhouse gas emissions across the value chain by 2040
Near-Term Targets
Nexi commits to reduce absolute scope 1 and 2 GHG emissions 42% by 2030 from a 2021
base year. Nexi also commits to increase annual sourcing of renewable electricity from
51.7% in 2021 to 100% by 2030. Nexi further commits that 78% of its suppliers by spend
covering purchased goods and services will have science-based targets by 2027. Nexi finally
commits that 70% of its suppliers by emissions covering capital goods, will have
science-based targets by 2027.
Long-Term Targets
Nexi commits to reduce absolute scope 1, 2, and 3 GHG emissions 90% by 2040 from a
2021 base year.</t>
  </si>
  <si>
    <t>Nexii Building Solutions Inc.</t>
  </si>
  <si>
    <t>Nexilis Electronics India Private Limited</t>
  </si>
  <si>
    <t>This target was approved using a streamlined target validation route exclusive to small and medium-sized enterprises (SMEs). https://sciencebasedtargets.org/faqs-for-smes/ Nexilis Electronics India Private Limited commits to reduce scope 1 and scope 2 GHG emissions 42% by 2030 from a 2022 base year, and to measure and reduce its scope 3 emissions.</t>
  </si>
  <si>
    <t>Nexity SA</t>
  </si>
  <si>
    <t>FR0010112524</t>
  </si>
  <si>
    <t>969500JJ71T2DIPDVV84</t>
  </si>
  <si>
    <t>Nexity commits to reduce absolute scope 1 and scope 2 GHG emissions
46.2% by 2030 from a 2019 base year. Nexity commits to reduce absolute
scope 3 GHG emissions from purchased goods and services, fuel and
energy related activities, upstream transportation and distribution, use of
sold products, and end of life treatment of sold products 36.4% by 2030
from a 2019 base year.</t>
  </si>
  <si>
    <t>Next 15 Group plc</t>
  </si>
  <si>
    <t>GB0030026057</t>
  </si>
  <si>
    <t>Next Gen Security Solutions Private Limited</t>
  </si>
  <si>
    <t>This target was approved using a streamlined target validation route exclusive to small and medium-sized enterprises (SMEs). https://sciencebasedtargets.org/faqs-for-smes/ Next Gen Security Solutions Private Limited commits to reduce scope 1 and scope 2 GHG emissions 42% by 2030 from a 2022 base year, and to measure and reduce its scope 3 emissions.</t>
  </si>
  <si>
    <t>Next plc</t>
  </si>
  <si>
    <t>GB0032089863</t>
  </si>
  <si>
    <t>213800WQD8ECPZP9PH98</t>
  </si>
  <si>
    <t>NEXT commits to reduce absolute scope 1 and 2 GHG emissions 55% by FY2030 from an FY2017 base year. NEXT also commits to reduce scope 3 GHG emissions 40% per million GBP (British pounds) of sales and scope 3 GHG emissions from indirect use of sold products 40% per million GBP (British pounds) of sales by FY2030 from an FY2020 base year.</t>
  </si>
  <si>
    <t>NEXTEAM</t>
  </si>
  <si>
    <t>Nexteam commits to reduce absolute scope 1 and 2 GHG emissions 46.3% by 2030 from a 2019 base year. Nexteam also commits to reduce absolute scope 3 GHG emissions from purchased goods and services and use of sold products 27.5% within the same timeframe.</t>
  </si>
  <si>
    <t>Nexthink SA</t>
  </si>
  <si>
    <t>NextPharma Germany BidCo GmbH</t>
  </si>
  <si>
    <t>Nexus Systems Group Inc.</t>
  </si>
  <si>
    <t>This target was approved using a streamlined target validation route exclusive to small and medium-sized enterprises (SMEs). https://sciencebasedtargets.org/faqs-for-smes/ Nexus Systems Group Inc. commits to reduce scope 1 and scope 2 GHG emissions 42% by 2030 from a 2022 base year, and to measure and reduce its scope 3 emissions.</t>
  </si>
  <si>
    <t>NF Smith &amp; Associates LP</t>
  </si>
  <si>
    <t>NG Bailey Group Ltd</t>
  </si>
  <si>
    <t>2138008ROQESOER4SU74</t>
  </si>
  <si>
    <t>NG Bailey Group Limited commits to reduce absolute scope 1 and 2 GHG emissions 50% by FY2031 from a FY2019 base year.* NG Bailey Group Limited also commits that 75% of its suppliers by spend covering purchased goods and services and capital goods, will have science-based targets by FY2027. *The target boundary includes land-related emissions and removals from bioenergy feedstocks.</t>
  </si>
  <si>
    <t>NGE</t>
  </si>
  <si>
    <t>969500B2FUJ5DH639689</t>
  </si>
  <si>
    <t>NGK INSULATORS, LTD.</t>
  </si>
  <si>
    <t>JP3695200000</t>
  </si>
  <si>
    <t>353800701BNCL25VYY16</t>
  </si>
  <si>
    <t>NGK SPARK PLUG CO., LTD.</t>
  </si>
  <si>
    <t>JP3738600000</t>
  </si>
  <si>
    <t>549300RG3XQGTFM4HH31</t>
  </si>
  <si>
    <t>NGK SPARK PLUG CO., LTD. commits to reduce absolute scope 1 and 2 GHG emissions 30% by FY2030 from a FY2018 base year. NGK SPARK PLUG CO., LTD. also commits to reduce absolute scope 3 GHG emissions from purchased goods and services, upstream transportation, and use of sold products 30% by FY2030 from a FY2018 base year.</t>
  </si>
  <si>
    <t>NGW Energia SpA SB</t>
  </si>
  <si>
    <t>This target was approved using a streamlined target validation route exclusive to small and medium-sized enterprises (SMEs). https://sciencebasedtargets.org/faqs-for-smes/ NGW Energia SpA SB commits to reduce absolute scope 1 and scope 2 GHG emissions 50% by 2030 from a 2018 base year, and to measure and reduce its scope 3 emissions.</t>
  </si>
  <si>
    <t>NH Hotel Group</t>
  </si>
  <si>
    <t>ES0161560018</t>
  </si>
  <si>
    <t>959800LM1RW3PKJ4A296</t>
  </si>
  <si>
    <t>Overall Net-Zero Target
NH Hotel Group S.A. commits to reach net-zero greenhouse gas emissions across the value
chain by 2050.
Near-Term Targets
NH HOTEL GROUP commits to reduce absolute scope 1 and 2 GHG emissions 46.2% by 2030 from a 2019 base year. NH HOTEL GROUP also commits to reduce absolute scope 3 GHG emissions from purchased goods and services, capital goods, fuel and energy related activities, waste generated in operations and franchises 28% within the same timeframe.
Long-Term Targets
NH Hotel Group commits to reduce absolute scopes 1 and 2 GHG emissions 90% by 2050 from a 2019 base year. NH Hotel Group also commits to reduce absolute scopes 3 GHG emissions 90% within the same timeframe.</t>
  </si>
  <si>
    <t>nib holdings limited (nib Group)</t>
  </si>
  <si>
    <t>AU000000NHF0</t>
  </si>
  <si>
    <t>529900SPKHL951XMJC07</t>
  </si>
  <si>
    <t>Nice Group Holding Corp., Limited</t>
  </si>
  <si>
    <t>NICHIAS Corporation</t>
  </si>
  <si>
    <t>JP3660400007</t>
  </si>
  <si>
    <t>NICHICON CORPORATION</t>
  </si>
  <si>
    <t>JP3661800007</t>
  </si>
  <si>
    <t>Nichicon Corporation commits to reduce absolute scope 1, 2 and 3 GHG emissions 46% by FY2030 from a FY2021 base year.</t>
  </si>
  <si>
    <t>Nichirin Co., Ltd.</t>
  </si>
  <si>
    <t>JP3665000000</t>
  </si>
  <si>
    <t>Nichols plc</t>
  </si>
  <si>
    <t>This target was approved using a streamlined target validation route exclusive to small and medium-sized enterprises (SMEs). https://sciencebasedtargets.org/faqs-for-smes/ Nichols plc commits to reduce scope 1 and scope 2 GHG emissions 42% by 2030 from a 2022 base year, and to measure and reduce its scope 3 emissions.</t>
  </si>
  <si>
    <t>Nickel Asia Corporation (NAC)</t>
  </si>
  <si>
    <t>PHY6350R1069</t>
  </si>
  <si>
    <t>NIDEC ARISA S.L.U.</t>
  </si>
  <si>
    <t>Nidec Corporation</t>
  </si>
  <si>
    <t>JP3734800000</t>
  </si>
  <si>
    <t>353800IF171MZTNL6Y31</t>
  </si>
  <si>
    <t>NIHON CHUOU JUHAN Co., Ltd.</t>
  </si>
  <si>
    <t>This target was approved using a streamlined target validation route exclusive to small and medium-sized enterprises (SMEs). https://sciencebasedtargets.org/faqs-for-smes/ NIHON CHUOU JUHAN Co., Ltd. commits to reduce scope 1 and scope 2 GHG emissions 38% by 2030 from a 2021 base year, and to measure and reduce its scope 3 emissions.</t>
  </si>
  <si>
    <t>Nihon Dengyo Kosaku Co., Ltd.</t>
  </si>
  <si>
    <t>This target was approved using a streamlined target validation route exclusive to small and medium-sized enterprises (SMEs). https://sciencebasedtargets.org/faqs-for-smes/ Nihon Dengyo Kosaku Co., Ltd. commits to reduce scope 1 and scope 2 GHG emissions 30% by 2030 from a 2018 base year, and to measure and reduce its scope 3 emissions.</t>
  </si>
  <si>
    <t>Nihon Yamamura Glass Co., Ltd.</t>
  </si>
  <si>
    <t>JP375280AMF3</t>
  </si>
  <si>
    <t>35380039Q90SLMUZIX96</t>
  </si>
  <si>
    <t>Nihon Yamamura Glass Co., Ltd. commits to reduce absolute scope 1 and 2
GHG emissions 46.2% by FY2030 from a FY2019 base year. Nihon
Yamamura Glass Co., Ltd. also commits to reduce absolute scope 3 GHG
emissions from purchased goods and services, capital goods, fuel and
energy related activities, upstream transportation and distribution, waste
generated in operations, business travel, employee commuting, processing
of sold products and end of life treatment 27.5% within the same
timeframe.</t>
  </si>
  <si>
    <t>NIITSU GUMI Co.,Ltd.</t>
  </si>
  <si>
    <t>This target was approved using a streamlined target validation route exclusive to small and medium-sized enterprises (SMEs). https://sciencebasedtargets.org/faqs-for-smes/ NIITSU GUMI Co.,Ltd. commits to reduce scope 1 and scope 2 GHG emissions 42% by 2030 from a 2021 base year, and to measure and reduce its scope 3 emissions.</t>
  </si>
  <si>
    <t>NIKE, Inc.</t>
  </si>
  <si>
    <t>US6541061031</t>
  </si>
  <si>
    <t>787RXPR0UX0O0XUXPZ81</t>
  </si>
  <si>
    <t>American multinational corporation  NIKE, Inc. sets a target to reduce absolute scope 1 and 2 GHG emissions 65% by 2030 from a 2015 base year. NIKE, Inc. also sets a target to reduce absolute scope 3 GHG emissions 30% within the same timefram</t>
  </si>
  <si>
    <t>NIKI IRON WORKS Inc.</t>
  </si>
  <si>
    <t>This target was approved using a streamlined target validation route exclusive to small and medium-sized enterprises (SMEs). https://sciencebasedtargets.org/faqs-for-smes/ NIKI IRON WORKS Inc. commits to reduce scope 1 and scope 2 GHG emissions 42% by 2030 from a 2022 base year, and to measure and reduce its scope 3 emissions.</t>
  </si>
  <si>
    <t>NIKKATO CORPORATION</t>
  </si>
  <si>
    <t>This target was approved using a streamlined target validation route exclusive to small and medium-sized enterprises (SMEs). https://sciencebasedtargets.org/faqs-for-smes/ NIKKATO CORPORATION commits to reduce scope 1 and scope 2 GHG emissions 50% by 2030 from a 2018 base year, and to measure and reduce its scope 3 emissions.</t>
  </si>
  <si>
    <t>Nikkoh Confectionery Co., Ltd.</t>
  </si>
  <si>
    <t>This target was approved using a streamlined target validation route exclusive to small and medium-sized enterprises (SMEs). https://sciencebasedtargets.org/faqs-for-smes/ Nikkoh Confectionery Co., Ltd. commits to reduce scope 1 and scope 2 GHG emissions 25% by 2030 from a 2020 base year, and to measure and reduce its scope 3 emissions.</t>
  </si>
  <si>
    <t>Nikon Corporation</t>
  </si>
  <si>
    <t>JP3657400002</t>
  </si>
  <si>
    <t>549300X7LIS9RFELXJ98</t>
  </si>
  <si>
    <t>Japanese multinational corporation Nikon Corporation commits to reduce absolute scope 1 and 2 GHG emissions 71% by FY 2030 from a FY 2013 base year. Nikon Corporation also commits to reduce absolute scope 3 GHG emissions from purchased goods and services, upstream transportation &amp; distribution and use of sold products 31% by FY 2030 from a FY 2013 base year.</t>
  </si>
  <si>
    <t>Nikwax</t>
  </si>
  <si>
    <t>This target was approved using a streamlined target validation route exclusive to small and medium-sized enterprises (SMEs). https://sciencebasedtargets.org/faqs-for-smes/ Nikwax commits to reduce scope 1 and scope 2 GHG emissions 46% by 2030 from a 2019 base year, and to measure and reduce its scope 3 emissions.</t>
  </si>
  <si>
    <t>Nilfisk A/S</t>
  </si>
  <si>
    <t>DK0060907293</t>
  </si>
  <si>
    <t>529900FSU45YYVLKB451</t>
  </si>
  <si>
    <t>Nilfisk commits to reduce absolute scope 1 and 2 GHG emissions 35% by 2030 from a 2019 base year. Nilfisk commits to reduce scope 3 GHG emissions from use of sold products by 48% per unit of gross profit by 2030 from a 2021 base year.</t>
  </si>
  <si>
    <t>Nimble For Good, PBC</t>
  </si>
  <si>
    <t>This target was approved using a streamlined target validation route exclusive to small and medium-sized enterprises (SMEs). https://sciencebasedtargets.org/faqs-for-smes/ Nimble For Good, PBC commits to reduce scope 1 and scope 2 GHG emissions 42% by 2030 from a 2022 base year, and to measure and reduce its scope 3 emissions.</t>
  </si>
  <si>
    <t>Ningbo Careline Electric Appliance Co.,Ltd</t>
  </si>
  <si>
    <t>Ningbo Gemcharm Mechanical&amp;Electrical Tech.Co.,Ltd.</t>
  </si>
  <si>
    <t>This target was approved using a streamlined target validation route exclusive to small and medium-sized enterprises (SMEs). https://sciencebasedtargets.org/faqs-for-smes/ Ningbo Gemcharm Mechanical&amp;Electrical Tech.Co.,Ltd. commits to reduce scope 1 and scope 2 GHG emissions 42% by 2030 from a 2022 base year, and to measure and reduce its scope 3 emissions. Ningbo Gemcharm Mechanical&amp;Electrical Tech.Co.,Ltd. commits to reach net-zero by 2050. As part of this, Ningbo Gemcharm Mechanical&amp;Electrical Tech.Co.,Ltd. commits to reduce scope 1+2+3 emissions 90% by 2050 from a 2022 base year.</t>
  </si>
  <si>
    <t>Ningbo Great Group Co.,Ltd.</t>
  </si>
  <si>
    <t>Ningbo Hrale Plate Heat Exchanger Co., Ltd</t>
  </si>
  <si>
    <t>NINGBO JINYUANHONG COMMODITY CO., LTD</t>
  </si>
  <si>
    <t>This target was approved using a streamlined target validation route exclusive to small and medium-sized enterprises (SMEs). https://sciencebasedtargets.org/faqs-for-smes/ NINGBO JINYUANHONG COMMODITY CO., LTD commits to reduce scope 1 and scope 2 GHG emissions 42% by 2030 from a 2022 base year, and to measure and reduce its scope 3 emissions.</t>
  </si>
  <si>
    <t>Ningbo Orient Wires &amp; Cables Co. Ltd</t>
  </si>
  <si>
    <t>CNE100001T23</t>
  </si>
  <si>
    <t>Ningbo Shengye Electric Appliance Co., Ltd</t>
  </si>
  <si>
    <t>This target was approved using a streamlined target validation route exclusive to small and medium-sized enterprises (SMEs). https://sciencebasedtargets.org/faqs-for-smes/ Ningbo Shengye Electric Appliance Co., Ltd commits to reduce scope 1 and scope 2 GHG emissions 42% by 2030 from a 2022 base year, and to measure and reduce its scope 3 emissions.</t>
  </si>
  <si>
    <t>Ningbo SPECAR Manufacturing Co., Ltd.</t>
  </si>
  <si>
    <t>This target was approved using a streamlined target validation route exclusive to small and medium-sized enterprises (SMEs). https://sciencebasedtargets.org/faqs-for-smes/ Ningbo SPECAR Manufacturing Co., Ltd. commits to reduce scope 1 and scope 2 GHG emissions 42% by 2030 from a 2021 base year, and to measure and reduce its scope 3 emissions.</t>
  </si>
  <si>
    <t>Ningbo Sunrise ELC Technology Co., Ltd</t>
  </si>
  <si>
    <t>NINGBO XINGWEI CUTTING-TOOLS TECHNOLOGY CO.,LTD.</t>
  </si>
  <si>
    <t>This target was approved using a streamlined target validation route exclusive to small and medium-sized enterprises (SMEs). https://sciencebasedtargets.org/faqs-for-smes/ NINGBO XINGWEI CUTTING-TOOLS TECHNOLOGY CO.,LTD. commits to reduce scope 1 and scope 2 GHG emissions 42% by 2030 from a 2021 base year, and to measure and reduce its scope 3 emissions.</t>
  </si>
  <si>
    <t>Ningbo Xinyue Electronic Technology Co.,Ltd.</t>
  </si>
  <si>
    <t>Ningbo Yinrui Organo Silicon Technology Development Co., Ltd.</t>
  </si>
  <si>
    <t>This target was approved using a streamlined target validation route exclusive to small and medium-sized enterprises (SMEs). https://sciencebasedtargets.org/faqs-for-smes/ Ningbo Yinrui Organo Silicon Technology Development Co., Ltd. commits to reduce scope 1 and scope 2 GHG emissions 42% by 2030 from a 2022 base year, and to measure and reduce its scope 3 emissions.</t>
  </si>
  <si>
    <t>Ninkaplast GmbH</t>
  </si>
  <si>
    <t>This target was approved using a streamlined target validation route exclusive to small and medium-sized enterprises (SMEs). https://sciencebasedtargets.org/faqs-for-smes/ Ninkaplast GmbH commits to reduce scope 1 and scope 2 GHG emissions 42% by 2030 from a 2021 base year, and to measure and reduce its scope 3 emissions.</t>
  </si>
  <si>
    <t>Ninomiya Co.,Ltd</t>
  </si>
  <si>
    <t>This target was approved using a streamlined target validation route exclusive to small and medium-sized enterprises (SMEs). https://sciencebasedtargets.org/faqs-for-smes/ Ninomiya Co.,Ltd commits to reduce scope 1 and scope 2 GHG emissions 42% by 2030 from a 2021 base year, and to measure and reduce its scope 3 emissions.</t>
  </si>
  <si>
    <t>NIO Holdings Co., Ltd.</t>
  </si>
  <si>
    <t>NIPPON ALUTEC CORPORATION</t>
  </si>
  <si>
    <t>This target was approved using a streamlined target validation route exclusive to small and medium-sized enterprises (SMEs). https://sciencebasedtargets.org/faqs-for-smes/ NIPPON ALUTEC CORPORATION commits to reduce  scope 1 and scope 2 GHG emissions 25% by 2030 from a 2020 base year, and to measure and reduce its scope 3 emissions.</t>
  </si>
  <si>
    <t>Nippon Automated Cargo And Port Consolidated System, Inc.</t>
  </si>
  <si>
    <t>This target was approved using a streamlined target validation route exclusive to small and medium-sized enterprises (SMEs). https://sciencebasedtargets.org/faqs-for-smes/ Nippon Automated Cargo And Port Consolidated System, Inc. commits to reduce scope 1 and scope 2 GHG emissions 50% by 2030 from a 2018 base year, and to measure and reduce its scope 3 emissions.</t>
  </si>
  <si>
    <t>Nippon Building Fund Inc.</t>
  </si>
  <si>
    <t>This target was approved using a streamlined target validation route exclusive to small and medium-sized enterprises (SMEs). https://sciencebasedtargets.org/faqs-for-smes/ Nippon Building Fund Inc. commits to reduce scope 1 and scope 2 GHG emissions 42% by 2030 from a 2021 base year, and to measure and reduce its scope 3 emissions. Nippon Building Fund Inc. commits to reach net-zero by 2050. As part of this, Nippon Building Fund Inc. commits to reduce scope 1+2+3 emissions 90% by 2050 from a 2021 base year.</t>
  </si>
  <si>
    <t>NIPPON ENGINE Co., Ltd.</t>
  </si>
  <si>
    <t>This target was approved using a streamlined target validation route exclusive to small and medium-sized enterprises (SMEs). https://sciencebasedtargets.org/faqs-for-smes/ NIPPON ENGINE Co., Ltd. commits to reduce  scope 1 and scope 2 GHG emissions 50% by 2030 from a 2018 base year, and to measure and reduce its scope 3 emissions.</t>
  </si>
  <si>
    <t>NIPPON EXPRESS HOLDINGS,INC.</t>
  </si>
  <si>
    <t>JP3688370000</t>
  </si>
  <si>
    <t>Nippon PS Co., Ltd</t>
  </si>
  <si>
    <t>This target was approved using a streamlined target validation route exclusive to small and medium-sized enterprises (SMEs). https://sciencebasedtargets.org/faqs-for-smes/ Nippon PS Co., Ltd commits to reduce scope 1 and scope 2 GHG emissions 42% by 2030 from a 2021 base year, and to measure and reduce its scope 3 emissions.</t>
  </si>
  <si>
    <t>Nippon Sheet Glass, Co., Ltd. (NSG Group).</t>
  </si>
  <si>
    <t>JP3686800008</t>
  </si>
  <si>
    <t>353800TWQ62HNEKBPW95</t>
  </si>
  <si>
    <t>Japanese multinational flat glass and functional glass products manufacturer Nippon Sheet Glass Co., Ltd. commits to reduce absolute scope 1 and 2 GHG emissions 30% by 2030 from a 2018 base year.* Nippon Sheet Glass Co., Ltd. also commits to reduce absolute scope 3 GHG emissions 30% within the same time frame. *The target boundary includes land-related emissions and removals from bioenergy feedstocks.</t>
  </si>
  <si>
    <t>Nippon Shinyaku Co., Ltd.</t>
  </si>
  <si>
    <t>JP3717600005</t>
  </si>
  <si>
    <t>Nippon Shinyaku commits to reduce absolute scope 1 and 2 GHG emissions 42% by FY2030 from a FY2020 base year. Nippon Shinyaku also commits to reduce absolute scope 3 GHG emissions from purchased goods and services 25% within the same timeframe.</t>
  </si>
  <si>
    <t>Nippon Shokubai Europe NV</t>
  </si>
  <si>
    <t>5493000WJN83B9OZG388</t>
  </si>
  <si>
    <t>This target was approved using a streamlined target validation route exclusive to small and medium-sized enterprises (SMEs). https://sciencebasedtargets.org/faqs-for-smes/ Nippon Shokubai Europe NV commits to reduce scope 1 and scope 2 GHG emissions 42% by 2030 from a 2020 base year, and to measure and reduce its scope 3 emissions.</t>
  </si>
  <si>
    <t>Nippon Weston Co.,Ltd</t>
  </si>
  <si>
    <t>This target was approved using a streamlined target validation route exclusive to small and medium-sized enterprises (SMEs). https://sciencebasedtargets.org/faqs-for-smes/
Nippon Weston Co.,Ltd commits to reduce absolute scope 1 and scope 2 GHG emissions 50% by 2030 from a 2018 base year, and to measure and reduce its scope 3 emissions.</t>
  </si>
  <si>
    <t>Nippon Yusen Kabushiki Kaisha</t>
  </si>
  <si>
    <t>JP3753000003</t>
  </si>
  <si>
    <t>353800YPW4XM0ZN5I149</t>
  </si>
  <si>
    <t>Shipping and logistics company Nippon Yusen Kabushiki Kaisha commits to reduce scope 1 GHG emissions 30% per ton-kilometer by 2030 from 2015 base year, and 50% per ton-kilometer by 2050 from the same base year.</t>
  </si>
  <si>
    <t>NIPPONKANZAIHOLDINGS CO.,Ltd.</t>
  </si>
  <si>
    <t>JP3695010003</t>
  </si>
  <si>
    <t>NIPPONSEAL CO.,LTD.</t>
  </si>
  <si>
    <t>This target was approved using a streamlined target validation route exclusive to small and medium-sized enterprises (SMEs). https://sciencebasedtargets.org/faqs-for-smes/ NIPPONSEAL CO.,LTD. commits to reduce scope 1 and scope 2 GHG emissions 42% by 2030 from a 2022 base year, and to measure and reduce its scope 3 emissions.</t>
  </si>
  <si>
    <t>Nipro PharmaPackaging Germany GmbH</t>
  </si>
  <si>
    <t>NIRU Group</t>
  </si>
  <si>
    <t>Nishat Chunian Limited (Dyeing, Printing and Home Textile Division)</t>
  </si>
  <si>
    <t>0225898-6</t>
  </si>
  <si>
    <t>Nishat Mills Ltd. (Apparel Division)</t>
  </si>
  <si>
    <t>PK0005501017</t>
  </si>
  <si>
    <t>NISHIGAKI LUMBER, INC.</t>
  </si>
  <si>
    <t>This target was approved using a streamlined target validation route exclusive to small and medium-sized enterprises (SMEs). https://sciencebasedtargets.org/faqs-for-smes/ NISHIGAKI LUMBER, INC. commits to reduce scope 1 and scope 2 GHG emissions 42% by 2030 from a 2021 base year, and to measure and reduce its scope 3 emissions.</t>
  </si>
  <si>
    <t>NISHIKAWA Co.,Ltd.</t>
  </si>
  <si>
    <t>This target was approved using a streamlined target validation route exclusive to small and medium-sized enterprises (SMEs). https://sciencebasedtargets.org/faqs-for-smes/ NISHIKAWA Co.,Ltd. commits to reduce scope 1 and scope 2 GHG emissions 50% by 2030 from a 2018 base year, and to measure and reduce its scope 3 emissions.</t>
  </si>
  <si>
    <t>Nishikawa Communications Co. Ltd.</t>
  </si>
  <si>
    <t>This target was approved using a streamlined target validation route exclusive to small and medium-sized enterprises (SMEs). https://sciencebasedtargets.org/faqs-for-smes/ Nishikawa Communications Co. Ltd. commits to reduce scope 1 and scope 2 GHG emissions 30% by 2030 from a 2018 base year, and to measure and reduce its scope 3 emissions.</t>
  </si>
  <si>
    <t>Nishimatsu Construction Co., Ltd</t>
  </si>
  <si>
    <t>JP3659200004</t>
  </si>
  <si>
    <t>Nishimatsu Construction commits to reduce absolute scope 1 and 2 GHG emissions 25% by FY2030 from a FY2020 base year.* Nishimatsu Construction commits to reduce absolute scope 3 GHG emissions from use of sold products 13% by FY2030 from a FY2020 base year. *The target boundary includes bioenergy emissions and removals from bioenergy feedstocks.</t>
  </si>
  <si>
    <t>Nishioka Ironworks Co.,Ltd.</t>
  </si>
  <si>
    <t>This target was approved using a streamlined target validation route exclusive to small and medium-sized enterprises (SMEs). https://sciencebasedtargets.org/faqs-for-smes/ Nishioka Ironworks Co.,Ltd. commits to reduce scope 1 and scope 2 GHG emissions 42% by 2030 from a 2022 base year, and to measure and reduce its scope 3 emissions.</t>
  </si>
  <si>
    <t>Nissan Motor Co., Ltd.</t>
  </si>
  <si>
    <t>JP3672400003</t>
  </si>
  <si>
    <t>353800DRBDH1LUTNAY26</t>
  </si>
  <si>
    <t>Well-below 2°C/Well-below 2°C</t>
  </si>
  <si>
    <t>Nissan Motor Co., Ltd. commits to reduce absolute scope 1 and 2 GHG emissions 30% by 2030 from a 2018 base year. Nissan Motor Co., Ltd. also commits to reduce scope 3 GHG emissions from use of sold products 32.5% per vehicle kilometer over the same time frame.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</si>
  <si>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Well-below 2°C.The targets covering greenhouse gas emissions from scope 3 category 11 emissions from use of sold products are consistent with reductions required to keep warming to Well-below 2°C</t>
  </si>
  <si>
    <t>Nisshin Industry Corporetion</t>
  </si>
  <si>
    <t>This target was approved using a streamlined target validation route exclusive to small and medium-sized enterprises (SMEs). https://sciencebasedtargets.org/faqs-for-smes/ Nisshin Industry Corporetion commits to reduce scope 1 and scope 2 GHG emissions 42% by 2030 from a 2022 base year, and to measure and reduce its scope 3 emissions.</t>
  </si>
  <si>
    <t>Nissin Electric Co., Ltd.</t>
  </si>
  <si>
    <t>JP3677600003</t>
  </si>
  <si>
    <t>Nissin Electric Co.,Ltd. commits to reduce absolute scope 1 and 2 GHG emissions 35% by FY2030/31 from a FY2018/19 base year. Nissin Electric Co.,Ltd.also commits to reduce absolute scope 3 GHG emissions 30% by FY2030/31 from a FY2018/19 base year.</t>
  </si>
  <si>
    <t>Nissin Foods Holdings Co., Ltd.</t>
  </si>
  <si>
    <t>HK0000376142</t>
  </si>
  <si>
    <t>529900YMZMNSHC1W6V41</t>
  </si>
  <si>
    <t>NISSIN FOODS HOLDINGS CO., LTD. commits to reduce absolute scope 1 and 2 GHG emissions 30% by 2030 from a 2018 base year. NISSIN FOODS HOLDINGS CO., LTD. commits to reduce absolute scope 3 GHGemissions 15% by 2030 from a 2018 base year.</t>
  </si>
  <si>
    <t>NISSINSEIKI Co.,Ltd.</t>
  </si>
  <si>
    <t>This target was approved using a streamlined target validation route exclusive to small and medium-sized enterprises (SMEs). https://sciencebasedtargets.org/faqs-for-smes/ NISSINSEIKI Co.,Ltd. commits to reduce scope 1 and scope 2 GHG emissions 42% by 2030 from a 2020 base year, and to measure and reduce its scope 3 emissions.</t>
  </si>
  <si>
    <t>Nito A/S</t>
  </si>
  <si>
    <t>This target was approved using a streamlined target validation route exclusive to small and medium-sized enterprises (SMEs). https://sciencebasedtargets.org/faqs-for-smes/ Nito A/S commits to reduce scope 1 and scope 2 GHG emissions 50% by 2030 from a 2018 base year, and to measure and reduce its scope 3 emissions.</t>
  </si>
  <si>
    <t>NITTO CO.,LTD.</t>
  </si>
  <si>
    <t>This target was approved using a streamlined target validation route exclusive to small and medium-sized enterprises (SMEs). https://sciencebasedtargets.org/faqs-for-smes/ NITTO CO.,LTD. commits to reduce scope 1 and scope 2 GHG emissions 42% by 2030 from a 2022 base year, and to measure and reduce its scope 3 emissions.</t>
  </si>
  <si>
    <t>Nitto Denko Avecia Inc.</t>
  </si>
  <si>
    <t>NITTOBO MEDICAL Co.,Ltd</t>
  </si>
  <si>
    <t>NITTON93 NORGE AS</t>
  </si>
  <si>
    <t>This target was approved using a streamlined target validation route exclusive to small and medium-sized enterprises (SMEs). https://sciencebasedtargets.org/faqs-for-smes/ NITTON93 NORGE AS commits to reduce scope 1 and scope 2 GHG emissions 42% by 2030 from a 2021 base year, and to measure and reduce its scope 3 emissions.</t>
  </si>
  <si>
    <t>Niwa kogyo Co., Ltd</t>
  </si>
  <si>
    <t>This target was approved using a streamlined target validation route exclusive to small and medium-sized enterprises (SMEs). https://sciencebasedtargets.org/faqs-for-smes/ Niwa kogyo Co., Ltd commits to reduce scope 1 and scope 2 GHG emissions 46% by 2030 from a 2019 base year, and to measure and reduce its scope 3 emissions.</t>
  </si>
  <si>
    <t>NKT Cables Group A/S</t>
  </si>
  <si>
    <t>DK0010287663</t>
  </si>
  <si>
    <t>529900ZP7VQMHVSPM695</t>
  </si>
  <si>
    <t>NKT Cables Group A/S commits to reduce absolute scope 1 and 2 GHG emissions 90% by FY2030 from a FY2019 base year.* 
NKT Cables Group A/S commits to increase active annual sourcing of renewable electricity from 18% in FY2019 to 100% by FY2023 and to continue active annual sourcing of 100% renewable electricity through 2030. NKT Cables Group A/S commits to reduce absolute scope 3 GHG emissions from purchased goods and services and use of sold products 27.5% by FY2030 from a FY2019 base year. 
*The target boundary includes land-related emissions and removals from bioenergy feedstocks.</t>
  </si>
  <si>
    <t>NNIT</t>
  </si>
  <si>
    <t>DK0060580512</t>
  </si>
  <si>
    <t>NOABRANDS</t>
  </si>
  <si>
    <t>Nobia AB</t>
  </si>
  <si>
    <t>SE0000949331</t>
  </si>
  <si>
    <t>529900MZ8Y3QGPDF6815</t>
  </si>
  <si>
    <t>2026, 2025</t>
  </si>
  <si>
    <t>Nobia AB commits to reduce absolute scope 1 and 2 GHG emissions 72% by 2026 from a 2016 base year.* Nobia AB also commits that 70% of its suppliers by emissions covering purchased goods and services and use of sold products, will have science-based targets by 2025. *The target boundary includes biogenic emissions and removals from bioenergy feedstocks.</t>
  </si>
  <si>
    <t>Nobian</t>
  </si>
  <si>
    <t>724500A3W9V2GSWAD738</t>
  </si>
  <si>
    <t>Nobina AB</t>
  </si>
  <si>
    <t>SE0007185418</t>
  </si>
  <si>
    <t>549300MBXCR8ZQJIFP95</t>
  </si>
  <si>
    <t>Nobina AB commits to reduce scope 1, 2, and 3 Well-to-Wheel emissions
with 50% per passenger kilometer by FY2030/31 from a FY2019/20 base
year*. Nobina AB also commits to reduce remaining scope 1 and 2 GHG
emissions 50% within the same timeframe. 
*The target boundary includes land-related emissions and removals from
bioenergy feedstocks</t>
  </si>
  <si>
    <t>Noble Group Finance Guernsey Ltd</t>
  </si>
  <si>
    <t>2138008S84YAVP9KLZ10</t>
  </si>
  <si>
    <t>Noblis</t>
  </si>
  <si>
    <t>Noborio Tekkou Co., Ltd.</t>
  </si>
  <si>
    <t>This target was approved using a streamlined target validation route exclusive to small and medium-sized enterprises (SMEs). https://sciencebasedtargets.org/faqs-for-smes/ Noborio Tekkou Co., Ltd. commits to reduce scope 1 and scope 2 GHG emissions 42% by 2030 from a 2022 base year, and to measure and reduce its scope 3 emissions.</t>
  </si>
  <si>
    <t>NOCIL LTD.</t>
  </si>
  <si>
    <t>INE163A01018</t>
  </si>
  <si>
    <t>L99999MH1961PLC012003</t>
  </si>
  <si>
    <t>NODA CONSTRUCTION LTD.</t>
  </si>
  <si>
    <t>This target was approved using a streamlined target validation route exclusive to small and medium-sized enterprises (SMEs). https://sciencebasedtargets.org/faqs-for-smes/ NODA CONSTRUCTION LTD. commits to reduce scope 1 and scope 2 GHG emissions 42% by 2030 from a 2021 base year, and to measure and reduce its scope 3 emissions.</t>
  </si>
  <si>
    <t>Noda Crane Co.,Ltd.</t>
  </si>
  <si>
    <t>This target was approved using a streamlined target validation route exclusive to small and medium-sized enterprises (SMEs). https://sciencebasedtargets.org/faqs-for-smes/ Noda Crane Co.,Ltd. commits to reduce scope 1 and scope 2 GHG emissions 42% by 2030 from a 2021 base year, and to measure and reduce its scope 3 emissions.</t>
  </si>
  <si>
    <t>NODAKI Co.,LTD.</t>
  </si>
  <si>
    <t>This target was approved using a streamlined target validation route exclusive to small and medium-sized enterprises (SMEs). https://sciencebasedtargets.org/faqs-for-smes/ NODAKI Co.,LTD. commits to reduce scope 1 and scope 2 GHG emissions 42% by 2030 from a 2022 base year, and to measure and reduce its scope 3 emissions.</t>
  </si>
  <si>
    <t>Nokia Group</t>
  </si>
  <si>
    <t>FI0009000681</t>
  </si>
  <si>
    <t>549300A0JPRWG1KI7U06</t>
  </si>
  <si>
    <t>Nokia commits to reduce absolute scope 1, 2 and 3 GHG emissions 50% by 2030 from a 2019 base year.</t>
  </si>
  <si>
    <t>Nokian Tyres plc</t>
  </si>
  <si>
    <t>FI0009005318</t>
  </si>
  <si>
    <t>743700YQIO8Y4L4WKR40</t>
  </si>
  <si>
    <t>Multinational Finnish tire company Nokian Tyres plc commits to reduce scope 1 and 2 GHG emissions 52% per ton of tires by 2030 from a 2015 base year and scope 3 GHG emissions from purchased goods and services and upstream and downstream transportation and distribution 25% per ton of tires by 2030 from a 2018 base year. Nokian Tyres also commits to reduce scope 3 GHG emissions from the use of sold products 25% per ton of tires by 2030 from a 2018 base year.</t>
  </si>
  <si>
    <t>Nolato AB</t>
  </si>
  <si>
    <t>SE0015962477</t>
  </si>
  <si>
    <t>213800T7T7I7WAOX8Y72</t>
  </si>
  <si>
    <t>Nolet Distillery</t>
  </si>
  <si>
    <t>This target was approved using a streamlined target validation route exclusive to small and medium-sized enterprises (SMEs). https://sciencebasedtargets.org/faqs-for-smes/ Nolet Distillery commits to reduce scope 1 and scope 2 GHG emissions 46% by 2030 from a 2019 base year, and to measure and reduce its scope 3 emissions.</t>
  </si>
  <si>
    <t>Nomad Foods Ltd.</t>
  </si>
  <si>
    <t>VGG6564A1057</t>
  </si>
  <si>
    <t>5493000ZZ1837DS2SI43</t>
  </si>
  <si>
    <t>Nomad Foods commits to reduce scope 1 and 2, and scope 3 GHG emissions from purchased goods and services, upstream transportation and distribution, waste and upstream leased assets 45% per ton of product produced and 25% in absolute terms, by 2025 from a 2019 base year. Nomad Foods also commits that 75% of its suppliers by emissions covering purchased goods and services will have science-based targets by 2025.</t>
  </si>
  <si>
    <t>NOMADIA</t>
  </si>
  <si>
    <t>This target was approved using a streamlined target validation route exclusive to small and medium-sized enterprises (SMEs). https://sciencebasedtargets.org/faqs-for-smes/ NOMADIA commits to reduce scope 1 and scope 2 GHG emissions 42% by 2030 from a 2022 base year, and to measure and reduce its scope 3 emissions.</t>
  </si>
  <si>
    <t>Nominet UK</t>
  </si>
  <si>
    <t>This target was approved using a streamlined target validation route exclusive to small and medium-sized enterprises (SMEs). https://sciencebasedtargets.org/faqs-for-smes/ Nominet UK commits to reduce scope 1 and scope 2 GHG emissions 42% by 2030 from a 2020 base year, and to measure and reduce its scope 3 emissions.</t>
  </si>
  <si>
    <t>Nominit AB</t>
  </si>
  <si>
    <t>This target was approved using a streamlined target validation route exclusive to small and medium-sized enterprises (SMEs). https://sciencebasedtargets.org/faqs-for-smes/ Nominit AB commits to reduce scope 1 and scope 2 GHG emissions 42% by 2030 from a 2022 base year, and to measure and reduce its scope 3 emissions.</t>
  </si>
  <si>
    <t>Nomura Real Estate Holdings, Inc.</t>
  </si>
  <si>
    <t>JP3762900003</t>
  </si>
  <si>
    <t>549300B3CEAHYG7K8164</t>
  </si>
  <si>
    <t>Nomura Real Estate Holdings, Inc. commits to reduce absolute scope 1 and 2 GHG emissions 35% by 2030 from a 2019 base year. Nomura Real Estate Holdings, Inc. commits to reduce absolute scope 3 GHG emissions from purchased goods and services and use of sold products 35% by 2030 from a 2019 base year.</t>
  </si>
  <si>
    <t>Nomura Real Estate Private REIT, Inc.</t>
  </si>
  <si>
    <t>This target was approved using a streamlined target validation route exclusive to small and medium-sized enterprises (SMEs). https://sciencebasedtargets.org/faqs-for-smes/ Nomura Real Estate Private REIT, Inc. commits to reduce scope 1 and scope 2 GHG emissions 42% by 2030 from a 2021 base year, and to measure and reduce its scope 3 emissions. Nomura Real Estate Private REIT, Inc. to reduce scope 1+2+3 emissions 90% by 2050 from a 2021 base year.</t>
  </si>
  <si>
    <t>Nomura Research Institute, Ltd.</t>
  </si>
  <si>
    <t>JP3762800005</t>
  </si>
  <si>
    <t>5299005F1HCVF4M4QN79</t>
  </si>
  <si>
    <t>Overall Net-Zero Target: 
Nomura Research Institute, Ltd. commits to reach net-zero greenhouse gas emissions across the value chain by FY2050.
Near-Term Targets: 
Nomura Research Institute commits to reduce absolute scope 1 and 2 GHG emissions 97% by FY2030 from a FY2019 base year. Nomura Research Institute also commits to reduce absolute scope 3 GHG emissions 30% within the same timeframe.
Long-Term Targets: 
Nomura Research Institute commits to maintain at least 97% absolute scope 1 and 2 GHG emission reductions from FY2030 through FY2050 from a FY2019 base year. Nomura Research Institute also commits to reduce absolute scope 3 GHG emissions 90% by FY2050 from a FY2019 base year.</t>
  </si>
  <si>
    <t>Nomura Senkou Co.,Ltd.</t>
  </si>
  <si>
    <t>This target was approved using a streamlined target validation route exclusive to small and medium-sized enterprises (SMEs). https://sciencebasedtargets.org/faqs-for-smes/ Nomura Senkou Co.,Ltd. commits to reduce scope 1 and scope 2 GHG emissions 42% by 2030 from a 2021 base year, and to measure and reduce its scope 3 emissions.</t>
  </si>
  <si>
    <t>Nomura Unison Co., Ltd.</t>
  </si>
  <si>
    <t>This target was approved using a streamlined target validation route exclusive to small and medium-sized enterprises (SMEs). https://sciencebasedtargets.org/faqs-for-smes/ Nomura Unison Co., Ltd. commits to reduce scope 1 and scope 2 GHG emissions 50% by 2030 from a 2018 base year, and to measure and reduce its scope 3 emissions.</t>
  </si>
  <si>
    <t>Nomura-sangyo Co., LTD</t>
  </si>
  <si>
    <t>This target was approved using a streamlined target validation route exclusive to small and medium-sized enterprises (SMEs). https://sciencebasedtargets.org/faqs-for-smes/ Nomura-sangyo Co., LTD commits to reduce scope 1 and scope 2 GHG emissions 46% by 2030 from a 2019 base year, and to measure and reduce its scope 3 emissions.</t>
  </si>
  <si>
    <t>Nonghyup Financial Group Inc.</t>
  </si>
  <si>
    <t>104-86-39683</t>
  </si>
  <si>
    <t>Headline target: 
Nonghyup Financial Group’s portfolio targets cover 21% of its total investment and lending by total assets as of 2021(1). As of that year, required activities made up 19% of Nonghyup Financial Group’s total investment and lending by total assets while optional activities made up 6% and out of scope activities made up 75%.
(1) These targets and coverage % do not include third-party asset management activities. Third-party asset management activities made up 9% of total investment, lending, and asset management activities by total assets and assets under management.
https://sciencebasedtargets.org/resources/files/Target-language-and-summary_Nonghyup-Financial-Group.pdf</t>
  </si>
  <si>
    <t>nonpi.inc</t>
  </si>
  <si>
    <t>This target was approved using a streamlined target validation route exclusive to small and medium-sized enterprises (SMEs). https://sciencebasedtargets.org/faqs-for-smes/ nonpi.inc commits to reduce scope 1 and scope 2 GHG emissions 42% by 2030 from a 2022 base year, and to measure and reduce its scope 3 emissions.</t>
  </si>
  <si>
    <t>Nor Tekstil AS</t>
  </si>
  <si>
    <t>Norconsult Holding AS</t>
  </si>
  <si>
    <t>635400VFBLRSFRXLGQ03</t>
  </si>
  <si>
    <t>Norcros plc</t>
  </si>
  <si>
    <t>GB00BYYJL418</t>
  </si>
  <si>
    <t>213800EIMJZZA1GBIE18</t>
  </si>
  <si>
    <t>Overall Net-Zero Target
Norcros plc commits to reach net-zero GHG emissions across the value chain by FY2040.
Near-Term Targets
Norcros plc commits to reduce absolute scope 1 and 2 GHG emissions 33.6% by FY2028 from a FY2023 base year. Norcros plc also commits to reduce absolute scope 3 GHG emissions 20% within the same timeframe.
Long-Term Targets
Norcros plc commits to reduce absolute scope 1 and 2 GHG emissions 90% by FY2040 from a FY2023 base year. Norcros plc also commits to reduce absolute scope 3 GHG emissions 90% within the same timeframe.</t>
  </si>
  <si>
    <t>Nord-Lock Group</t>
  </si>
  <si>
    <t>Nordex SE</t>
  </si>
  <si>
    <t>DE000A0D6554</t>
  </si>
  <si>
    <t>529900HVDYCUWVD0OE76</t>
  </si>
  <si>
    <t>Nordic Capital</t>
  </si>
  <si>
    <t>Nordic Climate Group AB</t>
  </si>
  <si>
    <t>Nordic Ferry Infrastructure AS</t>
  </si>
  <si>
    <t>894500TRYOIQB5SHVX12</t>
  </si>
  <si>
    <t>Nordic Investment Bank</t>
  </si>
  <si>
    <t>213800HYL1S7VAXG6Z48</t>
  </si>
  <si>
    <t>Nordic Milk OÜ</t>
  </si>
  <si>
    <t>Near-Term Targets
Energy and industrial: Nordic Milk OÜ commits to reduce absolute scope 1 and 2 GHG
emissions 70% by 2030 from a 2020 base year. * Nordic Milk OÜ also commits to reduce scope 3 GHG emissions from purchased goods and services, fuel and energy related activities, upstream transportation and distribution, waste generated in operations and end of life treatment 51.6% per tonne of sold products within the same timeframe.
FLAG: Nordic Milk OÜ further commits to reduce absolute scope 3 FLAG GHG emissions 30.3% within the same timeframe. ** Nordic Milk commits to no deforestation across its primary deforestation-linked commodities, with a target date of December 31, 2025.
*The target boundary includes land-related emissions and removals from bioenergy
feedstocks.
**The target includes FLAG emissions and removals.</t>
  </si>
  <si>
    <t>Nordic Semiconductor ASA</t>
  </si>
  <si>
    <t>ISIN NO0003055501</t>
  </si>
  <si>
    <t>5967007LIEEXZXJGFK95</t>
  </si>
  <si>
    <t>NordiMED</t>
  </si>
  <si>
    <t>This target was approved using a streamlined target validation route exclusive to small and medium-sized enterprises (SMEs). https://sciencebasedtargets.org/faqs-for-smes/ NordiMED commits to maintain zero scope 1 emissions through 2030. NordiMED also commits to reduce absolute scope 2 GHG emissions 42% by 2030 from a 2022 base year, and to measure and reduce its scope 3 emissions.</t>
  </si>
  <si>
    <t>Nordiq Group A/S</t>
  </si>
  <si>
    <t>This target was approved using a streamlined target validation route exclusive to small and medium-sized enterprises (SMEs). https://sciencebasedtargets.org/faqs-for-smes/ Nordiq Group A/S commits to reduce scope 1 and scope 2 GHG emissions 42% by 2030 from a 2020 base year, and to measure and reduce its scope 3 emissions.</t>
  </si>
  <si>
    <t>Nordlo Group AB</t>
  </si>
  <si>
    <t>5493000KTWLSWP123S35</t>
  </si>
  <si>
    <t>Nordstern ApS</t>
  </si>
  <si>
    <t>This target was approved using a streamlined target validation route exclusive to small and medium-sized enterprises (SMEs). https://sciencebasedtargets.org/faqs-for-smes/ Nordstern ApS commits to reduce scope 1 and scope 2 GHG emissions 42% by 2030 from a 2021 base year, and to measure and reduce its scope 3 emissions. Nordstern ApScommits to reach net-zero by 2050. As part of this, Nordstern ApS commits to reduce scope 1+2+3 emissions 90% by 2050 from a 2021 base year.</t>
  </si>
  <si>
    <t>Nordstrom, Inc.</t>
  </si>
  <si>
    <t>US6556641008</t>
  </si>
  <si>
    <t>549300S3IZB5P35KNV16</t>
  </si>
  <si>
    <t>Nordstrom, Inc. commits to reduce absolute scope 1 and 2 GHG emissions 42%
by FY2030 from a FY2021 base year. Nordstrom, Inc. also commits to reduce
absolute scope 3 GHG emissions from purchased goods and services and
upstream transportation and distribution 42% within the same timeframe.</t>
  </si>
  <si>
    <t>Nordzucker</t>
  </si>
  <si>
    <t>DE0007866303</t>
  </si>
  <si>
    <t>529900E6WSS6KRR3K987</t>
  </si>
  <si>
    <t>Nordzucker AG commits to reduce absolute scope 1 and 2 GHG emissions 50.4% by 2030 from a 2018 base year.*
Nordzucker AG also commits to reduce absolute scope 3 GHG emissions from purchased goods and services, fuel and energy-related emissions, business travel, employee commuting, processing of sold products and end of life treatment of sold products, 30% within the same timeframe* *The target boundary includes land-related emissions and removals from bioenergy feedstocks</t>
  </si>
  <si>
    <t>Norengros AS</t>
  </si>
  <si>
    <t>Norfolk Southern Corporation</t>
  </si>
  <si>
    <t>US6558441084</t>
  </si>
  <si>
    <t>54930036C8MWP850MI84</t>
  </si>
  <si>
    <t>Norfolk Southern commits to reduce scope 1 and 2 GHG emissions 42% per million gross ton-miles (MGTM) by 2034 from a 2019 base year.* * The target boundary includes biogenic emissions and removals from bioenergy feedstocks.</t>
  </si>
  <si>
    <t>Norican Group</t>
  </si>
  <si>
    <t>BBG00GM3FBK0</t>
  </si>
  <si>
    <t>529900HU3WCYSRFZV286</t>
  </si>
  <si>
    <t>Norican Group commits to reduce absolute scope 1 and 2 GHG emissions 50.4% by 2032 from a 2021 base year. Norican Group commits that 25% of its suppliers by emissions covering purchased goods and services, capital goods, upstream transportation and distribution, waste generated in operations, and business travel will have science-based targets by 2027. Norican Group also commits that 70% of its customers by emissions covering use of sold products, will have science-based targets within the same timeframe.</t>
  </si>
  <si>
    <t>Norlund A/S</t>
  </si>
  <si>
    <t>This target was approved using a streamlined target validation route exclusive to small and medium-sized enterprises (SMEs). https://sciencebasedtargets.org/faqs-for-smes/ Norlund A/S commits to reduce scope 1 and scope 2 GHG emissions 42% by 2030 from a 2021 base year, and to measure and reduce its scope 3 emissions.</t>
  </si>
  <si>
    <t>Norlys</t>
  </si>
  <si>
    <t>2549006C405TYS0VFZ83</t>
  </si>
  <si>
    <t>Normec</t>
  </si>
  <si>
    <t>Normec commits to reduce absolute scope 1 and 2 GHG emissions 42%
by 2030 from a 2022 base year. Normec also commits to increase active
annual sourcing of renewable electricity from 10% in 2022 to 100% by
2030. Normec further commits to reduce scope 3 GHG emissions 52%
per EUR value added by 2030 from a 2022 base year</t>
  </si>
  <si>
    <t>Norrmejerier Ekonomisk förening</t>
  </si>
  <si>
    <t>This target was approved using a streamlined target validation route exclusive to small and medium-sized enterprises (SMEs). https://sciencebasedtargets.org/faqs-for-smes/ Norrmejerier Ekonomisk förening commits to reduce scope 1 and scope 2 GHG emissions 42% by 2030 from a 2021 base year, and to measure and reduce its scope 3 emissions.</t>
  </si>
  <si>
    <t>Norron Asset Management</t>
  </si>
  <si>
    <t>Headline target: Norron Asset Management's portfolio targets cover 90% of its total investment and lending activities as of 2021. https://sciencebasedtargets.org/resources/files/Target-language-and-summary_Norron.docx.pdf</t>
  </si>
  <si>
    <t>Norsk Gjenvinning</t>
  </si>
  <si>
    <t>549300IME7JYC2CZB886</t>
  </si>
  <si>
    <t>Norske Backer AS</t>
  </si>
  <si>
    <t>This target was approved using a streamlined target validation route exclusive to small and medium-sized enterprises (SMEs). https://sciencebasedtargets.org/faqs-for-smes/ Norske Backer AS commits to reduce scope 1 and scope 2 GHG emissions 42% by 2030 from a 2022 base year, and to measure and reduce its scope 3 emissions.</t>
  </si>
  <si>
    <t>Norske tog AS</t>
  </si>
  <si>
    <t>This target was approved using a streamlined target validation route exclusive to small and medium-sized enterprises (SMEs). https://sciencebasedtargets.org/faqs-for-smes/ Norske tog AS commits to reduce scope 1 and scope 2 GHG emissions 42% by 2030 from a 2022 base year, and to measure and reduce its scope 3 emissions. Norske tog AS commits to reach net-zero by 2050. As part of this, Norske tog AS commits to reduce scope 1+2+3 emissions 90% by 2050 from a 2022 base year.</t>
  </si>
  <si>
    <t>Norstedts Förlagsgrupp AB</t>
  </si>
  <si>
    <t>549300HZAYYMI6944L35</t>
  </si>
  <si>
    <t>This target was approved using a streamlined target validation route exclusive to small and medium-sized enterprises (SMEs). https://sciencebasedtargets.org/faqs-for-smes/ Norstedts Förlagsgrupp AB commits to reduce absolute scope 1 and scope 2 GHG emissions 50% by 2030 from a 2018 base year, and to measure and reduce its scope 3 emissions.</t>
  </si>
  <si>
    <t>Norstella</t>
  </si>
  <si>
    <t>North Media A/S</t>
  </si>
  <si>
    <t>Northern Ireland Electricity Networks</t>
  </si>
  <si>
    <t>635400GPHRFKZQIBUK45</t>
  </si>
  <si>
    <t>Northern Ireland Water</t>
  </si>
  <si>
    <t>Northern Powergrid</t>
  </si>
  <si>
    <t>XS0082800375</t>
  </si>
  <si>
    <t>2138009J99K1RG6E5925</t>
  </si>
  <si>
    <t>Northern Powergrid commits to reduce absolute scope 1 and 2 GHG emissions 63% by FY2034 from a FY2019 base year. *The target boundary includes biogenic emissions and removals from bioenergy feedstocks</t>
  </si>
  <si>
    <t>Northern Trust</t>
  </si>
  <si>
    <t>US6658591044</t>
  </si>
  <si>
    <t>Northwest Permanente, PC</t>
  </si>
  <si>
    <t>Northwest River Supplies, Inc.</t>
  </si>
  <si>
    <t>This target was approved using a streamlined target validation route exclusive to small and medium-sized enterprises (SMEs). https://sciencebasedtargets.org/faqs-for-smes/ Northwest River Supplies, Inc. commits to reduce scope 1 and scope 2 GHG emissions 42% by 2030 from a 2022 base year, and to measure and reduce its scope 3 emissions.</t>
  </si>
  <si>
    <t>Norton Rose Fulbright LLP</t>
  </si>
  <si>
    <t>213800XQ4FGE2N22LD79</t>
  </si>
  <si>
    <t>Nortura</t>
  </si>
  <si>
    <t>NOS, SPGS, S.A.</t>
  </si>
  <si>
    <t>PTZON0AM0006</t>
  </si>
  <si>
    <t>5493004DM8FGIY6QKF37</t>
  </si>
  <si>
    <t>Portuguese telecommunications company, NOS, SGPS, S.A., commits to reduce absolute scope 1 and 2 GHG emissions 90% by 2030 from a 2019 base year. NOS, SGPS, S.A. also commits to reduce absolute scope 3 GHG emissions 30% within the same timeframe</t>
  </si>
  <si>
    <t>NOSOPLAS</t>
  </si>
  <si>
    <t>Nova Sea AS</t>
  </si>
  <si>
    <t>This target was approved using a streamlined target validation route exclusive to small and medium-sized enterprises (SMEs). https://sciencebasedtargets.org/faqs-for-smes/ Nova Sea AS commits to reduce scope 1 and scope 2 GHG emissions 46% by 2030 from a 2019 base year, and to measure and reduce its scope 3 emissions. Nova Sea AS commits to reduce scope 1+2+3 emissions 90% by 2050 from a 2019 base year.</t>
  </si>
  <si>
    <t>NOVAPET</t>
  </si>
  <si>
    <t>95980020140005023807</t>
  </si>
  <si>
    <t>Novartis</t>
  </si>
  <si>
    <t>CH0012005267</t>
  </si>
  <si>
    <t>5493007HIVTX6SY6XD66</t>
  </si>
  <si>
    <t>Swiss multinational pharmaceutical company Novartis commits to reduce absolute scope 1, 2 and 3 GHG emissions 35% by 2030 from a 2016 base-year.</t>
  </si>
  <si>
    <t>Novataris A/S</t>
  </si>
  <si>
    <t>This target was approved using a streamlined target validation route exclusive to small and medium-sized enterprises (SMEs). https://sciencebasedtargets.org/faqs-for-smes/ Novataris A/S commits to reduce scope 1 and scope 2 GHG emissions 42% by 2030 from a 2021 base year, and to measure and reduce its scope 3 emissions.</t>
  </si>
  <si>
    <t>Novatec Consulting GmbH</t>
  </si>
  <si>
    <t>This target was approved using a streamlined target validation route exclusive to small and medium-sized enterprises (SMEs). https://sciencebasedtargets.org/faqs-for-smes/ Novatec Consulting GmbH commits to reduce scope 1 and scope 2 GHG emissions 42% by 2030 from a 2022 base year, and to measure and reduce its scope 3 emissions.</t>
  </si>
  <si>
    <t>NovaTech Automation</t>
  </si>
  <si>
    <t>This target was approved using a streamlined target validation route exclusive to small and medium-sized enterprises (SMEs). https://sciencebasedtargets.org/faqs-for-smes/ NovaTech Automation commits to reduce scope 1 and scope 2 GHG emissions 38% by 2030 from a 2021 base year, and to measure and reduce its scope 3 emissions.  NovaTech Automation commits to reach net-zero by 2050. As part of this, NovaTech Automation commits to reduce scope 1+2+3 emissions 100% by 2050 from a 2021 base year.</t>
  </si>
  <si>
    <t>Novatech Ltd</t>
  </si>
  <si>
    <t>This target was approved using a streamlined target validation route exclusive to small and medium-sized enterprises (SMEs). https://sciencebasedtargets.org/faqs-for-smes/ Novatech Ltd commits to reduce scope 1 and scope 2 GHG emissions 46% by 2030 from a 2019 base year, and to measure and reduce its scope 3 emissions.</t>
  </si>
  <si>
    <t>Novenco Building &amp; Industry A/S</t>
  </si>
  <si>
    <t>Novo Banco, SA</t>
  </si>
  <si>
    <t>PTBES0AM0007</t>
  </si>
  <si>
    <t>5493009W2E2YDCXY6S81</t>
  </si>
  <si>
    <t>Novo Holdings A/S</t>
  </si>
  <si>
    <t>529900MQF2EW93BCLQ66</t>
  </si>
  <si>
    <t>Novo Nordisk A/S</t>
  </si>
  <si>
    <t>DK0060534915</t>
  </si>
  <si>
    <t>549300DAQ1CVT6CXN342</t>
  </si>
  <si>
    <t>Danish multinational pharmaceutical company Novo Nordisk A/S commits to reduce scope 1 and 2 emissions 100% by 2030 from a 2018 base-year. Also, the company commits that key suppliers (300 suppliers representing 2/3 of scope 3 emissions) will have GHG reduction targets by 2030.</t>
  </si>
  <si>
    <t>Novofarma Service S.A.</t>
  </si>
  <si>
    <t>This target was approved using a streamlined target validation route exclusive to small and medium-sized enterprises (SMEs). https://sciencebasedtargets.org/faqs-for-smes/ Novofarma Service S.A. commits to reduce scope 1 and scope 2 GHG emissions 42% by 2030 from a 2022 base year, and to measure and reduce its scope 3 emissions.</t>
  </si>
  <si>
    <t>Novoprot GmbH</t>
  </si>
  <si>
    <t>This target was approved using a streamlined target validation route exclusive to small and medium-sized enterprises (SMEs). https://sciencebasedtargets.org/faqs-for-smes/ Novoprot GmbH commits to reduce scope 1 and scope 2 GHG emissions 23% by 2030 from a 2021 base year, and to measure and reduce its scope 3 emissions.</t>
  </si>
  <si>
    <t>Novozymes A/S</t>
  </si>
  <si>
    <t>DK0060336014</t>
  </si>
  <si>
    <t>529900T6WNZXD2R3JW38</t>
  </si>
  <si>
    <t>Overall Net-Zero Target
Novozymes commits to reach net zero GHG emissions across the value chain by 2050 from a 2018 base year. 
Near-Term Targets
Novozymes commits to reduce absolute scope 1 and 2 GHG emissions 75% by 2030 from a 2018 base year*. Novozymes also commits to increase annual sourcing of renewable electricity from 37% in 2018 to 100% by 2025. Novozymes further commits to reduce absolute scope 3 GHG emissions from  purchased goods and services, fuel and energy related activities, upstream transportation and distribution, waste generated in operations and business travel 35% by 2030 from a 2018 base year. *The target boundary includes biogenic emissions and removals associated with the use of bioenergy. Long-Term Targets Novozymes commits to reduce absolute scope 1 and 2 GHG emissions 90% by 2050 from a 2018 base year*. Novozymes also commits to reduce absolute scope 3 GHG emissions from purchased goods and  services, fuel and energy related activities, upstream transportation and distribution, waste generated in operations and business travel 90% within the same timeframe.*The target boundary includes biogenic emissions and removals associated with the use of bioenergy."</t>
  </si>
  <si>
    <t>NOZAWA CORPORATION</t>
  </si>
  <si>
    <t>This target was approved using a streamlined target validation route exclusive to small and medium-sized enterprises (SMEs). https://sciencebasedtargets.org/faqs-for-smes/ Nozawa Co., Ltd. commits to reduce scope 1 and scope 2 GHG emissions 50% by 2030 from a 2018 base year, and to measure and reduce its scope 3 emissions.</t>
  </si>
  <si>
    <t>NP3 Fastigheter AB</t>
  </si>
  <si>
    <t>NR Instant Produce Co., Ltd</t>
  </si>
  <si>
    <t>NRC Co.,Ltd.</t>
  </si>
  <si>
    <t>This target was approved using a streamlined target validation route exclusive to small and medium-sized enterprises (SMEs). https://sciencebasedtargets.org/faqs-for-smes/ NRC Co.,Ltd. commits to reduce scope 1 and scope 2 GHG emissions 42% by 2030 from a 2023 base year, and to measure and reduce its scope 3 emissions.</t>
  </si>
  <si>
    <t>NREP</t>
  </si>
  <si>
    <t>529900UZ3DIIHDNERE43</t>
  </si>
  <si>
    <t>NRG Energy Inc</t>
  </si>
  <si>
    <t>US6293775085</t>
  </si>
  <si>
    <t>5E2UPK5SW04M13XY7I38</t>
  </si>
  <si>
    <t>NRG Energy commits to reduce absolute scope 1, 2 and scope 3 business travel GHG emissions 50% by 2025 and 100% by 2050 from a 2014 base year.</t>
  </si>
  <si>
    <t>NRGi a.m.b.a.</t>
  </si>
  <si>
    <t>254900T05E9J8456E677</t>
  </si>
  <si>
    <t>NS</t>
  </si>
  <si>
    <t>NSF International</t>
  </si>
  <si>
    <t>NSI Präzisionsdrehteile GmbH</t>
  </si>
  <si>
    <t>This target was approved using a streamlined target validation route exclusive to small and medium-sized enterprises (SMEs). https://sciencebasedtargets.org/faqs-for-smes/ NSI Präzisionsdrehteile GmbH commits to reduce scope 1 and scope 2 GHG emissions 42% by 2030 from a 2020 base year, and to measure and reduce its scope 3 emissions.</t>
  </si>
  <si>
    <t>NSW Land Registry Services</t>
  </si>
  <si>
    <t>This target was approved using a streamlined target validation route exclusive to small and medium-sized enterprises (SMEs). https://sciencebasedtargets.org/faqs-for-smes/ NSW Land Registry Services commits to reduce scope 1 and scope 2 GHG emissions 42% by 2030 from a 2020 base year, and to measure and reduce its scope 3 emissions.</t>
  </si>
  <si>
    <t>NSW Ports</t>
  </si>
  <si>
    <t>This target was approved using a streamlined target validation route exclusive to small and medium-sized enterprises (SMEs). https://sciencebasedtargets.org/faqs-for-smes/ NSW Ports commits to reduce scope 1 and scope 2 GHG emissions 42% by 2030 from a 2021 base year, and to measure and reduce its scope 3 emissions.</t>
  </si>
  <si>
    <t>Nteractive</t>
  </si>
  <si>
    <t>This target was approved using a streamlined target validation route exclusive to small and medium-sized enterprises (SMEs). https://sciencebasedtargets.org/faqs-for-smes/ Nteractive commits to reduce scope 1 and scope 2 GHG emissions 46% by 2030 from a 2019 base year, and to measure and reduce its scope 3 emissions. Nteractive commits to reach net-zero by 2050. As part of this, Nteractive commits to reduce scope 1+2+3 emissions 90% by 2050 from a 2019 base year.</t>
  </si>
  <si>
    <t>Nth Degree, Inc.</t>
  </si>
  <si>
    <t>NTT DATA Corporation</t>
  </si>
  <si>
    <t>JP3165700000</t>
  </si>
  <si>
    <t>353800SZGJGSLJRRWB43</t>
  </si>
  <si>
    <t>Overall Net-Zero Target: NTT DATA Group Corporation commits to reach net-zero
greenhouse gas emissions across the value chain by FY2040.
Near-Term Targets: NTT DATA commits to reduce absolute scope 1 and 2 GHG emissions
68% by FY2030 from a FY2021 base year. NTT DATA also commits to reduce absolute
scope 3 GHG emissions 42% within the same timeframe.
Long-Term Targets: NTT DATA commits to reduce absolute scope 1 and 2 GHG emissions
90% by FY2035 from a FY2021 base year. NTT DATA also commits to reduce absolute
scope 3 GHG emissions 90% by FY2040 from a FY2021 base year.</t>
  </si>
  <si>
    <t>NTT DATA ITALIA SPA</t>
  </si>
  <si>
    <t>NTT Docomo Inc.</t>
  </si>
  <si>
    <t>JP316565ADB7</t>
  </si>
  <si>
    <t>353800TVPXCGWDZIIU09</t>
  </si>
  <si>
    <t>NTT DOCOMO, INC. commits to reduce absolute scope 1 and 2 GHG emissions 50% by 2030 from a 2018 base year. NTT DOCOMO, INC. also commits to reduce absolute scope 3 GHG emissions 14% by 2030 from a 2019 base year.</t>
  </si>
  <si>
    <t>NTT Group</t>
  </si>
  <si>
    <t>JP3735400008</t>
  </si>
  <si>
    <t>353800VHQU5VIXVUA841</t>
  </si>
  <si>
    <t>NTT Group commits to reduce absolute scope 1 and 2 GHG emissions 80% by FY2030/31 from a FY2018/19 base year. NTT Group also commits to reduce absolute scope 3 GHG emissions from purchased goods and services, capital goods, and use of sold products 15% within the same timeframe.</t>
  </si>
  <si>
    <t>NTT Ltd.</t>
  </si>
  <si>
    <t>Overall Net-Zero Target
NTT Ltd. commits to reach net-zero GHG emissions across the value chain by FY2040.
Near-Term Targets
NTT Ltd commits to reduce absolute scope 1 and 2 GHG emissions 90% by FY2030 from a FY2021 base year. NTT Ltd also commits to reduce absolute scope 3 GHG emissions 42% within the same timeframe.
Long-Term Targets
NTT Ltd commits to maintain at least 90% absolute scope 1 and 2 GHG emissions reductions from FY2030 through FY2040. NTT Ltd also commits to reduce absolute scope 3 GHG emissions 90% by FY2040 from a FY2021 base year.</t>
  </si>
  <si>
    <t>NTT Urban Solutions, Inc.</t>
  </si>
  <si>
    <t>JP3165690003</t>
  </si>
  <si>
    <t>NTT Urban Solutions, Inc. commits to reduce absolute scope 1 and 2 GHG emissions 80% by FY2031 from a FY2021 base year. NTT Urban Solutions, Inc. also commits to reduce absolute scope 3 GHG emissions covering use of sold products 45% within the same timeframe.</t>
  </si>
  <si>
    <t>NU Horizons ltd</t>
  </si>
  <si>
    <t>This target was approved using a streamlined target validation route exclusive to small and medium-sized enterprises (SMEs). https://sciencebasedtargets.org/faqs-for-smes/ NU Horizons ltd commits to reduce scope 1 and scope 2 GHG emissions 42% by 2030 from a 2022 base year, and to measure and reduce its scope 3 emissions.</t>
  </si>
  <si>
    <t>NUADI SADECA GROUP</t>
  </si>
  <si>
    <t>This target was approved using a streamlined target validation route exclusive to small and medium-sized enterprises (SMEs). https://sciencebasedtargets.org/faqs-for-smes/ NUADI SADECA GROUP commits to reduce scope 1 and scope 2 GHG emissions 42% by 2030 from a 2021 base year, and to measure and reduce its scope 3 emissions.</t>
  </si>
  <si>
    <t>Numatic International Ltd</t>
  </si>
  <si>
    <t>213800KRW8UHTHH7RK36</t>
  </si>
  <si>
    <t>NUMBER THREE, INC.</t>
  </si>
  <si>
    <t>This target was approved using a streamlined target validation route exclusive to small and medium-sized enterprises (SMEs). https://sciencebasedtargets.org/faqs-for-smes/ NUMBER THREE, INC. commits to reduce scope 1 and scope 2 GHG emissions 42% by 2030 from a 2021 base year, and to measure and reduce its scope 3 emissions.  NUMBER THREE, INC. commits to reduce scope 1+2+3 emissions 90% by 2050 from a 2021 base year.</t>
  </si>
  <si>
    <t>Nurture Landscapes Holdings Limited</t>
  </si>
  <si>
    <t>Nutreco</t>
  </si>
  <si>
    <t>NL0010395208</t>
  </si>
  <si>
    <t>5299000CMF80GY2U0U47</t>
  </si>
  <si>
    <t>Nutreco commits to reduce absolute scope 1 and 2 GHG emissions 30% by 2030 from a 2018 base year.* Nutreco also commits to reduce scope 3 GHG emissions 58% per unit of value added over the same timeframe. *The target boundary includes biogenic emissions and removals from bioenergy feedstocks.</t>
  </si>
  <si>
    <t>Nutrien Ltd.</t>
  </si>
  <si>
    <t>CA67077M1086</t>
  </si>
  <si>
    <t>5493002QQ7GD21OWF963</t>
  </si>
  <si>
    <t>Nutritics</t>
  </si>
  <si>
    <t>This target was approved using a streamlined target validation route exclusive to small and medium-sized enterprises (SMEs). https://sciencebasedtargets.org/faqs-for-smes/ Nutritics commits to reduce scope 1 and scope 2 GHG emissions 42% by 2030 from a 2022 base year, and to measure and reduce its scope 3 emissions. Nutritics commits to reach net-zero by 2050. As part of this, Nutritics commits to reduce scope 1+2+3 emissions 90% by 2050 from a 2022 base year.</t>
  </si>
  <si>
    <t>Nutrition&amp;Santé</t>
  </si>
  <si>
    <t>969500APVHU8GVHCKZ30</t>
  </si>
  <si>
    <t>Nutrition &amp; Santé commits to reduce absolute scope 1 and 2 GHG emissions 47% by 2030  from a 2019  base year.* Nutrition &amp; Santé also commits to increase annual sourcing of renewable electricity from 26% in 2019 to 100% by 2030. Nutrition &amp; Santé further commits to reduce absolute scope 3 GHG emissions from purchased goods and services, upstream transportation and distribution, waste generated in operations, business travel, downstream transportation and distribution, and end-of-life treatment of sold products 28% by 2030  from a 2019  base year. Nutrition&amp;Santé also commits that 10% of its suppliers by emissions covering purchased goods and services, will have science-based targets by 2026. *The target boundary includes land-related emissions and removals from bioenergy feedstocks.</t>
  </si>
  <si>
    <t>NUVO ENT. CO., LTD.</t>
  </si>
  <si>
    <t>This target was approved using a streamlined target validation route exclusive to small and medium-sized enterprises (SMEs). https://sciencebasedtargets.org/faqs-for-smes/ NUVO ENT. CO., LTD. commits to reduce scope 1 and scope 2 GHG emissions 42% by 2030 from a 2021 base year, and to measure and reduce its scope 3 emissions.</t>
  </si>
  <si>
    <t>NV Bekaert SA</t>
  </si>
  <si>
    <t>NV Bekaert SA commits to reduce absolute scope 1 and 2 GHG emissions 46.2% by 2030 from a 2019 base year. NV Bekaert SA also commits to reduce absolute scope 3 GHG emissions from purchased goods and services 19.7% by 2035 from a 2019 base year</t>
  </si>
  <si>
    <t>NW Commonwealth, LLC (dba Wyld &amp; Wyld CBD)</t>
  </si>
  <si>
    <t>Overall Net-Zero Target
Northwest Commonwealth, LLC (dba Wyld &amp; Wyld CBD commits to reach net-zero GHG emissions across the value chain by 2050. Near-Term Targets
Northwest Commonwealth, LLC (dba Wyld &amp; Wyld CBD) commits to reduce absolute scope 1 and 2 GHG emissions 42% by 2030 from a 2021 base year. Northwest Commonwealth, LLC (dba Wyld &amp; Wyld CBD) also commits to reduce scope 3 GHG emissions 42% by 2030 from a 2021 base year. Long-Term Targets Northwest Commonwealth, LLC (dba Wyld &amp; Wyld CBD) commits to reduce absolute scope 1 and 2 GHG emissions 90% by 2050 from a 2021 base year.</t>
  </si>
  <si>
    <t>NX Filtration</t>
  </si>
  <si>
    <t>NL0015000D50</t>
  </si>
  <si>
    <t>This target was approved using a streamlined target validation route exclusive to small and medium-sized enterprises (SMEs). https://sciencebasedtargets.org/faqs-for-smes/ NX Filtration commits to reduce scope 1 and scope 2 GHG emissions 42% by 2030 from a 2020 base year, and to measure and reduce its scope 3 emissions.</t>
  </si>
  <si>
    <t>NXP Semiconductors</t>
  </si>
  <si>
    <t>NL0009538784</t>
  </si>
  <si>
    <t>724500M9BY5293JDF951</t>
  </si>
  <si>
    <t>NXT Netcare Services GmbH</t>
  </si>
  <si>
    <t>Nykredit</t>
  </si>
  <si>
    <t>Nyskördade Morötter i Fjälkinge AB</t>
  </si>
  <si>
    <t>This target was approved using a streamlined target validation route exclusive to small and medium-sized enterprises (SMEs). https://sciencebasedtargets.org/faqs-for-smes/
Nyskördade Morötter i Fjälkinge AB commits to reduce absolute scope 1 and scope 2 GHG emissions 30% by 2030 from a 2018 base year, and to measure and reduce its scope 3 emissions.</t>
  </si>
  <si>
    <t>NØIE</t>
  </si>
  <si>
    <t>This target was approved using a streamlined target validation route exclusive to small and medium-sized enterprises (SMEs). https://sciencebasedtargets.org/faqs-for-smes/ NØIE commits to reduce scope 1 and scope 2 GHG emissions 42% by 2030 from a 2020 base year, and to measure and reduce its scope 3 emissions.</t>
  </si>
  <si>
    <t>O'Brien Fine Foods</t>
  </si>
  <si>
    <t>The official target wording is: O’Brien Fine Foods commits to reduce absolute scope 1 and 2  GHG emissions 42% by  2030 from a 2021  base year. O’Brien  Fine Foods Foods commits to reduce scope 3 GHG emissions from purchased goods and services 61% per tonne of product sold by 2030 from a 2021 base year.</t>
  </si>
  <si>
    <t>O'Halloran&amp;O'Brien</t>
  </si>
  <si>
    <t>This target was approved using a streamlined target validation route exclusive to small and medium-sized enterprises (SMEs). https://sciencebasedtargets.org/faqs-for-smes/ O'Halloran&amp;O'Brien commits to reduce scope 1 and scope 2 GHG emissions 42% by 2030 from a 2022 base year, and to measure and reduce its scope 3 emissions.</t>
  </si>
  <si>
    <t>O'right</t>
  </si>
  <si>
    <t>This target was approved using a streamlined target validation route exclusive to small and medium-sized enterprises (SMEs). https://sciencebasedtargets.org/faqs-for-smes/ O'right commits to reduce scope 1 and scope 2 GHG emissions 42% by 2030 from a 2020 base year, and to measure and reduce its scope 3 emissions.  O'right commits to reduce scope 1+2+3 emissions 90% by 2045 from a 2020 base year.</t>
  </si>
  <si>
    <t>Ö+L GmbH - HoloSem Saatgut und Begrünungen</t>
  </si>
  <si>
    <t>This target was approved using a streamlined target validation route exclusive to small and medium-sized enterprises (SMEs). https://sciencebasedtargets.org/faqs-for-smes/ Ö+L GmbH - HoloSem Saatgut und Begrünungen commits to reduce scope 1 and scope 2 GHG emissions 42% by 2030 from a 2021 base year, and to measure and reduce its scope 3 emissions.</t>
  </si>
  <si>
    <t>O-CELLO Co.,Ltd.</t>
  </si>
  <si>
    <t>This target was approved using a streamlined target validation route exclusive to small and medium-sized enterprises (SMEs). https://sciencebasedtargets.org/faqs-for-smes/ O-CELLO Co.,Ltd. commits to reduce scope 1 and scope 2 GHG emissions 42% by 2030 from a 2022 base year, and to measure and reduce its scope 3 emissions.</t>
  </si>
  <si>
    <t>O-I Glass</t>
  </si>
  <si>
    <t>US6907684038</t>
  </si>
  <si>
    <t>O-I Glass, Inc. commits to reduce absolute scope 1, 2 and 3 GHG emissions 25% by 2030 from a 2017 base year.</t>
  </si>
  <si>
    <t>O. Kavli AB</t>
  </si>
  <si>
    <t>Overall Net-Zero Target: O. Kavli AB commits to reach net-zero greenhouse gas emissions
across the value chain by 2045.
Near-Term Targets: O. Kavli AB commits to reduce absolute scope 1 and 2 GHG emissions
90% by 2030 from a 2020 base year.* O. Kavli AB commits to reduce scope 3 GHG emissions
55% per ton of product produced within the same timeframe.
Long-Term Targets: O. Kavli AB commits to maintain at least 90% absolute scope 1 and 2 GHG
emissions reductions from 2030 through 2045 from a 2020 base year.* O. Kavli AB commits to
reduce scope 3 GHG emissions 97% per ton of product produced by 2045 from a 2020 base
year.
*The target boundary includes land-related emissions and removals from bioenergy feedstocks.</t>
  </si>
  <si>
    <t>O.C. Tanner Recognition Co.</t>
  </si>
  <si>
    <t>O.R.I. MARTIN S.P.A.</t>
  </si>
  <si>
    <t>IT0004069107</t>
  </si>
  <si>
    <t>815600F12DD301ADF647</t>
  </si>
  <si>
    <t>o9 Solutions, Inc.</t>
  </si>
  <si>
    <t>Overall Net-Zero Target
o9 Solutions, Inc. commits to reach net-zero greenhouse gas emissions across the value
chain by 2040 from a 2022 base year.
Near-Term Targets
o9 Solutions commits to reduce absolute scope 1 and 2 GHG emissions 50% by 2030 from a
2022 base year.
o9 Solutions also commits that 90% of its suppliers by emissions covering purchased goods
and services will set science-based targets by 2028.
Long-Term Targets
o9 Solutions commits to reduce absolute scope 1 and 2 GHG emissions 90% by 2040 from a
2022 base year.
o9 Solutions also commits to reduce absolute scope 3 GHG emissions 90% within the same
timeframe.</t>
  </si>
  <si>
    <t>Oakdene Hollins Ltd.</t>
  </si>
  <si>
    <t>This target was approved using a streamlined target validation route exclusive to small and medium-sized enterprises (SMEs). https://sciencebasedtargets.org/faqs-for-smes/ Oakdene Hollins Ltd. commits to reduce scope 1 and scope 2 GHG emissions 42% by 2030 from a 2021 base year, and to measure and reduce its scope 3 emissions. Oakdene Hollins Ltd. commits to reach net-zero by 2040. As part of this, Oakdene Hollins Ltd. commits to reduce scope 1+2+3 emissions 90% by 2040 from a 2021 base year.</t>
  </si>
  <si>
    <t>Oakland International Ltd.</t>
  </si>
  <si>
    <t>Overall Net-Zero Target
Oakland International commits to reach net-zero greenhouse gas emissions across the
value chain by 2040.
Near-Term Targets
Oakland International commits to reduce absolute scope 1 and 2 GHG emissions 42% by 2030 from a 2021 base year.* Oakland International also commits to increase active annual sourcing of renewable electricity from 54% in 2021 to 100% by 2030. Oakland International further commits to reduce absolute scope 3 GHG emissions from purchased goods and services, fuel-and energy-related activities, waste generated in operations, and employee commuting 42% within the same timeframe.
Long-Term Targets
Oakland International commits to reduce absolute scope 1, 2, and 3 GHG emissions 90% by 2040 from a 2021 base year.*
*The target boundary includes land-related emissions and removals from bioenergy
feedstocks.</t>
  </si>
  <si>
    <t>Oasis Packaging Industries (Pvt.) Limited</t>
  </si>
  <si>
    <t>This target was approved using a streamlined target validation route exclusive to small and medium-sized enterprises (SMEs). https://sciencebasedtargets.org/faqs-for-smes/ Oasis Packaging Industries (Pvt.) Limited commits to reduce scope 1 and scope 2 GHG emissions 42% by 2030 from a 2021 base year, and to measure and reduce its scope 3 emissions.</t>
  </si>
  <si>
    <t>Oasis Textiles</t>
  </si>
  <si>
    <t>This target was approved using a streamlined target validation route exclusive to small and medium-sized enterprises (SMEs). https://sciencebasedtargets.org/faqs-for-smes/ Oasis Textiles commits to reduce scope 1 and scope 2 GHG emissions 42% by 2030 from a 2023 base year, and to measure and reduce its scope 3 emissions.</t>
  </si>
  <si>
    <t>Oban International</t>
  </si>
  <si>
    <t>This target was approved using a streamlined target validation route exclusive to small and medium-sized enterprises (SMEs). https://sciencebasedtargets.org/faqs-for-smes/ Oban International commits to reduce scope 1 and scope 2 GHG emissions 50% by 2030 from a 2018 base year, and to measure and reduce its scope 3 emissions.</t>
  </si>
  <si>
    <t>Obayashi Corporation</t>
  </si>
  <si>
    <t>JP3190000004</t>
  </si>
  <si>
    <t>529900YT4O5S0LCXWD54</t>
  </si>
  <si>
    <t>Obayashi Corporation commits to reduce absolute scope 1 and 2 GHG emissions 46.2% by FY2030 from a FY2019 base year.* Obayashi Corporation also commits to reduce absolute scope 3 GHG emissions from purchased goods and services and use of sold products 27.5% within the same timeframe. *The target boundary includes land-related emissions and removals from bioenergy feedstocks.</t>
  </si>
  <si>
    <t>OBAYASHI SEIKO CO.,LTD</t>
  </si>
  <si>
    <t>This target was approved using a streamlined target validation route exclusive to small and medium-sized enterprises (SMEs). https://sciencebasedtargets.org/faqs-for-smes/ OBAYASHI SEIKO CO.,LTD commits to reduce scope 1 and scope 2 GHG emissions 42% by 2030 from a 2021 base year, and to measure and reduce its scope 3 emissions.</t>
  </si>
  <si>
    <t>Oberbank AG</t>
  </si>
  <si>
    <t>AT0000625108</t>
  </si>
  <si>
    <t>RRUN0TCQ1K2JDV7MXO75</t>
  </si>
  <si>
    <t>Obermühle Boswil AG</t>
  </si>
  <si>
    <t>This target was approved using a streamlined target validation route exclusive to small and medium-sized enterprises (SMEs). https://sciencebasedtargets.org/faqs-for-smes/ Obermühle Boswil AG commits to reduce scope 1 and scope 2 GHG emissions 42% by 2030 from a 2022 base year, and to measure and reduce its scope 3 emissions.</t>
  </si>
  <si>
    <t>Oberösterreichische Landesbank AG</t>
  </si>
  <si>
    <t>529900BI5KIGX6YLX375</t>
  </si>
  <si>
    <t>OBORA PRINTING Co .,Ltd.</t>
  </si>
  <si>
    <t>This target was approved using a streamlined target validation route exclusive to small and medium-sized enterprises (SMEs). https://sciencebasedtargets.org/faqs-for-smes/ OBORA PRINTING Co .,Ltd. commits to reduce scope 1 and scope 2 GHG emissions 42% by 2030 from a 2022 base year, and to measure and reduce its scope 3 emissions.</t>
  </si>
  <si>
    <t>Obrascón Huarte Laín, S. A</t>
  </si>
  <si>
    <t>ES0142090317</t>
  </si>
  <si>
    <t>Obrascón Huarte Laín, S.A commits to reduce absolute cope 1 and 2 GHG
emissions 46.2% by 2031 from a 2021 base year.* Obrascón Huarte Laín,
S.A also commits to reduce scope 3 GHG emissions from purchased goods
and services, fuel and energy related activities and waste generated in
operations 55% per million of operating profit within the same timeframe.
*The target boundary includes biogenic land-related emissions and
removals from bioenergy feedstocks.</t>
  </si>
  <si>
    <t>OC&amp;C Strategy Consultants</t>
  </si>
  <si>
    <t>OCEA Smart Building</t>
  </si>
  <si>
    <t>OCEA Smart Building commits to reduce absolute scope 1 and 2 GHG emissions 42% by 2030 from a 2021 base year. OCEA Smart Building also commits to reduce absolute scope 3 GHG emissions 25% within the same timeframe.</t>
  </si>
  <si>
    <t>Oceania Healthcare Limited</t>
  </si>
  <si>
    <t>OCELLIS</t>
  </si>
  <si>
    <t>This target was approved using a streamlined target validation route exclusive to small and medium-sized enterprises (SMEs). https://sciencebasedtargets.org/faqs-for-smes/ OCELLIS commits to reduce scope 1 and scope 2 GHG emissions 42% by 2030 from a 2022 base year, and to measure and reduce its scope 3 emissions.</t>
  </si>
  <si>
    <t>Ochiseisakusho Co., Ltd</t>
  </si>
  <si>
    <t>This target was approved using a streamlined target validation route exclusive to small and medium-sized enterprises (SMEs). https://sciencebasedtargets.org/faqs-for-smes/ Ochiseisakusho Co., Ltd commits to reduce scope 1 and scope 2 GHG emissions 42% by 2030 from a 2020 base year, and to measure and reduce its scope 3 emissions.</t>
  </si>
  <si>
    <t>OCHSNER Wärmepumpen GmbH</t>
  </si>
  <si>
    <t>This target was approved using a streamlined target validation route exclusive to small and medium-sized enterprises (SMEs). https://sciencebasedtargets.org/faqs-for-smes/ OCHSNER Wärmepumpen GmbH commits to reduce scope 1 and scope 2 GHG emissions 50% by 2030 from a 2018 base year, and to measure and reduce its scope 3 emissions.</t>
  </si>
  <si>
    <t>OCM Business Systems Ltd</t>
  </si>
  <si>
    <t>This target was approved using a streamlined target validation route exclusive to small and medium-sized enterprises (SMEs). https://sciencebasedtargets.org/faqs-for-smes/ OCM Business Systems Ltd commits to reduce scope 1 and scope 2 GHG emissions 42% by 2030 from a 2022 base year, and to measure and reduce its scope 3 emissions.</t>
  </si>
  <si>
    <t>OCP Group</t>
  </si>
  <si>
    <t>OCP Group commits to reduce absolute scope 1 and 2 GHG emissions
27.50% by 2032 from a 2021 base year. OCP Group also commits to
reduce absolute scope 3 GHG emissions 13.53% within the same
timeframe.</t>
  </si>
  <si>
    <t>OCS Group UK Limited</t>
  </si>
  <si>
    <t>Octopus Energy Group Limited</t>
  </si>
  <si>
    <t>Octopus Group</t>
  </si>
  <si>
    <t>GB00B28V9347</t>
  </si>
  <si>
    <t>Oculus Design Studio</t>
  </si>
  <si>
    <t>This target was approved using a streamlined target validation route exclusive to small and medium-sized enterprises (SMEs). https://sciencebasedtargets.org/faqs-for-smes/ Oculus Design Studio commits to reduce scope 1 and scope 2 GHG emissions 42% by 2030 from a 2022 base year, and to measure and reduce its scope 3 emissions.</t>
  </si>
  <si>
    <t>Odata Brasil S.A.</t>
  </si>
  <si>
    <t>This target was approved using a streamlined target validation route exclusive to small and medium-sized enterprises (SMEs). https://sciencebasedtargets.org/faqs-for-smes/ Odata Brasil S.A. commits to reduce scope 1 and scope 2 GHG emissions 23% by 2030 from a 2021 base year, and to measure and reduce its scope 3 emissions.</t>
  </si>
  <si>
    <t>Oddbox Delivery Ltd</t>
  </si>
  <si>
    <t>This target was approved using a streamlined target validation route exclusive to small and medium-sized enterprises (SMEs). https://sciencebasedtargets.org/faqs-for-smes/ Oddbox Delivery Ltd commits to reduce scope 1 and scope 2 GHG emissions 42% by 2030 from a 2020 base year, and to measure and reduce its scope 3 emissions.</t>
  </si>
  <si>
    <t>Odgers Berndtson</t>
  </si>
  <si>
    <t>Odgers Berndtson commits to reduce absolute scope 1 and 2 GHG
emissions 50% by FY2030 from a FY2019 base year. Odgers Berndtson also
commits to reduce absolute scope 3 GHG emissions 28% within the same
timeframe.</t>
  </si>
  <si>
    <t>Odido Netherlands B.V.</t>
  </si>
  <si>
    <t>Overall Net-Zero Target
Odido Netherlands B.V. commits to reach net-zero greenhouse gas emissions across the
value chain by 2040.
Near-Term Targets
Odido Netherlands B.V. commits to reduce absolute scope 1 and 2 GHG emissions 95% by
2028 from a 2019 base year. Odido Netherlands B.V. also commits to reduce absolute scope
3 GHG emissions 25% by 2030 from a 2022 base year.
Long-Term Targets
Odido Netherlands B.V. commits to maintain at least 95% absolute reduction of absolute
scope 1 and 2 GHG emissions from 2028 through 2040 relative to a 2019 base year. Odido
Netherlands B.V. also commits to reduce absolute scope 3 GHG emissions 90% by 2040 from
a 2022 base year.</t>
  </si>
  <si>
    <t>ODINSA S.A.</t>
  </si>
  <si>
    <t>COF11PA00014</t>
  </si>
  <si>
    <t>Odinsa S.A. commits to reduce absolute scopes 1 and 2 GHG emissions 68% by 2030 from a 2018 base year.* Odinsa S.A. also commits to reduce absolute scope 3 GHG emissions from purchased goods and services, downstream transportation and distribution, and downstream leased assets 15% over the same timeframe. *The target boundary includes biogenic emissions and removals from bioenergy feedstocks.</t>
  </si>
  <si>
    <t>OE Electrics</t>
  </si>
  <si>
    <t>This target was approved using a streamlined target validation route exclusive to small and medium-sized enterprises (SMEs). https://sciencebasedtargets.org/faqs-for-smes/ OE Electrics commits to reduce scope 1 and scope 2 GHG emissions 42% by 2030 from a 2023 base year, and to measure and reduce its scope 3 emissions.</t>
  </si>
  <si>
    <t>OECHSLER</t>
  </si>
  <si>
    <t>Oesse srl</t>
  </si>
  <si>
    <t>81560002587EE8488A47</t>
  </si>
  <si>
    <t>This target was approved using a streamlined target validation route exclusive to small and medium-sized enterprises (SMEs). https://sciencebasedtargets.org/faqs-for-smes/ Oesse srl commits to reduce absolute scope 1 and scope 2 GHG emissions 50% by 2030 from a 2018 base year, and to measure and reduce its scope 3 emissions.</t>
  </si>
  <si>
    <t>Office 2000 Solutions Private Limited</t>
  </si>
  <si>
    <t>This target was approved using a streamlined target validation route exclusive to small and medium-sized enterprises (SMEs). https://sciencebasedtargets.org/faqs-for-smes/ Office 2000 Solutions Private Limited commits to reduce scope 1 and scope 2 GHG emissions 42% by 2030 from a 2021 base year, and to measure and reduce its scope 3 emissions.</t>
  </si>
  <si>
    <t>Office Depot Svenska AB</t>
  </si>
  <si>
    <t>This target was approved using a streamlined target validation route exclusive to small and medium-sized enterprises (SMEs). https://sciencebasedtargets.org/faqs-for-smes/ Office Depot Svenska AB commits to reduce scope 1 and scope 2 GHG emissions 42% by 2030 from a 2021 base year, and to measure and reduce its scope 3 emissions.</t>
  </si>
  <si>
    <t>Office Management</t>
  </si>
  <si>
    <t>This target was approved using a streamlined target validation route exclusive to small and medium-sized enterprises (SMEs). https://sciencebasedtargets.org/faqs-for-smes/ Office Management commits to reduce scope 1 and scope 2 GHG emissions 42% by 2030 from a 2021 base year, and to measure and reduce its scope 3 emissions.  Office Management commits to reach net-zero by 2045. As part of this, Office Management commits to reduce scope 1+2+3 emissions 90% by 2045 from a 2021 base year.</t>
  </si>
  <si>
    <t>Officina Profumo-Farmaceutica di Santa Maria Novella</t>
  </si>
  <si>
    <t>8156004F3565E1FB3D83</t>
  </si>
  <si>
    <t>Offsetdruckerei Schwarzach GsmbH</t>
  </si>
  <si>
    <t>This target was approved using a streamlined target validation route exclusive to small and medium-sized enterprises (SMEs). https://sciencebasedtargets.org/faqs-for-smes/ Offsetdruckerei Schwarzach GsmbH commits to reduce scope 1 and scope 2 GHG emissions 50% by 2030 from a 2018 base year, and to measure and reduce its scope 3 emissions.</t>
  </si>
  <si>
    <t>Ogier</t>
  </si>
  <si>
    <t>Ogier commits to reduce absolute scope 1 and 2 GHG emissions 50% by 2030 from a 2019 base year. Ogier also commits to reduce absolute scope 3 GHG emissions 46.2% within the same timeframe.</t>
  </si>
  <si>
    <t>Oh My Greens AB</t>
  </si>
  <si>
    <t>This target was approved using a streamlined target validation route exclusive to small and medium-sized enterprises (SMEs). https://sciencebasedtargets.org/faqs-for-smes/ Oh My Greens AB commits to reduce scope 1 and scope 2 GHG emissions 42% by 2030 from a 2021 base year, and to measure and reduce its scope 3 emissions.</t>
  </si>
  <si>
    <t>Ohkawa Printing Co., Ltd.</t>
  </si>
  <si>
    <t>This target was approved using a streamlined target validation route exclusive to small and medium-sized enterprises (SMEs). https://sciencebasedtargets.org/faqs-for-smes/
Ohkawa Printing Co., Ltd. commits to reduce absolute scope 1 and scope 2 GHG emissions 50% by 2030 from a 2018 base year, and to measure and reduce its scope 3 emissions.</t>
  </si>
  <si>
    <t>OHKUMA.Co.,Ltd.</t>
  </si>
  <si>
    <t>This target was approved using a streamlined target validation route exclusive to small and medium-sized enterprises (SMEs). https://sciencebasedtargets.org/faqs-for-smes/ OHKUMA.Co.,Ltd. commits to reduce  scope 1 and scope 2 GHG emissions 30% by 2030 from a 2018 base year, and to measure and reduce its scope 3 emissions.</t>
  </si>
  <si>
    <t>Ohmium International</t>
  </si>
  <si>
    <t>OHORI GRINDING COMPANY</t>
  </si>
  <si>
    <t>This target was approved using a streamlined target validation route exclusive to small and medium-sized enterprises (SMEs). https://sciencebasedtargets.org/faqs-for-smes/ OHORI GRINDING COMPANY commits to reduce scope 1 and scope 2 GHG emissions 42% by 2030 from a 2021 base year, and to measure and reduce its scope 3 emissions.</t>
  </si>
  <si>
    <t>OHTORI KIKO Co.,Ltd.</t>
  </si>
  <si>
    <t>This target was approved using a streamlined target validation route exclusive to small and medium-sized enterprises (SMEs). https://sciencebasedtargets.org/faqs-for-smes/ OHTORI KIKO Co.,Ltd. commits to reduce scope 1 and scope 2 GHG emissions 42% by 2030 from a 2021 base year, and to measure and reduce its scope 3 emissions.</t>
  </si>
  <si>
    <t>OIA Global</t>
  </si>
  <si>
    <t>Oilon Group Oy</t>
  </si>
  <si>
    <t>FI02131514</t>
  </si>
  <si>
    <t>7437009O9KT8LDYB8Q64</t>
  </si>
  <si>
    <t>This target was approved using a streamlined target validation route exclusive to small and medium-sized enterprises (SMEs). https://sciencebasedtargets.org/faqs-for-smes/ Oilon Group Oy commits to reduce scope 1 and scope 2 GHG emissions 46% by 2030 from a 2019 base year, and to measure and reduce its scope 3 emissions.</t>
  </si>
  <si>
    <t>OKA Direct Ltd</t>
  </si>
  <si>
    <t>213800DJQ6B377LFOT31</t>
  </si>
  <si>
    <t>This target was approved using a streamlined target validation route exclusive to small and medium-sized enterprises (SMEs). https://sciencebasedtargets.org/faqs-for-smes/ OKA Direct Ltd commits to reduce scope 1 and scope 2 GHG emissions 46% by 2030 from a 2019 base year, and to measure and reduce its scope 3 emissions.</t>
  </si>
  <si>
    <t>Okabe Co.,Ltd</t>
  </si>
  <si>
    <t>JP3192000002</t>
  </si>
  <si>
    <t>OKABE CO., LTD. commits to reduce absolute scope 1 and 2 GHG emissions
50% by FY2030 year from a FY2022 base year. OKABE CO., LTD. also commits
to reduce absolute scope 3 GHG from purchased goods and services and
upstream transportation and distribution 25% within the same timeframe.</t>
  </si>
  <si>
    <t>OKABE Industry co.,ltd.</t>
  </si>
  <si>
    <t>This target was approved using a streamlined target validation route exclusive to small and medium-sized enterprises (SMEs). https://sciencebasedtargets.org/faqs-for-smes/ OKABE Industry co.,ltd. commits to reduce scope 1 and scope 2 GHG emissions 50% by 2030 from a 2018 base year, and to measure and reduce its scope 3 emissions.</t>
  </si>
  <si>
    <t>OKAMOTOKOKI Co.,LTD</t>
  </si>
  <si>
    <t>This target was approved using a streamlined target validation route exclusive to small and medium-sized enterprises (SMEs). https://sciencebasedtargets.org/faqs-for-smes/ OKAMOTOKOKI Co.,LTD commits to reduce scope 1 and scope 2 GHG emissions 42% by 2030 from a 2021 base year, and to measure and reduce its scope 3 emissions.</t>
  </si>
  <si>
    <t>Okamura Corporation</t>
  </si>
  <si>
    <t>JP3192400004</t>
  </si>
  <si>
    <t>Okamura Corporation commits to reduce absolute scope 1 and 2 GHG emissions 50% by FY2031 from a FY2021 base year. Okamura Corporation also commits to reduce absolute scope 3 GHG emissions 25％ within the same timeframe.</t>
  </si>
  <si>
    <t>Okartek Oy</t>
  </si>
  <si>
    <t>This target was approved using a streamlined target validation route exclusive to small and medium-sized enterprises (SMEs). https://sciencebasedtargets.org/faqs-for-smes/ Okartek Oy commits to reduce scope 1 and scope 2 GHG emissions 38% by 2030 from a 2021 base year, and to measure and reduce its scope 3 emissions.</t>
  </si>
  <si>
    <t>OKI Electric Industry Co., Ltd.</t>
  </si>
  <si>
    <t>JP3194000000</t>
  </si>
  <si>
    <t>529900VJ2Q0182B3J852</t>
  </si>
  <si>
    <t>OKI Electric Industry Co., Ltd. commits to reduce absolute scope 1 and 2
GHG emissions 42% by FY2030 from a FY2020 base year. OKI Electric
Industry Co., Ltd also commits to reduce absolute scope 3 GHG emissions
from purchased goods and services and use of sold products 25% within
the same timeframe.</t>
  </si>
  <si>
    <t>Okta, Inc</t>
  </si>
  <si>
    <t>US6792951054</t>
  </si>
  <si>
    <t>549300N8J06I8MRHU620</t>
  </si>
  <si>
    <t>Okta commits to reduce absolute scope 1 and 2 GHG emissions 67% by FY2030 from a FY20 base year. Okta also commits to reduce absolute scope 3 GHG emissions from business travel and employee commuting 42% within the same timeframe. Okta further commits that 65% of its suppliers by spend covering purchased goods and services and capital goods will have science-based targets by FY2027</t>
  </si>
  <si>
    <t>OKUBO Industry Company Limited</t>
  </si>
  <si>
    <t>This target was approved using a streamlined target validation route exclusive to small and medium-sized enterprises (SMEs). https://sciencebasedtargets.org/faqs-for-smes/ OKUBO Industry Company Limited commits to reduce scope 1 and scope 2 GHG emissions 42% by 2030 from a 2022 base year, and to measure and reduce its scope 3 emissions.</t>
  </si>
  <si>
    <t>Okuji kensan Co.,Ltd</t>
  </si>
  <si>
    <t>This target was approved using a streamlined target validation route exclusive to small and medium-sized enterprises (SMEs). https://sciencebasedtargets.org/faqs-for-smes/ Okuji kensan Co.,Ltd commits to reduce scope 1 and scope 2 GHG emissions 25% by 2030 from a 2020 base year, and to measure and reduce its scope 3 emissions.</t>
  </si>
  <si>
    <t>Okumura Corporation</t>
  </si>
  <si>
    <t>Okumura Corporation commits to reduce absolute scope 1and 2 GHG emissions 25% by FY2030 from a FY2020 base year. Okumura Corporation also commits to reduce absolute scope 3 GHG emissions 13% within the same timeframe.</t>
  </si>
  <si>
    <t>Okumura. MFG. Co.,Ltd.</t>
  </si>
  <si>
    <t>This target was approved using a streamlined target validation route exclusive to small and medium-sized enterprises (SMEs). https://sciencebasedtargets.org/faqs-for-smes/ Okumura. MFG. Co.,Ltd. commits to reduce scope 1 and scope 2 GHG emissions 42% by 2030 from a 2021 base year, and to measure and reduce its scope 3 emissions.</t>
  </si>
  <si>
    <t>Olam</t>
  </si>
  <si>
    <t>SG1Q75923504</t>
  </si>
  <si>
    <t>33D7DTWH8BNIUWE0IF81</t>
  </si>
  <si>
    <t>Food and agri-business company Olam International Ltd. commits to reduce absolute scope 1 and 2 GHG emissions 50% by 2030 and 100% by 2050 from a 2017 base year. Olam International Ltd. also commits to reduce scope 3 GHG emissions 50% per tonne of agricultural product by 2030 and absolute scope 3 GHG emissions 67% by 2050 from a 2017 base year. **A footnote will be included alongside the official target wording on the SBTi website: “The target boundary includes biogenic emissions and removals from bioenergy feedstocks.”</t>
  </si>
  <si>
    <t>olam food ingredients (ofi)</t>
  </si>
  <si>
    <t>Olav Thon Gruppen</t>
  </si>
  <si>
    <t>Oleificio Sabo</t>
  </si>
  <si>
    <t>OLEOHIDRAULICA ESPECIALIZADA DE IRAPUATO S.A. DE C.V.</t>
  </si>
  <si>
    <t>This target was approved using a streamlined target validation route exclusive to small and medium-sized enterprises (SMEs). https://sciencebasedtargets.org/faqs-for-smes/ OLEOHIDRAULICA ESPECIALIZADA DE IRAPUATO S.A. DE C.V. commits to reduce scope 1 and scope 2 GHG emissions 42% by 2030 from a 2022 base year, and to measure and reduce its scope 3 emissions.</t>
  </si>
  <si>
    <t>Oleter Group AB</t>
  </si>
  <si>
    <t>Oleter Group commits to reduce absolute scope 1, 2, and 3 GHG emissions 63% by 2030 from a 2020 base year*. Oleter Group commits to increase annual sourcing of renewable electricity from 78% in 2020 to 100% by 2023. Oleter Group also commits that 50% of its suppliers by spend will have SBTs by 2025. *The target boundary includes biogenic emissions and removals from bioenergy feedstocks.</t>
  </si>
  <si>
    <t>Ölgerðin Egill Skallagrímsson</t>
  </si>
  <si>
    <t>This target was approved using a streamlined target validation route exclusive to small and medium-sized enterprises (SMEs). https://sciencebasedtargets.org/faqs-for-smes/ Ölgerðin Egill Skallagrímsson commits to reduce scope 1 and scope 2 GHG emissions 42% by 2030 from a 2020 base year, and to measure and reduce its scope 3 emissions</t>
  </si>
  <si>
    <t>Olink Holding AB (publ)</t>
  </si>
  <si>
    <t>Olive Apparel (Cambodia) Co., Ltd.</t>
  </si>
  <si>
    <t>Olive Apparel (Cambodia) Co., Ltd commits to reduce absolute scope 1, 2 and 3 GHG emissions 21% by 2024 from a 2019 base year.</t>
  </si>
  <si>
    <t>Oljibe AB</t>
  </si>
  <si>
    <t>This target was approved using a streamlined target validation route exclusive to small and medium-sized enterprises (SMEs). https://sciencebasedtargets.org/faqs-for-smes/ Oljibe AB commits to reduce scope 1 and scope 2 GHG emissions 42% by 2030 from a 2022 base year, and to measure and reduce its scope 3 emissions. Oljibe AB commits to reach net-zero by 2040. As part of this, Oljibe AB commits to reduce scope 1+2+3 emissions 90% by 2040 from a 2022 base year.</t>
  </si>
  <si>
    <t>Olle Nyberg Chark AB</t>
  </si>
  <si>
    <t>This target was approved using a streamlined target validation route exclusive to small and medium-sized enterprises (SMEs). https://sciencebasedtargets.org/faqs-for-smes/ Olle Nyberg Chark AB commits to reduce scope 1 and scope 2 GHG emissions 46% by 2030 from a 2019 base year, and to measure and reduce its scope 3 emissions.</t>
  </si>
  <si>
    <t>OLLY PBC</t>
  </si>
  <si>
    <t>Ololo Farming Company</t>
  </si>
  <si>
    <t>This target was approved using a streamlined target validation route exclusive to small and medium-sized enterprises (SMEs). https://sciencebasedtargets.org/faqs-for-smes/ Ololo Farming Company commits to reduce scope 1 and scope 2 GHG emissions 50% by 2030 from a 2018 base year, and to measure and reduce its scope 3 emissions</t>
  </si>
  <si>
    <t>Olvi Plc</t>
  </si>
  <si>
    <t>FI0009900401</t>
  </si>
  <si>
    <t>7437003NX7WWVRT6AJ55</t>
  </si>
  <si>
    <t>Olympic PCB</t>
  </si>
  <si>
    <t>Olympus Corporation</t>
  </si>
  <si>
    <t>JP3201200007</t>
  </si>
  <si>
    <t>5299000Y52IFDI1I2A21</t>
  </si>
  <si>
    <t>FY2031, FY2028</t>
  </si>
  <si>
    <t>Overall Net-Zero Target
Corporation commits to reach net-zero GHG emissions across the value chain by FY2040
from a FY2020 base year.
Near-Term Targets
Olympus Corporation commits to reduce absolute Scope 1 and 2 GHG emissions 70% by
FY2031 from a FY2020 base year. Olympus Corporation also commits that 80% of its
suppliers by emissions covering purchased goods and services, capital goods and upstream
transportation and distribution, will have science-based targets by FY2028.
Long-Term Targets
Olympus Corporation commits to reduce absolute scope 1, 2, and 3 GHG emissions 90% by
FY2040 from a FY2020 base year.</t>
  </si>
  <si>
    <t>OM Partners NV</t>
  </si>
  <si>
    <t>OM SAI INTEX PRIVATE LIMITED</t>
  </si>
  <si>
    <t>This target was approved using a streamlined target validation route exclusive to small and medium-sized enterprises (SMEs). https://sciencebasedtargets.org/faqs-for-smes/ OM SAI INTEX PRIVATE LIMITED commits to reduce scope 1 and scope 2 GHG emissions 42% by 2030 from a 2022 base year, and to measure and reduce its scope 3 emissions.</t>
  </si>
  <si>
    <t>OMDUS Groep</t>
  </si>
  <si>
    <t>724500VXAOR38XRSZV68</t>
  </si>
  <si>
    <t>Omegapoint</t>
  </si>
  <si>
    <t>Omicron Research Limited</t>
  </si>
  <si>
    <t>This target was approved using a streamlined target validation route exclusive to small and medium-sized enterprises (SMEs). https://sciencebasedtargets.org/faqs-for-smes/ Omicron Research Limited commits to reduce scope 1 and scope 2 GHG emissions 42% by 2030 from a 2021 base year, and to measure and reduce its scope 3 emissions.</t>
  </si>
  <si>
    <t>Omni Facilities Management</t>
  </si>
  <si>
    <t>Omni Protech Drugs Pvt Ltd</t>
  </si>
  <si>
    <t>Omnicom Group</t>
  </si>
  <si>
    <t>US6819191064</t>
  </si>
  <si>
    <t>HKUPACFHSSASQK8HLS17</t>
  </si>
  <si>
    <t>Omnicom Group commits to reduce absolute scope 1, 2, and 3 GHG
emissions 46.2% by 2030 from a 2019 base year.</t>
  </si>
  <si>
    <t>Omnivision Technologies, Inc.</t>
  </si>
  <si>
    <t>OMORI Co.,Ltd</t>
  </si>
  <si>
    <t>This target was approved using a streamlined target validation route exclusive to small and medium-sized enterprises (SMEs). https://sciencebasedtargets.org/faqs-for-smes/ OMORI Co.,Ltd commits to reduce scope 1 and scope 2 GHG emissions 42% by 2030 from a 2022 base year, and to measure and reduce its scope 3 emissions.</t>
  </si>
  <si>
    <t>OMR COMPONENTES AUTOMOTIVOS LTDA</t>
  </si>
  <si>
    <t>OMRON Corporation</t>
  </si>
  <si>
    <t>JP3197800000</t>
  </si>
  <si>
    <t>549300ZHW0TR2QZ0NY83</t>
  </si>
  <si>
    <t>OMRON Corporation commits to reduce absolute scope 1 and 2 GHG emissions 65% by FY2030 from a FY2016 base year. OMRON Corporation also commits to reduce absolute scope 3 GHG emissions from use of sold products 18% within the same timeframe.</t>
  </si>
  <si>
    <t>On Running</t>
  </si>
  <si>
    <t>On Running commits to reduce absolute scope 1 and 2 GHG emissions 46% by 2030 from a 2019 base year. On Running also commits to reduce scope 3 GHG emissions 55% per dollar value added over the same timeframe.</t>
  </si>
  <si>
    <t>One Flora Group</t>
  </si>
  <si>
    <t>This target was approved using a streamlined target validation route exclusive to small and medium-sized enterprises (SMEs). https://sciencebasedtargets.org/faqs-for-smes/ One Flora Group commits to reduce scope 1 and scope 2 GHG emissions 42% by 2030 from a 2021 base year, and to measure and reduce its scope 3 emissions.</t>
  </si>
  <si>
    <t>One New Zealand</t>
  </si>
  <si>
    <t>OneCo AS</t>
  </si>
  <si>
    <t>997 768 337</t>
  </si>
  <si>
    <t>996 324 826</t>
  </si>
  <si>
    <t>Onepoint</t>
  </si>
  <si>
    <t>8945007TRUIQ6OBZWV08</t>
  </si>
  <si>
    <t>OneTrust</t>
  </si>
  <si>
    <t>onewoom GmbH</t>
  </si>
  <si>
    <t>This target was approved using a streamlined target validation route exclusive to small and medium-sized enterprises (SMEs). https://sciencebasedtargets.org/faqs-for-smes/ onewoom GmbH scope 1 and scope 2 GHG emissions 42% by 2030 from a 2020 base year, and to measure and reduce its scope 3 emissions.</t>
  </si>
  <si>
    <t>ONO PHARMACEUTICAL CO., LTD.</t>
  </si>
  <si>
    <t>JP3197600004</t>
  </si>
  <si>
    <t>529900G26L4NG4GFJZ86</t>
  </si>
  <si>
    <t>Ono Pharmaceutical Co., Ltd. commits to reduce absolute scope 1 and 2 GHG emissions 55% by FY2030 and 100% by FY2050 from a FY2017 base year. Ono Pharmaceutical Co., Ltd. also commits to reduce absolute scope 3 GHG emissions 30% by FY2030 and 60% by FY2050 from a FY2017 base year.</t>
  </si>
  <si>
    <t>Onoderasign　Co.,Ltd.</t>
  </si>
  <si>
    <t>This target was approved using a streamlined target validation route exclusive to small and medium-sized enterprises (SMEs). https://sciencebasedtargets.org/faqs-for-smes/ Onoderasign　Co.,Ltd. commits to reduce scope 1 and scope 2 GHG emissions 42% by 2030 from a 2022 base year, and to measure and reduce its scope 3 emissions.</t>
  </si>
  <si>
    <t>ONOGI CO.LTD</t>
  </si>
  <si>
    <t>This target was approved using a streamlined target validation route exclusive to small and medium-sized enterprises (SMEs). https://sciencebasedtargets.org/faqs-for-smes/ ONOGI CO.LTD commits to reduce scope 1 and scope 2 GHG emissions 42% by 2030 from a 2021 base year, and to measure and reduce its scope 3 emissions.</t>
  </si>
  <si>
    <t>onsemi</t>
  </si>
  <si>
    <t>US6821891057</t>
  </si>
  <si>
    <t>BWJQDIGJDI1NBFEYV648</t>
  </si>
  <si>
    <t>OnStage Experiences LLP</t>
  </si>
  <si>
    <t>This target was approved using a streamlined target validation route exclusive to small and medium-sized enterprises (SMEs). https://sciencebasedtargets.org/faqs-for-smes/ OnStage Experiences LLP commits to reduce scope 1 and scope 2 GHG emissions 42% by 2030 from a 2022 base year, and to measure and reduce its scope 3 emissions.</t>
  </si>
  <si>
    <t>Ontex</t>
  </si>
  <si>
    <t>BE0974276082</t>
  </si>
  <si>
    <t>549300AQESC6JJOPW253</t>
  </si>
  <si>
    <t>Ontex commits to reduce absolute scope 1 and 2 GHG emissions 80% by  2030 from a 2020 base year.* Ontex also commits to increase annual  sourcing of renewable electricity from 75% in 2020 to 100% by 2030.  Ontex further commits to reduce absolute scope 3 GHG emissions from  purchased goods and services, upstream transportation and distribution,  and end-of-life treatment of sold products 25% by 2030 from a 2020 base  year.  *The target boundary includes biogenic emissions and removals from  bioenergy feedstocks.</t>
  </si>
  <si>
    <t>ONTOFORCE NV</t>
  </si>
  <si>
    <t>This target was approved using a streamlined target validation route exclusive to small and medium-sized enterprises (SMEs). https://sciencebasedtargets.org/faqs-for-smes/ ONTOFORCE NV commits to reduce scope 1 and scope 2 GHG emissions 42% by 2030 from a 2022 base year, and to measure and reduce its scope 3 emissions.</t>
  </si>
  <si>
    <t>Oogakikasen Co.,Ltd.</t>
  </si>
  <si>
    <t>This target was approved using a streamlined target validation route exclusive to small and medium-sized enterprises (SMEs). https://sciencebasedtargets.org/faqs-for-smes/ Oogakikasen Co.,Ltd. commits to reduce scope 1 and scope 2 GHG emissions 42% by 2030 from a 2022 base year, and to measure and reduce its scope 3 emissions.</t>
  </si>
  <si>
    <t>Ookurakogyo Co., Ltd.</t>
  </si>
  <si>
    <t>This target was approved using a streamlined target validation route exclusive to small and medium-sized enterprises (SMEs). https://sciencebasedtargets.org/faqs-for-smes/ Ookurakogyo Co., Ltd. commits to reduce scope 1 and scope 2 GHG emissions 42% by 2030 from a 2021 base year, and to measure and reduce its scope 3 emissions.</t>
  </si>
  <si>
    <t>OONO CONSTRUCTION CO.,LTD</t>
  </si>
  <si>
    <t>This target was approved using a streamlined target validation route exclusive to small and medium-sized enterprises (SMEs). https://sciencebasedtargets.org/faqs-for-smes/ OONO CONSTRUCTION CO.,LTD commits to reduce scope 1 and scope 2 GHG emissions 42% by 2030 from a 2020 base year, and to measure and reduce its scope 3 emissions.</t>
  </si>
  <si>
    <t>Opain S.A</t>
  </si>
  <si>
    <t>Opal Cosmetics (Hong Kong) Limited</t>
  </si>
  <si>
    <t>Opal Cosmetics (Huizhou) Limited</t>
  </si>
  <si>
    <t>Opal Cosmetics (Huizhou) Limited commits to reduce absolute scope 1 and 2 GHG emissions 42% by 2030 from a 2022 base year. Opal Cosmetics (Huizhou) Limited also commits to reduce absolute scope 3 GHG emissions 25% within the same timeframe.</t>
  </si>
  <si>
    <t>Opdenergy Holding, S.A.</t>
  </si>
  <si>
    <t>This target was approved using a streamlined target validation route exclusive to small and medium-sized enterprises (SMEs). https://sciencebasedtargets.org/faqs-for-smes/ Opdenergy Holding, S.A. commits to reduce scope 1 and scope 2 GHG emissions 42% by 2030 from a 2022 base year, and to measure and reduce its scope 3 emissions.</t>
  </si>
  <si>
    <t>Open Air Group</t>
  </si>
  <si>
    <t>This target was approved using a streamlined target validation route exclusive to small and medium-sized enterprises (SMEs). https://sciencebasedtargets.org/faqs-for-smes/ Open Air Group commits to reduce scope 1 and scope 2 GHG emissions 42% by 2030 from a 2021 base year, and to measure and reduce its scope 3 emissions.</t>
  </si>
  <si>
    <t>Open Farm Inc.</t>
  </si>
  <si>
    <t>This target was approved using a streamlined target validation route exclusive to small and medium-sized enterprises (SMEs). https://sciencebasedtargets.org/faqs-for-smes/. Open Farm Inc. commits to reduce absolute scope 1 and scope 2 GHG emissions 42% by 2030 from a 2020 base year, and to measure and reduce its scope 3 emissions.</t>
  </si>
  <si>
    <t>Open Fiber S.p.A.</t>
  </si>
  <si>
    <t>815600559F1C3AE6ED26</t>
  </si>
  <si>
    <t>OPEN Health Group</t>
  </si>
  <si>
    <t>Opencast</t>
  </si>
  <si>
    <t>This target was approved using a streamlined target validation route exclusive to small and medium-sized enterprises (SMEs). https://sciencebasedtargets.org/faqs-for-smes/ Opencast commits to reduce scope 1 and scope 2 GHG emissions 42% by 2030 from a 2020 base year, and to measure and reduce its scope 3 emissions. Opencast commits to reach net-zero by 2040. As part of this, Opencast commits to reduce scope 1+2+3 emissions 100% by 2040 from a 2020 base year.</t>
  </si>
  <si>
    <t>OpenX Technologies Inc. (and its operating affiliates)</t>
  </si>
  <si>
    <t>549300U4V2QC3KHLQO57</t>
  </si>
  <si>
    <t>This target was approved using a streamlined target validation route exclusive to small and medium-sized enterprises (SMEs). https://sciencebasedtargets.org/faqs-for-smes/ OpenX Technologies Inc. (and its operating affiliates)  commits to reach net-zero by 2027. As part of this, OpenX Technologies Inc. (and its operating affiliates) commits to reduce scope 1+2+3 emissions 90% by 2027 from a 2018 base year.</t>
  </si>
  <si>
    <t>Optima Facility, S.L.</t>
  </si>
  <si>
    <t>OPTIMA packaging group GmbH</t>
  </si>
  <si>
    <t>Optima Partners Holdings LLC</t>
  </si>
  <si>
    <t>This target was approved using a streamlined target validation route exclusive to small and medium-sized enterprises (SMEs). https://sciencebasedtargets.org/faqs-for-smes/ Optima Partners Holdings LLC commits to reduce scope 1 and scope 2 GHG emissions 42% by 2030 from a 2022 base year, and to measure and reduce its scope 3 emissions.</t>
  </si>
  <si>
    <t>Optima Systems UK</t>
  </si>
  <si>
    <t>This target was approved using a streamlined target validation route exclusive to small and medium-sized enterprises (SMEs). https://sciencebasedtargets.org/faqs-for-smes/ Optima Systems UK commits to reduce scope 1 and scope 2 GHG emissions 42% by 2030 from a 2022 base year, and to measure and reduce its scope 3 emissions.</t>
  </si>
  <si>
    <t>Optimas Solutions</t>
  </si>
  <si>
    <t>Optimised Energy</t>
  </si>
  <si>
    <t>This target was approved using a streamlined target validation route exclusive to small and medium-sized enterprises (SMEs). https://sciencebasedtargets.org/faqs-for-smes/ Optimised Energy commits to reduce absolute scope 1 and scope 2 GHG emissions 50% by 2030 from a 2018 base year, and to measure and reduce its scope 3 emissions.</t>
  </si>
  <si>
    <t>Optimised Group</t>
  </si>
  <si>
    <t>This target was approved using a streamlined target validation route exclusive to small and medium-sized enterprises (SMEs). https://sciencebasedtargets.org/faqs-for-smes/ Optimised Group commits to reduce scope 1 and scope 2 GHG emissions 42% by 2030 from a 2020 base year, and to measure and reduce its scope 3 emissions.</t>
  </si>
  <si>
    <t>Optimum Group B.V.</t>
  </si>
  <si>
    <t>Optimum Patient Care Global</t>
  </si>
  <si>
    <t>This target was approved using a streamlined target validation route exclusive to small and medium-sized enterprises (SMEs). https://sciencebasedtargets.org/faqs-for-smes/ Optimum Patient Care Global commits to reduce scope 1 and scope 2 GHG emissions 42% by 2030 from a 2022 base year, and to measure and reduce its scope 3 emissions. Optimum Patient Care Global commits to reach net-zero by 2050. As part of this, Optimum Patient Care Global commits to reduce scope 1+2+3 emissions 100% by 2050 from a 2022 base year.</t>
  </si>
  <si>
    <t>Opus Trust Marketing Ltd</t>
  </si>
  <si>
    <t>This target was approved using a streamlined target validation route exclusive to small and medium-sized enterprises (SMEs). https://sciencebasedtargets.org/faqs-for-smes/  Opus Trust Marketing Ltd commits to reduce scope 1 and scope 2 GHG emissions 46% by 2030 from a 2019 base year, and to measure and reduce its scope 3 emissions.</t>
  </si>
  <si>
    <t>ORANGE</t>
  </si>
  <si>
    <t>FR0000133308</t>
  </si>
  <si>
    <t>969500MCOONR8990S771</t>
  </si>
  <si>
    <t>Orange commits to reduce absolute scope 1 and 2 GHG emissions by 29.6% by 2025 from a 2018 base year. Orange commits to reduce its scope 3 emissions 14% by 2025 from a 2018 base year.</t>
  </si>
  <si>
    <t>Orbia Advance Corporation S.A.B.</t>
  </si>
  <si>
    <t>MX01ME050007</t>
  </si>
  <si>
    <t>549300MVHZ20SBIOEQ79</t>
  </si>
  <si>
    <t>Orbia Advance Corporation S.A.B. commits to reduce absolute scope 1 and 2 GHG emissions 47% by 2030 from a 2019 base year. Orbia Advance Corporation S.A.B. also commits to reduce absolute scope 3 GHG emissions from use of sold products and end-of-life treatment of sold products 30% within the same timeframe.</t>
  </si>
  <si>
    <t>Orbis Advisory Ltd</t>
  </si>
  <si>
    <t>This target was approved using a streamlined target validation route exclusive to small and medium-sized enterprises (SMEs). https://sciencebasedtargets.org/faqs-for-smes/ Orbis Advisory Ltd commits to reduce scope 1 and scope 2 GHG emissions 42% by 2030 from a 2022 base year, and to measure and reduce its scope 3 emissions. Orbis Advisory Ltd commits to reach net-zero by 2050. As part of this, Orbis Advisory Ltd commits to reduce scope 1+2+3 emissions 90% by 2050 from a 2022 base year.</t>
  </si>
  <si>
    <t>ORBIT IMPEX</t>
  </si>
  <si>
    <t>This target was approved using a streamlined target validation route exclusive to small and medium-sized enterprises (SMEs). https://sciencebasedtargets.org/faqs-for-smes/ ORBIT IMPEX commits to reduce scope 1 and scope 2 GHG emissions 42% by 2030 from a 2022 base year, and to measure and reduce its scope 3 emissions.</t>
  </si>
  <si>
    <t>Orchid Pharma Limited</t>
  </si>
  <si>
    <t>INE191A01027</t>
  </si>
  <si>
    <t>33580076KIKCYSLZVF05</t>
  </si>
  <si>
    <t>Ordina</t>
  </si>
  <si>
    <t>NL0000440584</t>
  </si>
  <si>
    <t>724500MMGD8ICL21IZ39</t>
  </si>
  <si>
    <t>Oreficeria Cora S.r.l.</t>
  </si>
  <si>
    <t>This target was approved using a streamlined target validation route exclusive to small and medium-sized enterprises (SMEs). https://sciencebasedtargets.org/faqs-for-smes/ Oreficeria Cora S.r.l. commits to reduce scope 1 and scope 2 GHG emissions 46% by 2030 from a 2019 base year, and to measure and reduce its scope 3 emissions.</t>
  </si>
  <si>
    <t>Orient Fashion Exports (India) Pvt. Ltd.</t>
  </si>
  <si>
    <t>Oriental Aromatics Ltd</t>
  </si>
  <si>
    <t>INE959C01023</t>
  </si>
  <si>
    <t>335800H8FLHTWT9G5311</t>
  </si>
  <si>
    <t>Oriental Carbon and Chemicals Limited</t>
  </si>
  <si>
    <t>This target was approved using a streamlined target validation route exclusive to small and medium-sized enterprises (SMEs). https://sciencebasedtargets.org/faqs-for-smes/ Oriental Carbon and Chemicals Limited commits to reduce scope 1 and scope 2 GHG emissions 42% by 2030 from a 2021 base year, and to measure and reduce its scope 3 emissions.  Oriental Carbon and Chemicals Limited commits to reach net-zero by 2050. As part of this, Oriental Carbon and Chemicals Limited commits to reduce scope 1+2+3 emissions 90% by 2050 from a 2021 base year.</t>
  </si>
  <si>
    <t>Oriental Industries (Suzhou) LTD.</t>
  </si>
  <si>
    <t>Overall Net-Zero Target: Oriental Industries (Suzhou) LTD. commits to reach net-zero
greenhouse gas emissions across the value chain by 2050.
Near-Term Targets: Oriental Industries (Suzhou) LTD. commits to reduce absolute scope 1
and 2 GHG emissions 45.5% by 2030 from a 2021 base year. Oriental Industries (Suzhou)
LTD. also commits to reduce absolute scope 3 GHG emissions 25.0% within the same
timeframe.
Long-Term Targets: Oriental Industries (Suzhou) LTD. commits to reduce absolute scope 1
and 2 GHG emissions 90% by 2050 from a 2021 base year. Oriental Industries (Suzhou)
LTD. Also commits to reduce absolute scope 3 GHG emissions 90% within the same
timeframe.</t>
  </si>
  <si>
    <t>Orifarm Group A/S</t>
  </si>
  <si>
    <t>Oriflame Cosmetics</t>
  </si>
  <si>
    <t>SE0001174889</t>
  </si>
  <si>
    <t>38UUZPCL6VNMLK5Y5N29</t>
  </si>
  <si>
    <t>Oriflame Cosmetics commits to reduce absolute scope 1 and 2 GHG emissions 50% by 2030 from a 2019 base year. Oriflame Cosmetics also commits to reduce scope 3 GHG emissions from purchased goods and services, upstream transportation and distribution, waste generated in operations, business travel, downstream transportation and distribution, use of sold products,and downstream leased assets 22% per unit sold over the same timeframe.</t>
  </si>
  <si>
    <t>Origin Energy</t>
  </si>
  <si>
    <t>AU000000ORG5</t>
  </si>
  <si>
    <t>ZSN2LWNPYW6ISMRUC664</t>
  </si>
  <si>
    <t>Australian energy company Origin Energy commits to reduce scope 1 and 2 GHG emissions 50% by 2032 from a 2017 base-year. The company also commits to reduce scope 3 emissions 25% over the same time-period.</t>
  </si>
  <si>
    <t>Origin Enterprises plc</t>
  </si>
  <si>
    <t>IE00B1WV4493</t>
  </si>
  <si>
    <t>213800AIB4U7N5BLS350</t>
  </si>
  <si>
    <t>Origin Enterprises plc commits to reduce absolute scope 1 and 2 GHG emissions 54.6% by FY2032 from a FY2019 base year. Origin Enterprises plc also commits to reduce absolute scope 3 GHG emissions from purchased goods and services, upstream transportation and distribution and use of sold products 32.5% within the same timeframe.</t>
  </si>
  <si>
    <t>Origin Shanghai Co. Ltd</t>
  </si>
  <si>
    <t>This target was approved using a streamlined target validation route exclusive to small and medium-sized enterprises (SMEs). https://sciencebasedtargets.org/faqs-for-smes/ Origin Shanghai Co. Ltd commits to reduce scope 1 and scope 2 GHG emissions 42% by 2030 from a 2022 base year, and to measure and reduce its scope 3 emissions.</t>
  </si>
  <si>
    <t>Orion Corporation</t>
  </si>
  <si>
    <t>74370029VAHCXDR7B745</t>
  </si>
  <si>
    <t>ORIOR AG</t>
  </si>
  <si>
    <t>Orit Apparels Lanka (Pvt) Ltd</t>
  </si>
  <si>
    <t>ORIX JREIT Inc.</t>
  </si>
  <si>
    <t>JP3040880001</t>
  </si>
  <si>
    <t>This target was approved using a streamlined target validation route exclusive to small and medium-sized enterprises (SMEs). https://sciencebasedtargets.org/faqs-for-smes/ ORIX JREIT Inc. commits to reduce scope 1 and scope 2 GHG emissions 42% by 2030 from a 2021 base year, and to measure and reduce its scope 3 emissions.  ORIX JREIT Inc. commits to reach net-zero by 2050. As part of this, ORIX JREIT Inc. commits to reduce scope 1+2+3 emissions 90% by 2050 from a 2021 base year.</t>
  </si>
  <si>
    <t>Orkla ASA</t>
  </si>
  <si>
    <t>NO0003733800</t>
  </si>
  <si>
    <t>549300PZS8G8RG6RVZ52</t>
  </si>
  <si>
    <t>Overall Net-Zero Target
Orkla ASA commits to reach net-zero greenhouse gas emissions across the value chain by 2045 from a 2016 base year.
Near-Term Targets
Orkla ASA commits to reduce absolute scope 1 and 2 GHG emissions 65% by 2025 and 70% by 2030 from a 2016 base year*. Orkla ASA also commits to reduce absolute scope 3 GHG  emissions 30% by 2025 and 50% by 2030 from a 2016 base year. *The target boundary includes biogenic emissions and removals from bioenergy feedstocks.
Long-Term Targets
Orkla ASA commits to reduce absolute scope 1 and 2 GHG emissions 90% by 2045 from a 2016 base year*. Orkla ASA also commits to reduce absolute scope 3 GHG emissions 90% by 2045 from a 2016 base year. *The target boundary includes biogenic emissions and removals from bioenergy feedstocks.</t>
  </si>
  <si>
    <t>Orluna LED Technologies Limited</t>
  </si>
  <si>
    <t>Orms Designers and Architects Ltd</t>
  </si>
  <si>
    <t>This target was approved using a streamlined target validation route exclusive to small and medium-sized enterprises (SMEs). https://sciencebasedtargets.org/faqs-for-smes/ Orms Designers and Architects Ltd commits to reduce scope 1 and scope 2 GHG emissions 46% by 2030 from a 2019 base year, and to measure and reduce its scope 3 emissions.</t>
  </si>
  <si>
    <t>Ornua Co-operative Limited</t>
  </si>
  <si>
    <t>EVK05KS7XY1DEII3R011</t>
  </si>
  <si>
    <t>ORTEC GROUP</t>
  </si>
  <si>
    <t>9695004V3H3MJT30U791</t>
  </si>
  <si>
    <t>Orthex</t>
  </si>
  <si>
    <t>This target was approved using a streamlined target validation route exclusive to small and medium-sized enterprises (SMEs). https://sciencebasedtargets.org/faqs-for-smes/ Orthex commits to reduce scope 1 and scope 2 GHG emissions 42% by 2030 from a 2020 base year, and to measure and reduce its scope 3 emissions.</t>
  </si>
  <si>
    <t>ORYZA OIL &amp; FAT CHEMICAL CO., LTD.</t>
  </si>
  <si>
    <t>This target was approved using a streamlined target validation route exclusive to small and medium-sized enterprises (SMEs). https://sciencebasedtargets.org/faqs-for-smes/ORYZA OIL &amp; FAT CHEMICAL commits to reduce scope 1 and scope 2 GHG emissions 38% by 2030 from a 2021 base year, and to measure and reduce its scope 3 emissions.</t>
  </si>
  <si>
    <t>OSAKA KOTETSU Co.,Ltd</t>
  </si>
  <si>
    <t>This target was approved using a streamlined target validation route exclusive to small and medium-sized enterprises (SMEs). https://sciencebasedtargets.org/faqs-for-smes/OSAKA KOTETSU Co.,Ltd commits to reduce scope 1 and scope 2 GHG emissions 42% by 2030 from a 2020 base year, and to measure and reduce its scope 3 emissions.</t>
  </si>
  <si>
    <t>Osawa Wax Co.,Ltd.</t>
  </si>
  <si>
    <t>This target was approved using a streamlined target validation route exclusive to small and medium-sized enterprises (SMEs). https://sciencebasedtargets.org/faqs-for-smes/ Osawa Wax Co.,Ltd. commits to reduce scope 1 and scope 2 GHG emissions 42% by 2030 from a 2021 base year, and to measure and reduce its scope 3 emissions.</t>
  </si>
  <si>
    <t>OSB Group PLC</t>
  </si>
  <si>
    <t>GB00BLDRH360</t>
  </si>
  <si>
    <t>213800ZBKL9BHSL2K459</t>
  </si>
  <si>
    <t>Osborne Clarke LLP</t>
  </si>
  <si>
    <t>Overall Net-Zero Target
Osborne Clarke LLP commits to reach net-zero greenhouse gas emissions across the value
chain by FY2040 from a FY2020 base year.
Near-Term Targets
Osborne Clarke LLP commits to reduce absolute scope 1 GHG emissions 50% by FY2030 from
a FY2020 base year.
Osborne Clarke LLP commits to continue active annual sourcing of 100% renewable
electricity through FY2030.
Osborne Clarke LLP also commits to reduce absolute scope 3 GHG emissions 50% by FY2030
from a FY2020 base year.
Long-Term Targets
Osborne Clarke LLP commits to reduce absolute scope 1, 2 and 3 GHG emissions 90% by
FY2040 from a FY2020 base year.</t>
  </si>
  <si>
    <t>Osborne Infrastructure Limited</t>
  </si>
  <si>
    <t>Oscar Mayer Ltd</t>
  </si>
  <si>
    <t>Oshkosh Corporation</t>
  </si>
  <si>
    <t>US6882392011</t>
  </si>
  <si>
    <t>549300FEKNPCFSA2B506</t>
  </si>
  <si>
    <t>OSI Group LLC</t>
  </si>
  <si>
    <t>OSI Group commits to reduce absolute scope 1 and 2 GHG emissions 50.4% by 2032 from a 2021 base year. OSI Group also commits to reduce absolute scope 3 GHG emissions from purchased goods and services 30% within the same timeframe.</t>
  </si>
  <si>
    <t>Osmose Utilities Services, Inc.</t>
  </si>
  <si>
    <t>549300FSLVHLFZ3S0D82</t>
  </si>
  <si>
    <t>Ospelt Group</t>
  </si>
  <si>
    <t>OSS Nordic AB</t>
  </si>
  <si>
    <t>This target was approved using a streamlined target validation route exclusive to small and medium-sized enterprises (SMEs). https://sciencebasedtargets.org/faqs-for-smes/ OSS Nordic AB commits to reduce scope 1 and scope 2 GHG emissions 42% by 2030 from a 2020 base year, and to measure and reduce its scope 3 emissions.</t>
  </si>
  <si>
    <t>Össur hf.</t>
  </si>
  <si>
    <t>IS0000000040</t>
  </si>
  <si>
    <t>213800K2AVTAFWJ4DP64</t>
  </si>
  <si>
    <t>Overall Net-Zero Target: 
Össur hf. commits to reach net-zero greenhouse gas emissions across the value chain by 2050.
Near-Term Targets: 
Össur hf. commits to reduce absolute scope 1 and 2 GHG emissions 79% by 2030 from a 2019 base year. Össur hf. also commits to reduce absolute scope 3 GHG
emissions from purchased goods and services, fuel and energy-related activities, upstream transportation and distribution, and downstream transportation and distribution 25% by 2030 from a 2021 base year.
Long-Term Targets: 
Össur hf. commits to reduce absolute scope 1 and 2 GHG emissions 90% by 2050 from a 2019 base year. Össur hf. also commits to reduce absolute scope 3 GHG emissions 90% by 2050 from a 2021 base year.</t>
  </si>
  <si>
    <t>Österbergs Industrihandel AB</t>
  </si>
  <si>
    <t>Österreichische Post AG</t>
  </si>
  <si>
    <t>529900MVUWACNUTK8467</t>
  </si>
  <si>
    <t>The company responsible for postal service in Austria Österreichische Post AG commits to reduce absolute Scope 1, 2 and 3 GHG emissions 14% by 2025 from a 2013 base-year.</t>
  </si>
  <si>
    <t>OSTINELLI SETA SPA</t>
  </si>
  <si>
    <t>This target was approved using a streamlined target validation route exclusive to small and medium-sized enterprises (SMEs). https://sciencebasedtargets.org/faqs-for-smes/ OSTINELLI SETA SPA commits to reduce scope 1 and scope 2 GHG emissions 46% by 2030 from a 2019 base year, and to measure and reduce its scope 3 emissions.</t>
  </si>
  <si>
    <t>Osuuskunta Maitomaa</t>
  </si>
  <si>
    <t>This target was approved using a streamlined target validation route exclusive to small and medium-sized enterprises (SMEs). https://sciencebasedtargets.org/faqs-for-smes/ Osuuskunta Maitomaa commits to reduce scope 1 and scope 2 GHG emissions 42% by 2030 from a 2021 base year, and to measure and reduce its scope 3 emissions.</t>
  </si>
  <si>
    <t>OSW Corporation</t>
  </si>
  <si>
    <t>This target was approved using a streamlined target validation route exclusive to small and medium-sized enterprises (SMEs). https://sciencebasedtargets.org/faqs-for-smes/. OSW Corporation commits to reduce absolute scope 1 and scope 2 GHG emissions 30% by 2030 from a 2018 base year, and to measure and reduce its scope 3 emissions.</t>
  </si>
  <si>
    <t>OT Group Ltd</t>
  </si>
  <si>
    <t>Otake Denki Kogyo Co.,Ltd.</t>
  </si>
  <si>
    <t>This target was approved using a streamlined target validation route exclusive to small and medium-sized enterprises (SMEs). https://sciencebasedtargets.org/faqs-for-smes/ Otake Denki Kogyo Co.,Ltd. commits to reduce scope 1 and scope 2 GHG emissions 42% by 2030 from a 2022 base year, and to measure and reduce its scope 3 emissions.</t>
  </si>
  <si>
    <t>OTB S.p.A</t>
  </si>
  <si>
    <t>5493003WJ89QZBXREG50</t>
  </si>
  <si>
    <t>OTB commits to reduce absolute scope 1 and 2 GHG emissions 51% by
2030 from a 2019 base year. OTB also commits to increase annual
sourcing of renewable electricity from 0% in 2019 to 80% by 2025. OTB
further commits to reduce scope 3 GHG emissions from purchased goods
and services and upstream and downstream transportation and distribution
55% per ton of raw material purchased by 2030 from a 2019 base year.</t>
  </si>
  <si>
    <t>Oterra A/S</t>
  </si>
  <si>
    <t>254900EFJQOP8MJY7P44</t>
  </si>
  <si>
    <t>Oterra A/S commits to reduce absolute scopes 1 and 2 GHG emissions 42% by 2030 from a 2022 base year. Oterra A/S also commits to reduce absolute scope 3 GHG emissions 25% within the same timeframe.</t>
  </si>
  <si>
    <t>Otis Worldwide Corporation</t>
  </si>
  <si>
    <t>US68902V1070</t>
  </si>
  <si>
    <t>549300ZLBKR8VSU25153</t>
  </si>
  <si>
    <t>Otolift Upstairs B.V.</t>
  </si>
  <si>
    <t>724500Z3MLQCJ2A1PC20</t>
  </si>
  <si>
    <t>OTSUKA CORPORATION</t>
  </si>
  <si>
    <t>JP3188200004</t>
  </si>
  <si>
    <t>529900RG9DJ58J3UIE72</t>
  </si>
  <si>
    <t>OTSUKA CORPORATION commits to reduce absolute scope 1 and 2 GHG
emissions 42% by 2030 from a 2021 base year. OTSUKA CORPORATION
also commits to reduce absolute scope 3 GHG emissions from purchased
goods and services and use of sold products 25% within the same
timeframe.</t>
  </si>
  <si>
    <t>Otsuka Pharmaceutical Co., Ltd.</t>
  </si>
  <si>
    <t>Pharmaceutical company Otsuka Pharmaceutical Co., Ltd. commits to reduce absolute scope 1 and 2 GHG emissions 30% by 2030 from a 2017 base year. Otsuka Pharmaceutical also commits to reduce absolute scope 3 GHG emissions 20% by 2030 from a 2017 base year.</t>
  </si>
  <si>
    <t>Otsukakinzoku Co.,Ltd</t>
  </si>
  <si>
    <t>This target was approved using a streamlined target validation route exclusive to small and medium-sized enterprises (SMEs). https://sciencebasedtargets.org/faqs-for-smes/ Otsukakinzoku Co.,Ltd commits to reduce scope 1 and scope 2 GHG emissions 42% by 2030 from a 2022 base year, and to measure and reduce its scope 3 emissions.</t>
  </si>
  <si>
    <t>OTTO FUCHS</t>
  </si>
  <si>
    <t>Otto Group</t>
  </si>
  <si>
    <t>Otto Group commits to reduce absolute scope 1 and 2 GHG emissions 42% by FY2030 from a
FY2021 base year. Otto Group also commits to reduce absolute scope 3 GHG emissions from
purchased goods and services, fuel and energy related activities, upstream transportation and
distribution, employee commuting, business travel, use of sold products and end of life
treatment for sold products 42% by FY2031 from a FY2021 base year. Otto Group further commits that
75% of its suppliers by spend, covering purchased goods and services, will have science-based
targets by FY2027. Otto Group further commits to reduce optional absolute scope 3 GHG
emissions from use of sold products and end of life treatment of sold products of the platform
business 42% by FY2031 from a FY2021 base year. Otto Group finally commits that 20% of its
platform partners by revenue, covering optional purchased goods and services emissions from
platform partners, will have science-based targets by FY2027.</t>
  </si>
  <si>
    <t>Ottobock SE &amp; Co. KGaA</t>
  </si>
  <si>
    <t>NET000OTTO88</t>
  </si>
  <si>
    <t>529900LR96WLQ75KCE70</t>
  </si>
  <si>
    <t>Outokumpu Oyj</t>
  </si>
  <si>
    <t>FI0009002422</t>
  </si>
  <si>
    <t>5493009YRUJJDCFF0R80</t>
  </si>
  <si>
    <t>Outokumpu commits to reduce scope 1, 2 and 3 GHG emissions 42% per ton of stainless steel by 2030 from a 2016 base year.* *The target boundary includes biogenic emissions and removals from bioenergy feedstocks.</t>
  </si>
  <si>
    <t>Outright Games Ltd</t>
  </si>
  <si>
    <t>This target was approved using a streamlined target validation route exclusive to small and medium-sized enterprises (SMEs). https://sciencebasedtargets.org/faqs-for-smes/ Outright Games Ltd commits to reduce scope 1 and scope 2 GHG emissions 42% by 2030 from a 2021 base year, and to measure and reduce its scope 3 emissions.</t>
  </si>
  <si>
    <t>Ovako AB</t>
  </si>
  <si>
    <t>529900LN7SKL626X2I56</t>
  </si>
  <si>
    <t>Ovation In-Store</t>
  </si>
  <si>
    <t>This target was approved using a streamlined target validation route exclusive to small and medium-sized enterprises (SMEs). https://sciencebasedtargets.org/faqs-for-smes/ Ovation In-Store commits to reduce scope 1 and scope 2 GHG emissions 42% by 2030 from a 2021 base year, and to measure and reduce its scope 3 emissions.</t>
  </si>
  <si>
    <t>Overseas Distribution Company NV</t>
  </si>
  <si>
    <t>This target was approved using a streamlined target validation route exclusive to small and medium-sized enterprises (SMEs). https://sciencebasedtargets.org/faqs-for-smes/ Overseas Distribution Company NV commits to reduce scope 1 and scope 2 GHG emissions 42% by 2030 from a 2022 base year, and to measure and reduce its scope 3 emissions.</t>
  </si>
  <si>
    <t>Overton Automotive</t>
  </si>
  <si>
    <t>This target was approved using a streamlined target validation route exclusive to small and medium-sized enterprises (SMEs). https://sciencebasedtargets.org/faqs-for-smes/ Overton Automotive commits to reduce scope 1 and scope 2 GHG emissions 42% by 2030 from a 2022 base year, and to measure and reduce its scope 3 emissions.</t>
  </si>
  <si>
    <t>OVO Energy</t>
  </si>
  <si>
    <t>213800EUSSUPB2XDQZ45</t>
  </si>
  <si>
    <t>OVS S.p.A</t>
  </si>
  <si>
    <t>IT0005043507</t>
  </si>
  <si>
    <t>8156001A772766DCAA71</t>
  </si>
  <si>
    <t>OVS S.p.A. commits to reduce absolute scope 1 and 2 GHG emissions 46.2% by FY2030 from a FY2019 base year. OVS S.p.A also commits to increase annual sourcing of renewable electricity from 91.4% in FY2019 to 100% by FY2030. OVS S.p.A. commits to reduce absolute scope 3 GHG emissions from purchased goods and services, and upstream transportation and distribution 46.2% by FY2030 from a FY2019 base year</t>
  </si>
  <si>
    <t>Owen Mumford Ltd</t>
  </si>
  <si>
    <t>213800653DEOGG6SSC94</t>
  </si>
  <si>
    <t>Overall Net-Zero Target: Owen Mumford Ltd. commits to reach net-zero
greenhouse gas emissions across the value chain by FY2045.
Near-Term Targets: Owen Mumford Ltd. commits to reduce absolute scope 1, 2
and 3 GHG emissions 42% by FY2030 from a FY2022 base year.
Long-Term Targets: Owen Mumford Ltd. commits to reduce absolute scope 1, 2
and 3 GHG emissions 90% by FY2045 from a FY2022 base year.</t>
  </si>
  <si>
    <t>Owens Corning</t>
  </si>
  <si>
    <t>US6907421019</t>
  </si>
  <si>
    <t>JO5M6676RDJIZ2U8X907</t>
  </si>
  <si>
    <t>Owens Corning commits to reduce absolute scope 1 and 2 GHG emissions 50% by 2030 from a 2018 base year. Owens Corning also commits to reduce absolute scope 3 GHG emissions 30% within the same timeframe.</t>
  </si>
  <si>
    <t>OX2 AB</t>
  </si>
  <si>
    <t>Oxford Biomedica Plc</t>
  </si>
  <si>
    <t>Oxford PharmaGenesis</t>
  </si>
  <si>
    <t>Oxwash Ltd</t>
  </si>
  <si>
    <t>This target was approved using a streamlined target validation route exclusive to small and medium-sized enterprises (SMEs). https://sciencebasedtargets.org/faqs-for-smes/ Oxwash Ltd commits to reach net-zero by 2027. As part of this, Oxwash Ltd commits to reduce scope 1+2+3 emissions 100% by 2027 from a 2021 base year.</t>
  </si>
  <si>
    <t>Oy Lunawood Ltd</t>
  </si>
  <si>
    <t>This target was approved using a streamlined target validation route exclusive to small and medium-sized enterprises (SMEs). https://sciencebasedtargets.org/faqs-for-smes/ Oy Lunawood Ltd commits to reduce scope 1 and scope 2 GHG emissions 42% by 2030 from a 2021 base year, and to measure and reduce its scope 3 emissions.</t>
  </si>
  <si>
    <t>Oy Matkahuolto</t>
  </si>
  <si>
    <t>743700IYV03Y8EE52F48</t>
  </si>
  <si>
    <t>Matkahuolto commits to reduce absolute scope 1 and 2 GHG emissions 50% by 2030 from a 2020 base year.* Matkahuolto also commits to reduce absolute scope 3 GHG emissions from purchased goods and services, fuel and energy related activities, and upstream transportation and distribution 50% within the same timeframe.*
*The target boundary includes land-related emissions and removals from bioenergy feedstocks.</t>
  </si>
  <si>
    <t>OY Prevex Ab</t>
  </si>
  <si>
    <t>This target was approved using a streamlined target validation route exclusive to small and medium-sized enterprises (SMEs). https://sciencebasedtargets.org/faqs-for-smes/ OY Prevex Ab commits to reduce scope 1 and scope 2 GHG emissions 50% by 2030 from a 2018 base year, and to measure and reduce its scope 3 emissions.</t>
  </si>
  <si>
    <t>OYAK Cement</t>
  </si>
  <si>
    <t>TRAMRDIN91F2</t>
  </si>
  <si>
    <t>789000RZ63UR4V4JZH98</t>
  </si>
  <si>
    <t>Overall Net-Zero Target
OYAK Cement commits to reach net-zero GHG emissions across the value chain by 2050.
Near-Term Targets
OYAK Cement commits to reduce gross scope 1 and 2 GHG emissions 22.8% per ton of
cementitious product by 2030 from a 2021 base year.* Within this target, OYAK Cement
commits to reduce gross scope 1 GHG emissions 20.5% per ton of cementitious product and
gross scope 2 GHG emissions 56.3% per ton of cementitious product within the same
timeframe.* OYAK Cement further commits to reduce gross scope 3 GHG emissions from
purchased cement and clinker 22.9% per purchased ton within the same time frame. OYAK
Cement finally commits to reduce scope 3 GHG emissions from fuel and energy related
activities 51.6% per ton of purchased fuels within the same timeframe.
Long-Term Targets
OYAK Cement commits to reduce gross scope 1 and 2 GHG emissions 95.8% per ton of
cementitious products by 2050 from a 2021 base year.* OYAK Cement also commits to
reduce absolute gross scope 3 GHG emissions 90% within the same timeframe.
**The target boundary includes land-related emissions and removals from bioenergy
feedstocks.</t>
  </si>
  <si>
    <t>Oyashoji Co.,Ltd.</t>
  </si>
  <si>
    <t>This target was approved using a streamlined target validation route exclusive to small and medium-sized enterprises (SMEs). https://sciencebasedtargets.org/faqs-for-smes/ Oyashoji Co.,Ltd. commits to reduce scope 1 and scope 2 GHG emissions 42% by 2030 from a 2022 base year, and to measure and reduce its scope 3 emissions.</t>
  </si>
  <si>
    <t>Oz Produções Audiovisuais e Comunicação Ltda</t>
  </si>
  <si>
    <t>This target was approved using a streamlined target validation route exclusive to small and medium-sized enterprises (SMEs). https://sciencebasedtargets.org/faqs-for-smes/ Oz Produções Audiovisuais e Comunicação Ltda commits to reduce scope 1 and scope 2 GHG emissions 42% by 2030 from a 2022 base year, and to measure and reduce its scope 3 emissions.</t>
  </si>
  <si>
    <t>Ozaki Co.,Ltd.</t>
  </si>
  <si>
    <t>This target was approved using a streamlined target validation route exclusive to small and medium-sized enterprises (SMEs). https://sciencebasedtargets.org/faqs-for-smes/ commits to reduce scope 1 and scope 2 GHG emissions 38% by 2030 from a 2021 base year, and to measure and reduce its scope 3 emissions.</t>
  </si>
  <si>
    <t>P J Harte Ltd</t>
  </si>
  <si>
    <t>This target was approved using a streamlined target validation route exclusive to small and medium-sized enterprises (SMEs). https://sciencebasedtargets.org/faqs-for-smes/ P J Harte Ltd commits to reduce scope 1 and scope 2 GHG emissions 46% by 2030 from a 2019 base year, and to measure and reduce its scope 3 emissions.</t>
  </si>
  <si>
    <t>P/F Poul Michelsen</t>
  </si>
  <si>
    <t>This target was approved using a streamlined target validation route exclusive to small and medium-sized enterprises (SMEs). https://sciencebasedtargets.org/faqs-for-smes/ P/F Poul Michelsen commits to reduce scope 1 and scope 2 GHG emissions 42% by 2030 from a 2020 base year, and to measure and reduce its scope 3 emissions.</t>
  </si>
  <si>
    <t>P/F Vónin</t>
  </si>
  <si>
    <t>This target was approved using a streamlined target validation route exclusive to small and medium-sized enterprises (SMEs). https://sciencebasedtargets.org/faqs-for-smes/ P/F Vónin commits to reduce scope 1 and scope 2 GHG emissions 42% by 2030 from a 2020 base year, and to measure and reduce its scope 3 emissions.</t>
  </si>
  <si>
    <t>P95 BV</t>
  </si>
  <si>
    <t>This target was approved using a streamlined target validation route exclusive to small and medium-sized enterprises (SMEs). https://sciencebasedtargets.org/faqs-for-smes/ P95 BV commits to reduce scope 1 and scope 2 GHG emissions 42% by 2030 from a 2022 base year, and to measure and reduce its scope 3 emissions.</t>
  </si>
  <si>
    <t>PA Consulting</t>
  </si>
  <si>
    <t>Paack</t>
  </si>
  <si>
    <t>PACCAR Inc</t>
  </si>
  <si>
    <t>US6937181088</t>
  </si>
  <si>
    <t>KDTEY8BWE486IKZ3CC07</t>
  </si>
  <si>
    <t>PACCAR Inc commits to reduce absolute scope 1 and 2 GHG emissions 35% by 2030 from a 2018 base year. PACCAR Inc commits to reduce scope 3 GHG emissions from use of sold products 25% per vkm by 2030 from a 2018 base year.</t>
  </si>
  <si>
    <t>PACIFIC CONSULTANTS CO.,LTD.</t>
  </si>
  <si>
    <t>353800AJUF7ITM1K7H39</t>
  </si>
  <si>
    <t>Overall Net-Zero Target: PACIFIC CONSULTANTS CO., LTD. commits to reach net-zero
greenhouse gas emissions across the value chain by 2050.
Near-Term Targets: PACIFIC CONSULTANTS CO., LTD. commits to reduce absolute scope
1 and 2 GHG emissions 90% by 2030 from a 2020 base year. PACIFIC CONSULTANTS
CO., LTD. also commits to reduce scope 3 GHG emissions 42% within the same timeframe.
Long-Term Targets: PACIFIC CONSULTANTS CO., LTD commits to maintain 90% absolute
reduction of absolute scope 1 and 2 GHG emissions from 2030 through 2050 relative to a
2020 base year. PACIFIC CONSULTANTS CO., LTD. also commits to reduce absolute scope
3 GHG emissions 90% by 2050 from a 2020 base year.</t>
  </si>
  <si>
    <t>Pacific Rundum Co., Ltd.</t>
  </si>
  <si>
    <t>This target was approved using a streamlined target validation route exclusive to small and medium-sized enterprises (SMEs). https://sciencebasedtargets.org/faqs-for-smes/ Pacific Rundum Co., Ltd. commits to reduce scope 1 and scope 2 GHG emissions 50% by 2030 from a 2018 base year, and to measure and reduce its scope 3 emissions.</t>
  </si>
  <si>
    <t>Package center fukujuu Co.,Ltd.</t>
  </si>
  <si>
    <t>This target was approved using a streamlined target validation route exclusive to small and medium-sized enterprises (SMEs). https://sciencebasedtargets.org/faqs-for-smes/ Package center fukujuu Co.,Ltd. commits to reduce scope 1 and scope 2 GHG emissions 42% by 2030 from a 2021 base year, and to measure and reduce its scope 3 emissions.</t>
  </si>
  <si>
    <t>Pactiv Evergreen Inc.</t>
  </si>
  <si>
    <t>US69526K1051</t>
  </si>
  <si>
    <t>894500GNKGJRUSH1F791</t>
  </si>
  <si>
    <t>Paf</t>
  </si>
  <si>
    <t>This target was approved using a streamlined target validation route exclusive to small and medium-sized enterprises (SMEs). https://sciencebasedtargets.org/faqs-for-smes/ Paf commits to reduce scope 1 and scope 2 GHG emissions 46% by 2030 from a 2019 base year, and to measure and reduce its scope 3 emissions.  Paf commits to reach net-zero by 2040. As part of this, Paf commits to reduce scope 1+2+3 emissions 90% by 2040 from a 2019 base year.</t>
  </si>
  <si>
    <t>PageGroup</t>
  </si>
  <si>
    <t>GB0030232317</t>
  </si>
  <si>
    <t>213800JK5ZEQW4AB8G71</t>
  </si>
  <si>
    <t>PagerDuty</t>
  </si>
  <si>
    <t>US69553P1003</t>
  </si>
  <si>
    <t>549300U1SB749EDAGH21</t>
  </si>
  <si>
    <t>Pagero AB</t>
  </si>
  <si>
    <t>PAIHO SHIH HOLDINGS CORPORATION</t>
  </si>
  <si>
    <t>KYG684631016</t>
  </si>
  <si>
    <t>Paihong Vietnam company limited</t>
  </si>
  <si>
    <t>Pakistan Cables Limited</t>
  </si>
  <si>
    <t>This target was approved using a streamlined target validation route exclusive to small and medium-sized enterprises (SMEs). https://sciencebasedtargets.org/faqs-for-smes/ Pakistan Cables Limited commits to reduce scope 1 and scope 2 GHG emissions 42% by 2030 from a 2022 base year, and to measure and reduce its scope 3 emissions.</t>
  </si>
  <si>
    <t>Pakistan Services Limited</t>
  </si>
  <si>
    <t>Pal International</t>
  </si>
  <si>
    <t>This target was approved using a streamlined target validation route exclusive to small and medium-sized enterprises (SMEs). https://sciencebasedtargets.org/faqs-for-smes/ Pal International commits to reduce absolute scope 1 and scope 2 GHG emissions 50% by 2030 from a 2018 base year, and to measure and reduce its scope 3 emissions.</t>
  </si>
  <si>
    <t>Palantir Technologies Inc.</t>
  </si>
  <si>
    <t>US69608A1088</t>
  </si>
  <si>
    <t>549300UVN46B3BBDHO85</t>
  </si>
  <si>
    <t>Palcut A/S</t>
  </si>
  <si>
    <t>This target was approved using a streamlined target validation route exclusive to small and medium-sized enterprises (SMEs). https://sciencebasedtargets.org/faqs-for-smes/ Palcut A/S commits to reduce scope 1 and scope 2 GHG emissions 42% by 2030 from a 2021 base year, and to measure and reduce its scope 3 emissions.</t>
  </si>
  <si>
    <t>PALFINGER AG</t>
  </si>
  <si>
    <t>AT0000758305</t>
  </si>
  <si>
    <t>529900IFAV83BX8O1O91</t>
  </si>
  <si>
    <t>Palladium Group Holdings Pty Ltd</t>
  </si>
  <si>
    <t>Palladium commits to reduce absolute scope 1 and 2 GHG emissions 50% by 2030 from a 2019 base year. Palladium also commits to reduce absolute scope 3 GHG emissions from corporate business travel 50% per FTE over the same timeframe. Palladium commits that 67% of its suppliers by spend covering all upstream scope 3 categories and downstream transportation and distribution will have science-based targets by 2026.</t>
  </si>
  <si>
    <t>Palm Group</t>
  </si>
  <si>
    <t>Palo Alto Networks</t>
  </si>
  <si>
    <t>US6974351057</t>
  </si>
  <si>
    <t>549300QXR2YVZV231H43</t>
  </si>
  <si>
    <t>Palo Alto Networks commits to reduce absolute scope 1 &amp; 2 GHG emissions
35% by 2027 from a 2021 base year. Palo Alto Networks also commits to
reduce scope 3 emissions from use of sold products 40% per million USD
value added within the same timeframe. Palo Alto Networks finally
commits that 65% of its suppliers by emissions covering purchased goods
and services, will have science-based targets by 2027.</t>
  </si>
  <si>
    <t>Palo IT</t>
  </si>
  <si>
    <t>This target was approved using a streamlined target validation route exclusive to small and medium-sized enterprises (SMEs). https://sciencebasedtargets.org/faqs-for-smes/ Palo IT commits to reduce scope 1 and scope 2 GHG emissions 46% by 2030 from a 2019 base year, and to measure and reduce its scope 3 emissions.</t>
  </si>
  <si>
    <t>PALSYSTEM CO.,LTD.</t>
  </si>
  <si>
    <t>This target was approved using a streamlined target validation route exclusive to small and medium-sized enterprises (SMEs). https://sciencebasedtargets.org/faqs-for-smes/ PALSYSTEM CO.,LTD. commits to reduce scope 1 and scope 2 GHG emissions 42% by 2030 from a 2022 base year, and to measure and reduce its scope 3 emissions.</t>
  </si>
  <si>
    <t>PAMA MECANICA E FUNDIÇÃO LTDA</t>
  </si>
  <si>
    <t>This target was approved using a streamlined target validation route exclusive to small and medium-sized enterprises (SMEs). https://sciencebasedtargets.org/faqs-for-smes/ PAMA MECANICA E FUNDIÇÃO LTDA commits to reduce scope 1 and scope 2 GHG emissions 42% by 2030 from a 2020 base year, and to measure and reduce its scope 3 emissions.</t>
  </si>
  <si>
    <t>Pamark Business</t>
  </si>
  <si>
    <t>This target was approved using a streamlined target validation route exclusive to small and medium-sized enterprises (SMEs). https://sciencebasedtargets.org/faqs-for-smes/ Pamark Business commits to reduce scope 1 and scope 2 GHG emissions 42% by 2030 from a 2021 base year, and to measure and reduce its scope 3 emissions.</t>
  </si>
  <si>
    <t>PAN-INTERNATIONAL ELECTRONICS (M) SDN. BHD.</t>
  </si>
  <si>
    <t>Panacea Medical Technogies Private Limited</t>
  </si>
  <si>
    <t>This target was approved using a streamlined target validation route exclusive to small and medium-sized enterprises (SMEs). https://sciencebasedtargets.org/faqs-for-smes/ Panacea Medical Technogies Private Limited commits to reduce scope 1 and scope 2 GHG emissions 42% by 2030 from a 2022 base year, and to measure and reduce its scope 3 emissions.</t>
  </si>
  <si>
    <t>PANAMERICANA FORMAS E IMPRESOS S.A</t>
  </si>
  <si>
    <t>Panasonic Holdings Corporation</t>
  </si>
  <si>
    <t>JP3866800000</t>
  </si>
  <si>
    <t>254900GE1G59KGWPHX32</t>
  </si>
  <si>
    <t>Panasonic Holdings Corporation commits to reduce absolute scope 1 and 2
GHG emissions 90% by FY2030 from a FY2019 base year. Panasonic
Holdings Corporation commits to reduce absolute scope 3 GHG emissions
from use of sold products 30% within the same timeframe.</t>
  </si>
  <si>
    <t>Pandora A/S</t>
  </si>
  <si>
    <t>DK0060252690</t>
  </si>
  <si>
    <t>5299007OWYZ6I1E46843</t>
  </si>
  <si>
    <t>Pandora A/S commits to reduce absolute scope 1, 2, and 3 greenhouse gas emissions 50% by 2030 from a 2019 baseline.</t>
  </si>
  <si>
    <t>Pandox AB</t>
  </si>
  <si>
    <t>SE0007100359</t>
  </si>
  <si>
    <t>549300K4HA8EBLSL3B97</t>
  </si>
  <si>
    <t>Panera Bread</t>
  </si>
  <si>
    <t>5493008627EIK5RECQ92</t>
  </si>
  <si>
    <t>PANEX</t>
  </si>
  <si>
    <t>This target was approved using a streamlined target validation route exclusive to small and medium-sized enterprises (SMEs). https://sciencebasedtargets.org/faqs-for-smes/ PANEX commits to reduce scope 1 and scope 2 GHG emissions 42% by 2030 from a 2021 base year, and to measure and reduce its scope 3 emissions.</t>
  </si>
  <si>
    <t>Pangaia Materials Science Limited</t>
  </si>
  <si>
    <t>This target was approved using a streamlined target validation route exclusive to small and medium-sized enterprises (SMEs). https://sciencebasedtargets.org/faqs-for-smes/ Pangaia Materials Science Limited commits to reduce scope 1 and scope 2 GHG emissions 42% by 2030 from a 2021 base year, and to measure and reduce its scope 3 emissions.  Pangaia Materials Science Limited commits to reach net-zero by 2040. As part of this, Pangaia Materials Science Limited commits to reduce scope 1+2+3 emissions 99% by 2040 from a 2021 base year.</t>
  </si>
  <si>
    <t>Pangolin Associates Pty Ltd</t>
  </si>
  <si>
    <t>This target was approved using a streamlined target validation route exclusive to small and medium-sized enterprises (SMEs). https://sciencebasedtargets.org/faqs-for-smes/ Pangolin Associates Pty Ltd commits to reduce scope 1 and scope 2 GHG emissions 46% by 2030 from a 2019 base year, and to measure and reduce its scope 3 emissions</t>
  </si>
  <si>
    <t>Pano Verschluss GmbH</t>
  </si>
  <si>
    <t>This target was approved using a streamlined target validation route exclusive to small and medium-sized enterprises (SMEs). https://sciencebasedtargets.org/faqs-for-smes/ Pano Verschluss GmbH commits to reduce scope 1 and scope 2 GHG emissions 42% by 2030 from a 2021 base year, and to measure and reduce its scope 3 emissions. Pano Verschluss GmbH commits to reach net-zero by 2050. As part of this, Pano Verschluss GmbH commits to reduce scope 1+2+3 emissions 90% by 2050 from a 2021 base year.</t>
  </si>
  <si>
    <t>Pantas Software Sdn. Bhd.</t>
  </si>
  <si>
    <t>This target was approved using a streamlined target validation route exclusive to small and medium-sized enterprises (SMEs). https://sciencebasedtargets.org/faqs-for-smes/ Pantas Software Sdn. Bhd. commits to reduce scope 1 and scope 2 GHG emissions 38% by 2030 from a 2021 base year, and to measure and reduce its scope 3 emissions.  Pantas Software Sdn. Bhd. commits to reach net-zero by 2033. As part of this, Pantas Software Sdn. Bhd. commits to reduce scope 1+2+3 emissions 100% by 2033 from a 2021 base year.</t>
  </si>
  <si>
    <t>Pantera Group LTD</t>
  </si>
  <si>
    <t>This target was approved using a streamlined target validation route exclusive to small and medium-sized enterprises (SMEs). https://sciencebasedtargets.org/faqs-for-smes/ Pantera Group LTD commits to reduce scope 1 and scope 2 GHG emissions 42% by 2030 from a 2022 base year, and to measure and reduce its scope 3 emissions.</t>
  </si>
  <si>
    <t>Panther Packaging GmbH &amp; Co. KG</t>
  </si>
  <si>
    <t>PANZANI</t>
  </si>
  <si>
    <t>Overall Net-Zero Target
Panzani commits to reach net-zero GHG emissions across the value chain by 2050.
Near-Term Targets
Panzani commits to reduce absolute scope 1 and 2 GHG emissions 47% by 2030
from a 2019 base year. Panzani also commits to reduce absolute scope 3 GHG
emissions 28% within the same timeframe.
Long-Term Targets
Panzani commits to reduce absolute scope 1, 2, and 3 GHG emissions 90% by 2050
from a 2019 base year.</t>
  </si>
  <si>
    <t>Papier-Mettler KG</t>
  </si>
  <si>
    <t>Parade</t>
  </si>
  <si>
    <t>This target was approved using a streamlined target validation route exclusive to small and medium-sized enterprises (SMEs). https://sciencebasedtargets.org/faqs-for-smes/ Parade commits to reduce scope 1 and scope 2 GHG emissions 42% by 2030 from a 2020 base year, and to measure and reduce its scope 3 emissions.</t>
  </si>
  <si>
    <t>Paragon Customer Communications Ltd</t>
  </si>
  <si>
    <t>Paragon Films, Inc.</t>
  </si>
  <si>
    <t>This target was approved using a streamlined target validation route exclusive to small and medium-sized enterprises (SMEs). https://sciencebasedtargets.org/faqs-for-smes/ Paragon Films, Inc. commits to reduce scope 1 and scope 2 GHG emissions 42% by 2030 from a 2020 base year, and to measure and reduce its scope 3 emissions.</t>
  </si>
  <si>
    <t>Paragon Transaction</t>
  </si>
  <si>
    <t>This target was approved using a streamlined target validation route exclusive to small and medium-sized enterprises (SMEs). https://sciencebasedtargets.org/faqs-for-smes/ Paragon Transaction commits to reduce scope 1 and scope 2 GHG emissions 42% by 2030 from a 2021 base year, and to measure and reduce its scope 3 emissions. Paragon Transaction commits to reach net-zero by 2050. As part of this, Paragon Transaction commits to reduce scope 1+2+3 emissions 90% by 2050 from a 2021 base year.</t>
  </si>
  <si>
    <t>Paramount Global</t>
  </si>
  <si>
    <t>US92556H2067</t>
  </si>
  <si>
    <t>5KYC8KF17ROCY24M3H09</t>
  </si>
  <si>
    <t>Parexel International Corporation</t>
  </si>
  <si>
    <t>Parfums Christian Dior’s</t>
  </si>
  <si>
    <t>969500SGNAORSUCY7W59</t>
  </si>
  <si>
    <t>Parfums Christian Dior commits to reduce absolute scopes 1 and 2 GHG emissions 46.2% by 2030 from a 2019 base year. Parfums Christian Dior also commits to reduce absolute scope 3 GHG emissions 46.2% within the same timeframe.</t>
  </si>
  <si>
    <t>PARK HANDBAG CAMBODIA CO.,LTD</t>
  </si>
  <si>
    <t>PARK PLACE TECHNOLOGIES INDIA PRIVATE LIMITED</t>
  </si>
  <si>
    <t>Parker Hannifin Corporation</t>
  </si>
  <si>
    <t>US7010941042</t>
  </si>
  <si>
    <t>5493002CONDB4N2HKI23</t>
  </si>
  <si>
    <t>Parkeray Limited</t>
  </si>
  <si>
    <t>This target was approved using a streamlined target validation route exclusive to small and medium-sized enterprises (SMEs). https://sciencebasedtargets.org/faqs-for-smes/ Parkeray Limited commits to reduce scope 1 and scope 2 GHG emissions 38% by 2030 from a 2021 base year, and to measure and reduce its scope 3 emissions.</t>
  </si>
  <si>
    <t>Parmacotto spa</t>
  </si>
  <si>
    <t>815600CD25BCED1E4F15</t>
  </si>
  <si>
    <t>This target was approved using a streamlined target validation route exclusive to small and medium-sized enterprises (SMEs). https://sciencebasedtargets.org/faqs-for-smes/ Parmacotto spa commits to reduce scope 1 and scope 2 GHG emissions 50% by 2030 from a 2018 base year, and to measure and reduce its scope 3 emissions.</t>
  </si>
  <si>
    <t>Parque Arauco S.A</t>
  </si>
  <si>
    <t>CLP763281068</t>
  </si>
  <si>
    <t>2549001WW2PV1Y0UEU97</t>
  </si>
  <si>
    <t>Parque Arauco S.A commits to reduce absolute scope 1 and 2 GHG emissions 37.8% by 2029 from a 2022 base year. Parque Arauco S.A. also commits to reduce scope 3 GHG emissions from purchased goods and services, waste generated in operations, and downstream leased assets 48% per square meter of gross leasable area within the same timeframe.</t>
  </si>
  <si>
    <t>Parques Reunidos Group</t>
  </si>
  <si>
    <t>959800NX3KDU67TW0121</t>
  </si>
  <si>
    <t>Parques Reunidos Group commits to reduce absolute scope 1 and 2 GHG emissions 
87.9% by 2030 from a 2019 base year*. Parques Reunidos Group also commits to 
reduce absolute scope 3 GHG emissions 27.5% within the same timeframe.
*The target boundary includes biogenic land-related emissions and removals from 
bioenergy feedstocks.</t>
  </si>
  <si>
    <t>Parsons</t>
  </si>
  <si>
    <t>US70202L1026</t>
  </si>
  <si>
    <t>549300ZXH0VRBSEPX752</t>
  </si>
  <si>
    <t>Partner in Pet Food Hungária Kft.</t>
  </si>
  <si>
    <t>549300X6TI5I3H68D608</t>
  </si>
  <si>
    <t>Partner in Pet Food Hungária Kft. commits to reduce absolute scope 1 and 2 GHG
emissions 42% by 2030 from a 2021 base year. Partner in Pet Food Hungária Kft.
also commits to reduce absolute scope 3 GHG emissions from purchased goods
and services, capital goods, fuel- and energy-related activities, upstream
transportation and distribution, waste generated in operations, business travel,
upstream leased assets and downstream transportation and distribution, 42%
within the same time frame.</t>
  </si>
  <si>
    <t>Partneren A/S</t>
  </si>
  <si>
    <t>This target was approved using a streamlined target validation route exclusive to small and medium-sized enterprises (SMEs). https://sciencebasedtargets.org/faqs-for-smes/ Partneren A/S commits to reduce scope 1 and scope 2 GHG emissions 42% by 2030 from a 2021 base year, and to measure and reduce its scope 3 emissions.</t>
  </si>
  <si>
    <t>Partners in Performance</t>
  </si>
  <si>
    <t>Pas Normal Studios</t>
  </si>
  <si>
    <t>This target was approved using a streamlined target validation route exclusive to small and medium-sized enterprises (SMEs). https://sciencebasedtargets.org/faqs-for-smes/ Pas Normal Studios commits to reduce scope 1 and scope 2 GHG emissions 42% by 2030 from a 2020 base year, and to measure and reduce its scope 3 emissions.</t>
  </si>
  <si>
    <t>Pascall+Watson</t>
  </si>
  <si>
    <t>This target was approved using a streamlined target validation route exclusive to small and medium-sized enterprises (SMEs). https://sciencebasedtargets.org/faqs-for-smes/ Pascall+Watson commits to reduce scope 1 and scope 2 GHG emissions 46% by 2030 from a 2019 base year, and to measure and reduce its scope 3 emissions. Pascall+Watson commits to reduce scope 1+2+3 emissions 90% by 2040 from a 2019 base year.</t>
  </si>
  <si>
    <t>Paschall Truck Lines, Inc.</t>
  </si>
  <si>
    <t>PASTIFICIO DI MARTINO GAETANO &amp; F.LLI SPA</t>
  </si>
  <si>
    <t>81560087CDD082886B74</t>
  </si>
  <si>
    <t>This target was approved using a streamlined target validation route exclusive to small and medium-sized enterprises (SMEs). https://sciencebasedtargets.org/faqs-for-smes/ PASTIFICIO DI MARTINO GAETANO &amp; F.LLI SPA commits to reduce scope 1 and scope 2 GHG emissions 42% by 2030 from a 2020 base year, and to measure and reduce its scope 3 emissions.</t>
  </si>
  <si>
    <t>Patagonia Works</t>
  </si>
  <si>
    <t>"Overall Net-Zero Target 
Patagonia Works commits to reach net-zero greenhouse gas emissions across the value 
chain by FY2040 from a FY2017 base year. 
Near-Term Targets 
Patagonia Works commits to reduce absolute scope 1 and 2 GHG emissions 80% by FY2030 
from a FY2017 base year. Patagonia Works also commits to reduce absolute scope 3 GHG 
emissions from purchased goods and services, upstream transportation and distribution, 
business travel, and downstream transportation and distribution 55% within the same 
timeframe. 
Long-Term Targets 
Patagonia Works commits to reduce absolute scope 1, 2, and 3 GHG emissions 90% by 
FY2040 from a FY2017 base year."</t>
  </si>
  <si>
    <t>Patria Oyj</t>
  </si>
  <si>
    <t>743700KF8TI2LP65FX53</t>
  </si>
  <si>
    <t>Patriot Rail Company LLC</t>
  </si>
  <si>
    <t>This target was approved using a streamlined target validation route exclusive to small and medium-sized enterprises (SMEs). https://sciencebasedtargets.org/faqs-for-smes/ Patriot Rail Company LLC commits to reduce scope 1 and scope 2 GHG emissions 42% by 2030 from a 2020 base year, and to measure and reduce its scope 3 emissions.</t>
  </si>
  <si>
    <t>Pattern Group</t>
  </si>
  <si>
    <t>IT0005378143</t>
  </si>
  <si>
    <t>81560051671A55DAF750</t>
  </si>
  <si>
    <t>Pattern S.P.A.</t>
  </si>
  <si>
    <t>Pattern S.P.A. commits to reduce absolute scope 1 and scope 2 GHG emissions 50% by 2030 from a 2018 base year, and to measure and reduce its scope 3 emissions.</t>
  </si>
  <si>
    <t>Paulig Group</t>
  </si>
  <si>
    <t>743700R5JRHJ4K3R6062</t>
  </si>
  <si>
    <t>Paulig Group commits to reduce absolute scope 1 and 2 GHG emissions 80% by 2030 from a 2018 base year. Paulig Group also commits to reduce absolute scope 3 GHG emissions 50% over the same target period.*The target boundary includes biogenic emissions and removals from bioenergy feedstocks.</t>
  </si>
  <si>
    <t>PayPal</t>
  </si>
  <si>
    <t>US70450Y1038</t>
  </si>
  <si>
    <t>5493005X2GO78EFZ3E94</t>
  </si>
  <si>
    <t>PayPal Holdings, Inc. commits to reduce absolute scope 1 and 2 GHG emissions 25% by 2025 from a 2019 base year. PayPal Holdings, Inc. commits to reduce the absolute scope 3 GHG emissions from fuel and energy-related activities 25% over the same timeframe. PayPal Holdings Inc. also commits that 75% of its suppliers by spend covering purchased goods and services, capital goods, business travel, upstream transportation and distribution will have science-based targets by 2025.</t>
  </si>
  <si>
    <t>PCA GROUP SDN BHD</t>
  </si>
  <si>
    <t>PCI Holding VI AB</t>
  </si>
  <si>
    <t>PCI Pharma Services</t>
  </si>
  <si>
    <t>PCI PYME MARKETING</t>
  </si>
  <si>
    <t>This target was approved using a streamlined target validation route exclusive to small and medium-sized enterprises (SMEs). https://sciencebasedtargets.org/faqs-for-smes/ PCI PYME MARKETING commits to reduce scope 1 and scope 2 GHG emissions 42% by 2030 from a 2020 base year, and to measure and reduce its scope 3 emissions.</t>
  </si>
  <si>
    <t>PDS Limited</t>
  </si>
  <si>
    <t>INE111Q01021</t>
  </si>
  <si>
    <t>335800ZCIQKCSMTUYE86</t>
  </si>
  <si>
    <t>PDSVISION Group AB</t>
  </si>
  <si>
    <t>This target was approved using a streamlined target validation route exclusive to small and medium-sized enterprises (SMEs). https://sciencebasedtargets.org/faqs-for-smes/ PDSVISION Group AB commits to reduce scope 1 and scope 2 GHG emissions 42% by 2030 from a 2021 base year, and to measure and reduce its scope 3 emissions.</t>
  </si>
  <si>
    <t>Peak Design</t>
  </si>
  <si>
    <t>Peak Design commits to reduce absolute scope 1 and scope 2 GHG emissions 50% by 2030 from a 2018 base year, and to measure and reduce its scope 3 emissions.</t>
  </si>
  <si>
    <t>Peak Performance Production AB</t>
  </si>
  <si>
    <t>Pearson PLC</t>
  </si>
  <si>
    <t>GB0006776081</t>
  </si>
  <si>
    <t>2138004JBXWWJKIURC57</t>
  </si>
  <si>
    <t>Pearson commits to reduce absolute scope 1 and 2 GHG emissions 50% by 2030 from a 2018 base year. Pearson also commits to reduce absolute scope 3 GHG emissions from purchased goods and services, upstream and downstream transportation, use and end-of-life of sold products 50% by 2030 from a 2018 base year.The targets covering greenhouse gas emissions from company operations (scopes 1 and 2) are consistent with reductions required to keep warming to 1.5°C</t>
  </si>
  <si>
    <t>Peartree Cleaning Services Limited</t>
  </si>
  <si>
    <t>Peco Foods, Inc.</t>
  </si>
  <si>
    <t>Peel Plastic Products Limited</t>
  </si>
  <si>
    <t>Pegasystems Inc</t>
  </si>
  <si>
    <t>US7055731035</t>
  </si>
  <si>
    <t>549300D8IG2HEUD9CT26</t>
  </si>
  <si>
    <t>Pegatron Corporation</t>
  </si>
  <si>
    <t>TW0004938006</t>
  </si>
  <si>
    <t>529900M87JQS8TUO0L66</t>
  </si>
  <si>
    <t>Peking Handicraft Inc.</t>
  </si>
  <si>
    <t>This target was approved using a streamlined target validation route exclusive to small and medium-sized enterprises (SMEs). https://sciencebasedtargets.org/faqs-for-smes/ Peking Handicraft Inc. commits to reduce scope 1 and scope 2 GHG emissions 42% by 2030 from a 2021 base year, and to measure and reduce its scope 3 emissions.</t>
  </si>
  <si>
    <t>Pelletteria P.A.M. srl</t>
  </si>
  <si>
    <t>This target was approved using a streamlined target validation route exclusive to small and medium-sized enterprises (SMEs). https://sciencebasedtargets.org/faqs-for-smes/ Pelletteria P.A.M. srl commits to reduce scope 1 and scope 2 GHG emissions 46% by 2030 from a 2019 base year, and to measure and reduce its scope 3 emissions.</t>
  </si>
  <si>
    <t>Pelliconi</t>
  </si>
  <si>
    <t>8156002343835708A857</t>
  </si>
  <si>
    <t>Pelorus Consulting</t>
  </si>
  <si>
    <t>This target was approved using a streamlined target validation route exclusive to small and medium-sized enterprises (SMEs). https://sciencebasedtargets.org/faqs-for-smes/ Pelorus Consulting commits to reduce absolute scope 1 and scope 2 GHG emissions 46% by 2030 from a 2019 base year, and to measure and reduce its scope 3 emissions.</t>
  </si>
  <si>
    <t>Peloton Interactive, Inc.</t>
  </si>
  <si>
    <t>Pelta Medical Papers Ltd</t>
  </si>
  <si>
    <t>This target was approved using a streamlined target validation route exclusive to small and medium-sized enterprises (SMEs). https://sciencebasedtargets.org/faqs-for-smes/ Pelta Medical Papers Ltdcommits to reduce scope 1 and scope 2 GHG emissions 50% by 2030 from a 2018 base year, and to measure and reduce its scope 3 emissions.</t>
  </si>
  <si>
    <t>PennEngineering</t>
  </si>
  <si>
    <t>Penningtons Manches Cooper LLP</t>
  </si>
  <si>
    <t>254900ZALEIIP23A1Y44</t>
  </si>
  <si>
    <t>Pennon Group</t>
  </si>
  <si>
    <t>GB00B18V8630</t>
  </si>
  <si>
    <t>213800V1CCTS41GWH423</t>
  </si>
  <si>
    <t>PENNY Markt GmbH</t>
  </si>
  <si>
    <t>PensionDanmark</t>
  </si>
  <si>
    <t>Headline target: PensionDanmark’s portfolio targets cover 56% of its total investment and
lending by assets under management as of 2021. As of that year, required activities made up
56% of PensionDanmark’s total investment and lending by assets under management while
optional activities made up 16% and out of scope activities made up 28%.
https://sciencebasedtargets.org/resources/files/Target-language-and-summary_PensionDanmark.pdf</t>
  </si>
  <si>
    <t>Penta-Ocean Construction CO., LTD</t>
  </si>
  <si>
    <t>JP3309000002</t>
  </si>
  <si>
    <t>529900QN42Q9UIW3AS17</t>
  </si>
  <si>
    <t>Penta-Ocean Construction CO., LTD commits to reduce absolute scope 1 and scope 2 GHG emissions 50% by FY2030 from a FY2019 base year. Penta-Ocean Construction CO., LTD commits to reduce absolute scope 3 GHG emissions 30% within the same timeframe.</t>
  </si>
  <si>
    <t>PENTANOVA CS GmbH</t>
  </si>
  <si>
    <t>This target was approved using a streamlined target validation route exclusive to small and medium-sized enterprises (SMEs). https://sciencebasedtargets.org/faqs-for-smes/ PENTANOVA CS GmbH commits to reduce scope 1 and scope 2 GHG emissions 42% by 2030 from a 2020 base year, and to measure and reduce its scope 3 emissions.</t>
  </si>
  <si>
    <t>Pentland Brands</t>
  </si>
  <si>
    <t>213800WO9SINDO4VKZ95</t>
  </si>
  <si>
    <t>PepsiCo, Inc.</t>
  </si>
  <si>
    <t>US7134481081</t>
  </si>
  <si>
    <t>FJSUNZKFNQ5YPJ5OT455</t>
  </si>
  <si>
    <t>PepsiCo commits to reduce absolute scope 1 and 2 GHG emissions 75% and scope 3 GHG emissions 40% by 2030 from a 2015 base year.*The target boundary includes biogenic emissions and removals from bioenergy feedstocks.</t>
  </si>
  <si>
    <t>PeptiDream Inc.</t>
  </si>
  <si>
    <t>Peregrine Guarding Private Limited</t>
  </si>
  <si>
    <t>Perfetti Van Melle Group B.V.</t>
  </si>
  <si>
    <t>Energy &amp; industrial: 
Perfetti Van Melle commits to reduce absolute scope 1 and 2 GHG emissions 42% by 2030 from a 2021 base year.* Perfetti Van Melle also commits to reduce absolute scope 3 GHG emissions from purchased goods and services, upstream transportation and distribution, waste generated in operations, business travel, and end of life treatment of sold products 25% within the same timeframe.
FLAG: 
Perfetti Van Melle commits to reduce absolute scope 3 FLAG GHG emissions 30.3% by 2030 from a 2021 base year.** Perfetti Van Melle also commits to no deforestation across its primary deforestation-linked commodities, with a target date of December 31, 2025.
*The target boundary includes land-related emissions and removals from bioenergy feedstocks.
**The target includes FLAG emissions and removals.</t>
  </si>
  <si>
    <t>performance.io</t>
  </si>
  <si>
    <t>This target was approved using a streamlined target validation route exclusive to small and medium-sized enterprises (SMEs). https://sciencebasedtargets.org/faqs-for-smes/ performance.io commits to maintain zero scope 1 and scope 2 emissions through 2030 from a 2022 base year, and to measure and reduce its scope 3 emissions</t>
  </si>
  <si>
    <t>PerkinElmer</t>
  </si>
  <si>
    <t>US7140461093</t>
  </si>
  <si>
    <t>549300IKL1SDPFI7N655</t>
  </si>
  <si>
    <t>PerkinElmer U.S. LLC</t>
  </si>
  <si>
    <t>Perkins &amp; Will UK Ltd.</t>
  </si>
  <si>
    <t>Permira</t>
  </si>
  <si>
    <t>2138001M3QU1TG2HZG36</t>
  </si>
  <si>
    <t>Headline target: Permira's portfolio targets cover 57% of its total investment and lending by
invested capital as of 2022. As of that year, required activities made up 57% of Permira's total
investment and lending by invested capital while optional activities made up 41% and out of
scope activities made up 2%.
https://sciencebasedtargets.org/resources/files/Target-language-and-summary_Permira.pdf</t>
  </si>
  <si>
    <t>Pernod Ricard</t>
  </si>
  <si>
    <t>FR0000120693</t>
  </si>
  <si>
    <t>52990097YFPX9J0H5D87</t>
  </si>
  <si>
    <t>French beverage company Pernod Ricard commits to reduce absolute Scope 1 and 2 GHG emissions 30% by 2030 from a 2018 base year. Pernod Ricard commits to increase annual sourcing of renewable electricity from 74.5% in 2018 to 100% by 2025. Pernod Ricard also commits to reduce Scope 3 GHG emissions from purchased goods and services and upstream transportation and distribution by 50% per unit of value added by 2030 from a 2018 base year.</t>
  </si>
  <si>
    <t>Persimmon PLC</t>
  </si>
  <si>
    <t>GB0006825383</t>
  </si>
  <si>
    <t>213800XI72Y57UWN6F31</t>
  </si>
  <si>
    <t>Persimmon PLC commits to reduce absolute scope 1 and 2 GHG emissions 46.2% by 2030 from a 2019 base year. Persimmon PLC commits to reduce scope 3 GHG emissions 22% per square meter of completed floor area within the same timeframe.</t>
  </si>
  <si>
    <t>Persistent Systems Limited</t>
  </si>
  <si>
    <t>INE262H01013</t>
  </si>
  <si>
    <t>3358006QYD77Z66S1J89</t>
  </si>
  <si>
    <t>Perstorp Holding AB</t>
  </si>
  <si>
    <t>SE0007756895</t>
  </si>
  <si>
    <t>549300ES84TRW7EWGU35</t>
  </si>
  <si>
    <t>Perstorp Holding AB commits to reduce absolute scope 1 and 2 GHG emissions 46.2% by 2030 from a 2019 base year.* Perstorp Holding AB also commits to reduce scope 3 GHG emissions from purchased goods and services, fuel and energy related activities, upstream transportation and distribution, waste generated in operations, and end of life treatment of sold products 27.8% per ton sold product within the same timeframe. * The target boundary includes biogenic emissions and removals from bioenergy feedstocks.</t>
  </si>
  <si>
    <t>Peruweld SA</t>
  </si>
  <si>
    <t>This target was approved using a streamlined target validation route exclusive to small and medium-sized enterprises (SMEs). https://sciencebasedtargets.org/faqs-for-smes/ Peruweld SA commits to reduce scope 1 and scope 2 GHG emissions 50% by 2030 from a 2018 base year, and to measure and reduce its scope 3 emissions.</t>
  </si>
  <si>
    <t>PET STAR HOLDING</t>
  </si>
  <si>
    <t>This target was approved using a streamlined target validation route exclusive to small and medium-sized enterprises (SMEs). https://sciencebasedtargets.org/faqs-for-smes/ PET STAR HOLDING commits to reduce scope 1 and scope 2 GHG emissions 42% by 2030 from a 2022 base year, and to measure and reduce its scope 3 emissions.</t>
  </si>
  <si>
    <t>PET STAR RECYCLING</t>
  </si>
  <si>
    <t>This target was approved using a streamlined target validation route exclusive to small and medium-sized enterprises (SMEs). https://sciencebasedtargets.org/faqs-for-smes/ PET STAR RECYCLING commits to reduce scope 1 and scope 2 GHG emissions 42% by 2030 from a 2022 base year, and to measure and reduce its scope 3 emissions.</t>
  </si>
  <si>
    <t>Petainer</t>
  </si>
  <si>
    <t>This target was approved using a streamlined target validation route exclusive to small and medium-sized enterprises (SMEs). https://sciencebasedtargets.org/faqs-for-smes/ Petainer commits to reduce scope 1 and scope 2 GHG emissions 50% by 2030 from a 2018 base year, and to measure and reduce its scope 3 emissions.</t>
  </si>
  <si>
    <t>Peter Greven Group</t>
  </si>
  <si>
    <t>This target was approved using a streamlined target validation route exclusive to small and medium-sized enterprises (SMEs). https://sciencebasedtargets.org/faqs-for-smes/ Peter Greven Group commits to reduce scope 1 and scope 2 GHG emissions 46% by 2030 from a 2019 base year, and to measure and reduce its scope 3 emissions.</t>
  </si>
  <si>
    <t>Peter Herres Wein- und Sektkellerei GmbH</t>
  </si>
  <si>
    <t>This target was approved using a streamlined target validation route exclusive to small and medium-sized enterprises (SMEs). https://sciencebasedtargets.org/faqs-for-smes/ Peter Herres Wein- und Sektkellerei GmbH commits to reduce scope 1 and scope 2 GHG emissions 42% by 2030 from a 2020 base year, and to measure and reduce its scope 3 emissions.</t>
  </si>
  <si>
    <t>Peter Mertes KG</t>
  </si>
  <si>
    <t>This target was approved using a streamlined target validation route exclusive to small and medium-sized enterprises (SMEs). https://sciencebasedtargets.org/faqs-for-smes/ Peter Mertes KG commits to reduce scope 1 and scope 2 GHG emissions 42% by 2030 from a 2020 base year, and to measure and reduce its scope 3 emissions.</t>
  </si>
  <si>
    <t>Peters Surgical</t>
  </si>
  <si>
    <t>PetMeds</t>
  </si>
  <si>
    <t>US7163821066</t>
  </si>
  <si>
    <t>This target was approved using a streamlined target validation route exclusive to small and medium-sized enterprises (SMEs). https://sciencebasedtargets.org/faqs-for-smes/ PetMeds commits to reduce scope 1 and scope 2 GHG emissions 23% by 2030 from a 2021 base year, and to measure and reduce its scope 3 emissions.</t>
  </si>
  <si>
    <t>Pets at Home Group</t>
  </si>
  <si>
    <t>GB00BJ62K685</t>
  </si>
  <si>
    <t>2138003Y9ULD24PD3J93</t>
  </si>
  <si>
    <t>Overall Net-Zero Target 
Pets at Home Group commits to reach net-zero GHG emissions across the value chain by 
FY2040 from a FY2020 base year. 
Near-Term Targets 
Pets at Home Group commits to reduce absolute scope 1 and 2 GHG emissions 42% by 
FY2030 from a FY2020 base year. Pets at Home Group also commits to reduce absolute 
scope 3 GHG emissions from purchased goods and services and upstream transportation and 
distribution 42% within the same time frame. 
Long-Term Targets 
Pets at Home Group commits to reduce absolute scope 1 and 2 GHG emissions 90% by 
FY2040 from a FY2020 base year. Pets at Home Group also commits to reduce absolute 
scope 3 GHG emissions from purchased goods and services, upstream transportation and 
distribution, downstream transportation and distribution and use of sold products 90% within 
the same time frame.</t>
  </si>
  <si>
    <t>PFA Pension</t>
  </si>
  <si>
    <t>DK2F1ZT37U6QR8FQCO46</t>
  </si>
  <si>
    <t>Pfeifer &amp; Langen GmbH &amp; Co KG</t>
  </si>
  <si>
    <t>Pfeiffer Vacuum Technology AG</t>
  </si>
  <si>
    <t>DE0006916604</t>
  </si>
  <si>
    <t>8945004AW6QK8JHNQP69</t>
  </si>
  <si>
    <t>Pfizer Inc.</t>
  </si>
  <si>
    <t>US7170811035</t>
  </si>
  <si>
    <t>765LHXWGK1KXCLTFYQ30</t>
  </si>
  <si>
    <t>Pfizer Inc. commits to reduce absolute scope 1 and 2 GHG emissions 46% by 2030 from a 2019 base year. Pfizer Inc. commits to increase annual sourcing of renewable electricity from 9% in 2019 to 100% by 2030. Pfizer Inc. commits to reduce absolute scope 3 emissions 25% from business travel by 2025 from a 2019 base year. Pfizer Inc. commits to reduce absolute scope 3 emissions 10% from upstream transportation and distribution by 2025 from a 2019 base year. Pfizer Inc. also commits that 64% of its suppliers by spend covering purchased goods &amp; services, will have science-based targets by 2025. *The target boundary includes biogenic emissions and removals from bioenergy feedstocks.</t>
  </si>
  <si>
    <t>PG&amp;E Corporation</t>
  </si>
  <si>
    <t>US69331C1080</t>
  </si>
  <si>
    <t>8YQ2GSDWYZXO2EDN3511</t>
  </si>
  <si>
    <t>PGP Glass Pvt. Ltd.</t>
  </si>
  <si>
    <t>INE0JCC01013</t>
  </si>
  <si>
    <t>PH-CH SAS : PIPER-HEIDSIECK, CHARLES HEIDSIECK, RARE CHAMPAGNE</t>
  </si>
  <si>
    <t>969500B5CGX5GQJNI131</t>
  </si>
  <si>
    <t>PH-CH SAS, producing Piper-Heidsieck, Charles Heidsieck and Rare Champagne brands, commits to reduce absolute scope 1 and 2 GHG emissions 61% by 2030 from a 2019 base year. PH-CH SAS also commits to reduce scope 3 GHG emissions 46% per bottle sold covering purchased goods and services, fuel and energy related activities, upstream transportation and distribution, business travel, and downstream transportation and distribution within the same timeframe. PH-CH SAS further commits that 11% of its suppliers by spend covering purchased goods and services will have science-based targets by 2027.</t>
  </si>
  <si>
    <t>Pharma International Inc.</t>
  </si>
  <si>
    <t>This target was approved using a streamlined target validation route exclusive to small and medium-sized enterprises (SMEs). https://sciencebasedtargets.org/faqs-for-smes/ Pharma International Inc. commits to reduce scope 1 and scope 2 GHG emissions 42% by 2030 from a 2022 base year, and to measure and reduce its scope 3 emissions.</t>
  </si>
  <si>
    <t>Pharma Mar</t>
  </si>
  <si>
    <t>This target was approved using a streamlined target validation route exclusive to small and medium-sized enterprises (SMEs). https://sciencebasedtargets.org/faqs-for-smes/ Pharma Mar commits to reduce scope 1 and scope 2 GHG emissions 42% by 2030 from a 2021 base year, and to measure and reduce its scope 3 emissions. Pharma Mar commits to reduce scope 1+2+3 emissions 90% by 2050 from a 2021 base year.</t>
  </si>
  <si>
    <t>PharmaACE LLC (Group)</t>
  </si>
  <si>
    <t>This target was approved using a streamlined target validation route exclusive to small and medium-sized enterprises (SMEs). https://sciencebasedtargets.org/faqs-for-smes/ PharmaACE LLC (Group) commits to reduce scope 1 and scope 2 GHG emissions 42% by 2030 from a 2022 base year, and to measure and reduce its scope 3 emissions.</t>
  </si>
  <si>
    <t>Pharmacoevidence Private Limited</t>
  </si>
  <si>
    <t>This target was approved using a streamlined target validation route exclusive to small and medium-sized enterprises (SMEs). https://sciencebasedtargets.org/faqs-for-smes/ Pharmacoevidence Private Limited commits to reduce scope 1 and scope 2 GHG emissions 42% by 2030 from a 2023 base year, and to measure and reduce its scope 3 emissions.</t>
  </si>
  <si>
    <t>Pharmanovia</t>
  </si>
  <si>
    <t>This target was approved using a streamlined target validation route exclusive to small and medium-sized enterprises (SMEs). https://sciencebasedtargets.org/faqs-for-smes/ Pharmanovia commits to reduce scope 1 and scope 2 GHG emissions 42% by 2030 from a 2021 base year, and to measure and reduce its scope 3 emissions.</t>
  </si>
  <si>
    <t>PharmaResources (Shanghai) Co., Ltd.</t>
  </si>
  <si>
    <t>Pharmaron Beijing Co., Ltd.</t>
  </si>
  <si>
    <t>300300JYXHGVS5SNGG54</t>
  </si>
  <si>
    <t>Pharmeyes Co.,Ltd</t>
  </si>
  <si>
    <t>This target was approved using a streamlined target validation route exclusive to small and medium-sized enterprises (SMEs). https://sciencebasedtargets.org/faqs-for-smes/ Pharmeyes Co.,Ltd commits to reduce scope 1 and scope 2 GHG emissions 42% by 2030 from a 2022 base year, and to measure and reduce its scope 3 emissions.</t>
  </si>
  <si>
    <t>PharmLog Pharma Logistik GmbH</t>
  </si>
  <si>
    <t>This target was approved using a streamlined target validation route exclusive to small and medium-sized enterprises (SMEs). https://sciencebasedtargets.org/faqs-for-smes/ PharmLog Pharma Logistik GmbH commits to reduce scope 1 and scope 2 GHG emissions 46% by 2030 from a 2019 base year, and to measure and reduce its scope 3 emissions.</t>
  </si>
  <si>
    <t>Pharmora Ltd</t>
  </si>
  <si>
    <t>This target was approved using a streamlined target validation route exclusive to small and medium-sized enterprises (SMEs). https://sciencebasedtargets.org/faqs-for-smes/  Pharmora Ltd commits to maintain zero scope 1 emissions through 2030. Pharmora Ltd also commits to reduce absolute scope 2 GHG emissions 42% by 2030 from a 2022 base year, and to measure and reduce its scope 3 emissions.</t>
  </si>
  <si>
    <t>Phastar</t>
  </si>
  <si>
    <t>This target was approved using a streamlined target validation route exclusive to small and medium-sized enterprises (SMEs). https://sciencebasedtargets.org/faqs-for-smes/ Phastar commits to reduce scope 1 and scope 2 GHG emissions 42% by 2030 from a 2021 base year, and to measure and reduce its scope 3 emissions.  Phastar  commits to reach net-zero by 2035. As part of this, Phastar  commits to reduce scope 1+2+3 emissions 100% by 2050 from a 2021 base year.</t>
  </si>
  <si>
    <t>PHC HOLDINGS CORPORATION</t>
  </si>
  <si>
    <t>JP3801300009</t>
  </si>
  <si>
    <t>3538001U3W83EUYS3187</t>
  </si>
  <si>
    <t>Phihong Technology Co., Ltd.</t>
  </si>
  <si>
    <t>TW0002457009</t>
  </si>
  <si>
    <t>Phihong Technology CO. LTD. commits to reduce absolute scope 1 and 2 GHG emissions 42% by 2030 from a 2021 base year*.
*The target boundary includes land-related emissions and removals from bioenergy feedstocks.
Phihong Technology CO. LTD. commits to reduce scope 3 GHG emissions 51.6% per Million NTD value added by 2030 from a 2022 base year.</t>
  </si>
  <si>
    <t>Philip Morris International</t>
  </si>
  <si>
    <t>US7181721090</t>
  </si>
  <si>
    <t>HL3H1H2BGXWVG3BSWR90</t>
  </si>
  <si>
    <t>Overall Net-Zero Target
Philip Morris International commits to reach net-zero GHG emissions across the value chain by 2040.
Near-Term Targets
Energy/industrial
Philip Morris International commits to reduce absolute scope 1 and 2 GHG emissions 50% by 2030 from a 2019 base year*. Philip Morris International also commits to reduce absolute scope 3 GHG emissions 27.5% within the same timeframe*.
*The target boundary includes land-related emissions and removals from bioenergy feedstocks.
FLAG
Philip Morris International commits to reduce absolute scope 3 FLAG GHG emissions 33.3% by 2030 from a 2019 base year*. Philip Morris International also commits to no deforestation across its primary deforestation-linked commodities with a target date of FY2025.
*The target includes FLAG emissions and removals.
Long-Term Targets
Energy/industrial
Philip Morris International commits to reduce absolute scope 1, 2 and 3 GHG emissions 90% by 2040 from a 2019 base year.
*The target boundary includes land-related emissions and removals from bioenergy feedstocks.
FLAG
Philip Morris International commits to reduce absolute scope 3 FLAG GHG emissions 72% by 2040 from a 2019 base year*.
*The target includes FLAG emissions and removals.</t>
  </si>
  <si>
    <t>Philipp Bazlen GmbH</t>
  </si>
  <si>
    <t>This target was approved using a streamlined target validation route exclusive to small and medium-sized enterprises (SMEs). https://sciencebasedtargets.org/faqs-for-smes/ Philipp Bazlen GmbH commits to reduce scope 1 and scope 2 GHG emissions 42% by 2030 from a 2022 base year, and to measure and reduce its scope 3 emissions.</t>
  </si>
  <si>
    <t>Phoenix Group Holdings plc</t>
  </si>
  <si>
    <t>GB00BGXQNP29</t>
  </si>
  <si>
    <t>2138001P49OLAEU33T68</t>
  </si>
  <si>
    <t>Phoenix Property Investors Limited</t>
  </si>
  <si>
    <t>Phoenix Zementwerke Krogbeumker GmbH &amp; Co. KG</t>
  </si>
  <si>
    <t>This target was approved using a streamlined target validation route exclusive to small and medium-sized enterprises (SMEs). https://sciencebasedtargets.org/faqs-for-smes/ Phoenix Zementwerke Krogbeumker GmbH &amp; Co. KG commits to reduce scope 1 and scope 2 GHG emissions 42% by 2030 from a 2021 base year, and to measure and reduce its scope 3 emissions.</t>
  </si>
  <si>
    <t>Physicians Realty Trust</t>
  </si>
  <si>
    <t>US71943U1043</t>
  </si>
  <si>
    <t>549300ITOVH0OY7PZC34</t>
  </si>
  <si>
    <t>This target was approved using a streamlined target validation route exclusive to small and medium-sized enterprises (SMEs). https://sciencebasedtargets.org/faqs-for-smes/Physicians Realty Trust commits to reduce scope 1 and scope 2 GHG emissions 30% by 2030 from a 2018 base year, and to measure and reduce its scope 3 emissions.</t>
  </si>
  <si>
    <t>Pi Group Ltd</t>
  </si>
  <si>
    <t>This target was approved using a streamlined target validation route exclusive to small and medium-sized enterprises (SMEs). https://sciencebasedtargets.org/faqs-for-smes/ Pi Group Ltd commits to reduce scope 1 and scope 2 GHG emissions 46% by 2030 from a 2019 base year, and to measure and reduce its scope 3 emissions.</t>
  </si>
  <si>
    <t>Pic Up Spares</t>
  </si>
  <si>
    <t>This target was approved using a streamlined target validation route exclusive to small and medium-sized enterprises (SMEs). https://sciencebasedtargets.org/faqs-for-smes/ Pic Up Spares commits to reduce scope 1 and scope 2 GHG emissions 42% by 2030 from a 2022 base year, and to measure and reduce its scope 3 emissions.</t>
  </si>
  <si>
    <t>Pick n Pay</t>
  </si>
  <si>
    <t>ZAE000005443</t>
  </si>
  <si>
    <t>Pico International Limited</t>
  </si>
  <si>
    <t>This target was approved using a streamlined target validation route exclusive to small and medium-sized enterprises (SMEs). https://sciencebasedtargets.org/faqs-for-smes/ Pico International Limited commits to reduce scope 1 and scope 2 GHG emissions 42% by 2030 from a 2022 base year, and to measure and reduce its scope 3 emissions.</t>
  </si>
  <si>
    <t>Pictet Group</t>
  </si>
  <si>
    <t>Headline target: Pictet's portfolio targets cover 56% of its total investment and lending activities by assets under management as of 2021. https://sciencebasedtargets.org/resources/files/Target-language-and-summary_Pictet-Group.docx.pdf</t>
  </si>
  <si>
    <t>Piedmont Office Realty Trust</t>
  </si>
  <si>
    <t>This target was approved using a streamlined target validation route exclusive to small and medium-sized enterprises (SMEs). https://sciencebasedtargets.org/faqs-for-smes/ Piedmont Office Realty Trust commits to reduce scope 1 and scope 2 GHG emissions 50% by 2030 from a 2018 base year, and to measure and reduce its scope 3 emissions.</t>
  </si>
  <si>
    <t>Pihl Holding A/S</t>
  </si>
  <si>
    <t>This target was approved using a streamlined target validation route exclusive to small and medium-sized enterprises (SMEs). https://sciencebasedtargets.org/faqs-for-smes/ Pihl Holding A/S commits to reduce scope 1 and scope 2 GHG emissions 42% by 2030 from a 2020 base year, and to measure and reduce its scope 3 emissions.  Pihl Holding A/S commits to reach net-zero by 2050. As part of this, Pihl Holding A/S commits to reduce scope 1+2+3 emissions 100% by 2050 from a 2020 base year.</t>
  </si>
  <si>
    <t>Pilgrim’s Pride Ltd.</t>
  </si>
  <si>
    <t>US72147K1088</t>
  </si>
  <si>
    <t>549300ZSLGV64ZL3HD75</t>
  </si>
  <si>
    <t>British prepared foods company and pork producer Pilgrim’s Pride Ltd. commits to reduce absolute scope 1 and 2 GHG emissions 50% by 2030 from a 2019 base year. Pilgrim’s Pride Ltd. commits to reduce scope 3 GHG emissions 30% per tonne of product sold within the same timeframe.</t>
  </si>
  <si>
    <t>PILOT KNIT SPORT WEAR (CAMBODIA) CO., LTD</t>
  </si>
  <si>
    <t>Pine Tree Company For Textile Manufacturing PSC</t>
  </si>
  <si>
    <t>PINE TREE COMPANY FOR TEXTILE MANUFACTURING PSC commits to reduce absolute scope 1, 2, and 3 GHG emissions 21% by 2024 from a 2019 base year.</t>
  </si>
  <si>
    <t>Ping An Annuity Insurance Company , Ltd.,Shanghai Branch</t>
  </si>
  <si>
    <t>Pinsent Masons LLP</t>
  </si>
  <si>
    <t>2138002AANYNXV2WZ591</t>
  </si>
  <si>
    <t>Overall Net-Zero Target
Pinsent Masons commits to reach net-zero greenhouse gas emissions across the value  chain by FY2040 from a FY2019 base year.
Near-Term Targets
Pinsent Masons commits to reduce absolute scope 1, 2 and 3 GHG emissions 50.4% by  FY2030 from a FY2019 base year.
Long-Term Targets
Pinsent Masons commits to reduce absolute scope 1, 2 and 3 GHG emissions 90% by FY2040 from a FY2019 base year.</t>
  </si>
  <si>
    <t>pintarus GmbH</t>
  </si>
  <si>
    <t>This target was approved using a streamlined target validation route exclusive to small and medium-sized enterprises (SMEs). https://sciencebasedtargets.org/faqs-for-smes/ pintarus GmbH commits to reduce scope 1 and scope 2 GHG emissions 46% by 2030 from a 2019 base year, and to measure and reduce its scope 3 emissions. pintarus GmbH commits to reach net-zero by 2050. As part of this, pintarus GmbH commits to reduce scope 1+2+3 emissions 90% by 2050 from a 2019 base year.</t>
  </si>
  <si>
    <t>Pinterest, Inc.</t>
  </si>
  <si>
    <t>US72352L1061</t>
  </si>
  <si>
    <t>Pinterest commits to reduce absolute scope 1 and 2 GHG emissions 39% by 2027 from a 2019 base year. Pinterest also commits to increase active annual sourcing of renewable electricity from 34% in 2019 to 100% by 2023 and through 2030. Pinterest further commits to reduce scope 3 GHG emissions 70% per USD gross profit by 2027 from a 2019 base year.</t>
  </si>
  <si>
    <t>PION Group AB</t>
  </si>
  <si>
    <t>SE0000567539</t>
  </si>
  <si>
    <t>549300TMUX6ZE1FLLV16</t>
  </si>
  <si>
    <t>Pioneer Denim Limited</t>
  </si>
  <si>
    <t>Pip &amp; Nut</t>
  </si>
  <si>
    <t>This target was approved using a streamlined target validation route exclusive to small and medium-sized enterprises (SMEs). https://sciencebasedtargets.org/faqs-for-smes/ Pip &amp; Nut commits to reduce scope 1 and scope 2 GHG emissions 42% by 2030 from a 2020 base year, and to measure and reduce its scope 3 emissions.  Pip &amp; Nut commits to reduce scope 1+2+3 emissions 90% by 2040 from a 2020 base year.</t>
  </si>
  <si>
    <t>Piraeus Financial Holdings S.A.</t>
  </si>
  <si>
    <t>GRS014003024</t>
  </si>
  <si>
    <t>Headline target: Piraeus Financial Holdings SA's portfolio targets cover 9% of its total investment and lending activities as of 2019 (1) (1) These targets and coverage % do not include third-party asset management activities. https://sciencebasedtargets.org/resources/files/Target-language-and-summary_Piraeus-Financial-Holdings-S.A..docx.pdf</t>
  </si>
  <si>
    <t>Piramal Pharma Limited</t>
  </si>
  <si>
    <t>INE0DK501011</t>
  </si>
  <si>
    <t>3358006D6AL7PZ4U9T51</t>
  </si>
  <si>
    <t>Pirelli &amp; C. S.p.A</t>
  </si>
  <si>
    <t>IT0004623051</t>
  </si>
  <si>
    <t>815600A0C9AFC1F2A709</t>
  </si>
  <si>
    <t>Pirelli commits to reduce absolute scope 1 and 2 GHG emissions 42% by 2025 from a 2015 base year. Pirelli also commits to reduce absolute scope 3 GHG emissions from purchased goods and services 9% by 2025 from a 2018 base year.</t>
  </si>
  <si>
    <t>Pivot Energy</t>
  </si>
  <si>
    <t>This target was approved using a streamlined target validation route exclusive to small and medium-sized enterprises (SMEs). https://sciencebasedtargets.org/faqs-for-smes/ Pivot Energy commits to reduce scope 1 and scope 2 GHG emissions 42% by 2030 from a 2021 base year, and to measure and reduce its scope 3 emissions.</t>
  </si>
  <si>
    <t>PJ Hegarty &amp; Sons</t>
  </si>
  <si>
    <t>PJSC Uralkali</t>
  </si>
  <si>
    <t>RU0007661302</t>
  </si>
  <si>
    <t>2534008CWTSB8JAUM458</t>
  </si>
  <si>
    <t>PJSC «Poltavsky Vegetable Oil Extraction Plant – Kernel Group»</t>
  </si>
  <si>
    <t>pladis Foods Limited</t>
  </si>
  <si>
    <t>PlanA.Earth GmbH</t>
  </si>
  <si>
    <t>This target was approved using a streamlined target validation route exclusive to small and medium-sized enterprises (SMEs). https://sciencebasedtargets.org/faqs-for-smes/ PlanA.Earth GmbH commits to reduce scope 1 and scope 2 GHG emissions 42% by 2030 from a 2020 base year, and to measure and reduce its scope 3 emissions.</t>
  </si>
  <si>
    <t>Planbase Inc.</t>
  </si>
  <si>
    <t>This target was approved using a streamlined target validation route exclusive to small and medium-sized enterprises (SMEs). https://sciencebasedtargets.org/faqs-for-smes/ Planbase Inc. commits to reduce scope 1 and scope 2 GHG emissions 42% by 2030 from a 2022 base year, and to measure and reduce its scope 3 emissions.</t>
  </si>
  <si>
    <t>Planet-A-mor</t>
  </si>
  <si>
    <t>This target was approved using a streamlined target validation route exclusive to small and medium-sized enterprises (SMEs). https://sciencebasedtargets.org/faqs-for-smes/ Planet-A-mor commits to reduce scope 1 and scope 2 GHG emissions 42% by 2030 from a 2022 base year, and to measure and reduce its scope 3 emissions.</t>
  </si>
  <si>
    <t>Plansee SE (HPM Group)</t>
  </si>
  <si>
    <t>529900GNEJHPFH823E32</t>
  </si>
  <si>
    <t>Planson International Corporation</t>
  </si>
  <si>
    <t>5493006VLFK4LHK4T084</t>
  </si>
  <si>
    <t>This target was approved using a streamlined target validation route exclusive to small and medium-sized enterprises (SMEs). https://sciencebasedtargets.org/faqs-for-smes/ Planson International Corporation commits to reduce scope 1 and scope 2 GHG emissions 50% by 2030 from a 2018 base year, and to measure and reduce its scope 3 emissions.</t>
  </si>
  <si>
    <t>Plantasjen Group AS</t>
  </si>
  <si>
    <t>549300HNV2UP5WIYPR41</t>
  </si>
  <si>
    <t>PlantVision AB</t>
  </si>
  <si>
    <t>This target was approved using a streamlined target validation route exclusive to small and medium-sized enterprises (SMEs). https://sciencebasedtargets.org/faqs-for-smes/ PlantVision AB commits to reduce scope 1 and scope 2 GHG emissions 42% by 2030 from a 2021 base year, and to measure and reduce its scope 3 emissions.</t>
  </si>
  <si>
    <t>Planwerkstatt GmbH</t>
  </si>
  <si>
    <t>This target was approved using a streamlined target validation route exclusive to small and medium-sized enterprises (SMEs). https://sciencebasedtargets.org/faqs-for-smes/ Planwerkstatt GmbH commits to reduce scope 1 and scope 2 GHG emissions 46% by 2030 from a 2019 base year, and to measure and reduce its scope 3 emissions. Planwerkstatt GmbH to reduce scope 1+2+3 emissions 90% by 2035 from a 2019 base year.</t>
  </si>
  <si>
    <t>Plasser UK LLP</t>
  </si>
  <si>
    <t>213800FA3N2HBVS9UO03</t>
  </si>
  <si>
    <t>This target was approved using a streamlined target validation route exclusive to small and medium-sized enterprises (SMEs). https://sciencebasedtargets.org/faqs-for-smes/ Plasser UK LLP commits to reduce scope 1 and scope 2 GHG emissions 46% by 2030 from a 2019 base year, and to measure and reduce its scope 3 emissions.</t>
  </si>
  <si>
    <t>Plastic Omnium SE</t>
  </si>
  <si>
    <t>FR0000124570</t>
  </si>
  <si>
    <t>9695001VLC2KYXX0DW73</t>
  </si>
  <si>
    <t>Plastic Omnium commits to reduce absolute scope 1 and 2 GHG emissions 80% by 2026 from a 2019 base year. Plastic Omnium also commits to reduce absolute scope 3 GHG emissions from purchase goods and services, upstream and downstream transportation &amp; distribution, and use of sold products 30% by 2030 from a 2019 base year and indirect use of sold products 30% over the same timeframe.</t>
  </si>
  <si>
    <t>Plastigaur</t>
  </si>
  <si>
    <t>This target was approved using a streamlined target validation route exclusive to small and medium-sized enterprises (SMEs). https://sciencebasedtargets.org/faqs-for-smes/ Plastigaur commits to reduce absolute scope 1 and scope 2 GHG emissions 50% by 2030 from a 2018 base year, and to measure and reduce its scope 3 emissions.</t>
  </si>
  <si>
    <t>Plastipak</t>
  </si>
  <si>
    <t>549300Y39ISK7CP7EO21</t>
  </si>
  <si>
    <t>Platcorp Holdings Limited</t>
  </si>
  <si>
    <t>PlatformQ Health, Inc</t>
  </si>
  <si>
    <t>This target was approved using a streamlined target validation route exclusive to small and medium-sized enterprises (SMEs). https://sciencebasedtargets.org/faqs-for-smes/ PlatformQ Health, Inc commits to reduce scope 1 and scope 2 GHG emissions 42% by 2030 from a 2022 base year, and to measure and reduce its scope 3 emissions.</t>
  </si>
  <si>
    <t>Platinum Facilities &amp; Maintenance Services Ltd</t>
  </si>
  <si>
    <t>This target was approved using a streamlined target validation route exclusive to small and medium-sized enterprises (SMEs). https://sciencebasedtargets.org/faqs-for-smes/ Platinum Facilities &amp; Maintenance Services Ltd commits to reduce scope 1 and scope 2 GHG emissions 42% by 2030 from a 2022 base year, and to measure and reduce its scope 3 emissions.</t>
  </si>
  <si>
    <t>Platzer Fastigheter Holding AB (publ)</t>
  </si>
  <si>
    <t>SE0004977692</t>
  </si>
  <si>
    <t>5493009KPII4BZE70820</t>
  </si>
  <si>
    <t>This target was approved using a streamlined target validation route exclusive to small and medium-sized enterprises (SMEs). https://sciencebasedtargets.org/faqs-for-smes/ Platzer Fastigheter Holding AB (publ) commits to reduce scope 1 and scope 2 GHG emissions 50% by 2030 from a 2018 base year, and to measure and reduce its scope 3 emissions</t>
  </si>
  <si>
    <t>Playtech plc</t>
  </si>
  <si>
    <t>IM00B7S9G985</t>
  </si>
  <si>
    <t>21380068TTB6Z9ZEU548</t>
  </si>
  <si>
    <t>Overall Net-Zero Target: Playtech plc commits to reach net-zero greenhouse gas emissions
across the value chain by 2040.
Near-Term Targets: Playtech plc commits to reduce absolute scope 1 and 2 GHG emissions
50.4% by 2032 from a 2022 base year. Playtech plc also commits to reduce absolute scope 3
GHG emissions 50.4% within the same timeframe.
Long-Term Targets: Playtech plc commits to reduce absolute scope 1 and 2 GHG emissions
90% by 2040 from a 2022 base year. Playtech plc also commits to reduce absolute scope 3
GHG emissions 90% within the same timeframe.</t>
  </si>
  <si>
    <t>Plenish Drinks</t>
  </si>
  <si>
    <t>PLOMO CO.,LTD</t>
  </si>
  <si>
    <t>This target was approved using a streamlined target validation route exclusive to small and medium-sized enterprises (SMEs). https://sciencebasedtargets.org/faqs-for-smes/ PLOMO CO.,LTD commits to reduce scope 1 and scope 2 GHG emissions 42% by 2030 from a 2022 base year, and to measure and reduce its scope 3 emissions.</t>
  </si>
  <si>
    <t>Plukon Food Group</t>
  </si>
  <si>
    <t>Plus Pack</t>
  </si>
  <si>
    <t>This target was approved using a streamlined target validation route exclusive to small and medium-sized enterprises (SMEs). https://sciencebasedtargets.org/faqs-for-smes/ Plus Pack commits to reduce scope 1 and scope 2 GHG emissions 50% by 2030 from a 2018 base year, and to measure and reduce its scope 3 emissions.</t>
  </si>
  <si>
    <t>Plus-Project Ltd</t>
  </si>
  <si>
    <t>This target was approved using a streamlined target validation route exclusive to small and medium-sized enterprises (SMEs). https://sciencebasedtargets.org/faqs-for-smes/ Plus-Project Ltd commits to reduce scope 1 and scope 2 GHG emissions 38% by 2030 from a 2021 base year, and to measure and reduce its scope 3 emissions.</t>
  </si>
  <si>
    <t>Pluxee</t>
  </si>
  <si>
    <t>969500SG421IIHWOKN37</t>
  </si>
  <si>
    <t>Overall Net-Zero Target
Pluxee commits to reach net-zero GHG emissions across the value chain by FY2035.
Near-Term Targets
Pluxee commits to reduce absolute scope 1 and 2 GHG emissions 65% by FY2030 from a
FY2017 base year. Pluxee also commits to increase active annual sourcing of renewable
electricity from 0% in FY2017 to 100% by FY2025 and through FY2030. Pluxee further
commits to reduce absolute scope 3 GHG emissions 65% by FY2030 from a FY2017 base
year.
Long-Term Targets
Pluxee commits to reduce absolute scope 1 and 2 GHG emissions 90% by FY2035 from a
FY2017 base year. Pluxee also commits to reduce absolute scope 3 GHG emissions 90%
within the same timeframe.</t>
  </si>
  <si>
    <t>PM Group</t>
  </si>
  <si>
    <t>875500ZQQEFDS1FGIY56</t>
  </si>
  <si>
    <t>PMI Joinease Holdings Ltd.</t>
  </si>
  <si>
    <t>PNZ-Produkte GmbH</t>
  </si>
  <si>
    <t>PNZ-Produkte GmbH commits to reduce absolute scope 1 and scope 2 GHG emissions 50% by 2030 from a 2018 base year, and to measure and reduce its scope 3 emissions.</t>
  </si>
  <si>
    <t>Pochtler Industrieholding GmbH</t>
  </si>
  <si>
    <t>This target was approved using a streamlined target validation route exclusive to small and medium-sized enterprises (SMEs). https://sciencebasedtargets.org/faqs-for-smes/ Pochtler Industrieholding GmbH commits to reduce scope 1 and scope 2 GHG emissions 42% by 2030 from a 2021 base year, and to measure and reduce its scope 3 emissions.</t>
  </si>
  <si>
    <t>POCLAIN</t>
  </si>
  <si>
    <t>969500B9WVT737KRZO11</t>
  </si>
  <si>
    <t>Pocoloco Company Limited</t>
  </si>
  <si>
    <t>This target was approved using a streamlined target validation route exclusive to small and medium-sized enterprises (SMEs). https://sciencebasedtargets.org/faqs-for-smes/ Pocoloco Company Limited commits to reduce scope 1 and scope 2 GHG emissions 38% by 2030 from a 2021 base year, and to measure and reduce its scope 3 emissions.</t>
  </si>
  <si>
    <t>Point B</t>
  </si>
  <si>
    <t>549300E1DIZKOXGADB38</t>
  </si>
  <si>
    <t>POLA ORBIS HOLDINGS INC</t>
  </si>
  <si>
    <t>JP3855900001</t>
  </si>
  <si>
    <t>353800E8OIV0XYBABS79</t>
  </si>
  <si>
    <t>POLA ORBIS HOLDINGS INC. commits to reduce absolute scope 1 and 2 GHG emissions 42% by 2029 from a 2019 base year. POLA ORBIS HOLDINGS INC. also commits to reduce absolute scope 3 GHG emissions 30% within the same timeframe</t>
  </si>
  <si>
    <t>Polarica AB</t>
  </si>
  <si>
    <t>This target was approved using a streamlined target validation route exclusive to small and medium-sized enterprises (SMEs). https://sciencebasedtargets.org/faqs-for-smes/ Polarica AB commits to reduce scope 1 and scope 2 GHG emissions 42% by 2030 from a 2021 base year, and to measure and reduce its scope 3 emissions. Polarica AB commits to reach net-zero by 2035. As part of this, Polarica AB commits to reduce scope 1+2+3 emissions 90% by 2035 from a 2021 base year.</t>
  </si>
  <si>
    <t>Polarium Energy Solutions AB</t>
  </si>
  <si>
    <t>Polarn O. Pyret AB</t>
  </si>
  <si>
    <t>Polenergia SA</t>
  </si>
  <si>
    <t>POLIPACK CIA. LTDA.</t>
  </si>
  <si>
    <t>This target was approved using a streamlined target validation route exclusive to small and medium-sized enterprises (SMEs). https://sciencebasedtargets.org/faqs-for-smes/ POLIPACK CIA. LTDA. commits to reduce scope 1 and scope 2 GHG emissions 38% by 2030 from a 2021 base year, and to measure and reduce its scope 3 emissions.</t>
  </si>
  <si>
    <t>Polivouga - Indústria de Plásticos, S.A</t>
  </si>
  <si>
    <t>This target was approved using a streamlined target validation route exclusive to small and medium-sized enterprises (SMEs). https://sciencebasedtargets.org/faqs-for-smes/ Polivouga - Indústria de Plásticos, S.A commits to reduce scope 1 and scope 2 GHG emissions 30% by 2030 from a 2018 base year, and to measure and reduce its scope 3 emissions.</t>
  </si>
  <si>
    <t>Polpaico BSA</t>
  </si>
  <si>
    <t>Polybond India Pvt Ltd</t>
  </si>
  <si>
    <t>Polycine GmbH</t>
  </si>
  <si>
    <t>529900O5HK2TQSM67T17</t>
  </si>
  <si>
    <t>This target was approved using a streamlined target validation route exclusive to small and medium-sized enterprises (SMEs). https://sciencebasedtargets.org/faqs-for-smes/ Polycine GmbH commits to reduce scope 1 and scope 2 GHG emissions 50% by 2030 from a 2018 base year, and to measure and reduce its scope 3 emissions.  Polycine GmbH commits to reach net-zero by 2050. As part of this, Polycine GmbH commits to reduce scope 1+2+3 emissions 100% by 2050 from a 2018 base year.</t>
  </si>
  <si>
    <t>Polydaun BV</t>
  </si>
  <si>
    <t>This target was approved using a streamlined target validation route exclusive to small and medium-sized enterprises (SMEs). https://sciencebasedtargets.org/faqs-for-smes/ Polydaun BV commits to reduce scope 1 and scope 2 GHG emissions 50% by 2030 from a 2018 base year, and to measure and reduce its scope 3 emissions.</t>
  </si>
  <si>
    <t>Polygon Group AB</t>
  </si>
  <si>
    <t>254900MBQZKL4YGCV589</t>
  </si>
  <si>
    <t>Polymetal International plc</t>
  </si>
  <si>
    <t>JE00B6T5S470</t>
  </si>
  <si>
    <t>213800JKJ5HJWYS4GR61</t>
  </si>
  <si>
    <t>POLYPEPTIDE GROUP AG</t>
  </si>
  <si>
    <t>CH1110760852</t>
  </si>
  <si>
    <t>5067007JCKTPOX4G9758</t>
  </si>
  <si>
    <t>Pontes Industria de Cera Ltda</t>
  </si>
  <si>
    <t>This target was approved using a streamlined target validation route exclusive to small and medium-sized enterprises (SMEs). https://sciencebasedtargets.org/faqs-for-smes/ Pontes Industria de Cera Ltda commits to reduce scope 1 and scope 2 GHG emissions 42% by 2030 from a 2021 base year, and to measure and reduce its scope 3 emissions.</t>
  </si>
  <si>
    <t>PONTHIER</t>
  </si>
  <si>
    <t>This target was approved using a streamlined target validation route exclusive to small and medium-sized enterprises (SMEs). https://sciencebasedtargets.org/faqs-for-smes/ PONTHIER commits to reduce scope 1 and scope 2 GHG emissions 42% by 2030 from a 2022 base year, and to measure and reduce its scope 3 emissions.</t>
  </si>
  <si>
    <t>Pöppelmann Holding GmbH &amp; Co. KG</t>
  </si>
  <si>
    <t>Pöppelmann commits to reduce absolute scope 1 and 2 GHG emissions 50% by 2030 from a 2021 base year. Pöppelmann commits to reduce absolute scope 3 GHG emissions 25% within the same timeframe.</t>
  </si>
  <si>
    <t>Porsche Consulting GmbH</t>
  </si>
  <si>
    <t>Porsche Holding GmbH</t>
  </si>
  <si>
    <t>529900BA8RR8N66QL811</t>
  </si>
  <si>
    <t>Port Aventura Entertainment, S.A.U.</t>
  </si>
  <si>
    <t>959800ZW40KQAXMDKC75</t>
  </si>
  <si>
    <t>Port Aventura Entertainment commits to reduce absolute scope 1 and scope 2 GHG emissions 55.1 % by 2032 from a 2019 base year. Port Aventura Entertainment also commits to reduce absolute scope 3 GHG emissions 32.5% within the same timeframe.</t>
  </si>
  <si>
    <t>Port International GmbH</t>
  </si>
  <si>
    <t>This target was approved using a streamlined target validation route exclusive to small and medium-sized enterprises (SMEs). https://sciencebasedtargets.org/faqs-for-smes/. Port International GmbH commits to reduce absolute scope 1 and scope 2 GHG emissions 50% by 2030 from a 2018 base year, and to measure and reduce its scope 3 emissions.</t>
  </si>
  <si>
    <t>Port of Aarhus</t>
  </si>
  <si>
    <t>This target was approved using a streamlined target validation route exclusive to small and medium-sized enterprises (SMEs). https://sciencebasedtargets.org/faqs-for-smes/ Port of Aarhus commits to reduce scope 1 and scope 2 GHG emissions 50% by 2030 from a 2018 base year, and to measure and reduce its scope 3 emissions.</t>
  </si>
  <si>
    <t>Port of Newcastle</t>
  </si>
  <si>
    <t>549300VVWVQBDM9L8K30</t>
  </si>
  <si>
    <t>This target was approved using a streamlined target validation route exclusive to small and medium-sized enterprises (SMEs). https://sciencebasedtargets.org/faqs-for-smes/ port of newcastle commits to reduce scope 1 and scope 2 GHG emissions 50% by 2030 from a 2018 base year, and to measure and reduce its scope 3 emissions.</t>
  </si>
  <si>
    <t>Port of Rotterdam Authority</t>
  </si>
  <si>
    <t>Port of Rotterdam Authority commits to reduce absolute scope 1 and 2 GHG emissions 90% by 2030 from a 2019 base year.* Port of Rotterdam Authority commits to reduce absolute scope 3 employee commuting and business travel GHG emissions 60% over the same target timeframe. Port of Rotterdam Authority commits to reduce absolute scope 3 purchased goods and services GHG emissions 45% over the same target timeframe. Port of Rotterdam Authority commits to reduce absolute scope 3 use of sold products and services GHG emissions 20% over the same target timeframe.  *The target boundary includes land-related emissions and removals from bioenergy feedstocks.</t>
  </si>
  <si>
    <t>Porton Pharma Solutions Ltd.</t>
  </si>
  <si>
    <t>CNE100001S57</t>
  </si>
  <si>
    <t>300300IQTJFHA0YRXE68</t>
  </si>
  <si>
    <t>Ports of Auckland Limited</t>
  </si>
  <si>
    <t>NZPOAE0001S4</t>
  </si>
  <si>
    <t>2032, 2030, 2025</t>
  </si>
  <si>
    <t>Ports of Auckland Limited commits to reduce absolute scope 1 and 2 GHG emissions 38% by FY2032 from a FY2017 base year. Ports of Auckland Limited commits to increase annual sourcing of renewable electricity from 0% in FY2017 to 100% by FY2030. Ports of Auckland Limited also commits that 67% of its suppliers by emissions covering purchased goods and services, capital goods, fuel and energy related activities, upstream transportation and distribution, waste generated in operations, and upstream leased assets will have science-based targets by FY2025. *The target boundary includes biogenic emissions and removals from bioenergy feedstocks.</t>
  </si>
  <si>
    <t>Pos Malaysia Berhad</t>
  </si>
  <si>
    <t>POSCO E&amp;C</t>
  </si>
  <si>
    <t>988400W1BFY9SW869Y46</t>
  </si>
  <si>
    <t>POSCO E&amp;C commits to reduce absolute scope 1 and 2 GHG emissions 42% by 2030 from a 2022 base year.   POSCO E&amp;C also commits to reduce absolute scope 3 GHG emissions from purchased goods and services, upstream transportation and distribution, employee commuting, use of sold products and investments 25% within the same timeframe.</t>
  </si>
  <si>
    <t>Posten Norge AS</t>
  </si>
  <si>
    <t>NO0010745532</t>
  </si>
  <si>
    <t>213800TR2QUHTOHDPR41</t>
  </si>
  <si>
    <t>Posten Norge AS commits to reduce absolute scope 1 and 2 GHG emissions and scope 3 GHG emissions from fuel and energy related activities 42% by 2030 from a 2020 base year*. Posten Norge AS commits to reduce absolute scope 3 GHG emissions from employee commuting 25% by 2030 from a 2020 base year. Posten Norge AS commits to reduce scope 3 GHG emissions from upstream transportation and distribution 32% per tonne-kilometer by 2030 from a 2020 base year. *The target boundary includes biogenic emissions and removals from bioenergy feedstocks.</t>
  </si>
  <si>
    <t>Postevand</t>
  </si>
  <si>
    <t>This target was approved using a streamlined target validation route exclusive to small and medium-sized enterprises (SMEs). https://sciencebasedtargets.org/faqs-for-smes/ Postevand commits to reduce scope 1 and scope 2 GHG emissions 42% by 2030 from a 2022 base year, and to measure and reduce its scope 3 emissions.</t>
  </si>
  <si>
    <t>PostFinance AG</t>
  </si>
  <si>
    <t>CH0186142052</t>
  </si>
  <si>
    <t>5299000LHOLXRRD8L428</t>
  </si>
  <si>
    <t>Headline target: PostFinance AG portfolio targets cover 37% of its total investment and
lending by total assets as of 2021(1). As of that year, required activities made up 37% of
PostFinance AG’s total investment and lending by total assets while out of scope activities
made up 63%.
(1) These targets and coverage % do not include third-party asset management activities.
https://sciencebasedtargets.org/resources/files/Target_language_and_summary_PostFinance_AG.pdf</t>
  </si>
  <si>
    <t>Posti Group Ltd.</t>
  </si>
  <si>
    <t>743700DOHLQIENKTC391</t>
  </si>
  <si>
    <t>Overall Net-Zero Target: Posti Group commits to reach net-zero greenhouse gas emissions across the value chain by  2040 from a 2020 base year. Near-Term Targets: Posti Group commits to reduce absolute scope 1, 2 and 3 GHG emissions 50% by 2030 from  a 2020 base year.* Long-Term Targets: Posti Group commits to reduce absolute scope 1, 2 and 3 GHG emissions 90% by 2040 from a 2020  base year.* *The target boundary includes biogenic emissions and removals from bioenergy feedstocks</t>
  </si>
  <si>
    <t>PostNL</t>
  </si>
  <si>
    <t>NL0009739416</t>
  </si>
  <si>
    <t>724500Q41FHN0P1GPC53</t>
  </si>
  <si>
    <t>Dutch postal company PostNL commits to reduce absolute scope 1, 2 and 3 GHG emissions 18% by 2030 from a 2017 base year. PostNL also commits to continue annual sourcing of 100% renewable electricity through 2025.</t>
  </si>
  <si>
    <t>PostNord AB</t>
  </si>
  <si>
    <t>549300W4IYQJIBX9XR63</t>
  </si>
  <si>
    <t>Poul Schmith/Kammeradvokaten I/S</t>
  </si>
  <si>
    <t>Poul Schmith/Kammeradvokaten I/S commits to reduce absolute scope 1 and 2 GHG emissions 70% by 2030 from a 2022 base year. Poul Schmith/Kammeradvokaten I/S also commits that 71.8% of its suppliers by emissions covering purchased goods and services and business travel will have science based targets by 2028.</t>
  </si>
  <si>
    <t>Pouyuen Viet Nam company limited</t>
  </si>
  <si>
    <t>Power Tech Group Oy</t>
  </si>
  <si>
    <t>This target was approved using a streamlined target validation route exclusive to small and medium-sized enterprises (SMEs). https://sciencebasedtargets.org/faqs-for-smes/ Power Tech Group Oy commits to reduce scope 1 and scope 2 GHG emissions 50% by 2030 from a 2018 base year, and to measure and reduce its scope 3 emissions.</t>
  </si>
  <si>
    <t>PPF Telecom Group B.V.</t>
  </si>
  <si>
    <t>31570074PLDZISJWNN43</t>
  </si>
  <si>
    <t>PPG Industries, Inc.</t>
  </si>
  <si>
    <t>US6935061076</t>
  </si>
  <si>
    <t>549300BKPEP01R3V6C59</t>
  </si>
  <si>
    <t>PPG Industries commits to reduce absolute scope 1 and 2 GHG emissions
50% by 2030 from a 2019 base year. PPG Industries also commits to
reduce absolute scope 3 GHG emissions from purchased goods and
services, processing of sold products, and end-of-life treatment of sold
products 30% within the same timeframe.</t>
  </si>
  <si>
    <t>PPHE Hotel Group</t>
  </si>
  <si>
    <t>GG00B1Z5FH87</t>
  </si>
  <si>
    <t>2138003H1BZGR6KM5823</t>
  </si>
  <si>
    <t>Prada Group</t>
  </si>
  <si>
    <t>IT0003874101</t>
  </si>
  <si>
    <t>8156000FE0A2DC5B7852</t>
  </si>
  <si>
    <t>2026, 2029</t>
  </si>
  <si>
    <t>Prada Group commits to reduce absolute scope 1 and 2 GHG emissions 29.4% by 2026 from a 2019 base year. Prada Group also commits to reduce absolute scope 3 GHG emissions 42% by 2029 from a 2019 base year.</t>
  </si>
  <si>
    <t>Prairie Farms Inc.</t>
  </si>
  <si>
    <t>Precinct Properties New Zealand Limited</t>
  </si>
  <si>
    <t>984500EN6697ACADC474</t>
  </si>
  <si>
    <t>Precision Medicine Group</t>
  </si>
  <si>
    <t>5493005RG0LYTBKL8W81</t>
  </si>
  <si>
    <t>PredictX Ltd</t>
  </si>
  <si>
    <t>This target was approved using a streamlined target validation route exclusive to small and medium-sized enterprises (SMEs). https://sciencebasedtargets.org/faqs-for-smes/ PredictX Ltd commits to reduce scope 1 and scope 2 GHG emissions 42% by 2030 from a 2021 base year, and to measure and reduce its scope 3 emissions.</t>
  </si>
  <si>
    <t>Prefere Resins Holding GmbH</t>
  </si>
  <si>
    <t>Premier Energy Services Ltd</t>
  </si>
  <si>
    <t>This target was approved using a streamlined target validation route exclusive to small and medium-sized enterprises (SMEs). https://sciencebasedtargets.org/faqs-for-smes/ Premier Energy Services Ltd commits to reduce scope 1 and scope 2 GHG emissions 50% by 2030 from a 2018 base year, and to measure and reduce its scope 3 emissions.</t>
  </si>
  <si>
    <t>Premier Foods PLC</t>
  </si>
  <si>
    <t>GB00B7N0K053</t>
  </si>
  <si>
    <t>213800ZD5I8XHNMCJA67</t>
  </si>
  <si>
    <t>Premier Foods commits to reduce absolute scope 1 and 2 GHG emissions
66.8% by FY2030 from a FY2021 base year. Premier Foods also commits
to reduce absolute scope 3 GHG emissions from purchased goods and
services 25% within the same timeframe.</t>
  </si>
  <si>
    <t>Premier Is A/S</t>
  </si>
  <si>
    <t>This target was approved using a streamlined target validation route exclusive to small and medium-sized enterprises (SMEs). https://sciencebasedtargets.org/faqs-for-smes/ Premier Is A/S commits to reduce scope 1 and scope 2 GHG emissions 38% by 2030 from a 2021 base year, and to measure and reduce its scope 3 emissions.</t>
  </si>
  <si>
    <t>Premier Lotteries Ireland DAC</t>
  </si>
  <si>
    <t>This target was approved using a streamlined target validation route exclusive to small and medium-sized enterprises (SMEs). https://sciencebasedtargets.org/faqs-for-smes/ Premier Lotteries Ireland DAC commits to reduce scope 1 and scope 2 GHG emissions 50% by 2030 from a 2018 base year, and to measure and reduce its scope 3 emissions.</t>
  </si>
  <si>
    <t>Preqin</t>
  </si>
  <si>
    <t>Preqin commits to reduce absolute scope 1 and 2 GHG emissions 42% by 2030 from a 2021 base year. Prequin also commits to continue annually sourcing 100% renewable electricity through 2030. Preqin further commits to reduce scope 3 GHG emissions from purchased goods and services, capital goods, business travel, employee commuting, processing of sold products, and use of sold products 48% per value added by 2030 from a 2021 base year.</t>
  </si>
  <si>
    <t>Prescient Healthcare Group Ltd.</t>
  </si>
  <si>
    <t>This target was approved using a streamlined target validation route exclusive to small and medium-sized enterprises (SMEs). https://sciencebasedtargets.org/faqs-for-smes/ Prescient Healthcare Group Ltd. commits to reduce scope 1 and scope 2 GHG emissions 42% by 2030 from a 2022 base year, and to measure and reduce its scope 3 emissions.</t>
  </si>
  <si>
    <t>PresMed Australia Pty Limited</t>
  </si>
  <si>
    <t>This target was approved using a streamlined target validation route exclusive to small and medium-sized enterprises (SMEs). https://sciencebasedtargets.org/faqs-for-smes/ PresMed Australia Pty Limited commits to reduce scope 1 and scope 2 GHG emissions 42% by 2030 from a 2022 base year, and to measure and reduce its scope 3 emissions.</t>
  </si>
  <si>
    <t>Pressio Co.,Ltd.</t>
  </si>
  <si>
    <t>This target was approved using a streamlined target validation route exclusive to small and medium-sized enterprises (SMEs). https://sciencebasedtargets.org/faqs-for-smes/ Pressio Co.,Ltd. commits to reduce scope 1 and scope 2 GHG emissions 42% by 2030 from a 2021 base year, and to measure and reduce its scope 3 emissions.</t>
  </si>
  <si>
    <t>Presto Holding AB</t>
  </si>
  <si>
    <t>Pretium Packaging</t>
  </si>
  <si>
    <t>PricewaterhouseCoopers International Limited (PwC IL)</t>
  </si>
  <si>
    <t>Global professional services firm PwC commits to reduce absolute scope 1 and 2 GHG emissions 50% by FY2030 from a FY2019 base year*. PwC commits to reduce absolute scope 3 business travel GHG emissions by 50% within the same timeframe. PwC also commits that 50% of its suppliers by emissions covering purchased goods and services will have science-based targets by FY2025. *The target boundary includes biogenic emissions and removals from bioenergy feedstocks.</t>
  </si>
  <si>
    <t>Primafruit Ltd</t>
  </si>
  <si>
    <t>Primark Limited</t>
  </si>
  <si>
    <t>21380028ZBNXSR21LL96</t>
  </si>
  <si>
    <t>Primark commits to reduce absolute scope 1 and 2 GHG emissions 50% by
2030 from a 2019 base year. Primark also commits to reduce absolute
scope 3 GHG emissions from purchased goods and services 50% within the
same timeframe.</t>
  </si>
  <si>
    <t>Primax Electronics (CQ) Corp., LTD.</t>
  </si>
  <si>
    <t>Primax Electronics (CQ) Corp., Ltd. commits to reduce absolute scope 1 and 2
GHG emissions 46% by 2030 from a 2020 base year. Primax Electronics (CQ)
Corp., Ltd. also commits to reduce absolute scope 3 GHG emissions from
purchased goods and services 25% by 2030 from a 2021 base year.</t>
  </si>
  <si>
    <t>Primax Electronics (KS) Corp.,Ltd.</t>
  </si>
  <si>
    <t>Primax Electronics (KS) Corp., Ltd. commits to reduce absolute scope 1 and 2
GHG emissions 64% by 2030 from a 2020 base year. Primax Electronics (KS)
Corp.,Ltd. also commits to reduce absolute scope 3 GHG emissions from
purchased goods and services and use of sold products 25% by 2030 from a 2021
base year.</t>
  </si>
  <si>
    <t>Primax Electronics Ltd.</t>
  </si>
  <si>
    <t>TW0004915004</t>
  </si>
  <si>
    <t>254900JO4CQFFG7AIQ15</t>
  </si>
  <si>
    <t>Prime Forest Products LLC</t>
  </si>
  <si>
    <t>This target was approved using a streamlined target validation route exclusive to small and medium-sized enterprises (SMEs). https://sciencebasedtargets.org/faqs-for-smes/ Prime Forest Products LLC commits to reduce scope 1 and scope 2 GHG emissions 42% by 2030 from a 2021 base year, and to measure and reduce its scope 3 emissions.</t>
  </si>
  <si>
    <t>PrimeAsia Leather</t>
  </si>
  <si>
    <t>TW0009904003</t>
  </si>
  <si>
    <t>Primeo Holding AG</t>
  </si>
  <si>
    <t>CH1131931326</t>
  </si>
  <si>
    <t>Primient</t>
  </si>
  <si>
    <t>54930057BS141F7HRP27</t>
  </si>
  <si>
    <t>Energy &amp; industrial: Primient commits to reduce absolute scope 1 and 2 GHG emissions
46.2% by 2030 from a 2019 base year.* Primient also commits to reduce absolute scope 3
GHG emissions 46.2% within the same timeframe.
FLAG: Primient commits to reduce absolute scope 3 FLAG GHG emissions 26% by 2030
from a 2019 base year.** Primient also commits to no deforestation across its primary
deforestation-linked commodities, with a target date of December 31, 2025.
*The target boundary includes land-related emissions and removals from bioenergy
feedstocks.
**The target includes FLAG emissions and removals.</t>
  </si>
  <si>
    <t>Primonial REIM</t>
  </si>
  <si>
    <t>969500VFRPFZHH9DFC56</t>
  </si>
  <si>
    <t>Princes Limited</t>
  </si>
  <si>
    <t>213800KB9M4576T4AU36</t>
  </si>
  <si>
    <t>Princess Polly Online Pty Ltd</t>
  </si>
  <si>
    <t>US00152K1016</t>
  </si>
  <si>
    <t>Overall Net-Zero Target
Princess Polly commits to reach net-zero greenhouse gas emissions across the value chain by 2050.
Near-Term Targets
Princess Polly commits to reduce absolute scope 1 and 2 GHG emissions 42% by 2030 from a 2020 base year. Princess Polly commits to reduce scope 3 GHG emissions 52% per unit sold by 2030 from a 2020 base year. Princess Polly commits to increase active annual sourcing of renewable electricity from 0% in 2020 to 100% by 2025 and to continue annually sourcing 100% renewable electricity through 2030.
Long-Term Targets
Princess Polly commits to reduce absolute scope 1 and 2 GHG emissions 90% by 2050 from a 2020 base year. Princess Polly commits to reduce scope 3 GHG emissions 97% per unit sold by 2050 from a 2020 base year.</t>
  </si>
  <si>
    <t>Principal Financial Group, Inc.</t>
  </si>
  <si>
    <t>US74251V1026</t>
  </si>
  <si>
    <t>CUMYEZJOAF02RYZ1JJ85</t>
  </si>
  <si>
    <t>PRINCIPIUM SRL</t>
  </si>
  <si>
    <t>This target was approved using a streamlined target validation route exclusive to small and medium-sized enterprises (SMEs). https://sciencebasedtargets.org/faqs-for-smes/ PRINCIPIUM SRL commits to reduce scope 1 and scope 2 GHG emissions 23% by 2030 from a 2021 base year, and to measure and reduce its scope 3 emissions.</t>
  </si>
  <si>
    <t>Principle Cleaning Services</t>
  </si>
  <si>
    <t>Printpack, Inc.</t>
  </si>
  <si>
    <t>Prinzhorn Holding GmbH</t>
  </si>
  <si>
    <t>Privi Speciality Chemicals Limited</t>
  </si>
  <si>
    <t>INE959A01019</t>
  </si>
  <si>
    <t>254900CXKZNRRKIC1Z55</t>
  </si>
  <si>
    <t>Pro Global Holdings Ltd</t>
  </si>
  <si>
    <t>Pro Invenia AS</t>
  </si>
  <si>
    <t>This target was approved using a streamlined target validation route exclusive to small and medium-sized enterprises (SMEs). https://sciencebasedtargets.org/faqs-for-smes/ Pro Invenia AS commits to reduce scope 1 and scope 2 GHG emissions 46% by 2030 from a 2019 base year, and to measure and reduce its scope 3 emissions.</t>
  </si>
  <si>
    <t>Pro Warehouse B.V.</t>
  </si>
  <si>
    <t>This target was approved using a streamlined target validation route exclusive to small and medium-sized enterprises (SMEs). https://sciencebasedtargets.org/faqs-for-smes/ Pro Warehouse B.V. commits to reduce scope 1 and scope 2 GHG emissions 42% by 2030 from a 2023 base year, and to measure and reduce its scope 3 emissions. Pro Warehouse B.V. commits to reach net-zero by 2050. As part of this, Pro Warehouse B.V. commits to reduce scope 1+2+3 emissions 90% by 2050 from a 2023 base year.</t>
  </si>
  <si>
    <t>Pro-Pac Packaging Limited</t>
  </si>
  <si>
    <t>Proactive Data Systems Pvt Ltd</t>
  </si>
  <si>
    <t>This target was approved using a streamlined target validation route exclusive to small and medium-sized enterprises (SMEs). https://sciencebasedtargets.org/faqs-for-smes/ Proactive Data Systems Pvt Ltd commits to reduce scope 1 and scope 2 GHG emissions 42% by 2030 from a 2022 base year, and to measure and reduce its scope 3 emissions.</t>
  </si>
  <si>
    <t>proALPHA Group GmbH</t>
  </si>
  <si>
    <t>proALPHA Group GmbH commits to reduce absolute scope 1 and 2 GHG
emissions 42% by FY2030 from a FY2020 base year. proALPHA Group GmbH
also commits to reduce scope 3 GHG emissions from purchased goods and
services, capital goods and fuel and energy 51.6 % per million EUR value added
within the same timeframe.</t>
  </si>
  <si>
    <t>PROAMBIENTE DELBAJIO, S.A. DE C.V.</t>
  </si>
  <si>
    <t>This target was approved using a streamlined target validation route exclusive to small and medium-sized enterprises (SMEs). https://sciencebasedtargets.org/faqs-for-smes/ PROAMBIENTE DELBAJIO, S.A. DE C.V. commits to reduce scope 1 and scope 2 GHG emissions 42% by 2030 from a 2021 base year, and to measure and reduce its scope 3 emissions.</t>
  </si>
  <si>
    <t>proAV Limited</t>
  </si>
  <si>
    <t>Probi</t>
  </si>
  <si>
    <t>This target was approved using a streamlined target validation route exclusive to small and medium-sized enterprises (SMEs). https://sciencebasedtargets.org/faqs-for-smes/ Probi commits to reduce scope 1 and scope 2 GHG emissions 46% by 2030 from a 2019 base year, and to measure and reduce its scope 3 emissions.</t>
  </si>
  <si>
    <t>PROCAFECOL S.A.</t>
  </si>
  <si>
    <t>Process Nine Technologies Pvt. Ltd.</t>
  </si>
  <si>
    <t>This target was approved using a streamlined target validation route exclusive to small and medium-sized enterprises (SMEs). https://sciencebasedtargets.org/faqs-for-smes/ Process Nine Technologies Pvt. Ltd. commits to reduce scope 1 and scope 2 GHG emissions 42% by 2030 from a 2023 base year, and to measure and reduce its scope 3 emissions.</t>
  </si>
  <si>
    <t>PROCOS SPA</t>
  </si>
  <si>
    <t>213800MULF6XK2OPPU44</t>
  </si>
  <si>
    <t>ProCredit Holding AG &amp; Co. KGaA</t>
  </si>
  <si>
    <t>DE0006223407</t>
  </si>
  <si>
    <t>529900LIN8L1K9MLTR09</t>
  </si>
  <si>
    <t>Headline target: ProCredit Holding AG's portfolio targets cover 57% of its total investment
and lending by total assets as of 2022. As of that year, required activities made up 6% of
ProCredit Holding AG's total investment and lending by total assets while optional activities
made up 57% and out of scope activities made up 37%.
https://sciencebasedtargets.org/resources/files/Target-language-and-summary_ProCredit-Holding-AG-updated.pdf</t>
  </si>
  <si>
    <t>Procter &amp; Gamble Company</t>
  </si>
  <si>
    <t>US7427181091</t>
  </si>
  <si>
    <t>2572IBTT8CCZW6AU4141</t>
  </si>
  <si>
    <t>P&amp;G commits to reduce absolute scope 1 and 2 GHG emissions 63% by FY2030 from a FY2015 base year. P&amp;G commits to increase active annual sourcing of renewable electricity from 21% in FY2015 to 100% by FY2030. P&amp;G also commits to reduce scope 3 GHG emissions from purchased goods and services 40% per unit of production by FY2030 from a FY2020 base year. P&amp;G commits to reduce scope 3 GHG emissions from upstream transportation and distribution 50% per tonne-kilometer over the same timeframe.</t>
  </si>
  <si>
    <t>Prodalim</t>
  </si>
  <si>
    <t>This target was approved using a streamlined target validation route exclusive to small and medium-sized enterprises (SMEs). https://sciencebasedtargets.org/faqs-for-smes/ Prodalim commits to reduce scope 1 and scope 2 GHG emissions 42% by 2030 from a 2020 base year, and to measure and reduce its scope 3 emissions.</t>
  </si>
  <si>
    <t>Proddow Mackay LLP</t>
  </si>
  <si>
    <t>This target was approved using a streamlined target validation route exclusive to small and medium-sized enterprises (SMEs). https://sciencebasedtargets.org/faqs-for-smes/ Proddow Mackay LLP commits to reduce scope 1 and scope 2 GHG emissions 42% by 2030 from a 2021 base year, and to measure and reduce its scope 3 emissions.</t>
  </si>
  <si>
    <t>Producción, Industrialización, Comercialización y Asesoría de Hule Natural, S. A.</t>
  </si>
  <si>
    <t>This target was approved using a streamlined target validation route exclusive to small and medium-sized enterprises (SMEs). https://sciencebasedtargets.org/faqs-for-smes/ Producción, Industrialización, Comercialización y Asesoría de Hule Natural, S. A. commits to reduce scope 1 and scope 2 GHG emissions 42% by 2030 from a 2020 base year, and to measure and reduce its scope 3 emissions.</t>
  </si>
  <si>
    <t>Product Cia de Importaciones Asiaticas, S.L..</t>
  </si>
  <si>
    <t>US0091581068</t>
  </si>
  <si>
    <t>959800YF5FX2XPBRZA49</t>
  </si>
  <si>
    <t>This target was approved using a streamlined target validation route exclusive to small and medium-sized enterprises (SMEs). https://sciencebasedtargets.org/faqs-for-smes/ Product Cia de Importaciones Asiaticas, S.L. commits to reduce absolute scope 1 and scope 2 GHG emissions 30% by 2030 from a 2018 base year, and to measure and reduce its scope 3 emissions.</t>
  </si>
  <si>
    <t>Production Bureau Ltd</t>
  </si>
  <si>
    <t>This target was approved using a streamlined target validation route exclusive to small and medium-sized enterprises (SMEs). https://sciencebasedtargets.org/faqs-for-smes/ Production Bureau Ltd commits to reduce scope 1 and scope 2 GHG emissions 42% by 2030 from a 2022 base year, and to measure and reduce its scope 3 emissions.</t>
  </si>
  <si>
    <t>ProductLife Group</t>
  </si>
  <si>
    <t>Produkt + Markt GmbH &amp; Co. KG</t>
  </si>
  <si>
    <t>This target was approved using a streamlined target validation route exclusive to small and medium-sized enterprises (SMEs). https://sciencebasedtargets.org/faqs-for-smes/ Produkt + Markt GmbH &amp; Co. KG commits to reduce scope 1 and scope 2 GHG emissions 42% by 2030 from a 2022 base year, and to measure and reduce its scope 3 emissions.</t>
  </si>
  <si>
    <t>PRODWARE</t>
  </si>
  <si>
    <t>Profile Security Services Ltd</t>
  </si>
  <si>
    <t>ProfilService A/S</t>
  </si>
  <si>
    <t>This target was approved using a streamlined target validation route exclusive to small and medium-sized enterprises (SMEs). https://sciencebasedtargets.org/faqs-for-smes/ ProfilService A/S commits to reduce scope 1 and scope 2 GHG emissions 42% by 2030 from a 2021 base year, and to measure and reduce its scope 3 emissions.</t>
  </si>
  <si>
    <t>Progress-Werk Oberkirch AG</t>
  </si>
  <si>
    <t>DE0006968001</t>
  </si>
  <si>
    <t>5299006TWTYFNXLFV488</t>
  </si>
  <si>
    <t>Progress-Werk Oberkirch AG commits to reduce absolute scope 1 and 2 GHG emissions 46.2% by 2030 from a 2019 base year. Progress-Werk Oberkich AG also commits to reduce absolute scope 3 GHG emissions 28% within the same timeframe.</t>
  </si>
  <si>
    <t>Projective Group</t>
  </si>
  <si>
    <t>Prologis</t>
  </si>
  <si>
    <t>US74340W1036</t>
  </si>
  <si>
    <t>529900DFH19P073LZ636</t>
  </si>
  <si>
    <t>Overall Net-Zero Target: Prologis Inc. commits to reach net-zero GHG emissions across the value chain by 2040
Near-Term Targets: Prologis, Inc. commits to reduce absolute scope 1 and 2 GHG emissions 90.0% by 2030 from a 2019 base year*. Prologis, Inc. also commits to reduce absolute scope 3 GHG emissions 27.5% within the same timeframe*.
*The target boundary includes land-related emissions and removals from bioenergy feedstocks.
Long-Term Targets: Prologis, Inc. commits to maintain at least 90.0% absolute reduction of absolute scope 1 and 2 GHG emissions from 2030 through 2040 relative to a 2019 base year*. Prologis, Inc. also commits to reduce absolute scope 3 GHG emissions 90.0% within the same timeframe*. *The target boundary includes land-related emissions and removals from bioenergy feedstocks.</t>
  </si>
  <si>
    <t>Promax Textile Co., Ltd.</t>
  </si>
  <si>
    <t>Promaynov Advisory Services Pvt Ltd</t>
  </si>
  <si>
    <t>This target was approved using a streamlined target validation route exclusive to small and medium-sized enterprises (SMEs). https://sciencebasedtargets.org/faqs-for-smes/ Promaynov Advisory Services Pvt Ltd commits to reduce scope 1 and scope 2 GHG emissions 42% by 2030 from a 2022 base year, and to measure and reduce its scope 3 emissions.</t>
  </si>
  <si>
    <t>PROMOTORA DE INFORMACIONES, S.A.</t>
  </si>
  <si>
    <t>959800U3NGPXSCQHQW54</t>
  </si>
  <si>
    <t>ProPharma Group, LLC</t>
  </si>
  <si>
    <t>549300O1L8OQKG3GLI32</t>
  </si>
  <si>
    <t>PROSE Technologies (Suzhou) Co.Ltd</t>
  </si>
  <si>
    <t>Prose Technologies (Suzhou) Co., Ltd commits to reduce absolute scope 1 and 2 GHG emissions 50% by 2030 from a 2021 base year. Prose Technologies (Suzhou) Co., Ltd also commits to reduce absolute scope 3 GHG emissions 25% within the same timeframe.</t>
  </si>
  <si>
    <t>Prose Technologies India Pvt Ltd</t>
  </si>
  <si>
    <t>3358009JSLQSUL6HEM48</t>
  </si>
  <si>
    <t>Proteams Europe Limited</t>
  </si>
  <si>
    <t>This target was approved using a streamlined target validation route exclusive to small and medium-sized enterprises (SMEs). https://sciencebasedtargets.org/faqs-for-smes/ Proteams Europe Limited commits to maintain zero scope 1 emissions through 2030. Proteams Europe Limited also commits to reduce absolute scope 2 GHG emissions 50% by 2030 from a 2018 base year, and to measure and reduce its scope 3 emissions.</t>
  </si>
  <si>
    <t>Protec International Ltd</t>
  </si>
  <si>
    <t>This target was approved using a streamlined target validation route exclusive to small and medium-sized enterprises (SMEs). https://sciencebasedtargets.org/faqs-for-smes/ Protec International Ltd commits to reduce scope 1 and scope 2 GHG emissions 42% by 2030 from a 2021 base year, and to measure and reduce its scope 3 emissions.</t>
  </si>
  <si>
    <t>Protinus IT B.V.</t>
  </si>
  <si>
    <t>This target was approved using a streamlined target validation route exclusive to small and medium-sized enterprises (SMEs). https://sciencebasedtargets.org/faqs-for-smes/ Protinus IT B.V. commits to reduce scope 1 and scope 2 GHG emissions 42% by 2030 from a 2022 base year, and to measure and reduce its scope 3 emissions.  Protinus IT B.V. commits to reach net-zero by 2035. As part of this, Protinus IT B.V. commits to reduce scope 1+2+3 emissions 100% by 2035 from a 2022 base year.</t>
  </si>
  <si>
    <t>Protox ApS</t>
  </si>
  <si>
    <t>This target was approved using a streamlined target validation route exclusive to small and medium-sized enterprises (SMEs). https://sciencebasedtargets.org/faqs-for-smes/ Protox ApS commits to reduce scope 1 and scope 2 GHG emissions 42% by 2030 from a 2022 base year, and to measure and reduce its scope 3 emissions. Protox ApS commits to reach net-zero by 2050. As part of this, Protox ApS commits to reduce scope 1+2+3 emissions 90% by 2050 from a 2022 base year.</t>
  </si>
  <si>
    <t>Proxima</t>
  </si>
  <si>
    <t>This target was approved using a streamlined target validation route exclusive to small and medium-sized enterprises (SMEs). https://sciencebasedtargets.org/faqs-for-smes/ Proxima commits to reduce  scope 1 and scope 2 GHG emissions 50% by 2030 from a 2018 base year, and to measure and reduce its scope 3 emissions.</t>
  </si>
  <si>
    <t>Proximus</t>
  </si>
  <si>
    <t>BE0003810273</t>
  </si>
  <si>
    <t>549300CWRXC5EP004533</t>
  </si>
  <si>
    <t>01/07/2016</t>
  </si>
  <si>
    <t>Overall Net-Zero Target
Proximus commits to reach net-zero greenhouse gas emissions across the value chain by 2040 from a 2020 base year.
Near-Term Targets
Proximus commits to reduce absolute scope 1 GHG emissions 95% by 2030 from a 2020 base year. Proximus also commits to continue sourcing 100% renewable electricity annually until 2030. Proximus further commits to reduce absolute scope 3 GHG emissions 60% by 2030 from a 2020 base yea.
Long-Term Targets
Proximus commits to maintain a minimum of 95% absolute scope 1 and 2 GHG emission reductions by 2030 through 2040 from a 2020 base year. Proximus commits to reduce absolute scope 3 GHG emissions 90% by 2040 from a 2020 base year.</t>
  </si>
  <si>
    <t>Proyecta Spa</t>
  </si>
  <si>
    <t>This target was approved using a streamlined target validation route exclusive to small and medium-sized enterprises (SMEs). https://sciencebasedtargets.org/faqs-for-smes/ Proyecta Spa commits to reduce scope 1 and scope 2 GHG emissions 42% by 2030 from a 2020 base year, and to measure and reduce its scope 3 emissions.  Proyecta Spa commits to reduce scope 1+2+3 emissions 90% by 2050 from a 2020 base year.</t>
  </si>
  <si>
    <t>Prysmian Group</t>
  </si>
  <si>
    <t>IT0004176001</t>
  </si>
  <si>
    <t>529900X0H1IO3RS1A464</t>
  </si>
  <si>
    <t>Overall Net-Zero Target
Prysmian Group commits to reach net-zero GHG emissions across the value chain by 2050.
Near-Term Targets
Prysmian Group commits to reduce absolute scope 1 and 2 GHG emissions 47.2% by 2030 from a 2019 base year. Prysmian Group also commits to reduce absolute scope 3 GHG emissions 27.5% within the same timeframe.
Long-Term Targets
Prysmian Group commits to reduce absolute scope 1 and 2 GHG emissions 90% by 2035 from a 2019 base year, and to maintain at least 90% absolute reduction through 2050. Prysmian Group also commits to reduce absolute scope 3 GHG emissions 90% by 2050 from a 2019 base year.</t>
  </si>
  <si>
    <t>PSA Automobiles SA</t>
  </si>
  <si>
    <t>FR0000121501</t>
  </si>
  <si>
    <t>969500TZ5950IT5FPQ42</t>
  </si>
  <si>
    <t>2°C/2°C</t>
  </si>
  <si>
    <t>PSA Automobiles SA commits to reduce absolute scope 1 and 2 GHG emissions 20% by 2034 from a 2018 base year. PSA Automobiles SA also commits to reduce scope 3 GHG emissions from use of sold products 37% per vehicle kilometer by 2034 from a 2018 base year.**The target boundary includes biogenic emissions and removals from bioenergy feedstocks.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</si>
  <si>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2°C.The targets covering greenhouse gas emissions from scope 3 category 11 emissions from use of sold products are consistent with reductions required to keep warming to 2°C</t>
  </si>
  <si>
    <t>PT Austindo Nusantara Jaya Tbk.</t>
  </si>
  <si>
    <t>ID1000270002</t>
  </si>
  <si>
    <t>PT Bank Rakyat Indonesia (persero) tbk</t>
  </si>
  <si>
    <t>PT Ecogreen Oleochemicals</t>
  </si>
  <si>
    <t>PT INDESSO AROMA</t>
  </si>
  <si>
    <t>PT KAHATEX</t>
  </si>
  <si>
    <t>PT Nikomas Gemilang</t>
  </si>
  <si>
    <t>PT PAKUWON JATI TBK</t>
  </si>
  <si>
    <t>ID1000122500</t>
  </si>
  <si>
    <t>254900GUXQAQB065PM73</t>
  </si>
  <si>
    <t>PT Pan Brothers Tbk</t>
  </si>
  <si>
    <t>ID1000119506</t>
  </si>
  <si>
    <t>254900OK5YLKT95PBT16</t>
  </si>
  <si>
    <t>PT Pan Brothers Tbk commits to reduce absolute scope 1 and 2 GHG emissions 50.4% by 2032 from a 2022 base year.* PT Pan Brothers Tbk also commits to reduce absolute scope 3 GHG emissions from purchased goods and services, capital goods, fuel and energy related activities, upstream transportation and distribution, waste generated in operations, businesses travel, employee commuting and end-of-life treatment of sold products 30% within the same timeframe.
*The target boundary includes biogenic emissions and removals from bioenergy feedstocks</t>
  </si>
  <si>
    <t>PT Panca Budi Idaman Tbk</t>
  </si>
  <si>
    <t>PT PRIMA SEJATI SEJAHTERA</t>
  </si>
  <si>
    <t>PT Pungkook Indonesia One</t>
  </si>
  <si>
    <t>PT Samora Usaha Makmur</t>
  </si>
  <si>
    <t>PT Semen Indonesia (Persero) Tbk.</t>
  </si>
  <si>
    <t>ID1000106800</t>
  </si>
  <si>
    <t>2549006ADJYJS2SD8T24</t>
  </si>
  <si>
    <t>PT Sukkha Citta Indonesia</t>
  </si>
  <si>
    <t>This target was approved using a streamlined target validation route exclusive to small and medium-sized enterprises (SMEs). https://sciencebasedtargets.org/faqs-for-smes/ PT Sukkha Citta Indonesia commits to reduce scope 1 and scope 2 GHG emissions 42% by 2030 from a 2022 base year, and to measure and reduce its scope 3 emissions.  PT Sukkha Citta Indonesia commits to reach net-zero by 2040. As part of this, PT Sukkha Citta Indonesia commits to reduce scope 1+2+3 emissions 90% by 2040 from a 2022 base year.</t>
  </si>
  <si>
    <t>PT. Apparel One Indonesia</t>
  </si>
  <si>
    <t>PT. EVER SHINE TEX,TBK</t>
  </si>
  <si>
    <t>PT. Glostar Indonesia</t>
  </si>
  <si>
    <t>PT. Handal Sukses Karya</t>
  </si>
  <si>
    <t>PT. Indo Oil Perkasa Tbk</t>
  </si>
  <si>
    <t>This target was approved using a streamlined target validation route exclusive to small and medium-sized enterprises (SMEs). https://sciencebasedtargets.org/faqs-for-smes/ PT. Indo Oil Perkasa Tbk commits to reduce scope 1 and scope 2 GHG emissions 42% by 2030 from a 2022 base year, and to measure and reduce its scope 3 emissions.</t>
  </si>
  <si>
    <t>PT. Karya Indah Multiguna</t>
  </si>
  <si>
    <t>PT. Lawangmas Primapack Indonesia</t>
  </si>
  <si>
    <t>PT. Parkland World Indonesia</t>
  </si>
  <si>
    <t>PT. PROKEMAS ADHIKARI KREASI</t>
  </si>
  <si>
    <t>PT. Sugar Labinta</t>
  </si>
  <si>
    <t>PT. TAH SUNG HUNG</t>
  </si>
  <si>
    <t>PT. United Can</t>
  </si>
  <si>
    <t>PTC Inc.</t>
  </si>
  <si>
    <t>PUBLIC Co.,Ltd</t>
  </si>
  <si>
    <t>This target was approved using a streamlined target validation route exclusive to small and medium-sized enterprises (SMEs). https://sciencebasedtargets.org/faqs-for-smes/ PUBLIC Co.,Ltd commits to reduce scope 1 and scope 2 GHG emissions 46% by 2030 from a 2019 base year, and to measure and reduce its scope 3 emissions.</t>
  </si>
  <si>
    <t>Public Power Corporations</t>
  </si>
  <si>
    <t>GRS434003000</t>
  </si>
  <si>
    <t>213800T9Y5XCOVRZ4Y57</t>
  </si>
  <si>
    <t>Public Service Enterprise Group Inc. (PSEG)</t>
  </si>
  <si>
    <t>US7445731067</t>
  </si>
  <si>
    <t>PUSS41EMO3E6XXNV3U28</t>
  </si>
  <si>
    <t>Publicis Groupe</t>
  </si>
  <si>
    <t>FR0000130577</t>
  </si>
  <si>
    <t>2138004KW8BV57III342</t>
  </si>
  <si>
    <t>Overall Net-Zero Target
Publicis Group commits to reach net-zero greenhouse emissions across the value chain by 2040 from a 2019 base year.
Near-Term Targets
Publicis Groupe commits to reduce absolute scope 1 and 2 GHG emissions 50% by 2030 from a 2019 base year. Publicis Groupe also commits to reduce absolute scope 3 GHG emissions from purchased goods and services, fuel and energy related activities, business travel, employee commuting and upstream leased assets 50% over the same timeframe.
Long-Term Targets
Publicis Group commits to reduce absolute scope 1 and 2 GHG emissions 90% by 2040 from a 2019 base year. Publicis Group also commits to reduce absolute scope 3 GHG emissions from purchased goods and services, fuel and energy related activities, business travel, employee commuting and upstream leased assets 90% over the same timeframe.</t>
  </si>
  <si>
    <t>PubMatic</t>
  </si>
  <si>
    <t>US74467Q1031</t>
  </si>
  <si>
    <t>Puffin Produce</t>
  </si>
  <si>
    <t>This target was approved using a streamlined target validation route exclusive to small and medium-sized enterprises (SMEs). https://sciencebasedtargets.org/faqs-for-smes/ Puffin Produce commits to reduce scope 1 and scope 2 GHG emissions 46% by 2030 from a 2019 base year, and to measure and reduce its scope 3 emissions.  Puffin Produce commits to reach net-zero by 2040. As part of this, Puffin Produce commits to reduce scope 1+2+3 emissions 90% by 2040 from a 2019 base year.</t>
  </si>
  <si>
    <t>Puig Brands S.A.</t>
  </si>
  <si>
    <t>549300C2UL70KS5IC127</t>
  </si>
  <si>
    <t>Puig Brands S.A. commits to reduce absolute scope 1 and 2 GHG emissions 50% by 2030 from a 2019 base year*. Additionally, Puig Brands S.A. commits to reduce absolute scope 3 GHG emissions from purchased goods and services 30% within the same timeframe. *The target boundary includes biogenic emissions and removals from bioenergy feedstocks.</t>
  </si>
  <si>
    <t>Pukka Herbs</t>
  </si>
  <si>
    <t>01/11/2018</t>
  </si>
  <si>
    <t>Bristol-based tea company Pukka Herbs commits to reduce absolute Scope 1 &amp; 2 GHG emissions 100% by 2030 from a 2017 base-year.  Pukka Herbs also commits to reduce Scope 3 GHG emissions from crop to cup 50% per million units of products by 2030 from a 2017 base-year.</t>
  </si>
  <si>
    <t>Pukka Pies Ltd</t>
  </si>
  <si>
    <t>This target was approved using a streamlined target validation route exclusive to small and medium-sized enterprises (SMEs). https://sciencebasedtargets.org/faqs-for-smes/ Pukka Pies Ltd commits to reduce scope 1 and scope 2 GHG emissions 42% by 2030 from a 2021 base year, and to measure and reduce its scope 3 emissions.  Pukka Pies Ltd commits to reach net-zero by 2050. As part of this, Pukka Pies Ltd commits to reduce scope 1+2+3 emissions 90% by 2050 from a 2021 base year.</t>
  </si>
  <si>
    <t>Pulsant Limited</t>
  </si>
  <si>
    <t>This target was approved using a streamlined target validation route exclusive to small and medium-sized enterprises (SMEs). https://sciencebasedtargets.org/faqs-for-smes/ Pulsant Limited commits to reduce scope 1 and scope 2 GHG emissions 46% by 2030 from a 2019 base year, and to measure and reduce its scope 3 emissions.</t>
  </si>
  <si>
    <t>PUMA SE</t>
  </si>
  <si>
    <t>DE0006969603</t>
  </si>
  <si>
    <t>529900GRZ2BQY5ZM9N49</t>
  </si>
  <si>
    <t>PUMA commits to reduce absolute scope 1 and scope 2 GHG emissions 90% by 2030 from a 2017 base year. PUMA SE also commits to continue active annual sourcing of 100% renewable electricity through 2030. PUMA further commits to reduce absolute scope 3 GHG emissions from purchased goods and services and upstream transportation and distribution 33% by 2030 from a 2017 base year.*
*The target boundary includes land-related emissions and removals from bioenergy feedstocks.</t>
  </si>
  <si>
    <t>PunaMusta Media PLC</t>
  </si>
  <si>
    <t>743700HSIESZ75X06H10</t>
  </si>
  <si>
    <t>PUNGKOOK SAI GON TWO COPORATION - PUNGKOOK SAIGON III FACTORY</t>
  </si>
  <si>
    <t>Pura Aventura</t>
  </si>
  <si>
    <t>This target was approved using a streamlined target validation route exclusive to small and medium-sized enterprises (SMEs). https://sciencebasedtargets.org/faqs-for-smes/ Pura Aventura commits to reduce scope 1 and scope 2 GHG emissions 42% by 2030 from a 2021 base year, and to measure and reduce its scope 3 emissions. Pura Aventura commits to reduce scope 1+2+3 emissions 90% by 2040 from a 2021 base year.</t>
  </si>
  <si>
    <t>Puratos</t>
  </si>
  <si>
    <t>549300VKACHWXGJQMP49</t>
  </si>
  <si>
    <t>PURE DATA CENTRES GROUP LTD (GROUP)</t>
  </si>
  <si>
    <t>This target was approved using a streamlined target validation route exclusive to small and medium-sized enterprises (SMEs). https://sciencebasedtargets.org/faqs-for-smes/ PURE DATA CENTRES GROUP LTD (GROUP) commits to reduce scope 1 and scope 2 GHG emissions 42% by 2030 from a 2022 base year, and to measure and reduce its scope 3 emissions.</t>
  </si>
  <si>
    <t>Pure Storage, Inc.</t>
  </si>
  <si>
    <t>US74624M102</t>
  </si>
  <si>
    <t>549300NPDB0BZTK3WO90</t>
  </si>
  <si>
    <t>PureHealth Holding LLC</t>
  </si>
  <si>
    <t>Pureprint Group Limited</t>
  </si>
  <si>
    <t>This target was approved using a streamlined target validation route exclusive to small and medium-sized enterprises (SMEs). https://sciencebasedtargets.org/faqs-for-smes/ Pureprint Group Limited commits to reduce scope 1 and scope 2 GHG emissions 42% by 2030 from a 2022 base year, and to measure and reduce its scope 3 emissions. Pureprint Group Limited commits to reach net-zero by 2045. As part of this, Pureprint Group Limited commits to reduce scope 1+2+3 emissions 90% by 2045 from a 2022 base year.</t>
  </si>
  <si>
    <t>Purmo Group Plc</t>
  </si>
  <si>
    <t>FI4000507488</t>
  </si>
  <si>
    <t>743700JHE9365SIHRE72</t>
  </si>
  <si>
    <t>Purolator Inc.</t>
  </si>
  <si>
    <t>549300KVU8FW2TQPT393</t>
  </si>
  <si>
    <t>Putian Baiho Footwear Co., Ltd.</t>
  </si>
  <si>
    <t>Putian Max Xin Footwear Co.,Ltd.</t>
  </si>
  <si>
    <t>Putian Xin Multi Footwear Co., Ltd.</t>
  </si>
  <si>
    <t>Putian XinLong Footwear Co.,LTd.</t>
  </si>
  <si>
    <t>PVH Corp.</t>
  </si>
  <si>
    <t>US6936561009</t>
  </si>
  <si>
    <t>123WALMHY1GZXG2YDL90</t>
  </si>
  <si>
    <t>American clothing company PVH commits to reduce absolute scope 1, 2 and 3 GHG emissions by 30% by 2030 from a 2017 base year. PVH also commits to increase annual sourcing of renewable electricity from 22% in 2018 to 100% by 2030.</t>
  </si>
  <si>
    <t>Pyxus International, INC</t>
  </si>
  <si>
    <t>US74737V2051</t>
  </si>
  <si>
    <t>8YFRT44YTZ40IQKXOL79</t>
  </si>
  <si>
    <t>Q-lite</t>
  </si>
  <si>
    <t>This target was approved using a streamlined target validation route exclusive to small and medium-sized enterprises (SMEs). https://sciencebasedtargets.org/faqs-for-smes/ Q-lite commits to reduce scope 1 and scope 2 GHG emissions 38% by 2030 from a 2021 base year, and to measure and reduce its scope 3 emissions.  Q-lite commits to reduce scope 1+2+3 emissions 90% by 2050 from a 2021 base year.</t>
  </si>
  <si>
    <t>Qalaa Holdings</t>
  </si>
  <si>
    <t>QBS Technology Group</t>
  </si>
  <si>
    <t>This target was approved using a streamlined target validation route exclusive to small and medium-sized enterprises (SMEs). https://sciencebasedtargets.org/faqs-for-smes/ QBS Technology Group commits to reduce scope 1 and scope 2 GHG emissions 42% by 2030 from a 2020 base year, and to measure and reduce its scope 3 emissions.</t>
  </si>
  <si>
    <t>QESTIT</t>
  </si>
  <si>
    <t>QIAGEN N.V.</t>
  </si>
  <si>
    <t>NL0000240000</t>
  </si>
  <si>
    <t>54930036WK3GMCN17Z57</t>
  </si>
  <si>
    <t>Overall Net-Zero Target 
QIAGEN N.V. commits to reach net-zero greenhouse gas emissions across the value chain by 2050 from a 2020 base year. 
Near-Term Targets 
QIAGEN N.V. commits to reduce absolute scope 1 and 2 GHG emissions 42% by 2030 from a 2020 base year.* QIAGEN N.V. also commits to reduce absolute scope 3 GHG emissions from business travel, use of sold products and end-of-life treatment of sold products 25% within the same timeframe. QIAGEN N.V. further commits that 67% of its suppliers by emissions covering purchased goods and services, capital goods and upstream transportation and distribution, will have science-based targets by 2027. 
 *The target boundary includes land-related emissions and removals from bioenergy feedstocks. 
 Long-Term Targets 
QIAGEN N.V. commits to reduce absolute scope 1, 2 and 3 GHG emissions 90% by 2050 from a 2020 base year.*</t>
  </si>
  <si>
    <t>Qinetiq</t>
  </si>
  <si>
    <t>GB00B0WMWD03</t>
  </si>
  <si>
    <t>213800S8OBDOZMCMUW34</t>
  </si>
  <si>
    <t>Overall Net-Zero Target
QinetiQ Group Plc commits to reach net-zero greenhouse gas emissions across the value  chain by FY2050 from a FY2020 base year.
Near-Term Targets
QinetiQ Group Plc commits to reduce absolute scope 1 and 2 GHG emissions 50% by FY2030  from a FY2020 base year. QinetiQ Group Plc also commits to reduce absolute scope 3 GHG  emissions 30% by FY2030 from a FY2020 base year. QinetiQ Group Plc further commits to  reduce absolute scope 3 GHG emissions from use of sold products 42% within the same  timeframe.
Long-Term Targets
QinetiQ Group Plc commits to reduce absolute scope 1 and 2 GHG emissions 90% by FY2050  from a FY2020 base year. QinetiQ Group Plc also commits to reduce absolute scope 3 GHG  emissions 90% by FY2050 from a FY2020 base year. QinetiQ Group Plc further commits to  reduce absolute scope 3 GHG emissions from use of sold products 90% within the same  timeframe.</t>
  </si>
  <si>
    <t>QINGDAO DELLWARE REFRIGERATION CO LTD</t>
  </si>
  <si>
    <t>This target was approved using a streamlined target validation route exclusive to small and medium-sized enterprises (SMEs). https://sciencebasedtargets.org/faqs-for-smes/ QINGDAO DELLWARE REFRIGERATION CO LTD commits to reduce scope 1 and scope 2 GHG emissions 42% by 2030 from a 2021 base year, and to measure and reduce its scope 3 emissions.</t>
  </si>
  <si>
    <t>Qingdao Haier Special Freezer</t>
  </si>
  <si>
    <t>Qingdao Hanhe Cable., Ltd.</t>
  </si>
  <si>
    <t>91370200264821953P</t>
  </si>
  <si>
    <t>6556006X4PQWK2P8AO35</t>
  </si>
  <si>
    <t>Qingdao Reliance Machinery Co., Ltd</t>
  </si>
  <si>
    <t>This target was approved using a streamlined target validation route exclusive to small and medium-sized enterprises (SMEs). https://sciencebasedtargets.org/faqs-for-smes/ Qingdao Reliance Machinery Co., Ltd commits to reduce scope 1 and scope 2 GHG emissions 42% by 2030 from a 2021 base year, and to measure and reduce its scope 3 emissions.</t>
  </si>
  <si>
    <t>Qisda Corporation</t>
  </si>
  <si>
    <t>US7472871000</t>
  </si>
  <si>
    <t>254900H95TJC2CV11X50</t>
  </si>
  <si>
    <t>Qisda Corporation commits to reduce absolute scope 1 and 2 GHG emissions 42% by 2030 from a 2021 base year. Qisda Corporation also commits to reduce absolute scope 3 GHG emissions 25% within the same timeframe.</t>
  </si>
  <si>
    <t>Qlik Technologies Inc.</t>
  </si>
  <si>
    <t>Qol Holdings Co., Ltd.</t>
  </si>
  <si>
    <t>JP3266160005</t>
  </si>
  <si>
    <t>Qontigo GmbH</t>
  </si>
  <si>
    <t>QPS Holdings</t>
  </si>
  <si>
    <t>QTerminals LLC</t>
  </si>
  <si>
    <t>Qatar</t>
  </si>
  <si>
    <t>QTM Global Services Ltd</t>
  </si>
  <si>
    <t>This target was approved using a streamlined target validation route exclusive to small and medium-sized enterprises (SMEs). https://sciencebasedtargets.org/faqs-for-smes/ QTM Global Services Ltd commits to reduce scope 1 and scope 2 GHG emissions 42% by 2030 from a 2022 base year, and to measure and reduce its scope 3 emissions. QTM Global Services Ltd commits to reach net-zero by 2039. As part of this, QTM Global Services Ltd commits to reduce scope 1+2+3 emissions 100% by 2039 from a 2022 base year.</t>
  </si>
  <si>
    <t>QTS Group Limited</t>
  </si>
  <si>
    <t>Quadrangle Architects Limited</t>
  </si>
  <si>
    <t>Quadrangle Architects Limited commits to reduce absolute scope 1 and 2 GHG emissions 46.2% by 2030 from a 2019 base year. Quadrangle Architects Limited commits to reduce absolute scope 3 GHG emissions from purchased goods and services and capital goods 46.2% by 2030 from a 2019 base year</t>
  </si>
  <si>
    <t>Quake srl</t>
  </si>
  <si>
    <t>01/11/2024</t>
  </si>
  <si>
    <t>This target was approved using a streamlined target validation route exclusive to small and medium-sized enterprises (SMEs). https://sciencebasedtargets.org/faqs-for-smes/ Quake srl commits to reduce scope 1 and scope 2 GHG emissions 42% by 2030 from a 2021 base year, and to measure and reduce its scope 3 emissions.</t>
  </si>
  <si>
    <t>Qualcomm Incorporated</t>
  </si>
  <si>
    <t>US7475251036</t>
  </si>
  <si>
    <t>H1J8DDZKZP6H7RWC0H53</t>
  </si>
  <si>
    <t>Overall Net Zero target
Qualcomm Incorporated commits to reach net-zero greenhouse gas emissions across the
value chain by FY2040.
Near-Term Targets
Qualcomm Incorporated commits to reduce absolute scope 1 and 2 GHG emissions 50% by FY2030 from a FY2020 base year. Qualcomm Incorporated also commits to reduce absolute scope 3 GHG emissions 25% within the same timeframe.
Long-Term Target
Qualcomm Incorporated commits to reduce absolute scope 1, 2 and 3 GHG emissions 90%
by FY2040 from a FY2020 base year.</t>
  </si>
  <si>
    <t>Quálitas Controladora S.A.B. de C.V.</t>
  </si>
  <si>
    <t>MX01Q0000008</t>
  </si>
  <si>
    <t>Quanta Computer Inc.</t>
  </si>
  <si>
    <t>TW0002382009</t>
  </si>
  <si>
    <t>529900DE8BIV3XOXIK04</t>
  </si>
  <si>
    <t>QUANTICS CONSULTING LTD.</t>
  </si>
  <si>
    <t>This target was approved using a streamlined target validation route exclusive to small and medium-sized enterprises (SMEs). https://sciencebasedtargets.org/faqs-for-smes/  QUANTICS CONSULTING LTD. commits to maintain zero scope 1 emissions through 2030. QUANTICS CONSULTING LTD. also commits to reduce absolute scope 2 GHG emissions 42% by 2030 from a 2022 base year, and to measure and reduce its scope 3 emissions.</t>
  </si>
  <si>
    <t>Quanxing Machining Group Co., Ltd.</t>
  </si>
  <si>
    <t>Quattro Plant Ltd</t>
  </si>
  <si>
    <t>Quess Corp Limited</t>
  </si>
  <si>
    <t>US83421A1043</t>
  </si>
  <si>
    <t>335800IMP1C9KOQZDK11</t>
  </si>
  <si>
    <t>Questel</t>
  </si>
  <si>
    <t>QuestGates Ltd</t>
  </si>
  <si>
    <t>This target was approved using a streamlined target validation route exclusive to small and medium-sized enterprises (SMEs). https://sciencebasedtargets.org/faqs-for-smes/ QuestGates Ltd commits to reduce scope 1 and scope 2 GHG emissions 46% by 2030 from a 2019 base year, and to measure and reduce its scope 3 emissions. QuestGates Ltd commits to reach net-zero by 2040. As part of this, QuestGates Ltd to reduce scope 1+2+3 emissions 95% by 2040 from a 2019 base year.</t>
  </si>
  <si>
    <t>Quik Holding B.V.</t>
  </si>
  <si>
    <t>Quimpac</t>
  </si>
  <si>
    <t>This target was approved using a streamlined target validation route exclusive to small and medium-sized enterprises (SMEs). https://sciencebasedtargets.org/faqs-for-smes/ Quimpac commits to reduce scope 1 and scope 2 GHG emissions 42% by 2030 from a 2021 base year, and to measure and reduce its scope 3 emissions.</t>
  </si>
  <si>
    <t>Quintain Limited</t>
  </si>
  <si>
    <t>Quzhou Junye renewable resources CO.LTD</t>
  </si>
  <si>
    <t>This target was approved using a streamlined target validation route exclusive to small and medium-sized enterprises (SMEs). https://sciencebasedtargets.org/faqs-for-smes/ Quzhou Junye renewable resources CO.LTD commits to reduce scope 1 and scope 2 GHG emissions 42% by 2030 from a 2023 base year, and to measure and reduce its scope 3 emissions.</t>
  </si>
  <si>
    <t>Quzhou Oriental Special Steel Co. Ltd.</t>
  </si>
  <si>
    <t>This target was approved using a streamlined target validation route exclusive to small and medium-sized enterprises (SMEs). https://sciencebasedtargets.org/faqs-for-smes/ Quzhou Oriental Special Steel Co. Ltd. commits to reduce scope 1 and scope 2 GHG emissions 50% by 2030 from a 2018 base year, and to measure and reduce its scope 3 emissions.</t>
  </si>
  <si>
    <t>Quzhou Xinjiang Materials Co.Ltd</t>
  </si>
  <si>
    <t>This target was approved using a streamlined target validation route exclusive to small and medium-sized enterprises (SMEs). https://sciencebasedtargets.org/faqs-for-smes/ Quzhou Xinjiang Materials Co.Ltd commits to reduce scope 1 and scope 2 GHG emissions 42% by 2030 from a 2022 base year, and to measure and reduce its scope 3 emissions.</t>
  </si>
  <si>
    <t>R&amp;G PharmaStudies Co.，Ltd.</t>
  </si>
  <si>
    <t>R&amp;K Drysdale ltd.</t>
  </si>
  <si>
    <t>This target was approved using a streamlined target validation route exclusive to small and medium-sized enterprises (SMEs). https://sciencebasedtargets.org/faqs-for-smes/ R&amp;K Drysdale ltd. commits to reduce scope 1 and scope 2 GHG emissions 50% by 2030 from a 2018 base year, and to measure and reduce its scope 3 emissions. R&amp;K Drysdale ltd. commits to reach net-zero by 2050. As part of this, R&amp;K Drysdale ltd. commits to reduce scope 1+2+3 emissions 100% by 2050 from a 2018 base year.</t>
  </si>
  <si>
    <t>R.E.A. Holdings plc</t>
  </si>
  <si>
    <t>GB0002349065</t>
  </si>
  <si>
    <t>213800YXL94R94RYG150</t>
  </si>
  <si>
    <t>Raben Group N.V.</t>
  </si>
  <si>
    <t>259400J49YF4V7ELER71</t>
  </si>
  <si>
    <t>Raben Group N.V.commits to reduce absolute scope 1 and 2 GHG emissions 38.7% by 2030 from a 2020 base year. Raben Group N.V. also commits that 77% of its suppliers by emissions covering upstream transportation &amp; distribution will have science-based targets by 2027</t>
  </si>
  <si>
    <t>Rabita Software</t>
  </si>
  <si>
    <t>This target was approved using a streamlined target validation route exclusive to small and medium-sized enterprises (SMEs). https://sciencebasedtargets.org/faqs-for-smes/ Rabita Software commits to reduce scope 1 and scope 2 GHG emissions 42% by 2030 from a 2022 base year, and to measure and reduce its scope 3 emissions.</t>
  </si>
  <si>
    <t>Radiaant Expovision Pvt. Ltd.</t>
  </si>
  <si>
    <t>335800IKUCOGIB5B4Z71</t>
  </si>
  <si>
    <t>Radiant International Textile Co.,Ltd</t>
  </si>
  <si>
    <t>This target was approved using a streamlined target validation route exclusive to small and medium-sized enterprises (SMEs). https://sciencebasedtargets.org/faqs-for-smes/ Radiant International Textile Co.,Ltd commits to reduce scope 1 and scope 2 GHG emissions 46% by 2030 from a 2019 base year, and to measure and reduce its scope 3 emissions.</t>
  </si>
  <si>
    <t>Radiate Holdco, LLC</t>
  </si>
  <si>
    <t>Radici Novacips Spa</t>
  </si>
  <si>
    <t>815600FBBBCE039ED056</t>
  </si>
  <si>
    <t>Radici Novacips Spa commits to reduce absolute scope 1 and 2 GHG emissions 80% by 2030 from a 2022 base year. Radici Novacips Spa also commits to reduce absolute scope 3 GHG emissions 25% within the same timeframe.</t>
  </si>
  <si>
    <t>Radio Flyer Inc.</t>
  </si>
  <si>
    <t>Radio Flyer commits to reduce absolute scope 1 and 2 GHG emissions 33% by 2030 from a 2017 base year. Radio Flyer commits to reduce scope 3 GHG emissions 28% per tonne of product sold by 2030 from a 2017 base year.</t>
  </si>
  <si>
    <t>Radisson Hotel Group</t>
  </si>
  <si>
    <t>SE0001857533</t>
  </si>
  <si>
    <t>Near-Term Targets:
Radisson Hotel Group commits to reduce absolute scope 1 and 2 GHG emissions 46.2% by 2030 from a 2019 base year. Radisson Hotel Group also commits to reduce absolute scope 3 GHG emissions from fuel and energy related activities and franchises 27.5% within the same timeframe.
Radisson Hotel Group commits to reduce absolute scope 1 and 2 GHG emissions 46.2% by 2030 from a 2019 base year. Radisson Hotel Group also commits to reduce absolute scope 3 GHG emissions from fuel and energy related activities and franchises 27.5% within the same timeframe.
Overall Net-Zero Target: 
Radisson Hotel Group commits to reach net- zero greenhouse gas emissions across the value chain by 2050. 
Long-Term Targets: 
Radisson Hotel Group commits to reduce absolute scope 1, 2, and 3 GHG emissions 90% by 2050 from a 2019 base year.</t>
  </si>
  <si>
    <t>Radius Systems Limited</t>
  </si>
  <si>
    <t>Radley Engineering Ltd.</t>
  </si>
  <si>
    <t>RADNIK EXPORTS</t>
  </si>
  <si>
    <t>335800V26259WCMVNV57</t>
  </si>
  <si>
    <t>RADWARE LTD</t>
  </si>
  <si>
    <t>IL0010834765</t>
  </si>
  <si>
    <t>Raiffeisen Bank International AG</t>
  </si>
  <si>
    <t>AT0000606306</t>
  </si>
  <si>
    <t>9ZHRYM6F437SQJ6OUG95</t>
  </si>
  <si>
    <t>Headline target: Raiffeisen Bank International's portfolio targets cover 23% of its total investment and lending activities as of 2021. https://sciencebasedtargets.org/resources/files/Target-language-and-summary_Raiffeisen-Bank-International-AG.docx.pdf</t>
  </si>
  <si>
    <t>Railpool</t>
  </si>
  <si>
    <t>This target was approved using a streamlined target validation route exclusive to small and medium-sized enterprises (SMEs). https://sciencebasedtargets.org/faqs-for-smes/ Railpool commits to reduce scope 1 and scope 2 GHG emissions 42% by 2030 from a 2021 base year, and to measure and reduce its scope 3 emissions.  Railpool commits to reduce scope 1+2+3 emissions 90% by 2050 from a 2021 base year.</t>
  </si>
  <si>
    <t>RAIN Group</t>
  </si>
  <si>
    <t>This target was approved using a streamlined target validation route exclusive to small and medium-sized enterprises (SMEs). https://sciencebasedtargets.org/faqs-for-smes/ RAIN Group commits to maintain zero scope 1 and scope 2 emissions through 2030 from a 2022 base year, and to measure and reduce its scope 3 emissions</t>
  </si>
  <si>
    <t>Raina Co., Ltd.</t>
  </si>
  <si>
    <t>This target was approved using a streamlined target validation route exclusive to small and medium-sized enterprises (SMEs). https://sciencebasedtargets.org/faqs-for-smes/ Raina Co., Ltd. commits to reduce scope 1 and scope 2 GHG emissions 42% by 2030 from a 2021 base year, and to measure and reduce its scope 3 emissions.</t>
  </si>
  <si>
    <t>Rainbow Restoration</t>
  </si>
  <si>
    <t>This target was approved using a streamlined target validation route exclusive to small and medium-sized enterprises (SMEs). https://sciencebasedtargets.org/faqs-for-smes/ Rainbow Restoration commits to reduce scope 1 and scope 2 GHG emissions 42% by 2030 from a 2021 base year, and to measure and reduce its scope 3 emissions.</t>
  </si>
  <si>
    <t>RAISE</t>
  </si>
  <si>
    <t>Raj Overseas</t>
  </si>
  <si>
    <t>3358007D4EMSE3YNB590</t>
  </si>
  <si>
    <t>Raja Porcelain Co.,Ltd</t>
  </si>
  <si>
    <t>This target was approved using a streamlined target validation route exclusive to small and medium-sized enterprises (SMEs). https://sciencebasedtargets.org/faqs-for-smes/ Raja Porcelain Co.,Ltd commits to reduce scope 1 and scope 2 GHG emissions 42% by 2030 from a 2021 base year, and to measure and reduce its scope 3 emissions.</t>
  </si>
  <si>
    <t>Rakennuskemia Oy</t>
  </si>
  <si>
    <t>This target was approved using a streamlined target validation route exclusive to small and medium-sized enterprises (SMEs). https://sciencebasedtargets.org/faqs-for-smes/ Rakennuskemia Oy commits to reduce scope 1 and scope 2 GHG emissions 42% by 2030 from a 2021 base year, and to measure and reduce its scope 3 emissions.</t>
  </si>
  <si>
    <t>Raksystems Group</t>
  </si>
  <si>
    <t>Rakuten Group, Inc.</t>
  </si>
  <si>
    <t>JP3967200001</t>
  </si>
  <si>
    <t>529900IMXUCQKUL1H943</t>
  </si>
  <si>
    <t>Ralca S.A. de C.V.</t>
  </si>
  <si>
    <t>This target was approved using a streamlined target validation route exclusive to small and medium-sized enterprises (SMEs). https://sciencebasedtargets.org/faqs-for-smes/ Ralca S.A. de C.V. commits to reduce scope 1 and scope 2 GHG emissions 42% by 2030 from a 2020 base year, and to measure and reduce its scope 3 emissions. Ralca S.A. de C.V. commits to reach net-zero by 2050. As part of this, Ralca S.A. de C.V. commits to reduce scope 1+2+3 emissions 90% by 2050 from a 2020 base year.</t>
  </si>
  <si>
    <t>Ralf Bohle GmbH | SCHWALBE</t>
  </si>
  <si>
    <t>This target was approved using a streamlined target validation route exclusive to small and medium-sized enterprises (SMEs). https://sciencebasedtargets.org/faqs-for-smes/ Ralf Bohle GmbH | SCHWALBE commits to reduce scope 1 and scope 2 GHG emissions 50% by 2030 from a 2018 base year, and to measure and reduce its scope 3 emissions.  Ralf Bohle GmbH | SCHWALBE commits to reach net-zero by 2040. As part of this, Ralf Bohle GmbH | SCHWALBE commits to reduce scope 1+2+3 emissions 100% by 2040 from a 2018 base year.</t>
  </si>
  <si>
    <t>Ralph Lauren Corporation</t>
  </si>
  <si>
    <t>US7512121010</t>
  </si>
  <si>
    <t>HO1QNWM0IXBZ0QSMMO20</t>
  </si>
  <si>
    <t>Ralph Lauren commits to reduce absolute scope 1, 2, and 3 GHG emissions 30% by FY 2030 from a FY 2020 base year. Ralph Lauren commits to increase annual sourcing of renewable electricity from 2% in FY 2020 to 100% by FY 2025.</t>
  </si>
  <si>
    <t>Ramatex</t>
  </si>
  <si>
    <t>Ramatex Industrial (Suzhou) Ltd commits to reduce absolute scope 1+2+3 GHG emissions 25% by 2025 from a 2019 base year.</t>
  </si>
  <si>
    <t>Ramaxel Technology Electronic (Huizhou) Limited</t>
  </si>
  <si>
    <t>Ramboll Group A/S</t>
  </si>
  <si>
    <t>2138008CZUJQKEQKVZ11</t>
  </si>
  <si>
    <t>Ramboll Group commits to reduce absolute scope 1 and 2 GHG emissions 46.2% by 2030 from a 2019 base year. Ramboll Group also commits to reduce absolute scope 3 GHG emissions from business travel 27.5% within the same timeframe. Ramboll Group commits that 80% of its suppliers by emissions covering purchased goods and services will have science-based targets by 2025.</t>
  </si>
  <si>
    <t>Ramon Sabater</t>
  </si>
  <si>
    <t>This target was approved using a streamlined target validation route exclusive to small and medium-sized enterprises (SMEs). https://sciencebasedtargets.org/faqs-for-smes/ Ramon Sabater commits to reduce scope 1 and scope 2 GHG emissions 42% by 2030 from a 2021 base year, and to measure and reduce its scope 3 emissions. Ramon Sabater commits to reach net-zero greenhouse gas emissions across the value chain by 2050 from a 2021 base year.</t>
  </si>
  <si>
    <t>Ramsay Health Care Limited</t>
  </si>
  <si>
    <t>ABN 57 001 288 768</t>
  </si>
  <si>
    <t>rand* construction corporation</t>
  </si>
  <si>
    <t>Randstad N.V.</t>
  </si>
  <si>
    <t>NL0000379121</t>
  </si>
  <si>
    <t>7245009EAAUUQJ0U4T57</t>
  </si>
  <si>
    <t>Rangel Distribuição e Logística S.A.</t>
  </si>
  <si>
    <t>Ranson Group BV</t>
  </si>
  <si>
    <t>This target was approved using a streamlined target validation route exclusive to small and medium-sized enterprises (SMEs). https://sciencebasedtargets.org/faqs-for-smes/ Ranson Group BV commits to reduce scope 1 and scope 2 GHG emissions 42% by 2030 from a 2020 base year, and to measure and reduce its scope 3 emissions.</t>
  </si>
  <si>
    <t>Rapha Racing Ltd</t>
  </si>
  <si>
    <t>Registered number: 04849594</t>
  </si>
  <si>
    <t>213800WDGVSKQ3SGIV55</t>
  </si>
  <si>
    <t>Overall Net-Zero Target
Rapha Racing commits to reach net-zero greenhouse gas emissions across the value chain by 2050 from a 2021 base year.
Near-Term Targets
Rapha commits to reduce absolute scope 1 and 2 GHG emissions 88% by 2030 from a 2021 base year. Rapha also commits to reduce absolute scope 3 GHG emissions 45% within the same timeframe.
Long-Term Targets
Rapha commits to reduce absolute scope 1 and 2 GHG emissions 90% by 2040 from a 2021 base year. Rapha also commits to reduce absolute scope 3 GHG emissions 90% by 2050 from a 2021 base year.</t>
  </si>
  <si>
    <t>Rapid7 Inc.</t>
  </si>
  <si>
    <t>549300GNVG5D60KEYN14</t>
  </si>
  <si>
    <t>Rathbones Group Plc</t>
  </si>
  <si>
    <t>GB0002148343</t>
  </si>
  <si>
    <t>213800MBTHM6UE8ZQP29</t>
  </si>
  <si>
    <t>Headline target: Rathbones Group Plc’s portfolio targets cover 91% of its total investment and lending activities as of December 2020. Rathbone Group Plc commits to reduce absolute scope 3 (category 1-14) GHG emissions 42% by 2030 from a 2020 base year. https://sciencebasedtargets.org/resources/files/Target-language-and-summary_Rathbones-Group.docx.pdf</t>
  </si>
  <si>
    <t>RATP</t>
  </si>
  <si>
    <t>RATP commits to reduce scope 1, 2 and scope 3 GHG emissions covering fuel and energy related activities 45% per passenger kilometer, equivalent to a 43% absolute reduction, by 2027 from a 2019 base year*. RATP also commits that 70% of its suppliers by spend covering purchased goods and services and capital goods, will have science-based targets by 2027. *The target boundary includes biogenic land-related emissions and removals from bioenergy feedstocks</t>
  </si>
  <si>
    <t>Rawstone Consulting</t>
  </si>
  <si>
    <t>This target was approved using a streamlined target validation route exclusive to small and medium-sized enterprises (SMEs). https://sciencebasedtargets.org/faqs-for-smes/ Rawstone Consulting commits to reduce scope 1 and scope 2 GHG emissions 38% by 2030 from a 2021 base year, and to measure and reduce its scope 3 emissions.</t>
  </si>
  <si>
    <t>RAYCAP</t>
  </si>
  <si>
    <t>Raymond (PanYu NanSha) Electrical Appliance Development Co., Ltd.</t>
  </si>
  <si>
    <t>HK0229001182</t>
  </si>
  <si>
    <t>Razer Inc.</t>
  </si>
  <si>
    <t>KYG7397A1067</t>
  </si>
  <si>
    <t>529900B3H0RSWJ089K63</t>
  </si>
  <si>
    <t>Razer Inc. commits to reduce absolute scope 1 and 2 GHG emissions 90% by
2030 from a 2019 base year. Razer Inc. also commits to reduce scope 3 GHG
emissions covering purchased goods and services, capital goods, downstream
transportation and distribution and end-of-life treatment of sold products 55% per
USD value added within the same timeframe. Razer Inc. further commits to
maintain active annual sourcing of 100% renewable electricity through 2030.</t>
  </si>
  <si>
    <t>RCP LLC</t>
  </si>
  <si>
    <t>US76171L1061</t>
  </si>
  <si>
    <t>RCS Plastics GmbH</t>
  </si>
  <si>
    <t>This target was approved using a streamlined target validation route exclusive to small and medium-sized enterprises (SMEs). https://sciencebasedtargets.org/faqs-for-smes/ RCS Plastics GmbH commits to reduce scope 1 and scope 2 GHG emissions 42% by 2030 from a 2022 base year, and to measure and reduce its scope 3 emissions.</t>
  </si>
  <si>
    <t>Re:CS Co.,Ltd.</t>
  </si>
  <si>
    <t>This target was approved using a streamlined target validation route exclusive to small and medium-sized enterprises (SMEs). https://sciencebasedtargets.org/faqs-for-smes/ Re:CS Co.,Ltd. commits to reduce absolute scope 1 and scope 2 GHG emissions 30% by 2030 from a 2018 base year, and to measure and reduce its scope 3 emissions.</t>
  </si>
  <si>
    <t>ReAcción / Alva</t>
  </si>
  <si>
    <t>Real Chemistry</t>
  </si>
  <si>
    <t>REALCO</t>
  </si>
  <si>
    <t>This target was approved using a streamlined target validation route exclusive to small and medium-sized enterprises (SMEs). https://sciencebasedtargets.org/faqs-for-smes/ REALCO commits to reduce scope 1 and scope 2 GHG emissions 46% by 2030 from a 2019 base year, and to measure and reduce its scope 3 emissions.</t>
  </si>
  <si>
    <t>RealTyme, S.A.</t>
  </si>
  <si>
    <t>This target was approved using a streamlined target validation route exclusive to small and medium-sized enterprises (SMEs). https://sciencebasedtargets.org/faqs-for-smes/ RealTyme, S.A. commits to reduce scope 1 and scope 2 GHG emissions 38% by 2030 from a 2021 base year, and to measure and reduce its scope 3 emissions.</t>
  </si>
  <si>
    <t>Reborn Normandie</t>
  </si>
  <si>
    <t>This target was approved using a streamlined target validation route exclusive to small and medium-sized enterprises (SMEs). https://sciencebasedtargets.org/faqs-for-smes/ Reborn Normandie commits to reduce scope 1 and scope 2 GHG emissions 46% by 2030 from a 2019 base year, and to measure and reduce its scope 3 emissions.</t>
  </si>
  <si>
    <t>Recipharm</t>
  </si>
  <si>
    <t>Recipharm commits to reduce absolute scope 1 and 2 GHG emissions 42.1% by 2030 from a 2021 base year*. Recipharm also commits to increase active annual sourcing of renewable electricity from 93.5% in 2021 to 100.0% by 2030. Recipharm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25.0% within the same timeframe.
*The target boundary includes land-related emissions and removals from bioenergy feedstocks.</t>
  </si>
  <si>
    <t>Reckitt Benckiser Group plc</t>
  </si>
  <si>
    <t>GB00B24CGK77</t>
  </si>
  <si>
    <t>5493003JFSMOJG48V108</t>
  </si>
  <si>
    <t>Reckitt Benckiser commits to reduce absolute scope 1 and 2 GHG emissions 65% by 2030 from a 2015 base year*. Reckitt Benckiser commits to reduce absolute scope 3 GHG emissions 50% by 2030 from a 2015 base year. Reckitt Benckiser commits to increase annual sourcing of renewable electricity from 5% in 2015 to 100% by 2030. *The target boundary includes biogenic emissions and removals from bioenergy feedstocks.</t>
  </si>
  <si>
    <t>Reconomy Group</t>
  </si>
  <si>
    <t>Overall Net-Zero Target
Reconomy Group commits to reach net-zero GHG emissions across the value chain by 2040.
Near-Term Targets
Reconomy Group commits to reduce absolute scope 1 and 2 GHG emissions 33.6% by 2028 from a 2021 base year. Reconomy commits to increase active annual sourcing of renewable electricity from 86% in 2021 to 100% by 2028. Reconomy Group  commits to reduce scope 3 GHG emissions 44% per USD value added by 2028 from a 2021 base year.
Long-Term Targets
Reconomy Group commits to reduce absolute scope 1 and 2 GHG emissions 90% by 2040 from a 2021 base year. Reconomy Group also commits to reduce scope 3 GHG emissions 97% per USD value added within the same timeframe.</t>
  </si>
  <si>
    <t>Recreational Equipment, Inc</t>
  </si>
  <si>
    <t>5493008S8LROE52QUM63</t>
  </si>
  <si>
    <t>Overall Net-Zero Target
REI commits to reach net-zero GHG emissions across the value chain by 2050.
Near-Term Targets
REI commits to reduce absolute scope 1 and 2 GHG emissions 47% by 2030 from a 2019
base year. REI also commits to reduce absolute scope 3 GHG emissions 47% within the same timeframe. REI further commits that 41% of its suppliers by emissions covering purchased good and services, will have science-based targets by 2025.
Long-Term Targets
REI commits to reduce absolute scopes 1, 2, and 3 GHG emissions 90% by 2050 from a 2019 base year</t>
  </si>
  <si>
    <t>Recruit Holdings Co., Ltd.</t>
  </si>
  <si>
    <t>JP3970300004, US75629J1016</t>
  </si>
  <si>
    <t>353800R2LRSMVVC4I806</t>
  </si>
  <si>
    <t>Recruit Holdings Co., Ltd. commits to reduce absolute scope 1 and 2 GHG
emissions 46.2% by FY2030 from a FY2019 base year. Recruit Holdings
Co., Ltd. also commits to reduce absolute scope 3 GHG emissions 30% by
FY2030 from a FY2019 base year.</t>
  </si>
  <si>
    <t>RECRUITERS.IE</t>
  </si>
  <si>
    <t>This target was approved using a streamlined target validation route exclusive to small and medium-sized enterprises (SMEs). https://sciencebasedtargets.org/faqs-for-smes/ Recruiters.ie commits to reduce scope 1 and scope 2 GHG emissions 50% by 2030 from a 2018 base year, and to measure and reduce its scope 3 emissions.</t>
  </si>
  <si>
    <t>RECTICEL</t>
  </si>
  <si>
    <t>BE0003656676</t>
  </si>
  <si>
    <t>549300R8K43AXHYP5M15</t>
  </si>
  <si>
    <t>Overall Net-Zero Target
RECTICEL commits to reach net-zero greenhouse gas emissions across the value chain by
2050 from a 2021 base year.
Near-Term Targets
RECTICEL commits to reduce absolute scope 1 and 2 GHG emissions 90% by 2030 from a
2021 base year.
RECTICEL also commits to reduce absolute scope 3 GHG emissions 25% within the same
timeframe.
Long-Term Targets
RECTICEL commits to maintain at least 90% absolute scope 1 and 2 GHG emissions
reductions from 2030 through 2050 from a 2021 base year.
RECTICEL also commits to reduce absolute scope 3 GHG emissions 90% by 2050 from a
2021 base year.</t>
  </si>
  <si>
    <t>reCup GmbH</t>
  </si>
  <si>
    <t>This target was approved using a streamlined target validation route exclusive to small and medium-sized enterprises (SMEs). https://sciencebasedtargets.org/faqs-for-smes/ reCup GmbH commits to reduce scope 1 and scope 2 GHG emissions 42% by 2030 from a 2022 base year, and to measure and reduce its scope 3 emissions.</t>
  </si>
  <si>
    <t>Recycle Tech Japan Co.,Ltd</t>
  </si>
  <si>
    <t>This target was approved using a streamlined target validation route exclusive to small and medium-sized enterprises (SMEs). https://sciencebasedtargets.org/faqs-for-smes/ Recycle Tech Japan Co.,Ltd commits to reduce scope 1 and scope 2 GHG emissions 42% by 2030 from a 2022 base year, and to measure and reduce its scope 3 emissions.</t>
  </si>
  <si>
    <t>Recycling Lives Holdings Limited</t>
  </si>
  <si>
    <t>Red Avenue New Materials Group Co., Ltd.</t>
  </si>
  <si>
    <t>Red Bull GmbH</t>
  </si>
  <si>
    <t>Overall Net-Zero Target 
Red Bull commits to reach net-zero GHG emissions across the value chain by 2040. 
Near-Term Targets 
Red Bull commits to reduce absolute scope 1 and 2 GHG emissions 42% by 2030 from a 2021 base year*. Red Bull also commits to reduce absolute scope 3 GHG emissions 25% within the same timeframe. *The target boundary includes biogenic land-related emissions and removals from bioenergy feedstocks. 
Long-Term Targets 
Red Bull commits to reduce absolute scope 1, 2 and 3 GHG emissions 90% by 2040 from a 2021 base year*. *The target boundary includes biogenic land-related emissions and removals from bioenergy feedstocks.</t>
  </si>
  <si>
    <t>Red Electrica de España (Grupo Red Eléctrica) (redeia)</t>
  </si>
  <si>
    <t>ES0173093115</t>
  </si>
  <si>
    <t>5493009HMD0C90GUV498</t>
  </si>
  <si>
    <t>Overall Net-Zero Target
Grupo Red Eléctrica commits to reach net-zero greenhouse gas mission across the value chain by 2050 from a 2019 base year.
Near-Term Targets
Grupo Red Eléctrica commits to reduce absolute scope 1 and 2 GHG emissions 55% by 2030 from a 2019 base year. Grupo Red Eléctrica also commits to reduce absolute scope 3 GHG emissions 28% within the same timeframe.
Long-Term Targets
Grupo Red Eléctrica commits to reduce absolute scope 1 and 2 GHG emissions 90% by 2050 from a 2019 base year. Grupo Red Eléctrica also commits to reduce scope 3 GHG emissions 90% within the same timeframe.</t>
  </si>
  <si>
    <t>Red Glead Discovery AB</t>
  </si>
  <si>
    <t>This target was approved using a streamlined target validation route exclusive to small and medium-sized enterprises (SMEs). https://sciencebasedtargets.org/faqs-for-smes/ Red Glead Discovery AB commits to reduce scope 1 and scope 2 GHG emissions 38% by 2030 from a 2021 base year, and to measure and reduce its scope 3 emissions.  Red Glead Discovery AB also commits to reduce scope 1+2+3 emissions 90% by 2045 from a 2021 base year.</t>
  </si>
  <si>
    <t>Red Nucleus</t>
  </si>
  <si>
    <t>Red-Inc ltd</t>
  </si>
  <si>
    <t>This target was approved using a streamlined target validation route exclusive to small and medium-sized enterprises (SMEs). https://sciencebasedtargets.org/faqs-for-smes/ Red-Inc ltd commits to reduce scope 1 and scope 2 GHG emissions 50% by 2030 from a 2018 base year, and to measure and reduce its scope 3 emissions. Red-Inc ltd commits to reach net-zero by 2040. As part of this, Red-Inc ltd commits to reduce scope 1+2+3 emissions 90% by 2040 from a 2018 base year.</t>
  </si>
  <si>
    <t>red10 Dev Ltd</t>
  </si>
  <si>
    <t>This target was approved using a streamlined target validation route exclusive to small and medium-sized enterprises (SMEs). https://sciencebasedtargets.org/faqs-for-smes/  red10 Dev Ltd commits to maintain zero scope 1 and scope 2 emissions through 2030 from a 2019 base year, and to measure and reduce its scope 3 emissions</t>
  </si>
  <si>
    <t>Redcentric PLC</t>
  </si>
  <si>
    <t>GB00B7TW1V39</t>
  </si>
  <si>
    <t>213800FGYMMNE9OKFD14</t>
  </si>
  <si>
    <t>REDEVCO B.V.</t>
  </si>
  <si>
    <t>Redrow plc</t>
  </si>
  <si>
    <t>GB00BG11K365</t>
  </si>
  <si>
    <t>2138008WJZBBA7EYEL28</t>
  </si>
  <si>
    <t>Redrow plc commits to reduce absolute scope 1 and 2 GHG emissions 42% by 2030 from a 2021 base year. Redrow plc commits to reduce absolute scope 3 GHG emissions 25% within the same timeframe.</t>
  </si>
  <si>
    <t>Redshaw Advisors</t>
  </si>
  <si>
    <t>This target was approved using a streamlined target validation route exclusive to small and medium-sized enterprises (SMEs). https://sciencebasedtargets.org/faqs-for-smes/ Redshaw Advisors commits to reduce scope 1 and scope 2 GHG emissions 42% by 2030 from a 2022 base year, and to measure and reduce its scope 3 emissions.</t>
  </si>
  <si>
    <t>Redspher SA</t>
  </si>
  <si>
    <t>Redstor</t>
  </si>
  <si>
    <t>This target was approved using a streamlined target validation route exclusive to small and medium-sized enterprises (SMEs). https://sciencebasedtargets.org/faqs-for-smes/ Redstor commits to reduce scope 1 and scope 2 GHG emissions 42% by 2030 from a 2020 base year, and to measure and reduce its scope 3 emissions.</t>
  </si>
  <si>
    <t>Reed &amp; Mackay Travel</t>
  </si>
  <si>
    <t>Refinitiv</t>
  </si>
  <si>
    <t>254900KQDXW8C9GHT505</t>
  </si>
  <si>
    <t>Refinitiv commits to reduce absolute scope 1 and scope 2 GHG emissions 50% by 2030 from a 2018 base year. Refinitiv commits to reduce absolute scope 3 fuel-and-energy-related activities, business travel and employee commuting GHG emissions 25% by 2025 from a 2019 base year. Refinitiv also commits that 65% of its suppliers by spend covering purchased goods and services and capital goods will have science-based targets by 2025.</t>
  </si>
  <si>
    <t>Reform</t>
  </si>
  <si>
    <t>This target was approved using a streamlined target validation route exclusive to small and medium-sized enterprises (SMEs). https://sciencebasedtargets.org/faqs-for-smes/ Reform commits to reduce 1.5 aligned: scope 1 and scope 2 GHG emissions 42% by 2030 from a 2020 base year, and to measure and reduce its scope 3 emissions.</t>
  </si>
  <si>
    <t>Reformo Co., Ltd.</t>
  </si>
  <si>
    <t>This target was approved using a streamlined target validation route exclusive to small and medium-sized enterprises (SMEs). https://sciencebasedtargets.org/faqs-for-smes/ Reformo Co., Ltd. commits to reduce scope 1 and scope 2 GHG emissions 30% by 2030 from a 2018 base year, and to measure and reduce its scope 3 emissions.</t>
  </si>
  <si>
    <t>Refresco Holding B.V.</t>
  </si>
  <si>
    <t>Refurb A/S</t>
  </si>
  <si>
    <t>This target was approved using a streamlined target validation route exclusive to small and medium-sized enterprises (SMEs). https://sciencebasedtargets.org/faqs-for-smes/ Refurb A/S commits to reduce scope 1 and scope 2 GHG emissions 50% by 2030 from a 2018 base year, and to measure and reduce its scope 3 emissions.</t>
  </si>
  <si>
    <t>Regal Rexnord Corporation</t>
  </si>
  <si>
    <t>QH78R09VCJGQKPBPYU33</t>
  </si>
  <si>
    <t>Regency Centers Corporation</t>
  </si>
  <si>
    <t>US7588491032</t>
  </si>
  <si>
    <t>529900053A7X7FJ97S58</t>
  </si>
  <si>
    <t>This target was approved using a streamlined target validation route exclusive to small and medium-sized enterprises (SMEs). https://sciencebasedtargets.org/faqs-for-smes/ Regency Centers Corporation commits to reduce  scope 1 and scope 2 GHG emissions 28% by 2030 from a 2019 base year, and to measure and reduce its scope 3 emissions.</t>
  </si>
  <si>
    <t>Regent Electron (Chongqing) Co.,Ltd.</t>
  </si>
  <si>
    <t>Regina Miracle International ( Group ) Limited</t>
  </si>
  <si>
    <t>REHAU Industries SE</t>
  </si>
  <si>
    <t>Reichle &amp; De-Massari AG</t>
  </si>
  <si>
    <t>506700W5T81005W47911</t>
  </si>
  <si>
    <t>Reima Group Oy</t>
  </si>
  <si>
    <t>US78440X8048</t>
  </si>
  <si>
    <t>743700XZ70MSLCT2D682</t>
  </si>
  <si>
    <t>Reima commits to reduce absolute scope 1 and 2 GHG emissions 90% by 2030 from a 2021 base year. Reima commits to reduce scope 3 GHG emissions from purchased goods and services and upstream transportation and distribution 51.6% per piece by 2030 from a 2021 base year.</t>
  </si>
  <si>
    <t>Reinert Logistic GmbH &amp; Co. KG</t>
  </si>
  <si>
    <t>529900TDSQTL6KBBT986</t>
  </si>
  <si>
    <t>REINOSA FORGINGS &amp; CASTINGS SL</t>
  </si>
  <si>
    <t>REINOWA Holdings Inc.</t>
  </si>
  <si>
    <t>REINOWA Holdings Inc. commits to reduce absolute scope 1 and 2 GHG emissions 42% by FY2030 from a FY2020 base year. REINOWA Holdings Inc. also commits that 76% of its suppliers by emissions covering purchased goods and services will have science-based targets by FY2026.</t>
  </si>
  <si>
    <t>Reitan Convenience Sweden AB</t>
  </si>
  <si>
    <t>REITAN CONVENIENCE SWEDEN AB (RCS) commits to reduce absolute scope 1 and 2 GHG emissions 46.2% by 2030 from a 2019 base year. RCS also commits to reduce absolute scope 3 GHG emissions 46.2% within the same timeframe.</t>
  </si>
  <si>
    <t>Reitz Holding GmbH &amp; Co. KG</t>
  </si>
  <si>
    <t>Rejlers AB</t>
  </si>
  <si>
    <t>SE0000123671</t>
  </si>
  <si>
    <t>549300K5464VN6QLVB64</t>
  </si>
  <si>
    <t>Reka Cables Ltd.</t>
  </si>
  <si>
    <t>FI0009800296</t>
  </si>
  <si>
    <t>743700J48KGVNK1BQD07</t>
  </si>
  <si>
    <t>RELAXSHOE SRL</t>
  </si>
  <si>
    <t>8156002AC52788E02912</t>
  </si>
  <si>
    <t>Relevate Health Group</t>
  </si>
  <si>
    <t>This target was approved using a streamlined target validation route exclusive to small and medium-sized enterprises (SMEs). https://sciencebasedtargets.org/faqs-for-smes/ Relevate Health Group commits to reduce scope 1 and scope 2 GHG emissions 42% by 2030 from a 2022 base year, and to measure and reduce its scope 3 emissions.</t>
  </si>
  <si>
    <t>Reliance Chemical Products Ltd.</t>
  </si>
  <si>
    <t>0292004192C9S2VC2J20</t>
  </si>
  <si>
    <t>Nigeria</t>
  </si>
  <si>
    <t>Reliance Jio Infocomm Limited</t>
  </si>
  <si>
    <t>INE110L08045</t>
  </si>
  <si>
    <t>335800HXPOIUDJ9T5R34</t>
  </si>
  <si>
    <t>Reliance Jio Infocomm Limited commits to reduce absolute scope 1 and scope 2 GHG emissions 76% by FY2028 from a FY2020 base year. Reliance Jio Infocomm Limited commits to increase annual sourcing of renewable electricity from 1.19% in FY2020 to 100% by FY 2029 and to continue sourcing 100% renewable electricity through FY2030. Reliance Jio Infocomm Limited commits to reduce absolute scope 3 GHG emissions from purchased goods and services, capital goods, fuel and energy related activities, upstreamtransportation and distribution, waste generated in operations, business travel and upstream leased assets 66.5% by FY2028 a FY2020 base year.</t>
  </si>
  <si>
    <t>RelineEurope GmbH</t>
  </si>
  <si>
    <t>This target was approved using a streamlined target validation route exclusive to small and medium-sized enterprises (SMEs). https://sciencebasedtargets.org/faqs-for-smes/ RelineEurope GmbH commits to reduce scope 1 and scope 2 GHG emissions 42% by 2030 from a 2020 base year, and to measure and reduce its scope 3 emissions.</t>
  </si>
  <si>
    <t>RELOCATION JAPAN. LIMITED.</t>
  </si>
  <si>
    <t>RELX</t>
  </si>
  <si>
    <t>RELX commits to reduce absolute scope 1 and 2 GHG emissions 56% by 2030
from a 2018 base year.
RELX also commits to reduce absolute scope 3 GHG emissions from purchased
goods and services, capital goods, business travel and employee commuting 30%
within the same timeframe.
RELX further commits that 60% of its suppliers by spend, covering purchased
goods and services, capital goods, fuel and energy related activities, upstream
transportation and distribution and business travel will have science-based targets
by 2027.</t>
  </si>
  <si>
    <t>REMA 1000 NORGE AS</t>
  </si>
  <si>
    <t>549300JQNA7P47UI6262</t>
  </si>
  <si>
    <t>Overall Net-Zero Target  REMA 1000 Norge AS commits to reach net-zero greenhouse gas emissions across the value chain by 2050 from a 2020 base year. Near-Term Targets REMA 1000 Norge AS commits to reduce absolute scope 1 and 2 GHG emissions 50% by 2030 from a 2020 base year. REMA 1000 Norge AS also commits to reduce absolute scope 3 GHG emissions 50% within the same timeframe. Long-Term Targets REMA 1000 Norge AS commits to reduce absolute scope 1 and 2 GHG emissions 90% by 2050 from a 2020 base year. REMA 1000 Norge AS also commits to reduce absolute scope 3 GHG emissions 90% within the same timeframe.</t>
  </si>
  <si>
    <t>REMATEC Holdings Corporation</t>
  </si>
  <si>
    <t>REMATEC Holdings Corporation commits to reduce absolute scope 1 and scope 2 GHG emissions 30% by 2030 from a 2018 base year, and to measure and reduce its scope 3 emissions.</t>
  </si>
  <si>
    <t>REMONDIS A/S</t>
  </si>
  <si>
    <t>REMONDIS Recycling GmbH &amp; Co. KG</t>
  </si>
  <si>
    <t>REMONDIS Sweden AB.</t>
  </si>
  <si>
    <t>This target was approved using a streamlined target validation route exclusive to small and medium-sized enterprises (SMEs). https://sciencebasedtargets.org/faqs-for-smes/ REMONDIS Sweden AB. commits to reduce scope 1 and scope 2 GHG emissions 42% by 2030 from a 2022 base year, and to measure and reduce its scope 3 emissions.</t>
  </si>
  <si>
    <t>Rémy Cointreau</t>
  </si>
  <si>
    <t>FR0000130395</t>
  </si>
  <si>
    <t>5493004V6A3Z027YT216</t>
  </si>
  <si>
    <t>Overall Net-Zero Target
Rémy Cointreau commits to reach net-zero greenhouse gas emissions across the value chain by FY2050 from a FY2020 base year.
Near-Term Targets
Energy and industrial:
Rémy Cointreau commits to reduce absolute scope 1 and 2 GHG emissions 42% by FY2030 from a FY2020 base year. Rémy Cointreau also commits to increase annual sourcing of renewable electricity from 86% in FY2020 to 100% by FY2025 continually through FY2030. Rémy Cointreau further commits to reduce absolute scope 3 emissions from purchased goods and services, upstream transportation and distribution and downstream transportation and distribution 25% by FY2030 from a FY2020 base year.
FLAG:
Rémy Cointreau commits to reduce absolute scope 1 and 3 FLAG GHG emissions 30.3% by FY2030 from a FY2020 base year*. Rémy Cointreau also commits to maintaining no deforestation across its primary deforestation-linked commodities.*Target includes FLAG emissions and removals.
Long-Term Targets
Energy and industrial:
Rémy Cointreau commits to reduce absolute scope 1 and 2 GHG emissions 90% by FY2050 from a FY2020 base year. Rémy Cointreau also commits to reduce absolute scope 3 GHG emissions 90% within the same timeframe. FLAG: Rémy Cointreau commits to reduce absolute scope 1 and 3 FLAG GHG emissions 90% by FY2050 from a FY2020 base year*. *Target includes FLAG emissions and removals.</t>
  </si>
  <si>
    <t>REN – Redes Energéticas Nacionais</t>
  </si>
  <si>
    <t>PTREL0AM0008</t>
  </si>
  <si>
    <t>549300FR1FN48IGHR915</t>
  </si>
  <si>
    <t>REN Redes Energéticas Nacionais, SGPS, SA (hereinafter referred to as "REN") commits to reduce absolute scope 1 and 2 GHG emissions 55.3% by 2030 from a 2019 base year. REN also commits to reduce absolute scope 3 GHG emissions from purchased goods and services, capital goods and fuel and energy related activities 25% by 2030 from a 2021 base year. REN further commits to reduce absolute scope 3 GHG emissions from use of sold products covering transmitted gas 42% within the same timeframe.</t>
  </si>
  <si>
    <t>Renaissance Services SAOG</t>
  </si>
  <si>
    <t>Oman</t>
  </si>
  <si>
    <t>Renall Holding AB</t>
  </si>
  <si>
    <t>This target was approved using a streamlined target validation route exclusive to small and medium-sized enterprises (SMEs). https://sciencebasedtargets.org/faqs-for-smes/ Renall Holding AB commits to reduce scope 1 and scope 2 GHG emissions 42% by 2030 from a 2022 base year, and to measure and reduce its scope 3 emissions. Renall Holding AB commits to reach net-zero by 2040. As part of this, Renall Holding AB commits to reduce scope 1+2+3 emissions 100% by 2040 from a 2022 base year.</t>
  </si>
  <si>
    <t>Renata Precision Components Private Limited</t>
  </si>
  <si>
    <t>335800XBN6M4F6Y5CT02</t>
  </si>
  <si>
    <t>Renesas Electronics Corporation</t>
  </si>
  <si>
    <t>JP3164720009</t>
  </si>
  <si>
    <t>5299000EPC47VJQOFB81</t>
  </si>
  <si>
    <t>Renesas Electronics commits to reduce absolute scope 1 and 2 GHG emissions 38% by 2030 from a 2021 base year. Renesas Electronics also commits that 70% of its suppliers by emissions covering purchased goods and services will have targets by 2026.</t>
  </si>
  <si>
    <t>ReNew Energy Global PLC</t>
  </si>
  <si>
    <t>335800BITJZHVZ1CN475</t>
  </si>
  <si>
    <t>Overall Net-Zero Target
ReNew Energy Global plc commits to reach net-zero GHG emissions across the value chain by FY2040.
Near-Term Targets
ReNew Energy Global plc commits to reduce absolute scope 1 and 2 GHG emissions 29.4% by FY2027 from a FY2022 base year.* ReNew Energy Global plc also commits to reduce absolute scope 3 GHG emissions from purchased goods and services, capital goods, fuel
and energy related activities, and upstream transportation and distribution 29.4% within the same timeframe.
Long-Term Targets
ReNew Energy Global plc commits to reduce absolute scope 1, 2, and 3 GHG emissions 90% by FY2040 from a FY2022 base year.*
*The target boundary includes land-related emissions and removals from bioenergy
feedstocks.</t>
  </si>
  <si>
    <t>Renewi</t>
  </si>
  <si>
    <t>GB00BNR4T868</t>
  </si>
  <si>
    <t>213800CNEIDZBL17KU22</t>
  </si>
  <si>
    <t>Rengo Co., Ltd.</t>
  </si>
  <si>
    <t>JP3981400009</t>
  </si>
  <si>
    <t>Rengo commits to reduce absolute scope 1 and 2 GHG emissions 42% by FY2030 from a FY2021 base year.* Rengo also commits to reduce absolute scope 3 GHG emissions from purchased goods and services, fuel and energy related activities, upstream transportation &amp; distribution, and waste generated in operations 25% within the same timeframe.
*The target boundary includes land-related emissions and removals from bioenergy feedstocks</t>
  </si>
  <si>
    <t>Renishaw plc</t>
  </si>
  <si>
    <t>GB0007323586</t>
  </si>
  <si>
    <t>21380048ADXM6Z67CT18</t>
  </si>
  <si>
    <t>RENK Group</t>
  </si>
  <si>
    <t>XS2199445193</t>
  </si>
  <si>
    <t>894500DAJJ2W78HOJY11</t>
  </si>
  <si>
    <t>Rentschler Biopharma SE</t>
  </si>
  <si>
    <t>52990049AP5D6OOSFX02</t>
  </si>
  <si>
    <t>Repligen Corporation</t>
  </si>
  <si>
    <t>US7599161095</t>
  </si>
  <si>
    <t>54930006QJ0T5AUO1E71</t>
  </si>
  <si>
    <t>Republic Services</t>
  </si>
  <si>
    <t>US7607591002</t>
  </si>
  <si>
    <t>NKNQHM6BLECKVOQP7O46</t>
  </si>
  <si>
    <t>Solid waste collection, transfer, disposal, recycling, and energy services provider Republic Services, commits to reduce absolute total Scope 1 and 2 GHG emissions 35% by 2030 from a 2017 baseline year**The target boundary includes biogenic emissions from biogenic feedstocks</t>
  </si>
  <si>
    <t>RES</t>
  </si>
  <si>
    <t>Overall Net-Zero Target
RES commits to reach net-zero greenhouse gas emissions across the value chain by
FY2050 from a FY2022 base year.
Near-Term Targets
RES commits to reduce absolute scope 1 and 2 GHG emissions 42% by FY2030 from a
FY2022 base year.
RES also commits to reduce scope 3 GHG emissions 51.6% per MW constructed within the
same timeframe.
Long-Term Targets
RES commits to reduce Scope 1 and 2 GHG emissions 90% by FY2050 from a FY2022 base
year.
RES also commits to reduce scope 3 GHG emissions 97% per MW constructed within the
same timeframe.</t>
  </si>
  <si>
    <t>Research Solutions</t>
  </si>
  <si>
    <t>This target was approved using a streamlined target validation route exclusive to small and medium-sized enterprises (SMEs). https://sciencebasedtargets.org/faqs-for-smes/  Research Solutions commits to maintain zero scope 1 and scope 2 emissions through 2030 from a 2022 base year, and to measure and reduce its scope 3 emissions</t>
  </si>
  <si>
    <t>RESET Carbon Limited</t>
  </si>
  <si>
    <t>This target was approved using a streamlined target validation route exclusive to small and medium-sized enterprises (SMEs). https://sciencebasedtargets.org/faqs-for-smes/ RESET Carbon Limited commits to reduce scope 1 and scope 2 GHG emissions 42% by 2030 from a 2022 base year, and to measure and reduce its scope 3 emissions.</t>
  </si>
  <si>
    <t>ResMed Inc</t>
  </si>
  <si>
    <t>US7611521078</t>
  </si>
  <si>
    <t>529900T3QE5253CCXF22</t>
  </si>
  <si>
    <t>Resolian</t>
  </si>
  <si>
    <t>Resolute Forest Products</t>
  </si>
  <si>
    <t>US76117W1099</t>
  </si>
  <si>
    <t>Resolute Forest Products commits to reduce absolute scopes 1 and 2 GHG emissions 41.5% by 2026 from a 2015 base year.* Resolute Forest Products also commits to reduce absolute scope 3 GHG emissions 16.5% within the same timeframe.*The target boundary includes biogenic emissions and removals from bioenergy feedstocks</t>
  </si>
  <si>
    <t>Resona Utveckling AB</t>
  </si>
  <si>
    <t>This target was approved using a streamlined target validation route exclusive to small and medium-sized enterprises (SMEs). https://sciencebasedtargets.org/faqs-for-smes/ Resona Utveckling AB commits to reduce scope 1 and scope 2 GHG emissions 42% by 2030 from a 2022 base year, and to measure and reduce its scope 3 emissions.</t>
  </si>
  <si>
    <t>Resonate Group Limited</t>
  </si>
  <si>
    <t>This target was approved using a streamlined target validation route exclusive to small and medium-sized enterprises (SMEs). https://sciencebasedtargets.org/faqs-for-smes/ Resonate Group Limited commits to reduce scope 1 and scope 2 GHG emissions 46% by 2030 from a 2019 base year, and to measure and reduce its scope 3 emissions. Resonate Group Limited commits to reduce scope 1+2+3 emissions 90% by 2045 from a 20189base year.</t>
  </si>
  <si>
    <t>RESONEO</t>
  </si>
  <si>
    <t>This target was approved using a streamlined target validation route exclusive to small and medium-sized enterprises (SMEs). https://sciencebasedtargets.org/faqs-for-smes/ RESONEO commits to reduce scope 1 and scope 2 GHG emissions 42% by 2030 from a 2021 base year, and to measure and reduce its scope 3 emissions.</t>
  </si>
  <si>
    <t>Resource Label Group</t>
  </si>
  <si>
    <t>Resources Connection, Inc.</t>
  </si>
  <si>
    <t>US76122Q1058</t>
  </si>
  <si>
    <t>Restaurant Brands International Inc.</t>
  </si>
  <si>
    <t>CA76131D1033</t>
  </si>
  <si>
    <t>5299009RXTX9DN9AKJ98</t>
  </si>
  <si>
    <t>Restaurant Brands International commits to reduce absolute scope 1 and 2 GHG emissions 50% by 2030 from a 2019 base year. Restaurant Brands International commits to reduce scope 3 GHG emissions 50% per MT food by 2030 from a 2019 base year. Restaurant Brands International also commits to reduce scope 3 GHG emissions 50% per franchise restaurant within the same timeframe.</t>
  </si>
  <si>
    <t>RETAL</t>
  </si>
  <si>
    <t>Cyprus</t>
  </si>
  <si>
    <t>RETAL commits to reduce absolute scope 1 and 2 GHG emissions 42% by
2030 from a 2020 base year. RETAL also commits that 93.9% of its suppliers
by emissions covering purchased goods and services will have science-based
targets by 2027.</t>
  </si>
  <si>
    <t>Retelit Group</t>
  </si>
  <si>
    <t>81560066BC252CBCAD13</t>
  </si>
  <si>
    <t>Return on Focus LLC</t>
  </si>
  <si>
    <t>This target was approved using a streamlined target validation route exclusive to small and medium-sized enterprises (SMEs). https://sciencebasedtargets.org/faqs-for-smes/ Return on Focus LLC commits to reduce scope 1 and scope 2 GHG emissions 46% by 2030 from a 2019 base year, and to measure and reduce its scope 3 emissions.</t>
  </si>
  <si>
    <t>Revalyu Recycling (India) Ltd</t>
  </si>
  <si>
    <t>INE441D01020</t>
  </si>
  <si>
    <t>335800MMTPPE28KHBL87</t>
  </si>
  <si>
    <t>This target was approved using a streamlined target validation route exclusive to small and medium-sized enterprises (SMEs).https://sciencebasedtargets.org/faqs-for-smes/ Revalyu Recycling (India) Ltd.  commits to reduce absolute scope 1 and scope 2 GHG emissions 50% by 2030 from a 2018 base year, and to measure and reduce its scope 3 emissions.</t>
  </si>
  <si>
    <t>Revenga Smart Solution</t>
  </si>
  <si>
    <t>This target was approved using a streamlined target validation route exclusive to small and medium-sized enterprises (SMEs). https://sciencebasedtargets.org/faqs-for-smes/ REVENGA Smart Solutions commits to reduce absolute scope 1 and scope 2 GHG emissions 30% by 2030 from a 2018 base year, and to measure and reduce its scope 3 emissions.</t>
  </si>
  <si>
    <t>Revolution Bars Group plc</t>
  </si>
  <si>
    <t>GB00BVDPPV41</t>
  </si>
  <si>
    <t>213800QG159LSTF5IH69</t>
  </si>
  <si>
    <t>Overall Net-Zero Target 
Revolution Bars Group plc commits to achieve net-zero greenhouse gas emissions across the value chain by 2040 from a 2019 base year. 
Near-Term Targets
Revolution Bars Group plc commits to reduce absolute scope 1 and 2 GHG emissions 99.6% by 2030 from a 2019 base year. Revolution Bars Group plc commits to continue active annually sourcing of 100% RE through 2030. Revolution Bars Group plc also commits to reduce absolute scope 3 GHG emissions 30% by 2030 from a 2019 base year. 
Long-Term Targets 
Revolution Bars Group plc commits to maintain at least 99.6% absolute scope 1 and 2 GHG emission reductions from a 2019 base year from 2030 through 2040. Revolution Bars Group plc also commits to reduce absolute scope 3 GHG emissions 90% by 2040 from a 2019 base year.</t>
  </si>
  <si>
    <t>Revvity, Inc.</t>
  </si>
  <si>
    <t>REWE Markt GmbH</t>
  </si>
  <si>
    <t>REWE-ZENTRALFINANZ eG</t>
  </si>
  <si>
    <t>5299009CUQ7OPH9OIO05</t>
  </si>
  <si>
    <t>Rexel</t>
  </si>
  <si>
    <t>FR0010451203</t>
  </si>
  <si>
    <t>969500N6AVPA51648T62</t>
  </si>
  <si>
    <t>Overall Net-Zero Target
Rexel commits to reach net-zero GHG emissions across the value chain by 2050 from a 2016 base year.
Near-Term Targets
Rexel commits to reduce absolute scope 1 and 2 GHG emissions 60% by 2030 from a 2016 base year. Rexel also commits to reduce absolute scope 3 GHG emissions from use of sold products 45% within the same timeframe.
Long-Term Targets
Rexel commits to reduce scope 1 and 2 GHG emissions 90% by 2050 from 2016 base year. Rexel further commits to reduce absolute scope 3 GHG emissions 90% within the same timeframe.</t>
  </si>
  <si>
    <t>Rexford Industrial Realty, Inc.</t>
  </si>
  <si>
    <t>This target was approved using a streamlined target validation route exclusive to small and medium-sized enterprises (SMEs). https://sciencebasedtargets.org/faqs-for-smes/ Rexford Industrial Realty, Inc. commits to reduce scope 1 and scope 2 GHG emissions 42% by 2030 from a 2022 base year, and to measure and reduce its scope 3 emissions.  Rexford Industrial Realty, Inc. commits to reach net-zero by 2045. As part of this, Rexford Industrial Realty, Inc. commits to reduce scope 1+2+3 emissions 99% by 2045 from a 2022 base year.</t>
  </si>
  <si>
    <t>Reykjavik Energy (OR)</t>
  </si>
  <si>
    <t>IS0000032910</t>
  </si>
  <si>
    <t>5493004ARP9VPUIX5B73</t>
  </si>
  <si>
    <t>Reykjavik Energy commits to reduce scope 1 GHG emissions 90.1% per 
TWh energy produced by 2030 from a 2016 base year.* Reykjavik Energy 
also commits to reduce absolute scope 1 GHG emissions 90% within the 
same timeframe.* Reykjavik Energy commits to continue active annual 
sourcing of 100% renewable electricity through 2030. Reykjavik Energy 
further commits to reduce absolute scope 3 GHG emissions 40% by 2030 
from a 2016 base year.* 
*The target boundary includes land-related emissions and removals from 
bioenergy feedstocks.</t>
  </si>
  <si>
    <t>Reynaers Group</t>
  </si>
  <si>
    <t>894500D2803VSRQE7L86</t>
  </si>
  <si>
    <t>Reynaers Group commits to reduce absolute scope 1 and 2 GHG emissions 46.2% by 2030 from a 2019 base year. Reynaers Group also commits to reduce scope 3 GHG emissions from purchased goods and services 55% per ton of purchased aluminium within the same timeframe.</t>
  </si>
  <si>
    <t>Reynaldi SRL SB</t>
  </si>
  <si>
    <t>This target was approved using a streamlined target validation route exclusive to small and medium-sized enterprises (SMEs). https://sciencebasedtargets.org/faqs-for-smes/ Reynaldi SRL SB commits to reduce scope 1 and scope 2 GHG emissions 50% by 2030 from a 2018 base year, and to measure and reduce its scope 3 emissions.</t>
  </si>
  <si>
    <t>Reynders Etiketten N.V.</t>
  </si>
  <si>
    <t>This target was approved using a streamlined target validation route exclusive to small and medium-sized enterprises (SMEs). https://sciencebasedtargets.org/faqs-for-smes/ Reynders Etiketten N.V. commits to reduce absolute scope 1 and scope 2 GHG emissions 30% by 2030 from a 2018 base year, and to measure and reduce its scope 3 emissions.</t>
  </si>
  <si>
    <t>Reynolds Consumer Products Inc.</t>
  </si>
  <si>
    <t>549300DWNZYMOSR1X343</t>
  </si>
  <si>
    <t>Reynolds Consumer Products Inc. commits to reduce absolute scope 1 and 2 GHG emissions 25% by 2030 from a 2021 base year. Reynolds Consumer Products LLC also commits to reduce absolute scope 3 GHG emissions from purchased goods and services 25% within the same timeframe.</t>
  </si>
  <si>
    <t>Rezponz</t>
  </si>
  <si>
    <t>This target was approved using a streamlined target validation route exclusive to small and medium-sized enterprises (SMEs). https://sciencebasedtargets.org/faqs-for-smes/ Rezponz commits to reduce scope 1 and scope 2 GHG emissions 42% by 2030 from a 2023 base year, and to measure and reduce its scope 3 emissions.</t>
  </si>
  <si>
    <t>RGC COFFEE INC.</t>
  </si>
  <si>
    <t>This target was approved using a streamlined target validation route exclusive to small and medium-sized enterprises (SMEs). https://sciencebasedtargets.org/faqs-for-smes/ RGC COFFEE INC. commits to reduce scope 1 and scope 2 GHG emissions 42% by 2030 from a 2022 base year, and to measure and reduce its scope 3 emissions.</t>
  </si>
  <si>
    <t>Rhenus Lub GmbH &amp; Co KG</t>
  </si>
  <si>
    <t>This target was approved using a streamlined target validation route exclusive to small and medium-sized enterprises (SMEs). https://sciencebasedtargets.org/faqs-for-smes/ Rhenus Lub GmbH &amp; Co KG commits to reduce scope 1 and scope 2 GHG emissions 50% by 2030 from a 2018 base year, and to measure and reduce its scope 3 emissions.</t>
  </si>
  <si>
    <t>Rhinoceros Manufacturing (Zhongshan) Ltd.</t>
  </si>
  <si>
    <t>This target was approved using a streamlined target validation route exclusive to small and medium-sized enterprises (SMEs). https://sciencebasedtargets.org/faqs-for-smes/ Rhinoceros Manufacturing (Zhongshan) Ltd. commits to reduce scope 1 and scope 2 GHG emissions 42% by 2030 from a 2022 base year, and to measure and reduce its scope 3 emissions.</t>
  </si>
  <si>
    <t>Ricardo PLC</t>
  </si>
  <si>
    <t>GB0007370074</t>
  </si>
  <si>
    <t>213800ZNYAY35F4XB814</t>
  </si>
  <si>
    <t>Ricardo commits to reduce absolute scope 1 and 2 GHG emissions 46.2% by FY2030/31 from a FY2019/20 base year. Ricardo commits to increase annual sourcing of renewable electricity from 74% in FY2019/20 to 90% by FY2025/26. Ricardo commits to reduce absolute scope 3 GHG emissions 27.5% by FY2030/31 from a FY2019/20 base year.</t>
  </si>
  <si>
    <t>Rice Fruit Company</t>
  </si>
  <si>
    <t>This target was approved using a streamlined target validation route exclusive to small and medium-sized enterprises (SMEs). https://sciencebasedtargets.org/faqs-for-smes/ Rice Fruit Company commits to reduce scope 1 and scope 2 GHG emissions 42% by 2030 from a 2020 base year, and to measure and reduce its scope 3 emissions.</t>
  </si>
  <si>
    <t>Richard Bergner Holding GmbH &amp; Co. KG</t>
  </si>
  <si>
    <t>Richard Neumayer GmbH</t>
  </si>
  <si>
    <t>This target was approved using a streamlined target validation route exclusive to small and medium-sized enterprises (SMEs). https://sciencebasedtargets.org/faqs-for-smes/ Richard Neumayer GmbH commits to reduce scope 1 and scope 2 GHG emissions 50% by 2030 from a 2018 base year, and to measure and reduce its scope 3 emissions. Richard Neumayer GmbH commits to reach net-zero by 2050. As part of this, Richard Neumayer GmbH commits to reduce scope 1+2+3 emissions 90% by 2050 from a 2018 base year.</t>
  </si>
  <si>
    <t>Richard Preston &amp; Son Ltd</t>
  </si>
  <si>
    <t>This target was approved using a streamlined target validation route exclusive to small and medium-sized enterprises (SMEs). https://sciencebasedtargets.org/faqs-for-smes/ Richard Preston &amp; Son Ltd commits to reduce scope 1 and scope 2 GHG emissions 42% by 2030 from a 2020 base year, and to measure and reduce its scope 3 emissions.</t>
  </si>
  <si>
    <t>Ricoh Co., Ltd.</t>
  </si>
  <si>
    <t>JP3973400009</t>
  </si>
  <si>
    <t>549300HFIB2GRUMDID72</t>
  </si>
  <si>
    <t>Ricoh Company, Ltd. commits to reduce absolute scope 1 and 2 GHG emissions 63% by 2030 from a 2015 base year*. Ricoh Company, Ltd. commits to reduce absolute scope 3 GHG emissions from purchased goods and services, transportation, and product use emissions 40% within the same timeframe.</t>
  </si>
  <si>
    <t>Ricola Group AG</t>
  </si>
  <si>
    <t>Rightmove plc</t>
  </si>
  <si>
    <t>GB00BGDT3G23</t>
  </si>
  <si>
    <t>2138001JXGCFKBXYB828</t>
  </si>
  <si>
    <t>Overall Net-Zero Target 
Rightmove plc commits to reach net-zero greenhouse gas emissions across the value chain by a 2040 relative to a 2020 base year. 
Near-Term Targets
Rightmove plc commits to reduce absolute scope 1 and 2 GHG emissions 47.6% by 2030 from a 2020 base year. Rightmove plc also commits to reduce absolute scope 3 GHG emissions 42% within the same timeframe. 
Long-Term Targets 
Rightmove plc commits to reduce absolute scope 1 and 2 GHG emissions 90% by 2040 from a 2020 base year. Rightmove plc also commits to reduce absolute scope 3 GHG emissions 90% by 2040 from a 2020 base year.</t>
  </si>
  <si>
    <t>riha WeserGold Getraenke GmbH &amp; Co. KG</t>
  </si>
  <si>
    <t>Rik Holland</t>
  </si>
  <si>
    <t>This target was approved using a streamlined target validation route exclusive to small and medium-sized enterprises (SMEs). https://sciencebasedtargets.org/faqs-for-smes/ Rik Holland commits to reduce scope 1 and scope 2 GHG emissions 42% by 2030 from a 2022 base year, and to measure and reduce its scope 3 emissions.</t>
  </si>
  <si>
    <t>RIKO Industrial Co., Ltd.</t>
  </si>
  <si>
    <t>This target was approved using a streamlined target validation route exclusive to small and medium-sized enterprises (SMEs). https://sciencebasedtargets.org/faqs-for-smes/  RIKO Industrial Co., Ltd.   commits to reduce scope 1 and scope 2 GHG emissions 30% by 2030 from a 2018 base year, and to measure and reduce its scope 3 emissions</t>
  </si>
  <si>
    <t>Riksbyggen</t>
  </si>
  <si>
    <t>Riksbyggen Ekonomisk Förening commits to reduce absolute scope 1 and 2 GHG emissions 50% by 2030 from a 2020 base year.* Riksbyggen Ekonomisk Förening also commits to reduce scope 3 GHG emissions covering capital goods, upstream transportation and distribution, and the use of sold products 50% per square meter of completed new building within the same timeframe. Riksbyggen Ekonomisk Förening further commits to reduce optional scope 3 GHG emissions, covering the indirect use of sold products, from energy management service customers’ energy use 50% per square meter within the same timeframe. *The target boundary includes biogenic emissions and removals from bioenergy feedstocks</t>
  </si>
  <si>
    <t>Rikshem AB</t>
  </si>
  <si>
    <t>529900AJTHH582JP6S77</t>
  </si>
  <si>
    <t>This target was approved using a streamlined target validation route exclusive to small and medium-sized enterprises (SMEs). https://sciencebasedtargets.org/faqs-for-smes/ Rikshem AB commits to reduce scope 1 and scope 2 GHG emissions 42% by 2030 from a 2020 base year, and to measure and reduce its scope 3 emissions.</t>
  </si>
  <si>
    <t>Rimes</t>
  </si>
  <si>
    <t>This target was approved using a streamlined target validation route exclusive to small and medium-sized enterprises (SMEs). https://sciencebasedtargets.org/faqs-for-smes/ Rimes commits to reduce scope 1 and scope 2 GHG emissions 42% by 2030 from a 2022 base year, and to measure and reduce its scope 3 emissions.</t>
  </si>
  <si>
    <t>RINA S.p.A.</t>
  </si>
  <si>
    <t>Rinchem Company, LLC</t>
  </si>
  <si>
    <t>54930042IOIOS5JGJ259</t>
  </si>
  <si>
    <t>Ring Automotive Ltd</t>
  </si>
  <si>
    <t>2138006AOPRVN2HX7829</t>
  </si>
  <si>
    <t>Ringway Jacobs Ltd</t>
  </si>
  <si>
    <t>RIO TINTO CITRICOS S.L.</t>
  </si>
  <si>
    <t>RioCan Management Inc.</t>
  </si>
  <si>
    <t>CA7669101031</t>
  </si>
  <si>
    <t>Overall Net-Zero Target
RioCan Management Inc commits to reach net-zero GHG emissions across the value chain by
2050.
Near-Term Targets
RioCan Management Inc. commits to reduce absolute scope 1 and 2 emissions 46.2% by
2030 from a 2019 base year. RioCan Management Inc. also commits to reduce absolute
scope 3 emissions from downstream-leased assets 28% within the same timeframe. RioCan
Management Inc. further commits to reduce scope 3 emissions from capital goods 55.0% per
square foot within the same timeframe.
Long-Term Targets
RioCan Management Inc. commits to reduce absolute scope 1, 2 and 3 GHG emissions 90%
by 2050 from a 2019 base year.</t>
  </si>
  <si>
    <t>Riot Games</t>
  </si>
  <si>
    <t>36ELTSBHLNCG38NICT22</t>
  </si>
  <si>
    <t>RIS Products Ltd</t>
  </si>
  <si>
    <t>This target was approved using a streamlined target validation route exclusive to small and medium-sized enterprises (SMEs). https://sciencebasedtargets.org/faqs-for-smes/ RIS Products Ltd commits to reduce scope 1 and scope 2 GHG emissions 42% by 2030 from a 2023 base year, and to measure and reduce its scope 3 emissions.</t>
  </si>
  <si>
    <t>RISE Accel Co.,Ltd.</t>
  </si>
  <si>
    <t>This target was approved using a streamlined target validation route exclusive to small and medium-sized enterprises (SMEs). https://sciencebasedtargets.org/faqs-for-smes/ RISE Accel Co.,Ltd. commits to reach net-zero by 2030. As part of this, RISE Accel Co.,Ltd. commits to reduce scope 1+2+3 emissions 100% by 2030 from a 2022 base year.</t>
  </si>
  <si>
    <t>Rise Co.Ltd.</t>
  </si>
  <si>
    <t>254900M3ADEQIXQZSY57</t>
  </si>
  <si>
    <t>This target was approved using a streamlined target validation route exclusive to small and medium-sized enterprises (SMEs). https://sciencebasedtargets.org/faqs-for-smes/ Rise Co.Ltd. commits to reduce absolute scope 1 and scope 2 GHG emissions 46% by 2030 from a 2019 base year, and to measure and reduce its scope 3 emissions.</t>
  </si>
  <si>
    <t>RISE Research Institutes of Sweden AB</t>
  </si>
  <si>
    <t>Riskory Consultancy Limited</t>
  </si>
  <si>
    <t>This target was approved using a streamlined target validation route exclusive to small and medium-sized enterprises (SMEs). https://sciencebasedtargets.org/faqs-for-smes/ Riskory Consultancy Limited commits to reduce scope 1 and scope 2 GHG emissions 38% by 2030 from a 2021 base year, and to measure and reduce its scope 3 emissions.</t>
  </si>
  <si>
    <t>Ritual</t>
  </si>
  <si>
    <t>This target was approved using a streamlined target validation route exclusive to small and medium-sized enterprises (SMEs). https://sciencebasedtargets.org/faqs-for-smes/ Ritual commits to reach net-zero by 2030. As part of this, Ritual commits to reduce scope 1+2+3 emissions 90% by 2030 from a 2021 base year.</t>
  </si>
  <si>
    <t>Rituals Cosmetics Enterprise B.V.</t>
  </si>
  <si>
    <t>RIvella AG</t>
  </si>
  <si>
    <t>This target was approved using a streamlined target validation route exclusive to small and medium-sized enterprises (SMEs). https://sciencebasedtargets.org/faqs-for-smes/ RIvella AG commits to reduce scope 1 and scope 2 GHG emissions 42% by 2030 from a 2022 base year, and to measure and reduce its scope 3 emissions.  RIvella AG commits to reach net-zero by 2050. As part of this, RIvella AG commits to reduce scope 1+2+3 emissions 90% by 2050 from a 2022 base year.</t>
  </si>
  <si>
    <t>River Island Clothing Co. Limited</t>
  </si>
  <si>
    <t>2030, 2032</t>
  </si>
  <si>
    <t>Overall Net-Zero Target
River Island commits to reach net-zero GHG emissions across the value chain by 2040.
Near-Term Targets
River Island commits to reduce absolute scope 1 and 2 GHG emissions 90% by 2030 from a 2019 base year. River Island also commits to continue active annual sourcing of 100% renewable electricity through 2030. River Island further commits to reduce absolute scope 3 GHG emissions 30% by 2032 from a 2021 base year.
Long-Term Targets
River Island commits to maintain at least 90% absolute scope 1 and 2 GHG emission reduction from 2030 through 2040 from a 2019 base year. River Island also commits to reduce absolute scope 3 GHG emissions 90% by 2040 from a 2021 base year</t>
  </si>
  <si>
    <t>Riverside Natural Foods Ltd.</t>
  </si>
  <si>
    <t>549300UIYY2NYO8IRO70</t>
  </si>
  <si>
    <t>This target was approved using a streamlined target validation route exclusive to small and medium-sized enterprises (SMEs). https://sciencebasedtargets.org/faqs-for-smes/ Riverside Natural Foods commits to reduce absolute scope 1 and scope 2 GHG emissions 42% by 2030 from a 2020 base year, and to measure and reduce its scope 3 emissions.</t>
  </si>
  <si>
    <t>Rizhao Cangyu</t>
  </si>
  <si>
    <t>This target was approved using a streamlined target validation route exclusive to small and medium-sized enterprises (SMEs). https://sciencebasedtargets.org/faqs-for-smes/ Rizhao Cangyu commits to reduce scope 1 and scope 2 GHG emissions 42% by 2030 from a 2020 base year, and to measure and reduce its scope 3 emissions.</t>
  </si>
  <si>
    <t>RJ McLeod (Contractors) Ltd</t>
  </si>
  <si>
    <t>213800S26UMG7AIQME94</t>
  </si>
  <si>
    <t>This target was approved using a streamlined target validation route exclusive to small and medium-sized enterprises (SMEs). https://sciencebasedtargets.org/faqs-for-smes/ RJ McLeod (Contractors) Ltd commits to reduce scope 1 and scope 2 GHG emissions 42% by 2030 from a 2020 base year, and to measure and reduce its scope 3 emissions.</t>
  </si>
  <si>
    <t>RKW SE</t>
  </si>
  <si>
    <t>RN2 TECHNOLOGIES CO., LTD.</t>
  </si>
  <si>
    <t>This target was approved using a streamlined target validation route exclusive to small and medium-sized enterprises (SMEs). https://sciencebasedtargets.org/faqs-for-smes/ RN2 TECHNOLOGIES CO., LTD. commits to reduce scope 1 and scope 2 GHG emissions 42% by 2030 from a 2021 base year, and to measure and reduce its scope 3 emissions. RN2 TECHNOLOGIES CO., LTD. commits to reach net-zero by 2050. As part of this, RN2 TECHNOLOGIES CO., LTD. commits to reduce scope 1+2+3 emissions 100% by 2050 from a 2021 base year.</t>
  </si>
  <si>
    <t>ROADGET BUSINESS PTE. LTD.</t>
  </si>
  <si>
    <t>201939698G</t>
  </si>
  <si>
    <t>ROADIS Transportation Holding, SL</t>
  </si>
  <si>
    <t>959800RUV7NUQWNJ3V13</t>
  </si>
  <si>
    <t>Overall Net-Zero Target
ROADIS Transportation Holding, SLU commits to reach net-zero GHG emissions across the
value chain by 2040.
Near-Term Targets
ROADIS Transportation Holding, SLU commits to reduce absolute scope 1 and 2 GHG
emissions 42.0% by 2030 from a 2021 base year.
Long-Term Targets
ROADIS Transportation Holding, SLU commits to reduce absolute scope 1, 2 and 3 GHG
emissions 90% by 2040 from a 2021 base year.</t>
  </si>
  <si>
    <t>RoadRunner Recycling</t>
  </si>
  <si>
    <t>Robert Bird Group</t>
  </si>
  <si>
    <t>Overall Net-Zero Target 
Robert Bird Group commits to reach net-zero GHG emissions across the value chain by 2050. 
Near-Term Targets 
Robert Bird Group commits to reduce absolute scope 1 and 2 GHG emissions 42% by 2030 from a 2021 base year. Robert Bird Group also commits to increase active annual sourcing of renewable electricity from 0% in 2021 to 100% by 2030. Robert Bird Group further commits to reduce absolute scope 3 GHG emissions 42% by 2030 from a 2021 base year. 
Long-Term Targets 
Robert Bird Group commits to reduce absolute scope 1 and 2 GHG emissions 90% by 2050 from a 2021 base year. Robert Bird Group also commits to reduce absolute scope 3 GHG emissions 90% within the same timeframe.</t>
  </si>
  <si>
    <t>Robert Bosch GmbH</t>
  </si>
  <si>
    <t>529900F0LT5OP4SV6122</t>
  </si>
  <si>
    <t>Robert Bosch GmbH commits to reduce absolute scope 1 and 2 GHG emissions 85% and absolute scope 3 GHG emissions 15% by 2030 from a 2018 base year. Robert Bosch GmbH also commits to increase annual sourcing of renewable electricity from 14% in 2018 to 100% by 2030.*The target boundary includes biogenic emissions and removals from bioenergy feedstocks.</t>
  </si>
  <si>
    <t>Robert Half</t>
  </si>
  <si>
    <t>US7703231032</t>
  </si>
  <si>
    <t>529900VPCUY9H3HLIC08</t>
  </si>
  <si>
    <t>Robert Half commits to reduce absolute scope 1 and 2 GHG emissions 55% by 2032 from a 2019 base year. Robert Half also commits to reduce scope 3 GHG emissions from business travel, and employee commuting 62% per FTE within the same timeframe. Robert Half further commits that 50% of its suppliers by spend, covering purchased goods and services, will have science-based targets by 2027.</t>
  </si>
  <si>
    <t>Robert Thoma GmbH (Rotho Gruppe)</t>
  </si>
  <si>
    <t>529900O5E7FXETYVFN21</t>
  </si>
  <si>
    <t>Roberts Group Ltd</t>
  </si>
  <si>
    <t>This target was approved using a streamlined target validation route exclusive to small and medium-sized enterprises (SMEs). https://sciencebasedtargets.org/faqs-for-smes/ Roberts Group Ltd commits to reduce scope 1 and scope 2 GHG emissions 42% by 2030 from a 2021 base year, and to measure and reduce its scope 3 emissions.</t>
  </si>
  <si>
    <t>Roca Group</t>
  </si>
  <si>
    <t>A62789102</t>
  </si>
  <si>
    <t>Rock Paint Co., Ltd</t>
  </si>
  <si>
    <t>JP3984400006</t>
  </si>
  <si>
    <t>ROCK PAINT Co., Ltd. commits to reduce absolute scope 1 and 2 GHG Emissions 42% by FY2030 from a FY2020 base year. ROCK PAINT Co., Ltd. also commits to reduce absolute scope 3 GHG emissions from purchased goods and services and end-of-life treatment of sold products 25% within the same timeframe. ROCK PAINT Co., Ltd. commits to reduce indirect use phase emissions 25% by FY2030 from a FY2020 base year</t>
  </si>
  <si>
    <t>Rockline Industries</t>
  </si>
  <si>
    <t>Rockwell Automation Inc.</t>
  </si>
  <si>
    <t>US7739031091</t>
  </si>
  <si>
    <t>VH3R4HHBHH12O0EXZJ88</t>
  </si>
  <si>
    <t>Rockwool Group</t>
  </si>
  <si>
    <t>DK0010219153</t>
  </si>
  <si>
    <t>213800QRC7LNX935OZ09</t>
  </si>
  <si>
    <t>ROCKWOOL Group commits to reduce absolute scope 1 and 2 GHG emissions by 38% by 2034 from a 2019 base year. ROCKWOOL Group also commits to reduce absolute scope 3 emissions by 20% within the same timeframe.</t>
  </si>
  <si>
    <t>Rodan + Fields</t>
  </si>
  <si>
    <t>This target was approved using a streamlined target validation route exclusive to small and medium-sized enterprises (SMEs). https://sciencebasedtargets.org/faqs-for-smes/ Rodan + Fields commits to reduce scope 1 and scope 2 GHG emissions 42% by 2030 from a 2020 base year, and to measure and reduce its scope 3 emissions.</t>
  </si>
  <si>
    <t>Rodekohr Holding GmbH &amp; Co. KG</t>
  </si>
  <si>
    <t>Roebuck AM LLP</t>
  </si>
  <si>
    <t>Rogers &amp; Company Limited</t>
  </si>
  <si>
    <t>MU0039N00001</t>
  </si>
  <si>
    <t>Rogers Communications Inc.</t>
  </si>
  <si>
    <t>CA7751092007</t>
  </si>
  <si>
    <t>54930030NVF3Y2OL0A78</t>
  </si>
  <si>
    <t>Rohde &amp; Schwarz GmbH &amp; Co. KG</t>
  </si>
  <si>
    <t>Rohlig Suus Logistics S.A.</t>
  </si>
  <si>
    <t>259400OGXRRFDMU5ED44</t>
  </si>
  <si>
    <t>ROHLIG SUUS Logistics S.A. commits to reduce absolute scope 1 and 2 GHG emissions by 42% by FY2030 from a FY2022 base year. ROHLIG SUUS Logistics S.A. also commits that 71% of suppliers by emissions covering upstream transportation and distribution will have science-based targets by FY2028.</t>
  </si>
  <si>
    <t>ROHM Co., Ltd.</t>
  </si>
  <si>
    <t>JP3982800009</t>
  </si>
  <si>
    <t>5493009V2FGDEP7JFE59</t>
  </si>
  <si>
    <t>ROHM commits to reduce absolute scope 1 and 2 GHG emissions 50.5% by FY2030 from a FY2018 base year. ROHM commits to reduce absolute scope 3 GHG emissions from use of sold products 15% by FY2030 from a FY2018 base year.</t>
  </si>
  <si>
    <t>Rokkyo Co., Ltd.</t>
  </si>
  <si>
    <t>This target was approved using a streamlined target validation route exclusive to small and medium-sized enterprises (SMEs). https://sciencebasedtargets.org/faqs-for-smes/ Rokkyo Co., Ltd. commits to reduce scope 1 and scope 2 GHG emissions 42% by 2030 from a 2021 base year, and to measure and reduce its scope 3 emissions.</t>
  </si>
  <si>
    <t>Rola Weinbrennerei und Likörfabrik GmbH &amp; Co. KG</t>
  </si>
  <si>
    <t>This target was approved using a streamlined target validation route exclusive to small and medium-sized enterprises (SMEs). https://sciencebasedtargets.org/faqs-for-smes/ Rola Weinbrennerei und Likörfabrik GmbH &amp; Co. KG commits to reduce scope 1 and scope 2 GHG emissions 23% by 2030 from a 2021 base year, and to measure and reduce its scope 3 emissions.</t>
  </si>
  <si>
    <t>Roland Berger</t>
  </si>
  <si>
    <t>529900MVLSREKDS7IQ75</t>
  </si>
  <si>
    <t>Roland Berger GmbH commits to reduce absolute scope 1 and 2 GHG emissions 60% by 2028 from a 2019 base year. Roland Berger GmbH commits to increase annual sourcing of renewable electricity from 24% in 2019 to 100% by 2028. Roland Berger GmbH commits to reduce scope 3 GHG emissions from business travel by 40% per full-time equivalent by 2028 from a 2019 base year.</t>
  </si>
  <si>
    <t>Rolex SA</t>
  </si>
  <si>
    <t>506700KOZ1A1V0IY7741</t>
  </si>
  <si>
    <t>Rolls-Royce plc</t>
  </si>
  <si>
    <t>GB00B63H8491</t>
  </si>
  <si>
    <t>213800EC7997ZBLZJH69</t>
  </si>
  <si>
    <t>Rolls-Royce Power Systems AG</t>
  </si>
  <si>
    <t>DE000A0N4P43</t>
  </si>
  <si>
    <t>529900BZ1C5S5WQENF25</t>
  </si>
  <si>
    <t>Overall Net-Zero Target
Rolls-Royce Power Systems AG commits to reach net-zero GHG emissions across
the value chain by 2050 from a 2019 base year.
Near-Term Targets
Rolls-Royce Power Systems AG commits to reduce absolute scope 1 and 2 GHG
emissions 46.2% by 2030 from a 2019 base year.*
Rolls-Royce Power Systems AG commits to reduce absolute scope 3 GHG emissions
from use of sold products 35% by 2030 from a 2019 base year.
Long-Term Targets
Rolls-Royce Power Systems AG commits to reduce absolute scope 1, 2, and scope 3
GHG emissions from use of sold products 90% by 2050 from a 2019 base year.*
*The target boundary includes land-related emissions and removals from bioenergy
feedstocks.</t>
  </si>
  <si>
    <t>Roma (meta) Group Limited</t>
  </si>
  <si>
    <t>This target was approved using a streamlined target validation route exclusive to small and medium-sized enterprises (SMEs). https://sciencebasedtargets.org/faqs-for-smes/ Roma (meta) Group Limited commits to reduce scope 1 and scope 2 GHG emissions 50% by 2030 from a 2018 base year, and to measure and reduce its scope 3 emissions.</t>
  </si>
  <si>
    <t>Romaco Holding GmbH</t>
  </si>
  <si>
    <t>529900LW3WIZHVQEH857</t>
  </si>
  <si>
    <t>Overall Net-Zero Target 
Romaco Holding GmbH commits to reach net-zero GHG emissions across the value chain by 2050. 
Near-Term Targets 
Romaco Holding GmbH commits to reduce absolute scope 1 and 2 GHG emissions 46.2% by 2030 from a 2019 base year. Romaco Holding GmbH also commits to reduce absolute scope 3 GHG emissions 27.5 % within the same timeframe. 
Long-Term Targets 
Romaco Holding GmbH commits to reduce absolute scope 1, 2 and 3 GHG emissions 90% by 2050 from a 2019 base year.</t>
  </si>
  <si>
    <t>Romark Logistics</t>
  </si>
  <si>
    <t>5493005WPUR9BO752O72</t>
  </si>
  <si>
    <t>Rompa Group</t>
  </si>
  <si>
    <t>RONAL AG</t>
  </si>
  <si>
    <t>506700220V5IT58LL589</t>
  </si>
  <si>
    <t>Ronald Lu &amp; Partners</t>
  </si>
  <si>
    <t>Ronald Lu &amp; Partners commits to reduce absolute scope 1 and 2 GHG emissions 38% by 2028 from a 2019 base year. Ronald Lu &amp; Partners also commits to reduce absolute scope 3 GHG emissions 38% within the same timeframe</t>
  </si>
  <si>
    <t>Rondo Ganahl Aktiengesellschaft</t>
  </si>
  <si>
    <t>529900OOBELNRSESUH79</t>
  </si>
  <si>
    <t>Rondo-Pak LLC</t>
  </si>
  <si>
    <t>This target was approved using a streamlined target validation route exclusive to small and medium-sized enterprises (SMEs). https://sciencebasedtargets.org/faqs-for-smes/ Rondo-Pak LLC commits to reduce scope 1 and scope 2 GHG emissions 42% by 2030 from a 2021 base year, and to measure and reduce its scope 3 emissions.</t>
  </si>
  <si>
    <t>Rontis Corporation</t>
  </si>
  <si>
    <t>Roper Technologies, Inc.</t>
  </si>
  <si>
    <t>US7766961061</t>
  </si>
  <si>
    <t>54930003T4SXCIWVXY35</t>
  </si>
  <si>
    <t>Roquette S.A.</t>
  </si>
  <si>
    <t>Roquette commits to reduce absolute scope 1 and 2 GHG emissions 25% by 2030 from a 2021 base year.* Roquette also commits to reduce absolute scope 3 GHG emissions from purchased goods and services, fuel and energy related activities, upstream transportation and distribution, and waste generated in operations 25% within the same timeframe.
*The target boundary includes biogenic land-related emissions and
removals from bioenergy feedstocks.</t>
  </si>
  <si>
    <t>Rosenbauer International AG</t>
  </si>
  <si>
    <t>AT0000922554</t>
  </si>
  <si>
    <t>529900DS2PAVS3K9RV51</t>
  </si>
  <si>
    <t>Rosenbauer International AG commits to reduce absolute scope 1 and 2 GHG emissions 46.2% by 2030 from a 2019 base year. Rosenbauer International AG also commits to reduce absolute scope 3 GHG emissions 27.5% within the same timeframe.</t>
  </si>
  <si>
    <t>Rosenberger Hochfrequenztechnik GmbH &amp; CO.KG</t>
  </si>
  <si>
    <t>Roskam Foods</t>
  </si>
  <si>
    <t>Ross-shire Engineering Limited</t>
  </si>
  <si>
    <t>rosy blue NV</t>
  </si>
  <si>
    <t>Rotork plc</t>
  </si>
  <si>
    <t>GB00BVFNZH21</t>
  </si>
  <si>
    <t>213800AH5RZIHGWRJ718</t>
  </si>
  <si>
    <t>Rotork plc commits to reduce absolute scope 1 and 2 GHG emissions 42% by 2030 from a 2020 base year. Rotork plc commits to reduce absolute scope 3 GHG emissions from use of sold products 25% by 2030 from a 2020 base year. Rotork plc commits that 25% of its suppliers by emissions covering purchased goods and services, will have science-based targets by 2027.</t>
  </si>
  <si>
    <t>Roveg</t>
  </si>
  <si>
    <t>This target was approved using a streamlined target validation route exclusive to small and medium-sized enterprises (SMEs). https://sciencebasedtargets.org/faqs-for-smes/ Roveg commits to reduce scope 1 and scope 2 GHG emissions 42% by 2030 from a 2022 base year, and to measure and reduce its scope 3 emissions.</t>
  </si>
  <si>
    <t>Rovensa Group</t>
  </si>
  <si>
    <t>Rovensa S.A. commits to reduce absolute scope 1 and 2 GHG emissions 50% by FY2029 from a FY2021 base year.
Rovensa S.A. also commits to reduce absolute scope 3 GHG emissions from purchased goods and services, upstream transportation and distribution and downstream transportation and distribution 25% within the same timeframe.</t>
  </si>
  <si>
    <t>Rovio Entertainment Corporation</t>
  </si>
  <si>
    <t>FI4000266804</t>
  </si>
  <si>
    <t>Royal A-ware</t>
  </si>
  <si>
    <t>Royal Ahrend</t>
  </si>
  <si>
    <t>Royal Avebe</t>
  </si>
  <si>
    <t>724500P20GCYHDRTQ843</t>
  </si>
  <si>
    <t>Royal BAM Group</t>
  </si>
  <si>
    <t>NL0000337319</t>
  </si>
  <si>
    <t>724500V38C5KTDY5BS93</t>
  </si>
  <si>
    <t>Royal BAM Group commits to reduce scope 1 and 2 GHG emissions 50% per Euro revenue by 2030 from a 2015 base year. Royal BAM Group commits to reduce absolute scope 3 GHG emissions 20% by 2030 from a 2017 base year. Royal BAM Group also commits to increase annual sourcing of renewable electricity from 50% in 2015 to 100% by 2030.</t>
  </si>
  <si>
    <t>Royal DSM</t>
  </si>
  <si>
    <t>NL0000009827</t>
  </si>
  <si>
    <t>724500SNT1MK246AHP04</t>
  </si>
  <si>
    <t>Royal DSM commits to reduce absolute scope 1 and 2 GHG emissions 59% by 2030 from a 2016 base year.* DSM also commits to reduce scope 3 GHG emissions from purchased goods and services, upstream transportation and distribution and waste generated in operations 28% per ton of sold product by 2030 from a 2016 base year. *The target boundary includes land-related emissions and removals from bioenergy feedstocks.</t>
  </si>
  <si>
    <t>Royal FrieslandCampina N.V.</t>
  </si>
  <si>
    <t>Royal FrieslandCampina commits to reduce absolute scope 1 and 2 GHG emissions 63% by 2030 from a 2015 base year*. Royal FrieslandCampina also commits to reduce absolute scope 3 GHG emissions 37.5% within the same timeframe*. *The target boundary includes land-related emissions and removals from bioenergy feedstocks</t>
  </si>
  <si>
    <t>Royal HaskoningDHV</t>
  </si>
  <si>
    <t>724500HYZARZBIG4VP03</t>
  </si>
  <si>
    <t>Royal HaskoningDHV commits to reduce absolute scope 1 and 2 GHG emissions 95% by 2030 from a 2019 base year*. Royal HaskoningDHV also commits to increase annual sourcing of renewable electricity from 80% in 2019 to 100% by 2030. Royal HaskoningDHV further commits to reduce absolute scope 3 GHG emissions 67% within the same timeframe. * The target boundary includes biogenic emissions and removals from bioenergy feedstocks.</t>
  </si>
  <si>
    <t>Royal Mail Group UK</t>
  </si>
  <si>
    <t>GB00BDVZYZ77</t>
  </si>
  <si>
    <t>213800TCZZU84G8Z2M70</t>
  </si>
  <si>
    <t>Overall Net-Zero Target
Royal Mail Group Ltd commits to reach net-zero greenhouse gas emissions across the value chain by FY2040 from a FY2020 base year.
Near-Term Targets
Royal Mail Group Ltd commits to reduce absolute scope 1 and 2 GHG emissions 50% by FY2030 from a FY2020 base year.*
Royal Mail Group Ltd also commits to reduce absolute scope 3 GHG emissions 25% by FY2030 from a FY2020 base year.
*The target boundary includes land-related emissions and removals from bioenergy feedstocks.
Long-Term Targets
Royal Mail Group Ltd commits to reduce absolute scope 1, 2 and 3 GHG emissions 90% by FY2040 from a FY2020 base year.</t>
  </si>
  <si>
    <t>Royal Schiphol Group</t>
  </si>
  <si>
    <t>724500XSMG4AYQ8NDK42</t>
  </si>
  <si>
    <t>Overall Net-Zero Target 
Royal Schiphol Group commits to reach net-zero GHG emissions across the value chain by 2050 from a 2019 base year. 
Near-Term Targets 
Royal Schiphol Group commits to reduce absolute scope 1 and 2 GHG emissions 46% by 2029 from a 2019 base year.* Royal Schiphol Group also commits to continue active annual sourcing of 100% renewable electricity through 2029 from a 2019 base year. Royal Schiphol Group further commits to reduce absolute scope 3 GHG emissions 35% within the same timeframe. Royal Schiphol Group lastly commits to reduce use of sold products GHG emissions beyond the minimum boundary 100% within the same timeframe. *The target boundary includes land-related emissions and removals from bioenergy feedstocks. 
Long-Term Targets 
Royal Schiphol Group commits to reduce absolute scope 1 and 2 GHG emissions 90% by 2050 from a 2019 base year.* Royal Schiphol Group also commits to reduce absolute scope 3 GHG emissions 90% within the same timeframe. *The target boundary includes land-related emissions and removals from bioenergy feedstocks.</t>
  </si>
  <si>
    <t>Royal Swinkels N.V.</t>
  </si>
  <si>
    <t>724500P5B92DR6PDVB37</t>
  </si>
  <si>
    <t>Royal Technologies Corporation</t>
  </si>
  <si>
    <t>Royal Unibrew A/S</t>
  </si>
  <si>
    <t>DK0060634707</t>
  </si>
  <si>
    <t>529900D69KFL8IAP8Q63</t>
  </si>
  <si>
    <t>Royal Unibrew commits to reduce absolute scope 1 and 2 GHG emissions 60% by
2030 from a 2019 base year*. Royal Unibrew also commits to reduce absolute
scope 3 GHG emissions from purchased goods and services, fuel and energy
related activities, upstream transportation and distribution, waste generated in
operations, downstream transportation and distribution, processing of sold
products, end of life treatment of sold products and downstream leased assets
50% within the same timeframe.
*The target boundary includes biogenic land-related emissions and removals from
bioenergy feedstocks.</t>
  </si>
  <si>
    <t>Royal Vopak</t>
  </si>
  <si>
    <t>NL0009432491</t>
  </si>
  <si>
    <t>724500UL634GFV1KYF10</t>
  </si>
  <si>
    <t>RPS Group plc</t>
  </si>
  <si>
    <t>GB0007594764</t>
  </si>
  <si>
    <t>213800BHEVF3ZB6NG750</t>
  </si>
  <si>
    <t>RPS commits to reduce absolute scope 1 and 2 GHG emissions 63% by 2034 from a 2019 base year. RPS also commits to reduce absolute scope 3 GHG emissions from purchased goods and services, capital goods, fuel and energy related activities, business travel and employee commuting 63% within the same timeframe.</t>
  </si>
  <si>
    <t>RS Group plc</t>
  </si>
  <si>
    <t>GB0003096442</t>
  </si>
  <si>
    <t>549300KVXDURRKVW7R37</t>
  </si>
  <si>
    <t>RS Group plc commits to reduce absolute scope 1 and scope 2 GHG emissions 75% by FY2030 from a FY2020 base year. RS Group plc also commits to reduce scope 3 GHG emissions from upstream transportation and distribution 25% per tonne of sold products within the same timeframe. RS Group plc further commits to reduce scope 3 GHG emissions from use of sold products 20% per tonne of sold products within the same timeframe. RS Group plc finally commits that 67% of its suppliers by spend covering purchased goods and services will have science-based targets by FY2025.</t>
  </si>
  <si>
    <t>RSK Group Ltd</t>
  </si>
  <si>
    <t>2138002YKOT1BRZ8NR62</t>
  </si>
  <si>
    <t>RSS Infrastructure Ltd</t>
  </si>
  <si>
    <t>RT Knits Ltd</t>
  </si>
  <si>
    <t>RT Knits commits to reduce scope 1 and 2 GHG emissions 77% per USD value added, equivalent to a 50% absolute reduction by FY2030 from a FY2019 base year. RT Knits also commits to reduce scope 3 GHG emissions from purchased goods and services, fuel and energy-related activities, 52% per kg of garment and fabric sold by FY2030 from a FY2020 base year, which equates to 37.6% absolute reduction</t>
  </si>
  <si>
    <t>RTS Transport Service GmbH</t>
  </si>
  <si>
    <t>This target was approved using a streamlined target validation route exclusive to small and medium-sized enterprises (SMEs). https://sciencebasedtargets.org/faqs-for-smes/. RTS Transport Service GmbH commits to reduce absolute scope 1 and scope 2 GHG emissions 30% by 2030 from a 2018 base year, and to measure and reduce its scope 3 emissions.</t>
  </si>
  <si>
    <t>Rubel &amp; Ménasché</t>
  </si>
  <si>
    <t>This target was approved using a streamlined target validation route exclusive to small and medium-sized enterprises (SMEs). https://sciencebasedtargets.org/faqs-for-smes/ Rubel &amp; Ménasché commits to reduce scope 1 and scope 2 GHG emissions 42% by 2030 from a 2021 base year, and to measure and reduce its scope 3 emissions.  Rubel &amp; Ménasché commits to reduce scope 1+2+3 emissions 90% by 2040 from a 2021 base year.</t>
  </si>
  <si>
    <t>Rübezahl-Riegelein-Gruppe (Gubor Schokoladen GmbH)</t>
  </si>
  <si>
    <t>5299001YW3BY911WOB33</t>
  </si>
  <si>
    <t>Rubicon Technologies, LLC</t>
  </si>
  <si>
    <t>This target was approved using a streamlined target validation route exclusive to small and medium-sized enterprises (SMEs). https://sciencebasedtargets.org/faqs-for-smes/ Rubicon Technologies, LLC commits to reduce scope 1 and scope 2 GHG emissions 46% by 2030 from a 2019 base year, and to measure and reduce its scope 3 emissions.</t>
  </si>
  <si>
    <t>Rubix</t>
  </si>
  <si>
    <t>Rudolph Usinados SA</t>
  </si>
  <si>
    <t>This target was approved using a streamlined target validation route exclusive to small and medium-sized enterprises (SMEs). https://sciencebasedtargets.org/faqs-for-smes/ Rudolph Usinados SA commits to reduce scope 1 and scope 2 GHG emissions 42% by 2030 from a 2021 base year, and to measure and reduce its scope 3 emissions.</t>
  </si>
  <si>
    <t>Rügenwalder Mühle Carl Müller GmbH und Co. KG</t>
  </si>
  <si>
    <t>RugVista AB</t>
  </si>
  <si>
    <t>SE0015659834</t>
  </si>
  <si>
    <t>5493008BVI4UNJ2DYE83</t>
  </si>
  <si>
    <t>This target was approved using a streamlined target validation route exclusive to small and medium-sized enterprises (SMEs). https://sciencebasedtargets.org/faqs-for-smes/ RugVista AB commits to reduce scope 1 and scope 2 GHG emissions 46% by 2030 from a 2019 base year, and to measure and reduce its scope 3 emissions.</t>
  </si>
  <si>
    <t>Russell Reynolds Associates</t>
  </si>
  <si>
    <t>Overall Net-Zero Target
Russell Reynolds Associates commits to reach net-zero GHG emissions across the value
chain by 2050.
Near-Term Targets
Russell Reynolds Associates commits to reduce absolute scope 1 and 2 GHG emissions 50%
by 2030 from a 2019 base year. Russell Reynolds Associates also commits to reduce scope 3 GHG emissions from business travel 55% per full time employee equivalent within the same
timeframe. Russell Reynolds Associates further commits that 30% of its suppliers by
emissions, covering purchased goods and services, capital goods and upstream
transportation and distribution will have science-based targets by 2027.
Long-Term Targets
Russell Reynolds Associates commits to reduce absolute scope 1, 2 and 3 GHG emissions
90% by 2050 from a 2019 base year.</t>
  </si>
  <si>
    <t>Russell-Cooke LLP</t>
  </si>
  <si>
    <t>This target was approved using a streamlined target validation route exclusive to small and medium-sized enterprises (SMEs). https://sciencebasedtargets.org/faqs-for-smes/ Russell-Cooke LLP commits to reduce scope 1 and scope 2 GHG emissions 46% by 2030 from a 2019 base year, and to measure and reduce its scope 3 emissions.</t>
  </si>
  <si>
    <t>Rustam Towel Pvt Ltd</t>
  </si>
  <si>
    <t>Ruter</t>
  </si>
  <si>
    <t>RWE AG</t>
  </si>
  <si>
    <t>DE0007037129</t>
  </si>
  <si>
    <t>529900GB7KCA94ACC940</t>
  </si>
  <si>
    <t>RWE AG commits to reduce scope 1 and 2 GHG emissions 50% per kWh by 2030 from a 2019 base year*. RWE AG commits to reduce absolute scope 3 scopes GHG emissions 30% by 2030 from a 2019 base year.*The target boundary includes biogenic emissions and removals from bioenergy feedstocks as well as emissions from electricity purchased and from non-controlled assets.</t>
  </si>
  <si>
    <t>RWS Holdings plc</t>
  </si>
  <si>
    <t>GB00BVFCZV34</t>
  </si>
  <si>
    <t>549300BVHY25JZC1KI49</t>
  </si>
  <si>
    <t>Ryan, LLC</t>
  </si>
  <si>
    <t>Ryanair Holdings plc</t>
  </si>
  <si>
    <t>IE00BYTBXV33</t>
  </si>
  <si>
    <t>635400BR2ROC1FVEBQ56</t>
  </si>
  <si>
    <t>Ryde Technology AS</t>
  </si>
  <si>
    <t>This target was approved using a streamlined target validation route exclusive to small and medium-sized enterprises (SMEs). https://sciencebasedtargets.org/faqs-for-smes/ Ryde Technology AS commits to reduce scope 1 and scope 2 GHG emissions 42% by 2030 from a 2021 base year, and to measure and reduce its scope 3 emissions. Ryde Technology AS commits to reduce scope 1+2+3 emissions 90% by 2035 from a 2021 base year.</t>
  </si>
  <si>
    <t>Ryman Healthcare Limited</t>
  </si>
  <si>
    <t>NZRYME0001S4</t>
  </si>
  <si>
    <t>529900UR74KKRFG56I57</t>
  </si>
  <si>
    <t>Ryman commits to reduce absolute scope 1 and 2 GHG emissions 42% by FY2030 from a FY2021 base year. Ryman also commits that 75.5% of its suppliers by spend covering purchased goods and services, capital goods and waste generated in operations, will have science-based targets by FY2028.</t>
  </si>
  <si>
    <t>Ryumeikan Holdings Co.,Ltd.</t>
  </si>
  <si>
    <t>This target was approved using a streamlined target validation route exclusive to small and medium-sized enterprises (SMEs). https://sciencebasedtargets.org/faqs-for-smes/ Ryumeikan Holdings Co.,Ltd. commits to reduce scope 1 and scope 2 GHG emissions 42% by 2030 from a 2021 base year, and to measure and reduce its scope 3 emissions.</t>
  </si>
  <si>
    <t>S FACTORY Co.,Ltd.</t>
  </si>
  <si>
    <t>This target was approved using a streamlined target validation route exclusive to small and medium-sized enterprises (SMEs). https://sciencebasedtargets.org/faqs-for-smes/ S FACTORY Co.,Ltd. commits to reduce scope 1 and scope 2 GHG emissions 42% by 2030 from a 2022 base year, and to measure and reduce its scope 3 emissions.</t>
  </si>
  <si>
    <t>S&amp;P Global</t>
  </si>
  <si>
    <t>US78409V1044</t>
  </si>
  <si>
    <t>Y6X4K52KMJMZE7I7MY94</t>
  </si>
  <si>
    <t>S&amp;P Global commits to reduce absolute scope 1 and 2 GHG emissions 25.2% by
2025 from a 2019 base year, equivalent to a 25% reduction per square foot. S&amp;P
Global also commits to reduce absolute scope 3 business travel GHG emissions
25% within the same timeframe. S&amp;P Global further commits that 81% of its
suppliers by spend covering purchased goods &amp; services and capital goods will
have science-based targets by 2025.</t>
  </si>
  <si>
    <t>S-BIC COMPANY, LTD.</t>
  </si>
  <si>
    <t>This target was approved using a streamlined target validation route exclusive to small and medium-sized enterprises (SMEs). https://sciencebasedtargets.org/faqs-for-smes/ S-BIC COMPANY, LTD. commits to reduce scope 1 and scope 2 GHG emissions 50% by 2030 from a 2018 base year, and to measure and reduce its scope 3 emissions.</t>
  </si>
  <si>
    <t>S.C.IPROMET S.R.L.</t>
  </si>
  <si>
    <t>This target was approved using a streamlined target validation route exclusive to small and medium-sized enterprises (SMEs). https://sciencebasedtargets.org/faqs-for-smes/ S.C.IPROMET S.R.L. commits to reduce scope 1 and scope 2 GHG emissions 50% by 2030 from a 2018 base year, and to measure and reduce its scope 3 emissions.</t>
  </si>
  <si>
    <t>s.d.i. automazione industriale S.p.A.</t>
  </si>
  <si>
    <t>This target was approved using a streamlined target validation route exclusive to small and medium-sized enterprises (SMEs). https://sciencebasedtargets.org/faqs-for-smes/ s.d.i. automazione industriale S.p.A. commits to reduce scope 1 and scope 2 GHG emissions 42% by 2030 from a 2022 base year, and to measure and reduce its scope 3 emissions.</t>
  </si>
  <si>
    <t>S.F. Holding Co., Ltd</t>
  </si>
  <si>
    <t>CNE100000L63</t>
  </si>
  <si>
    <t>s.Oliver Group</t>
  </si>
  <si>
    <t>5299003WYTC1MZDKPM08</t>
  </si>
  <si>
    <t>S2S Electronics Ltd</t>
  </si>
  <si>
    <t>This target was approved using a streamlined target validation route exclusive to small and medium-sized enterprises (SMEs). https://sciencebasedtargets.org/faqs-for-smes/ S2S Electronics Ltd commits to reduce absolute scope 1 and scope 2 GHG emissions 50% by 2030 from a 2018 base year, and to measure and reduce its scope 3 emissions.</t>
  </si>
  <si>
    <t>S4 Capital PLC</t>
  </si>
  <si>
    <t>GB00BFZZM640</t>
  </si>
  <si>
    <t>21380068SP9V65KPQN68</t>
  </si>
  <si>
    <t>Saab AB</t>
  </si>
  <si>
    <t>SE0000112385</t>
  </si>
  <si>
    <t>549300ZHO4JCQQI13M69</t>
  </si>
  <si>
    <t>Sabará Participações</t>
  </si>
  <si>
    <t>This target was approved using a streamlined target validation route exclusive to small and medium-sized enterprises (SMEs). https://sciencebasedtargets.org/faqs-for-smes/ Sabará Participações commits to reduce scope 1 and scope 2 GHG emissions 42% by 2030 from a 2020 base year, and to measure and reduce its scope 3 emissions.</t>
  </si>
  <si>
    <t>Sabey Data Centers</t>
  </si>
  <si>
    <t>549300LCCYL5CC7KQE97</t>
  </si>
  <si>
    <t>This target was approved using a streamlined target validation route exclusive to small and medium-sized enterprises (SMEs). https://sciencebasedtargets.org/faqs-for-smes/ Sabey Data Centers commits to reduce absolute scope 1 and scope 2 GHG emissions 50% by 2030 from a 2018 base year, and to measure and reduce its scope 3 emissions.</t>
  </si>
  <si>
    <t>Sacyr S.A.</t>
  </si>
  <si>
    <t>ES0182870214</t>
  </si>
  <si>
    <t>959800XKAB9VNAVN9425</t>
  </si>
  <si>
    <t>Sacyr S.A. commits to reduce absolute scope 1 and 2 GHG emissions 42% by 2030 from a 2020 base year.* Sacyr S.A. also commits to reduce absolute scope 3 GHG emissions from purchased goods and services, fuel and energy related activities, waste generated in operations and investments 25% over the same timeframe. *The target boundary includes biogenic emissions and removals from bioenergy feedstocks</t>
  </si>
  <si>
    <t>SADA Siderurgia LTDA</t>
  </si>
  <si>
    <t>Sadaqat Limited</t>
  </si>
  <si>
    <t>Sae-A Trading Co., Ltd.</t>
  </si>
  <si>
    <t>SAF S.P.A.</t>
  </si>
  <si>
    <t>Safaricom Limited</t>
  </si>
  <si>
    <t>KE1000001402</t>
  </si>
  <si>
    <t>Kenyan mobile network operator  Safaricom PLC commits to reduce absolute scope 1 and 2 GHG emissions 43% by 2030 and 74% by 2050 from a 2017 base year. Safaricom PLC commits to reduce absolute scope 3 GHG emissions 41% by 2030 and 72% by 2050 from a 2017 base year. Safaricom PLC also commits that 10% of its suppliers by spend covering purchased goods and services will set science-based scope 1 and 2 targets by 2023.</t>
  </si>
  <si>
    <t>SAFE AIR ENGINEERS PVT LTD</t>
  </si>
  <si>
    <t>This target was approved using a streamlined target validation route exclusive to small and medium-sized enterprises (SMEs). https://sciencebasedtargets.org/faqs-for-smes/ SAFE AIR ENGINEERS PVT LTD commits to reduce scope 1 and scope 2 GHG emissions 42% by 2030 from a 2022 base year, and to measure and reduce its scope 3 emissions.</t>
  </si>
  <si>
    <t>Saferoad Group</t>
  </si>
  <si>
    <t>213800PV6EL1ZU2I8V34</t>
  </si>
  <si>
    <t>Safety21 S.p.A.</t>
  </si>
  <si>
    <t>This target was approved using a streamlined target validation route exclusive to small and medium-sized enterprises (SMEs). https://sciencebasedtargets.org/faqs-for-smes/ Safety21 S.p.A. commits to reduce scope 1 and scope 2 GHG emissions 42% by 2030 from a 2021 base year, and to measure and reduce its scope 3 emissions.</t>
  </si>
  <si>
    <t>Safilo Group S.p.A.</t>
  </si>
  <si>
    <t>IT0004604762</t>
  </si>
  <si>
    <t>81560026FA1A26642782</t>
  </si>
  <si>
    <t>Safilo Group S.p.A. commits to reduce absolute scope 1 and 2 GHG emissions 70% by 2030 from a 2022 base year.
Safilo Group S.p.A. commits to reduce absolute scope 3 GHG emissions from purchased goods and services and upstream transportation and distribution 25% within the same timeframe.</t>
  </si>
  <si>
    <t>Safran</t>
  </si>
  <si>
    <t>FR0000073272</t>
  </si>
  <si>
    <t>969500UIC89GT3UL7L24</t>
  </si>
  <si>
    <t>Safran commits to reduce absolute scope 1 and 2 GHG emissions 50.4% by 2030 from a 2018 base year.* Safran also commits to reduce scope 3 GHG emissions from the use of sold products 42.5% per available seat kilometer by 2035 from a 2018 base year.* ** Safran further commits to reduce indirect use-phase emissions 42.5% per available seat kilometer within the same timeframe.* ** * The target boundary includes biogenic emissions and removals from bioenergy feedstocks. ** Non-CO₂ effects which may also contribute to aviation induced warming are not included in this target. Safran commits to report publicly on its collaboration with stakeholders to improve understanding of opportunities to mitigate the non-CO2e impacts of aviation annually over its target timeframe</t>
  </si>
  <si>
    <t>Safripol (Pty) LTD</t>
  </si>
  <si>
    <t>Saga plc</t>
  </si>
  <si>
    <t>2138004WWUJN94K2LH95</t>
  </si>
  <si>
    <t>SAGAR CEMENTS LIMITED</t>
  </si>
  <si>
    <t>INE229C01021</t>
  </si>
  <si>
    <t>33580069OQOVBZM7EC78</t>
  </si>
  <si>
    <t>Sagara Seisakusho Co., Ltd.</t>
  </si>
  <si>
    <t>This target was approved using a streamlined target validation route exclusive to small and medium-sized enterprises (SMEs). https://sciencebasedtargets.org/faqs-for-smes/ Sagara Seisakusho Co., Ltd. commits to reduce scope 1 and scope 2 GHG emissions 42% by 2030 from a 2022 base year, and to measure and reduce its scope 3 emissions.</t>
  </si>
  <si>
    <t>SAGAWA EXPRESS CO.,LTD</t>
  </si>
  <si>
    <t>SAGAWA EXPRESS CO., LTD commits to reduce absolute scope 1 and 2
GHG emissions 42% by FY2030 from a FY2020 base year. SAGAWA
EXPRESS CO., LTD commits to reduce absolute scope 3 GHG emissions
25% by FY2030 from a FY2020 base year.</t>
  </si>
  <si>
    <t>SAGEMCOM</t>
  </si>
  <si>
    <t>Sagemcom commits to reduce absolute scope 1 and 2 GHG emissions 47%
by 2030 from a 2019 base year. Sagemcom also commits to reduce
absolute scope 3 GHG emissions 31% by 2030 from a 2019 base year.
Sagemcom further commits to increase annual sourcing of renewable
electricity from 24% in 2019 to 100% by 2030.</t>
  </si>
  <si>
    <t>Sagility</t>
  </si>
  <si>
    <t>Sahashi Tokushuko Kabushikigaisha</t>
  </si>
  <si>
    <t>This target was approved using a streamlined target validation route exclusive to small and medium-sized enterprises (SMEs). https://sciencebasedtargets.org/faqs-for-smes/ Sahashi Tokushuko Kabushikigaisha commits to reduce scope 1 and scope 2 GHG emissions 23% by 2030 from a 2021 base year, and to measure and reduce its scope 3 emissions.</t>
  </si>
  <si>
    <t>Sai Life Sciences Ltd.</t>
  </si>
  <si>
    <t>335800JBS3NY25NIBC93</t>
  </si>
  <si>
    <t>SAICA GROUP</t>
  </si>
  <si>
    <t>Saikyo Engineering Co.,Ltd.</t>
  </si>
  <si>
    <t>This target was approved using a streamlined target validation route exclusive to small and medium-sized enterprises (SMEs). https://sciencebasedtargets.org/faqs-for-smes/ Saikyo Engineering Co.,Ltd. commits to reduce scope 1 and scope 2 GHG emissions 42% by 2030 from a 2022 base year, and to measure and reduce its scope 3 emissions.</t>
  </si>
  <si>
    <t>SAILUN GROUP CO., LTD.</t>
  </si>
  <si>
    <t>SAINT-GOBAIN</t>
  </si>
  <si>
    <t>FR0000125007</t>
  </si>
  <si>
    <t>NFONVGN05Z0FMN5PEC35</t>
  </si>
  <si>
    <t>Overall Net-Zero Target Saint-Gobain commits to reach net-zero greenhouse gas emissions across the value chain by 2050 from a 2017 base year*. *Under the former commitment model of the SBTi (available between June 2019 and October 2021), a subset of companies committed to setting near-term science-based targets aligned with well-below 2°C over an interim period as part of their wider net_x0002_zero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 Near-Term Targets Saint-Gobain commits to reduce absolute scope 1 and 2 GHG emissions 33% by 2030 from a 2017 base year*. Saint-Gobain also commits to reduce absolute scope 3 GHG emissions 16% over the same timeframe from purchased goods and services, fuel and energy related activities, upstream transportation and distribution, business travel, downstream transportation and distribution, and end-of-life treatment of sold products. *The target boundary includes biogenic emissions and removals from bioenergy feedstocks. Long-Term Targets Saint-Gobain commits to reduce absolute scope 1 and 2 GHG emissions 90% by 2050 from a 2017 base year*. Saint-Gobain also commits to reduce absolute scope 3 GHG emissions 90% over the same timeframe. *The target boundary includes biogenic emissions and removals from bioenergy feedstocks.</t>
  </si>
  <si>
    <t>Saitex International Dong Nai</t>
  </si>
  <si>
    <t>Saito Seisakusyo Co., Ltd.</t>
  </si>
  <si>
    <t>This target was approved using a streamlined target validation route exclusive to small and medium-sized enterprises (SMEs). https://sciencebasedtargets.org/faqs-for-smes/ Saito Seisakusyo Co., Ltd. commits to reduce scope 1 and scope 2 GHG emissions 42% by 2030 from a 2022 base year, and to measure and reduce its scope 3 emissions.</t>
  </si>
  <si>
    <t>SAKABEKOUGYOU Co.,Ltd.</t>
  </si>
  <si>
    <t>This target was approved using a streamlined target validation route exclusive to small and medium-sized enterprises (SMEs). https://sciencebasedtargets.org/faqs-for-smes/ SAKABEKOUGYOU Co.,Ltd. commits to reduce scope 1 and scope 2 GHG emissions 42% by 2030 from a 2022 base year, and to measure and reduce its scope 3 emissions.</t>
  </si>
  <si>
    <t>Sakae Industry Co.,Ltd.</t>
  </si>
  <si>
    <t>This target was approved using a streamlined target validation route exclusive to small and medium-sized enterprises (SMEs). https://sciencebasedtargets.org/faqs-for-smes/ Sakae Industry Co.,Ltd. commits to reduce scope 1 and scope 2 GHG emissions 42% by 2030 from a 2021 base year, and to measure and reduce its scope 3 emissions.</t>
  </si>
  <si>
    <t>Sakakibara Industry Co., Ltd.</t>
  </si>
  <si>
    <t>This target was approved using a streamlined target validation route exclusive to small and medium-sized enterprises (SMEs). https://sciencebasedtargets.org/faqs-for-smes/ Sakakibara Industry Co., Ltd. commits to reduce absolute scope 1 and scope 2 GHG emissions 50% by 2030 from a 2018 base year, and to measure and reduce its scope 3 emissions.</t>
  </si>
  <si>
    <t>SAKAKIBARA SEIKI CO., LTD</t>
  </si>
  <si>
    <t>This target was approved using a streamlined target validation route exclusive to small and medium-sized enterprises (SMEs). https://sciencebasedtargets.org/faqs-for-smes/ SAKAKIBARA SEIKI CO., LTD commits to reduce absolute scope 1 and scope 2 GHG emissions 50% by 2030 from a 2018 base year, and to measure and reduce its scope 3 emissions.</t>
  </si>
  <si>
    <t>Sakano LLC</t>
  </si>
  <si>
    <t>This target was approved using a streamlined target validation route exclusive to small and medium-sized enterprises (SMEs). https://sciencebasedtargets.org/faqs-for-smes/ Sakano LLC commits to reduce scope 1 and scope 2 GHG emissions 42% by 2030 from a 2022 base year, and to measure and reduce its scope 3 emissions.</t>
  </si>
  <si>
    <t>SAKATA INX CORPORATION</t>
  </si>
  <si>
    <t>SAKTHI AUTO COMPONENT LIMITED</t>
  </si>
  <si>
    <t>SAKURADA INDUSTRIES CO.,LTD.</t>
  </si>
  <si>
    <t>This target was approved using a streamlined target validation route exclusive to small and medium-sized enterprises (SMEs). https://sciencebasedtargets.org/faqs-for-smes/ SAKURADA INDUSTRIES CO.,LTD. commits to reduce scope 1 and scope 2 GHG emissions 42% by 2030 from a 2022 base year, and to measure and reduce its scope 3 emissions.</t>
  </si>
  <si>
    <t>Sakurai Co., Ltd</t>
  </si>
  <si>
    <t>This target was approved using a streamlined target validation route exclusive to small and medium-sized enterprises (SMEs). https://sciencebasedtargets.org/faqs-for-smes/ Sakurai Co., Ltd commits to reduce scope 1 and scope 2 GHG emissions 42% by 2030 from a 2022 base year, and to measure and reduce its scope 3 emissions.</t>
  </si>
  <si>
    <t>Sakurai Industry,LTD</t>
  </si>
  <si>
    <t>This target was approved using a streamlined target validation route exclusive to small and medium-sized enterprises (SMEs). https://sciencebasedtargets.org/faqs-for-smes/ Sakurai Industry,LTD commits to reduce scope 1 and scope 2 GHG emissions 42% by 2030 from a 2021 base year, and to measure and reduce its scope 3 emissions.</t>
  </si>
  <si>
    <t>SAKURAPAXX.Co.,Ltd</t>
  </si>
  <si>
    <t>This target was approved using a streamlined target validation route exclusive to small and medium-sized enterprises (SMEs). https://sciencebasedtargets.org/faqs-for-smes/ SAKURAPAXX.Co.,Ltd commits to reduce scope 1 and scope 2 GHG emissions 42% by 2030 from a 2022 base year, and to measure and reduce its scope 3 emissions.</t>
  </si>
  <si>
    <t>Salcomp</t>
  </si>
  <si>
    <t>FI0009013924</t>
  </si>
  <si>
    <t>Salcomp (Guigang) Co.,Ltd commits to reduce absolute scope 1 and 2 GHG emissions 25% by 2030 from a 2020 base year. Salcomp (Guigang) Co.,Ltd also commits to reduce absolute scope 3 GHG emissions 12.3% over the same timeframe.</t>
  </si>
  <si>
    <t>Salesforce.com, Inc.</t>
  </si>
  <si>
    <t>US79466L3024</t>
  </si>
  <si>
    <t>RCGZFPDMRW58VJ54VR07</t>
  </si>
  <si>
    <t>Salesforce.com, Inc. commits to reduce absolute scope 1 and scope 2 GHG emissions by 50% by 2030 from a 2018 base year. Salesforce.com, Inc. commits to reduce absolute scope 3 GHG emissions from fuel and energy related activities by 50% by 2030 from a 2018 base year. Salesforce.com, Inc. also commits that 60% of its suppliers by emissions covering purchased goods and services, capital goods, upstream transportation and distribution, waste generated in operations, and upstream leased assets will set science-based targets by 2024.</t>
  </si>
  <si>
    <t>Salextra Limited</t>
  </si>
  <si>
    <t>Salling Group A/S</t>
  </si>
  <si>
    <t>549300FQY6MX8USM0112</t>
  </si>
  <si>
    <t>Overall Net-Zero Target 
Salling Group A/S commits to reach net-zero GHG emissions across the value chain by 2050 
from a FY2021 base year.  
Near-Term Targets 
Salling Group A/S commits to reduce absolute scope 1 and 2 GHG emissions 50% by FY2030 
from a FY2021 base year. Salling Group A/S also commits to reduce absolute scope 3 GHG 
emissions from the use of sold products 42% within the same timeframe. Salling Group A/S 
further commits that 75% of its suppliers by emissions covering purchased goods and 
services and upstream transportation and distribution will have science-based targets by 
FY2027.*  
*The target boundary includes land-related emissions and removals from bioenergy 
feedstocks 
Long-Term Targets 
Salling Group A/S commits to reduce absolute scope 1 and scope 2 GHG emissions 95% by 
FY2050 from a FY2021 base year. Salling Group A/S commits to reduce absolute scope 3 
GHG emissions 90% within the same timeframe.*  
*The target boundary includes land-related emissions and removals from bioenergy 
feedstocks</t>
  </si>
  <si>
    <t>SalMar ASA</t>
  </si>
  <si>
    <t>NO0010310956</t>
  </si>
  <si>
    <t>5967007LIEEXZXGDBK67</t>
  </si>
  <si>
    <t>SalMar ASA commits to reduce absolute scope 1 and scope 2 GHG emissions 42% by 2030 from a 2020 base year. SalMar ASA also commits to reduce absolute scope 3 GHG emissions from purchased goods and services, fuel and energy related activities, upstream transportation and distribution, waste generated in operations and business travel 42% by 2030 from a 2020 base year</t>
  </si>
  <si>
    <t>Salmones Austral</t>
  </si>
  <si>
    <t>Salom Electric (Xiamen) Co., Ltd.</t>
  </si>
  <si>
    <t>Salomon</t>
  </si>
  <si>
    <t>549300W1JNX1CTX19104</t>
  </si>
  <si>
    <t>Salomon commits to reduce absolute scope 1 and 2 GHG emissions 50% by 2030 from a 2019 base year.* Salomon also commits to reduce absolute scope 3 GHG emissions 30% within the same timeframe. *The target boundary includes biogenic emissions and removals from bioenergy feedstocks.</t>
  </si>
  <si>
    <t>Salumificio Fratelli Beretta S.p.A.</t>
  </si>
  <si>
    <t>815600A56C6817D80750</t>
  </si>
  <si>
    <t>SALUS Haus Dr. med. Otto Greither Nachf. GmbH &amp; Co. KG</t>
  </si>
  <si>
    <t>This target was approved using a streamlined target validation route exclusive to small and medium-sized enterprises (SMEs). https://sciencebasedtargets.org/faqs-for-smes/ SALUS Haus Dr. med. Otto Greither Nachf. GmbH &amp; Co. KG commits to reduce scope 1 and scope 2 GHG emissions 42% by 2030 from a 2020 base year, and to measure and reduce its scope 3 emissions.</t>
  </si>
  <si>
    <t>Salvat Logistica S.A.</t>
  </si>
  <si>
    <t>959800Z8PERRGK73N791</t>
  </si>
  <si>
    <t>Salvatore Ferragamo Group</t>
  </si>
  <si>
    <t>IT0004712375</t>
  </si>
  <si>
    <t>5493005GRP0FEE3NRI35</t>
  </si>
  <si>
    <t>Salvatore Ferragamo Group commits to reduce absolute scope 1 and scope 2 GHG emissions 42% by 2029 from a 2019 base year. Salvatore Ferragamo Group also commits to reduce absolute scope 3 GHG emissions from purchased goods and services and downstream transportation and distribution 42% over the same period.</t>
  </si>
  <si>
    <t>Salzgitter AG</t>
  </si>
  <si>
    <t>DE0006202005</t>
  </si>
  <si>
    <t>529900E12Z6HXIMHFA15</t>
  </si>
  <si>
    <t>Sama</t>
  </si>
  <si>
    <t>Samhall AB</t>
  </si>
  <si>
    <t>Samhällsbyggnadsbolaget i Norden AB</t>
  </si>
  <si>
    <t>549300HX9MRFY47AH564</t>
  </si>
  <si>
    <t>Sampo plc</t>
  </si>
  <si>
    <t>FI4000552500</t>
  </si>
  <si>
    <t>743700UF3RL386WIDA22</t>
  </si>
  <si>
    <t>Samsara Inc.</t>
  </si>
  <si>
    <t>Samskip Holding B.V.</t>
  </si>
  <si>
    <t>Samson Corporation Ltd</t>
  </si>
  <si>
    <t>This target was approved using a streamlined target validation route exclusive to small and medium-sized enterprises (SMEs). https://sciencebasedtargets.org/faqs-for-smes/ Samson Corporation Ltd commits to reduce  scope 1 and scope 2 GHG emissions 50% by 2030 from a 2018 base year, and to measure and reduce its scope 3 emissions.</t>
  </si>
  <si>
    <t>Samsonite International S.A.</t>
  </si>
  <si>
    <t>LU0633102719</t>
  </si>
  <si>
    <t>549300UULS5HYFJSEL12</t>
  </si>
  <si>
    <t>Samworth Brothers Limited</t>
  </si>
  <si>
    <t>213800UHUU6TTWC23511</t>
  </si>
  <si>
    <t>SAN FANG CHEMICAL INDUSTRY CO; LTD</t>
  </si>
  <si>
    <t>SAN-ESU LLC</t>
  </si>
  <si>
    <t>This target was approved using a streamlined target validation route exclusive to small and medium-sized enterprises (SMEs). https://sciencebasedtargets.org/faqs-for-smes/ SAN-ESU LLC commits to reduce scope 1 and scope 2 GHG emissions 46% by 2030 from a 2019 base year, and to measure and reduce its scope 3 emissions.</t>
  </si>
  <si>
    <t>SANDEN CORPORATION</t>
  </si>
  <si>
    <t>JP3336400001</t>
  </si>
  <si>
    <t>353800167309QI8WG928</t>
  </si>
  <si>
    <t>SANDEN CORPORATION commits to reduce absolute scope 1 and 2 GHG emissions 80.04% by 2030 from a 2019 base year. SANDEN CORPORATION also commits to increase annual sourcing of renewable electricity from 0.2% in 2019 to 100% by 2030. SANDEN CORPORATION further commits to reduce absolute scope 3 GHG emissions 27.5% by 2030 from a 2019 base year.</t>
  </si>
  <si>
    <t>SANDEN Group</t>
  </si>
  <si>
    <t>Sanderson Solutions Group PLC</t>
  </si>
  <si>
    <t>This target was approved using a streamlined target validation route exclusive to small and medium-sized enterprises (SMEs). https://sciencebasedtargets.org/faqs-for-smes/ Sanderson Solutions Group PLC commits to reduce scope 1 and scope 2 GHG emissions 42% by 2030 from a 2020 base year, and to measure and reduce its scope 3 emissions.</t>
  </si>
  <si>
    <t>Sandoz Group AG</t>
  </si>
  <si>
    <t>CH1243598427</t>
  </si>
  <si>
    <t>549300X7ELPSP81ATF17</t>
  </si>
  <si>
    <t>Sandvik Group</t>
  </si>
  <si>
    <t>SE0000667891</t>
  </si>
  <si>
    <t>5299008ZUAXN43LVZF54</t>
  </si>
  <si>
    <t>Sanei kucho Co.,Ltd</t>
  </si>
  <si>
    <t>This target was approved using a streamlined target validation route exclusive to small and medium-sized enterprises (SMEs). https://sciencebasedtargets.org/faqs-for-smes/ Sanei kucho Co.,Ltd commits to reduce scope 1 and scope 2 GHG emissions 42% by 2030 from a 2022 base year, and to measure and reduce its scope 3 emissions.</t>
  </si>
  <si>
    <t>SANJO FINEBLANKING BARCELONA S.A.U.</t>
  </si>
  <si>
    <t>This target was approved using a streamlined target validation route exclusive to small and medium-sized enterprises (SMEs). https://sciencebasedtargets.org/faqs-for-smes/ SANJO FINEBLANKING BARCELONA S.A.U. commits to reduce scope 1 and scope 2 GHG emissions 42% by 2030 from a 2021 base year, and to measure and reduce its scope 3 emissions.</t>
  </si>
  <si>
    <t>Sanjo Precision Industry Corporation</t>
  </si>
  <si>
    <t>This target was approved using a streamlined target validation route exclusive to small and medium-sized enterprises (SMEs). https://sciencebasedtargets.org/faqs-for-smes/ Sanjo Precision Industry Corporation commits to reduce scope 1 and scope 2 GHG emissions 42% by 2030 from a 2021 base year, and to measure and reduce its scope 3 emissions.</t>
  </si>
  <si>
    <t>SANJO SEISAKUSHO CO.,LTD.</t>
  </si>
  <si>
    <t>This target was approved using a streamlined target validation route exclusive to small and medium-sized enterprises (SMEs). https://sciencebasedtargets.org/faqs-for-smes/ SANJO SEISAKUSHO CO.,LTD. commits to reduce scope 1 and scope 2 GHG emissions 42% by 2030 from a 2022 base year, and to measure and reduce its scope 3 emissions.</t>
  </si>
  <si>
    <t>SANKI ENGINEERING CO., LTD.</t>
  </si>
  <si>
    <t>JP3325600009</t>
  </si>
  <si>
    <t>Sanki Kosakusho Co., Ltd</t>
  </si>
  <si>
    <t>This target was approved using a streamlined target validation route exclusive to small and medium-sized enterprises (SMEs). https://sciencebasedtargets.org/faqs-for-smes/ Sanki Kosakusho Co., Ltd commits to reduce absolute scope 1 and scope 2 GHG emissions 50% by 2030 from a 2018 base year, and to measure and reduce its scope 3 emissions.</t>
  </si>
  <si>
    <t>SANKO Co.,Ltd</t>
  </si>
  <si>
    <t>SANKO CO.,Ltd commits to reduce absolute scope 1 and 2 GHG emissions
42% by FY2030 from a FY2020 base year. SANKO Co.,Ltd also commits to
increase annual sourcing of renewable electricity from 0% in FY2020 to
100% by FY2030. SANKO CO.,Ltd further commits to reduce absolute scope
3 GHG emissions from purchased goods and services and end of life
treatment of sold products 25% by FY2030 from a FY2020 base year.</t>
  </si>
  <si>
    <t>SANKO RECYCLE Co.,Ltd.</t>
  </si>
  <si>
    <t>This target was approved using a streamlined target validation route exclusive to small and medium-sized enterprises (SMEs). https://sciencebasedtargets.org/faqs-for-smes/  SANKO RECYCLE Co.,Ltd. commits to reduce scope 1 and scope 2 GHG emissions 42% by 2030 from a 2020 base year, and to measure and reduce its scope 3 emissions.</t>
  </si>
  <si>
    <t>Sanko Seimitsu Co., Ltd.</t>
  </si>
  <si>
    <t>This target was approved using a streamlined target validation route exclusive to small and medium-sized enterprises (SMEs). https://sciencebasedtargets.org/faqs-for-smes/ Sanko Seimitsu Co., Ltd. commits to reduce scope 1 and scope 2 GHG emissions 42% by 2030 from a 2022 base year, and to measure and reduce its scope 3 emissions.</t>
  </si>
  <si>
    <t>SANKOH SANSHO CO.,Ltd</t>
  </si>
  <si>
    <t>Gas Utilities</t>
  </si>
  <si>
    <t>This target was approved using a streamlined target validation route exclusive to small and medium-sized enterprises (SMEs). https://sciencebasedtargets.org/faqs-for-smes/ SANKOH SANSHO CO.,Ltd commits to reduce scope 1 and scope 2 GHG emissions 42% by 2030 from a 2020 base year, and to measure and reduce its scope 3 emissions.</t>
  </si>
  <si>
    <t>SANKYO.SMF.CO</t>
  </si>
  <si>
    <t>This target was approved using a streamlined target validation route exclusive to small and medium-sized enterprises (SMEs). https://sciencebasedtargets.org/faqs-for-smes/ SANKYO.SMF.CO commits to reduce scope 1 and scope 2 GHG emissions 42% by 2030 from a 2022 base year, and to measure and reduce its scope 3 emissions.</t>
  </si>
  <si>
    <t>Sankyu Industry Co., Ltd.</t>
  </si>
  <si>
    <t>This target was approved using a streamlined target validation route exclusive to small and medium-sized enterprises (SMEs). https://sciencebasedtargets.org/faqs-for-smes/ Sankyu Industry Co., Ltd. commits to reduce scope 1 and scope 2 GHG emissions 42% by 2030 from a 2022 base year, and to measure and reduce its scope 3 emissions.</t>
  </si>
  <si>
    <t>SanMar Corporation</t>
  </si>
  <si>
    <t>SanMar commits to reduce scope 1 and 2 GHG emissions 50% per pound of product by 2030 from a 2019 base year. SanMar also commits to reduce scope 3 GHG emissions from purchased goods and services 50% per pound of product within the same timeframe</t>
  </si>
  <si>
    <t>SANO TOKOUTEN CO.,LTD</t>
  </si>
  <si>
    <t>This target was approved using a streamlined target validation route exclusive to small and medium-sized enterprises (SMEs). https://sciencebasedtargets.org/faqs-for-smes/ SANO TOKOUTEN CO.,LTD commits to reduce scope 1 and scope 2 GHG emissions 42% by 2030 from a 2020 base year, and to measure and reduce its scope 3 emissions.</t>
  </si>
  <si>
    <t>SANOFI</t>
  </si>
  <si>
    <t>FR0000120578</t>
  </si>
  <si>
    <t>549300E9PC51EN656011</t>
  </si>
  <si>
    <t>Overall Net-Zero Target 
Sanofi commits to reach net-zero GHG emissions across the value chain by FY2045 from a FY2019 base year. 
Near-Term Targets 
Sanofi commits to reduce absolute scope 1 and 2 GHG emissions 55% by FY2030 from a FY2019 base year*. Sanofi commits to increase annual sourcing of renewable electricity from 11% in FY2019 to 80% by FY2025 and 100% by FY2030. Sanofi also commits to reduce absolute scope 3 GHG emissions from purchased goods and services, capital goods, fuel and energy related activities, upstream transportation and distribution, waste generated in operations, business travel and employee commuting 30% by FY2030 from a FY2019 base year.  *The target boundary includes land-related emissions and removals from bioenergy feedstocks. 
Long-Term Targets 
Sanofi commits to reduce absolute scope 1 and 2 and scope 3 GHG emissions 90% by FY2045 from a FY2019 base year*.  *The target boundary includes land-related emissions and removals from bioenergy feedstocks.</t>
  </si>
  <si>
    <t>Sanoma Corporation</t>
  </si>
  <si>
    <t>FI0009007694</t>
  </si>
  <si>
    <t>743700XJC24THUPK0S03</t>
  </si>
  <si>
    <t>Sanoma Corporation commits to reduce absolute scope 1 and 2 GHG emissions 42% by 2030 from a 2021 base year*. Sanoma Corporation also commits to reduce absolute scope 3 GHG emissions from purchased goods and services, fuel and energy related activities, and upstream transportation and distribution by 38% within the same timeframe. 
*The target boundary includes biogenic emissions and removals from bioenergy feedstocks.</t>
  </si>
  <si>
    <t>Sansera Engineering Limited</t>
  </si>
  <si>
    <t>INE953O01021</t>
  </si>
  <si>
    <t>335800XI377HHFNG6381</t>
  </si>
  <si>
    <t>SANSHIN Corporation.</t>
  </si>
  <si>
    <t>This target was approved using a streamlined target validation route exclusive to small and medium-sized enterprises (SMEs). https://sciencebasedtargets.org/faqs-for-smes/ SANSHIN Corporation. commits to reduce scope 1 and scope 2 GHG emissions 46% by 2030 from a 2019 base year, and to measure and reduce its scope 3 emissions.</t>
  </si>
  <si>
    <t>SANSHIN Inc.</t>
  </si>
  <si>
    <t>This target was approved using a streamlined target validation route exclusive to small and medium-sized enterprises (SMEs). https://sciencebasedtargets.org/faqs-for-smes/ SANSHIN Inc. commits to reduce scope 1 and scope 2 GHG emissions 30% by 2030 from a 2018 base year, and to measure and reduce its scope 3 emissions.</t>
  </si>
  <si>
    <t>SANSHO. MFG. CO., LTD.</t>
  </si>
  <si>
    <t>This target was approved using a streamlined target validation route exclusive to small and medium-sized enterprises (SMEs). https://sciencebasedtargets.org/faqs-for-smes/ SANSHO. MFG. CO., LTD. commits to reduce scope 1 and scope 2 GHG emissions 42% by 2030 from a 2022 base year, and to measure and reduce its scope 3 emissions.</t>
  </si>
  <si>
    <t>SANSHUZEN INDUSTRIAL MFG., INC.</t>
  </si>
  <si>
    <t>This target was approved using a streamlined target validation route exclusive to small and medium-sized enterprises (SMEs). https://sciencebasedtargets.org/faqs-for-smes/ SANSHUZEN INDUSTRIAL MFG., INC. commits to reduce absolute scope 1 and scope 2 GHG emissions 42% by 2030 from a 2020 base year, and to measure and reduce its scope 3 emissions.</t>
  </si>
  <si>
    <t>Santa Rita Estates</t>
  </si>
  <si>
    <t>Santen Pharmaceutical Co., Ltd</t>
  </si>
  <si>
    <t>JP3336000009</t>
  </si>
  <si>
    <t>529900TPT3I7C17MIM03</t>
  </si>
  <si>
    <t>Santen Pharmaceutical Co., Ltd. commits to reduce absolute scope 1 and 2 GHG emissions 50% by FY 2030 from a FY 2019 base year. Santen Pharmaceutical Co., Ltd. also commits to reduce absolute scope 3 GHG emissions from purchased goods and services 15% within the same timeframe.</t>
  </si>
  <si>
    <t>Sanwa Construction Co., Ltd.</t>
  </si>
  <si>
    <t>This target was approved using a streamlined target validation route exclusive to small and medium-sized enterprises (SMEs). https://sciencebasedtargets.org/faqs-for-smes/ Sanwa Construction Co., Ltd. commits to reduce scope 1 and scope 2 GHG emissions 42% by 2030 from a 2022 base year, and to measure and reduce its scope 3 emissions.</t>
  </si>
  <si>
    <t>SANWA INDUSTRY</t>
  </si>
  <si>
    <t>This target was approved using a streamlined target validation route exclusive to small and medium-sized enterprises (SMEs). https://sciencebasedtargets.org/faqs-for-smes/ SANWA INDUSTRY commits to reduce scope 1 and scope 2 GHG emissions 46% by 2030 from a 2019 base year, and to measure and reduce its scope 3 emissions.</t>
  </si>
  <si>
    <t>SANWA SEISAKUSHO CO., LTD.</t>
  </si>
  <si>
    <t>This target was approved using a streamlined target validation route exclusive to small and medium-sized enterprises (SMEs). https://sciencebasedtargets.org/faqs-for-smes/ SANWA SEISAKUSHO CO., LTD. commits to reduce scope 1 and scope 2 GHG emissions 42% by 2030 from a 2022 base year, and to measure and reduce its scope 3 emissions.</t>
  </si>
  <si>
    <t>SANXIN HEAVY INDUSTRY MACHINERY Co., Ltd.</t>
  </si>
  <si>
    <t>This target was approved using a streamlined target validation route exclusive to small and medium-sized enterprises (SMEs). https://sciencebasedtargets.org/faqs-for-smes/ SANXIN HEAVY INDUSTRY MACHINERY Co., Ltd. commits to reduce scope 1 and scope 2 GHG emissions 42% by 2030 from a 2021 base year, and to measure and reduce its scope 3 emissions.</t>
  </si>
  <si>
    <t>SANYO KOJI Co.,LTD</t>
  </si>
  <si>
    <t>This target was approved using a streamlined target validation route exclusive to small and medium-sized enterprises (SMEs). https://sciencebasedtargets.org/faqs-for-smes/ SANYO KOJI Co.,LTD commits to reduce scope 1 and scope 2 GHG emissions 50% by 2030 from a 2018 base year, and to measure and reduce its scope 3 emissions.</t>
  </si>
  <si>
    <t>Sanyo Paper Co., Ltd.</t>
  </si>
  <si>
    <t>This target was approved using a streamlined target validation route exclusive to small and medium-sized enterprises (SMEs). https://sciencebasedtargets.org/faqs-for-smes/ Sanyo Paper Co., Ltd. commits to reduce scope 1 and scope 2 GHG emissions 42% by 2030 from a 2020 base year, and to measure and reduce its scope 3 emissions.</t>
  </si>
  <si>
    <t>Sanyu Technos Co., Ltd.</t>
  </si>
  <si>
    <t>This target was approved using a streamlined target validation route exclusive to small and medium-sized enterprises (SMEs). https://sciencebasedtargets.org/faqs-for-smes/ Sanyu Technos Co., Ltd. commits to reduce scope 1 and scope 2 GHG emissions 42% by 2030 from a 2020 base year, and to measure and reduce its scope 3 emissions.</t>
  </si>
  <si>
    <t>SAP SE</t>
  </si>
  <si>
    <t>DE0007164600</t>
  </si>
  <si>
    <t>529900D6BF99LW9R2E68</t>
  </si>
  <si>
    <t>German multinational software corporation SAP  commits to reduce total scope 1, 2 and 3 GHG emissions 40% by 2025, using a 2016 base year. This target is an important milestone in reducing emissions 85% by 2050, using a 2016 base year.</t>
  </si>
  <si>
    <t>Sapphire Balconies Ltd</t>
  </si>
  <si>
    <t>This target was approved using a streamlined target validation route exclusive to small and medium-sized enterprises (SMEs). https://sciencebasedtargets.org/faqs-for-smes/ Sapphire Balconies Ltd commits to reduce scope 1 and scope 2 GHG emissions 42% by 2030 from a 2022 base year, and to measure and reduce its scope 3 emissions. Sapphire Balconies Ltd commits to reach net-zero by 2050. As part of this, Sapphire Balconies Ltd commits to reduce scope 1+2+3 emissions 100% by 2050 from a 2022 base year.</t>
  </si>
  <si>
    <t>Sapphire Finishing Mills Limited</t>
  </si>
  <si>
    <t>Sapphire Textile Mills Limited</t>
  </si>
  <si>
    <t>2549000R6PX7PCYIZG83</t>
  </si>
  <si>
    <t>Sapphire Utility Solutions</t>
  </si>
  <si>
    <t>Sappi Limited</t>
  </si>
  <si>
    <t>ZAE000006284</t>
  </si>
  <si>
    <t>Sappi Limited commits to reduce scope 1 and scope 2 GHG emissions 41.5% per ton of product by 2030 from a 2019 base year*. Sappi Limited also commits that 44% of its suppliers by spend will have science-based targets by 2026. *The target boundary includes biogenic emissions and removals from bioenergy feedstocks"</t>
  </si>
  <si>
    <t>SAPPORO HOLDINGS LTD.</t>
  </si>
  <si>
    <t>JP3320800000</t>
  </si>
  <si>
    <t>353800ITDYV3AD2X5M34</t>
  </si>
  <si>
    <t>Energy and industrial:
Sapporo Holdings Ltd. commits to reduce absolute scope 1 and 2 GHG emissions 42% by
2030 from a 2022 base year*. Sapporo Holdings Ltd. commits to reduce absolute scope 3
GHG emissions 25% within the same timeframe*.
*The target boundary includes land-related emissions and removals from bioenergy
feedstocks.
FLAG:
Sapporo Holdings Ltd. commits to reduce absolute scope 1 and scope 3 FLAG GHG emissions
31% by 2030 from a 2022 base year**.
Sapporo Holdings Ltd. commits to no deforestation across its primary deforestation-linked
commodities, with a target date of 2025.
**The target includes FLAG emissions and removals.</t>
  </si>
  <si>
    <t>Saputo Inc.</t>
  </si>
  <si>
    <t>Sarawak Energy Berhad</t>
  </si>
  <si>
    <t>Sarawak Energy Berhad commits to reduce scope 1 and 2 GHG emissions from power generation 80.3% per tCO2e per MWh by 2030 from a 2020 base year. Sarawak Energy Berhad also commits to reduce absolute scope 3 GHG emissions from use of sold products 42% by 2030 from a 2021 base year.</t>
  </si>
  <si>
    <t>Sarena Textile Industries (Pvt.) Ltd.</t>
  </si>
  <si>
    <t>Sartorius AG</t>
  </si>
  <si>
    <t>DE0007165607</t>
  </si>
  <si>
    <t>529900EQV2DY4FOAMU38</t>
  </si>
  <si>
    <t>SAS Institute Inc.</t>
  </si>
  <si>
    <t>54930038Z4LRJWWZ1746</t>
  </si>
  <si>
    <t>Sasa Polyester Sanayi A.S.</t>
  </si>
  <si>
    <t>TRASASAW91E4</t>
  </si>
  <si>
    <t>789000PXBZOJWTDSXE13</t>
  </si>
  <si>
    <t>sasamorisangyo Co.Ltd</t>
  </si>
  <si>
    <t>This target was approved using a streamlined target validation route exclusive to small and medium-sized enterprises (SMEs). https://sciencebasedtargets.org/faqs-for-smes/ sasamorisangyo Co.Ltd commits to reduce scope 1 and scope 2 GHG emissions 42% by 2030 from a 2022 base year, and to measure and reduce its scope 3 emissions.</t>
  </si>
  <si>
    <t>SATAKE Ironworks Co.,Ltd.</t>
  </si>
  <si>
    <t>This target was approved using a streamlined target validation route exclusive to small and medium-sized enterprises (SMEs). https://sciencebasedtargets.org/faqs-for-smes/ SATAKE Ironworks Co.,Ltd. commits to reduce scope 1 and scope 2 GHG emissions 42% by 2030 from a 2022 base year, and to measure and reduce its scope 3 emissions.</t>
  </si>
  <si>
    <t>SATOH KANAGATA FACTORY LLC</t>
  </si>
  <si>
    <t>This target was approved using a streamlined target validation route exclusive to small and medium-sized enterprises (SMEs). https://sciencebasedtargets.org/faqs-for-smes/ SATOH KANAGATA FACTORY LLC commits to reduce scope 1 and scope 2 GHG emissions 42% by 2030 from a 2021 base year, and to measure and reduce its scope 3 emissions.</t>
  </si>
  <si>
    <t>SATS Ltd.</t>
  </si>
  <si>
    <t>SG1I52882764</t>
  </si>
  <si>
    <t>529900SEP1R0K8049D51</t>
  </si>
  <si>
    <t>Satyamitra Kemas Lestari. Tbk</t>
  </si>
  <si>
    <t>Saudi Telecom Company</t>
  </si>
  <si>
    <t>SA0007879543</t>
  </si>
  <si>
    <t>21380028ATJ79OTA9W17</t>
  </si>
  <si>
    <t>Overall Net-Zero Target
Saudi Telecom Company (STC) commits to reach net-zero GHG emissions across the value
chain by 2050.
Near-Term Targets
Saudi Telecom Company (STC) commits to reduce absolute scope 1 and scope 2 GHG
emissions by 50% by 2030 from a 2019 base year. Saudi Telecom Company (STC) also
commits to reduce absolute scope 3 emissions by 46.2% within the same timeframe.
Long-Term Targets
Saudi Telecom Company (STC) commits to reduce absolute scope 1, 2 and 3 GHG emissions
90% by 2050 from a 2019 base year.</t>
  </si>
  <si>
    <t>Saur</t>
  </si>
  <si>
    <t>969500KI2WHWVQS6KU08</t>
  </si>
  <si>
    <t>Saur commits to reduce absolute scope 1 and 2 GHG emissions 42% by 2030 from a 2021 base year. Saur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25% within the same timeframe.</t>
  </si>
  <si>
    <t>Savasa Impressores Ltda</t>
  </si>
  <si>
    <t>This target was approved using a streamlined target validation route exclusive to small and medium-sized enterprises (SMEs). https://sciencebasedtargets.org/faqs-for-smes/ Savasa Impressores Ltda commits to reduce scope 1 and scope 2 GHG emissions 42% by 2030 from a 2022 base year, and to measure and reduce its scope 3 emissions.</t>
  </si>
  <si>
    <t>Save The Duck S.p.A.</t>
  </si>
  <si>
    <t>815600971ADC5A6FEC17</t>
  </si>
  <si>
    <t>This target was approved using a streamlined target validation route exclusive to small and medium-sized enterprises (SMEs). https://sciencebasedtargets.org/faqs-for-smes/ Save The Duck S.p.A. commits to reduce scope 1 and scope 2 GHG emissions 50% by 2030 from a 2018 base year, and to measure and reduce its scope 3 emissions.</t>
  </si>
  <si>
    <t>SAVENCIA Fromage &amp; Dairy</t>
  </si>
  <si>
    <t>FR0000120107</t>
  </si>
  <si>
    <t>5299006UH636V4UOZS07</t>
  </si>
  <si>
    <t>SAVENCIA Fromage &amp; Dairy commits to reduce absolute scope 1 and 2 GHG emissions 27.5% by 2030 from a 2019 base year.* SAVENCIA Fromage &amp; Dairy also commits to reduce scope 3 GHG emissions from purchased goods and services, fuel and energy related activities, upstream transportation and distribution and end-of-life treatment of sold products 22.5% per manufactured tonnages by 2030 from a 2019 base year. *The target boundary includes land-related emissions and removals from bioenergy feedstocks.</t>
  </si>
  <si>
    <t>SAVERGLASS</t>
  </si>
  <si>
    <t>969500K7BVA7NCQ9GE24</t>
  </si>
  <si>
    <t>SAVERGLASS commits to reduce scope 1 and 2 GHG emissions 50% per tonne of product, equivalent to a 40% absolute reduction, by 2035 from 2019 base year. SAVERGLASS also commits to reduce scope 3 GHG emissions 32% per tonne of product within the same timeframe</t>
  </si>
  <si>
    <t>Savills Plc</t>
  </si>
  <si>
    <t>GB00B135BJ46</t>
  </si>
  <si>
    <t>213800WXICGMBWHTA933</t>
  </si>
  <si>
    <t>Savills plc commits to reduce absolute scope 1 and 2 GHG emissions 72% by
2030 from a 2019 base year. Savills plc also commits to reduce scope 3 GHG
emissions from purchased goods and services 51.6% per million GBP of value
added by 2030 from a 2022 base year. Savills plc further commits to reduce scope
3 GHG emissions from investments 51.6% per square meter within the same
timeframe.</t>
  </si>
  <si>
    <t>Savola Foods Company</t>
  </si>
  <si>
    <t>Savonnerie de Haute Provence</t>
  </si>
  <si>
    <t>This target was approved using a streamlined target validation route exclusive to small and medium-sized enterprises (SMEs). https://sciencebasedtargets.org/faqs-for-smes/ Savonnerie de Haute Provence commits to reduce scope 1 and scope 2 GHG emissions 50% by 2030 from a 2018 base year, and to measure and reduce its scope 3 emissions.</t>
  </si>
  <si>
    <t>Savory Construction</t>
  </si>
  <si>
    <t>This target was approved using a streamlined target validation route exclusive to small and medium-sized enterprises (SMEs). https://sciencebasedtargets.org/faqs-for-smes/ Savory Construction commits to reduce scope 1 and scope 2 GHG emissions 42% by 2030 from a 2020 base year, and to measure and reduce its scope 3 emissions.</t>
  </si>
  <si>
    <t>SAVOURITES HOSPITALITY PRIVATE LIMITED</t>
  </si>
  <si>
    <t>SAYCO Building Management Co., Ltd</t>
  </si>
  <si>
    <t>SAYCO Building Management Co., Ltd. commits to reduce absolute
scope 1 and 2 GHG emissions 42% by FY2030 from a FY2021 base
year. SAYCO Building Management Co., Ltd. also commits to reduce
absolute scope 3 GHG emissions 25% within the same timeframe.</t>
  </si>
  <si>
    <t>SBA Communications Corporation</t>
  </si>
  <si>
    <t>US78410G1040</t>
  </si>
  <si>
    <t>SBS Insurance Services Limited</t>
  </si>
  <si>
    <t>This target was approved using a streamlined target validation route exclusive to small and medium-sized enterprises (SMEs). https://sciencebasedtargets.org/faqs-for-smes/ SBS Insurance Services Limited commits to reduce scope 1 and scope 2 GHG emissions 23% by 2030 from a 2021 base year, and to measure and reduce its scope 3 emissions.</t>
  </si>
  <si>
    <t>SC IAMU SA</t>
  </si>
  <si>
    <t>ROIAMUACNOR4</t>
  </si>
  <si>
    <t>3157007G7T4HYH589P37</t>
  </si>
  <si>
    <t>SCA Investments LTD T/A Gousto</t>
  </si>
  <si>
    <t>Scan Global Logistics A/S</t>
  </si>
  <si>
    <t>549300M5XVDYG4I7CC28</t>
  </si>
  <si>
    <t>Scan Global Logistics commits to reduce absolute scope 1 and 2 GHG emissions by 42% by 2030 from a 2021 base year*. Scan Global Logistics also commits to reduce scope 3 GHG emissions from upstream transportation and distribution 51.6% per tonne-km within the same timeframe*. *The target boundary includes land-related emissions and removals from bioenergy feedstocks.</t>
  </si>
  <si>
    <t>Scanbur A/S</t>
  </si>
  <si>
    <t>This target was approved using a streamlined target validation route exclusive to small and medium-sized enterprises (SMEs). https://sciencebasedtargets.org/faqs-for-smes/ Scanbur A/S commits to reduce scope 1 and scope 2 GHG emissions 42% by 2030 from a 2022 base year, and to measure and reduce its scope 3 emissions.</t>
  </si>
  <si>
    <t>ScanCom International A/S</t>
  </si>
  <si>
    <t>ScandBook Holding AB</t>
  </si>
  <si>
    <t>SE0003175660</t>
  </si>
  <si>
    <t>5493006ZMV5LUMMLXK49</t>
  </si>
  <si>
    <t>This target was approved using a streamlined target validation route exclusive to small and medium-sized enterprises (SMEs). https://sciencebasedtargets.org/faqs-for-smes/ ScandBook Holding AB commits to reduce scope 1 and scope 2 GHG emissions 42% by 2030 from a 2020 base year, and to measure and reduce its scope 3 emissions.</t>
  </si>
  <si>
    <t>Scandi Standard AB</t>
  </si>
  <si>
    <t>SE0005999760</t>
  </si>
  <si>
    <t>5493006VHH78UQJVF844</t>
  </si>
  <si>
    <t>Scandi Standard commits to reduce absolute scope 1 and 2 GHG emissions
50% by 2030 from a 2021 base year*. Scandi Standard also commits to
reduce absolute scope 3 GHG emissions from purchased goods and
services, fuel and energy related activities and upstream transportation and
distribution 50% within the same timeframe*. *The target boundary
includes biogenic land-related emissions and removals from bioenergy
feedstocks.</t>
  </si>
  <si>
    <t>Scandinavian Airlines System Denmark-Norway-Sweden</t>
  </si>
  <si>
    <t>SE0014957999</t>
  </si>
  <si>
    <t>529900AE1FZNUH6EVS39</t>
  </si>
  <si>
    <t>Scandinavian Tobacco Group A/S</t>
  </si>
  <si>
    <t>DK0060696300</t>
  </si>
  <si>
    <t>5299003KG4JS99TRML67</t>
  </si>
  <si>
    <t>Scanfil Oyj</t>
  </si>
  <si>
    <t>FI4000029905</t>
  </si>
  <si>
    <t>7437004XD6U0FFDCT507</t>
  </si>
  <si>
    <t>SCANIA CV</t>
  </si>
  <si>
    <t>SE0000308280</t>
  </si>
  <si>
    <t>529900BZYSUQLQSPNR07</t>
  </si>
  <si>
    <t>SCANIA commits to reduce absolute scope 1 and 2 GHG emissions 50% by 2025 from a 2015 base year. SCANIA commits to reduce scope 3 GHG emissions from the use of sold vehicles 20% per vehicle km by 2025 from a 2015 base year.</t>
  </si>
  <si>
    <t>Scanseason A/S</t>
  </si>
  <si>
    <t>This target was approved using a streamlined target validation route exclusive to small and medium-sized enterprises (SMEs). https://sciencebasedtargets.org/faqs-for-smes/ Scanseason A/S commits to reduce scope 1 and scope 2 GHG emissions 42% by 2030 from a 2022 base year, and to measure and reduce its scope 3 emissions.</t>
  </si>
  <si>
    <t>Scapa Inter AB</t>
  </si>
  <si>
    <t>GB0007281198</t>
  </si>
  <si>
    <t>213800QIPVTK5ES5UU36</t>
  </si>
  <si>
    <t>Scapa Inter AB commits to reduce absolute scope 1 GHG emissions 50% by 2030 from a 2018 base year. Scapa Inter AB commits to reduce absolute scope 3 GHG emissions 58% by 2030 from a 2018 base year. Scapa Inter AB also commits to continue annually sourcing 100% renewable electricity through 2030.The targets covering greenhouse gas emissions from company operations (scopes 1 and 2) are consistent with reductions required to keep warming to 1.5°C</t>
  </si>
  <si>
    <t>Scatec ASA</t>
  </si>
  <si>
    <t>NO0010715139</t>
  </si>
  <si>
    <t>5967007LIEEXZXIARK36</t>
  </si>
  <si>
    <t>Scatec ASA commits to reach net-zero greenhouse gas emissions across the value chain by 2040 from a 2019 base year. 
Near-Term Targets Scatec ASA commits to reduce absolute scope 1 GHG emissions 95% by 2030 from a 2019 base year. Scatec ASA commits to increase annual sourcing of renewable electricity from 0% in 2019 to 100% by 2030. Scatec ASA commits to reduce scope 3 GHG emissions 55% per kWh by 2030 from a 2019 base year. 
Long-Term Targets Scatec ASA commits to maintain at least 99% absolute scope 1 and 2 GHG emissions reductions from 2030 through 2040. Scatec ASA commits to reduce scope 3 GHG emissions 97% per kWh by 2040 from a 2019 base year.</t>
  </si>
  <si>
    <t>SCB X Public Company Limited</t>
  </si>
  <si>
    <t>THA790010005</t>
  </si>
  <si>
    <t>SCC Plc</t>
  </si>
  <si>
    <t>549300ISIPXWQZJKLM18</t>
  </si>
  <si>
    <t>SCG Packaging Public Company Limited</t>
  </si>
  <si>
    <t>TH0098010Y13</t>
  </si>
  <si>
    <t>254900GZ121E5NIATI41</t>
  </si>
  <si>
    <t>Schaeffler AG</t>
  </si>
  <si>
    <t>DE000SHA0159</t>
  </si>
  <si>
    <t>549300Q7E782X7GC1P43</t>
  </si>
  <si>
    <t>Schaeffler AG commits to reduce absolute scope 1 and 2 GHG emissions 90% by 2030 from a 2019 base year. Schaeffler AG also commits to reduce absolute scope 3 GHG emissions from purchased goods and services, fuel and energy related activities and upstream transport &amp; distribution 25% within the same timeframe.</t>
  </si>
  <si>
    <t>Schäflein AG</t>
  </si>
  <si>
    <t>Scheuermann + Heilig GmbH</t>
  </si>
  <si>
    <t>This target was approved using a streamlined target validation route exclusive to small and medium-sized enterprises (SMEs). https://sciencebasedtargets.org/faqs-for-smes/  Scheuermann + Heilig GmbH commits to reduce scope 1 and scope 2 GHG emissions 42% by 2030 from a 2021 base year, and to measure and reduce its scope 3 emissions.</t>
  </si>
  <si>
    <t>Schindler Group</t>
  </si>
  <si>
    <t>CH0024638196</t>
  </si>
  <si>
    <t>5299007DRLI319H7Q933</t>
  </si>
  <si>
    <t>Overall Net-Zero Target  
Schindler Holding AG commits to reach net-zero greenhouse gas emissions across the value chain by 2040 from a 2020 base year. 
Near-Term Targets 
Schindler Holding AG commits to reduce absolute scope 1 and 2 GHG emissions 50% by 2030 from a 2020 base year.* Schindler Holding AG also commits to reduce absolute scope 3 GHG emissions 42% within the same timeframe. *The target boundary includes land-related emissions and removals from bioenergy feedstocks 
Long-Term Targets 
Schindler Holding AG commits to reduce absolute scope 1, 2 and 3 GHG emissions 90% by 2040 from a 2020 base year.* *The target boundary includes land-related emissions and removals from bioenergy feedstocks.</t>
  </si>
  <si>
    <t>Schit Ltd.</t>
  </si>
  <si>
    <t>This target was approved using a streamlined target validation route exclusive to small and medium-sized enterprises (SMEs). https://sciencebasedtargets.org/faqs-for-smes/ Schit Ltd. commits to reduce scope 1 and scope 2 GHG emissions 42% by 2030 from a 2022 base year, and to measure and reduce its scope 3 emissions.</t>
  </si>
  <si>
    <t>Schneider Electric</t>
  </si>
  <si>
    <t>FR0000121972</t>
  </si>
  <si>
    <t>969500A1YF1XUYYXS284</t>
  </si>
  <si>
    <t>Overall Net-Zero Target
French multinational corporation Schneider Electric commits to reach net zero greenhouse gas emissions across the value chain by 2050 from a 2021 base year.
Near-Term Targets
French multinational corporation Schneider Electric commits to reduce absolute scope 1 and 2 GHG emissions 76% by 2030 from a 2021 base year. Schneider Electric also commits to increase annual sourcing of renewable electricity from 82% in 2021 to 100% by 2030. Schneider Electric further commits to reduce absolute scope 3 GHG emissions 25% by 2030 from a 2021 base year.
Long-Term Targets
French multinational corporation Schneider Electric commits to reduce absolute scope 1 and 2 GHG emissions 90% by 2050 from a 2021 base year. Schneider Electric also commits to reduce absolute scope 3 GHG emissions 90% within the same timeframe.</t>
  </si>
  <si>
    <t>Schock GmbH</t>
  </si>
  <si>
    <t>529900Y3DR6V78FVZR21</t>
  </si>
  <si>
    <t>Schoeller Allibert Services B.V.</t>
  </si>
  <si>
    <t>XS2070055095</t>
  </si>
  <si>
    <t>724500IH6OVBTOEXLO54</t>
  </si>
  <si>
    <t>Schoeller Textil AG</t>
  </si>
  <si>
    <t>This target was approved using a streamlined target validation route exclusive to small and medium-sized enterprises (SMEs). https://sciencebasedtargets.org/faqs-for-smes/ Schoeller Textil AG commits to reduce scope 1 and scope 2 GHG emissions 46% by 2030 from a 2019 base year, and to measure and reduce its scope 3 emissions.</t>
  </si>
  <si>
    <t>Schoeller-Bleckmann Oilfield Equipment AG</t>
  </si>
  <si>
    <t>AT0000946652</t>
  </si>
  <si>
    <t>549300ZD9ED8GSG3JW36</t>
  </si>
  <si>
    <t>Scholle IPN Netherlands B.V.</t>
  </si>
  <si>
    <t>SCHOTT AG</t>
  </si>
  <si>
    <t>5299009QTM3SJL9BNR19</t>
  </si>
  <si>
    <t>SCHOTT AG commits to reduce absolute scope 1 and 2 GHG emissions 46.2 %
by FY2030 from a FY2019 base year. SCHOTT AG also commits to reduce
absolute scope 3 GHG emissions from fuel and energy related activities, and
investments 27.5 % within the same timeframe. SCHOTT AG further commits that 74.23% of its suppliers by emissions covering purchased goods and services, capital
goods, and upstream transportation and distribution will have science-based
targets by FY2027.</t>
  </si>
  <si>
    <t>SCHRÉDER SA</t>
  </si>
  <si>
    <t>BE0059682279</t>
  </si>
  <si>
    <t>5493006KV6ODBWUCMQ08</t>
  </si>
  <si>
    <t>Schréder commits to reduce absolute scope 1 and 2 GHG emissions 52.5% by 2030 from a 2019 base year.* Schréder also commits to reduce absolute scope 3 GHG emissions from use of sold products 27.5% within the same timeframe.
*The target boundary includes land-related emissions and removals from bioenergy feedstocks</t>
  </si>
  <si>
    <t>Schreiber Foods</t>
  </si>
  <si>
    <t>549300P0NLCJ4EDUQO79</t>
  </si>
  <si>
    <t>Dairy company Schreiber Foods commits to reduce absolute Scope 1 &amp; 2 GHG emissions 27% by 2030 from a 2017 base year. Schreiber Foods also commits to reduce Scope 3 Purchased Goods &amp; Services GHG emissions 30% per metric tonne of production by 2030 from a 2017 base year.</t>
  </si>
  <si>
    <t>Schreiner Group GmbH &amp; Co. KG</t>
  </si>
  <si>
    <t>Schroders</t>
  </si>
  <si>
    <t>GB0002405495</t>
  </si>
  <si>
    <t>2138001YYBULX5SZ2H24</t>
  </si>
  <si>
    <t>Schroder plc’s portfolio targets cover 62% of its total investment and lending activities as of 2019. Full target: https://sciencebasedtargets.org/resources/files/Target-language-and-summary_Schroders.docx-1.pdf</t>
  </si>
  <si>
    <t>Schrödinger</t>
  </si>
  <si>
    <t>US80810D1037</t>
  </si>
  <si>
    <t>Schüco International KG</t>
  </si>
  <si>
    <t>529900TL1LMLB56HHD21</t>
  </si>
  <si>
    <t>Suppliers of  window, door and façade systems Schüco International KG commits to reduce absolute scope 1, 2, and 3 GHG emissions 30% by 2025 from a 2018 base year. Schüco International KG also commits to increase annual sourcing of renewable electricity from 84% in 2018 to 89% by 2025</t>
  </si>
  <si>
    <t>Schülke &amp; Mayr GmbH</t>
  </si>
  <si>
    <t>5299006GY9BTDUJWSB95</t>
  </si>
  <si>
    <t>Schülke &amp; Mayr GmbH commits to reduce absolute scope 1 and 2 GHG emissions
42% by 2030 from a 2021 base year. Schülke &amp; Mayr GmbH also commits to
reduce absolute scope 3 GHG emissions from purchased goods and services 25%
within the same timeframe.</t>
  </si>
  <si>
    <t>Schuller Eh'klar Nordic ApS</t>
  </si>
  <si>
    <t>This target was approved using a streamlined target validation route exclusive to small and medium-sized enterprises (SMEs). https://sciencebasedtargets.org/faqs-for-smes/ Schuller Eh'klar Nordic ApS commits to reduce scope 1 and scope 2 GHG emissions 42% by 2030 from a 2021 base year, and to measure and reduce its scope 3 emissions.</t>
  </si>
  <si>
    <t>SCHUNK SE &amp; Co. KG</t>
  </si>
  <si>
    <t>Schürholz GmbH &amp; Co. KG</t>
  </si>
  <si>
    <t>This target was approved using a streamlined target validation route exclusive to small and medium-sized enterprises (SMEs). https://sciencebasedtargets.org/faqs-for-smes/ Schürholz GmbH &amp; Co. KG commits to reduce scope 1 and scope 2 GHG emissions 42% by 2030 from a 2021 base year, and to measure and reduce its scope 3 emissions.</t>
  </si>
  <si>
    <t>SCHÜTZ Nordic AS</t>
  </si>
  <si>
    <t>This target was approved using a streamlined target validation route exclusive to small and medium-sized enterprises (SMEs). https://sciencebasedtargets.org/faqs-for-smes/ SCHÜTZ Nordic AS commits to reduce scope 1 and scope 2 GHG emissions 42% by 2030 from a 2022 base year, and to measure and reduce its scope 3 emissions.</t>
  </si>
  <si>
    <t>Schwab-Guillod AG</t>
  </si>
  <si>
    <t>This target was approved using a streamlined target validation route exclusive to small and medium-sized enterprises (SMEs). https://sciencebasedtargets.org/faqs-for-smes/ Schwab-Guillod AG commits to reduce scope 1 and scope 2 GHG emissions 46% by 2030 from a 2020 base year, and to measure and reduce its scope 3 emissions.</t>
  </si>
  <si>
    <t>Schwäbische Werkzeugmaschinen GmbH</t>
  </si>
  <si>
    <t>5299001979VNV8IOI404</t>
  </si>
  <si>
    <t>Schwäbische Werkzeugmaschinen GmbH commits to reduce absolute scope 1
and 2 GHG emissions 75% by FY2033 from a FY2021 base year. Schwäbische
Werkzeugmaschinen GmbH also commits to increase annual sourcing of
renewable electricity from 0% in FY2021 to 90% by FY2025. Schwäbische
Werkzeugmaschinen GmbH further commits to reduce absolute scope 3 GHG
emissions 32.5 % by FY2033 from a FY2022 base year.</t>
  </si>
  <si>
    <t>Schwan STABILO Cosmetics GmbH &amp; Co. KG</t>
  </si>
  <si>
    <t>Schwarz Gruppe</t>
  </si>
  <si>
    <t>Schwarz Gruppe commits to reduce absolute scope 1 and 2 GHG emissions 55% by FY2030 from a FY2019 base year.* Schwarz Gruppe also commits that 78% of its suppliers by emissions covering purchased goods and services will have science-based targets by FY2026. Schwarz Gruppe commits to reduce absolute scope 3 emissions from use of sold products covering sold fuels 27.5% by FY2030 from a FY2019 baseline. *The target boundary includes biogenic emissions and removals from bioenergy feedstocks.</t>
  </si>
  <si>
    <t>Schweitzer-Mauduit International</t>
  </si>
  <si>
    <t>Schweizer Zucker AG</t>
  </si>
  <si>
    <t>This target was approved using a streamlined target validation route exclusive to small and medium-sized enterprises (SMEs). https://sciencebasedtargets.org/faqs-for-smes/ Schweizer Zucker AG commits to reduce scope 1 and scope 2 GHG emissions 42% by 2030 from a 2020 base year, and to measure and reduce its scope 3 emissions.</t>
  </si>
  <si>
    <t>Schweizerische Bundesbahnen SBB</t>
  </si>
  <si>
    <t>529900L444MQCT0G8234</t>
  </si>
  <si>
    <t>The national railway company of Switzerland SBB commits to reduce absolute scope 1 and 2 GHG emissions 50.4% by 2030 from a 2018 base year. SBB also commits to reduce absolute scope 3 GHG emissions from purchased goods and services, capital goods, fuel and energy related activities, upstream transportation and distribution, waste generated in operations, and business travel 30% by 2030 from a 2018 base year. SBB commits to reduce absolute scope 3 GHG emissions from use of sold products covering fossil fuels sold 50.4% within the same timeframe</t>
  </si>
  <si>
    <t>SCI Environmental Group Ltd</t>
  </si>
  <si>
    <t>This target was approved using a streamlined target validation route exclusive to small and medium-sized enterprises (SMEs). https://sciencebasedtargets.org/faqs-for-smes/ SCI Environmental Group Ltd commits to reduce scope 1 and scope 2 GHG emissions 25% by 2030 from a 2020 base year, and to measure and reduce its scope 3 emissions</t>
  </si>
  <si>
    <t>Scientific Group Ltd</t>
  </si>
  <si>
    <t>This target was approved using a streamlined target validation route exclusive to small and medium-sized enterprises (SMEs). https://sciencebasedtargets.org/faqs-for-smes/ Scientific Group Ltd commits to reduce scope 1 and scope 2 GHG emissions 46% by 2030 from a 2019 base year, and to measure and reduce its scope 3 emissions. Scientific Group Ltd commits to reach net-zero by 2050. As part of this, Scientific Group Ltd commits to reduce scope 1+2+3 emissions 90% by 2050 from a 2019 base year.</t>
  </si>
  <si>
    <t>Scimcon Ltd</t>
  </si>
  <si>
    <t>This target was approved using a streamlined target validation route exclusive to small and medium-sized enterprises (SMEs). https://sciencebasedtargets.org/faqs-for-smes/ Scimcon Ltd commits to reduce scope 1 and scope 2 GHG emissions 42% by 2030 from a 2021 base year, and to measure and reduce its scope 3 emissions.</t>
  </si>
  <si>
    <t>SCIRIS</t>
  </si>
  <si>
    <t>This target was approved using a streamlined target validation route exclusive to small and medium-sized enterprises (SMEs). https://sciencebasedtargets.org/faqs-for-smes/ SCIRIS commits to reduce scope 1 and scope 2 GHG emissions 42% by 2030 from a 2022 base year, and to measure and reduce its scope 3 emissions.</t>
  </si>
  <si>
    <t>SCM Garments PVT Limited</t>
  </si>
  <si>
    <t>335800SXRCE1L1PCY637</t>
  </si>
  <si>
    <t>Scorpion Enterprises, LLC</t>
  </si>
  <si>
    <t>Scorpion Enterprises, LLC commits to reduce absolute scope 1 and 2 GHG
emissions 42% by 2030 from a 2021 base year. Scorpion Enterprises, LLC
commits that 85% of its suppliers by spend covering purchased goods and
services will have science-based targets by 2026.</t>
  </si>
  <si>
    <t>Scott Logic Limited</t>
  </si>
  <si>
    <t>This target was approved using a streamlined target validation route exclusive to small and medium-sized enterprises (SMEs). https://sciencebasedtargets.org/faqs-for-smes/ Scott Logic Limited commits to reduce scope 1 and scope 2 GHG emissions 38% by 2030 from a 2021 base year, and to measure and reduce its scope 3 emissions.  Scott Logic Limited commits to reduce scope 1+2+3 emissions 90% by 2040 from a 2021 base year.</t>
  </si>
  <si>
    <t>Scottish Hydro Electric Transmission Plc</t>
  </si>
  <si>
    <t>549300ECJZDA7203MK64</t>
  </si>
  <si>
    <t>Scottish Hydro Electric Transmission plc commits to reduce absolute scope 1 and scope 2 GHG emissions 46% by FY2029/2030 from a FY2018/19 base year. Scottish Hydro Electric Transmission plc commits to reduce scope 3 transmission losses GHG emissions 50% per gCO2e from losses/kWh over the same target period. Scottish Hydro Electric Transmission plc also commits that 67% of its suppliers by spend covering capital goods, fuel and energy related activities, upstream transportation and distribution and waste generated in operations, will have science-based targets by FY2024/2025.</t>
  </si>
  <si>
    <t>Scottish Leather Group</t>
  </si>
  <si>
    <t>213800XUTFZHUCSI8P65</t>
  </si>
  <si>
    <t>Scottish Shellfish Marketing Group</t>
  </si>
  <si>
    <t>This target was approved using a streamlined target validation route exclusive to small and medium-sized enterprises (SMEs). https://sciencebasedtargets.org/faqs-for-smes/ Scottish Shellfish Marketing Group commits to reduce scope 1 and scope 2 GHG emissions 42% by 2030 from a 2020 base year, and to measure and reduce its scope 3 emissions.</t>
  </si>
  <si>
    <t>ScottishPower</t>
  </si>
  <si>
    <t>ScottishPower commits to reduce absolute scope 1, 2, and scope 3 GHG emissions from fuel and energy related activities and use of sold products 64% by 2030 from a 2019 base year. ScottishPower commits to reduceabsolute scope 1 and 2 GHG emissions 47% by 2030 from a 2019 base year. ScottishPower commits to reduce scope 3 category 3 emissions from all sold electricity 100% per MWh by 2030 from a 2019 base year, equivalent to a 100% absolute reduction. ScottishPower commits to reduce absolute scope 3 GHG emissions from use of sold products 28% over the same timeframe.</t>
  </si>
  <si>
    <t>SCR-Sibelco NV</t>
  </si>
  <si>
    <t>BE0944264663</t>
  </si>
  <si>
    <t>213800WWE8U6DC99NP03</t>
  </si>
  <si>
    <t>SCR-Sibelco NV commits to reduce scope 1 and 2 GHG emissions 5% year_x0002_on-year per euro revenue, equivalent to a 22.5% absolute reduction, by 2030 from a 2021 base year*. SCR-Sibelco NV commits that 68.9% of its suppliers and customers by emissions, covering 37% of upstream transportation and distribution emissions and 85% of processing of sold products emissions, will have science-based targets by 2026. *The target boundary includes biogenic emissions and removals from bioenergy feedstocks.</t>
  </si>
  <si>
    <t>SCREEN FACTS SERVICES PRIVATE LIMITED</t>
  </si>
  <si>
    <t>This target was approved using a streamlined target validation route exclusive to small and medium-sized enterprises (SMEs). https://sciencebasedtargets.org/faqs-for-smes/ SCREEN FACTS SERVICES PRIVATE LIMITED commits to reduce scope 1 and scope 2 GHG emissions 42% by 2030 from a 2022 base year, and to measure and reduce its scope 3 emissions.</t>
  </si>
  <si>
    <t>SCREEN Holdings Co., Ltd.</t>
  </si>
  <si>
    <t>JP3494600004</t>
  </si>
  <si>
    <t>353800ND89FTQ9XQ0R07</t>
  </si>
  <si>
    <t>SCREEN Holdings Co., Ltd. commits to reduce absolute scope 1 and 2 GHG emissions 50.4% by FY2030 from a FY2019 base year. SCREEN Holdings Co., Ltd. also commits to reduce scope 3 GHG emissions from use of sold products 58.1% per unit of value added within the same timeframe.</t>
  </si>
  <si>
    <t>SCSK Corporation</t>
  </si>
  <si>
    <t>JP3400400002</t>
  </si>
  <si>
    <t>529900SNGFXMSUBB7864</t>
  </si>
  <si>
    <t>SCSK Corporation commits to reduce absolute scope 1 and 2 GHG emissions 47% by FY2030/31 and 100% by 2050 from a FY2019/20 base year. SCSK Corporation also commits to reduce absolute scope 3 GHG emissions 28% by FY2030/31 from a FY2019/20 base year.</t>
  </si>
  <si>
    <t>SDS CO LTD</t>
  </si>
  <si>
    <t>SDS CO LTD commits to reduce scope 1 and scope 2 GHG emissions 42% by 2030 from a 2020 base year, and to measure and reduce its scope 3 emissions.</t>
  </si>
  <si>
    <t>SDS Co., LTD.</t>
  </si>
  <si>
    <t>SDS CO LTD commits to reduce scope 1 and scope 2 GHG emissions 42% by 2030 from a 2022 base year, and to measure and reduce its scope 3 emissions.</t>
  </si>
  <si>
    <t>Seaflower (Shanghai) Marine Co.,Ltd</t>
  </si>
  <si>
    <t>This target was approved using a streamlined target validation route exclusive to small and medium-sized enterprises (SMEs). https://sciencebasedtargets.org/faqs-for-smes/ Seaflower (Shanghai) Marine Co.,Ltd commits to reduce scope 1 and scope 2 GHG emissions 38% by 2030 from a 2021 base year, and to measure and reduce its scope 3 emissions.</t>
  </si>
  <si>
    <t>Seagate Technology</t>
  </si>
  <si>
    <t>IE00B58JVZ52</t>
  </si>
  <si>
    <t>635400RUXIFEZSRU8X70</t>
  </si>
  <si>
    <t>American data storage company Seagate Technology LLC commits to reduce absolute scope 1 and scope 2 GHG emissions 20% by 2025 and 60% by 2040 from a 2017 base year. Seagate Technology LLC also commits to reduce absolute scope 3 GHG emissions 20% by 2025 and 60% by 2040 from a 2017 base year.</t>
  </si>
  <si>
    <t>Sealed Air Corp.</t>
  </si>
  <si>
    <t>US81211K1007</t>
  </si>
  <si>
    <t>Q0M0CZB4YN6JZ65WXI09</t>
  </si>
  <si>
    <t>Sealed Air Corporation commits to reduce absolute scope 1 and 2 GHG emissions 46% by 2030 from a 2019 base year. Sealed Air Corporation commits to reduce absolute scope 3 GHG emissions from purchased goods and services as well as use of sold products 15% within the same timeframe.</t>
  </si>
  <si>
    <t>Seasalt Limited</t>
  </si>
  <si>
    <t>2138007HYMPEQY11X483</t>
  </si>
  <si>
    <t>Seasalt commits to reduce absolute scope 1 GHG emissions 46% by 2030 from a 2019 base year. Seasalt also commits to increase annual sourcing of renewable electricity from 29% in 2019 to 100% by 2030. Seasalt further commits to reduce scope 3 GHG emissions from purchased goods and services 55% per unit of value added by 2030 from a 2019 base year.</t>
  </si>
  <si>
    <t>SEASONS (HK) LTD.</t>
  </si>
  <si>
    <t>This target was approved using a streamlined target validation route exclusive to small and medium-sized enterprises (SMEs). https://sciencebasedtargets.org/faqs-for-smes/ SEASONS (HK) LTD. commits to reduce scope 1 and scope 2 GHG emissions 23% by 2030 from a 2021 base year, and to measure and reduce its scope 3 emissions.</t>
  </si>
  <si>
    <t>Seattle Chocolate</t>
  </si>
  <si>
    <t>This target was approved using a streamlined target validation route exclusive to small and medium-sized enterprises (SMEs). https://sciencebasedtargets.org/faqs-for-smes/ Seattle Chocolate commits to reduce scope 1 and scope 2 GHG emissions 42% by 2030 from a 2022 base year, and to measure and reduce its scope 3 emissions. Seattle Chocolate commits to reach net-zero by 2050. As part of this, Seattle Chocolate commits to reduce scope 1+2+3 emissions 90% by 2050 from a 2022 base year.</t>
  </si>
  <si>
    <t>Seaway Plastics Engineering</t>
  </si>
  <si>
    <t>This target was approved using a streamlined target validation route exclusive to small and medium-sized enterprises (SMEs). https://sciencebasedtargets.org/faqs-for-smes/ Seaway Plastics Engineering commits to reduce scope 1 and scope 2 GHG emissions 42% by 2030 from a 2022 base year, and to measure and reduce its scope 3 emissions.</t>
  </si>
  <si>
    <t>SECAN INVESCAST INDIA PRIVATE LIMITED</t>
  </si>
  <si>
    <t>This target was approved using a streamlined target validation route exclusive to small and medium-sized enterprises (SMEs). https://sciencebasedtargets.org/faqs-for-smes/ SECAN INVESCAST INDIA PRIVATE LIMITED commits to reduce scope 1 and scope 2 GHG emissions 50% by 2030 from a 2018 base year, and to measure and reduce its scope 3 emissions.</t>
  </si>
  <si>
    <t>Séché Environnement</t>
  </si>
  <si>
    <t>FR0000039109</t>
  </si>
  <si>
    <t>969500R9ENNIN33POO20</t>
  </si>
  <si>
    <t>Séché Environnement commits to reduce absolute scope 1 and 2 GHG emissions 25% by 2030 from a 2020 base year.* *The target boundary includes biogenic land-related emissions and removals from bioenergy feedstocks.</t>
  </si>
  <si>
    <t>SECIL – COMPANHIA GERAL DE CAL E CIMENTO, SA</t>
  </si>
  <si>
    <t>5493002X2CCY60HWCU94</t>
  </si>
  <si>
    <t>SECOM Co., Ltd.</t>
  </si>
  <si>
    <t>JP3421800008</t>
  </si>
  <si>
    <t>529900TYCL9N3E9PGE47</t>
  </si>
  <si>
    <t>SECOM CO., LTD. commits to reduce absolute scope 1 and 2 GHG emissions 45% by FY2030 and 100% by FY2045, from a FY2018 base year. SECOM CO., LTD. also commits to reduce absolute scope 3 GHG emissions 40% by FY2030 and 100% by FY2050, from a FY2018 base year.</t>
  </si>
  <si>
    <t>Secrid B.V.</t>
  </si>
  <si>
    <t>This target was approved using a streamlined target validation route exclusive to small and medium-sized enterprises (SMEs). https://sciencebasedtargets.org/faqs-for-smes/ Secrid B.V. commits to reduce scope 1 and scope 2 GHG emissions 46% by 2030 from a 2019 base year, and to measure and reduce its scope 3 emissions.</t>
  </si>
  <si>
    <t>SECURECORP PTY LTD</t>
  </si>
  <si>
    <t>SecuriGroup Limited</t>
  </si>
  <si>
    <t>Securikett Ulrich &amp; Horn GmbH</t>
  </si>
  <si>
    <t>This target was approved using a streamlined target validation route exclusive to small and medium-sized enterprises (SMEs). https://sciencebasedtargets.org/faqs-for-smes/ Securikett Ulrich &amp; Horn GmbH commits to reduce scope 1 and scope 2 GHG emissions 42% by 2030 from a 2022 base year, and to measure and reduce its scope 3 emissions.</t>
  </si>
  <si>
    <t>Securitas AB</t>
  </si>
  <si>
    <t>SE0000163594</t>
  </si>
  <si>
    <t>635400TTYKE8EIWDS617</t>
  </si>
  <si>
    <t>Seda International Packaging Group</t>
  </si>
  <si>
    <t>815600D96EA7997D7545</t>
  </si>
  <si>
    <t>Sedgwick International UK</t>
  </si>
  <si>
    <t>See Group</t>
  </si>
  <si>
    <t>This target was approved using a streamlined target validation route exclusive to small and medium-sized enterprises (SMEs). https://sciencebasedtargets.org/faqs-for-smes/ See Group commits to reduce absolute scope 1 and scope 2 GHG emissions 42% by 2030 from a 2020 base year, and to measure and reduce its scope 3 emissions.</t>
  </si>
  <si>
    <t>SEE Holding GmbH</t>
  </si>
  <si>
    <t>This target was approved using a streamlined target validation route exclusive to small and medium-sized enterprises (SMEs). https://sciencebasedtargets.org/faqs-for-smes/ SEE Holding GmbHv commits to reduce scope 1 and scope 2 GHG emissions 23% by 2030 from a 2021 base year, and to measure and reduce its scope 3 emissions.</t>
  </si>
  <si>
    <t>SEEDWORKS INTERNATIONAL PRIVATE LIMITED</t>
  </si>
  <si>
    <t>254900KR36D53MBEMX60</t>
  </si>
  <si>
    <t>This target was approved using a streamlined target validation route exclusive to small and medium-sized enterprises (SMEs). https://sciencebasedtargets.org/faqs-for-smes/ SEEDWORKS INTERNATIONAL PRIVATE LIMITED commits to reduce scope 1 and scope 2 GHG emissions 23% by 2030 from a 2021 base year, and to measure and reduce its scope 3 emissions.</t>
  </si>
  <si>
    <t>SeenThis AB</t>
  </si>
  <si>
    <t>This target was approved using a streamlined target validation route exclusive to small and medium-sized enterprises (SMEs). https://sciencebasedtargets.org/faqs-for-smes/ SeenThis AB commits to reduce scope 1 and scope 2 GHG emissions 42% by 2030 from a 2021 base year, and to measure and reduce its scope 3 emissions.  SeenThis AB commits to reach net-zero by 2040. As part of this, SeenThis AB commits to reduce scope 1+2+3 emissions 90% by 2040 from a 2021 base year.</t>
  </si>
  <si>
    <t>SEGRO plc,</t>
  </si>
  <si>
    <t>GB00B5ZN1N88</t>
  </si>
  <si>
    <t>213800XC35KGM9NFC641</t>
  </si>
  <si>
    <t>This target was approved using a streamlined target validation route exclusive to small and medium-sized enterprises (SMEs). https://sciencebasedtargets.org/faqs-for-smes/ SEGRO plc, commits to reduce scope 1 and scope 2 GHG emissions 42% by 2030 from a 2020 base year, and to measure and reduce its scope 3 emissions.</t>
  </si>
  <si>
    <t>SEI Robotics</t>
  </si>
  <si>
    <t>This target was approved using a streamlined target validation route exclusive to small and medium-sized enterprises (SMEs). https://sciencebasedtargets.org/faqs-for-smes/ SEI Robotics commits to reduce scope 1 and scope 2 GHG emissions 42% by 2030 from a 2022 base year, and to measure and reduce its scope 3 emissions.</t>
  </si>
  <si>
    <t>SEIA.inc</t>
  </si>
  <si>
    <t>This target was approved using a streamlined target validation route exclusive to small and medium-sized enterprises (SMEs). https://sciencebasedtargets.org/faqs-for-smes/ SEIA.inc commits to reduce scope 1 and scope 2 GHG emissions 42% by 2030 from a 2022 base year, and to measure and reduce its scope 3 emissions.</t>
  </si>
  <si>
    <t>Seifert Logistics GmbH</t>
  </si>
  <si>
    <t>5299007BJ1BFQJ30PU79</t>
  </si>
  <si>
    <t>SEIJYO CO.LTD</t>
  </si>
  <si>
    <t>This target was approved using a streamlined target validation route exclusive to small and medium-sized enterprises (SMEs). https://sciencebasedtargets.org/faqs-for-smes/ SEIJYO CO.LTD commits to reduce scope 1 and scope 2 GHG emissions 42% by 2030 from a 2022 base year, and to measure and reduce its scope 3 emissions.</t>
  </si>
  <si>
    <t>SEIKI INDUSTRY Co.,Ltd</t>
  </si>
  <si>
    <t>This target was approved using a streamlined target validation route exclusive to small and medium-sized enterprises (SMEs). https://sciencebasedtargets.org/faqs-for-smes/ SEIKI INDUSTRY Co.,Ltd commits to reduce scope 1 and scope 2 GHG emissions 42% by 2030 from a 2020 base year, and to measure and reduce its scope 3 emissions.</t>
  </si>
  <si>
    <t>SEIKI SHOKAI CO.LTD.</t>
  </si>
  <si>
    <t>This target was approved using a streamlined target validation route exclusive to small and medium-sized enterprises (SMEs). https://sciencebasedtargets.org/faqs-for-smes/ SEIKI SHOKAI CO.LTD. commits to reduce scope 1 and scope 2 GHG emissions 25% by 2030 from a 2020 base year, and to measure and reduce its scope 3 emissions.</t>
  </si>
  <si>
    <t>SEIKITOKYU KOGYO CO., LTD.</t>
  </si>
  <si>
    <t>JP3414600001</t>
  </si>
  <si>
    <t>SEIKITOKYU KOGYO CO., LTD. commits to reduce absolute scope 1 and 2 GHG emissions 42% by FY2030 from a FY2020 base year. SEIKITOKYU KOGYO CO., LTD. also commits to reduce absolute scope 3 GHG emissions from purchased goods and services 25% within the same timeframe</t>
  </si>
  <si>
    <t>SEIKO Co.,Ltd.</t>
  </si>
  <si>
    <t>This target was approved using a streamlined target validation route exclusive to small and medium-sized enterprises (SMEs). https://sciencebasedtargets.org/faqs-for-smes/ SEIKO Co.,Ltd. commits to reduce scope 1 and scope 2 GHG emissions 42% by 2030 from a 2022 base year, and to measure and reduce its scope 3 emissions.</t>
  </si>
  <si>
    <t>Seiko Epson Corporation</t>
  </si>
  <si>
    <t>JP3414750004</t>
  </si>
  <si>
    <t>549300NIOFQDR749W206</t>
  </si>
  <si>
    <t>Seiko Epson Corporation commits to reduce absolute scope 1 and 2 GHG emissions 34% by FY2025 from a FY2017 base year. Seiko Epson Corporation also commits to reduce scope 3 emissions from purchased goods and services and use of sold products per unit of value added 44% within the same timeframe.</t>
  </si>
  <si>
    <t>Seikorikairyodenki Corporation</t>
  </si>
  <si>
    <t>This target was approved using a streamlined target validation route exclusive to small and medium-sized enterprises (SMEs). https://sciencebasedtargets.org/faqs-for-smes/ Seikorikairyodenki Corporation commits to reduce scope 1 and scope 2 GHG emissions 42% by 2030 from a 2022 base year, and to measure and reduce its scope 3 emissions.</t>
  </si>
  <si>
    <t>SEIMITSU INDUSTRIAL CO.,LTD.</t>
  </si>
  <si>
    <t>This target was approved using a streamlined target validation route exclusive to small and medium-sized enterprises (SMEs). https://sciencebasedtargets.org/faqs-for-smes/ SEIMITSU INDUSTRIAL CO.,LTD. commits to reduce scope 1 and scope 2 GHG emissions 42% by 2030 from a 2022 base year, and to measure and reduce its scope 3 emissions.</t>
  </si>
  <si>
    <t>Seismic Change Sustainability Limited</t>
  </si>
  <si>
    <t>This target was approved using a streamlined target validation route exclusive to small and medium-sized enterprises (SMEs). https://sciencebasedtargets.org/faqs-for-smes/ Seismic Change Sustainability Limited commits to reduce scope 1 and scope 2 GHG emissions 42% by 2030 from a 2021 base year, and to measure and reduce its scope 3 emissions.  Seismic Change Sustainability Limited commits to reduce scope 1+2+3 emissions 90% by 2050 from a 2021 base year.</t>
  </si>
  <si>
    <t>Sekab BioFuels &amp; Chemicals AB</t>
  </si>
  <si>
    <t>This target was approved using a streamlined target validation route exclusive to small and medium-sized enterprises (SMEs). https://sciencebasedtargets.org/faqs-for-smes/ Sekab BioFuels &amp; Chemicals AB commits to reduce scope 1 and scope 2 GHG emissions 42% by 2030 from a 2021 base year, and to measure and reduce its scope 3 emissions. Sekab BioFuels &amp; Chemicals AB commits to reach net-zero by 2040. As part of this, Sekab BioFuels &amp; Chemicals AB commits to reduce scope 1+2+3 emissions 90% by 2040 from a 2021 base year.</t>
  </si>
  <si>
    <t>Şekerbank T.A.Ş.</t>
  </si>
  <si>
    <t>TRASKBNK91N8</t>
  </si>
  <si>
    <t>549300WFSFBN7NQX3Q33</t>
  </si>
  <si>
    <t>SEKIEI Co.,Ltd.</t>
  </si>
  <si>
    <t>This target was approved using a streamlined target validation route exclusive to small and medium-sized enterprises (SMEs). https://sciencebasedtargets.org/faqs-for-smes/ SEKIEI Co.,Ltd. commits to reduce scope 1 and scope 2 GHG emissions 42% by 2030 from a 2021 base year, and to measure and reduce its scope 3 emissions.</t>
  </si>
  <si>
    <t>SEKISUI CHEMICAL CO., LTD</t>
  </si>
  <si>
    <t>JP3419400001</t>
  </si>
  <si>
    <t>529900KQIVT7NWFNMI70</t>
  </si>
  <si>
    <t>SEKISUI CHEMICAL CO., LTD. commits to reduce absolute scope 1 and 2
GHG emissions 50 % by FY2030 from a FY2019 base year. SEKISUI
CHEMICAL CO., LTD. also commits to increase annual sourcing of
renewable electricity purchased from 0.35% in FY2019 to 100% by
FY2030. SEKISUI CHEMICAL CO., LTD. further commits to reduce absolute
scope 3 GHG emissions from purchased goods and services, waste
generated in operations, use of sold products and end-of-life treatment of
sold products 30 % within the same timeframe.</t>
  </si>
  <si>
    <t>Sekisui House Reit, Inc.</t>
  </si>
  <si>
    <t>This target was approved using a streamlined target validation route exclusive to small and medium-sized enterprises (SMEs). https://sciencebasedtargets.org/faqs-for-smes/ Sekisui House Reit, Inc. commits to reduce scope 1 and scope 2 GHG emissions 42% by 2030 from a 2021 base year, and to measure and reduce its scope 3 emissions</t>
  </si>
  <si>
    <t>Sekisui House, LTD</t>
  </si>
  <si>
    <t>JP3420600003</t>
  </si>
  <si>
    <t>529900GMNDOYQSAJAE76</t>
  </si>
  <si>
    <t>Japanese construction company, Sekisui House, Ltd. commits to reduce
absolute scope 1 and 2 GHG emissions 75% by FY2030 from a FY2013
base year. Japanese construction company, Sekisui House, Ltd. also
commits that 65.8% of its suppliers by emissions covering purchased
goods and services will have science-based targets by FY2027. Japanese
construction company, Sekisui House, Ltd. further commits to reduce
absolute scope 3 emissions from use of sold products 55% by FY2030 from
a FY2013 base year.</t>
  </si>
  <si>
    <t>Selfridges Retail Ltd.</t>
  </si>
  <si>
    <t>GB0002919784</t>
  </si>
  <si>
    <t>213800XL86PV4VTIHU50</t>
  </si>
  <si>
    <t>Selfridges commits to reduce absolute scope 1 and 2 GHG emissions 64% by 2030 from a 2018 base year. Selfridges commits to reduce absolute scope 3 GHG emissions from purchased goods and services 30% by 2030 from a 2018 base year. Selfridges commits that 10% of its suppliers by emissions covering logistics and capital goods will have Science-Based Targets by 2024.</t>
  </si>
  <si>
    <t>Selsa Otomotiv Sanayi A.S.</t>
  </si>
  <si>
    <t>This target was approved using a streamlined target validation route exclusive to small and medium-sized enterprises (SMEs). https://sciencebasedtargets.org/faqs-for-smes/ Selsa Otomotiv Sanayi A.S. commits to reduce scope 1 and scope 2 GHG emissions 42% by 2030 from a 2021 base year, and to measure and reduce its scope 3 emissions.</t>
  </si>
  <si>
    <t>SEMBA CORPORATION</t>
  </si>
  <si>
    <t>JP3426050005</t>
  </si>
  <si>
    <t>Semcon AB</t>
  </si>
  <si>
    <t>SE0000379497</t>
  </si>
  <si>
    <t>549300L2SIPIE4IWPJ12</t>
  </si>
  <si>
    <t>SEMIKRON Elektronik GmbH &amp; Co. KG</t>
  </si>
  <si>
    <t>529900LG0P7TGCR1WZ28</t>
  </si>
  <si>
    <t>Semler Gruppen</t>
  </si>
  <si>
    <t>549300QYFV2FRPPGRP75</t>
  </si>
  <si>
    <t>Semler Gruppen A/S commits to reduce absolute scope 1 and 2 GHG emissions 42% by 2030 from a 2021 base year.* Semler Gruppen A/S also commits to reduce absolute scope 3 GHG emissions from use of sold product 25% within the same timeframe. *The target boundary includes biogenic land-related emissions and removals from bioenergy feedstocks.</t>
  </si>
  <si>
    <t>Semtech Corporation</t>
  </si>
  <si>
    <t>US8168501018</t>
  </si>
  <si>
    <t>549300C3OVILA05W5J46</t>
  </si>
  <si>
    <t>Sengenics Corporate Pte Ltd</t>
  </si>
  <si>
    <t>This target was approved using a streamlined target validation route exclusive to small and medium-sized enterprises (SMEs). https://sciencebasedtargets.org/faqs-for-smes/ Sengenics Corporate Pte Ltd commits to reduce scope 1 and scope 2 GHG emissions 42% by 2030 from a 2021 base year, and to measure and reduce its scope 3 emissions.</t>
  </si>
  <si>
    <t>Senior Plc</t>
  </si>
  <si>
    <t>GB0007958233</t>
  </si>
  <si>
    <t>5493002HQHWN5JQHKQ51</t>
  </si>
  <si>
    <t>Overall Net-Zero Target
Senior Plc commits to reach net-zero GHG emissions across the value chain by 2040 from a 2018 base year.
Near-Term Targets
Senior Plc commits to reduce absolute scope 1 and 2 GHG emissions 30% by 2025 from a
2018 base year. Senior Plc also commits that 82% of its suppliers by spend covering
purchased goods and services and capital goods will have science-based targets by 2025.
Long-Term Targets
Senior Plc commits to reduce absolute scope 1, 2 and 3 GHG emissions 90% by 2040 from
a 2018 base year.</t>
  </si>
  <si>
    <t>senken GmbH</t>
  </si>
  <si>
    <t>This target was approved using a streamlined target validation route exclusive to small and medium-sized enterprises (SMEs). https://sciencebasedtargets.org/faqs-for-smes/ senken GmbH commits to reduce scope 1 and scope 2 GHG emissions 42% by 2030 from a 2022 base year, and to measure and reduce its scope 3 emissions. senken GmbH commits to reach net-zero by 2040. As part of this, senken GmbH commits to reduce scope 1+2+3 emissions 95% by 2040 from a 2022 base year.</t>
  </si>
  <si>
    <t>Sensience</t>
  </si>
  <si>
    <t>Sentry Software</t>
  </si>
  <si>
    <t>This target was approved using a streamlined target validation route exclusive to small and medium-sized enterprises (SMEs). https://sciencebasedtargets.org/faqs-for-smes/ Sentry Software commits to reduce scope 1 and scope 2 GHG emissions 46% by 2030 from a 2019 base year, and to measure and reduce its scope 3 emissions.</t>
  </si>
  <si>
    <t>SEQENS</t>
  </si>
  <si>
    <t>Seram IKT AS</t>
  </si>
  <si>
    <t>This target was approved using a streamlined target validation route exclusive to small and medium-sized enterprises (SMEs). https://sciencebasedtargets.org/faqs-for-smes/ Seram IKT AS commits to reduce scope 1 and scope 2 GHG emissions 42% by 2030 from a 2021 base year, and to measure and reduce its scope 3 emissions.</t>
  </si>
  <si>
    <t>seraphenomoto</t>
  </si>
  <si>
    <t>This target was approved using a streamlined target validation route exclusive to small and medium-sized enterprises (SMEs). https://sciencebasedtargets.org/faqs-for-smes/ seraphenomoto commits to reduce scope 1 and scope 2 GHG emissions 42% by 2030 from a 2022 base year, and to measure and reduce its scope 3 emissions.</t>
  </si>
  <si>
    <t>SERC Industrial</t>
  </si>
  <si>
    <t>This target was approved using a streamlined target validation route exclusive to small and medium-sized enterprises (SMEs). https://sciencebasedtargets.org/faqs-for-smes/ SERC Industrial commits to reduce scope 1 and scope 2 GHG emissions 42% by 2030 from a 2020 base year, and to measure and reduce its scope 3 emissions. SERC Industrial commits to reach net-zero by 2050. As part of this, SERC Industrial commits to reduce scope 1+2+3 emissions 93% by 2050 from a 2020 base year.</t>
  </si>
  <si>
    <t>Serco Group Plc</t>
  </si>
  <si>
    <t>GB0007973794</t>
  </si>
  <si>
    <t>549300PT2CIHYN5GWJ21</t>
  </si>
  <si>
    <t>Sercomm Corporation</t>
  </si>
  <si>
    <t>Sergel Group</t>
  </si>
  <si>
    <t>This target was approved using a streamlined target validation route exclusive to small and medium-sized enterprises (SMEs). https://sciencebasedtargets.org/faqs-for-smes/ Sergel Group commits to reduce scope 1 and scope 2 GHG emissions 46% by 2030 from a 2019 base year, and to measure and reduce its scope 3 emissions.</t>
  </si>
  <si>
    <t>Financial Institution. Deadline to submit targets May 2023</t>
  </si>
  <si>
    <t>Serioplast Group</t>
  </si>
  <si>
    <t>Serveo</t>
  </si>
  <si>
    <t>95980020140005215285</t>
  </si>
  <si>
    <t>ServiceNow Inc.</t>
  </si>
  <si>
    <t>US81762P1021</t>
  </si>
  <si>
    <t>549300HJTQM36M0E1G39</t>
  </si>
  <si>
    <t>ServiceNow Inc. commits to reduce absolute scope 1 and 2 GHG emissions 70% by 2026 from a 2019 base year. ServiceNow Inc. also commits to reduce scope 3 GHG emissions from business travel and employee commuting 40% per unit of value added within the same timeframe. ServiceNow Inc. further commits that 65% of its suppliers by spend covering purchased goods and services and capital goods, will have science_x0002_based targets by 2026.</t>
  </si>
  <si>
    <t>SERVIER</t>
  </si>
  <si>
    <t>SERVIER commits to reduce absolute Scope 1 &amp; 2 GHG emissions by 25% by 2030 from a 2016 base year. SERVIER commits to reduce absolute Scope 3 GHG emissions from capital goods, waste generated in operations, business travel and employee commuting by 25 % by 2030 from a 2016 base year. SERVIER commits to reduce absolute Scope 3 GHG emissions from downstream transportation and distribution by 21% by 2030 from a 2016 base year. SERVIER also commits that key suppliers representing 52% of emissions from purchased goods and services will set a science-based Scope 1 and 2 targets by 2024.</t>
  </si>
  <si>
    <t>SES S.A.</t>
  </si>
  <si>
    <t>LU0088087324</t>
  </si>
  <si>
    <t>5493008JPA4HYMH1HX51</t>
  </si>
  <si>
    <t>SES-imagotag SA</t>
  </si>
  <si>
    <t>FR0010282822</t>
  </si>
  <si>
    <t>969500U51BYOMEW9M549</t>
  </si>
  <si>
    <t>Seven &amp; i Holdings Co., Ltd.</t>
  </si>
  <si>
    <t>JP3422950000</t>
  </si>
  <si>
    <t>52990037G8JRM3TWGY86</t>
  </si>
  <si>
    <t>Seven to One, Inc.</t>
  </si>
  <si>
    <t>This target was approved using a streamlined target validation route exclusive to small and medium-sized enterprises (SMEs). https://sciencebasedtargets.org/faqs-for-smes/ Seven to One, Inc. commits to reduce scope 1 and scope 2 GHG emissions 42% by 2030 from a 2022 base year, and to measure and reduce its scope 3 emissions.</t>
  </si>
  <si>
    <t>Seventh Generation, Inc.</t>
  </si>
  <si>
    <t>US81806K1016</t>
  </si>
  <si>
    <t>54930079PFDLTZH0C933</t>
  </si>
  <si>
    <t>Natural household products retailer Seventh Generation commits to reduce absolute Scope 1 and 2 GHG emissions 100% by 2030 from a 2012 base-year. The company also commits to reduce absolute Scope 3 GHG emissions from the use of sold products 90% by 2030 and reduce total scope 3 emissions from remaining categories 80% by 2030, from a 2012 base-year.</t>
  </si>
  <si>
    <t>Severfield plc</t>
  </si>
  <si>
    <t>GB00B27YGJ97</t>
  </si>
  <si>
    <t>21380025AWPR781CY104</t>
  </si>
  <si>
    <t>Overall Net-Zero Target
Severfield commits to reach net-zero GHG emissions across the value chain by FY2050.
Near-Term Targets
Severfield commits to reduce absolute scope 1 and 2 GHG emissions 50.4% by FY2033 from a FY2023 base year.* Severfield also commits to reduce absolute scope 3 GHG emissions
50.4% within the same timeframe.
Long-Term Targets
Severfield commits to reduce absolute scope 1 and 2 GHG emissions 90% by FY2040 from a
FY2023 base year.* Severfield commits to reduce absolute scope 3 GHG emissions by 90%
by FY2050 from a FY2023 base year.
*The target boundary includes land-related emissions and removals from bioenergy
feedstocks.</t>
  </si>
  <si>
    <t>Severn Trent</t>
  </si>
  <si>
    <t>GB00B1FH8J72</t>
  </si>
  <si>
    <t>213800RPBXRETY4A4C59</t>
  </si>
  <si>
    <t>Severn Trent commits to reduce absolute scope 1 and 2 GHG emissions 46.2% by FY2031 from a FY2020 base year.* Severn Trent commits to reduce absolute scope 3 GHG emissions from use of sold products 13.5% within the same timeframe. Severn Trent commits that 70% of its suppliers by emissions covering purchased goods and services, capital goods, upstream transportation and distribution and waste generated in operations will have science-based targets by FY2026. *The target boundary includes biogenic emissions and removals from bioenergy feedstocks.</t>
  </si>
  <si>
    <t>Sewtec Automation Limited</t>
  </si>
  <si>
    <t>This target was approved using a streamlined target validation route exclusive to small and medium-sized enterprises (SMEs). https://sciencebasedtargets.org/faqs-for-smes/ Sewtec Automation Limited commits to reduce scope 1 and scope 2 GHG emissions 42% by 2030 from a 2022 base year, and to measure and reduce its scope 3 emissions.</t>
  </si>
  <si>
    <t>SFS Group</t>
  </si>
  <si>
    <t>CH0239229302</t>
  </si>
  <si>
    <t>SGD Pharma</t>
  </si>
  <si>
    <t>SGS SA</t>
  </si>
  <si>
    <t>CH0002497458</t>
  </si>
  <si>
    <t>2138007JNS19JHNA2336</t>
  </si>
  <si>
    <t>SGS S.A. commits to reach net-zero greenhouse gas emissions across the value chain by 2050.
Near-Term Targets 
1. SGS S.A. commits to reduce absolute scope 1 and scope 2 GHG emissions 46.2% by 2030 from a 2019 base year.
2. SGS S.A. commits to reduce absolute scope 3 GHG emissions 28% by 2030 from a 2019 base year. 
Long-Term Target
SGS S.A. commits to reduce absolute scope 1, 2 and 3 GHG emissions 90% by 2050 from a 2019 base year</t>
  </si>
  <si>
    <t>SGV International LLC</t>
  </si>
  <si>
    <t>This target was approved using a streamlined target validation route exclusive to small and medium-sized enterprises (SMEs). https://sciencebasedtargets.org/faqs-for-smes/ SGV International LLC commits to reduce scope 1 and scope 2 GHG emissions 28% by 2030 from a 2019 base year, and to measure and reduce its scope 3 emissions.</t>
  </si>
  <si>
    <t>SH Quints Sons Company Inc</t>
  </si>
  <si>
    <t>This target was approved using a streamlined target validation route exclusive to small and medium-sized enterprises (SMEs). https://sciencebasedtargets.org/faqs-for-smes/  SH Quints Sons Company Inc commits to reduce scope 1 and scope 2 GHG emissions 50% by 2030 from a 2018 base year, and to measure and reduce its scope 3 emissions.</t>
  </si>
  <si>
    <t>Shaftesbury PLC</t>
  </si>
  <si>
    <t>GB0007990962</t>
  </si>
  <si>
    <t>213800N7LHKFNTDKAT98</t>
  </si>
  <si>
    <t>This target was approved using a streamlined target validation route exclusive to small and medium-sized enterprises (SMEs). https://sciencebasedtargets.org/faqs-for-smes/
Shaftesbury Plc commits to reduce absolute scope 1 and scope 2 GHG emissions 50% by 2030 from a 2018 base year, and to measure and reduce its scope 3 emissions.</t>
  </si>
  <si>
    <t>Shandong Daye Co., Ltd.</t>
  </si>
  <si>
    <t>Shandong Innovation Metal Technology Co.,Ltd.</t>
  </si>
  <si>
    <t>SHANDONG NHU PHARMACEUTICAL CO., LTD.</t>
  </si>
  <si>
    <t>shandong yinying cooking machinery Co. Ltd</t>
  </si>
  <si>
    <t>This target was approved using a streamlined target validation route exclusive to small and medium-sized enterprises (SMEs). https://sciencebasedtargets.org/faqs-for-smes/ shandong yinying cooking machinery Co. Ltd commits to reduce scope 1 and scope 2 GHG emissions 38% by 2030 from a 2021 base year, and to measure and reduce its scope 3 emissions.</t>
  </si>
  <si>
    <t>Shanghai BBH Enterprise Development Co.,Ltd</t>
  </si>
  <si>
    <t>This target was approved using a streamlined target validation route exclusive to small and medium-sized enterprises (SMEs). https://sciencebasedtargets.org/faqs-for-smes/ Shanghai BBH Enterprise Development Co.,Ltd commits to reduce scope 1 and scope 2 GHG emissions 42% by 2030 from a 2022 base year, and to measure and reduce its scope 3 emissions.</t>
  </si>
  <si>
    <t>Shanghai BioDuro Biotechnology Company Limited (PRC)</t>
  </si>
  <si>
    <t>Shanghai CareLinker Medical Technology Co., Ltd.</t>
  </si>
  <si>
    <t>This target was approved using a streamlined target validation route exclusive to small and medium-sized enterprises (SMEs). https://sciencebasedtargets.org/faqs-for-smes/ Shanghai CareLinker Medical Technology Co., Ltd. commits to reduce scope 1 and scope 2 GHG emissions 42% by 2030 from a 2022 base year, and to measure and reduce its scope 3 emissions.</t>
  </si>
  <si>
    <t>Shanghai Chanan Industry Development Co., Ltd.</t>
  </si>
  <si>
    <t>This target was approved using a streamlined target validation route exclusive to small and medium-sized enterprises (SMEs). https://sciencebasedtargets.org/faqs-for-smes/ Shanghai Chanan Industry Development Co., Ltd. commits to reduce scope 1 and scope 2 GHG emissions 42% by 2030 from a 2022 base year, and to measure and reduce its scope 3 emissions.</t>
  </si>
  <si>
    <t>Shanghai China Travel International Ltd.</t>
  </si>
  <si>
    <t>This target was approved using a streamlined target validation route exclusive to small and medium-sized enterprises (SMEs). https://sciencebasedtargets.org/faqs-for-smes/ Shanghai China Travel International Ltd. commits to reduce scope 1 and scope 2 GHG emissions 42% by 2030 from a 2022 base year, and to measure and reduce its scope 3 emissions.</t>
  </si>
  <si>
    <t>SHANGHAI HUICHEN RESEARCH CO.,LTD</t>
  </si>
  <si>
    <t>This target was approved using a streamlined target validation route exclusive to small and medium-sized enterprises (SMEs). https://sciencebasedtargets.org/faqs-for-smes/ SHANGHAI HUICHEN RESEARCH CO.,LTD commits to reduce scope 1 and scope 2 GHG emissions 42% by 2030 from a 2022 base year, and to measure and reduce its scope 3 emissions.</t>
  </si>
  <si>
    <t>Shanghai INNSCI Information&amp;Technology Co.,Ltd</t>
  </si>
  <si>
    <t>This target was approved using a streamlined target validation route exclusive to small and medium-sized enterprises (SMEs). https://sciencebasedtargets.org/faqs-for-smes/ Shanghai INNSCI Information&amp;Technology Co.,Ltd commits to reduce scope 1 and scope 2 GHG emissions 42% by 2030 from a 2020 base year, and to measure and reduce its scope 3 emissions.</t>
  </si>
  <si>
    <t>Shanghai Jinhan Decoration &amp; Engineering Group Co., LTD</t>
  </si>
  <si>
    <t>This target was approved using a streamlined target validation route exclusive to small and medium-sized enterprises (SMEs). https://sciencebasedtargets.org/faqs-for-smes/ Shanghai Jinhan Decoration &amp; Engineering Group Co., LTD commits to reduce scope 1 and scope 2 GHG emissions 42% by 2030 from a 2022 base year, and to measure and reduce its scope 3 emissions.</t>
  </si>
  <si>
    <t>Shanghai Joywing International Transportation Co., Ltd.</t>
  </si>
  <si>
    <t>This target was approved using a streamlined target validation route exclusive to small and medium-sized enterprises (SMEs). https://sciencebasedtargets.org/faqs-for-smes/ Shanghai Joywing International Transportation Co., Ltd. commits to reduce scope 1 and scope 2 GHG emissions 42% by 2030 from a 2022 base year, and to measure and reduce its scope 3 emissions.</t>
  </si>
  <si>
    <t>SHANGHAI LEO QUALITY &amp; TECHNICAL SERVICES CO., LTD.</t>
  </si>
  <si>
    <t>This target was approved using a streamlined target validation route exclusive to small and medium-sized enterprises (SMEs). https://sciencebasedtargets.org/faqs-for-smes/ SHANGHAI LEO QUALITY &amp; TECHNICAL SERVICES CO., LTD. commits to reduce scope 1 and scope 2 GHG emissions 42% by 2030 from a 2022 base year, and to measure and reduce its scope 3 emissions.</t>
  </si>
  <si>
    <t>Shanghai Listen Consulting Co., Ltd.</t>
  </si>
  <si>
    <t>This target was approved using a streamlined target validation route exclusive to small and medium-sized enterprises (SMEs). https://sciencebasedtargets.org/faqs-for-smes/ Shanghai Listen Consulting Co., Ltd. commits to reduce scope 1 and scope 2 GHG emissions 42% by 2030 from a 2022 base year, and to measure and reduce its scope 3 emissions. Shanghai Listen Consulting Co., Ltd. commits to reach net-zero by 2050. As part of this, Shanghai Listen Consulting Co., Ltd. commits to reduce scope 1+2+3 emissions 90% by 2050 from a 2022 base year.</t>
  </si>
  <si>
    <t>Shanghai Merion Industrial Co., Ltd.</t>
  </si>
  <si>
    <t>This target was approved using a streamlined target validation route exclusive to small and medium-sized enterprises (SMEs). https://sciencebasedtargets.org/faqs-for-smes/ Shanghai Merion Industrial Co., Ltd. commits to reduce scope 1 and scope 2 GHG emissions 42% by 2030 from a 2022 base year, and to measure and reduce its scope 3 emissions.</t>
  </si>
  <si>
    <t>Shanghai Shenyun Ferronalloy Co.Ltd</t>
  </si>
  <si>
    <t>This target was approved using a streamlined target validation route exclusive to small and medium-sized enterprises (SMEs). https://sciencebasedtargets.org/faqs-for-smes/ Shanghai Shenyun Ferronalloy Co.Ltd commits to reduce scope 1 and scope 2 GHG emissions 42% by 2030 from a 2021 base year, and to measure and reduce its scope 3 emissions.</t>
  </si>
  <si>
    <t>Shanghai Shenzhong Electric Integration Co., Ltd.</t>
  </si>
  <si>
    <t>This target was approved using a streamlined target validation route exclusive to small and medium-sized enterprises (SMEs). https://sciencebasedtargets.org/faqs-for-smes/ Shanghai Shenzhong Electric Integration Co., Ltd. commits to reduce scope 1 and scope 2 GHG emissions 38% by 2030 from a 2021 base year, and to measure and reduce its scope 3 emissions.</t>
  </si>
  <si>
    <t>Shanghai Sunrise Medical Technology Co., Ltd.</t>
  </si>
  <si>
    <t>Shanghai Sunwin Industry Group Co.,Ltd</t>
  </si>
  <si>
    <t>Shanghai Treasure Carbon New Energy Environmental Protection Technology Ltd.</t>
  </si>
  <si>
    <t>This target was approved using a streamlined target validation route exclusive to small and medium-sized enterprises (SMEs). https://sciencebasedtargets.org/faqs-for-smes/ Shanghai Treasure Carbon New Energy Environmental Protection Technology Ltd. commits to reduce scope 1 and scope 2 GHG emissions 42% by 2030 from a 2022 base year, and to measure and reduce its scope 3 emissions.</t>
  </si>
  <si>
    <t>Shanghai UNITED EVENT Co.,Ltd</t>
  </si>
  <si>
    <t>This target was approved using a streamlined target validation route exclusive to small and medium-sized enterprises (SMEs). https://sciencebasedtargets.org/faqs-for-smes/ Shanghai UNITED EVENT Co.,Ltd commits to reduce scope 1 and scope 2 GHG emissions 46% by 2030 from a 2019 base year, and to measure and reduce its scope 3 emissions.</t>
  </si>
  <si>
    <t>Shanghai Vico Precision Mold &amp; Plastics Co.,Ltd.</t>
  </si>
  <si>
    <t>Shanghai VR Conference Organizer CO.,LTD</t>
  </si>
  <si>
    <t>This target was approved using a streamlined target validation route exclusive to small and medium-sized enterprises (SMEs). https://sciencebasedtargets.org/faqs-for-smes/ Shanghai VR Conference Organizer CO.,LTD commits to reduce scope 1 and scope 2 GHG emissions 42% by 2030 from a 2022 base year, and to measure and reduce its scope 3 emissions.</t>
  </si>
  <si>
    <t>Shanghai Welldone Events Co., Ltd</t>
  </si>
  <si>
    <t>This target was approved using a streamlined target validation route exclusive to small and medium-sized enterprises (SMEs). https://sciencebasedtargets.org/faqs-for-smes/ Shanghai Welldone Events Co., Ltd commits to reduce scope 1 and scope 2 GHG emissions 42% by 2030 from a 2022 base year, and to measure and reduce its scope 3 emissions.</t>
  </si>
  <si>
    <t>Shanghai Xintonglian Packing Co.,Ltd</t>
  </si>
  <si>
    <t>CNE1000025T7</t>
  </si>
  <si>
    <t>Shanghai Yimi Information Technology Co., Ltd</t>
  </si>
  <si>
    <t>This target was approved using a streamlined target validation route exclusive to small and medium-sized enterprises (SMEs). https://sciencebasedtargets.org/faqs-for-smes/ Shanghai Yimi Information Technology Co., Ltd commits to reduce scope 1 and scope 2 GHG emissions 42% by 2030 from a 2022 base year, and to measure and reduce its scope 3 emissions.</t>
  </si>
  <si>
    <t>Shanghai Young Sun Printing Co., Ltd.</t>
  </si>
  <si>
    <t>Shanghai Yuanhe Exhibition Service Co ., Ltd .</t>
  </si>
  <si>
    <t>This target was approved using a streamlined target validation route exclusive to small and medium-sized enterprises (SMEs). https://sciencebasedtargets.org/faqs-for-smes/  Shanghai Yuanhe Exhibition Service Co ., Ltd . commits to reduce scope 1 and scope 2 GHG emissions 42% by 2030 from a 2021 base year, and to measure and reduce its scope 3 emissions.</t>
  </si>
  <si>
    <t>Shanghai Zidan Packaging Technology Co., Ltd.</t>
  </si>
  <si>
    <t>Shanghai Zijiang Color Printing&amp;Packing CO ., LTD</t>
  </si>
  <si>
    <t>Shanying International Holdings Co., Ltd.</t>
  </si>
  <si>
    <t>CNE0000019B0</t>
  </si>
  <si>
    <t>300300189RUIO9PF4B47</t>
  </si>
  <si>
    <t>Shanying International Holdings Co., Ltd. commits to reduce scope 1 and 2 GHG emissions 39% per ton of paper and packaging by 2030 from a 2020 base year*. Shanying International Holdings Co., Ltd. also commits to reduce scope 3 GHG emissions 20% per ton of paper and packaging within the same timeframe. *The target boundary includes bioenergy emissions and removals from biogenic sources</t>
  </si>
  <si>
    <t>Sharadha Terry products private limited</t>
  </si>
  <si>
    <t>Sharethrough Inc.</t>
  </si>
  <si>
    <t>This target was approved using a streamlined target validation route exclusive to small and medium-sized enterprises (SMEs). https://sciencebasedtargets.org/faqs-for-smes/ Sharethrough Inc. commits to reduce scope 1 and scope 2 GHG emissions 42% by 2030 from a 2021 base year, and to measure and reduce its scope 3 emissions.</t>
  </si>
  <si>
    <t>Sharp Corporation</t>
  </si>
  <si>
    <t>JP3359600008</t>
  </si>
  <si>
    <t>353800YEPK9PD7QO3449</t>
  </si>
  <si>
    <t>Sharp Corporation commits to reduce absolute scope 1 and 2 GHG
emissions 42.5% by FY2030 from a FY2021 base year. Sharp
Corporation also commits to reduce absolute scope 3 GHG emissions
25.0% within the same timeframe.</t>
  </si>
  <si>
    <t>Sharp Services</t>
  </si>
  <si>
    <t>Sharpe Pritchard LLP</t>
  </si>
  <si>
    <t>SHENMA INDUSTRIAL CO.,LTD.</t>
  </si>
  <si>
    <t>Shennan Circuits Co., Ltd.</t>
  </si>
  <si>
    <t>Shenzhen Bromake New Material Co.,Ltd.</t>
  </si>
  <si>
    <t>Shenzhen FRD Science&amp;Technology Co.,Ltd.</t>
  </si>
  <si>
    <t>Shenzhen GLGNET Electronics Co., LTD</t>
  </si>
  <si>
    <t>Shenzhen Herofun Bio-Tech Co.,Ltd</t>
  </si>
  <si>
    <t>This target was approved using a streamlined target validation route exclusive to small and medium-sized enterprises (SMEs). https://sciencebasedtargets.org/faqs-for-smes/ Shenzhen Herofun Bio-Tech Co.,Ltd commits to reduce scope 1 and scope 2 GHG emissions 42% by 2030 from a 2022 base year, and to measure and reduce its scope 3 emissions.</t>
  </si>
  <si>
    <t>Shenzhen Horn Audio Co,.Ltd</t>
  </si>
  <si>
    <t>Shenzhen Horn Audio Co.,Ltd commits to reduce absolute scope 1 and 2 GHG emissions 60% by 2030 from a 2021 base year. Shenzhen Horn Audio Co., Ltd. commits to reduce absolute scope 3 GHG emissions 41% by 2030 from a 2021 base year.</t>
  </si>
  <si>
    <t>Shenzhen SDMC Technology Co., Ltd</t>
  </si>
  <si>
    <t>Shenzhen SEI Robotics</t>
  </si>
  <si>
    <t>This target was approved using a streamlined target validation route exclusive to small and medium-sized enterprises (SMEs). https://sciencebasedtargets.org/faqs-for-smes/ Shenzhen SEI Robotics commits to reduce scope 1 and scope 2 GHG emissions 42% by 2030 from a 2022 base year, and to measure and reduce its scope 3 emissions.</t>
  </si>
  <si>
    <t>ShenZhen Skyworth Digital Technology Co., LTD</t>
  </si>
  <si>
    <t>SHENZHEN SUNWAY COMMUNICATION CO.LTD</t>
  </si>
  <si>
    <t>SHENZHEN WINS ELECTRONIC TECHNOLOGY CO LTD</t>
  </si>
  <si>
    <t>This target was approved using a streamlined target validation route exclusive to small and medium-sized enterprises (SMEs). https://sciencebasedtargets.org/faqs-for-smes/ SHENZHEN WINS ELECTRONIC TECHNOLOGY CO LTD commits to reduce scope 1 and scope 2 GHG emissions 42% by 2030 from a 2022 base year, and to measure and reduce its scope 3 emissions.</t>
  </si>
  <si>
    <t>Shenzhen YUTO Packaging Technology Co., Ltd.</t>
  </si>
  <si>
    <t>Shenzhen Zhongrui Standard Technical Services Co.,Ltd</t>
  </si>
  <si>
    <t>This target was approved using a streamlined target validation route exclusive to small and medium-sized enterprises (SMEs). https://sciencebasedtargets.org/faqs-for-smes/ Shenzhen Zhongrui Standard Technical Services Co.,Ltd commits to reduce scope 1 and scope 2 GHG emissions 42% by 2030 from a 2023 base year, and to measure and reduce its scope 3 emissions. Shenzhen Zhongrui Standard Technical Services Co.,Ltd commits to reach net-zero by 2050. As part of this, Shenzhen Zhongrui Standard Technical Services Co.,Ltd commits to reduce scope 1+2+3 emissions 90% by 2050 from a 2023 base year.</t>
  </si>
  <si>
    <t>SHI International Corp</t>
  </si>
  <si>
    <t>Shields Environmental Group</t>
  </si>
  <si>
    <t>This target was approved using a streamlined target validation route exclusive to small and medium-sized enterprises (SMEs). https://sciencebasedtargets.org/faqs-for-smes/ Shields Environmental Group commits to reduce scope 1 and scope 2 GHG emissions 42% by 2030 from a 2020 base year, and to measure and reduce its scope 3 emissions.</t>
  </si>
  <si>
    <t>Shigalogistec Co.,Ltd.</t>
  </si>
  <si>
    <t>This target was approved using a streamlined target validation route exclusive to small and medium-sized enterprises (SMEs). https://sciencebasedtargets.org/faqs-for-smes/ Shigalogistec Co.,Ltd. commits to reduce scope 1 and scope 2 GHG emissions 42% by 2030 from a 2021 base year, and to measure and reduce its scope 3 emissions.</t>
  </si>
  <si>
    <t>Shilpa Alloys Private Limited</t>
  </si>
  <si>
    <t>984500EADBF4AP597529</t>
  </si>
  <si>
    <t>This target was approved using a streamlined target validation route exclusive to small and medium-sized enterprises (SMEs). https://sciencebasedtargets.org/faqs-for-smes/ Shilpa Alloys Private Limited commits to reduce  scope 1 and scope 2 GHG emissions 50% by 2030 from a 2018 base year, and to measure and reduce its scope 3 emissions.</t>
  </si>
  <si>
    <t>Shilpa Pharma LifeSciences Ltd</t>
  </si>
  <si>
    <t>3358002GNNZBEXDGZ984</t>
  </si>
  <si>
    <t>shimada INDUSTRIAL co.,ltd</t>
  </si>
  <si>
    <t>This target was approved using a streamlined target validation route exclusive to small and medium-sized enterprises (SMEs). https://sciencebasedtargets.org/faqs-for-smes/ shimada INDUSTRIAL co.,ltd commits to reduce scope 1 and scope 2 GHG emissions 42% by 2030 from a 2020 base year, and to measure and reduce its scope 3 emissions.</t>
  </si>
  <si>
    <t>SHIMADZU CORPORATION</t>
  </si>
  <si>
    <t>JP3357200009</t>
  </si>
  <si>
    <t>Shimadzu Corporation commits to reduce absolute scope 1 and 2 GHG emissions 85% by FY2030 from a FY2017 base year. Shimadzu Corporation aslo commits to reduce absolute scope 3 GHG emissions from use of sold products 30% by FY2030 from a FY2020 base year.</t>
  </si>
  <si>
    <t>Shimizu Corporation</t>
  </si>
  <si>
    <t>JP3358800005</t>
  </si>
  <si>
    <t>353800BRAE0QFP3ZLY22</t>
  </si>
  <si>
    <t>Architectural, civil engineering and general contracting firm Shimizu Corporation commits to reduce absolute scope 1 and 2 GHG emissions 33% by 2030 and 63% by 2050 from a 2017 base year. Shimizu Corporation also commits to reduce absolute scope 3 GHG emissions 20% by 2030 and 43% by 2050 from a 2017 base year</t>
  </si>
  <si>
    <t>SHIMIZU INDUSTRY Co.,Ltd.</t>
  </si>
  <si>
    <t>This target was approved using a streamlined target validation route exclusive to small and medium-sized enterprises (SMEs). https://sciencebasedtargets.org/faqs-for-smes/ SHIMIZU INDUSTRY Co.,Ltd. commits to reduce scope 1 and scope 2 GHG emissions 42% by 2030 from a 2022 base year, and to measure and reduce its scope 3 emissions.</t>
  </si>
  <si>
    <t>SHIMIZUKOGYOU Co,.Ltd.</t>
  </si>
  <si>
    <t>This target was approved using a streamlined target validation route exclusive to small and medium-sized enterprises (SMEs). https://sciencebasedtargets.org/faqs-for-smes/ SHIMIZUKOGYOU Co,.Ltd. commits to reduce scope 1 and scope 2 GHG emissions 42% by 2030 from a 2021 base year, and to measure and reduce its scope 3 emissions.</t>
  </si>
  <si>
    <t>Shimura Press Co., Ltd.</t>
  </si>
  <si>
    <t>This target was approved using a streamlined target validation route exclusive to small and medium-sized enterprises (SMEs). https://sciencebasedtargets.org/faqs-for-smes/  Shimura Press Co., Ltd. commits to reduce scope 1 and scope 2 GHG emissions 42% by 2030 from a 2021 base year, and to measure and reduce its scope 3 emissions.</t>
  </si>
  <si>
    <t>Shin Kong Financial Holding Co., Ltd.</t>
  </si>
  <si>
    <t>TW0002888005</t>
  </si>
  <si>
    <t>529900YF6H5G3WJC6V36</t>
  </si>
  <si>
    <t>Headline target: Shin Kong Financial Holding's portfolio targets cover 39% of its total
investment and lending by total assets as of 2022. As of that year, required activities made up
39% of Shin Kong Financial Holding's total investment and lending by total assets while
optional activities made up 29% and out of scope activities made up 32%.
https://sciencebasedtargets.org/resources/files/Target-language-and-summary_Shin-Kong-Financial-Holding-Co.-Ltd.pdf</t>
  </si>
  <si>
    <t>Shin Nippon Air Technologies Co., Ltd.</t>
  </si>
  <si>
    <t>JP3380250005</t>
  </si>
  <si>
    <t>SHIN NIPPON BIOMEDICAL LABORATORIES, LTD.</t>
  </si>
  <si>
    <t>JP3379950003</t>
  </si>
  <si>
    <t>Shin Zu Shing Co., Ltd.</t>
  </si>
  <si>
    <t>Shindengen Electric Manufacturing Co., Ltd.</t>
  </si>
  <si>
    <t>JP3377800002</t>
  </si>
  <si>
    <t>Shindengen Electric Manufacturing Co., Ltd. commits to reduce absolute scope 1
and 2 GHG emissions 42.0% by FY2030 from a FY2021 base year. Shindengen
Electric Manufacturing Co., Ltd. also commits to reduce absolute scope 3 GHG
emissions from the use of sold products 25.0% within the same time frame.</t>
  </si>
  <si>
    <t>SHINEISEIKO CO.,Ltd.</t>
  </si>
  <si>
    <t>This target was approved using a streamlined target validation route exclusive to small and medium-sized enterprises (SMEs). https://sciencebasedtargets.org/faqs-for-smes/ SHINEISEIKO CO.,Ltd. commits to reduce scope 1 and scope 2 GHG emissions 42% by 2030 from a 2021 base year, and to measure and reduce its scope 3 emissions.</t>
  </si>
  <si>
    <t>SHINETECK Co., Ltd.</t>
  </si>
  <si>
    <t>This target was approved using a streamlined target validation route exclusive to small and medium-sized enterprises (SMEs). https://sciencebasedtargets.org/faqs-for-smes/ SHINETECK Co., Ltd. commits to reduce scope 1 and scope 2 GHG emissions 42% by 2030 from a 2022 base year, and to measure and reduce its scope 3 emissions.</t>
  </si>
  <si>
    <t>Shinhan Financial Group</t>
  </si>
  <si>
    <t>KR7055550008</t>
  </si>
  <si>
    <t>988400EB8A6G49E5KO54</t>
  </si>
  <si>
    <t>Headline target: Shinhan Financial Group’s portfolio targets cover 20% of its investment and lending activities as of December 2020 (1). (1) These targets and coverage % do not include third-party asset management activities. https://sciencebasedtargets.org/resources/files/Target-language-and-summary_Shinhan-FHG.docx.pdf</t>
  </si>
  <si>
    <t>Financial Institution. Deadline to submit targets November 2022</t>
  </si>
  <si>
    <t>Shinkong Synthetic Fibers Corp.</t>
  </si>
  <si>
    <t>Shinku Ceramics Co.,Ltd.</t>
  </si>
  <si>
    <t>This target was approved using a streamlined target validation route exclusive to small and medium-sized enterprises (SMEs). https://sciencebasedtargets.org/faqs-for-smes/ Shinku Ceramics Co.,Ltd. commits to reduce scope 1 and scope 2 GHG emissions 42% by 2030 from a 2021 base year, and to measure and reduce its scope 3 emissions.</t>
  </si>
  <si>
    <t>Shinnihon Printing, Inc.</t>
  </si>
  <si>
    <t>This target was approved using a streamlined target validation route exclusive to small and medium-sized enterprises (SMEs). https://sciencebasedtargets.org/faqs-for-smes/ Shinnihon Printing, Inc. commits to reduce scope 1 and scope 2 GHG emissions 25% by 2030 from a 2020 base year, and to measure and reduce its scope 3 emissions.</t>
  </si>
  <si>
    <t>SHINNIHON-KINZOKU</t>
  </si>
  <si>
    <t>This target was approved using a streamlined target validation route exclusive to small and medium-sized enterprises (SMEs). https://sciencebasedtargets.org/faqs-for-smes/ SHINNIHON-KINZOKU commits to reduce scope 1 and scope 2 GHG emissions 42% by 2030 from a 2020 base year, and to measure and reduce its scope 3 emissions.</t>
  </si>
  <si>
    <t>Shinno Epack co., ltd.</t>
  </si>
  <si>
    <t>This target was approved using a streamlined target validation route exclusive to small and medium-sized enterprises (SMEs). https://sciencebasedtargets.org/faqs-for-smes/ Shinno Epack co., ltd. commits to reduce scope 1 and scope 2 GHG emissions 50% by 2030 from a 2018 base year, and to measure and reduce its scope 3 emissions.</t>
  </si>
  <si>
    <t>Shinoda Co., Ltd.</t>
  </si>
  <si>
    <t>This target was approved using a streamlined target validation route exclusive to small and medium-sized enterprises (SMEs). https://sciencebasedtargets.org/faqs-for-smes/ Shinoda Co., Ltd. commits to reduce scope 1 and scope 2 GHG emissions 42% by 2030 from a 2021 base year, and to measure and reduce its scope 3 emissions.</t>
  </si>
  <si>
    <t>shinozaki mokko Co.,Ltd</t>
  </si>
  <si>
    <t>This target was approved using a streamlined target validation route exclusive to small and medium-sized enterprises (SMEs). https://sciencebasedtargets.org/faqs-for-smes/ shinozaki mokko Co.,Ltd commits to reduce scope 1 and scope 2 GHG emissions 50% by 2030 from a 2018 base year, and to measure and reduce its scope 3 emissions.</t>
  </si>
  <si>
    <t>Shinsei Craft Co., Ltd.</t>
  </si>
  <si>
    <t>This target was approved using a streamlined target validation route exclusive to small and medium-sized enterprises (SMEs). https://sciencebasedtargets.org/faqs-for-smes/ Shinsei Craft Co., Ltd. commits to reduce scope 1 and scope 2 GHG emissions 42% by 2030 from a 2022 base year, and to measure and reduce its scope 3 emissions.</t>
  </si>
  <si>
    <t>SHINSEI STEEL LLC</t>
  </si>
  <si>
    <t>This target was approved using a streamlined target validation route exclusive to small and medium-sized enterprises (SMEs). https://sciencebasedtargets.org/faqs-for-smes/ SHINSEI STEEL LLC commits to reduce scope 1 and scope 2 GHG emissions 42% by 2030 from a 2022 base year, and to measure and reduce its scope 3 emissions.</t>
  </si>
  <si>
    <t>Shinseinihonkinzoku Co., Ltd.</t>
  </si>
  <si>
    <t>This target was approved using a streamlined target validation route exclusive to small and medium-sized enterprises (SMEs). https://sciencebasedtargets.org/faqs-for-smes/ Shinseinihonkinzoku Co., Ltd. commits to reduce scope 1 and scope 2 GHG emissions 42% by 2030 from a 2020 base year, and to measure and reduce its scope 3 emissions.</t>
  </si>
  <si>
    <t>SHINSEN Co.,Ltd.</t>
  </si>
  <si>
    <t>This target was approved using a streamlined target validation route exclusive to small and medium-sized enterprises (SMEs). https://sciencebasedtargets.org/faqs-for-smes/ SHINSEN Co.,Ltd. commits to reduce scope 1 and scope 2 GHG emissions 42% by 2030 from a 2022 base year, and to measure and reduce its scope 3 emissions.</t>
  </si>
  <si>
    <t>SHINTAKUKOUSAN Co.,Ltd.</t>
  </si>
  <si>
    <t>This target was approved using a streamlined target validation route exclusive to small and medium-sized enterprises (SMEs). https://sciencebasedtargets.org/faqs-for-smes/ SHINTAKUKOUSAN Co.,Ltd. commits to reduce scope 1 and scope 2 GHG emissions 42% by 2030 from a 2022 base year, and to measure and reduce its scope 3 emissions.</t>
  </si>
  <si>
    <t>shinto Co.,Ltd</t>
  </si>
  <si>
    <t>This target was approved using a streamlined target validation route exclusive to small and medium-sized enterprises (SMEs). https://sciencebasedtargets.org/faqs-for-smes/ Shinto Co.,Ltd. commits to reduce scope 1 and scope 2 GHG emissions 46% by 2030 from a 2019 base year, and to measure and reduce its scope 3 emissions.</t>
  </si>
  <si>
    <t>SHINWA CONSTRUCTION CO., LTD</t>
  </si>
  <si>
    <t>This target was approved using a streamlined target validation route exclusive to small and medium-sized enterprises (SMEs). https://sciencebasedtargets.org/faqs-for-smes/ SHINWA CONSTRUCTION CO., LTD commits to reduce absolute scope 1 and scope 2 GHG emissions 42% by 2030 from a 2020 base year, and to measure and reduce its scope 3 emissions.</t>
  </si>
  <si>
    <t>Shinwa inc.</t>
  </si>
  <si>
    <t>This target was approved using a streamlined target validation route exclusive to small and medium-sized enterprises (SMEs). https://sciencebasedtargets.org/faqs-for-smes/ Shinwa inc. commits to reduce scope 1 and scope 2 GHG emissions 42% by 2030 from a 2021 base year, and to measure and reduce its scope 3 emissions.</t>
  </si>
  <si>
    <t>Shinwon Corporation</t>
  </si>
  <si>
    <t>KR7009270000</t>
  </si>
  <si>
    <t>SHINYO MFG. Co., Ltd.</t>
  </si>
  <si>
    <t>This target was approved using a streamlined target validation route exclusive to small and medium-sized enterprises (SMEs). https://sciencebasedtargets.org/faqs-for-smes/ SHINYO MFG. Co., Ltd. commits to reduce scope 1 and scope 2 GHG emissions 42% by 2030 from a 2020 base year, and to measure and reduce its scope 3 emissions.</t>
  </si>
  <si>
    <t>Shionogi &amp; Co.,Ltd</t>
  </si>
  <si>
    <t>JP3347200002</t>
  </si>
  <si>
    <t>35380049VXDTHZI3DY35</t>
  </si>
  <si>
    <t>SHIONOGI commits to reduce absolute scope 1 and 2 GHG emissions 46.2% by FY2030/31 from a FY2019/20 base year. SHIONOGI commits to reduce absolute scope 3 GHG emissions from purchased goods and services 20% by FY2030/31 from a FY2019/20 base year.</t>
  </si>
  <si>
    <t>SHiOYA UNiTEC Co.,Ltd</t>
  </si>
  <si>
    <t>This target was approved using a streamlined target validation route exclusive to small and medium-sized enterprises (SMEs). https://sciencebasedtargets.org/faqs-for-smes/ SHiOYA UNiTEC Co.,Ltd commits to reduce scope 1 and scope 2 GHG emissions 46% by 2030 from a 2019 base year, and to measure and reduce its scope 3 emissions.</t>
  </si>
  <si>
    <t>Shiseido Company Limited</t>
  </si>
  <si>
    <t>JP3351600006</t>
  </si>
  <si>
    <t>5299008QCD0YDT5OF506</t>
  </si>
  <si>
    <t>Overall Net-Zero Target
Shiseido Company, Limited commits to reach net-zero greenhouse gas emissions across the value chain by 2050 from a 2019 base year.
Near-Term Targets
Shiseido Company, Limited commits to reduce absolute scope 1 and 2 GHG emissions 46.2% by 2030 from a 2019 base year. Shiseido Company, Limited also commits to increase annual sourcing of renewable electricity from 18% in 2019 to 100% by 2030. Shiseido Company, Limited further commits to reduce scope 3 GHG emissions 55% per USD of value added within the same timeframe.
Long-Term Targets
Shiseido Company, Limited commits to reduce absolute scope 1 and 2 GHG emissions 90% by 2050 from a 2019 base year. Shiseido Company, Limited also commits to reduce scope 3 GHG emissions 97% per USD of value added within the same timeframe.</t>
  </si>
  <si>
    <t>SHL Medical</t>
  </si>
  <si>
    <t>SHL Medical commits to reduce absolute scope 1 and 2 GHG emissions 42% by
2030 from a 2022 base year. SHL Medical also commits to reduce scope 3 GHG
emissions from purchased goods and services, employee commuting, and
downstream transportation and distribution 51.6% per million units sold within the
same timeframe.</t>
  </si>
  <si>
    <t>Shoe Premier II (Cambodia) CO. Limited</t>
  </si>
  <si>
    <t>Shoe Premier II (Cambodia) Co. Ltd commits to reduce absolute scope 1 and 2 GHG emissions 47% by 2030 from a 2019 base year. Shoe Premier II (Cambodia) Co. Ltd also commits to reduce absolute scope 3 GHG emissions from purchased goods and services, waste generated in operations, business travel, employee commuting, and end-of-life treatment of sold products 28% within the same timeframe.</t>
  </si>
  <si>
    <t>Shoosmiths LLP</t>
  </si>
  <si>
    <t>Overall Net-Zero Target
Shoosmiths commits to reach net-zero GHG emissions across the value chain by FY2040.
Near-Term Targets
Shoosmiths commits to reduce absolute scope 1 GHG emissions 55.7% by FY2030 from a FY2020 base year. Shoosmiths also commits to increase annual active sourcing of renewable electricity from 74% in FY2020 to 100% by FY2025 through FY2030. Shoosmiths further commits to reduce absolute scope 3 GHG emissions 50% by FY2030 from a FY2020 base year.
Long-Term Targets
Shoosmiths commits to reduce absolute scope 1, 2 and 3 GHG emissions 90% by FY2040 from a FY2020 base year.</t>
  </si>
  <si>
    <t>Shoprite Holdings (Pty) Ltd</t>
  </si>
  <si>
    <t>ZAE000012084</t>
  </si>
  <si>
    <t>529900Q4O1EYP6NH5150</t>
  </si>
  <si>
    <t>Shoprite Holdings Ltd commits to reduce absolute scope 1 and 2 GHG emissions 42% by FY2030 from a FY2020 base year. Shoprite Holdings Ltd also commits to reduce absolute scope 3 GHG emissions from use of sold products 25% within the same timeframe.</t>
  </si>
  <si>
    <t>Shorenstein Realty Services</t>
  </si>
  <si>
    <t>This target was approved using a streamlined target validation route exclusive to small and medium-sized enterprises (SMEs). https://sciencebasedtargets.org/faqs-for-smes/ Shorenstein Realty Services commits to reduce scope 1 and scope 2 GHG emissions 50% by 2030 from a 2018 base year, and to measure and reduce its scope 3 emissions.</t>
  </si>
  <si>
    <t>Showa Denki Co.,Ltd.</t>
  </si>
  <si>
    <t>This target was approved using a streamlined target validation route exclusive to small and medium-sized enterprises (SMEs). https://sciencebasedtargets.org/faqs-for-smes/ Showa Denki Co.,Ltd. commits to reduce scope 1 and scope 2 GHG emissions 42% by 2030 from a 2022 base year, and to measure and reduce its scope 3 emissions.</t>
  </si>
  <si>
    <t>SHOWA GIKEN INDUSTRIAL CO.,LTD.</t>
  </si>
  <si>
    <t>This target was approved using a streamlined target validation route exclusive to small and medium-sized enterprises (SMEs). https://sciencebasedtargets.org/faqs-for-smes/ SHOWA GIKEN INDUSTRIAL CO.,LTD. commits to reduce scope 1 and scope 2 GHG emissions 42% by 2030 from a 2021 base year, and to measure and reduce its scope 3 emissions.</t>
  </si>
  <si>
    <t>SHOWA KOGYO CO.,LTD.</t>
  </si>
  <si>
    <t>This target was approved using a streamlined target validation route exclusive to small and medium-sized enterprises (SMEs). https://sciencebasedtargets.org/faqs-for-smes/ SHOWA KOGYO CO.,LTD. commits to reduce scope 1 and scope 2 GHG emissions 42% by 2030 from a 2021 base year, and to measure and reduce its scope 3 emissions.</t>
  </si>
  <si>
    <t>SHOWA MARUTSUTSU COMPANY, LTD.</t>
  </si>
  <si>
    <t>This target was approved using a streamlined target validation route exclusive to small and medium-sized enterprises (SMEs). https://sciencebasedtargets.org/faqs-for-smes/ SHOWA MARUTSUTSU COMPANY, LTD. commits to reduce scope 1 and scope 2 GHG emissions 42% by 2030 from a 2021 base year, and to measure and reduce its scope 3 emissions.</t>
  </si>
  <si>
    <t>SHOWAKOKI CO.,LTD</t>
  </si>
  <si>
    <t>This target was approved using a streamlined target validation route exclusive to small and medium-sized enterprises (SMEs). https://sciencebasedtargets.org/faqs-for-smes/ SHOWAKOKI CO.,LTD commits to reduce scope 1 and scope 2 GHG emissions 42% by 2030 from a 2022 base year, and to measure and reduce its scope 3 emissions.</t>
  </si>
  <si>
    <t>Showcase Interiors</t>
  </si>
  <si>
    <t>This target was approved using a streamlined target validation route exclusive to small and medium-sized enterprises (SMEs). https://sciencebasedtargets.org/faqs-for-smes/ Showcase Interiors commits to reduce scope 1 and scope 2 GHG emissions 42% by 2030 from a 2022 base year, and to measure and reduce its scope 3 emissions.</t>
  </si>
  <si>
    <t>Showeidenki Co.,Ltd.</t>
  </si>
  <si>
    <t>This target was approved using a streamlined target validation route exclusive to small and medium-sized enterprises (SMEs). https://sciencebasedtargets.org/faqs-for-smes/ Showeidenki Co.,Ltd. commits to reduce scope 1 and scope 2 GHG emissions 42% by 2030 from a 2021 base year, and to measure and reduce its scope 3 emissions.</t>
  </si>
  <si>
    <t>Shoyodenko Co.,Ltd.</t>
  </si>
  <si>
    <t>This target was approved using a streamlined target validation route exclusive to small and medium-sized enterprises (SMEs). https://sciencebasedtargets.org/faqs-for-smes/ Shoyodenko Co.,Ltd. commits to reduce scope 1 and scope 2 GHG emissions 42% by 2030 from a 2021 base year, and to measure and reduce its scope 3 emissions.</t>
  </si>
  <si>
    <t>Shree Cement Ltd.</t>
  </si>
  <si>
    <t>INE070A01015</t>
  </si>
  <si>
    <t>335800W6FNBDUZ89L830</t>
  </si>
  <si>
    <t>Indian cement manufacturer Shree Cement commits to reduce scope 1 GHG emissions 12.7% per ton of cementitious materials by 2030 from a 2019 base year. Shree Cement also commits to reduce scope 2 GHG emissions 27.1% per ton of cementitious materials within the same timeframe.</t>
  </si>
  <si>
    <t>SHREE RAMKRISHNA EXPORTS PVT. LTD.</t>
  </si>
  <si>
    <t>335800PBDVGL2QMIRY82</t>
  </si>
  <si>
    <t>Shropshire Wholesale Meat Company Ltd.</t>
  </si>
  <si>
    <t>This target was approved using a streamlined target validation route exclusive to small and medium-sized enterprises (SMEs). https://sciencebasedtargets.org/faqs-for-smes/ Shropshire Wholesale Meat Company Ltd. commits to reduce scope 1 and scope 2 GHG emissions 46% by 2030 from a 2019 base year, and to measure and reduce its scope 3 emissions.  Shropshire Wholesale Meat Company Ltd. commits to reach net-zero by 2035. As part of this, Shropshire Wholesale Meat Company Ltd. commits to reduce scope 1+2+3 emissions 90% by 2035 from a 2019 base year.</t>
  </si>
  <si>
    <t>SHS - Stahl - Holding - Saar</t>
  </si>
  <si>
    <t>529900V86IZGBTA1A403</t>
  </si>
  <si>
    <t>Shui On Land Limited</t>
  </si>
  <si>
    <t>KYG811511131</t>
  </si>
  <si>
    <t>5299008W71Y7DHTU7753</t>
  </si>
  <si>
    <t>Shui On Land commits to reduce scope 1 and 2 GHG emissions 62.4% per
square meter by 2030 from a 2019 base year. Shui On Land also commits
to reduce scope 3 GHG emissions from purchased goods and services, and
downstream leased assets 22% per square meter within the same
timeframe.</t>
  </si>
  <si>
    <t>ShyaHsin Packaging Industry (China) Co., Ltd.</t>
  </si>
  <si>
    <t>Shyang Hung Cheng Industrial Co., Ltd</t>
  </si>
  <si>
    <t>SHYANG SHIN BAO INDUSTRIAL CO., LTD</t>
  </si>
  <si>
    <t>Sia Partners</t>
  </si>
  <si>
    <t>Siam Cement Public Company Limited (SCG)</t>
  </si>
  <si>
    <t>TH0003010Z04</t>
  </si>
  <si>
    <t>529900SEH9QK8ZZDCQ89</t>
  </si>
  <si>
    <t>SCG commits to reduce absolute scope 1 and 2 GHG emissions 25% by
2030 from a 2020 base year*. SCG also commits to reduce absolute scope
3 GHG emissions from the use of sold fossil fuels 25% by 2031 from 2021
base year.
*The target boundary includes biogenic emissions and removals from
bioenergy feedstocks.</t>
  </si>
  <si>
    <t>Šiaulių bankas AB</t>
  </si>
  <si>
    <t>LT0000102253</t>
  </si>
  <si>
    <t>549300TK038P6EV4YU51</t>
  </si>
  <si>
    <t>Sibanye-Stillwater</t>
  </si>
  <si>
    <t>ZAE000173951</t>
  </si>
  <si>
    <t>378900B37FC0F94CE967</t>
  </si>
  <si>
    <t>South African gold producers Sibanye-Stillwater commits to reduce absolute scope 1 and 2 GHG emissions 27% by 2025 from a 2010 base year.</t>
  </si>
  <si>
    <t>SICAL</t>
  </si>
  <si>
    <t>FR0000063653</t>
  </si>
  <si>
    <t>894500NRXHXLUM9TAM94</t>
  </si>
  <si>
    <t>Sicherheit Nord GmbH &amp; Co. KG</t>
  </si>
  <si>
    <t>Sichuan Swellfun Co., Ltd.</t>
  </si>
  <si>
    <t>CNE000000NH4</t>
  </si>
  <si>
    <t>Sichuan Yongxiang Co., LTD.</t>
  </si>
  <si>
    <t>Sichuan Zhongguang Lightning Protection Technologies Co., Ltd.</t>
  </si>
  <si>
    <t>SICON srl</t>
  </si>
  <si>
    <t>This target was approved using a streamlined target validation route exclusive to small and medium-sized enterprises (SMEs). https://sciencebasedtargets.org/faqs-for-smes/ SICON srl commits to reduce scope 1 and scope 2 GHG emissions 42% by 2030 from a 2022 base year, and to measure and reduce its scope 3 emissions.</t>
  </si>
  <si>
    <t>SICOPACK SLU</t>
  </si>
  <si>
    <t>This target was approved using a streamlined target validation route exclusive to small and medium-sized enterprises (SMEs). https://sciencebasedtargets.org/faqs-for-smes/ SICOPACK SLU commits to reduce scope 1 and scope 2 GHG emissions 42% by 2030 from a 2022 base year, and to measure and reduce its scope 3 emissions.</t>
  </si>
  <si>
    <t>Siddharth Alloys</t>
  </si>
  <si>
    <t>This target was approved using a streamlined target validation route exclusive to small and medium-sized enterprises (SMEs). https://sciencebasedtargets.org/faqs-for-smes/ Siddharth Alloys commits to reduce scope 1 and scope 2 GHG emissions 50% by 2030 from a 2018 base year, and to measure and reduce its scope 3 emissions.</t>
  </si>
  <si>
    <t>Siddiqsons Limited</t>
  </si>
  <si>
    <t>SIDEL Group</t>
  </si>
  <si>
    <t>Sidel commits to reduce absolute scope 1 and 2 GHG emissions 50% by
2030 from a 2019 base year. Sidel also commits to increase active annual
sourcing of renewable electricity from 9% in 2019 to 100% by 2030. Sidel
further commits to reduce absolute scope 3 GHG emissions 27.5% within
the same timeframe.</t>
  </si>
  <si>
    <t>SIDENOR ACEROS ESPECIALES S.L.U</t>
  </si>
  <si>
    <t>959800035N1AM1B6MN69</t>
  </si>
  <si>
    <t>Sidenor Aceros Especiales S.L. commits to reduce absolute scope 1 and 2 GHG emissions 61.5% by 2033 from a 2021 base year. Sidenor Aceros Especiales S.L. also commits to reduce absolute scope 3 GHG emissions covering purchased goods and services, fuel and energy related activities, downstream transportation and distribution and processing of sold products 32.5% within the same timeframe.</t>
  </si>
  <si>
    <t>SIDERVAL S.A.</t>
  </si>
  <si>
    <t>This target was approved using a streamlined target validation route exclusive to small and medium-sized enterprises (SMEs). https://sciencebasedtargets.org/faqs-for-smes/ SIDERVAL S.A. commits to reduce scope 1 and scope 2 GHG emissions 46% by 2030 from a 2019 base year, and to measure and reduce its scope 3 emissions.</t>
  </si>
  <si>
    <t>Sidi Kerir Petrochemicals Co. (SIDPEC)</t>
  </si>
  <si>
    <t>EGS380S1C017</t>
  </si>
  <si>
    <t>SIDI SPORT SRL</t>
  </si>
  <si>
    <t>8156008EFE5EEFADA717</t>
  </si>
  <si>
    <t>Siegfried Hofmann GmbH</t>
  </si>
  <si>
    <t>This target was approved using a streamlined target validation route exclusive to small and medium-sized enterprises (SMEs). https://sciencebasedtargets.org/faqs-for-smes/ Siegfried Hofmann GmbH commits to reduce scope 1 and scope 2 GHG emissions 42% by 2030 from a 2022 base year, and to measure and reduce its scope 3 emissions.  Siegfried Hofmann GmbH commits to reach net-zero by 2050. As part of this, Siegfried Hofmann GmbH commits to reduce scope 1+2+3 emissions 90% by 2050 from a 2022 base year.</t>
  </si>
  <si>
    <t>Siegfried Holding AG</t>
  </si>
  <si>
    <t>CH0014284498</t>
  </si>
  <si>
    <t>506700J9QD6IF3937W06</t>
  </si>
  <si>
    <t>Siegwerk Druckfarben AG &amp; Co. KGaA</t>
  </si>
  <si>
    <t>DE0007561128</t>
  </si>
  <si>
    <t>529900EPEK9U3XVP2671</t>
  </si>
  <si>
    <t>Overall Net-Zero Target
Siegwerk commits to reach net-zero greenhouse gas emissions across the value chain by 2050.
Near-Term Targets
Siegwerk commits to reduce absolute scope 1 and 2 GHG emissions 42% by 2030 from a 2020 base year.* Siegwerk also commits to increase active annual sourcing of renewable electricity from 0% in 2020 to 100% by 2025, and to continue active annual sourcing of 100% renewable electricity through 2030. Siegwerk further commits to reduce absolute scope 3 GHG emissions from purchased goods and services 25% by 2030 from a 2020 base year.
Long-Term Targets
Siegwerk commits to reduce absolute scope 1 and 2 GHG emissions 90% by 2050 from a 2020 base year.* Siegwerk also commits to reduce absolute scope 3 GHG emissions 90% within the same timeframe.
*The target boundary includes biogenic land-related emissions and removals from bioenergy feedstocks.</t>
  </si>
  <si>
    <t>Siemens AG</t>
  </si>
  <si>
    <t>DE0007236101</t>
  </si>
  <si>
    <t>W38RGI023J3WT1HWRP32</t>
  </si>
  <si>
    <t>Siemens AG commits to reduce absolute scope 1 and 2 GHG emissions 50% by 2030 from a 2019 base year. Siemens AG also commits to reduce absolute scope 3 GHG emissions 15% by 2030 from a 2019 base year.</t>
  </si>
  <si>
    <t>Siemens Energy</t>
  </si>
  <si>
    <t>DE000ENER6Y0</t>
  </si>
  <si>
    <t>5299005CHJZ14D4FDJ62</t>
  </si>
  <si>
    <t>Siemens Energy commits to reduce absolute scope 1 and 2 GHG emissions 46% by 2030 from a 2019 base year. Siemens Energy commits to increase annual sourcing of renewable electricity from 59% in 2019 to 100% by 2023. In addition, Siemens Energy commits to reduce absolute scope 3 GHG emissions from use of sold products 28% by 2030 from a 2019 base year.</t>
  </si>
  <si>
    <t>Siemens Gamesa Renewable Energy, S.A.</t>
  </si>
  <si>
    <t>ES0143416115</t>
  </si>
  <si>
    <t>9598004BR8D81D3M1D64</t>
  </si>
  <si>
    <t>Siemens Gamesa Renewable Energy S.A. commits to reduce scope 1 and scope 2 GHG emissions 70% per MW installed by 2025 from a 2017 base year. Siemens Gamesa Renewable Energy S.A. commits that 30% of its suppliers by spend covering purchased goods and services, and transportation and distribution, will have science-based targets by 2025. Siemens Gamesa Renewable Energy S.A. commits to increase annual sourcing of renewable electricity from 58% in 2017 to 100% by 2025.</t>
  </si>
  <si>
    <t>Siemens Healthineers AG</t>
  </si>
  <si>
    <t>DE000SHL1006</t>
  </si>
  <si>
    <t>529900QBVWXMWANH7H45</t>
  </si>
  <si>
    <t>Siemens Healthineers commits to reduce absolute scope 1 and 2 GHG emissions 50% by FY2030 from a FY2019 base year. Siemens Healthineers also commits to reduce absolute scope 3 GHG emissions from purchased goods and services, upstream transportation and distribution, business travel and use of sold products 13.5% within the same timeframe.</t>
  </si>
  <si>
    <t>Siemon</t>
  </si>
  <si>
    <t>Siemon commits to reduce absolute scope 1 and 2 GHG emissions 46.2%
by 2031 from a 2021 base year. Siemon commits to reduce scope 3 GHG
emissions 51.6% per ton of product sold by 2031 from a 2021 base year.</t>
  </si>
  <si>
    <t>Sienna Investment Managers Luxembourg SA</t>
  </si>
  <si>
    <t>222100PBTQM7RXU9OQ15</t>
  </si>
  <si>
    <t>SIG</t>
  </si>
  <si>
    <t>CH0435377954</t>
  </si>
  <si>
    <t>5493004Z6P7TSVB1L042</t>
  </si>
  <si>
    <t>Overall Net-Zero Target
SIG commits to reach net-zero greenhouse gas emissions across the value chain by 2050 from a 2020 base year.
Near-Term Targets
SIG commits to reduce absolute scope 1 and 2 GHG emissions 42% by 2030 from a 2020 base year.
SIG also commits to continue annually sourcing 100% renewable electricity through 2030.
SIG further commits to reduce scope 3 GHG emissions 51.6% per liter packed by 2030 from a 2020 base year.
Long-Term Targets
SIG commits to reduce absolute scope 1 and 2 GHG emissions 90% by 2050 from a 2020 base year.
SIG also commits to reduce scope 3 GHG emissions 97% per liter packed by 2050 from a 2020 base year.</t>
  </si>
  <si>
    <t>Sigma Alimentos, S. A. de C. V.</t>
  </si>
  <si>
    <t>549300FW3RGHPHT21D10</t>
  </si>
  <si>
    <t>Sigma Alimentos, S. A. de C. V. commits to reduce absolute scope 1 and 2
GHG emissions 20% by 2027 from a 2019 base year*. Sigma Alimentos,
S. A. de C. V. also commits to reduce absolute scope 3 GHG emissions
9.8% within the same timeframe*. 
*The target boundary includes biogenic land-related emissions and
removals from bioenergy feedstocks.</t>
  </si>
  <si>
    <t>SIGMA Corporation</t>
  </si>
  <si>
    <t>This target was approved using a streamlined target validation route exclusive to small and medium-sized enterprises (SMEs). https://sciencebasedtargets.org/faqs-for-smes/ SIGMA Corporation commits to reduce scope 1 and scope 2 GHG emissions 42% by 2030 from a 2021 base year, and to measure and reduce its scope 3 emissions.</t>
  </si>
  <si>
    <t>SigmaRoc</t>
  </si>
  <si>
    <t>GB00BYX5K988</t>
  </si>
  <si>
    <t>213800Q3CJUERBGD1E44</t>
  </si>
  <si>
    <t>Signal Agency Ltd</t>
  </si>
  <si>
    <t>This target was approved using a streamlined target validation route exclusive to small and medium-sized enterprises (SMEs). https://sciencebasedtargets.org/faqs-for-smes/ Signal Agency Ltd commits to reduce scope 1 and scope 2 GHG emissions 42% by 2030 from a 2020 base year, and to measure and reduce its scope 3 emissions.  Signal Agency Ltd also commits to reduce scope 1+2+3 emissions 90% by 2035 from a 2020 base year.</t>
  </si>
  <si>
    <t>Signant Health Global LLC</t>
  </si>
  <si>
    <t>Signature Management Consultants S.L.U</t>
  </si>
  <si>
    <t>This target was approved using a streamlined target validation route exclusive to small and medium-sized enterprises (SMEs). https://sciencebasedtargets.org/faqs-for-smes/ Signature Management Consultants S.L.U commits to reduce scope 1 and scope 2 GHG emissions 50% by 2030 from a 2018 base year, and to measure and reduce its scope 3 emissions.</t>
  </si>
  <si>
    <t>Signify</t>
  </si>
  <si>
    <t>NL0011821392</t>
  </si>
  <si>
    <t>549300072P3J1X8NZO35</t>
  </si>
  <si>
    <t>Overall Net-Zero Target
Signify commits to reach net-zero greenhouse gas emissions across the value chain by
2040.
Near-Term Targets
Signify commits to reduce absolute scope 1 and 2 GHG emissions 50% by 2030 from a 2019
base year. Signify also commits to reduce absolute scope 3 GHG emissions 50% within the
same timeframe.
Long-Term Targets
Signify commits to reduce absolute scope 1 and 2 GHG emissions 90% by 2040 from a 2019
base year. Signify also commits to reduce absolute scope 3 GHG emissions 90% within the
same timeframe.</t>
  </si>
  <si>
    <t>SIK MAKAS GIYIM SAN VE TIC A.S</t>
  </si>
  <si>
    <t>Şık Makas Giyim San. Ve Tic. A.Ş. commits to reduce absolute scope 1 and 2 GHG emissions 42% by 2030 from a 2021 base year. Şık Makas Giyim San. Ve Tic. A.Ş. also commits to reduce absolute scope 3 GHG emissions from purchased goods and services 25% within the same timeframe.</t>
  </si>
  <si>
    <t>Sika AG</t>
  </si>
  <si>
    <t>549300R3N69ECGYPU434</t>
  </si>
  <si>
    <t>SILAB</t>
  </si>
  <si>
    <t>This target was approved using a streamlined target validation route exclusive to small and medium-sized enterprises (SMEs). https://sciencebasedtargets.org/faqs-for-smes/ SILAB commits to reduce absolute scope 1 and scope 2 GHG emissions 30% by 2030 from a 2018 base year, and to measure and reduce its scope 3 emissions.</t>
  </si>
  <si>
    <t>SILENCOR - INDÚSTIAS METÁLICAS, LDA</t>
  </si>
  <si>
    <t>This target was approved using a streamlined target validation route exclusive to small and medium-sized enterprises (SMEs). https://sciencebasedtargets.org/faqs-for-smes/ SILENCOR - INDÚSTIAS METÁLICAS, LDA commits to reduce scope 1 and scope 2 GHG emissions 42% by 2030 from a 2021 base year, and to measure and reduce its scope 3 emissions.</t>
  </si>
  <si>
    <t>Silentnight Group</t>
  </si>
  <si>
    <t>Silentnight Group commits to reduce absolute scope 1 and 2 GHG emissions 53.6% by FY2030 from a FY2019 base year. Silentnight Group also commits to reduce absolute scope 3 GHG emissions from purchased goods and services 28% within the same timeframe.</t>
  </si>
  <si>
    <t>Silgan Closures</t>
  </si>
  <si>
    <t>UFU82239AK75</t>
  </si>
  <si>
    <t>KAF673KJXD92C8KSLU49</t>
  </si>
  <si>
    <t>Silgan Holdings Inc.</t>
  </si>
  <si>
    <t>US8270481091</t>
  </si>
  <si>
    <t>Silgan Plastics</t>
  </si>
  <si>
    <t>Silitech Technology Corporation Sdn Bhd</t>
  </si>
  <si>
    <t>Siltronic AG</t>
  </si>
  <si>
    <t>DE000WAF3001</t>
  </si>
  <si>
    <t>5299003NKV26NNGHHR90</t>
  </si>
  <si>
    <t>Silver Fern Farms Limited</t>
  </si>
  <si>
    <t>549300JVMNSQNTHBK277</t>
  </si>
  <si>
    <t>SILVERA</t>
  </si>
  <si>
    <t>This target was approved using a streamlined target validation route exclusive to small and medium-sized enterprises (SMEs). https://sciencebasedtargets.org/faqs-for-smes/ SILVERA commits to reduce scope 1 and scope 2 GHG emissions 42% by 2030 from a 2020 base year, and to measure and reduce its scope 3 emissions.</t>
  </si>
  <si>
    <t>SilverDoor Limited</t>
  </si>
  <si>
    <t>This target was approved using a streamlined target validation route exclusive to small and medium-sized enterprises (SMEs). https://sciencebasedtargets.org/faqs-for-smes/ SilverDoor Limited commits to reduce scope 1 and scope 2 GHG emissions 42% by 2030 from a 2022 base year, and to measure and reduce its scope 3 emissions.</t>
  </si>
  <si>
    <t>Silverlake Automotive recycling</t>
  </si>
  <si>
    <t>This target was approved using a streamlined target validation route exclusive to small and medium-sized enterprises (SMEs). https://sciencebasedtargets.org/faqs-for-smes/ Silverlake Automotive recycling commits to reduce scope 1 and scope 2 GHG emissions 42% by 2030 from a 2021 base year, and to measure and reduce its scope 3 emissions.</t>
  </si>
  <si>
    <t>Simarco International Limited</t>
  </si>
  <si>
    <t>This target was approved using a streamlined target validation route exclusive to small and medium-sized enterprises (SMEs). https://sciencebasedtargets.org/faqs-for-smes/ Simarco International Limited commits to reduce scope 1 and scope 2 GHG emissions 42% by 2030 from a 2021 base year, and to measure and reduce its scope 3 emissions.</t>
  </si>
  <si>
    <t>Sime Darby Plantation Berhad</t>
  </si>
  <si>
    <t>MYL5285OO001</t>
  </si>
  <si>
    <t>Overall Net-Zero Target
Sime Darby Plantation Berhad commits to reach net-zero GHG emissions across the value
chain by 2050.
Near-Term Targets
Energy and industrial:
Sime Darby Plantation Berhad commits to reduce absolute scope 1 and 2 GHG emissions
42% by 2030 from a 2020 base year.* Sime Darby Plantation Berhad also commits that 79%
of its customers and suppliers by emissions covering purchased goods and services, capital
goods, fuel and energy related activities, upstream and downstream transportation and
distribution, and processing of sold products will have science-based targets by 2027.*
*The target boundary includes land-related emissions and removals from bioenergy
feedstocks.
FLAG:
Sime Darby Plantation Berhad commits to reduce absolute scope 1 and 3 FLAG GHG
emissions 30.3% by 2030 from a 2020 base year.**
Sime Darby Plantation Berhad commits to no deforestation across its primary
deforestation-linked commodities, with a target date of 2025.
**The target includes FLAG emissions and removals.
Long-Term Targets
Energy and industrial:
Sime Darby Plantation Berhad commits to reduce absolute scope 1 and 2 GHG emissions
90% by 2050 from a 2020 base year.* Sime Darby Plantation Berhad also commits to reduce absolute scope 3 GHG emissions 90% within the same timeframe*.
*The target boundary includes land-related emissions and removals from bioenergy
feedstocks.
FLAG:
Sime Darby Plantation commits to reduce absolute scope 1 and 3 FLAG GHG emissions 72%
by 2050 from a 2020 base year**
**The target includes FLAG emissions and removals.</t>
  </si>
  <si>
    <t>Simm Tronic Limited</t>
  </si>
  <si>
    <t>This target was approved using a streamlined target validation route exclusive to small and medium-sized enterprises (SMEs). https://sciencebasedtargets.org/faqs-for-smes/ Simm Tronic Limited commits to reduce scope 1 and scope 2 GHG emissions 42% by 2030 from a 2022 base year, and to measure and reduce its scope 3 emissions.</t>
  </si>
  <si>
    <t>Simmons &amp; Simmons</t>
  </si>
  <si>
    <t>Simmons &amp; Simmons commits to reduce absolute scope 1 and 2 GHG emissions 50% by 2030 from a 2019 base year. Simmons &amp; Simmons also commits to reduce absolute scope 3 GHG emissions 47% within the same timeframe.</t>
  </si>
  <si>
    <t>Simões, Lda</t>
  </si>
  <si>
    <t>This target was approved using a streamlined target validation route exclusive to small and medium-sized enterprises (SMEs). https://sciencebasedtargets.org/faqs-for-smes/ Simões, Lda  commits to reduce scope 1 and scope 2 GHG emissions 50% by 2030 from a 2018 base year, and to measure and reduce its scope 3 emissions.</t>
  </si>
  <si>
    <t>Simon Property Group</t>
  </si>
  <si>
    <t>US8288061091</t>
  </si>
  <si>
    <t>529900GQL5X8H7AO3T64</t>
  </si>
  <si>
    <t>Simon Property Group commits to reduce absolute scope 1 and 2 GHG emissions 68% by 2035 from a 2019 base year. Simon Property Group also commits to reduce absolute scope 3 GHG emission from downstream leased assets 21% by 2035 from a 2018 base year.</t>
  </si>
  <si>
    <t>Simon-Kucher &amp; Partners</t>
  </si>
  <si>
    <t>Overall Net-Zero Target
Simon-Kucher &amp; Partners commits to reach net-zero greenhouse gas emissions across the
value chain by 2050.
Near-Term Targets
Simon-Kucher &amp; Partners commits to reduce absolute scope 1 and 2 GHG emissions 42% by
2030 from a 2022 base year. Simon-Kucher &amp; Partners also commits to reduce absolute
scope 3 GHG emissions from purchased goods and services, fuel and energy related
activities, business travel and employee commuting 25% within the same timeframe.
Long-Term Targets
Simon-Kucher &amp; Partners commits to reduce absolute scope 1, 2, and 3 GHG emissions 90%
by 2050 from a 2022 base year.</t>
  </si>
  <si>
    <t>SIMONA AG</t>
  </si>
  <si>
    <t>529900BTXZALKUBU3387</t>
  </si>
  <si>
    <t>Simplicity AB</t>
  </si>
  <si>
    <t>549300PYXS434UD3YU44</t>
  </si>
  <si>
    <t>Simplo Technology Co., Ltd.</t>
  </si>
  <si>
    <t>TW0006121007</t>
  </si>
  <si>
    <t>Simplo Technology commits to reduce absolute scope 1 and 2 GHG
emissions 51% by 2030 from a 2020 base year. Simplo Technology also
commits to reduce absolute scope 3 GHG emissions from purchased goods
and services 25% within the same timeframe.</t>
  </si>
  <si>
    <t>Sinarmas Land Limited</t>
  </si>
  <si>
    <t>SG1E97853881</t>
  </si>
  <si>
    <t>SINBO CO., LTD.</t>
  </si>
  <si>
    <t>This target was approved using a streamlined target validation route exclusive to small and medium-sized enterprises (SMEs). https://sciencebasedtargets.org/faqs-for-smes/ SINBO CO., LTD. commits to reduce scope 1 and scope 2 GHG emissions 42% by 2030 from a 2022 base year, and to measure and reduce its scope 3 emissions.</t>
  </si>
  <si>
    <t>Sinch AB</t>
  </si>
  <si>
    <t>SE0016101844</t>
  </si>
  <si>
    <t>549300UXY7QM6IDCGI12</t>
  </si>
  <si>
    <t>Sinei-Plant Co.Ltd</t>
  </si>
  <si>
    <t>This target was approved using a streamlined target validation route exclusive to small and medium-sized enterprises (SMEs). https://sciencebasedtargets.org/faqs-for-smes/ Sinei-Plant Co.Ltd commits to reduce scope 1 and scope 2 GHG emissions 42% by 2030 from a 2022 base year, and to measure and reduce its scope 3 emissions.</t>
  </si>
  <si>
    <t>SINEQUA</t>
  </si>
  <si>
    <t>This target was approved using a streamlined target validation route exclusive to small and medium-sized enterprises (SMEs). https://sciencebasedtargets.org/faqs-for-smes/ SINEQUA commits to reduce scope 1 and scope 2 GHG emissions 42% by 2030 from a 2022 base year, and to measure and reduce its scope 3 emissions.</t>
  </si>
  <si>
    <t>Sinful ApS</t>
  </si>
  <si>
    <t>This target was approved using a streamlined target validation route exclusive to small and medium-sized enterprises (SMEs). https://sciencebasedtargets.org/faqs-for-smes/ Sinful ApS commits to reduce scope 1 and scope 2 GHG emissions 42% by 2030 from a 2020 base year, and to measure and reduce its scope 3 emissions.</t>
  </si>
  <si>
    <t>Singapore Exchange Limited</t>
  </si>
  <si>
    <t>SG1J26887955</t>
  </si>
  <si>
    <t>549300IQ650PPXM76X03</t>
  </si>
  <si>
    <t>Singapore Exchange commits to reduce absolute scope 2 GHG emissions 42% by FY2031 from a FY2021 base year. Singapore Exchange also commits 100% of customers by emissions covering downstream leased assets, will have science-based targets  byFY2026.</t>
  </si>
  <si>
    <t>Singapore Telecommunications Limited (Singtel)</t>
  </si>
  <si>
    <t>SG1T75931496</t>
  </si>
  <si>
    <t>2549003XJKIQO8YDYD89</t>
  </si>
  <si>
    <t>Overall Net-Zero Target
Singtel Group commits to reach net-zero GHG emissions across the value chain by FY2045.
Near-Term Targets
Singtel Group commits to reduce absolute scope 1 and 2 GHG emissions 55% by FY2030
from a FY2023 base year.* Singtel Group also commits to reduce absolute scope 3 GHG
emissions from purchased goods and services, capital goods, use of sold products,
downstream leased assets, and investments 40% within the same timeframe.
Long-Term Targets
Singtel Group commits to reduce absolute scope 1, 2, and 3 GHG emissions 90% by FY2045
from a FY2023 base year.*</t>
  </si>
  <si>
    <t>Sinituote Oy</t>
  </si>
  <si>
    <t>7437009DBIF09MQS0I66</t>
  </si>
  <si>
    <t>This target was approved using a streamlined target validation route exclusive to small and medium-sized enterprises (SMEs). https://sciencebasedtargets.org/faqs-for-smes/  Sinituote Oy commits to reduce scope 1 and scope 2 GHG emissions 50% by 2030 from a 2018 base year, and to measure and reduce its scope 3 emissions.</t>
  </si>
  <si>
    <t>SINKO KINZOKU Co.,Ltd</t>
  </si>
  <si>
    <t>This target was approved using a streamlined target validation route exclusive to small and medium-sized enterprises (SMEs). https://sciencebasedtargets.org/faqs-for-smes/ SINKO KINZOKU Co.,Ltd commits to reduce scope 1 and scope 2 GHG emissions 42% by 2030 from a 2022 base year, and to measure and reduce its scope 3 emissions.</t>
  </si>
  <si>
    <t>Sino Land Company Limited</t>
  </si>
  <si>
    <t>HK0083000502</t>
  </si>
  <si>
    <t>529900G5P51053HJVZ92</t>
  </si>
  <si>
    <t>Sino Land Company Limited commits to reduce absolute scope 1 and Scope 2 GHG emissions 46.2% by FY2030 from a FY2019 base year. Sino Land Company Limited also commits to reduce scope 3 GHG emissions from capital goods, fuel and energy related activities, and waste generated in operations 51.6% per square foot by FY2030 from a FY2022 base year. Sino Land Company Limited further commits to reduce scope 3 GHG emissions from leased assets 51.6% per square foot by FY2030 from a FY2022 base year.</t>
  </si>
  <si>
    <t>Sino-American Silicon Products Inc.</t>
  </si>
  <si>
    <t>Sinohykey Technology Guangzhou Co., Ltd</t>
  </si>
  <si>
    <t>SinoPac Financial Holdings Company Limited</t>
  </si>
  <si>
    <t>TW0002890001</t>
  </si>
  <si>
    <t>Headline target: 
SinoPac Holdings’ portfolio targets cover 11% of its total investment and lending by total assets as of 2021(1). As of that year, required activities made up 12%(2) of SinoPac Holdings’ total investment and lending by total assets while optional activities made up 49% and out of scope activities made up 39%.
(1) These targets and coverage percent do not include third-party asset management activities. Third-party asset management activities made up 2% of total investment, lending, and asset management activities by total assets and assets under management.
(2) The targets cover required activities for which the minimum coverage requirement is less than 100%.
https://sciencebasedtargets.org/resources/files/Target-language-and-summary_SinoPac-Financial-Holdings-Company-Limited.pdf</t>
  </si>
  <si>
    <t>Sinotrans Logistics Development Co., Ltd.</t>
  </si>
  <si>
    <t>Sinova GmbH</t>
  </si>
  <si>
    <t>SINSEI INDUSTRIE Co.,Ltd</t>
  </si>
  <si>
    <t>This target was approved using a streamlined target validation route exclusive to small and medium-sized enterprises (SMEs). https://sciencebasedtargets.org/faqs-for-smes/ SINSEI INDUSTRIE Co.,Ltd commits to reduce scope 1 and scope 2 GHG emissions 42% by 2030 from a 2022 base year, and to measure and reduce its scope 3 emissions.</t>
  </si>
  <si>
    <t>SINSYO KIKO INC.</t>
  </si>
  <si>
    <t>This target was approved using a streamlined target validation route exclusive to small and medium-sized enterprises (SMEs). https://sciencebasedtargets.org/faqs-for-smes/ SINSYO KIKO INC. commits to reduce scope 1 and scope 2 GHG emissions 42% by 2030 from a 2022 base year, and to measure and reduce its scope 3 emissions.</t>
  </si>
  <si>
    <t>SINTEX INTERNATIONAL LTD.</t>
  </si>
  <si>
    <t>Sinyi Realty Inc.</t>
  </si>
  <si>
    <t>TW0009940007</t>
  </si>
  <si>
    <t>Sinyi Realty Inc commits to reduce absolute scope 1 and 2 GHG emissions 90% by 2030 from a 2017 base year. Sinyi Realty Inc also commits to reduce absolute scope 3 GHG emissions from purchased goods and services and fuel and energy related activities 12.5% by 2030 from a 2020 base year. Sinyi Realty Inc commits to increase annual sourcing of renewable electricity from 0% in 2020 to 100% by 2030.</t>
  </si>
  <si>
    <t>Sipsmith</t>
  </si>
  <si>
    <t>Sipsmith Ltd commits to reduce absolute scope 1 and 2 GHG emissions 46% by 2030 from a 2019 base year. Sipsmith Ltd also commits to reduce absolute scope 3 GHG emissions 46% over the same timeframe.</t>
  </si>
  <si>
    <t>Sir Robert McAlphine</t>
  </si>
  <si>
    <t>213800T1UKLTW5TI2814</t>
  </si>
  <si>
    <t>Overall Net-Zero Target
Sir Robert McAlpine commits to reach net-zero greenhouse gas emissions across the value
chain by FY2045 from a FY2020 base year.
Near-Term Targets
Sir Robert McAlpine Ltd commits to reduce absolute scope 1 and 2 GHG emissions 42% by
FY2030 from a FY2020 base year.* Sir Robert McAlpine Ltd also commits to reduce absolute
scope 3 GHG emissions from purchased goods and services 42% within the same timeframe.
*The target boundary includes land-related emissions and removals from bioenergy
feedstocks.
Long-Term Targets
Sir Robert McAlpine Ltd commits to reduce absolute scope 1 and 2 GHG emissions 90% by
FY2045 from a FY2020 base year.* Sir Robert McAlpine Ltd also commits to reduce absolute
scope 3 GHG emissions from purchased goods and services 90% within the same timeframe.
*The target boundary includes land-related emissions and removals from bioenergy
feedstocks.</t>
  </si>
  <si>
    <t>SIRO Clinpharm Pvt. Ltd.</t>
  </si>
  <si>
    <t>This target was approved using a streamlined target validation route exclusive to small and medium-sized enterprises (SMEs). https://sciencebasedtargets.org/faqs-for-smes/ SIRO Clinpharm Pvt. Ltd. commits to reduce scope 1 and scope 2 GHG emissions 42% by 2030 from a 2022 base year, and to measure and reduce its scope 3 emissions.</t>
  </si>
  <si>
    <t>SIRO DAC</t>
  </si>
  <si>
    <t>635400YKNKGH3EQKR660</t>
  </si>
  <si>
    <t>This target was approved using a streamlined target validation route exclusive to small and medium-sized enterprises (SMEs). https://sciencebasedtargets.org/faqs-for-smes/ SIRO DAC commits to reduce scope 1 and scope 2 GHG emissions 42% by 2030 from a 2020 base year, and to measure and reduce its scope 3 emissions.</t>
  </si>
  <si>
    <t>SITA</t>
  </si>
  <si>
    <t>Overall Net-Zero Target
SITA commits to reach net-zero GHG emissions across the value chain by 2050.
Near-Term Targets
SITA commits to reduce absolute scope 1 and 2 GHG emissions 46,2% by 2030 from a 2019
base year. SITA commits to reduce absolute scope 3 GHG emissions 46,2% within the same
timeframe. SITA also commits to increase active annual sourcing of renewable electricity
from 15% in base year 2019 to 100% by 2030. SITA further commits that 50% of its
suppliers by spend covering purchased goods and services, will have science-based targets
by 2027.
Long-Term Targets
SITA commits to reduce absolute scope 1 and 2 GHG emissions 90% by 2050 from a 2019
base year. SITA also commits to reduce absolute scope 3 GHG emissions 90% within the
same timeframe.</t>
  </si>
  <si>
    <t>Site Service</t>
  </si>
  <si>
    <t>This target was approved using a streamlined target validation route exclusive to small and medium-sized enterprises (SMEs). https://sciencebasedtargets.org/faqs-for-smes/ Site Service commits to reduce scope 1 and scope 2 GHG emissions 42% by 2030 from a 2020 base year, and to measure and reduce its scope 3 emissions.</t>
  </si>
  <si>
    <t>Sitecom AS</t>
  </si>
  <si>
    <t>This target was approved using a streamlined target validation route exclusive to small and medium-sized enterprises (SMEs). https://sciencebasedtargets.org/faqs-for-smes/ Sitecom AS commits to reduce scope 1 and scope 2 GHG emissions 42% by 2030 from a 2022 base year, and to measure and reduce its scope 3 emissions. Sitecom AS commits to reach net-zero by 2050. As part of this, Sitecom AS commits to reduce scope 1+2+3 emissions 100% by 2050 from a 2022 base year.</t>
  </si>
  <si>
    <t>Sitowise Group Oyj</t>
  </si>
  <si>
    <t>FI4000480215</t>
  </si>
  <si>
    <t>743700HOHMOHAANHFF73</t>
  </si>
  <si>
    <t>SIX</t>
  </si>
  <si>
    <t>529900ZMNQFCPP762W05</t>
  </si>
  <si>
    <t>SIXT SE</t>
  </si>
  <si>
    <t>DE0007231326</t>
  </si>
  <si>
    <t>5299004ZME6CSBR7WP07</t>
  </si>
  <si>
    <t>SK CHEMICALS CO.,LTD.</t>
  </si>
  <si>
    <t>KR7285130001</t>
  </si>
  <si>
    <t>9884001TC6YQYHDP1F43</t>
  </si>
  <si>
    <t>SK Chemicals commits to reduce absolute scope 1 and 2 GHG emissions 50.4% by 2032 from a 2021 base year.* SK Chemicals also commits to reduce absolute scope 3 GHG emissions from purchased goods and services, waste generated in operations, processing of sold products, and end of life treatment of sold products 30.0% within the same timeframe.
*The target boundary includes land-related emissions and removals from bioenergy feedstocks.</t>
  </si>
  <si>
    <t>SK ecoplant</t>
  </si>
  <si>
    <t>KR7003340007</t>
  </si>
  <si>
    <t>988400DY41E2FT2XK563</t>
  </si>
  <si>
    <t>SK ecoplant commits to reduce absolute scope 1 and scope 2 GHG emissions 42.0% by FY2030 from a FY2021 base year. SK ecoplant also commits to reduce absolute scope 3 GHG emissions from purchased goods and services, businesses travel, employee commuting, use of sold products, and investments 25% within the same timeframe.</t>
  </si>
  <si>
    <t>SK Inc.</t>
  </si>
  <si>
    <t>KR7034730002</t>
  </si>
  <si>
    <t>SK International</t>
  </si>
  <si>
    <t>This target was approved using a streamlined target validation route exclusive to small and medium-sized enterprises (SMEs). https://sciencebasedtargets.org/faqs-for-smes/ SK International commits to reduce scope 1 and scope 2 GHG emissions 42% by 2030 from a 2022 base year, and to measure and reduce its scope 3 emissions.</t>
  </si>
  <si>
    <t>SK Networks Co., Ltd.</t>
  </si>
  <si>
    <t>KR7001740000</t>
  </si>
  <si>
    <t>988400WX6GOIPU4EMN09</t>
  </si>
  <si>
    <t>Overall Net-Zero Target
SK Networks Co., Ltd. commits to reach net-zero GHG emissions across the value chain by 2050 from a 2021 base year.
Near-Term Targets
SK Networks Co., Ltd. commits to reduce absolute scope 1and 2 GHG emissions 46.2% by 2031 from a 2021 base year. SK Networks Co., Ltd. also commits to reduce absolute scope 3 GHG emissions 27.5% within the same timeframe.
Long-Term Targets
SK Networks Co., Ltd. commits to reduce absolute scope 1 and 2 GHG emissions 95% by 2040 from a 2021 base year. SK Networks Co., Ltd. also commits to reduce absolute scope
3 GHG emissions 90% by 2050 from a 2021 base year.</t>
  </si>
  <si>
    <t>SK pharmteco</t>
  </si>
  <si>
    <t>SK Securities, Co., Ltd</t>
  </si>
  <si>
    <t>KR7001510007</t>
  </si>
  <si>
    <t>988400DJJ9SUL3GA8E54</t>
  </si>
  <si>
    <t>Headline target: SK Securities’ portfolio targets cover 16% of its total investment and lending activities as of 2021.https://sciencebasedtargets.org/resources/files/Target-language-and-summary-SK-Securities.docx.pdf</t>
  </si>
  <si>
    <t>SK shieldus Co., Ltd</t>
  </si>
  <si>
    <t>SK Telecom</t>
  </si>
  <si>
    <t>KR7017670001</t>
  </si>
  <si>
    <t>9884003WEA1PHW006037</t>
  </si>
  <si>
    <t>SK Telecom commits to reduce absolute scope 1 and 2 GHG emissions 45.7% by 2030 from a 2020 base year. SK Telecom also commits to reduce absolute scope 3 GHG emissions 22.3% within the same timeframe</t>
  </si>
  <si>
    <t>Skanska AB</t>
  </si>
  <si>
    <t>SE0000113250</t>
  </si>
  <si>
    <t>549300UINV5RINHGMG07</t>
  </si>
  <si>
    <t>Skidmore, Owings and Merrill LLP</t>
  </si>
  <si>
    <t>SKIMS</t>
  </si>
  <si>
    <t>This target was approved using a streamlined target validation route exclusive to small and medium-sized enterprises (SMEs). https://sciencebasedtargets.org/faqs-for-smes/ SKIMS commits to reduce scope 1 and scope 2 GHG emissions 42% by 2030 from a 2021 base year, and to measure and reduce its scope 3 emissions.</t>
  </si>
  <si>
    <t>Skipton Building Society</t>
  </si>
  <si>
    <t>66AGRETLUXS4YO5MUH35</t>
  </si>
  <si>
    <t>SKIS ROSSIGNOL SAS</t>
  </si>
  <si>
    <t>SkiStar AB</t>
  </si>
  <si>
    <t>SE0012141679</t>
  </si>
  <si>
    <t>529900CD7HSJ1CZS7089</t>
  </si>
  <si>
    <t>SkiStar AB commits to reduce absolute scope 1 and 2 GHG emissions 
57.2% by FY2030 from a FY2020 base year.* SkiStar commits to continue 
annually sourcing 100% renewable electricity through FY2030. SkiStar AB 
also commits to reduce absolute scope 3 GHG emissions covering fuel and 
energy related activities and waste generated in operations 25% by 
FY2030 from a FY2020 base year. SkiStar AB further commits that 66.1% 
of its suppliers by emissions covering purchased goods and services and 
capital goods will have science-based targets by FY2027. SkiStar AB finally 
commits to reduce absolute scope 3 GHG emissions beyond the minimum 
boundary from downstream transport and distribution 50% by FY2030 
from a FY2020 base year.                                                                                                           
*The target boundary includes land-related emissions and removals from 
bioenergy feedstocks</t>
  </si>
  <si>
    <t>SKJ Enterprises</t>
  </si>
  <si>
    <t>This target was approved using a streamlined target validation route exclusive to small and medium-sized enterprises (SMEs). https://sciencebasedtargets.org/faqs-for-smes/ SKJ Enterprises commits to reduce scope 1 and scope 2 GHG emissions 42% by 2030 from a 2022 base year, and to measure and reduce its scope 3 emissions.</t>
  </si>
  <si>
    <t>Skunkfunk</t>
  </si>
  <si>
    <t>Sustainable fashion brand Skunkfunk commits to reduce absolute Scope 1 and 2 GHG emissions 37% by 2025 from a 2017 base-year. Skunkfunk also commits to reduce absolute Scope 3 GHG emissions from Purchased Goods and Services, Business Travel, and Upstream Transportation and Distribution 15% by 2025 from a 2017 base-year.</t>
  </si>
  <si>
    <t>SKY co.,Ltd.</t>
  </si>
  <si>
    <t>This target was approved using a streamlined target validation route exclusive to small and medium-sized enterprises (SMEs). https://sciencebasedtargets.org/faqs-for-smes/ SKY co.,Ltd. commits to reduce scope 1 and scope 2 GHG emissions 42% by 2030 from a 2021 base year, and to measure and reduce its scope 3 emissions.</t>
  </si>
  <si>
    <t>Sky Group</t>
  </si>
  <si>
    <t>GB0001411924</t>
  </si>
  <si>
    <t>2138003TS48MQKF4BZ29</t>
  </si>
  <si>
    <t>Sky Group commits to reduce absolute scope 1, 2 and 3 GHG emissions 50% by 2030 from a 2018 base year. *The target boundary includes biogenic emissions and removals from bioenergy feedstocks.</t>
  </si>
  <si>
    <t>SkyCell AG</t>
  </si>
  <si>
    <t>This target was approved using a streamlined target validation route exclusive to small and medium-sized enterprises (SMEs). https://sciencebasedtargets.org/faqs-for-smes/. SkyCell AG commits to reduce absolute scope 1 and scope 2 GHG emissions 42% by 2030 from a 2020 base year, and to measure and reduce its scope 3 emissions.</t>
  </si>
  <si>
    <t>SKYCITY Entertainment Group Limited</t>
  </si>
  <si>
    <t>NZSKCE0001S2</t>
  </si>
  <si>
    <t>Entertainment and gaming business SKYCITY Entertainment Group Limited commits to reduce absolute scope 1 and 2 GHG emissions 38% by 2030 and 73% by 2050 from a 2015 base year. SKYCITY Entertainment Group Limited commits that 67% of its suppliers by spend, covering purchased goods and services and capital goods, will set science-based targets by 2023.</t>
  </si>
  <si>
    <t>SKYLARK HOLDINGS CO., LTD.</t>
  </si>
  <si>
    <t>JP3396210001</t>
  </si>
  <si>
    <t>353800P64XSC0Q9CEB70</t>
  </si>
  <si>
    <t>Skymark PromoPrints</t>
  </si>
  <si>
    <t>This target was approved using a streamlined target validation route exclusive to small and medium-sized enterprises (SMEs). https://sciencebasedtargets.org/faqs-for-smes/ Skymark PromoPrints commits to reduce scope 1 and scope 2 GHG emissions 42% by 2030 from a 2022 base year, and to measure and reduce its scope 3 emissions.</t>
  </si>
  <si>
    <t>SkyPower Global</t>
  </si>
  <si>
    <t>SL Green Realty Corp.</t>
  </si>
  <si>
    <t>US78440X8873</t>
  </si>
  <si>
    <t>549300VQZPJU97H3GT17</t>
  </si>
  <si>
    <t>SL Green Realty Corp. commits to reduce absolute scope 1 and 2 GHG emissions 50.4% by 2031 from a 2019 base year. SL Green Realty Corp. also commits to reduce absolute scope 3 GHG emissions from capital goods 30.0% within the same timeframe.</t>
  </si>
  <si>
    <t>Slalom Inc</t>
  </si>
  <si>
    <t>Slättö</t>
  </si>
  <si>
    <t>894500GBUVMFIJU64210</t>
  </si>
  <si>
    <t>Slaughter and May</t>
  </si>
  <si>
    <t>Overall Net-Zero Target
Slaughter and May commits to reach net-zero greenhouse gas emissions across the value chain by 2040 from a 2018 base year.
Near-Term Targets
Slaughter and May commits to reduce absolute scope 1, 2 and 3 GHG emissions 50% by 2030 from a 2018 base year.
Long-Term Targets
Slaughter and May commits to reduce absolute scope 1, 2 and 3 GHG emissions 90% by 2040 from a 2018 base year.</t>
  </si>
  <si>
    <t>SLR Consulting</t>
  </si>
  <si>
    <t>549300MGR3CHYCWILR39</t>
  </si>
  <si>
    <t>Overall Net-Zero Target: 
SLR Consulting commits to reach net-zero greenhouse gas emissions across the value chain by 2040.
Near-Term Targets: 
SLR commits to reduce absolute scope 1 and 2 GHG emissions 42% by 2030 from a 2021 base year. SLR also commits to reduce absolute scope 3 GHG emissions 25% within the same timeframe.
Long-Term Targets: 
SLR commits to reduce absolute scope 1 and 2 GHG emissions 90% by 2040 from a 2021 base year. SLR also commits to reduce absolute scope 3 GHG emissions 90% within the same timeframe.</t>
  </si>
  <si>
    <t>SM Prime Holdings, Inc.</t>
  </si>
  <si>
    <t>SMA Solar Technology AG</t>
  </si>
  <si>
    <t>DE000A0DJ6J9</t>
  </si>
  <si>
    <t>Smart Design LLC</t>
  </si>
  <si>
    <t>This target was approved using a streamlined target validation route exclusive to small and medium-sized enterprises (SMEs). https://sciencebasedtargets.org/faqs-for-smes/ Smart Design LLC commits to reduce scope 1 and scope 2 GHG emissions 46% by 2030 from a 2019 base year, and to measure and reduce its scope 3 emissions.</t>
  </si>
  <si>
    <t>Smart Energy Co., Ltd.</t>
  </si>
  <si>
    <t>This target was approved using a streamlined target validation route exclusive to small and medium-sized enterprises (SMEs). https://sciencebasedtargets.org/faqs-for-smes/ Smart Energy Co., Ltd. commits to reduce scope 1 and scope 2 GHG emissions 42% by 2030 from a 2021 base year, and to measure and reduce its scope 3 emissions.</t>
  </si>
  <si>
    <t>Smart Phases Inc. (DBA Novacab)</t>
  </si>
  <si>
    <t>Smart Technologies BD Ltd</t>
  </si>
  <si>
    <t>Smart&amp;Biggar</t>
  </si>
  <si>
    <t>Smartwares BV</t>
  </si>
  <si>
    <t>This target was approved using a streamlined target validation route exclusive to small and medium-sized enterprises (SMEs). https://sciencebasedtargets.org/faqs-for-smes/ Smartwares BV commits to reduce scope 1 and scope 2 GHG emissions 42% by 2030 from a 2022 base year, and to measure and reduce its scope 3 emissions.</t>
  </si>
  <si>
    <t>SMC Corporation</t>
  </si>
  <si>
    <t>JP3162600005</t>
  </si>
  <si>
    <t>353800O40V08DOZ70X62</t>
  </si>
  <si>
    <t>SMCP GROUP</t>
  </si>
  <si>
    <t>FR0013214145</t>
  </si>
  <si>
    <t>96950034TTGHHKKEN547</t>
  </si>
  <si>
    <t>SMCP commits to reduce absolute scope 1 and 2 GHG emissions 42.5% by 2030 from a 2021 base year. SMCP also commits to increase annual sourcing of renewable electricity to 100% by 2030. SMCP further commits to reduce absolute scope 3 GHG emissions from purchased goods and services and upstream transportation and distribution 25% by 2030 from a 2021 base year.</t>
  </si>
  <si>
    <t>SMEC ANZ</t>
  </si>
  <si>
    <t>Smithfield Foods</t>
  </si>
  <si>
    <t>USU83223AM61</t>
  </si>
  <si>
    <t>CVTIPZRZJC0JQEZLL598</t>
  </si>
  <si>
    <t>Smiths Group PLC</t>
  </si>
  <si>
    <t>GB00B1WY2338</t>
  </si>
  <si>
    <t>213800MJL6IPZS3ASA11</t>
  </si>
  <si>
    <t>FY2032, FY2028</t>
  </si>
  <si>
    <t>Overall Net-Zero Target
Smiths Group plc commits to reach net-zero GHG emissions across the value chain by
FY2050.
Near-Term Targets
Smiths Group plc commits to reduce absolute scope 1 and 2 GHG emissions 50.4% by
FY2032 from a FY2021 base year. Smiths Group plc also commits to reduce absolute scope 3 GHG emissions covering purchased goods and services, fuel and energy related activities, and use of sold products 50.4% within the same timeframe. Smiths Group plc further commits that 50.0% of its suppliers by spend covering purchased goods and services, capital goods, and upstream transportation &amp; distribution, will have science-based targets by FY2028.
Long-Term Targets
Smiths Group plc commits to reduce absolute scope 1 and 2 GHG emissions 90.0% by
FY2040 from a FY2021 base year. Smiths Group plc also commits to reduce absolute scope 3 GHG emissions 90.0% by FY2050 from a FY2021 base year.</t>
  </si>
  <si>
    <t>SML Group</t>
  </si>
  <si>
    <t>SML commits to reduce absolute scope 1 and 2 GHG emissions 42% by
2030 from a 2021 base year. SML also commits to reduce absolute
scope 3 GHG emissions from purchased goods and services, capital
goods, business travel, and employee commuting 42% within the same
timeframe.</t>
  </si>
  <si>
    <t>Smoore International Holdings Limited</t>
  </si>
  <si>
    <t>KYG8245V1023</t>
  </si>
  <si>
    <t>SMS Co., Ltd.</t>
  </si>
  <si>
    <t>JP3162350007</t>
  </si>
  <si>
    <t>Smurfit Kappa Group</t>
  </si>
  <si>
    <t>IE00B1RR8406</t>
  </si>
  <si>
    <t>635400CPLP8H5ITDVT56</t>
  </si>
  <si>
    <t>Smurfit Kappa Group commits to reduce scope 1 and 2 GHG emissions 37.7% per ton of saleable production by 2030 from a 2019 base year.* * The target boundary includes biogenic emissions and removals from bioenergy feedstocks.</t>
  </si>
  <si>
    <t>Snap Inc.</t>
  </si>
  <si>
    <t>US83304A1060</t>
  </si>
  <si>
    <t>549300JNC0L6VP8A2Q35</t>
  </si>
  <si>
    <t>Snap Inc. commits to reduce absolute scope 1 and 2 GHG emissions 25% by 2025 from a 2019 base year. Snap Inc. also commits to reduce scope 3 GHG emissions from purchased goods and services, business travel and use of sold products 35% per unit of value added by 2025 from a 2019 base year.</t>
  </si>
  <si>
    <t>Snocks GmbH</t>
  </si>
  <si>
    <t>This target was approved using a streamlined target validation route exclusive to small and medium-sized enterprises (SMEs). https://sciencebasedtargets.org/faqs-for-smes/ Snocks GmbH commits to reduce scope 1 and scope 2 GHG emissions 42% by 2030 from a 2022 base year, and to measure and reduce its scope 3 emissions.  Snocks GmbH commits to reach net-zero by 2045. As part of this, Snocks GmbH commits to reduce scope 1+2+3 emissions 90% by 2045 from a 2022 base year.</t>
  </si>
  <si>
    <t>Soane Britain</t>
  </si>
  <si>
    <t>This target was approved using a streamlined target validation route exclusive to small and medium-sized enterprises (SMEs). https://sciencebasedtargets.org/faqs-for-smes/ Soane Britain commits to reduce scope 1 and scope 2 GHG emissions 42% by 2030 from a 2021 base year, and to measure and reduce its scope 3 emissions.</t>
  </si>
  <si>
    <t>SOCAPS</t>
  </si>
  <si>
    <t>This target was approved using a streamlined target validation route exclusive to small and medium-sized enterprises (SMEs). https://sciencebasedtargets.org/faqs-for-smes/ SOCAPS commits to reduce absolute scope 1 and scope 2 GHG emissions 50% by 2030 from a 2018 base year, and to measure and reduce its scope 3 emissions.</t>
  </si>
  <si>
    <t>Società Metropolitana Acque Torino S.p.A.</t>
  </si>
  <si>
    <t>Société Foncière Lyonnaise</t>
  </si>
  <si>
    <t>FR0000033409</t>
  </si>
  <si>
    <t>969500B0S40FTUVKD182</t>
  </si>
  <si>
    <t>This target was approved using a streamlined target validation route exclusive to small and medium-sized enterprises (SMEs). https://sciencebasedtargets.org/faqs-for-smes/ Société Foncière Lyonnaise commits to reduce absolute scope 1 and scope 2 GHG emissions 50% by 2030 from a 2018 base year, and to measure and reduce its scope 3 emissions.</t>
  </si>
  <si>
    <t>Sodexo Limited</t>
  </si>
  <si>
    <t>Overall Net-Zero Target
Sodexo Limited commits to reach net-zero GHG emissions across the value chain by FY2040.
Near-Term Targets
Energy and industrial:
Sodexo Limited commits to reduce absolute scope 1 and 2 GHG emissions 55% by FY2030 from a FY2017 base year. Sodexo Limited also commits to increase active annual sourcing of renewable electricity from 0% in FY2017 to 100% by FY2030. Sodexo Limited further commits to reduce absolute scope 3 GHG emissions 55% within the same timeframe.
FLAG:
Sodexo Limited commits to reduce absolute scope 3 FLAG GHG emissions 40% by FY2030 from a FY2017 base year*.
Sodexo Limited commits to no deforestation across its primary deforestation-linked commodities, with a target date of 31st December 2025.
*The target includes FLAG emissions and removals.
Long-Term Targets
Energy and industrial:
Sodexo Limited commits to reduce absolute scope 1 and 2 GHG emissions 90% by FY2040 from a FY2017 base year. Sodexo Limited also commits to reduce absolute scope 3 GHG emissions 90% within the same timeframe.
FLAG:
Sodexo Limited commits to reduce absolute scope 3 FLAG GHG emissions 72% by FY2040 from a FY2017 base year*.
*The target includes FLAG emissions and removals.</t>
  </si>
  <si>
    <t>Sodexo Pass Belgium</t>
  </si>
  <si>
    <t>5493007GLGHP1HT61761</t>
  </si>
  <si>
    <t>Sodexo Pass Belgium commits to reduce scope 1 and 2 GHG emissions 70% per €1000 spent with vouchers, which is equivalent to a 64.9% absolute reduction, by FY2030 from a FY2019 base year. Sodexo Pass Belgium commits to continue annually sourcing 100% renewable electricity through FY2030. Sodexo Pass Belgium also commits to reduce scope 3 GHG emissions 70% per €1000 spent with vouchers, which is equivalent to a 64.9% absolute reduction, within the same timeframe.</t>
  </si>
  <si>
    <t>Sodexo S.A.</t>
  </si>
  <si>
    <t>FR0000121220</t>
  </si>
  <si>
    <t>969500LCBOG12HXPYM84</t>
  </si>
  <si>
    <t>Overall Net-Zero Target
Sodexo commits to reach net-zero greenhouse gas emissions across the value chain by FY2040.
Near-Term Targets
Energy/Industrial: Sodexo commits to reduce absolute scope 1 and 2 GHG emissions 55% by FY2030
from a FY2017 base year*. Sodexo also commits to increase active sourcing of renewable electricity from
7% in FY2017 to 100% by FY2025 and through FY2030. Sodexo further commits to reduce absolute scope
3 GHG emissions 55% by FY2030 from a FY2017 base year.
*The target boundary includes land-related emissions and removals from bioenergy feedstocks.
FLAG: Sodexo commits to reduce absolute scope 3 FLAG GHG emissions 40% by FY2030 from a FY2017
base year**.
Sodexo commits to no deforestation across its primary deforestation-linked commodities, with a target
date of 31st December 2025.
**The target includes FLAG emissions and removals.
Long-Term Targets
Energy/Industrial: Sodexo commits to reduce absolute scope 1 and 2 GHG emissions 90% by FY2040
from a FY2017 base year*. Sodexo also commits to reduce absolute scope 3 GHG emissions 90% within
the same timeframe.
*The target boundary includes land-related emissions and removals from bioenergy feedstocks.
FLAG: Sodexo commits to reduce absolute scope 3 FLAG GHG emissions 72% by FY2040 from a FY2017
base year**.
**The target includes FLAG emissions and removals.</t>
  </si>
  <si>
    <t>Sodiaal Union</t>
  </si>
  <si>
    <t>Sodiaal Union commits to reduce absolute scope 1 and 2 GHG emissions 30% by 2030 from a 2019 base year*. Sodiaal Union also commits to reduce absolute scope 3 GHG emissions 30% within the same timeframe. *The target boundary includes land-related emissions and removals from bioenergy feedstocks</t>
  </si>
  <si>
    <t>Södra Skogsägarna ekonomisk förening</t>
  </si>
  <si>
    <t>5493002FIVSWBLEV7P15</t>
  </si>
  <si>
    <t>Sofaco Design ApS</t>
  </si>
  <si>
    <t>Sofidel S.p.A.</t>
  </si>
  <si>
    <t>8156004E70AB6119D319</t>
  </si>
  <si>
    <t>Sofidel commits to reduce scope 1, 2, and scope 3 emissions from suppliers' pulping process 40% per ton of paper by 2030 from a 2018 base year. Sofidel also commits to reduce scope 3 GHG emissions 24% per ton of paper by 2030 from a 2018 base year.*The target boundary includes biogenic emissions and removals from bioenergy feedstocks.</t>
  </si>
  <si>
    <t>Sofina Foods Europe</t>
  </si>
  <si>
    <t>Sofina SA</t>
  </si>
  <si>
    <t>BE0003717312</t>
  </si>
  <si>
    <t>5493000GMVR38VUO5D39</t>
  </si>
  <si>
    <t>SoftBank Corp.</t>
  </si>
  <si>
    <t>JP3732000009</t>
  </si>
  <si>
    <t>353800M1YCTS9JRBJ535</t>
  </si>
  <si>
    <t>SoftBank Corp. commits to reduce absolute scope 1 and 2 GHG emissions 82.8% by FY2030/31 from a FY2019/20 base year. SoftBank Corp. commits to reduce absolute scope 3 GHG emissions 14.8% within the same timeframe.</t>
  </si>
  <si>
    <t>Softcat plc</t>
  </si>
  <si>
    <t>GB00BYZDVK82</t>
  </si>
  <si>
    <t>213800N42YZLR9GLVC42</t>
  </si>
  <si>
    <t>Overall Net-Zero Target
Softcat commits to reach net-zero GHG emissions across the value chain by FY2040.
Near-Term Targets
Softcat commits to reduce absolute scope 1 and 2 GHG emissions 45% by FY2030 from a FY2021 base year. Softcat also commits to reduce absolute scope 3 GHG emissions 40% within the same time frame.
Long-Term Targets
Softcat commits to reduce absolute scope 1 and 2 GHG emissions 90% by FY2040 from a FY2021 base year. Softcat also commits to reduce absolute scope 3 GHG emissions 90% within the same time frame.</t>
  </si>
  <si>
    <t>Softcell Technologies Global Private Limited</t>
  </si>
  <si>
    <t>Software Limited t/a Co2Analysis</t>
  </si>
  <si>
    <t>This target was approved using a streamlined target validation route exclusive to small and medium-sized enterprises (SMEs). https://sciencebasedtargets.org/faqs-for-smes/ Software Limited t/a Co2Analysis commits to reduce scope 1 and scope 2 GHG emissions 42% by 2030 from a 2021 base year, and to measure and reduce its scope 3 emissions. Software Limited t/a Co2Analysis commits to reach net-zero by 2033. As part of this, Software Limited t/a Co2Analysis commits to reduce scope 1+2+3 emissions 100% by 2033 from a 2021 base year.</t>
  </si>
  <si>
    <t>SoftwareOne AG</t>
  </si>
  <si>
    <t>Softwaretechnik und Informationsmanagement -stim- GmbH</t>
  </si>
  <si>
    <t>This target was approved using a streamlined target validation route exclusive to small and medium-sized enterprises (SMEs). https://sciencebasedtargets.org/faqs-for-smes/ Softwaretechnik und Informationsmanagement -stim- GmbH commits to reduce scope 1 and scope 2 GHG emissions 50% by 2030 from a 2018 base year, and to measure and reduce its scope 3 emissions.</t>
  </si>
  <si>
    <t>Sogetrel</t>
  </si>
  <si>
    <t>Sogetrel commits to reduce absolute scope 1 and 2 GHG emissions 46.2% by 2030 from a 2019 base year. Sogetrel also commits to reduce absolute scope 3 GHG emissions 25.0% by 2030 from a 2022 base year.</t>
  </si>
  <si>
    <t>SOGIRI Co., Ltd.</t>
  </si>
  <si>
    <t>This target was approved using a streamlined target validation route exclusive to small and medium-sized enterprises (SMEs). https://sciencebasedtargets.org/faqs-for-smes/ SOGIRI Co., Ltd. commits to reduce scope 1 and scope 2 GHG emissions 46% by 2030 from a 2019 base year, and to measure and reduce its scope 3 emissions.</t>
  </si>
  <si>
    <t>SOHO China Limited</t>
  </si>
  <si>
    <t>Sohwa Industry Co.,Ltd</t>
  </si>
  <si>
    <t>This target was approved using a streamlined target validation route exclusive to small and medium-sized enterprises (SMEs). https://sciencebasedtargets.org/faqs-for-smes/ Sohwa Industry Co.,Ltd commits to reduce scope 1 and scope 2 GHG emissions 42% by 2030 from a 2020 base year, and to measure and reduce its scope 3 emissions.</t>
  </si>
  <si>
    <t>Soil Engineering Geoservices Limited</t>
  </si>
  <si>
    <t>Soitec</t>
  </si>
  <si>
    <t>FR0013227113</t>
  </si>
  <si>
    <t>969500ZR92SQCU9TST26</t>
  </si>
  <si>
    <t>Soitec commits to reduce absolute scope 1 and 2 GHG emissions 25.2% by 2026 from a 2020 base year. Soitec also commits to reduce scope 3 GHG emissions 35.3% per million Euros value added within the same timeframe.</t>
  </si>
  <si>
    <t>SOK Corporation</t>
  </si>
  <si>
    <t>S Group commits to reduce absolute scope 1 and 2 GHG emissions 90% by 2030 from a 2015 base year. S Group commits that 67 % of its suppliers by spend covering purchased goods and services will set science-based targets by 2023. S Group commits to reduce the GHG emissions intensity per liter of fuel sold by more than 21 % by the end of 2030 from a 2015 baseline.</t>
  </si>
  <si>
    <t>SOL-PLUS CO.,LTD</t>
  </si>
  <si>
    <t>This target was approved using a streamlined target validation route exclusive to small and medium-sized enterprises (SMEs). https://sciencebasedtargets.org/faqs-for-smes/ SOL-PLUS CO.,LTD commits to reduce scope 1 and scope 2 GHG emissions 50% by 2030 from a 2018 base year, and to measure and reduce its scope 3 emissions.</t>
  </si>
  <si>
    <t>Solactive AG</t>
  </si>
  <si>
    <t>This target was approved using a streamlined target validation route exclusive to small and medium-sized enterprises (SMEs). https://sciencebasedtargets.org/faqs-for-smes/ Solactive AG commits to reduce scope 1 and scope 2 GHG emissions 46% by 2030 from a 2019 base year, and to measure and reduce its scope 3 emissions.</t>
  </si>
  <si>
    <t>Solar A/S</t>
  </si>
  <si>
    <t>DK0010274844</t>
  </si>
  <si>
    <t>21380031XTLI9X5MTY92</t>
  </si>
  <si>
    <t>Solar A/S commits to reduce absolute scope 1 and 2 GHG emissions 42%
by 2030 from a 2020 base year. Solar A/S also commits to reduce absolute
scope 3 GHG emissions from purchased goods and services and use of sold
products 25% within the same timeframe.</t>
  </si>
  <si>
    <t>SOLARIA ENERGIA Y MEDIO AMBIENTE</t>
  </si>
  <si>
    <t>This target was approved using a streamlined target validation route exclusive to small and medium-sized enterprises (SMEs). https://sciencebasedtargets.org/faqs-for-smes/ SOLARIA ENERGIA Y MEDIO AMBIENTE commits to reduce scope 1 and scope 2 GHG emissions 42% by 2030 from a 2021 base year, and to measure and reduce its scope 3 emissions. SOLARIA ENERGIA Y MEDIO AMBIENTE commits to reach net-zero greenhouse gas emissions across the value chain by 2050 from a 2021 base year.</t>
  </si>
  <si>
    <t>SOLARPACK CORPORACIÓN TECNOLÓGICA S.A.U.</t>
  </si>
  <si>
    <t>This target was approved using a streamlined target validation route exclusive to small and medium-sized enterprises (SMEs). https://sciencebasedtargets.org/faqs-for-smes/ SOLARPACK CORPORACIÓN TECNOLÓGICA S.A.U. commits to reduce scope 1 and scope 2 GHG emissions 38% by 2030 from a 2021 base year, and to measure and reduce its scope 3 emissions.</t>
  </si>
  <si>
    <t>Solenis LLC</t>
  </si>
  <si>
    <t>Solera Holdings</t>
  </si>
  <si>
    <t>Solera Holdings commits to reduce absolute scope 1 and 2 GHG emissions
84.0% by FY2030 from a FY2020 base year.* Solera Holdings also commits to
increase active annual sourcing of renewable electricity from 36.1% in FY2020 to
100% by FY2026 and through FY2030. Solera Holdings commits to reduce
absolute scope 3 GHG emissions from the use of sold products 37.0% by FY2030
from a FY2020 base year. Solera Holdings further commits to reduce remaining
absolute scope 3 GHG emissions 37.0% within the same timeframe.</t>
  </si>
  <si>
    <t>Solina Group Services</t>
  </si>
  <si>
    <t>969500K5RZC1E3S1OS32</t>
  </si>
  <si>
    <t>Solita Oy</t>
  </si>
  <si>
    <t>743700GTM17OZDJQKA24</t>
  </si>
  <si>
    <t>SOLO INVEST SAS</t>
  </si>
  <si>
    <t>Solo LLC</t>
  </si>
  <si>
    <t>This target was approved using a streamlined target validation route exclusive to small and medium-sized enterprises (SMEs). https://sciencebasedtargets.org/faqs-for-smes/ Solo LLC commits to reduce scope 1 and scope 2 GHG emissions 42% by 2030 from a 2020 base year, and to measure and reduce its scope 3 emissions.</t>
  </si>
  <si>
    <t>Solutions30</t>
  </si>
  <si>
    <t>FR0013379484</t>
  </si>
  <si>
    <t>2221003G8BRH3CPABK72</t>
  </si>
  <si>
    <t>Solvay</t>
  </si>
  <si>
    <t>BE0003470755</t>
  </si>
  <si>
    <t>549300MMVL80RTBP3O28</t>
  </si>
  <si>
    <t>Solvay commits to reduce absolute scope 1 and 2 GHG emissions 31% by 2030 from a 2018 base year.* Solvay commits to reduce absolute scope 3 GHG emissions from purchased goods and services, fuel and energy related activities, processing of sold products, use of sold products, and end of life treatment of sold products 24% by 2030 from a 2018 base year. *The target boundary includes land-related emissions and removals from bioenergy feedstocks.</t>
  </si>
  <si>
    <t>Solverminds Solutions &amp; Technologies Pvt Ltd</t>
  </si>
  <si>
    <t>This target was approved using a streamlined target validation route exclusive to small and medium-sized enterprises (SMEs). https://sciencebasedtargets.org/faqs-for-smes/ Solverminds Solutions &amp; Technologies Pvt Ltd commits to reduce scope 1 and scope 2 GHG emissions 28% by 2030 from a 2019 base year, and to measure and reduce its scope 3 emissions"</t>
  </si>
  <si>
    <t>SOMFY</t>
  </si>
  <si>
    <t>FR0013199916</t>
  </si>
  <si>
    <t>969500D830K8WFLKFS83</t>
  </si>
  <si>
    <t>Somfy commits to reduce absolute scope 1 and 2 GHG emissions 50% by 2030 from a 2019 base year. Somfy also commits to reduce scope 3 GHG emissions 50% per motor sold over the same timeframe.</t>
  </si>
  <si>
    <t>Sompo Holdings, Inc.</t>
  </si>
  <si>
    <t>JP3165000005</t>
  </si>
  <si>
    <t>353800CWW4SRGEYEB512</t>
  </si>
  <si>
    <t>Sonae Sierra</t>
  </si>
  <si>
    <t>Sonae Sierra commits to reduce scope 1 and 2 GHG emissions 73% per
square metre by 2030 from a 2019 base year. Sonae Sierra commits to
reduce scope 3 GHG emissions from purchased goods and services 55%
per square meter developed by 2030 from a 2019 base year. Sonae Sierra
also commits to reduce all other absolute scope 3 GHG emissions 46.2%
by 2030 from a 2019 base year.</t>
  </si>
  <si>
    <t>Sonepar</t>
  </si>
  <si>
    <t>969500VEVOWR22R2YR86</t>
  </si>
  <si>
    <t>Sonepar commits to reduce absolute scope 1 and 2 GHG emissions 46.2% by 2030 from a 2019 base year. Sonepar also commits to reduce absolute scope 3 GHG emissions 13.5% within the same timeframe.</t>
  </si>
  <si>
    <t>Songan Printing (Shenzhen) Co., Ltd</t>
  </si>
  <si>
    <t>This target was approved using a streamlined target validation route exclusive to small and medium-sized enterprises (SMEs). https://sciencebasedtargets.org/faqs-for-smes/ Songan Printing (Shenzhen) Co., Ltd commits to reduce scope 1 and scope 2 GHG emissions 42% by 2030 from a 2021 base year, and to measure and reduce its scope 3 emissions.</t>
  </si>
  <si>
    <t>Sonic Flow Co., Ltd</t>
  </si>
  <si>
    <t>This target was approved using a streamlined target validation route exclusive to small and medium-sized enterprises (SMEs). https://sciencebasedtargets.org/faqs-for-smes/ Sonic Flow Co., Ltd commits to reduce scope 1 and scope 2 GHG emissions 42% by 2030 from a 2022 base year, and to measure and reduce its scope 3 emissions.</t>
  </si>
  <si>
    <t>Sonoco Products Company</t>
  </si>
  <si>
    <t>US8354951027</t>
  </si>
  <si>
    <t>GKOMIK4RDJGHEF0VNP11</t>
  </si>
  <si>
    <t>Sonoco commits to reduce absolute scope 1 and 2 GHG emissions 25% by 2030 from a 2020 base year.* Sonoco also commits to reduce absolute scope 3 GHG emissions 13.5% by 2030 from a 2019 base year. * The target boundary includes biogenic emissions and removals from bioenergy feedstocks.</t>
  </si>
  <si>
    <t>Sonoma County Meat Co.</t>
  </si>
  <si>
    <t>This target was approved using a streamlined target validation route exclusive to small and medium-sized enterprises (SMEs). https://sciencebasedtargets.org/faqs-for-smes/ Sonoma County Meat Co. commits to reduce scope 1 and scope 2 GHG emissions 42% by 2030 from a 2021 base year, and to measure and reduce its scope 3 emissions.</t>
  </si>
  <si>
    <t>Sonova Holding AG</t>
  </si>
  <si>
    <t>CH0012549785</t>
  </si>
  <si>
    <t>5299004A0QNX7FBNHS61</t>
  </si>
  <si>
    <t>Sonova Holding AG commits to reduce absolute scope 1 and 2 GHG emissions 78.3% by 2032 from a 2019 base year.* Sonova Holding AG also commits to reduce absolute scope 3 GHG emissions 32.5% within the same timeframe.*
*The target boundary includes biogenic land-related emissions and removals from bioenergy feedstocks.</t>
  </si>
  <si>
    <t>Sony Group Corporation</t>
  </si>
  <si>
    <t>JP3435000009</t>
  </si>
  <si>
    <t>529900R5WX9N2OI2N910</t>
  </si>
  <si>
    <t>FY2035, FY2025</t>
  </si>
  <si>
    <t>Sony Group Corporation commits to reach net-zero greenhouse gas emissions across  the value chain by FY2040 from a FY2018 base year. 
Near-Term Targets
Sony Group Corporation commits to reduce absolute scope 1 and 2 GHG emissions  72% by FY2035 from a FY2018 base year. Sony Group Corporation commits to reduce absolute scope 3 GHG emissions covering use of sold products 45% over the same target period. Sony Corporation also commits that 10% of its suppliers by emissions covering purchased goods and services, will have science-based targets by FY2025.
Long-Term Targets
Sony Group Corporation commits to reduce absolute scope 1, 2, and 3 GHG emissions 90% by FY2040 from a FY2018 base year.</t>
  </si>
  <si>
    <t>Soorty Enterprises (Pvt) Ltd.</t>
  </si>
  <si>
    <t>Sopra Steria Group</t>
  </si>
  <si>
    <t>FR0000050809</t>
  </si>
  <si>
    <t>96950020QIOHAAK9V551</t>
  </si>
  <si>
    <t>Overall Net-Zero Target
Sopra Steria Group commits to reach net-zero GHG emissions across the value chain by 2040.
Near-Term Targets
Sopra Steria Group commits to reduce absolute scope 1 and 2 GHG emissions 54% by 2030 from a 2019 base year. Sopra Steria Group also commits to reduce absolute scope 3 GHG emissions 37.5% within the same timeframe.
Long-Term Targets
Sopra Steria Group commits to reduce absolute scope 1 and 2 GHG emissions 90% by 2040 from a 2019 base year. Sopra Steria Group also commits to reduce absolute scope 3 GHG emissions 90% within the same timeframe.</t>
  </si>
  <si>
    <t>Sörby Handelsträdgård Aktiebolag</t>
  </si>
  <si>
    <t>549300XQU2N49LNE1K86</t>
  </si>
  <si>
    <t>Sörby Handelsträdgård Aktiebolag commits to reduce absolute scope 1 and scope 2 GHG emissions 50% by 2030 from a 2018 base year, and to measure and reduce its scope 3 emissions.</t>
  </si>
  <si>
    <t>Source 24/7 Recruitment</t>
  </si>
  <si>
    <t>This target was approved using a streamlined target validation route exclusive to small and medium-sized enterprises (SMEs). https://sciencebasedtargets.org/faqs-for-smes/ Source 24/7 Recruitment commits to reduce scope 1 and scope 2 GHG emissions 42% by 2030 from a 2022 base year, and to measure and reduce its scope 3 emissions.</t>
  </si>
  <si>
    <t>South Asia Textiles Limited</t>
  </si>
  <si>
    <t>South East Water</t>
  </si>
  <si>
    <t>South Pole</t>
  </si>
  <si>
    <t>Overall Net-Zero Target
South Pole commits to reach net-zero GHG emissions across the value chain by 2040.
Near-Term Targets
South Pole commits to reduce absolute scope 1 and 2 GHG emissions 72% by 2030 from a 2019 base year. South Pole commits to reduce scope 3 GHG emissions from air-related business travel 91.5% per FTE by 2030 from a 2019 base year. South Pole commits to reduce all other absolute scope 3 GHG emissions from business travel 27.5% by 2030 from a 2019 base year.
Long-Term Targets
South Pole commits to reduce absolute scope 1, 2, and 3 GHG emissions 90% by 2040
from a 2019 base year.</t>
  </si>
  <si>
    <t>Sovereign Speed GmbH</t>
  </si>
  <si>
    <t>SP Energy Networks</t>
  </si>
  <si>
    <t>SP Energy Networks commits to reduce absolute scope 1, 2 and 3 GHG emissions 67.2% by FY2034 from a FY2018 base year</t>
  </si>
  <si>
    <t>SP PLAST Creating S.r.l.</t>
  </si>
  <si>
    <t>This target was approved using a streamlined target validation route exclusive to small and medium-sized enterprises (SMEs). https://sciencebasedtargets.org/faqs-for-smes/ SP PLAST Creating S.r.l. commits to reduce scope 1 and scope 2 GHG emissions 42% by 2030 from a 2021 base year, and to measure and reduce its scope 3 emissions.</t>
  </si>
  <si>
    <t>Space Group</t>
  </si>
  <si>
    <t>This target was approved using a streamlined target validation route exclusive to small and medium-sized enterprises (SMEs). https://sciencebasedtargets.org/faqs-for-smes/ Space Group commits to reduce  scope 1 and scope 2 GHG emissions 50% by 2030 from a 2018 base year, and to measure and reduce its scope 3 emissions.</t>
  </si>
  <si>
    <t>Space Matrix Design Consultants Pte Ltd</t>
  </si>
  <si>
    <t>This target was approved using a streamlined target validation route exclusive to small and medium-sized enterprises (SMEs). https://sciencebasedtargets.org/faqs-for-smes/ Space Matrix Design Consultants Pte Ltd commits to reduce scope 1 and scope 2 GHG emissions 46% by 2030 from a 2019 base year, and to measure and reduce its scope 3 emissions. Space Matrix Design Consultants Pte Ltd commits to reduce scope 1+2+3 emissions 90% by 2050 from a 2019 base year.</t>
  </si>
  <si>
    <t>SPADEL SA</t>
  </si>
  <si>
    <t>BE0003798155</t>
  </si>
  <si>
    <t>213800413RZM6IS8GM09</t>
  </si>
  <si>
    <t>European mineral water company Spadel Group commits to reduce absolute scope 1 GHG emissions 40% and absolute scope 2 GHG emissions 80% by 2030 from a 2015 base year. Spadel Group also commits to reduce absolute scope 3 GHG emissions 40% by 2030 from a 2015 base year.</t>
  </si>
  <si>
    <t>SpareBank 1 SMN</t>
  </si>
  <si>
    <t>NO0010835796</t>
  </si>
  <si>
    <t>7V6Z97IO7R1SEAO84Q32</t>
  </si>
  <si>
    <t>SpareBank 1 Østlandet</t>
  </si>
  <si>
    <t>NO0010751910</t>
  </si>
  <si>
    <t>549300VRM6G42M8OWN49</t>
  </si>
  <si>
    <t>Sparebanken Vest</t>
  </si>
  <si>
    <t>NO0006000900</t>
  </si>
  <si>
    <t>213800M7T3CYVZ3ZRT12</t>
  </si>
  <si>
    <t>Spark New Zealand</t>
  </si>
  <si>
    <t>NZTELE0001S4</t>
  </si>
  <si>
    <t>529900HUN51H3Y7QBB66</t>
  </si>
  <si>
    <t>Spark New Zealand commits to reduce absolute scope 1 and 2 GHG emissions 56% by FY2030 from a FY2020 base year. Spark New Zealand commits that 70% of its suppliers by spend covering purchased goods and services and capital goods will have science-based targets by FY2026.</t>
  </si>
  <si>
    <t>Sparks Marketing LLC</t>
  </si>
  <si>
    <t>254900QZ1VZCJ9DF4216</t>
  </si>
  <si>
    <t>Sparta Global Limited</t>
  </si>
  <si>
    <t>SPARWK AS</t>
  </si>
  <si>
    <t>This target was approved using a streamlined target validation route exclusive to small and medium-sized enterprises (SMEs). https://sciencebasedtargets.org/faqs-for-smes/ SPARWK AS commits to reduce scope 1 and scope 2 GHG emissions 46% by 2030 from a 2019 base year, and to measure and reduce its scope 3 emissions.</t>
  </si>
  <si>
    <t>SPEA S.P.A.</t>
  </si>
  <si>
    <t>81560093B746DD52DB28</t>
  </si>
  <si>
    <t>Special Broadcasting Service</t>
  </si>
  <si>
    <t>Specialfastigheter Sverige AB</t>
  </si>
  <si>
    <t>SE0011413889</t>
  </si>
  <si>
    <t>529900YUX4HEA9IIYV06</t>
  </si>
  <si>
    <t>This target was approved using a streamlined target validation route exclusive to small and medium-sized enterprises (SMEs). https://sciencebasedtargets.org/faqs-for-smes/. Specialfastigheter Sverige AB commits to reduce absolute scope 1 and scope 2 GHG emissions 50% by 2030 from a 2018 base year, and to measure and reduce its scope 3 emissions.</t>
  </si>
  <si>
    <t>Specialist Lines Ltd</t>
  </si>
  <si>
    <t>This target was approved using a streamlined target validation route exclusive to small and medium-sized enterprises (SMEs). https://sciencebasedtargets.org/faqs-for-smes/ Specialist Lines Ltdcommits to reduce scope 1 and scope 2 GHG emissions 46% by 2030 from a 2019 base year, and to measure and reduce its scope 3 emissions. Specialist Lines Ltd commits to reduce scope 1+2+3 emissions 90% by 2050 from a 2019 base year.</t>
  </si>
  <si>
    <t>Specialty Networks</t>
  </si>
  <si>
    <t>This target was approved using a streamlined target validation route exclusive to small and medium-sized enterprises (SMEs). https://sciencebasedtargets.org/faqs-for-smes/ Specialty Networks commits to reduce scope 1 and scope 2 GHG emissions 42% by 2030 from a 2022 base year, and to measure and reduce its scope 3 emissions.</t>
  </si>
  <si>
    <t>Specs Compound Handling B.V.</t>
  </si>
  <si>
    <t>NLNP00100091</t>
  </si>
  <si>
    <t>This target was approved using a streamlined target validation route exclusive to small and medium-sized enterprises (SMEs). https://sciencebasedtargets.org/faqs-for-smes/ Specs Compound Handling B.V. commits to reduce scope 1 and scope 2 GHG emissions 42% by 2030 from a 2021 base year, and to measure and reduce its scope 3 emissions.</t>
  </si>
  <si>
    <t>Specsavers Optical Group Limited</t>
  </si>
  <si>
    <t>Overall Net-Zero Target
Specsavers Optical Group Limited commits to reach net-zero greenhouse gas emissions across the value chain by FY2050.
Near-Term Targets
Specsavers commits to reduce absolute scope 1 and 2 GHG emissions 50% by FY2030 from a FY2021 base year. Specsavers also commits to reduce absolute scope 3 GHG emissions 25% within the same timeframe.
Long-Term Targets
Specsavers commits to reduce absolute scope 1 and 2 GHG emissions 90% by FY2050 from a FY2021 base year. Specsavers also commits to reduce absolute scope 3 GHG emissions 90% within the same timeframe.</t>
  </si>
  <si>
    <t>SPECTRAFORCE Technologies</t>
  </si>
  <si>
    <t>Spectre A/S</t>
  </si>
  <si>
    <t>Spectris plc</t>
  </si>
  <si>
    <t>GB0003308607</t>
  </si>
  <si>
    <t>213800Z4CO2CZO3M3T10</t>
  </si>
  <si>
    <t>Spectris commits to reduce absolute scope 1 and 2 GHG emissions 85% by 2030 from a 2020 base year. Spectris also commits to increase annual sourcing of renewable electricity from 5% in 2020 to 100% by 2030. Spectris commits to reduce absolute scope 3 GHG emissions 42% by 2030 from a 2020 base year.</t>
  </si>
  <si>
    <t>Spectrum Technologies Limited</t>
  </si>
  <si>
    <t>This target was approved using a streamlined target validation route exclusive to small and medium-sized enterprises (SMEs). https://sciencebasedtargets.org/faqs-for-smes/ Spectrum Technologies Limited commits to reach net-zero by 2030. As part of this, Spectrum Technologies Limited commits to reduce scope 1+2+3 emissions 100% by 2030 from a 2019 base year.</t>
  </si>
  <si>
    <t>Spedition Bork GmbH &amp; Co. KG</t>
  </si>
  <si>
    <t>Speed Global Transportation Limited.</t>
  </si>
  <si>
    <t>This target was approved using a streamlined target validation route exclusive to small and medium-sized enterprises (SMEs). https://sciencebasedtargets.org/faqs-for-smes/ Speed Global Transportation Limited. commits to reduce scope 1 and scope 2 GHG emissions 42% by 2030 from a 2021 base year, and to measure and reduce its scope 3 emissions.</t>
  </si>
  <si>
    <t>Speedy Asset Services Ltd</t>
  </si>
  <si>
    <t>Speedy Hire Plc</t>
  </si>
  <si>
    <t>Overall Net-Zero Target
Speedy Hire Plc commits to reach net-zero greenhouse gas emissions across the value
chain by FY2040 from FY2020 base year.
Near-Term Targets
Speedy Hire Plc commits to reduce absolute scope 1 and 2 GHG emissions 51.6% by
FY2030 from a FY2020 base year*. Speedy Hire Plc also commits to reduce absolute scope
3 GHG emissions 42% within the same timeframe*.
*The target boundary includes land-related emissions and removals from bioenergy
feedstocks
Long-Term Targets
Speedy Hire Plc commits to reduce absolute Scope 1, 2 &amp; 3 GHG emissions 90% by FY2040
from a FY2020 base year.</t>
  </si>
  <si>
    <t>Speira</t>
  </si>
  <si>
    <t>549300EDN314ZO77B149</t>
  </si>
  <si>
    <t>Spencer Ogden</t>
  </si>
  <si>
    <t>This target was approved using a streamlined target validation route exclusive to small and medium-sized enterprises (SMEs). https://sciencebasedtargets.org/faqs-for-smes/ Spencer Ogden commits to reach net-zero by 2030. As part of this, Spencer Ogden commits to reduce scope 1+2+3 emissions 100% by 2030 from a 2022 base year.</t>
  </si>
  <si>
    <t>Spendrups Bryggeri AB</t>
  </si>
  <si>
    <t>549300886SWD7HHVFM63</t>
  </si>
  <si>
    <t>Spendrups Bryggeri AB commits to reduce absolute scope 1 and 2 GHG emissions 90% by 2030 from a 2019 base year.* Spendrups Bryggeri AB commits to reduce scope 3 GHG emissions 30% per liter of finished product by 2030 from a 2019 base year. *The target boundary includes land-related emissions and removals from bioenergy feedstocks.</t>
  </si>
  <si>
    <t>Sphera Solutions</t>
  </si>
  <si>
    <t>Sphera Solutions commits to reduce absolute scope 1 and 2 GHG emissions 60.5% by 2030 from a 2019 base year. Sphera Solutions also commits to reduce absolute scope 3 GHG emissions from fuel and energy-related activities, waste generated in operations, and employee commuting 46.2% within the same timeframe. Sphera Solutions further commits that 60.7% of its suppliers by emissions covering purchased goods and services and business travel will have science-based targets by 2028</t>
  </si>
  <si>
    <t>Spica S.r.l.</t>
  </si>
  <si>
    <t>This target was approved using a streamlined target validation route exclusive to small and medium-sized enterprises (SMEs). https://sciencebasedtargets.org/faqs-for-smes/ Spica S.r.l. commits to reduce scope 1 and scope 2 GHG emissions 42% by 2030 from a 2022 base year, and to measure and reduce its scope 3 emissions.</t>
  </si>
  <si>
    <t>SPIE</t>
  </si>
  <si>
    <t>FR0012757854</t>
  </si>
  <si>
    <t>969500TJNS5GSFWJ8X85</t>
  </si>
  <si>
    <t>SPIE commits to reduce absolute scope 1 and 2 GHG emissions 25% by 2025 from a 2019 base year. SPIE commits to reduce absolute scope 3 GHG emissions from business travel and employee commuting 20% over the same timeframe. SPIE commits that 67% of its suppliers by emissions covering purchased goods and services, capital goods, fuel and energy_x0002_related activities and waste generated in operations will have science-based targets by 2025.</t>
  </si>
  <si>
    <t>Spier</t>
  </si>
  <si>
    <t>Spinko Ltd</t>
  </si>
  <si>
    <t>Spirax-Sarco Engineering plc</t>
  </si>
  <si>
    <t>GB00BWFGQN14</t>
  </si>
  <si>
    <t>213800WFVZQMHOZP2W17</t>
  </si>
  <si>
    <t>Overall Net-Zero Target
Spirax-Sarco commits to reach net-zero GHG emissions across the value chain by 2050.
Near-Term Targets
Spirax-Sarco commits to reduce absolute scope 1, 2 and 3 GHG emissions 50.4% by 2032
from a 2021 base year.
Long-Term Targets
Spirax-Sarco commits to reduce absolute scope 1, 2 and 3 GHG emissions 90% by 2050 from
a base year 2021.</t>
  </si>
  <si>
    <t>Spiro Part of the GES Collective</t>
  </si>
  <si>
    <t>SPL Powerlines UK Ltd</t>
  </si>
  <si>
    <t>Splice Group Europe Limited</t>
  </si>
  <si>
    <t>This target was approved using a streamlined target validation route exclusive to small and medium-sized enterprises (SMEs). https://sciencebasedtargets.org/faqs-for-smes/ Splice Group Europe Limited commits to reduce scope 1 and scope 2 GHG emissions 42% by 2030 from a 2021 base year, and to measure and reduce its scope 3 emissions. Splice Group Europe Limited commits to reach net-zero by 2050. As part of this, Splice Group Europe Limited commits to reduce scope 1+2+3 emissions 90% by 2050 from a 2021 base year.</t>
  </si>
  <si>
    <t>Splitvision Design AB</t>
  </si>
  <si>
    <t>This target was approved using a streamlined target validation route exclusive to small and medium-sized enterprises (SMEs). https://sciencebasedtargets.org/faqs-for-smes/ Splitvision Design AB commits to reduce scope 1 and scope 2 GHG emissions 50% by 2030 from a 2018 base year, and to measure and reduce its scope 3 emissions.</t>
  </si>
  <si>
    <t>Splunk Inc.</t>
  </si>
  <si>
    <t>US8486371045</t>
  </si>
  <si>
    <t>549300XGDSGBP6UEI867</t>
  </si>
  <si>
    <t>Sponda Ltd</t>
  </si>
  <si>
    <t>FI0009006829</t>
  </si>
  <si>
    <t>7437008N02XE409URE26</t>
  </si>
  <si>
    <t>This target was approved using a streamlined target validation route exclusive to small and medium-sized enterprises (SMEs). https://sciencebasedtargets.org/faqs-for-smes/ Sponda Ltd commits to reduce scope 1 and scope 2 GHG emissions 46% by 2030 from a 2019 base year, and to measure and reduce its scope 3 emissions.</t>
  </si>
  <si>
    <t>Sponge Group Limited</t>
  </si>
  <si>
    <t>This target was approved using a streamlined target validation route exclusive to small and medium-sized enterprises (SMEs). https://sciencebasedtargets.org/faqs-for-smes/ Sponge Group Limited commits to reduce scope 1 and scope 2 GHG emissions 42% by 2030 from a 2022 base year, and to measure and reduce its scope 3 emissions.</t>
  </si>
  <si>
    <t>Spoon AS</t>
  </si>
  <si>
    <t>This target was approved using a streamlined target validation route exclusive to small and medium-sized enterprises (SMEs). https://sciencebasedtargets.org/faqs-for-smes/ Spoon AS commits to reduce scope 1 and scope 2 GHG emissions 46% by 2030 from a 2019 base year, and to measure and reduce its scope 3 emissions.</t>
  </si>
  <si>
    <t>Sportler S.p.a.</t>
  </si>
  <si>
    <t>8156003BD3FCA4CAB232</t>
  </si>
  <si>
    <t>Spreafico Francesco &amp; F.lli S.p.A.</t>
  </si>
  <si>
    <t>8156002B4C96E2B37A87</t>
  </si>
  <si>
    <t>Springer Nature</t>
  </si>
  <si>
    <t>Overall Net-Zero Target
Springer Nature Group commits to reach net-zero GHG emissions across the value chain by 2040 from a 2019 base year.
Near-Term Targets
Springer Nature Group commits to reduce absolute scope 1 and 2 GHG emissions 54.6% by 2032 from a 2019 base year. Springer Nature Group also commits to reduce absolute scope 3 GHG emissions from purchased goods and services, capital goods, fuel and energy related activities, upstream transportation and distribution, waste generated in operations, business travel and upstream leased assets 32.5% within the same timeframe.
Long-Term Targets
Springer Nature Group commits to reduce absolute scope 1 and 2 GHG emissions 90% by 2040 from a 2019 base year. Springer Nature Group also commits to reduce absolute scope 3 GHG emissions 90% within the same timeframe.</t>
  </si>
  <si>
    <t>Springhill Farms (Pershore) Ltd</t>
  </si>
  <si>
    <t>Sprinklr, Inc.</t>
  </si>
  <si>
    <t>Sprint Consulting AS</t>
  </si>
  <si>
    <t>This target was approved using a streamlined target validation route exclusive to small and medium-sized enterprises (SMEs). https://sciencebasedtargets.org/faqs-for-smes/ Sprint Consulting AS commits to reduce scope 1 and scope 2 GHG emissions 46% by 2030 from a 2019 base year, and to measure and reduce its scope 3 emissions.</t>
  </si>
  <si>
    <t>SproutWorld</t>
  </si>
  <si>
    <t>This target was approved using a streamlined target validation route exclusive to small and medium-sized enterprises (SMEs). https://sciencebasedtargets.org/faqs-for-smes/ SproutWorld commits to reduce scope 1 and scope 2 GHG emissions 42% by 2030 from a 2021 base year, and to measure and reduce its scope 3 emissions.  SproutWorld commits to reduce scope 1+2+3 emissions 95% by 2040 from a 2021 base year.</t>
  </si>
  <si>
    <t>SPS Holding AG</t>
  </si>
  <si>
    <t>SQM</t>
  </si>
  <si>
    <t>CLP8716X1082</t>
  </si>
  <si>
    <t>SQUARE</t>
  </si>
  <si>
    <t>Management and organizational consulting firm Square commits to reduce absolute scope 1 and scope 2 GHG emissions 50.4% by 2031 from a 2019 base year. Square also commits to reduce scope 3 GHG emissions 58.2% per unit of value added within the same timeframe.</t>
  </si>
  <si>
    <t>SquareTrade Europe Limited</t>
  </si>
  <si>
    <t>984500BC67086DFDF759</t>
  </si>
  <si>
    <t>Squire Patton Boggs UK LLP</t>
  </si>
  <si>
    <t>SRG Apparels Ltd</t>
  </si>
  <si>
    <t>SRI SPK INTERNATIONAL</t>
  </si>
  <si>
    <t>IN3204015874</t>
  </si>
  <si>
    <t>SRV Group Plc</t>
  </si>
  <si>
    <t>FI4000523675</t>
  </si>
  <si>
    <t>743700GB29FXC0VXF414</t>
  </si>
  <si>
    <t>SE0000120669</t>
  </si>
  <si>
    <t>529900329VS14ZIML164</t>
  </si>
  <si>
    <t>SSE</t>
  </si>
  <si>
    <t>GB0007908733</t>
  </si>
  <si>
    <t>549300KI75VYLLMSK856</t>
  </si>
  <si>
    <t>2030, 2024, 2034</t>
  </si>
  <si>
    <t>SSE plc commits to reduce scope 1 GHG emissions 80.2% per kWh by 2030 from a 2018 base year.*  reduce absolute scope 1 and 2 GHG emissions 72.5% over the same timeframe.* SSE plc commits that 50% of its suppliers by spend will have a science-based targets by 2024. SSE plc also commits to reduce absolute GHG emissions from use of products sold 50% by 2034 from a 2018 base year. *The target boundary includes biogenic emissions and removals from bioenergy feedstocks.</t>
  </si>
  <si>
    <t>SSEN Distribution</t>
  </si>
  <si>
    <t>2033, 2026</t>
  </si>
  <si>
    <t>SSEN Distribution commits to reduce absolute scope 1 and 2 GHG emissions 55% by FY2033 from a FY2020 base year. SSEN Distribution also commits that 35% of suppliers by spend covering purchased goods and services and capital goods will set SBTs by FY2026.</t>
  </si>
  <si>
    <t>SSOE Group</t>
  </si>
  <si>
    <t>SSP Group plc</t>
  </si>
  <si>
    <t>GB00BGBN7C04</t>
  </si>
  <si>
    <t>213800QGNIWTXFMENJ24</t>
  </si>
  <si>
    <t>Overall Net-Zero Target
SSP Group commits to reach net-zero greenhouse gas emissions across the value chain by FY2040 from a FY2019 base year.
Near-Term Targets
SSP Group commits to reduce absolute scope 1 and 2 GHG emissions 60% by FY2032 from a FY2019 base year.
SSP Group commits to reduce absolute scope 3 GHG emissions from purchased goods and services and capital goods 35% within the same timeframe.
Long-Term Targets
SSP Group commits to reduce absolute scopes 1, 2 and 3 GHG emissions 90% by FY2040 from a FY2019 base year.</t>
  </si>
  <si>
    <t>St. Charles Consulting Group</t>
  </si>
  <si>
    <t>St. Gallisch-Appenzellische Kraftwerke AG</t>
  </si>
  <si>
    <t>This target was approved using a streamlined target validation route exclusive to small and medium-sized enterprises (SMEs). https://sciencebasedtargets.org/faqs-for-smes/ St. Gallisch-Appenzellische Kraftwerke AG commits to reduce scope 1 and scope 2 GHG emissions 42% by 2030 from a 2021 base year, and to measure and reduce its scope 3 emissions. St. Gallisch-Appenzellische Kraftwerke AG commits to reach net-zero by 2040. As part of this, St. Gallisch-Appenzellische Kraftwerke AG commits to reduce scope 1+2+3 emissions 95% by 2040 from a 2021 base year.</t>
  </si>
  <si>
    <t>St. James's Place</t>
  </si>
  <si>
    <t>GB0007669376</t>
  </si>
  <si>
    <t>213800M993ICXOMBCP87</t>
  </si>
  <si>
    <t>St. Modwen Properties Limited</t>
  </si>
  <si>
    <t>GB0007291015</t>
  </si>
  <si>
    <t>213800WMV4WVES8TQH05</t>
  </si>
  <si>
    <t>Overall Net-Zero Target: 
St. Modwen Properties Limited commits to reach net-zero greenhouse gas emissions across the value chain by 2050.
Near-Term Targets: 
St Modwen Properties commits to reduce absolute scope 1 and 2 GHG emissions 42% by 2030 from a 2021 base year.* St Modwen Properties also commits to reduce scope 3 GHG emissions 52% per square foot within the same timeframe.
Long-Term Targets: 
St. Modwen Properties Limited commits to reduce absolute scope 1 and 2 GHG emissions 90% by 2050 from a 2021 base year.* St. Modwen Properties Limited also commits to reduce absolute scope 3 GHG emissions 90% within the same timeframe.
*The target boundary includes land-related emissions and removals from bioenergy feedstocks.</t>
  </si>
  <si>
    <t>STA Pharmaceutical Co. Ltd.</t>
  </si>
  <si>
    <t>Stadler Rail AG</t>
  </si>
  <si>
    <t>CH0002178181</t>
  </si>
  <si>
    <t>506700781XDET0A89669</t>
  </si>
  <si>
    <t>Stadtmühle Schenk AG</t>
  </si>
  <si>
    <t>This target was approved using a streamlined target validation route exclusive to small and medium-sized enterprises (SMEs). https://sciencebasedtargets.org/faqs-for-smes/ Stadtmühle Schenk AG commits to reduce scope 1 and scope 2 GHG emissions 42% by 2030 from a 2021 base year, and to measure and reduce its scope 3 emissions.</t>
  </si>
  <si>
    <t>STAF Corporation</t>
  </si>
  <si>
    <t>This target was approved using a streamlined target validation route exclusive to small and medium-sized enterprises (SMEs). https://sciencebasedtargets.org/faqs-for-smes/ STAF Corporation commits to reduce scope 1 and scope 2 GHG emissions 42% by 2030 from a 2020 base year, and to measure and reduce its scope 3 emissions.</t>
  </si>
  <si>
    <t>STAG Industrial, Inc.</t>
  </si>
  <si>
    <t>549300QWYX2W6FASVQ07</t>
  </si>
  <si>
    <t>This target was approved using a streamlined target validation route exclusive to small and medium-sized enterprises (SMEs). https://sciencebasedtargets.org/faqs-for-smes/ STAG Industrial, Inc. commits to reduce scope 1 and scope 2 GHG emissions 50% by 2030 from a 2018 base year, and to measure and reduce its scope 3 emissions.</t>
  </si>
  <si>
    <t>Stagecoach Group ltd</t>
  </si>
  <si>
    <t>GB00B6YTLS95</t>
  </si>
  <si>
    <t>4L663LRNTBQ008OK2N07</t>
  </si>
  <si>
    <t>Stagestruck Ltd</t>
  </si>
  <si>
    <t>This target was approved using a streamlined target validation route exclusive to small and medium-sized enterprises (SMEs). https://sciencebasedtargets.org/faqs-for-smes/ Stagestruck Ltd commits to reduce scope 1 and scope 2 GHG emissions 42% by 2030 from a 2022 base year, and to measure and reduce its scope 3 emissions. Stagestruck Ltd commits to reach net-zero by 2050. As part of this, Stagestruck Ltd commits to reduce scope 1+2+3 emissions 90% by 2050 from a 2022 base year.</t>
  </si>
  <si>
    <t>Stahl Holdings B.V.</t>
  </si>
  <si>
    <t>Stahl Holdings B.V. commits to reduce absolute scope 1 and 2 GHG emissions 42% by 2030 from a 2021 base year.* Stahl Holdings B.V. also commits to reduce absolute scope 3 GHG emissions from purchased goods and services 25% within the same timeframe. *The target boundary includes biogenic land-related emissions and removals from bioenergy feedstocks.</t>
  </si>
  <si>
    <t>STANDARD ALLOYS INDIA PRIVATE LIMITED</t>
  </si>
  <si>
    <t>This target was approved using a streamlined target validation route exclusive to small and medium-sized enterprises (SMEs). https://sciencebasedtargets.org/faqs-for-smes/ STANDARD ALLOYS INDIA PRIVATE LIMITED commits to reduce scope 1 and scope 2 GHG emissions 42% by 2030 from a 2020 base year, and to measure and reduce its scope 3 emissions.</t>
  </si>
  <si>
    <t>Standard Chartered Bank</t>
  </si>
  <si>
    <t>GB0004082847</t>
  </si>
  <si>
    <t>U4LOSYZ7YG4W3S5F2G91</t>
  </si>
  <si>
    <t>Standard Hidráulica / Clever</t>
  </si>
  <si>
    <t>This target was approved using a streamlined target validation route exclusive to small and medium-sized enterprises (SMEs). https://sciencebasedtargets.org/faqs-for-smes/ Standard Hidráulica / Clever commits to reduce scope 1 and scope 2 GHG emissions 42% by 2030 from a 2022 base year, and to measure and reduce its scope 3 emissions.</t>
  </si>
  <si>
    <t>Standard Transportation Co.,Ltd</t>
  </si>
  <si>
    <t>This target was approved using a streamlined target validation route exclusive to small and medium-sized enterprises (SMEs). https://sciencebasedtargets.org/faqs-for-smes/Standard Transportation Co.,Ltd commits to reduce scope 1 and scope 2 GHG emissions 50% by 2030 from a 2018 base year, and to measure and reduce its scope 3 emissions.</t>
  </si>
  <si>
    <t>Stanhope Plc</t>
  </si>
  <si>
    <t>This target was approved using a streamlined target validation route exclusive to small and medium-sized enterprises (SMEs). https://sciencebasedtargets.org/faqs-for-smes/ Stanhope Plc commits to reduce scope 1 and scope 2 GHG emissions 42% by 2030 from a 2020 base year, and to measure and reduce its scope 3 emissions.</t>
  </si>
  <si>
    <t>Stanley Black &amp; Decker</t>
  </si>
  <si>
    <t>US8545021011</t>
  </si>
  <si>
    <t>549300DJ09SMTO561131</t>
  </si>
  <si>
    <t>US electrical equipment manufacturer Stanley Black &amp; Decker commits to reduce absolute scope 1 and 2 GHG emissions 100% by 2030, using a 2015 base year. Stanley Black and Decker also commits to reduce scope 3 GHG emissions 35% by 2030, using a 2017 base year. The scope 3 target covers the emissions from purchased goods and services, and upstream and downstream transportation and distribution.</t>
  </si>
  <si>
    <t>Stantec Inc.</t>
  </si>
  <si>
    <t>CA85472N1096</t>
  </si>
  <si>
    <t>549300MZ7NGUZDCP2T16</t>
  </si>
  <si>
    <t>Stantec Inc. commits to reduce absolute scope 1 and 2 GHG emissions 47% by 2030 from a 2019 base year. Stantec Inc. also commits to reduce absolute scope 3 GHG emissions from business travel by 47% within the same timeframe.</t>
  </si>
  <si>
    <t>Stanton Williams</t>
  </si>
  <si>
    <t>This target was approved using a streamlined target validation route exclusive to small and medium-sized enterprises (SMEs). https://sciencebasedtargets.org/faqs-for-smes/ Stanton Williams  commits to reduce absolute scope 1 and scope 2 GHG emissions 50% by 2030 from a 2018 base year, and to measure and reduce its scope 3 emissions.</t>
  </si>
  <si>
    <t>Staples Inc.</t>
  </si>
  <si>
    <t>US8550301027</t>
  </si>
  <si>
    <t>XQM2JINI1UL7642TU573</t>
  </si>
  <si>
    <t>Staples Inc. commits to reduce absolute scopes 1 and 2 GHG emissions 35% by FY2028 from a FY2021 base year. Staples Inc. also commits that 70% of suppliers by spend covering purchased goods and services and upstream transportation and distribution, will have science-based GHG emission reduction targets by FY2027.</t>
  </si>
  <si>
    <t>Star Asia Trading Pte.Ltd</t>
  </si>
  <si>
    <t>star installation contractors ltd</t>
  </si>
  <si>
    <t>This target was approved using a streamlined target validation route exclusive to small and medium-sized enterprises (SMEs). https://sciencebasedtargets.org/faqs-for-smes/ star installation contractors ltd commits to reduce scope 1 and scope 2 GHG emissions 42% by 2030 from a 2023 base year, and to measure and reduce its scope 3 emissions.</t>
  </si>
  <si>
    <t>Starboard, Airush &amp; SOMWR</t>
  </si>
  <si>
    <t>This target was approved using a streamlined target validation route exclusive to small and medium-sized enterprises (SMEs). https://sciencebasedtargets.org/faqs-for-smes/ Starboard, Airush &amp; SOMWR commits to reduce scope 1 and scope 2 GHG emissions 42% by 2030 from a 2020 base year, and to measure and reduce its scope 3 emissions.  Starboard, Airush &amp; SOMWR  commits to reach net-zero by 2050. As part of this, Starboard, Airush &amp; SOMWR commits to reduce scope 1+2+3 emissions 100% by 2050 from a 2020 base year.</t>
  </si>
  <si>
    <t>Starbucks Coffee Company</t>
  </si>
  <si>
    <t>US8552441094</t>
  </si>
  <si>
    <t>OQSJ1DU9TAOC51A47K68</t>
  </si>
  <si>
    <t>Starbucks commits to reduce absolute scope 1, scope 2, and scope 3 GHG emissions 50% by FY2030 from a FY2019 base year.</t>
  </si>
  <si>
    <t>StarHub Ltd</t>
  </si>
  <si>
    <t>SG1V12936232</t>
  </si>
  <si>
    <t>Overall Net-Zero Target
StarHub Ltd commits to reach net-zero greenhouse gas emissions across the value chain by
2050.
Near-Term Targets
StarHub Ltd commits to reduce absolute scope 1 and 2 GHG emissions 50% by 2030 from a
2021 base year. StarHub Ltd also commits to reduce absolute scope 3 GHG emissions from
purchased goods and services, capital goods, fuel and energy-related activities, and
downstream leased assets 25% within the same timeframe.
Long-Term Targets
StarHub Ltd commits to reduce absolute scope 1, 2, and 3 GHG emissions 90% by 2050 from a 2021 base year.</t>
  </si>
  <si>
    <t>STARK Group</t>
  </si>
  <si>
    <t>213800TVFZLS2UKKDC72</t>
  </si>
  <si>
    <t>STARK Group commits to reduce absolute scope 1 and 2 GHG emissions 42% by FY2030 from a FY2020 base year.* STARK Group commits to actively sourcing 100% renewable electricity by FY2030 from 0% at a FY2020 base year. STARK Group also commits to reduce absolute scope 3 GHG emissions 12.3% within the same timeframe. *The target boundary includes biogenic emissions and removals from bioenergy feedstocks.</t>
  </si>
  <si>
    <t>Starling Bank</t>
  </si>
  <si>
    <t>213800AE5VSF3V1PAV23</t>
  </si>
  <si>
    <t>STARTEAM GLOBAL</t>
  </si>
  <si>
    <t>5299008WDUZSKSX26L80</t>
  </si>
  <si>
    <t>StarTele Tech Pvt Limited</t>
  </si>
  <si>
    <t>This target was approved using a streamlined target validation route exclusive to small and medium-sized enterprises (SMEs). https://sciencebasedtargets.org/faqs-for-smes/ StarTele Tech Pvt Limited commits to reduce scope 1 and scope 2 GHG emissions 42% by 2030 from a 2023 base year, and to measure and reduce its scope 3 emissions.</t>
  </si>
  <si>
    <t>Starzen Co., Ltd.</t>
  </si>
  <si>
    <t>JP3399100001</t>
  </si>
  <si>
    <t>Statik</t>
  </si>
  <si>
    <t>This target was approved using a streamlined target validation route exclusive to small and medium-sized enterprises (SMEs). https://sciencebasedtargets.org/faqs-for-smes/  Statik commits to reduce scope 1 and scope 2 GHG emissions 50% by 2030 from a 2018 base year, and to measure and reduce its scope 3 emissions.</t>
  </si>
  <si>
    <t>Statnett SF</t>
  </si>
  <si>
    <t>NO0010713340</t>
  </si>
  <si>
    <t>5967007LIEEXZXHAI017</t>
  </si>
  <si>
    <t>Staycity</t>
  </si>
  <si>
    <t>635400BBRDS7K5ISDG67</t>
  </si>
  <si>
    <t>Staycold Export Ltd</t>
  </si>
  <si>
    <t>This target was approved using a streamlined target validation route exclusive to small and medium-sized enterprises (SMEs). https://sciencebasedtargets.org/faqs-for-smes/ Staycold Export Ltd commits to reduce scope 1 and scope 2 GHG emissions 46% by 2030 from a 2019 base year, and to measure and reduce its scope 3 emissions.</t>
  </si>
  <si>
    <t>STCH INTEGRATED MARKETING SOLUTION PRIVATE LIMITED</t>
  </si>
  <si>
    <t>This target was approved using a streamlined target validation route exclusive to small and medium-sized enterprises (SMEs). https://sciencebasedtargets.org/faqs-for-smes/ STCH INTEGRATED MARKETING SOLUTION PRIVATE LIMITED commits to reduce scope 1 and scope 2 GHG emissions 42% by 2030 from a 2020 base year, and to measure and reduce its scope 3 emissions.</t>
  </si>
  <si>
    <t>Stedin Groep</t>
  </si>
  <si>
    <t>724500R5IP6TFKTNRU48</t>
  </si>
  <si>
    <t>Steelcase Inc.</t>
  </si>
  <si>
    <t>US8581552036</t>
  </si>
  <si>
    <t>GIE4CCPBJDI8SMV1OX95</t>
  </si>
  <si>
    <t>Overall Net-Zero Target: 
Steelcase Inc. commits to reach net-zero greenhouse gas emissions across the value chain by FY2050.
Near-Term Targets: 
Steelcase Inc. commits to reduce absolute scope 1 and 2 GHG emissions 50% by FY2031 from FY2020 base year*. Steelcase Inc. also commits to reduce absolute scope 3 GHG emissions from fuel- and energy-related activities, waste generated in operations, and business travel 28% by within the same timeframe. Steelcase Inc. further commits that 80% of its suppliers by emissions covering purchased goods and services and upstream transportation and distribution, will have science-based targets by FY2025.
*The target boundary includes biogenic land-related emissions and removals from bioenergy feedstocks.
Long-Term Targets: 
Steelcase Inc. commits to reduce absolute scope 1, 2, and 3 GHG emissions 90% by FY2050 from a FY2020 base year*.
*The target boundary includes land-related emissions and removals from bioenergy feedstocks.</t>
  </si>
  <si>
    <t>SteelSummit Holdings, Inc.</t>
  </si>
  <si>
    <t>Steengoed Projecten CV</t>
  </si>
  <si>
    <t>This target was approved using a streamlined target validation route exclusive to small and medium-sized enterprises (SMEs). https://sciencebasedtargets.org/faqs-for-smes/ Steengoed Projecten CV commits to reduce scope 1 and scope 2 GHG emissions 42% by 2030 from a 2021 base year, and to measure and reduce its scope 3 emissions.</t>
  </si>
  <si>
    <t>SteepConsult, Inc. (dba Arrayo)</t>
  </si>
  <si>
    <t>This target was approved using a streamlined target validation route exclusive to small and medium-sized enterprises (SMEs). https://sciencebasedtargets.org/faqs-for-smes/ SteepConsult, Inc. (dba Arrayo) commits to maintain zero scope 1 emissions through 2030. SteepConsult, Inc. (dba Arrayo) also commits to reduce absolute scope 2 GHG emissions 50% by 2030 from a 2018 base year, and to measure and reduce its scope 3 emissions.</t>
  </si>
  <si>
    <t>Steffco Limited t/a Resource</t>
  </si>
  <si>
    <t>This target was approved using a streamlined target validation route exclusive to small and medium-sized enterprises (SMEs). https://sciencebasedtargets.org/faqs-for-smes/ Steffco Limited t/a Resource commits to reduce scope 1 and scope 2 GHG emissions 46% by 2030 from a 2019 base year, and to measure and reduce its scope 3 emissions. Steffco Limited t/a Resource commits to reduce scope 1+2+3 emissions 90% by 2040 from a 2019 base year.</t>
  </si>
  <si>
    <t>Steklarna Hrastnik d.o.o.</t>
  </si>
  <si>
    <t>Stella McCartney Ltd</t>
  </si>
  <si>
    <t>Overall Net-Zero Target
Stella McCartney Ltd commits to reach net-zero greenhouse gas emissions across the value chain by 2040 from a 2019 base year.
Near-Term Targets
Stella McCartney commits to reduce absolute scope 1 and 2 GHG emissions 75% by 2030 from a 2019 base year. Stella McCartney also commits to increase active annual sourcing of renewable electricity from 57% in 2019 to 100% by 2030. Stella McCartney further commits to reduce absolute scope 3 GHG emissions 46.2% by 2030 from a 2019 base year.
Long-Term Targets
Stella McCartney commits to reduce absolute scopes 1, 2 and 3 GHG emissions 90% by 2040 from a 2019 base year.</t>
  </si>
  <si>
    <t>Stellenbosch Vineyards</t>
  </si>
  <si>
    <t>This target was approved using a streamlined target validation route exclusive to small and medium-sized enterprises (SMEs). https://sciencebasedtargets.org/faqs-for-smes/ Stellenbosch Vineyards commits to reduce scope 1 and scope 2 GHG emissions 42% by 2030 from a 2022 base year, and to measure and reduce its scope 3 emissions.  Stellenbosch Vineyards commits to reach net-zero by 2050. As part of this, Stellenbosch Vineyards commits to reduce scope 1+2+3 emissions 90% by 2050 from a 2022 base year.</t>
  </si>
  <si>
    <t>STELLIANT</t>
  </si>
  <si>
    <t>Stena Aluminium AB</t>
  </si>
  <si>
    <t>Stena Recycling Group</t>
  </si>
  <si>
    <t>Stena Recycling Group commits to reduce absolute scope 1 and 2 GHG emissions 50% by 2030 from a 2021 base year*.Stena Recycling Group
also commits to reduce absolute scope 3 GHG emissions from purchased goods and services, capital goods, upstream transportation and distribution and downstream transportation and distribution 25% within the same timeframe*.
*The target boundary includes biogenic land-related emissions and
removals from bioenergy feedstocks.</t>
  </si>
  <si>
    <t>Stensdal Group A/S</t>
  </si>
  <si>
    <t>This target was approved using a streamlined target validation route exclusive to small and medium-sized enterprises (SMEs). https://sciencebasedtargets.org/faqs-for-smes/ Stensdal Group A/S commits to reduce scope 1 and scope 2 GHG emissions 42% by 2030 from a 2022 base year, and to measure and reduce its scope 3 emissions. Stensdal Group A/S commits to reach net-zero by 2050. As part of this, Stensdal Group A/S commits to reduce scope 1+2+3 emissions 100% by 2050 from a 2022 base year.</t>
  </si>
  <si>
    <t>Stephen Webster Ltd</t>
  </si>
  <si>
    <t>This target was approved using a streamlined target validation route exclusive to small and medium-sized enterprises (SMEs). https://sciencebasedtargets.org/faqs-for-smes/Stephen Webster Ltd scope 1 and scope 2 GHG emissions 46% by 2030 from a 2019 base year, and to measure and reduce its scope 3 emissions.</t>
  </si>
  <si>
    <t>Sterling Pharma Solutions</t>
  </si>
  <si>
    <t>Sterlite Technologies</t>
  </si>
  <si>
    <t>INE089C01029</t>
  </si>
  <si>
    <t>2549009PLGZR1CDA6F81</t>
  </si>
  <si>
    <t>STERNE GROUP</t>
  </si>
  <si>
    <t>Overall Net-Zero Target
STERNE GROUP commits to reach net-zero GHG emissions across the value chain by 2050.
Near-Term Targets
STERNE GROUP commits to reduce absolute scope 1 and 2 GHG emissions 42% by 2030
from a 2021 base year*. STERNE GROUP also commits to reduce absolute scope 3 GHG
emissions from upstream transportation &amp; distribution 25% within the same timeframe.*
*The target boundary includes biogenic emissions and removals from bioenergy feedstocks.
Long-Term Targets
STERNE GROUP Group commits to reduce absolute scope 1 and 2 GHG emissions 90% by
2050 from a 2021 base year*. STERNE GROUP Group also commits to reduce absolute scope 3 GHG emissions 90% within the same timeframe.*
*The target boundary includes biogenic emissions and removals from bioenergy feedstocks.</t>
  </si>
  <si>
    <t>Steven Madden Ltd.</t>
  </si>
  <si>
    <t>US5562691080</t>
  </si>
  <si>
    <t>549300Z9GZ7GYJWSGF43</t>
  </si>
  <si>
    <t>American multinational corporation Steven Madden Ltd. commits to reduce absolute scope 1 and 2 GHG emissions 50% by 2030 from a 2021 baseline. Steven Madden Ltd. also commits to reduce absolute scope 3 emissions from purchased goods and services 30% within the same timeframe.* *The target boundary includes land-related emissions and removals from bioenergy feedstocks.</t>
  </si>
  <si>
    <t>STHREE PLC</t>
  </si>
  <si>
    <t>GB00B0KM9T71</t>
  </si>
  <si>
    <t>2138003NEBX5VRP3EX50</t>
  </si>
  <si>
    <t>Overall Net-Zero Target
SThree PLC commits to reach net-zero greenhouse gas emissions across the value chain by 2050 from a 2019 base year.
Near-Term Targets
SThree PLC commits to reduce absolute scope 1 and 2 GHG emissions 77% by 2030 from a 2019 base year. SThree PLC commits to increase annual sourcing of renewable electricity from 28% in 2019 to 100% by 2030. SThree PLC commits to reduce absolute scope 3 GHG emissions 50% by 2030 from a 2019 base year.
Long-Term Targets
SThree PLC commits to reduce absolute scope 1, 2, and 3 GHG emissions 90% by 2050 from 
a 2019 base year.</t>
  </si>
  <si>
    <t>STI Group | STI - Gustav Stabernack GmbH</t>
  </si>
  <si>
    <t>Stibo Software Group A/S</t>
  </si>
  <si>
    <t>STIHL Holding AG &amp; Co. KG</t>
  </si>
  <si>
    <t>Stillfront Group AB (publ)</t>
  </si>
  <si>
    <t>SE0015346135</t>
  </si>
  <si>
    <t>529900SYKCO4GYBTIJ54</t>
  </si>
  <si>
    <t>Stillfront Group commits to reduce absolute scope 1 and 2 GHG emissions 42% by 2030 from a 2022 base year*. Stillfront Group also commits to reduce scope 3 GHG emissions 51.6% per SEK value added within the same timeframe. 
*The target boundary includes biogenic land-related emissions and removals from bioenergy feedstocks.</t>
  </si>
  <si>
    <t>Stirland Paterson (Printers) Limited</t>
  </si>
  <si>
    <t>This target was approved using a streamlined target validation route exclusive to small and medium-sized enterprises (SMEs). https://sciencebasedtargets.org/faqs-for-smes/ Stirland Paterson (Printers) Limited commits to reduce scope 1 and scope 2 GHG emissions 42% by 2030 from a 2021 base year, and to measure and reduce its scope 3 emissions. Stirland Paterson (Printers) Limited commits to reach net-zero by 2050. As part of this, Stirland Paterson (Printers) Limited commits to reduce scope 1+2+3 emissions 90% by 2050 from a 2021 base year.</t>
  </si>
  <si>
    <t>STMicroelectronics NV</t>
  </si>
  <si>
    <t>NL0000226223</t>
  </si>
  <si>
    <t>213800Z8NOHIKRI42W10</t>
  </si>
  <si>
    <t>STMicroelectronics commits to reduce absolute scope 1 and 2 GHG emissions 50% by 2025 from a 2018 base year. STMicroelectronics commits to increase annual sourcing of renewable electricity from 22% in 2018 to 80% by 2025 and 100% by 2030.</t>
  </si>
  <si>
    <t>Sto NV</t>
  </si>
  <si>
    <t>This target was approved using a streamlined target validation route exclusive to small and medium-sized enterprises (SMEs). https://sciencebasedtargets.org/faqs-for-smes/ Sto NV commits to reduce scope 1 and scope 2 GHG emissions 42% by 2030 from a 2021 base year, and to measure and reduce its scope 3 emissions.</t>
  </si>
  <si>
    <t>Stockland Corporation Limited and Stockland Trust</t>
  </si>
  <si>
    <t>AU000000SGP0</t>
  </si>
  <si>
    <t>Stoelzle Glass Group</t>
  </si>
  <si>
    <t>Stoelzle Glass Group commits to reduce absolute 1 and 2 GHG emissions
50% by 2030 from a 2019 base year. Stoelzle Glass Group commits to
reduce absolute 3 GHG emissions 15% by 2030 from a 2019 base year.</t>
  </si>
  <si>
    <t>Stokke AS</t>
  </si>
  <si>
    <t>549300R2MSTDDNJVPC55</t>
  </si>
  <si>
    <t>This target was approved using a streamlined target validation route exclusive to small and medium-sized enterprises (SMEs). https://sciencebasedtargets.org/faqs-for-smes/ Stokke AS commits to reducescope 1 and scope 2 GHG emissions 42% by 2030 from a 2020 base year, and to measure and reduce its scope 3 emissions.</t>
  </si>
  <si>
    <t>Stolt Tankers B.V</t>
  </si>
  <si>
    <t>Stonbury Limited</t>
  </si>
  <si>
    <t>This target was approved using a streamlined target validation route exclusive to small and medium-sized enterprises (SMEs). https://sciencebasedtargets.org/faqs-for-smes/ Stonbury Limited commits to reduce scope 1 and scope 2 GHG emissions 50% by 2030 from a 2018 base year, and to measure and reduce its scope 3 emissions.</t>
  </si>
  <si>
    <t>Stonemen Crafts India Pvt. Ltd.</t>
  </si>
  <si>
    <t>335800A9IAXIV31IP505</t>
  </si>
  <si>
    <t>Stonyfield</t>
  </si>
  <si>
    <t>US86209Q1004</t>
  </si>
  <si>
    <t>Organic yogurt maker Stonyfield commits to reduce absolute Scope 1, 2 GHG emissions 30 % by 2030 from a 2017 base year. Stonyfield commits to reduce absolute Scope 3 GHG emissions 30 % by 2030 from a 2017 base year.</t>
  </si>
  <si>
    <t>FI0009005961</t>
  </si>
  <si>
    <t>7437000ZP669LKUTZ738</t>
  </si>
  <si>
    <t>Storable</t>
  </si>
  <si>
    <t>Storable commits to reduce absolute scope 1 and 2 GHG emissions 42% by 2030 from a 2021 base year. Storable commits to reduce absolute scope 3 GHG emissions 25% within the same timeframe.</t>
  </si>
  <si>
    <t>STORDATA</t>
  </si>
  <si>
    <t>This target was approved using a streamlined target validation route exclusive to small and medium-sized enterprises (SMEs). https://sciencebasedtargets.org/faqs-for-smes/ STORDATA commits to reduce scope 1 and scope 2 GHG emissions 42% by 2030 from a 2022 base year, and to measure and reduce its scope 3 emissions.</t>
  </si>
  <si>
    <t>Storebrand ASA</t>
  </si>
  <si>
    <t>NO0003053605</t>
  </si>
  <si>
    <t>5967007LIEEXZX7NA051</t>
  </si>
  <si>
    <t>Headline target: Storebrand's portfolio targets cover 81% of its total investment and lending activities by invested assets as of 2021. https://sciencebasedtargets.org/resources/files/Target-language-and-summary_Storebrand_ASA.pdf</t>
  </si>
  <si>
    <t>549300DL3K4HLJ41KD24</t>
  </si>
  <si>
    <t>Story Contracting Ltd</t>
  </si>
  <si>
    <t>213800VINXFK3OXP8526</t>
  </si>
  <si>
    <t>Story Contracting Ltd commits to reduce absolute scope 1 and 2 GHG emissions by 46.2% by FY2030 from a FY2020 base year. Story Contracting Ltd also commits to increase annual sourcing of renewable electricity from 12% in FY2020 to 100% by FY2025. Story Contracting Ltd further commits to reduce absolute scope 3 GHG emissions 25% by FY2030 from a FY2021 base year. Story Contracting Ltd finally commits that 30% of its suppliers by emissions covering purchased goods and services and waste generated in operations, will have set science-based targets by 2025</t>
  </si>
  <si>
    <t>Storytel AB (publ)</t>
  </si>
  <si>
    <t>SE0007439443</t>
  </si>
  <si>
    <t>549300I1FSPPI9HHU419</t>
  </si>
  <si>
    <t>STP Holding GmbH</t>
  </si>
  <si>
    <t>This target was approved using a streamlined target validation route exclusive to small and medium-sized enterprises (SMEs). https://sciencebasedtargets.org/faqs-for-smes/ STP Holding GmbH commits to reduce scope 1 and scope 2 GHG emissions 42% by 2030 from a 2020 base year, and to measure and reduce its scope 3 emissions.</t>
  </si>
  <si>
    <t>Straive</t>
  </si>
  <si>
    <t>STRATEC SE</t>
  </si>
  <si>
    <t>DE000STRA555</t>
  </si>
  <si>
    <t>529900ZZJWANAFSPGV30</t>
  </si>
  <si>
    <t>Stratech Scientific Limited</t>
  </si>
  <si>
    <t>This target was approved using a streamlined target validation route exclusive to small and medium-sized enterprises (SMEs). https://sciencebasedtargets.org/faqs-for-smes/ Stratech Scientific Limited commits to reduce scope 1 and scope 2 GHG emissions 42% by 2030 from a 2022 base year, and to measure and reduce its scope 3 emissions. Stratech Scientific Limited commits to reach net-zero by 2042. As part of this, Stratech Scientific Limited commits to reduce scope 1+2+3 emissions 90% by 2042 from a 2022 base year.</t>
  </si>
  <si>
    <t>Strategic Sports Ltd.</t>
  </si>
  <si>
    <t>Strategic Sports LTD commits to reduce absolute scope 1 and 2 GHG emissions 42% by 2029 from a 2019 base year*. Strategic Sports LTD also commits to increase active sourcing of renewable electricity from 0% in 2019 to 100% by 2030. Strategic Sports LTD further commits to reduce scope 3 GHG emissions 51.6% per helmet produced by 2029 from a 2019 base year. *The target boundary includes land-related emissions and removals from bioenergy feedstocks.</t>
  </si>
  <si>
    <t>Straub-Verpackungen GmbH</t>
  </si>
  <si>
    <t>98450075G1A853876C76</t>
  </si>
  <si>
    <t>Straumann Holding AG</t>
  </si>
  <si>
    <t>CH 0012 280 076</t>
  </si>
  <si>
    <t>50670046ML5FVIM60Z37</t>
  </si>
  <si>
    <t>Overall Net Zero Target
Straumann Group commits to reach net-zero greenhouse gas emissions across the value chain by 2040.
Near-Term Targets
Straumann Group commits to reduce absolute scope 1 and 2 GHG emissions 42% by 2030 from a 2021 base year. Straumann Group also commits to reduce absolute scope 3 GHG emissions 25% within the same timeframe.
Long-Term Targets
Straumann Group commits to reduce absolute scope 1, 2 and 3 GHG emissions 90% by 2040 from a 2021 base year.</t>
  </si>
  <si>
    <t>Strawson Produce Ltd</t>
  </si>
  <si>
    <t>This target was approved using a streamlined target validation route exclusive to small and medium-sized enterprises (SMEs). https://sciencebasedtargets.org/faqs-for-smes/ Strawson Produce Ltd commits to reduce scope 1 and scope 2 GHG emissions 42% by 2030 from a 2022 base year, and to measure and reduce its scope 3 emissions.</t>
  </si>
  <si>
    <t>Stretchline Holdings Limited</t>
  </si>
  <si>
    <t>Stride Treglown Limited</t>
  </si>
  <si>
    <t>This target was approved using a streamlined target validation route exclusive to small and medium-sized enterprises (SMEs). https://sciencebasedtargets.org/faqs-for-smes/ Stride Treglown Limited commits to reduce scope 1 and scope 2 GHG emissions 50% by 2030 from a 2018 base year, and to measure and reduce its scope 3 emissions. Stride Treglown Limited commits to reach net-zero by 2050. As part of this, Stride Treglown Limited commits to reduce scope 1+2+3 emissions 90% by 2050 from a 2018 base year.</t>
  </si>
  <si>
    <t>Strömberg Distribution i Flemingsberg AB</t>
  </si>
  <si>
    <t>This target was approved using a streamlined target validation route exclusive to small and medium-sized enterprises (SMEs). https://sciencebasedtargets.org/faqs-for-smes/ Strömberg Distribution i Flemingsberg AB commits to reduce scope 1 and scope 2 GHG emissions 42% by 2030 from a 2022 base year, and to measure and reduce its scope 3 emissions.</t>
  </si>
  <si>
    <t>Strong Roots</t>
  </si>
  <si>
    <t>This target was approved using a streamlined target validation route exclusive to small and medium-sized enterprises (SMEs). https://sciencebasedtargets.org/faqs-for-smes/ Strong Roots commits to reduce scope 1 and scope 2 GHG emissions 42% by 2030 from a 2022 base year, and to measure and reduce its scope 3 emissions. Strong Roots commits to reach net-zero by 2040. As part of this, Strong Roots commits to reduce scope 1+2+3 emissions 90% by 2040 from a 2022 base year.</t>
  </si>
  <si>
    <t>StrongPoint</t>
  </si>
  <si>
    <t>NO0010098247</t>
  </si>
  <si>
    <t>5967007LIEEXZXISIG31</t>
  </si>
  <si>
    <t>Structa Industries</t>
  </si>
  <si>
    <t>This target was approved using a streamlined target validation route exclusive to small and medium-sized enterprises (SMEs). https://sciencebasedtargets.org/faqs-for-smes/ Structa Industries commits to reduce scope 1 and scope 2 GHG emissions 42% by 2030 from a 2022 base year, and to measure and reduce its scope 3 emissions.</t>
  </si>
  <si>
    <t>Structure Tone International Limited</t>
  </si>
  <si>
    <t>Structure Tone LLC</t>
  </si>
  <si>
    <t>Strukton Roads &amp; Concrete</t>
  </si>
  <si>
    <t>Stryhns AS</t>
  </si>
  <si>
    <t>213800U6NJN51C2ZBZ54</t>
  </si>
  <si>
    <t>Stryhns A/S commits to reduce absolute scope 1 and 2 GHG emissions 93% by 2030 from a 2020 base year, and to reduce absolute scope 3 GHG emissions 25% within the same timeframe. Stryhns A/S also commits that 70% of its suppliers by emissions covering purchased goods and services will have science-based targets by 2025. Stryhns A/S commits to increase annual sourcing of renewable electricity from 0% in 2020 to 100% by 2021 and commits to continue annually sourcing 100% renewable electricity through 2030.</t>
  </si>
  <si>
    <t>STRYKER CORPORATION</t>
  </si>
  <si>
    <t>Stuart Delivery</t>
  </si>
  <si>
    <t>9598005K213NU98DVM18</t>
  </si>
  <si>
    <t>Studio Graphene Holdings Limited</t>
  </si>
  <si>
    <t>This target was approved using a streamlined target validation route exclusive to small and medium-sized enterprises (SMEs). https://sciencebasedtargets.org/faqs-for-smes/ Studio Graphene Holdings Limited commits to reduce scope 1 and scope 2 GHG emissions 42% by 2030 from a 2022 base year, and to measure and reduce its scope 3 emissions. Studio Graphene Holdings Limited commits to reach net-zero by 2050. As part of this, Studio Graphene Holdings Limited commits to reduce scope 1+2+3 emissions 90% by 2050 from a 2022 base year.</t>
  </si>
  <si>
    <t>STUDIO ONION CO., Ltd.</t>
  </si>
  <si>
    <t>This target was approved using a streamlined target validation route exclusive to small and medium-sized enterprises (SMEs). https://sciencebasedtargets.org/faqs-for-smes/  STUDIO ONION CO., Ltd. commits to reduce scope 1 and scope 2 GHG emissions 42% by 2030 from a 2020 base year, and to measure and reduce its scope 3 emissions.</t>
  </si>
  <si>
    <t>Studio XAG</t>
  </si>
  <si>
    <t>Albania</t>
  </si>
  <si>
    <t>This target was approved using a streamlined target validation route exclusive to small and medium-sized enterprises (SMEs). https://sciencebasedtargets.org/faqs-for-smes/ Studio XAG commits to reduce scope 1 and scope 2 GHG emissions 28% by 2030 from a 2019 base year, and to measure and reduce its scope 3 emissions.</t>
  </si>
  <si>
    <t>Stutzer&amp;Co. AG</t>
  </si>
  <si>
    <t>This target was approved using a streamlined target validation route exclusive to small and medium-sized enterprises (SMEs). https://sciencebasedtargets.org/faqs-for-smes/ Stutzer&amp;Co. AG commits to reduce scope 1 and scope 2 GHG emissions 46% by 2030 from a 2019 base year, and to measure and reduce its scope 3 emissions.</t>
  </si>
  <si>
    <t>STV Group plc</t>
  </si>
  <si>
    <t>GB00B3CX3644</t>
  </si>
  <si>
    <t>This target was approved using a streamlined target validation route exclusive to small and medium-sized enterprises (SMEs). https://sciencebasedtargets.org/faqs-for-smes/ STV Group plc commits to reduce scope 1 and scope 2 GHG emissions 50% by 2030 from a 2018 base year, and to measure and reduce its scope 3 emissions. STV Group plc to reduce scope 1+2+3 emissions 90% by 2050 from a 2018 base year.</t>
  </si>
  <si>
    <t>Style Textile (Pvt.) Ltd.</t>
  </si>
  <si>
    <t>Stylers International Limited</t>
  </si>
  <si>
    <t>successfactory management coaching gmbh</t>
  </si>
  <si>
    <t>This target was approved using a streamlined target validation route exclusive to small and medium-sized enterprises (SMEs). https://sciencebasedtargets.org/faqs-for-smes/ successfactory management coaching gmbh commits to reduce scope 1 and scope 2 GHG emissions 42% by 2030 from a 2022 base year, and to measure and reduce its scope 3 emissions.</t>
  </si>
  <si>
    <t>SUCHEME Groupe</t>
  </si>
  <si>
    <t>Sucocítrico Cutrale</t>
  </si>
  <si>
    <t>Sudarshan Chemical Industries Limited</t>
  </si>
  <si>
    <t>335800WD6GHGEBC1NL08</t>
  </si>
  <si>
    <t>SÜDPACK Holding GmbH</t>
  </si>
  <si>
    <t>529900OS9W3QCT7D2Y60</t>
  </si>
  <si>
    <t>Südzucker AG (Group)</t>
  </si>
  <si>
    <t>DE 0007297004</t>
  </si>
  <si>
    <t>529900S8QNB101D40S72</t>
  </si>
  <si>
    <t>Südzucker AG (Group) commits to reduce absolute scope 1 and 2 GHG emissions 50.4% by 2030 from a 2018 base year.* Südzucker AG (Group) also commits to reduce absolute scope 3 GHG emissions from purchased goods and services, fuel and energy related activities, and upstream transportation and distribution 30% within the same timeframe.* *The target boundary includes biogenic land-related emissions and removals from bioenergy feedstocks.</t>
  </si>
  <si>
    <t>SUENAMI INDUSTRY CO., LTD.</t>
  </si>
  <si>
    <t>This target was approved using a streamlined target validation route exclusive to small and medium-sized enterprises (SMEs). https://sciencebasedtargets.org/faqs-for-smes/ SUENAMI INDUSTRY CO., LTD. commits to reduce scope 1 and scope 2 GHG emissions 42% by 2030 from a 2022 base year, and to measure and reduce its scope 3 emissions.</t>
  </si>
  <si>
    <t>SUEZ</t>
  </si>
  <si>
    <t>FR0010613471</t>
  </si>
  <si>
    <t>549300JQIZM6CL7POC81</t>
  </si>
  <si>
    <t>Suez commits to reduce absolute scopes 1 and 2 GHG emissions 46% by 2030 from a 2019 base year*. Suez also commits to reduce absolute scope 3 GHG emissions from purchased goods and services, fuel and energy related activities, upstream and downstream transportation and distribution 14% within the same timeframe. Suez commits that 25% of its suppliers by emissions covering purchased goods and services and use of sold products, will have science-based targets by 2026. *The target boundary includes biogenic emissions and removals from bioenergy feedstocks.</t>
  </si>
  <si>
    <t>SUGIYAMA STEEL CO.,LTD.</t>
  </si>
  <si>
    <t>This target was approved using a streamlined target validation route exclusive to small and medium-sized enterprises (SMEs). https://sciencebasedtargets.org/faqs-for-smes/ SUGIYAMA STEEL CO.,LTD. commits to reduce scope 1 and scope 2 GHG emissions 42% by 2030 from a 2022 base year, and to measure and reduce its scope 3 emissions.</t>
  </si>
  <si>
    <t>Suichang Dexin Casting Steel Co.,Ltd.</t>
  </si>
  <si>
    <t>Suichang Dexin Casting Steel Co.,Ltd. Commits to reduce scope 1 and scope 2 GHG emissions 30% by 2030 from a 2018 base year, and to measure and reduce its scope 3 emissions.</t>
  </si>
  <si>
    <t>SUITO INDUSTRY CO.,LTD.</t>
  </si>
  <si>
    <t>This target was approved using a streamlined target validation route exclusive to small and medium-sized enterprises (SMEs). https://sciencebasedtargets.org/faqs-for-smes/ SUITO INDUSTRY CO.,LTD. commits to reduce scope 1 and scope 2 GHG emissions 42% by 2030 from a 2022 base year, and to measure and reduce its scope 3 emissions.</t>
  </si>
  <si>
    <t>SULO SAS</t>
  </si>
  <si>
    <t>Sulzer Management AG</t>
  </si>
  <si>
    <t>CH 003 838891 1</t>
  </si>
  <si>
    <t>529900NZ6MAST5IJF669</t>
  </si>
  <si>
    <t>SUMCO Corporation</t>
  </si>
  <si>
    <t>JP3322930003</t>
  </si>
  <si>
    <t>353800SUSRUOM0V6KU92</t>
  </si>
  <si>
    <t>Sumi Lumber Co.,Ltd.</t>
  </si>
  <si>
    <t>This target was approved using a streamlined target validation route exclusive to small and medium-sized enterprises (SMEs). https://sciencebasedtargets.org/faqs-for-smes/ Sumi Lumber Co.,Ltd. commits to reduce scope 1 and scope 2 GHG emissions 42% by 2030 from a 2022 base year, and to measure and reduce its scope 3 emissions.</t>
  </si>
  <si>
    <t>SUMIDA CORPORATION</t>
  </si>
  <si>
    <t>JP3400800003</t>
  </si>
  <si>
    <t>Sumitomo Bakelite Co., Ltd.</t>
  </si>
  <si>
    <t>JP3409400003</t>
  </si>
  <si>
    <t>SUMITOMO CHEMICAL Co., Ltd.</t>
  </si>
  <si>
    <t>JP3401400001</t>
  </si>
  <si>
    <t>353800RSAU9BD8U4DM91</t>
  </si>
  <si>
    <t>Japanese multinational chemical company Sumitomo Chemical commits to reduce absolute scope 1 and 2 GHG emissions 36% by FY2030/31 from a FY2020/21 base year. Sumitomo Chemical also commits to reduce absolute scope 3 GHG emissions from purchased goods and services and fuel and energy related activities 14% within the same timeframe. * The target boundary includes biogenic emissions and removals from bioenergy feedstocks.</t>
  </si>
  <si>
    <t>Sumitomo Electric Industries, Ltd.</t>
  </si>
  <si>
    <t>JP3407400005</t>
  </si>
  <si>
    <t>5493005SP87FL5TOS202</t>
  </si>
  <si>
    <t>Sumitomo Electric Industries, Ltd. commits to reduce absolute scope 1 and 2 GHG emissions 30% by FY2030/31 from a FY2018/19 base year and commits to reduce absolute scope 3 GHG emissions 15% by FY2030/31 from a FY2018/19 base year. Sumitomo Electric Industries, Ltd. also commits to reduce absolute scope 3 GHG emissions from indirect use phase emissions 15% over the same timeframe.</t>
  </si>
  <si>
    <t>Sumitomo Forestry Co., Ltd</t>
  </si>
  <si>
    <t>JP3409800004</t>
  </si>
  <si>
    <t>549300FIIRGO6D5FWR19</t>
  </si>
  <si>
    <t>Sumitomo Forestry commits to reduce absolute scope 1 and scope 2 GHG emissions 21% by 2030 from a 2017 base-year.  Sumitomo Forestry also commits to absolute scope 3 GHG emissions from purchased goods and services and the use of sold products 16% by 2030 compared from a 2017 base-year.</t>
  </si>
  <si>
    <t>Sumitomo Mitsui Construction Co., Ltd.</t>
  </si>
  <si>
    <t>Sumitomo Mitsui Construction Co., Ltd. commits to reduce absolute scope 1 and 2 GHG emissions 50% by FY2030 from a FY2020 base year. Sumitomo Mitsui Construction Co., Ltd also commits to reduce absolute scope 3 GHG emissions from purchased goods and services and use of sold products 25% within the same timeframe.</t>
  </si>
  <si>
    <t>Sumitomo Pharma Co., Ltd.</t>
  </si>
  <si>
    <t>JP3495000006</t>
  </si>
  <si>
    <t>Sumitomo Pharma Co., Ltd. commits to reduce absolute scope 1 and 2 GHG emissions 42% by FY2030 from a FY2020 base year. Sumitomo Pharma Co., Ltd. also commits to reduce absolute scope 3 GHG emissions from purchased goods and services 25% within the same timeframe.</t>
  </si>
  <si>
    <t>SUMITOMO RUBBER INDUSTRIES,LTD.</t>
  </si>
  <si>
    <t>JP3404200002</t>
  </si>
  <si>
    <t>353800JD4V72SJ3EOX37</t>
  </si>
  <si>
    <t>Sumitomo Rubber Industries, Ltd. commits to reduce absolute scope 1 and 2 GHG emissions 55% by 2030 from a 2017 base year. Sumitomo Rubber Industries, Ltd. also commits to reduce absolute scope 3 GHG emissions from purchased goods and services 25% by 2030 from a 2021 base year.</t>
  </si>
  <si>
    <t>Summa Equity</t>
  </si>
  <si>
    <t>636700U9VHMINGD33F34</t>
  </si>
  <si>
    <t>Summerset Group Holdings Limited</t>
  </si>
  <si>
    <t>NZSUME0001S0</t>
  </si>
  <si>
    <t>Summit Communications Limited</t>
  </si>
  <si>
    <t>Summit Towers Limited</t>
  </si>
  <si>
    <t>Sun King</t>
  </si>
  <si>
    <t>SUND Holding GmbH + Co. KG</t>
  </si>
  <si>
    <t>This target was approved using a streamlined target validation route exclusive to small and medium-sized enterprises (SMEs). https://sciencebasedtargets.org/faqs-for-smes/ SUND Holding GmbH + Co. KG commits to reduce absolute scope 1 and scope 2 GHG emissions 30% by 2030 from a 2018 base year, and to measure and reduce its scope 3 emissions.</t>
  </si>
  <si>
    <t>Sunday Afternoons</t>
  </si>
  <si>
    <t>This target was approved using a streamlined target validation route exclusive to small and medium-sized enterprises (SMEs). https://sciencebasedtargets.org/faqs-for-smes/ Sunday Afternoons commits to reduce scope 1 and scope 2 GHG emissions 42% by 2030 from a 2021 base year, and to measure and reduce its scope 3 emissions.</t>
  </si>
  <si>
    <t>Sunny Wheel Industrial Co., Ltd.</t>
  </si>
  <si>
    <t>This target was approved using a streamlined target validation route exclusive to small and medium-sized enterprises (SMEs). https://sciencebasedtargets.org/faqs-for-smes/ Sunny Wheel Industrial Co., Ltd. commits to reduce scope 1 and scope 2 GHG emissions 25% by 2030 from a 2020 base year, and to measure and reduce its scope 3 emissions.</t>
  </si>
  <si>
    <t>Sunonwealth Electric Machine Industry Co., Ltd</t>
  </si>
  <si>
    <t>SUNREX TECHNOLOGY CORP.</t>
  </si>
  <si>
    <t>TW0002387008</t>
  </si>
  <si>
    <t>SunRice (listed as RiceGrowers Limited)</t>
  </si>
  <si>
    <t>549300RYODFD7C80YZ70</t>
  </si>
  <si>
    <t>Sunrise GmbH</t>
  </si>
  <si>
    <t>Sunrock Investments B.V.</t>
  </si>
  <si>
    <t>This target was approved using a streamlined target validation route exclusive to small and medium-sized enterprises (SMEs). https://sciencebasedtargets.org/faqs-for-smes/ Sunrock Investments B.V. commits to reduce absolute scope 1 and scope 2 GHG emissions 50% by 2030 from a 2018 base year, and to measure and reduce its scope 3 emissions.</t>
  </si>
  <si>
    <t>Sunrun Inc.</t>
  </si>
  <si>
    <t>US86771WAB19</t>
  </si>
  <si>
    <t>54930007SJ77CI66U531</t>
  </si>
  <si>
    <t>Sunstrong International Industrial Limited</t>
  </si>
  <si>
    <t>Suntory Beverage &amp; Food Limited</t>
  </si>
  <si>
    <t>JP3336560002</t>
  </si>
  <si>
    <t>549300FONLMVK7YYYH41</t>
  </si>
  <si>
    <t>Global beverage and food company Suntory Beverage &amp; Food commits to reduce absolute scope 1 and 2 GHG emissions 50% by FY2030 from a FY2019 base year. Suntory Beverage &amp; Food also commits to reduce absolute scope 1, 2, and 3 GHG emissions 30% within the same timeframe. *The target boundary includes biogenic emissions and removals from bioenergy feedbacks.</t>
  </si>
  <si>
    <t>Suntory Holdings Limited</t>
  </si>
  <si>
    <t>JP333657BA71</t>
  </si>
  <si>
    <t>Global beverage and food company Suntory Group commits to reduce absolute scope 1 and 2 GHG emissions 50% by FY2030 from a FY2019 base year. Suntory Group also commits to reduce absolute scope 1, 2, and 3 GHG emissions 30% within the same timeframe. *The target boundary includes biogenic emissions and removals from bioenergy feedstocks.</t>
  </si>
  <si>
    <t>Sunway Berhad</t>
  </si>
  <si>
    <t>MYL5211OO007</t>
  </si>
  <si>
    <t>254900IFSF5T1D6JKU83</t>
  </si>
  <si>
    <t>Sunway REIT</t>
  </si>
  <si>
    <t>Sunwoda Electronic Co., Ltd.</t>
  </si>
  <si>
    <t>Sunwoda Mobility Energy Technology Co., Ltd.</t>
  </si>
  <si>
    <t>Suomen Yliopistokiinteistöt Oy</t>
  </si>
  <si>
    <t>This target was approved using a streamlined target validation route exclusive to small and medium-sized enterprises (SMEs). https://sciencebasedtargets.org/faqs-for-smes/ Suomen Yliopistokiinteistöt Oy commits to reach net-zero by 2030. As part of this, Suomen Yliopistokiinteistöt Oy commits to reduce scope 1+2+3 emissions 90% by 2030 from a 2018 base year.</t>
  </si>
  <si>
    <t>Super Micro Computer, Inc.</t>
  </si>
  <si>
    <t>US86800U1043</t>
  </si>
  <si>
    <t>54930022CZO1N2UGVW07</t>
  </si>
  <si>
    <t>Superdry plc</t>
  </si>
  <si>
    <t>GB00B60BD277</t>
  </si>
  <si>
    <t>213800GAQMT2WL7BW361</t>
  </si>
  <si>
    <t>Overall Net-Zero Target
Superdry commits to reach net-zero GHG emissions across the value chain by FY2040.
Near-Term Targets
Superdry commits to reduce absolute scope 1 and 2 GHG emissions 83.65% by FY2030 from a FY2020 base year*. Superdry also commits to continue active annual sourcing 100%
renewable electricity through FY2030. Superdry further commits to reduce absolute scope 3 GHG emissions 50% within the same timeframe.*The target boundary includes land-related emissions and removals from bioenergy feedstock
Long-Term Targets
Superdry commits to reduce absolute scope 1, 2 and 3 GHG emissions 90% by FY2040 from
a FY2020 base year.</t>
  </si>
  <si>
    <t>Superior Essex International LP</t>
  </si>
  <si>
    <t>549300U1C8CSB0YWBJ31</t>
  </si>
  <si>
    <t>Superior Essex International Inc. commits to reduce absolute scope 1 and 2 GHG emissions 47% by 2030 from a 2019 base year. Superior Essex International Inc. also commits to reduce scope 3 GHG emissions 27.5% within the same timeframe.</t>
  </si>
  <si>
    <t>Superior Truck Lines, Inc.</t>
  </si>
  <si>
    <t>This target was approved using a streamlined target validation route exclusive to small and medium-sized enterprises (SMEs). https://sciencebasedtargets.org/faqs-for-smes/ Superior Truck Lines, Inc. commits to reduce scope 1 and scope 2 GHG emissions 42% by 2030 from a 2022 base year, and to measure and reduce its scope 3 emissions.</t>
  </si>
  <si>
    <t>Supermarket Income REIT plc</t>
  </si>
  <si>
    <t>This target was approved using a streamlined target validation route exclusive to small and medium-sized enterprises (SMEs). https://sciencebasedtargets.org/faqs-for-smes/ Supermarket Income REIT plc commits to reduce scope 1 and scope 2 GHG emissions 42% by 2030 from a 2022 base year, and to measure and reduce its scope 3 emissions. Supermarket Income REIT plc commits to reach net-zero by 2050. As part of this, Supermarket Income REIT plc commits to reduce scope 1+2+3 emissions 90% by 2050 from a 2022 base year.</t>
  </si>
  <si>
    <t>Supernet Limiited</t>
  </si>
  <si>
    <t>This target was approved using a streamlined target validation route exclusive to small and medium-sized enterprises (SMEs). https://sciencebasedtargets.org/faqs-for-smes/ Supernet Limiited commits to reduce scope 1 and scope 2 GHG emissions 42% by 2030 from a 2022 base year, and to measure and reduce its scope 3 emissions.</t>
  </si>
  <si>
    <t>SuperOffice AS</t>
  </si>
  <si>
    <t>This target was approved using a streamlined target validation route exclusive to small and medium-sized enterprises (SMEs). https://sciencebasedtargets.org/faqs-for-smes/ SuperOffice AS commits to reduce scope 1 and scope 2 GHG emissions 42% by 2030 from a 2022 base year, and to measure and reduce its scope 3 emissions.</t>
  </si>
  <si>
    <t>Supporting Education Group</t>
  </si>
  <si>
    <t>Surge Alloys Pvt Ltd</t>
  </si>
  <si>
    <t>This target was approved using a streamlined target validation route exclusive to small and medium-sized enterprises (SMEs). https://sciencebasedtargets.org/faqs-for-smes/ Surge Alloys Pvt Ltd commits to reduce scope 1 and scope 2 GHG emissions 42% by 2030 from a 2021 base year, and to measure and reduce its scope 3 emissions.</t>
  </si>
  <si>
    <t>SURTECO Group SE</t>
  </si>
  <si>
    <t>DE0005176903</t>
  </si>
  <si>
    <t>52990096XE56IELO5P09</t>
  </si>
  <si>
    <t>SUSE</t>
  </si>
  <si>
    <t>LU2333210958</t>
  </si>
  <si>
    <t>213800C9JTKV8DLW6403</t>
  </si>
  <si>
    <t>SUSE commits to reduce absolute Scope 1 and 2 GHG emissions 42% by
2030 from a 2021 base year*. SUSE also commits to reduce absolute scope
3 GHG emissions from purchased goods and services, and business travel
25% by 2030 from a 2021 base year.
*The target boundary includes biogenic emissions and removals from
bioenergy feedstocks.</t>
  </si>
  <si>
    <t>sustainable AG</t>
  </si>
  <si>
    <t>Sustainable AG commits to reduce absolute scope 1, 2 and 3 GHG emissions 28% by 2025 and 100% by 2050 from a 2018 base year. Sustainable AG also commits to continue annually sourcing 100% renewable electricity through 2025.</t>
  </si>
  <si>
    <t>Sustainable Harvest Coffee Importers</t>
  </si>
  <si>
    <t>This target was approved using a streamlined target validation route exclusive to small and medium-sized enterprises (SMEs). https://sciencebasedtargets.org/faqs-for-smes/ Sustainable Harvest Coffee Importers commits to reduce scope 1 and scope 2 GHG emissions 50% by 2030 from a 2018 base year, and to measure and reduce its scope 3 emissions.</t>
  </si>
  <si>
    <t>Sustainology Climate Solutions LLC</t>
  </si>
  <si>
    <t>This target was approved using a streamlined target validation route exclusive to small and medium-sized enterprises (SMEs). https://sciencebasedtargets.org/faqs-for-smes/ Sustainology Climate Solutions LLC commits to reduce scope 1 and scope 2 GHG emissions 42% by 2030 from a 2022 base year, and to measure and reduce its scope 3 emissions.  Sustainology Climate Solutions LLC commits to reach net-zero by 2040. As part of this, Sustainology Climate Solutions LLC commits to reduce scope 1+2+3 emissions 100% by 2040 from a 2022 base year.</t>
  </si>
  <si>
    <t>Sustana</t>
  </si>
  <si>
    <t>This target was approved using a streamlined target validation route exclusive to small and medium-sized enterprises (SMEs). https://sciencebasedtargets.org/faqs-for-smes/ Sustana commits to reduce scope 1 and scope 2 GHG emissions 42% by 2030 from a 2021 base year, and to measure and reduce its scope 3 emissions.</t>
  </si>
  <si>
    <t>Suven Pharmaceuticals Limited</t>
  </si>
  <si>
    <t>Suzaki Kogyosho Co., Ltd.</t>
  </si>
  <si>
    <t>This target was approved using a streamlined target validation route exclusive to small and medium-sized enterprises (SMEs). https://sciencebasedtargets.org/faqs-for-smes/ Suzaki Kogyosho Co., Ltd. commits to reduce scope 1 and scope 2 GHG emissions 42% by 2030 from a 2020 base year, and to measure and reduce its scope 3 emissions.</t>
  </si>
  <si>
    <t>Suzano S/A</t>
  </si>
  <si>
    <t>BRSUZBACNOR0</t>
  </si>
  <si>
    <t>391200AW174YQSDMGG41</t>
  </si>
  <si>
    <t>Suzhou Anjie Technology Co., Ltd.</t>
  </si>
  <si>
    <t>Suzhou Bearing Factory Co Ltd. (SBF）</t>
  </si>
  <si>
    <t>Suzhou Dongshan Precision Manufacturing Co., Ltd.</t>
  </si>
  <si>
    <t>Suzhou Lehui Display Co.,Ltd.</t>
  </si>
  <si>
    <t>Suzuden Co., Ltd</t>
  </si>
  <si>
    <t>This target was approved using a streamlined target validation route exclusive to small and medium-sized enterprises (SMEs). https://sciencebasedtargets.org/faqs-for-smes/ Suzuden Co., Ltd commits to reduce scope 1 and scope 2 GHG emissions 42% by 2030 from a 2021 base year, and to measure and reduce its scope 3 emissions.</t>
  </si>
  <si>
    <t>SUZUKA GROUP CO.,LTD</t>
  </si>
  <si>
    <t>This target was approved using a streamlined target validation route exclusive to small and medium-sized enterprises (SMEs). https://sciencebasedtargets.org/faqs-for-smes/ SUZUKA GROUP CO.,LTD commits to reduce scope 1 and scope 2 GHG emissions 42% by 2030 from a 2022 base year, and to measure and reduce its scope 3 emissions.</t>
  </si>
  <si>
    <t>Suzuki Special Steel Co., Ltd</t>
  </si>
  <si>
    <t>This target was approved using a streamlined target validation route exclusive to small and medium-sized enterprises (SMEs). https://sciencebasedtargets.org/faqs-for-smes/ Suzuki Special Steel Co., Ltd commits to reduce scope 1 and scope 2 GHG emissions 50% by 2030 from a 2018 base year, and to measure and reduce its scope 3 emissions.</t>
  </si>
  <si>
    <t>SUZUKIHOZEN</t>
  </si>
  <si>
    <t>This target was approved using a streamlined target validation route exclusive to small and medium-sized enterprises (SMEs). https://sciencebasedtargets.org/faqs-for-smes/ SUZUKIHOZEN commits to reduce scope 1 and scope 2 GHG emissions 42% by 2030 from a 2021 base year, and to measure and reduce its scope 3 emissions.</t>
  </si>
  <si>
    <t>SUZUSHO TRANSPORT</t>
  </si>
  <si>
    <t>This target was approved using a streamlined target validation route exclusive to small and medium-sized enterprises (SMEs). https://sciencebasedtargets.org/faqs-for-smes/ SUZUSHO TRANSPORT commits to reduce scope 1 and scope 2 GHG emissions 42% by 2030 from a 2021 base year, and to measure and reduce its scope 3 emissions.</t>
  </si>
  <si>
    <t>SV Group AG</t>
  </si>
  <si>
    <t>Sveaskog AB</t>
  </si>
  <si>
    <t>556558-0031</t>
  </si>
  <si>
    <t>549300UA63LJISSGJV65</t>
  </si>
  <si>
    <t>Svegro Holding AB</t>
  </si>
  <si>
    <t>This target was approved using a streamlined target validation route exclusive to small and medium-sized enterprises (SMEs). https://sciencebasedtargets.org/faqs-for-smes/ Svegro Holding AB commits to reduce scope 1 and scope 2 GHG emissions 42% by 2030 from a 2022 base year, and to measure and reduce its scope 3 emissions.  Svegro Holding AB commits to reach net-zero by 2050. As part of this, Svegro Holding AB commits to reduce scope 1+2+3 emissions 90% by 2050 from a 2022 base year.</t>
  </si>
  <si>
    <t>Svenska Handelsbanken publ.</t>
  </si>
  <si>
    <t>SE0007100599</t>
  </si>
  <si>
    <t>NHBDILHZTYCNBV5UYZ31</t>
  </si>
  <si>
    <t>Svenska Odlarlaget</t>
  </si>
  <si>
    <t>This target was approved using a streamlined target validation route exclusive to small and medium-sized enterprises (SMEs). https://sciencebasedtargets.org/faqs-for-smes/ Svenska Odlarlaget commits to reduce scope 1 and scope 2 GHG emissions 46% by 2030 from a 2019 base year, and to measure and reduce its scope 3 emissions.</t>
  </si>
  <si>
    <t>549300GNRIY961Y75583</t>
  </si>
  <si>
    <t>SVOLT Energy Technology</t>
  </si>
  <si>
    <t>SW Bruce &amp; Co. Ltd</t>
  </si>
  <si>
    <t>This target was approved using a streamlined target validation route exclusive to small and medium-sized enterprises (SMEs). https://sciencebasedtargets.org/faqs-for-smes/ commits to reduce scope 1 and scope 2 GHG emissions 46% by 2030 from a 2019 base year, and to measure and reduce its scope 3 emissions.</t>
  </si>
  <si>
    <t>SW Sustainability Solutions Inc.</t>
  </si>
  <si>
    <t>This target was approved using a streamlined target validation route exclusive to small and medium-sized enterprises (SMEs). https://sciencebasedtargets.org/faqs-for-smes/ SW Sustainability Solutions Inc. commits to reduce scope 1 and scope 2 GHG emissions 42% by 2030 from a 2022 base year, and to measure and reduce its scope 3 emissions.</t>
  </si>
  <si>
    <t>Swaraj Engines Limited</t>
  </si>
  <si>
    <t>INE277A01016</t>
  </si>
  <si>
    <t>9845000D0465C7668972</t>
  </si>
  <si>
    <t>Swaraj Engines Limited commits to reduce scope 1 and scope 2 GHG emissions 70% per engine manufactured by 2033 from a 2018 base year. Swaraj Engines Limited also commits to reduce scope 3 GHG emissions 30% per engine sold by 2033 from a 2018 base year.</t>
  </si>
  <si>
    <t>Swarovski</t>
  </si>
  <si>
    <t>Swarovski commits to reduce absolute scope 1 and scope 2 GHG emissions 47% by 2030 from a 2019 base year. Swarovski also commits to reduce absolute scope 3 emissions 28% within the same timeframe.</t>
  </si>
  <si>
    <t>Sweaty Betty Limited</t>
  </si>
  <si>
    <t>213800Q89M5OF8UYPK32</t>
  </si>
  <si>
    <t>Sweaty Betty commits to reduce absolute scope 1 and 2 GHG emissions 42% by 2030 from a 2020 base year. Sweaty Betty also commits to reduce scope 3 emissions from Sweaty Betty branded purchased goods and services, and upstream transportation and distribution 52% per unit value added within the same timeframe.</t>
  </si>
  <si>
    <t>Sweco AB</t>
  </si>
  <si>
    <t>SE0000489080</t>
  </si>
  <si>
    <t>549300Q4Y55VICYV6U90</t>
  </si>
  <si>
    <t>Swecon</t>
  </si>
  <si>
    <t>Swedbank AB</t>
  </si>
  <si>
    <t>SE0000242455</t>
  </si>
  <si>
    <t>M312WZV08Y7LYUC71685</t>
  </si>
  <si>
    <t>Swedish Match</t>
  </si>
  <si>
    <t>SE0000310336</t>
  </si>
  <si>
    <t>529900YVXCGNWAUYZG78</t>
  </si>
  <si>
    <t>Tobacco company Swedish Match commits to reduce absolute scope 1, 2 and 3 GHG emissions 41 % by 2030 and 75 % by 2050 from a 2017 base year.</t>
  </si>
  <si>
    <t>Sweet Products NV</t>
  </si>
  <si>
    <t>98450054DC7D069A1C73</t>
  </si>
  <si>
    <t>Swegon Group AB</t>
  </si>
  <si>
    <t>549300NYMQPSKJ173U43</t>
  </si>
  <si>
    <t>SWIFT</t>
  </si>
  <si>
    <t>BE0016790090</t>
  </si>
  <si>
    <t>HB7FFAZI0OMZ8PP8OE26</t>
  </si>
  <si>
    <t>SWIFT commits to reduce absolute scope 1 and 2 GHG emissions 53.7% by 2030 from a 2019 base year. SWIFT also commits to reduce absolute scope 3 GHG emissions from business travel and employee commuting 27.5% within the same timeframe. SWIFT further commits that 67% of its suppliers by emissions covering purchased goods &amp; services and capital goods will have science-based targets by 2027.</t>
  </si>
  <si>
    <t>Swire Coca-Cola Limited</t>
  </si>
  <si>
    <t>Swire Coca-Cola commits to reduce absolute scope 1 and 2 GHG emissions 70% by 2030 from a 2018 base year. Swire Coca-Cola commits to reduce absolute scope 1, 2 and 3 GHG emissions 30% by 2030 from a 2018 base year</t>
  </si>
  <si>
    <t>Swire Properties Limited</t>
  </si>
  <si>
    <t>HK0000063609</t>
  </si>
  <si>
    <t>5299001L12PHYVQ92465</t>
  </si>
  <si>
    <t>Property developer, owner, and operator Swire Properties Limited commits to reduce absolute scope 1 and 2 GHG emissions 25% by 2025 from a 2019 base year, and 46% by 2030 from a 2019 base year. Swire Properties Limited also commits to reduce scope 3 GHG emissions from downstream leased assets 28% per square meter by 2030 from a 2018 base year, and scope 3 GHG emissions from capital goods 25% per square meter by 2030 from a 2016-2018 base year. *The targetboundary includes biogenic emissions and removals from bioenergy feedstocks.</t>
  </si>
  <si>
    <t>Swiss Post</t>
  </si>
  <si>
    <t>Overall Net-Zero Target 
Swiss Post commits to reach net-zero greenhouse gas emissions across the value chain by 
2040 from a 2021 base year. 
Near-Term Targets 
Swiss Post commits to reduce absolute scope 1 and 2 GHG emissions 42% by 2030 from a 
2021 base year*. Swiss Post also commits to reduce absolute scope 3 GHG emissions from 
use of sold products 42% within the same timeframe. Swiss Post further commits to reduce 
all remaining scope 3 GHG emissions 25% within the same timeframe. 
*The target boundary includes biogenic emissions and removals from bioenergy feedstocks. 
Long-Term Targets 
Swiss Post Ltd commits to reduce absolute scope 1 and 2 GHG emissions 90% by 2040 from 
a 2021 base year*. Swiss Post Ltd also commits to reduce absolute scope 3 GHG emissions 
90% within the same timeframe. 
*The target boundary includes biogenic emissions and removals from bioenergy feedstocks.</t>
  </si>
  <si>
    <t>Swiss Re</t>
  </si>
  <si>
    <t>CH0126881561</t>
  </si>
  <si>
    <t>529900PS9YW3YY29F326</t>
  </si>
  <si>
    <t>Swiss Steel Holding AG</t>
  </si>
  <si>
    <t>CH0005795668</t>
  </si>
  <si>
    <t>529900PTQ0Z1J44SHZ08</t>
  </si>
  <si>
    <t>Overall Net-Zero Target: Swiss Steel Holding AG commits to reach net-zero greenhouse gas emissions across
the value chain by 2038.
Near-Term Targets: Swiss Steel Holding AG commits to reduce scope 1, 2 and 3 GHG emissions covered by
the iron &amp; steel core boundary 23% per tonne of hot rolled steel by 2030 from a 2021 base year. As this target
calculation depends on the scrap ratio projection, Swiss Steel Holding AG will publish the scrap ratio associated
with this target annually starting from the base year. Swiss Steel Holding AG also commits to reduce all other
absolute scope 1 and 2 GHG emissions 42% within the same timeframe. Swiss Steel Holding AG also commits
to reduce absolute scope 3 GHG emissions from all other purchased goods and services and fuel- and energy-
related activities 25% within the same timeframe.
Long-Term Targets: Swiss Steel Holding AG commits to reduce scope 1, 2 and 3 GHG emissions covered by
the iron &amp; steel core boundary 75.9% per tonne of hot-rolled steel by 2038 from a 2021 base year. As this target
calculation depends on the scrap ratio projection, Swiss Steel Holding AG will publish the scrap ratio associated
with this target annually starting from the base year. Swiss Steel Holding AG also commits to reduce all other
absolute scope 1 and 2 GHG emissions 90% within the same timeframe. Swiss Steel Holding AG also commits
to reduce absolute scope 3 GHG emissions from all other purchased goods and services, fuel- and energy-
related activities, waste generated in operations, all other processing of sold products and end-of-life treatment
of sold products 90% within the same timeframe.</t>
  </si>
  <si>
    <t>SwissChem AG</t>
  </si>
  <si>
    <t>This target was approved using a streamlined target validation route exclusive to small and medium-sized enterprises (SMEs). https://sciencebasedtargets.org/faqs-for-smes/SwissChem AG commits to reduce scope 1 and scope 2 GHG emissions 50% by 2030 from a 2018 base year, and to measure and reduce its scope 3 emissions.</t>
  </si>
  <si>
    <t>Swisscom</t>
  </si>
  <si>
    <t>Overall Net Zero Target
Swisscom AG commits to reach net-zero greenhouse gas emissions across the value chain by 2035.
Near-Term Targets
Swisscom AG commits to reduce absolute scope 1, 2 and 3 GHG emissions 60.7% by 2030
from a 2018 base year.* Swisscom AG commits to reduce absolute scope 1 and 2 GHG
emissions 80% by 2030 from a 2018 base year.* Swisscom AG commits to reduce absolute
scope 3 GHG emissions 60% within the same timeframe.* Swisscom AG further commits to
continue active annual sourcing of 100% renewable electricity through 2030.
*The target boundary includes land related emissions and removals from bioenergy
feedstocks.
Long-Term Targets
Swisscom AG commits to reduce absolute scope 1, 2 and 3 GHG emissions 90% by 2035
from a 2018 base year base year.</t>
  </si>
  <si>
    <t>Swissport International</t>
  </si>
  <si>
    <t>Switch Mobility Limited</t>
  </si>
  <si>
    <t>21380014XB1WLH2E4Z35</t>
  </si>
  <si>
    <t>Sycomore Asset Management</t>
  </si>
  <si>
    <t>9695006BRVMTPTUB1R68</t>
  </si>
  <si>
    <t>Headline target: Sycomore AM’s portfolio targets cover 92% of its total investment and  lending activities as of 2019. Full target: https://sciencebasedtargets.org/resources/files/Target-language-and-summary_Sycomore.docx.pdf</t>
  </si>
  <si>
    <t>Sycomp A Technology Company, Inc.</t>
  </si>
  <si>
    <t>549300UMPL3X2OYHS481</t>
  </si>
  <si>
    <t>This target was approved using a streamlined target validation route exclusive to small and medium-sized enterprises (SMEs). https://sciencebasedtargets.org/faqs-for-smes/ Sycomp A Technology Company, Inc. commits to reduce scope 1 and scope 2 GHG emissions 38% by 2030 from a 2021 base year, and to measure and reduce its scope 3 emissions.</t>
  </si>
  <si>
    <t>SYCOR GmbH</t>
  </si>
  <si>
    <t>9845006CD087A941FE73</t>
  </si>
  <si>
    <t>SydGrönt Ekonomisk Förening</t>
  </si>
  <si>
    <t>549300FYDURQXFMH4938</t>
  </si>
  <si>
    <t>This target was approved using a streamlined target validation route exclusive to small and medium-sized enterprises (SMEs). https://sciencebasedtargets.org/faqs-for-smes/ SydGrönt Ekonomisk Förening commits to reduce absolute scope 1 and scope 2 GHG emissions 46% by 2030 from a 2019 base year, and to measure and reduce its scope 3 emissions.</t>
  </si>
  <si>
    <t>Sykes &amp; Son Ltd</t>
  </si>
  <si>
    <t>This target was approved using a streamlined target validation route exclusive to small and medium-sized enterprises (SMEs). https://sciencebasedtargets.org/faqs-for-smes/ Sykes &amp; Son Ltd commits to reduce scope 1 and scope 2 GHG emissions 42% by 2030 from a 2022 base year, and to measure and reduce its scope 3 emissions.</t>
  </si>
  <si>
    <t>Sylvamo Corporation</t>
  </si>
  <si>
    <t>US8713321029</t>
  </si>
  <si>
    <t>5493001AOYU1ZOWOC971</t>
  </si>
  <si>
    <t>Sylvamo commits to reduce absolute scope 1 and 2 GHG emissions 28.1% by 2030 from a 2019 base year.* Sylvamo commits to reduce absolute scope 3 GHG emissions 27.5% by 2030 by a 2019 base year. *The target boundary includes land-related emissions and removals from bioenergy feedstocks.</t>
  </si>
  <si>
    <t>Sylvera</t>
  </si>
  <si>
    <t>This target was approved using a streamlined target validation route exclusive to small and medium-sized enterprises (SMEs). https://sciencebasedtargets.org/faqs-for-smes/ Sylvera commits to reduce scope 1 and scope 2 GHG emissions 42% by 2030 from a 2022 base year, and to measure and reduce its scope 3 emissions. Sylvera commits to reach net-zero by 2035. As part of this, Sylvera commits to reduce scope 1+2+3 emissions 90% by 2035 from a 2022 base year.</t>
  </si>
  <si>
    <t>Sympatex Technologies GmbH</t>
  </si>
  <si>
    <t>This target was approved using a streamlined target validation route exclusive to small and medium-sized enterprises (SMEs). https://sciencebasedtargets.org/faqs-for-smes/ Sympatex Technologies GmbH commits to reduce scope 1 and scope 2 GHG emissions 46% by 2030 from a 2019 base year, and to measure and reduce its scope 3 emissions. Sympatex Technologies GmbH commits to reach net-zero by 2035. As part of this, Sympatex Technologies GmbH commits to reduce scope 1+2+3 emissions 90% by 2035 from a 2019 base year.</t>
  </si>
  <si>
    <t>Symrise AG</t>
  </si>
  <si>
    <t>DE000SYM9999</t>
  </si>
  <si>
    <t>529900D82I6R9601CF26</t>
  </si>
  <si>
    <t>2030, 2020</t>
  </si>
  <si>
    <t>Symrise commits to reduce absolute scopes 1 and 2 GHG emissions 80% by 2028 from a 2020 base year*. Symrise commits to reduce absolute scope 3 GHG emissions from purchased goods and services 30% by 2030 from a 2020 base year. Symrise commits to continue annually sourcing 100% renewable electricity through 2030. *The target boundary includes biogenic emissions and removals from bioenergy feedstocks</t>
  </si>
  <si>
    <t>SYNAPSYS SAS</t>
  </si>
  <si>
    <t>This target was approved using a streamlined target validation route exclusive to small and medium-sized enterprises (SMEs). https://sciencebasedtargets.org/faqs-for-smes/ SYNAPSYS SAS commits to reduce scope 1 and scope 2 GHG emissions 42% by 2030 from a 2022 base year, and to measure and reduce its scope 3 emissions.</t>
  </si>
  <si>
    <t>Syncmold Enterprise Corp.</t>
  </si>
  <si>
    <t>TW0001582005</t>
  </si>
  <si>
    <t>Syneos Health, Inc.</t>
  </si>
  <si>
    <t>US87166B1026</t>
  </si>
  <si>
    <t>549300IM8QZ2K8CD9246</t>
  </si>
  <si>
    <t>Syner-G BioPharma Group</t>
  </si>
  <si>
    <t>This target was approved using a streamlined target validation route exclusive to small and medium-sized enterprises (SMEs). https://sciencebasedtargets.org/faqs-for-smes/ Syner-G BioPharma Group commits to reduce scope 1 and scope 2 GHG emissions 42% by 2030 from a 2022 base year, and to measure and reduce its scope 3 emissions.</t>
  </si>
  <si>
    <t>Synergy Global Housing</t>
  </si>
  <si>
    <t>SYNETIQ Ltd</t>
  </si>
  <si>
    <t>Syngene International Ltd</t>
  </si>
  <si>
    <t>Syngenta</t>
  </si>
  <si>
    <t>CH0011037469</t>
  </si>
  <si>
    <t>549300HTOMQG20JYV568</t>
  </si>
  <si>
    <t>Agriculture company Syngenta AG commits to reduce scopes 1, 2 and 3 GHG emissions 68% per value added by 2030 from a 2016 base year.</t>
  </si>
  <si>
    <t>Synlait Milk Limited</t>
  </si>
  <si>
    <t>NZSMLE0001S9</t>
  </si>
  <si>
    <t>Synlait commits to reduce absolute scope 1 and 2 GHG emissions 45% by FY2028 from a FY2020 base year. *Synlait commits to reduce scope 3 GHG emissions from on-farm purchased goods and services 30% per kg of milk solids within the same time frame. Synlait commits that 6% of its suppliers byemissions covering off-farm purchased goods and services will have science-based targets by FY2025. *The target boundary includes biogenic emissions and removals from bioenergy feedstocks.</t>
  </si>
  <si>
    <t>Synopsys, Inc.</t>
  </si>
  <si>
    <t>US8716071076</t>
  </si>
  <si>
    <t>Synopsys commits to reduce absolute scope 1 and 2 GHG emissions 55% by
2032 from a 2019 base year. Synopsys also commits to reduce scope 3 GHG
emissions from employee commuting and business travel 62% per employee
within the same timeframe. Synopsys further commits to reduce scope 3 GHG
emissions from use of sold products 62% per lifetime verification task within
the same timeframe. Synopsys further commits that 45% of its suppliers by
spend, covering purchased goods and services, and capital goods, will have
science-based targets by 2027.</t>
  </si>
  <si>
    <t>Synpulse International AG</t>
  </si>
  <si>
    <t>Syntegon Technology GmbH</t>
  </si>
  <si>
    <t>529900S3K3FE78UCQI31</t>
  </si>
  <si>
    <t>Synthomer plc</t>
  </si>
  <si>
    <t>GB0009887422</t>
  </si>
  <si>
    <t>213800EHT3TI1KPQQJ56</t>
  </si>
  <si>
    <t>Synthomer commits to reduce absolute scope 1 and 2 GHG emissions
46.2% by 2030 from a 2019 base year. Synthomer also commits to reduce
absolute scope 3 GHG emissions from purchased goods and services 27.5%
within the same timeframe.</t>
  </si>
  <si>
    <t>Sysco Corporation</t>
  </si>
  <si>
    <t>US8718291078</t>
  </si>
  <si>
    <t>5RGWIFLMGH3YS7KWI652</t>
  </si>
  <si>
    <t>Sysco Corporation commits to reduce absolute scope 1 and 2 GHG emissions 27.5% by 2030 from a 2019 base year*. Sysco Corporation also commits that 67% of its suppliers by emissions covering purchased goods and services and upstream transportation and distribution, will have science_x0002_based targets by 2026. *The target boundary includes biogenic emissions and removals from bioenergy feedstocks.</t>
  </si>
  <si>
    <t>SYSMEX CORPORATION</t>
  </si>
  <si>
    <t>JP3351100007</t>
  </si>
  <si>
    <t>5299001ZO4CKWACMZI55</t>
  </si>
  <si>
    <t>System Standex A/S</t>
  </si>
  <si>
    <t>894500UMAGDF50UWS340</t>
  </si>
  <si>
    <t>This target was approved using a streamlined target validation route exclusive to small and medium-sized enterprises (SMEs). https://sciencebasedtargets.org/faqs-for-smes/ System Standex A/S commits to reduce scope 1 and scope 2 GHG emissions 50% by 2030 from a 2018 base year, and to measure and reduce its scope 3 emissions.</t>
  </si>
  <si>
    <t>Systemair AB</t>
  </si>
  <si>
    <t>SE0016609499</t>
  </si>
  <si>
    <t>529900RK1R6HF8KKOI20</t>
  </si>
  <si>
    <t>Systembolaget AB</t>
  </si>
  <si>
    <t>549300GSZU62P0KXS176</t>
  </si>
  <si>
    <t>Systemiq Ltd.</t>
  </si>
  <si>
    <t>This target was approved using a streamlined target validation route exclusive to small and medium-sized enterprises (SMEs). https://sciencebasedtargets.org/faqs-for-smes/ Systemiq Ltd. commits to reduce scope 1 and scope 2 GHG emissions 42% by 2030 from a 2022 base year, and to measure and reduce its scope 3 emissions. Systemiq Ltd. commits to reach net-zero by 2040. As part of this, Systemiq Ltd. commits to reduce scope 1+2+3 emissions 90% by 2040 from a 2022 base year.</t>
  </si>
  <si>
    <t>SYSTEMS DESIGN Co.,Ltd.</t>
  </si>
  <si>
    <t>Systems Limited</t>
  </si>
  <si>
    <t>Systent GmbH</t>
  </si>
  <si>
    <t>This target was approved using a streamlined target validation route exclusive to small and medium-sized enterprises (SMEs). https://sciencebasedtargets.org/faqs-for-smes/ Systent GmbH commits to reduce scope 1 and scope 2 GHG emissions 46% by 2030 from a 2019 base year, and to measure and reduce its scope 3 emissions.</t>
  </si>
  <si>
    <t>SYSTRA</t>
  </si>
  <si>
    <t>969500UVKDA0L7N4H605</t>
  </si>
  <si>
    <t>SYSTRA Limited</t>
  </si>
  <si>
    <t>SYUUWA.LLC</t>
  </si>
  <si>
    <t>This target was approved using a streamlined target validation route exclusive to small and medium-sized enterprises (SMEs). https://sciencebasedtargets.org/faqs-for-smes/ SYUUWA.LLC commits to reduce scope 1 and scope 2 GHG emissions 42% by 2030 from a 2022 base year, and to measure and reduce its scope 3 emissions.</t>
  </si>
  <si>
    <t>Szerelmey Ltd</t>
  </si>
  <si>
    <t>213800RJCS9FT7FFL965</t>
  </si>
  <si>
    <t>This target was approved using a streamlined target validation route exclusive to small and medium-sized enterprises (SMEs). https://sciencebasedtargets.org/faqs-for-smes/ Szerelmey Ltd commits to reduce scope 1 and scope 2 GHG emissions 42% by 2030 from a 2020 base year, and to measure and reduce its scope 3 emissions.</t>
  </si>
  <si>
    <t>Søstrene Grenes Holding ApS</t>
  </si>
  <si>
    <t>T&amp;R Chemicals</t>
  </si>
  <si>
    <t>T-Mobile USA, Inc.</t>
  </si>
  <si>
    <t>US8725901040</t>
  </si>
  <si>
    <t>549300QHIJYOHPACPG31</t>
  </si>
  <si>
    <t>Overall Net-Zero Target
T-Mobile commits to reach net-zero greenhouse gas emissions across the value chain by 2040 from a 2020 base year.
Near-Term Targets
T-Mobile commits to reduce absolute scope 1, 2 and 3 GHG emissions 55% by 2030 from a 2020 base year
Long-Term Targets
T-Mobile commits to reduce absolute scope 1, 2 and 3 GHG emissions 90% by 2040 from a 2020 base year.</t>
  </si>
  <si>
    <t>T-SIGN Communication Ltd.</t>
  </si>
  <si>
    <t>This target was approved using a streamlined target validation route exclusive to small and medium-sized enterprises (SMEs). https://sciencebasedtargets.org/faqs-for-smes/ T-SIGN Communication Ltd. commits to reduce scope 1 and scope 2 GHG emissions 42% by 2030 from a 2022 base year, and to measure and reduce its scope 3 emissions.</t>
  </si>
  <si>
    <t>T. Garanti Bankası A.Ş</t>
  </si>
  <si>
    <t>TRAGARAN91N1</t>
  </si>
  <si>
    <t>5493002XSS7K7RHN1V37</t>
  </si>
  <si>
    <t>T2technical　CO.,LTD.</t>
  </si>
  <si>
    <t>This target was approved using a streamlined target validation route exclusive to small and medium-sized enterprises (SMEs). https://sciencebasedtargets.org/faqs-for-smes/ T2technical　CO.,LTD. commits to reduce scope 1 and scope 2 GHG emissions 42% by 2030 from a 2022 base year, and to measure and reduce its scope 3 emissions.</t>
  </si>
  <si>
    <t>Tabuk Pharmaceuticals Manufacturing Company</t>
  </si>
  <si>
    <t>Tachibana Packaging Co. Ltd.</t>
  </si>
  <si>
    <t>This target was approved using a streamlined target validation route exclusive to small and medium-sized enterprises (SMEs). https://sciencebasedtargets.org/faqs-for-smes/ Tachibana Packaging Co. Ltd. commits to reduce scope 1 and scope 2 GHG emissions 42% by 2030 from a 2021 base year, and to measure and reduce its scope 3 emissions.</t>
  </si>
  <si>
    <t>Taconic Biosciences, Inc.</t>
  </si>
  <si>
    <t>Tactus Group</t>
  </si>
  <si>
    <t>Tad Inox Service BV</t>
  </si>
  <si>
    <t>This target was approved using a streamlined target validation route exclusive to small and medium-sized enterprises (SMEs). https://sciencebasedtargets.org/faqs-for-smes/ Tad Inox Service BV commits to reduce scope 1 and scope 2 GHG emissions 42% by 2030 from a 2021 base year, and to measure and reduce its scope 3 emissions.</t>
  </si>
  <si>
    <t>Tag Worldwide Holdings Ltd (UK)</t>
  </si>
  <si>
    <t>Tai Wah Garment Industry Sdn. Bhd.</t>
  </si>
  <si>
    <t>Tai Wah Garments Industry SDN. BHD. commits to reduce absolute scope 1, 2, and 3 GHG emissions 21% by 2024 from a 2019 base year</t>
  </si>
  <si>
    <t>Taieasy International Co., Ltd.</t>
  </si>
  <si>
    <t>Taiga Apparel (Pvt.) Limited</t>
  </si>
  <si>
    <t>TAIHO INDUSTRY CO.,Ltd.</t>
  </si>
  <si>
    <t>This target was approved using a streamlined target validation route exclusive to small and medium-sized enterprises (SMEs). https://sciencebasedtargets.org/faqs-for-smes/ TAIHO INDUSTRY CO.,Ltd. commits to reduce scope 1 and scope 2 GHG emissions 42% by 2030 from a 2021 base year, and to measure and reduce its scope 3 emissions.</t>
  </si>
  <si>
    <t>TAIHO PHARMACEUTICAL CO., LTD</t>
  </si>
  <si>
    <t>Japanese pharmaceutical company Taiho Pharmaceutical commits to reduce absolute scope 1 and 2 GHG emissions 30% by 2030 from a 2017 base year. Taiho Pharmaceutical also commits to reduce absolute scope 3 GHG emissions 20% by 2030 from a 2017 base year.</t>
  </si>
  <si>
    <t>Taikisha Ltd.</t>
  </si>
  <si>
    <t>JP3441200007</t>
  </si>
  <si>
    <t>Taisei Corporation</t>
  </si>
  <si>
    <t>JP3443600006</t>
  </si>
  <si>
    <t>529900TF7XJKIOWMLQ79</t>
  </si>
  <si>
    <t>Building construction company Taisei commits to reduce absolute scope 1 and 2 GHG emissions 26% by 2030 from a 2013 base year. Taisei also commits to reduce absolute scope 3 GHG emissions from use of sold products 25% within the same timeframe.</t>
  </si>
  <si>
    <t>TAISEI INDUSTRY co.,ltd.</t>
  </si>
  <si>
    <t>This target was approved using a streamlined target validation route exclusive to small and medium-sized enterprises (SMEs). https://sciencebasedtargets.org/faqs-for-smes/ TAISEI INDUSTRY co.,ltd. commits to reduce scope 1 and scope 2 GHG emissions 42% by 2030 from a 2021 base year, and to measure and reduce its scope 3 emissions.</t>
  </si>
  <si>
    <t>Taisei Kako Co., Ltd.</t>
  </si>
  <si>
    <t>Taisei Plas Co.,Ltd</t>
  </si>
  <si>
    <t>This target was approved using a streamlined target validation route exclusive to small and medium-sized enterprises (SMEs). https://sciencebasedtargets.org/faqs-for-smes/ Taisei Plas Co.,Ltd commits to reduce scope 1 and scope 2 GHG emissions 46% by 2030 from a 2019 base year, and to measure and reduce its scope 3 emissions.</t>
  </si>
  <si>
    <t>Taishin Financial Holdings</t>
  </si>
  <si>
    <t>TW0002887007</t>
  </si>
  <si>
    <t>Headline target: Taishin FHC’s portfolio target covers 15% of its total investment and lending activities as of 2019. https://sciencebasedtargets.org/resources/files/Target-language-and-summary_Taishin-FHC.docx.pdf</t>
  </si>
  <si>
    <t>TAIWAN BUSINESS BANK, LTD.</t>
  </si>
  <si>
    <t>TW0002834009</t>
  </si>
  <si>
    <t>Headline target: Taiwan Business Bank, Ltd.'s portfolio targets cover 10% of its total investment and lending by total assets as of 2022. As of that year, required activities made up 11% (1) of Taiwan Business Bank, Ltd.'s total investment and lending by total assets while optional activities made up 58% and out of scope activities made up 31%.
(1) The targets cover required activities for which the minimum coverage requirement is less than 100%.
https://sciencebasedtargets.org/resources/files/Target-language-and-summary_Taiwan-Business-Bank-Ltd.pdf</t>
  </si>
  <si>
    <t>Taiwan Cement Corporation</t>
  </si>
  <si>
    <t>TW0001101004</t>
  </si>
  <si>
    <t>529900C56C3PB9X9ZO58</t>
  </si>
  <si>
    <t>Taiwan cement manufacturer Taiwan Cement Corp. (TCC) commits to reduce scope 1 GHG emissions 11% per ton of cementitious materials by 2025 from a 2016 base year. Taiwan Cement also commits to reduce scope 2 GHG emissions 32% per ton of cementitious materials within the same timeframe.**The target boundary includes biogenic emissions and removals from bioenergy feedstocks.</t>
  </si>
  <si>
    <t>Taiwan Cooperative Financial Holding Co., Ltd.</t>
  </si>
  <si>
    <t>TW0005880009</t>
  </si>
  <si>
    <t>549300YDSMM4FBAIKF69</t>
  </si>
  <si>
    <t>Headline target: TCFHC's portfolio targets cover 14%1 of its total investment and lending by total assets as of 2021. As of that year, required activities made up 16% of TCFHC's total investment and lending by total assets while optional activities made up 46% and out of scope activities made up 38%. https://sciencebasedtargets.org/resources/files/Target-language-and-summary_Taiwan-Cooperative-Financial-Holding-Co-Ltd.pdf</t>
  </si>
  <si>
    <t>Taiwan Mobile Co., Ltd</t>
  </si>
  <si>
    <t>TW0003045001</t>
  </si>
  <si>
    <t>Overall Net-Zero Target
Taiwan Mobile commits to reach net-zero GHG emissions across the value chain by 2050.
Near-Term Targets
Taiwan Mobile commits to reduce absolute scope 1 and 2 GHG emissions 42% by 2030 from a 2022 base year. Taiwan Mobile also commits to reduce absolute scope 3 GHG emissions 25% by 2030 from 2020 base year.
Long-Term Targets
Taiwan Mobile commits to reduce absolute scope 1 and 2 GHG emissions 90% by 2040 from a 2022 base year. Taiwan Mobile also commits to reduce absolute scope 3 GHG emissions 90% by 2050 from 2020 base year.</t>
  </si>
  <si>
    <t>TAIWAN PAIHO LIMITED</t>
  </si>
  <si>
    <t>TW0009938001</t>
  </si>
  <si>
    <t>TAIWAN PRINTED CIRCUIT BOARD TECHVEST CO., LTD.</t>
  </si>
  <si>
    <t>TAIYO BRUSH Co.,Ltd</t>
  </si>
  <si>
    <t>This target was approved using a streamlined target validation route exclusive to small and medium-sized enterprises (SMEs). https://sciencebasedtargets.org/faqs-for-smes/ TAIYO BRUSH Co.,Ltd commits to reduce scope 1 and scope 2 GHG emissions 50% by 2030 from a 2018 base year, and to measure and reduce its scope 3 emissions.</t>
  </si>
  <si>
    <t>Taiyo Co., Ltd.</t>
  </si>
  <si>
    <t>This target was approved using a streamlined target validation route exclusive to small and medium-sized enterprises (SMEs). https://sciencebasedtargets.org/faqs-for-smes/ Taiyo Co., Ltd. commits to reduce scope 1 and scope 2 GHG emissions 42% by 2030 from a 2020 base year, and to measure and reduce its scope 3 emissions.</t>
  </si>
  <si>
    <t>TAIYO DENKA KOGYO CO.,LTD.</t>
  </si>
  <si>
    <t>This target was approved using a streamlined target validation route exclusive to small and medium-sized enterprises (SMEs). https://sciencebasedtargets.org/faqs-for-smes/ TAIYO DENKA KOGYO CO.,LTD. commits to reduce scope 1 and scope 2 GHG emissions 42% by 2030 from a 2021 base year, and to measure and reduce its scope 3 emissions.</t>
  </si>
  <si>
    <t>TAIYO SHIKOU Co.,Ltd.</t>
  </si>
  <si>
    <t>This target was approved using a streamlined target validation route exclusive to small and medium-sized enterprises (SMEs). https://sciencebasedtargets.org/faqs-for-smes/ TAIYO SHIKOU Co.,Ltd. commits to reduce scope 1 and scope 2 GHG emissions 42% by 2030 from a 2022 base year, and to measure and reduce its scope 3 emissions.</t>
  </si>
  <si>
    <t>Taizhou Ruida Machinery Co., Ltd.</t>
  </si>
  <si>
    <t>This target was approved using a streamlined target validation route exclusive to small and medium-sized enterprises (SMEs). https://sciencebasedtargets.org/faqs-for-smes/ Taizhou Ruida Machinery Co., Ltd. commits to reduce scope 1 and scope 2 GHG emissions 42% by 2030 from a 2022 base year, and to measure and reduce its scope 3 emissions.</t>
  </si>
  <si>
    <t>Takachiho Shirasu Corp.</t>
  </si>
  <si>
    <t>This target was approved using a streamlined target validation route exclusive to small and medium-sized enterprises (SMEs). https://sciencebasedtargets.org/faqs-for-smes/ Takachiho Shirasu Corp. commits to reduce scope 1 and scope 2 GHG emissions 42% by 2030 from a 2020 base year, and to measure and reduce its scope 3 emissions.</t>
  </si>
  <si>
    <t>TAKADA KIKO CO.,LTD</t>
  </si>
  <si>
    <t>This target was approved using a streamlined target validation route exclusive to small and medium-sized enterprises (SMEs). https://sciencebasedtargets.org/faqs-for-smes/ TAKADA KIKO CO.,LTD commits to reduce scope 1 and scope 2 GHG emissions 42% by 2030 from a 2022 base year, and to measure and reduce its scope 3 emissions.</t>
  </si>
  <si>
    <t>TAKAGI CHEMICALS, INC.</t>
  </si>
  <si>
    <t>This target was approved using a streamlined target validation route exclusive to small and medium-sized enterprises (SMEs). https://sciencebasedtargets.org/faqs-for-smes/ TAKAGI CHEMICALS, INC. commits to reduce scope 1 and scope 2 GHG emissions 42% by 2030 from a 2021 base year, and to measure and reduce its scope 3 emissions.</t>
  </si>
  <si>
    <t>Takagi Holdings Co., Ltd.</t>
  </si>
  <si>
    <t>This target was approved using a streamlined target validation route exclusive to small and medium-sized enterprises (SMEs). https://sciencebasedtargets.org/faqs-for-smes/ Takagi Holdings Co., Ltd. commits to reduce scope 1 and scope 2 GHG emissions 42% by 2030 from a 2022 base year, and to measure and reduce its scope 3 emissions.</t>
  </si>
  <si>
    <t>TAKAHASHI HOLDINGS CO.,LTD.</t>
  </si>
  <si>
    <t>This target was approved using a streamlined target validation route exclusive to small and medium-sized enterprises (SMEs). https://sciencebasedtargets.org/faqs-for-smes/ TAKAHASHI HOLDINGS CO.,LTD. commits to reduce scope 1 and scope 2 GHG emissions 42% by 2030 from a 2022 base year, and to measure and reduce its scope 3 emissions.</t>
  </si>
  <si>
    <t>Takahashi Komuten Co.,Ltd.</t>
  </si>
  <si>
    <t>This target was approved using a streamlined target validation route exclusive to small and medium-sized enterprises (SMEs). https://sciencebasedtargets.org/faqs-for-smes/ Takahashi Komuten Co.,Ltd. commits to reduce scope 1 and scope 2 GHG emissions 42% by 2030 from a 2022 base year, and to measure and reduce its scope 3 emissions.</t>
  </si>
  <si>
    <t>TAKAHASHI KOUMUTEN CO.,LTD.</t>
  </si>
  <si>
    <t>This target was approved using a streamlined target validation route exclusive to small and medium-sized enterprises (SMEs). https://sciencebasedtargets.org/faqs-for-smes/ TAKAHASHI KOUMUTEN CO.,LTD. commits to reduce scope 1 and scope 2 GHG emissions 42% by 2030 from a 2022 base year, and to measure and reduce its scope 3 emissions.</t>
  </si>
  <si>
    <t>TAKAHASHI METAL CO.,LTD.</t>
  </si>
  <si>
    <t>This target was approved using a streamlined target validation route exclusive to small and medium-sized enterprises (SMEs). https://sciencebasedtargets.org/faqs-for-smes/ TAKAHASHI METAL CO.,LTD. commits to reduce scope 1 and scope 2 GHG emissions 42% by 2030 from a 2020 base year, and to measure and reduce its scope 3 emissions.</t>
  </si>
  <si>
    <t>Takahashi Seisakusyo Co.,Ltd</t>
  </si>
  <si>
    <t>This target was approved using a streamlined target validation route exclusive to small and medium-sized enterprises (SMEs). https://sciencebasedtargets.org/faqs-for-smes/ Takahashi Seisakusyo Co.,Ltd commits to reduce scope 1 and scope 2 GHG emissions 42% by 2030 from a 2021 base year, and to measure and reduce its scope 3 emissions.</t>
  </si>
  <si>
    <t>Takanashi iron and steel works Co., Ltd</t>
  </si>
  <si>
    <t>This target was approved using a streamlined target validation route exclusive to small and medium-sized enterprises (SMEs). https://sciencebasedtargets.org/faqs-for-smes/ Takanashi iron and steel works Co., Ltd commits to reduce scope 1 and scope 2 GHG emissions 42% by 2030 from a 2021 base year, and to measure and reduce its scope 3 emissions.</t>
  </si>
  <si>
    <t>Takasago International Corporation</t>
  </si>
  <si>
    <t>JP3454400007</t>
  </si>
  <si>
    <t>Takasago International Corporation commits to reduce absolute scope 1 and scope 2 GHG emissions 27.5% by FY2030/31 from a FY2019/20 base year. Takasago International Corporation also commits to reduce absolute scope 3 GHG emissions 13.5% within the same timeframe.*The target boundary includes biogenic emissions and removals from bioenergy feedstocks.</t>
  </si>
  <si>
    <t>Takasago Thermal Engineering</t>
  </si>
  <si>
    <t>JP3455200000</t>
  </si>
  <si>
    <t>Takasago Thermal Engineering commits to reduce absolute scope 1 and 2 GHG emissions 28% by 2030 from a 2019 base year. Takasago Thermal Engineering also commits to reduce absolute scope 3 GHG emissions 14% by 2030 from a 2019 base year.</t>
  </si>
  <si>
    <t>TAKASHIMA CERAMIC MATERIALS CO.,LTD.</t>
  </si>
  <si>
    <t>This target was approved using a streamlined target validation route exclusive to small and medium-sized enterprises (SMEs). https://sciencebasedtargets.org/faqs-for-smes/ TAKASHIMA CERAMIC MATERIALS CO.,LTD. commits to reduce scope 1 and scope 2 GHG emissions 42% by 2030 from a 2022 base year, and to measure and reduce its scope 3 emissions.</t>
  </si>
  <si>
    <t>TAKASHIMA RIBBON CO.,LTD.</t>
  </si>
  <si>
    <t>This target was approved using a streamlined target validation route exclusive to small and medium-sized enterprises (SMEs). https://sciencebasedtargets.org/faqs-for-smes/ TAKASHIMA RIBBON CO.,LTD. commits to reduce scope 1 and scope 2 GHG emissions 42% by 2030 from a 2021 base year, and to measure and reduce its scope 3 emissions.</t>
  </si>
  <si>
    <t>Take on inc.</t>
  </si>
  <si>
    <t>This target was approved using a streamlined target validation route exclusive to small and medium-sized enterprises (SMEs). https://sciencebasedtargets.org/faqs-for-smes/ Take on inc. commits to reduce scope 1 and scope 2 GHG emissions 42% by 2030 from a 2022 base year, and to measure and reduce its scope 3 emissions.</t>
  </si>
  <si>
    <t>Take-Two Interactive Software Inc.</t>
  </si>
  <si>
    <t>US8740541094</t>
  </si>
  <si>
    <t>BOMSTHHJK882EWYX3334</t>
  </si>
  <si>
    <t>TAKEDA IRON WORKS Co.,Ltd.</t>
  </si>
  <si>
    <t>This target was approved using a streamlined target validation route exclusive to small and medium-sized enterprises (SMEs). https://sciencebasedtargets.org/faqs-for-smes/ TAKEDA IRON WORKS Co.,Ltd. commits to reduce scope 1 and scope 2 GHG emissions 42% by 2030 from a 2022 base year, and to measure and reduce its scope 3 emissions.</t>
  </si>
  <si>
    <t>Takeda Pharmaceutical Company</t>
  </si>
  <si>
    <t>JP3463000004</t>
  </si>
  <si>
    <t>549300ZLMVP4X0OGR454</t>
  </si>
  <si>
    <t>Takeda Pharmaceutical Company commits to reduce absolute scope 1 and 2 GHG emissions 40% by FY2025 from a FY2016 base year. Takeda Pharmaceutical Company also commits to reduce absolute scope 1 and 2 GHG emissions 100% by FY2040 from a FY2016 base year. Furthermore, Takeda Pharmaceutical Company commits that 67% of its suppliers by emissions covering purchased goods and services, capital goods and upstream transportation and distribution, will have science-based targets by 2024.</t>
  </si>
  <si>
    <t>TAKEDA SEIKI CO.,LTD.</t>
  </si>
  <si>
    <t>This target was approved using a streamlined target validation route exclusive to small and medium-sized enterprises (SMEs). https://sciencebasedtargets.org/faqs-for-smes/ TAKEDA SEIKI CO.,LTD. commits to reduce scope 1 and scope 2 GHG emissions 42% by 2030 from a 2022 base year, and to measure and reduce its scope 3 emissions.</t>
  </si>
  <si>
    <t>TAKENAKA CORPORATION</t>
  </si>
  <si>
    <t>TAKENAKA CORPORATION commits to reduce absolute scope 1 and 2 GHG emissions 46.2% by 2030 from a 2019 base year. TAKENAKA CORPORATION also commits to reduce absolute scope 3 GHG emissions 27.5% within the same timeframe.</t>
  </si>
  <si>
    <t>TAKEUCHI KOUGYOU Co.,Ltd</t>
  </si>
  <si>
    <t>This target was approved using a streamlined target validation route exclusive to small and medium-sized enterprises (SMEs). https://sciencebasedtargets.org/faqs-for-smes/ TAKEUCHI KOUGYOU Co.,Ltd commits to reduce scope 1 and scope 2 GHG emissions 42% by 2030 from a 2022 base year, and to measure and reduce its scope 3 emissions.</t>
  </si>
  <si>
    <t>takeuchimokuzaikougyou Co.,Ltd</t>
  </si>
  <si>
    <t>This target was approved using a streamlined target validation route exclusive to small and medium-sized enterprises (SMEs). https://sciencebasedtargets.org/faqs-for-smes/  takeuchimokuzaikougyou Co.,Ltd scope 1 and scope 2 GHG emissions 30% by 2030 from a 2018 base year, and to measure and reduce its scope 3 emissions.</t>
  </si>
  <si>
    <t>Takeya Chemical laboratory</t>
  </si>
  <si>
    <t>This target was approved using a streamlined target validation route exclusive to small and medium-sized enterprises (SMEs). https://sciencebasedtargets.org/faqs-for-smes/ Takeya Chemical laboratory commits to reduce scope 1 and scope 2 GHG emissions 42% by 2030 from a 2022 base year, and to measure and reduce its scope 3 emissions.</t>
  </si>
  <si>
    <t>Taki plastic co.,ltd</t>
  </si>
  <si>
    <t>This target was approved using a streamlined target validation route exclusive to small and medium-sized enterprises (SMEs). https://sciencebasedtargets.org/faqs-for-smes/ Taki plastic co.,ltd commits to reduce scope 1 and scope 2 GHG emissions 42% by 2030 from a 2021 base year, and to measure and reduce its scope 3 emissions.</t>
  </si>
  <si>
    <t>Taki-shoun.co.,Ltd.</t>
  </si>
  <si>
    <t>This target was approved using a streamlined target validation route exclusive to small and medium-sized enterprises (SMEs). https://sciencebasedtargets.org/faqs-for-smes/ Taki-shoun.co.,Ltd. commits to reduce scope 1 and scope 2 GHG emissions 42% by 2030 from a 2021 base year, and to measure and reduce its scope 3 emissions.</t>
  </si>
  <si>
    <t>TAKUMINO Holdings Co., Ltd.</t>
  </si>
  <si>
    <t>This target was approved using a streamlined target validation route exclusive to small and medium-sized enterprises (SMEs). https://sciencebasedtargets.org/faqs-for-smes/ TAKUMINO Holdings Co., Ltd. commits to reduce scope 1 and scope 2 GHG emissions 42% by 2030 from a 2022 base year, and to measure and reduce its scope 3 emissions.</t>
  </si>
  <si>
    <t>TAL Apparel Limited</t>
  </si>
  <si>
    <t>984500107D60A9D8F916</t>
  </si>
  <si>
    <t>Overall Net-Zero Target: 
TAL Apparel Limited commits to reach net-zero greenhouse gas emissions across the value chain by 2050.
Near-Term Targets: 
TAL Apparel Ltd commits to reduce absolute scope 1 and 2 GHG emissions 50.4% by 2030 from a 2018 base year. TAL Apparel Ltd also commits to reduce absolute scope 3 GHG emissions from purchased goods and services 30% within the same timeframe.
Long-Term Targets: 
TAL Apparel Ltd commits to reduce absolute scope 1 and 2 GHG emissions 90% by 2050 from a 2018 base year. TAL Apparel Ltd also commits to reduce absolute scope 3 GHG emissions from purchased goods and services, employee commuting, and downstream transportation and distribution 90% within the same timeframe.</t>
  </si>
  <si>
    <t>TALAWAKELLE TEA ESTATES PLC</t>
  </si>
  <si>
    <t>LK0311N00007</t>
  </si>
  <si>
    <t>Talawakelle Tea Estates PLC commits to reduce absolute scope 1 and scope 2 GHG emissions 50.4% by FY 2029/30 from a FY 2018/19 base year*. *The target boundary includes biogenic emissions and removals from bioenergy feedstocks.</t>
  </si>
  <si>
    <t>Talin Modular Office Furniture Systems Pvt. Ltd.</t>
  </si>
  <si>
    <t>This target was approved using a streamlined target validation route exclusive to small and medium-sized enterprises (SMEs). https://sciencebasedtargets.org/faqs-for-smes/ Talin Modular Office Furniture Systems Pvt. Ltd. commits to reduce scope 1 and scope 2 GHG emissions 42% by 2030 from a 2022 base year, and to measure and reduce its scope 3 emissions.</t>
  </si>
  <si>
    <t>TalkTalk Telecom Group Limited</t>
  </si>
  <si>
    <t>GB00B4YCDF59</t>
  </si>
  <si>
    <t>213800WF53FVDRRHRF44</t>
  </si>
  <si>
    <t>TalkTalk Telecom Group Limited commits to reduce absolute scopes 1 and 2 GHG emissions 93.5% by
FY2030 from a FY2020 base year. TalkTalk Telecom Group Limited also commits to reduce absolute
scope 3 GHG emissions 42.0% within the same timeframe.</t>
  </si>
  <si>
    <t>Talodyn Networks Private Limited</t>
  </si>
  <si>
    <t>98450004BA574FD81E49</t>
  </si>
  <si>
    <t>Tammer Brands</t>
  </si>
  <si>
    <t>This target was approved using a streamlined target validation route exclusive to small and medium-sized enterprises (SMEs). https://sciencebasedtargets.org/faqs-for-smes/ Tammer Brands commits to reduce scope 1 and scope 2 GHG emissions 38% by 2030 from a 2021 base year, and to measure and reduce its scope 3 emissions.</t>
  </si>
  <si>
    <t>TAN TIEN PACKAGING JOINT STOCK COMPANY</t>
  </si>
  <si>
    <t>VN000000TTP2</t>
  </si>
  <si>
    <t>TANAC Co., Ltd.</t>
  </si>
  <si>
    <t>This target was approved using a streamlined target validation route exclusive to small and medium-sized enterprises (SMEs). https://sciencebasedtargets.org/faqs-for-smes/ TANAC Co., Ltd. commits to reduce scope 1 and scope 2 GHG emissions 42% by 2030 from a 2021 base year, and to measure and reduce its scope 3 emissions.</t>
  </si>
  <si>
    <t>TANAKA CO.,LTD.</t>
  </si>
  <si>
    <t>This target was approved using a streamlined target validation route exclusive to small and medium-sized enterprises (SMEs). https://sciencebasedtargets.org/faqs-for-smes/ TANAKA CO.,LTD. commits to reduce scope 1 and scope 2 GHG emissions 50% by 2030 from a 2018 base year, and to measure and reduce its scope 3 emissions.</t>
  </si>
  <si>
    <t>Tanaka Rikuun Co.,Ltd.</t>
  </si>
  <si>
    <t>This target was approved using a streamlined target validation route exclusive to small and medium-sized enterprises (SMEs). https://sciencebasedtargets.org/faqs-for-smes/ Tanaka Rikuun Co.,Ltd. commits to reduce scope 1 and scope 2 GHG emissions 46% by 2030 from a 2019 base year, and to measure and reduce its scope 3 emissions.</t>
  </si>
  <si>
    <t>TANAKA SEIKI Co.,Ltd</t>
  </si>
  <si>
    <t>This target was approved using a streamlined target validation route exclusive to small and medium-sized enterprises (SMEs). https://sciencebasedtargets.org/faqs-for-smes/ TANAKA SEIKI Co.,Ltd commits to reduce scope 1 and scope 2 GHG emissions 42% by 2030 from a 2021 base year, and to measure and reduce its scope 3 emissions.</t>
  </si>
  <si>
    <t>Tanakazen.Co.,Ltd.</t>
  </si>
  <si>
    <t>This target was approved using a streamlined target validation route exclusive to small and medium-sized enterprises (SMEs). https://sciencebasedtargets.org/faqs-for-smes/ Tanakazen.Co.,Ltd. commits to reduce scope 1 and scope 2 GHG emissions 42% by 2030 from a 2021 base year, and to measure and reduce its scope 3 emissions.</t>
  </si>
  <si>
    <t>Tandem Project Management Ltd.</t>
  </si>
  <si>
    <t>This target was approved using a streamlined target validation route exclusive to small and medium-sized enterprises (SMEs). https://sciencebasedtargets.org/faqs-for-smes/ Tandem Project Management Ltd. commits to reduce scope 1 and scope 2 GHG emissions 42% by 2030 from a 2022 base year, and to measure and reduce its scope 3 emissions.</t>
  </si>
  <si>
    <t>Tangshan Dongya Heavy-Industry Equipment Co.,Ltd.</t>
  </si>
  <si>
    <t>91130229721608665W</t>
  </si>
  <si>
    <t>Mining - Coal</t>
  </si>
  <si>
    <t>Tanihata Co., Ltd.,</t>
  </si>
  <si>
    <t>This target was approved using a streamlined target validation route exclusive to small and medium-sized enterprises (SMEs). https://sciencebasedtargets.org/faqs-for-smes/. Tanihata Co., Ltd., commits to reduce absolute scope 1 and scope 2 GHG emissions 46% by 2030 from a 2019 base year, and to measure and reduce its scope 3 emissions.</t>
  </si>
  <si>
    <t>TANNER AG</t>
  </si>
  <si>
    <t>This target was approved using a streamlined target validation route exclusive to small and medium-sized enterprises (SMEs). https://sciencebasedtargets.org/faqs-for-smes/  TANNER AG commits to reduce scope 1 and scope 2 GHG emissions 50% by 2030 from a 2018 base year, and to measure and reduce its scope 3 emissions.</t>
  </si>
  <si>
    <t>Taos Ski Valley Inc.</t>
  </si>
  <si>
    <t>Tapestry, Inc.</t>
  </si>
  <si>
    <t>US8760301072</t>
  </si>
  <si>
    <t>549300LJNVY5SW3VTN33</t>
  </si>
  <si>
    <t>Target Corporation</t>
  </si>
  <si>
    <t>US87612E1064</t>
  </si>
  <si>
    <t>8WDDFXB5T1Z6J0XC1L66</t>
  </si>
  <si>
    <t>US retailer Target commits to reduce absolute scope 1 and 2 emissions and scope 3 GHG emissions from retail purchased goods and services 30% by 2030 from a 2017 base-year. Target also commits that 80% of its suppliers by spend covering all purchased goods and services will set science-based scope 1 and scope 2 targets by 2023.</t>
  </si>
  <si>
    <t>Tarkett</t>
  </si>
  <si>
    <t>FR0004188670</t>
  </si>
  <si>
    <t>9695002EVBYM5B2OIP31</t>
  </si>
  <si>
    <t>TARKETT commits to reduce absolute scope 1 and 2 GHG emissions 50% by 2030 from a 2019 base year.* TARKETT also commits to reduce absolute scope 3 GHG emissions from purchased goods and services and end-of-life treatment of sold products 27.5% within the same timeframe.* *The target boundary includes biogenic land-related emissions and removals from bioenergy feedstocks</t>
  </si>
  <si>
    <t>Tashiro Construction Co.,Ltd.</t>
  </si>
  <si>
    <t>This target was approved using a streamlined target validation route exclusive to small and medium-sized enterprises (SMEs). https://sciencebasedtargets.org/faqs-for-smes/ Tashiro Construction Co.,Ltd. commits to reduce scope 1 and scope 2 GHG emissions 42% by 2030 from a 2022 base year, and to measure and reduce its scope 3 emissions.</t>
  </si>
  <si>
    <t>TATA AIG GENERAL INSURANCE COMPANY LIMITED</t>
  </si>
  <si>
    <t>TATA CHEMICALS LIMITED</t>
  </si>
  <si>
    <t>INE092A01019</t>
  </si>
  <si>
    <t>335800H6MURUA6FBOW17</t>
  </si>
  <si>
    <t>Tata Chemicals Limited commits to reduce absolute scope 1 and 2 GHG emissions 28% by 2030 from a 2019 base year.</t>
  </si>
  <si>
    <t>Tata Communications Limited</t>
  </si>
  <si>
    <t>INE151A01013</t>
  </si>
  <si>
    <t>3358004PBWAYF65RLI81</t>
  </si>
  <si>
    <t>Tata Communications Limited commits to reduce absolute scope 1 and 2 GHG emissions 42% by FY2030 from a FY2022 base year. Tata Communications Limited also commits to reduce absolute scope 3 GHG emissions 25% within the same timeframe.</t>
  </si>
  <si>
    <t>Tata Consultancy Services Limited</t>
  </si>
  <si>
    <t>INE467B01029</t>
  </si>
  <si>
    <t>335800ZJKU9GPQRE2U66</t>
  </si>
  <si>
    <t>TATA GLOBAL BEVERAGES Ltd.</t>
  </si>
  <si>
    <t>INE192A01025</t>
  </si>
  <si>
    <t>335800LOXFWU8ZQJMD12</t>
  </si>
  <si>
    <t>Tata Motors Limited</t>
  </si>
  <si>
    <t>INE155A01022</t>
  </si>
  <si>
    <t>335800BO2LHWJJ8TZI32</t>
  </si>
  <si>
    <t>TATAA Biocenter AB</t>
  </si>
  <si>
    <t>This target was approved using a streamlined target validation route exclusive to small and medium-sized enterprises (SMEs). https://sciencebasedtargets.org/faqs-for-smes/ TATAA Biocenter AB commits to reduce scope 1 and scope 2 GHG emissions 42% by 2030 from a 2022 base year, and to measure and reduce its scope 3 emissions.</t>
  </si>
  <si>
    <t>Tate &amp; Lyle PLC</t>
  </si>
  <si>
    <t>GB0008754136</t>
  </si>
  <si>
    <t>2138008K14474WPKZ244</t>
  </si>
  <si>
    <t>Energy &amp; industrial: Tate &amp; Lyle commits to reduce absolute scope 1 and 2 GHG emissions
38% by 2028 from a 2019 base year.* Tate &amp; Lyle also commits to reduce absolute scope 3
GHG emissions 38% within the same timeframe.
FLAG: Tate &amp; Lyle commits to reduce absolute scope 3 FLAG GHG emissions 23% by 2028
from a 2019 base year.** Tate &amp; Lyle also commits to no deforestation across its primary
deforestation-linked commodities, with a target date of December 31, 2025.
*The target boundary includes land-related emissions and removals from bioenergy
feedstocks.
**The target includes FLAG emissions and removals.</t>
  </si>
  <si>
    <t>Tatebayashi holdings Co.,Ltd.</t>
  </si>
  <si>
    <t>This target was approved using a streamlined target validation route exclusive to small and medium-sized enterprises (SMEs). https://sciencebasedtargets.org/faqs-for-smes/ Tatebayashi holdings Co.,Ltd. commits to reduce scope 1 and scope 2 GHG emissions 42% by 2030 from a 2021 base year, and to measure and reduce its scope 3 emissions.</t>
  </si>
  <si>
    <t>TAUW België NV</t>
  </si>
  <si>
    <t>TAUW Group BV</t>
  </si>
  <si>
    <t>TAYEKS DIS TIC. ve TEKSTIL SAN. A.S.</t>
  </si>
  <si>
    <t>Taylor Project Services</t>
  </si>
  <si>
    <t>This target was approved using a streamlined target validation route exclusive to small and medium-sized enterprises (SMEs). https://sciencebasedtargets.org/faqs-for-smes/ Taylor Project Services commits to reduce scope 1 and scope 2 GHG emissions 46% by 2030 from a 2019 base year, and to measure and reduce its scope 3 emissions.</t>
  </si>
  <si>
    <t>Taylor Wimpey</t>
  </si>
  <si>
    <t>GB0008782301</t>
  </si>
  <si>
    <t>21380089BTRXTD8S3R66</t>
  </si>
  <si>
    <t>Overall Net-Zero Target
Taylor Wimpey plc commits to reach net-zero GHG emissions across the value chain by
2045.
Near-Term Targets
Taylor Wimpey plc commits to reduce absolute scope 1 and 2 GHG emissions 25.8% by 2025 from a 2019 base year, equivalent to a 36.0% per 100 m2 of completed floor area reduction.
Taylor Wimpey plc also commits to reduce absolute scope 3 GHG emissions 46.2% by 2030
from a 2019 base year, equivalent to a 52.8% per 100 m2 of completed floor area reduction.
Long-Term Targets
Taylor Wimpey plc commits to reduce absolute scope 1 and 2 GHG emissions 90% by 2045
from a 2019 base year, equivalent to a 91.3% per 100 m2 of completed floor area reduction.
Taylor Wimpey plc commits to reduce absolute scope 3 GHG emissions 90% by 2045 from a
2019 base year, equivalent to a 91.3% per 100 m2 of completed floor area reduction.</t>
  </si>
  <si>
    <t>Taylors Wines</t>
  </si>
  <si>
    <t>This target was approved using a streamlined target validation route exclusive to small and medium-sized enterprises (SMEs). https://sciencebasedtargets.org/faqs-for-smes/. Taylors Wines commits to reduce absolute scope 1 and scope 2 GHG emissions 50% by 2030 from a 2018 base year, and to measure and reduce its scope 3 emissions.</t>
  </si>
  <si>
    <t>Taziker Industrial Ltd</t>
  </si>
  <si>
    <t>This target was approved using a streamlined target validation route exclusive to small and medium-sized enterprises (SMEs). https://sciencebasedtargets.org/faqs-for-smes/ Taziker Industrial Ltd commits to reduce scope 1 and scope 2 GHG emissions 46% by 2030 from a 2019 base year, and to measure and reduce its scope 3 emissions.  commits to reduce scope 1+2+3 emissions 95% by 2050 from a 2019 base year.</t>
  </si>
  <si>
    <t>TAZO</t>
  </si>
  <si>
    <t>TBM Co., Ltd.</t>
  </si>
  <si>
    <t>This target was approved using a streamlined target validation route exclusive to small and medium-sized enterprises (SMEs). https://sciencebasedtargets.org/faqs-for-smes/ TBM Co., Ltd. commits to reduce scope 1 and scope 2 GHG emissions 42% by 2030 from a 2020 base year, and to measure and reduce its scope 3 emissions.</t>
  </si>
  <si>
    <t>TCE Jeans Co., Ltd</t>
  </si>
  <si>
    <t>TCE Vina Denim Joint Stock Company</t>
  </si>
  <si>
    <t>Tchibo GmbH</t>
  </si>
  <si>
    <t>529900XMANN03JXXOA57</t>
  </si>
  <si>
    <t>Tchibo GmbH commits to reduce absolute scope 1 and 2 GHG emissions 51% by 2030 from a 2018 base year. Tchibo GmbH also commits to reduce absolute scope 3 GHG emissions 15% by 2030 from a 2018 base year.</t>
  </si>
  <si>
    <t>TCI Co., Ltd.</t>
  </si>
  <si>
    <t>TW0008436007</t>
  </si>
  <si>
    <t>TCICo.,Ltd commits to reduce absolute scope 1 and 2 GHG emissions 51% by 2030 from a 2018 base year. TCICo.,Ltd also commits to reduce absolute scope 3 GHG emissions from purchased goods and services 15% by 2030 from a 2018 base year.</t>
  </si>
  <si>
    <t>TCL King Electrical Appliance (HuiZhou) CO.,Ltd.</t>
  </si>
  <si>
    <t>TCM Group A/S</t>
  </si>
  <si>
    <t>This target was approved using a streamlined target validation route exclusive to small and medium-sized enterprises (SMEs). https://sciencebasedtargets.org/faqs-for-smes/ TCM Group A/S commits to reduce scope 1 and scope 2 GHG emissions 42% by 2030 from a 2021 base year, and to measure and reduce its scope 3 emissions.</t>
  </si>
  <si>
    <t>TCS Group Holding plc</t>
  </si>
  <si>
    <t>US87238U2033</t>
  </si>
  <si>
    <t>549300XQRN9MR54V1W18</t>
  </si>
  <si>
    <t>TCT-Speditions GmbH</t>
  </si>
  <si>
    <t>391200PJYCR1PMMBLS33</t>
  </si>
  <si>
    <t>This target was approved using a streamlined target validation route exclusive to small and medium-sized enterprises (SMEs). https://sciencebasedtargets.org/faqs-for-smes/. TCT-Speditions GmbH commits to reduce absolute scope 1 and scope 2 GHG emissions 30% by 2030 from a 2018 base year, and to measure and reduce its scope 3 emissions.</t>
  </si>
  <si>
    <t>TD SYNNEX</t>
  </si>
  <si>
    <t>US87162W1009</t>
  </si>
  <si>
    <t>5493004HI6PFLF46NS53</t>
  </si>
  <si>
    <t>TDC NET A/S</t>
  </si>
  <si>
    <t>DK0060228559</t>
  </si>
  <si>
    <t>529900N96EOVRB114D28</t>
  </si>
  <si>
    <t>Overall Net-Zero Target TDC NET commits to reach net-zero greenhouse emissions across the value chain by 2030 from a 2020 base year. Near-Term Targets TDC NET commits to reduce absolute scope 1, 2 and 3 GHG emissions 60% by 2028 from a  2020 base year. Long-Term Targets TDC NET commits to reduce absolute scope 1, 2 and 3 GHG emissions 90% by 2030 from a  2020 base year.</t>
  </si>
  <si>
    <t>TDK Corporation</t>
  </si>
  <si>
    <t>353800508WNU39U8NX03</t>
  </si>
  <si>
    <t>TE Connectivity Ltd</t>
  </si>
  <si>
    <t>TE Connectivity, Ltd commits to reduce absolute scope 1 and 2 GHG emissions 70% by 2030 from a 2020 base year. TE Connectivity, Ltd also commits to reduce absolute scope 3 GHG emissions covering purchased goods and services, capital goods, fuel and energy related activities and upstream transportation and distribution 30% by 2032 from a 2022 base year.</t>
  </si>
  <si>
    <t>Teachers Mutual Bank</t>
  </si>
  <si>
    <t>549300II25ZWSHX8W615</t>
  </si>
  <si>
    <t>Team Computers Pvt. Ltd.</t>
  </si>
  <si>
    <t>3358001DAV2XPBFRQC92</t>
  </si>
  <si>
    <t>Team Consulting</t>
  </si>
  <si>
    <t>This target was approved using a streamlined target validation route exclusive to small and medium-sized enterprises (SMEs). https://sciencebasedtargets.org/faqs-for-smes/ Team Consulting commits to reduce scope 1 and scope 2 GHG emissions 42% by 2030 from a 2021 base year, and to measure and reduce its scope 3 emissions.</t>
  </si>
  <si>
    <t>TEAM FOODS COLOMBIA S.A.</t>
  </si>
  <si>
    <t>team.blue</t>
  </si>
  <si>
    <t>TeamViewer SE</t>
  </si>
  <si>
    <t>DE000A2YN900</t>
  </si>
  <si>
    <t>3912000FZ0R0KEK9JS42</t>
  </si>
  <si>
    <t>Overall Net-Zero Target 
TeamViewer commits to reach net-zero GHG emissions across the value chain by 2040. 
Near-Term Targets 
TeamViewer commits to reduce absolute scope 1 and 2 GHG emissions 50% by 2030 from a 2021 base year. TeamViewer also commits to reduce absolute scope 3 GHG emissions from purchased goods and services and capital goods 37.8% within the same timeframe. 
Long-Term Targets 
TeamViewer commits to reduce absolute scope 1, 2 and 3 GHG emissions 90% by 2040 from a 2021 base year.</t>
  </si>
  <si>
    <t>Teamwork</t>
  </si>
  <si>
    <t>This target was approved using a streamlined target validation route exclusive to small and medium-sized enterprises (SMEs). https://sciencebasedtargets.org/faqs-for-smes/ Teamwork commits to reduce scope 1 and scope 2 GHG emissions 42% by 2030 from a 2020 base year, and to measure and reduce its scope 3 emissions.</t>
  </si>
  <si>
    <t>TEAMWORK Agentur für angewandtes Marketing</t>
  </si>
  <si>
    <t>This target was approved using a streamlined target validation route exclusive to small and medium-sized enterprises (SMEs). https://sciencebasedtargets.org/faqs-for-smes/ TEAMWORK Agentur für angewandtes Marketing commits to reduce scope 1 and scope 2 GHG emissions 42% by 2030 from a 2021 base year, and to measure and reduce its scope 3 emissions.</t>
  </si>
  <si>
    <t>TEAMWORK MANAGEMENT FRANCE SAS</t>
  </si>
  <si>
    <t>969500WDGNFUDQ4XN523</t>
  </si>
  <si>
    <t>Tecan Group Ltd.</t>
  </si>
  <si>
    <t>CH0012100191</t>
  </si>
  <si>
    <t>529900CSN9R3BLETSL26</t>
  </si>
  <si>
    <t>Overall Net Zero Target
Tecan Group Ltd. commits to reach net-zero greenhouse gas emissions across the value
chain by 2050.
Near-Term Targets
Tecan Group Ltd commits to reduce absolute scope 1 and 2 GHG emissions 42% by 2030
from a 2022 base year. Tecan Group Ltd also commits to increase active annual sourcing of
renewable electricity from 34% in 2022 to 100% by 2025, and to continue active annual
sourcing of 100% renewable electricity through 2030. Tecan Group Ltd finally commits to
reduce absolute scope 3 GHG emissions 42% by 2030 from a 2022 base year.
Long-Term Targets
Tecan Group Ltd. commits to reduce absolute scope 1, 2 and 3 GHG emissions 90% by 2050
from a 2022 base year.</t>
  </si>
  <si>
    <t>Tech Mahindra</t>
  </si>
  <si>
    <t>INE669C01036</t>
  </si>
  <si>
    <t>3358005FZUZ1I25XQH69</t>
  </si>
  <si>
    <t>Indian multinational provider of information technology Tech Mahindra commits to reduce absolute scopes 1 and 2 GHG emissions 22% by 2030 and 50% by 2050, from a 2016 base-year.</t>
  </si>
  <si>
    <t>Tech Observer India Pvt. Ltd.</t>
  </si>
  <si>
    <t>This target was approved using a streamlined target validation route exclusive to small and medium-sized enterprises (SMEs). https://sciencebasedtargets.org/faqs-for-smes/  Tech Observer India Pvt. Ltd. commits to maintain zero scope 1 and scope 2 emissions through 2030 from a 2022 base year, and to measure and reduce its scope 3 emissions</t>
  </si>
  <si>
    <t>Technetix Ltd</t>
  </si>
  <si>
    <t>This target was approved using a streamlined target validation route exclusive to small and medium-sized enterprises (SMEs). https://sciencebasedtargets.org/faqs-for-smes/ Technetix Ltd commits to reduce scope 1 and scope 2 GHG emissions 46% by 2030 from a 2019 base year, and to measure and reduce its scope 3 emissions</t>
  </si>
  <si>
    <t>technologist AGENT Co., Ltd.</t>
  </si>
  <si>
    <t>This target was approved using a streamlined target validation route exclusive to small and medium-sized enterprises (SMEs). https://sciencebasedtargets.org/faqs-for-smes/ technologist AGENT Co., Ltd. commits to reduce scope 1 and scope 2 GHG emissions 42% by 2030 from a 2022 base year, and to measure and reduce its scope 3 emissions.</t>
  </si>
  <si>
    <t>Technology &amp; Strategy</t>
  </si>
  <si>
    <t>Technology Development &amp; Equipment Supply (China) Limited</t>
  </si>
  <si>
    <t>This target was approved using a streamlined target validation route exclusive to small and medium-sized enterprises (SMEs). https://sciencebasedtargets.org/faqs-for-smes/ Technology Development &amp; Equipment Supply (China) Limited commits to reduce scope 1 and scope 2 GHG emissions 42% by 2030 from a 2023 base year, and to measure and reduce its scope 3 emissions.</t>
  </si>
  <si>
    <t>Techso Solutions</t>
  </si>
  <si>
    <t>This target was approved using a streamlined target validation route exclusive to small and medium-sized enterprises (SMEs). https://sciencebasedtargets.org/faqs-for-smes/ Techso Solutions commits to reduce scope 1 and scope 2 GHG emissions 46% by 2030 from a 2019 base year, and to measure and reduce its scope 3 emissions</t>
  </si>
  <si>
    <t>Techstep ASA</t>
  </si>
  <si>
    <t>This target was approved using a streamlined target validation route exclusive to small and medium-sized enterprises (SMEs). https://sciencebasedtargets.org/faqs-for-smes/ Techstep ASA commits to reduce scope 1 and scope 2 GHG emissions 42% by 2030 from a 2022 base year, and to measure and reduce its scope 3 emissions.</t>
  </si>
  <si>
    <t>Techtronic Industries Company Limited</t>
  </si>
  <si>
    <t>HK0669013440</t>
  </si>
  <si>
    <t>549300HZW2SBE758OK89</t>
  </si>
  <si>
    <t>Techtum Lab AB</t>
  </si>
  <si>
    <t>This target was approved using a streamlined target validation route exclusive to small and medium-sized enterprises (SMEs). https://sciencebasedtargets.org/faqs-for-smes/ Techtum Lab AB commits to maintain zero scope 1 emissions through 2030. Techtum Lab AB also commits to reduce absolute scope 2 GHG emissions 42% by 2030 from a 2022 base year, and to measure and reduce its scope 3 emissions.</t>
  </si>
  <si>
    <t>Teckro</t>
  </si>
  <si>
    <t>This target was approved using a streamlined target validation route exclusive to small and medium-sized enterprises (SMEs). https://sciencebasedtargets.org/faqs-for-smes/ Teckro commits to reduce scope 1 and scope 2 GHG emissions 42% by 2030 from a 2022 base year, and to measure and reduce its scope 3 emissions.</t>
  </si>
  <si>
    <t>Técnicas Reunidas S.A.</t>
  </si>
  <si>
    <t>ES0178165017</t>
  </si>
  <si>
    <t>213800JEZBUPZKWJGF49</t>
  </si>
  <si>
    <t>Overall Net-Zero Target
Técnicas Reunidas commits to reach net-zero GHG emissions across the value chain by
2040.
Near-Term Targets
Técnicas Reunidas commits to reduce absolute scope 1 and 2 GHG emissions 46.2% by
2030 from a 2019 base year. Técnicas Reunidas commits to reduce absolute scope 3 GHG
emissions 46.2% by 2030 from a 2019 base year.
Long-Term Targets
Técnicas Reunidas commits to reduce absolute scope 1 and 2 GHG emissions 90% by 2040
from a 2019 base year. Técnicas Reunidas commits to reduce absolute scope 3 GHG
emissions 90% by 2040 from a 2019 base year.</t>
  </si>
  <si>
    <t>TECNOLOGIAS PLEXUS S.L.</t>
  </si>
  <si>
    <t>959800Q4SEY4DZJD9073</t>
  </si>
  <si>
    <t>Tecnova Preparação de Materiais</t>
  </si>
  <si>
    <t>This target was approved using a streamlined target validation route exclusive to small and medium-sized enterprises (SMEs). https://sciencebasedtargets.org/faqs-for-smes/ Tecnova Preparação de Materiais commits to reduce scope 1 and scope 2 GHG emissions 42% by 2030 from a 2021 base year, and to measure and reduce its scope 3 emissions.</t>
  </si>
  <si>
    <t>Ted Baker</t>
  </si>
  <si>
    <t>GB0001048619</t>
  </si>
  <si>
    <t>549300HN14450OU4IL77</t>
  </si>
  <si>
    <t>Ted Baker commits to reduce absolute scope 1 and 2 GHG emissions 90% by FY2030/31 from a FY2019/20 base year. Ted Baker also commits to reduce absolute scope 3 GHG emissions 46.2% within the same timeframe.</t>
  </si>
  <si>
    <t>Teddy Group</t>
  </si>
  <si>
    <t>81560069EEECBF031A72</t>
  </si>
  <si>
    <t>Teddy S.p.A commits to reduce absolute scope 1 and 2 GHG emissions 51% by 2031 from a 2019 base year. Teddy S.p.A also commits to reduce scope 3 GHG emissions from purchased goods and services and franchises 51% per unit of product sold within the same timeframe.</t>
  </si>
  <si>
    <t>Tedford/Tellico, Inc.</t>
  </si>
  <si>
    <t>This target was approved using a streamlined target validation route exclusive to small and medium-sized enterprises (SMEs). https://sciencebasedtargets.org/faqs-for-smes/ Tedford/Tellico, Inc. commits to reduce scope 1 and scope 2 GHG emissions 42% by 2030 from a 2020 base year, and to measure and reduce its scope 3 emissions.</t>
  </si>
  <si>
    <t>Tediber</t>
  </si>
  <si>
    <t>969500SH3GBPVFPLFG09</t>
  </si>
  <si>
    <t>This target was approved using a streamlined target validation route exclusive to small and medium-sized enterprises (SMEs). https://sciencebasedtargets.org/faqs-for-smes/. Tediber commits to reduce absolute scope 1 and scope 2 GHG emissions 30% by 2030 from a 2018 base year, and to measure and reduce its scope 3 emissions.</t>
  </si>
  <si>
    <t>Teejay Group</t>
  </si>
  <si>
    <t>LK0394N00003</t>
  </si>
  <si>
    <t>254900OBGSRSSDBY1740</t>
  </si>
  <si>
    <t>Teejay Group commits to reduce absolute scope 1 and 2 GHG emissions 42% by
2030 from a 2022 base year*. Teejay Group also commits to reduce absolute
scope 3 GHG emissions from purchased goods and services 25% within the same
timeframe.
* The target boundary includes biogenic land-related emissions and removals from
bioenergy feedstocks.</t>
  </si>
  <si>
    <t>Teejay India Private Limited</t>
  </si>
  <si>
    <t>254900ZLDEDHIA5Q9X46</t>
  </si>
  <si>
    <t>Teejay Lanka Prints Private Limited</t>
  </si>
  <si>
    <t>254900P53RPI1P59BP35</t>
  </si>
  <si>
    <t>Teekanne GmbH &amp; Co. KG</t>
  </si>
  <si>
    <t>TEG Co.,Ltd.</t>
  </si>
  <si>
    <t>This target was approved using a streamlined target validation route exclusive to small and medium-sized enterprises (SMEs). https://sciencebasedtargets.org/faqs-for-smes/ TEG Co.,Ltd. commits to reduce scope 1 and scope 2 GHG emissions 42% by 2030 from a 2021 base year, and to measure and reduce its scope 3 emissions.</t>
  </si>
  <si>
    <t>Teijin limited</t>
  </si>
  <si>
    <t>JP3544000007</t>
  </si>
  <si>
    <t>3538000RF6UCIMPKCO54</t>
  </si>
  <si>
    <t>Teijin Limited commits to reduce absolute scope 1 and 2 GHG emissions 30% by FY2030 from a FY2018 base year. Teijin Limited also commits to reduce absolute scope 3 GHG emissions from purchased goods and services 15% within the same timeframe.</t>
  </si>
  <si>
    <t>TEISO KASEI UTSUNOMIYA CO.,LTD.</t>
  </si>
  <si>
    <t>This target was approved using a streamlined target validation route exclusive to small and medium-sized enterprises (SMEs). https://sciencebasedtargets.org/faqs-for-smes/ TEISO KASEI UTSUNOMIYA CO.,LTD. commits to reduce scope 1 and scope 2 GHG emissions 42% by 2030 from a 2022 base year, and to measure and reduce its scope 3 emissions.</t>
  </si>
  <si>
    <t>TeKaNet GmbH Telekommunikationsservice</t>
  </si>
  <si>
    <t>This target was approved using a streamlined target validation route exclusive to small and medium-sized enterprises (SMEs). https://sciencebasedtargets.org/faqs-for-smes/ TeKaNet GmbH Telekommunikationsservice commits to reduce scope 1 and scope 2 GHG emissions 42% by 2030 from a 2021 base year, and to measure and reduce its scope 3 emissions.</t>
  </si>
  <si>
    <t>TEKKEN CORPORATION</t>
  </si>
  <si>
    <t>JP3545600003</t>
  </si>
  <si>
    <t>TEKKEN CORPORATION commits to reduce absolute scope 1 and 2 GHG emissions 42% by FY2030 from a FY2022 base year. TEKKEN CORPORATION commits to reduce absolute scope 3 GHG emissions from use of sold products 25% within the same timeframe.</t>
  </si>
  <si>
    <t>Teknikum Group Ltd.</t>
  </si>
  <si>
    <t>743700UUG0RRR5ANC794</t>
  </si>
  <si>
    <t>Teknikum Group Ltd. commits to reduce absolute scope 1 and 2 GHG
emissions 50% by 2030 from a 2020 base year. Teknikum Group Ltd. also
commits to reduce absolute scope 3 GHG emissions from purchased goods
and services and capital goods by 25% within the same timeframe.</t>
  </si>
  <si>
    <t>Teknion Limited</t>
  </si>
  <si>
    <t>549300P597H1XWSWIC21</t>
  </si>
  <si>
    <t>Teknion Limited commits to reduce absolute scope 1 and 2 GHG emissions
50.4% by FY2030 from a FY2018 base year. Teknion Limited also commits that
85% of its suppliers by spend covering purchased goods and services, upstream
transportation and distribution and downstream transportation and distribution will
have science-based targets by FY2028.</t>
  </si>
  <si>
    <t>TEKTRO (WUXI)TECHNOLOGY CO.,LTD</t>
  </si>
  <si>
    <t>Tektro Technology Corp.</t>
  </si>
  <si>
    <t>Tektro Technology Corp. commits to reduce absolute scope 1 and 2 GHG
emissions 46.2% by 2031 from a 2021 base year. Tektro Technology Corp. also
commits to reduce absolute scope 3 GHG emissions 27.5% from purchased goods
and services within the same time frame.</t>
  </si>
  <si>
    <t>Tel telecomunicações Ltda</t>
  </si>
  <si>
    <t>Tela GmbH</t>
  </si>
  <si>
    <t>This target was approved using a streamlined target validation route exclusive to small and medium-sized enterprises (SMEs). https://sciencebasedtargets.org/faqs-for-smes/ Tela GmbH commits to reduce scope 1 and scope 2 GHG emissions 25% by 2030 from a 2020 base year, and to measure and reduce its scope 3 emissions.</t>
  </si>
  <si>
    <t>Tele2 AB</t>
  </si>
  <si>
    <t>SE0005190238</t>
  </si>
  <si>
    <t>213800EKD193RVI9HL76</t>
  </si>
  <si>
    <t>Telecom Liechtenstein AG</t>
  </si>
  <si>
    <t>This target was approved using a streamlined target validation route exclusive to small and medium-sized enterprises (SMEs). https://sciencebasedtargets.org/faqs-for-smes/ Telecom Liechtenstein AG commits to reduce scope 1 and scope 2 GHG emissions 42% by 2030 from a 2022 base year, and to measure and reduce its scope 3 emissions.</t>
  </si>
  <si>
    <t>Teleflex Incorporated</t>
  </si>
  <si>
    <t>US8793691069</t>
  </si>
  <si>
    <t>UUL85LWXB4NGSWWXIQ25</t>
  </si>
  <si>
    <t>Overall Net-Zero Target
Teleflex commits to reach net-zero greenhouse gas emissions across the value chain by
2050.
Near-Term Targets
Teleflex commits to reduce absolute scope 1 and 2 GHG emissions 54.6% by 2032 from a
2019 base year. Teleflex also commits to reduce absolute scope 3 GHG emissions from
purchased goods and services, upstream transportation and distribution, waste generated in operations and business travel 32.5% within the same timeframe.
Long-Term Targets
Teleflex commits to reduce absolute Scopes 1, 2, and 3 GHG emissions 90% by 2050 from a
2019 base year.</t>
  </si>
  <si>
    <t>TELEFÓNICA</t>
  </si>
  <si>
    <t>ES0178430E18</t>
  </si>
  <si>
    <t>549300EEJH4FEPDBBR25</t>
  </si>
  <si>
    <t>Overall Net-Zero Target Telefónica S.A. commits to reach net-zero greenhouse gas emissions across the value chain by 2040 from a 2015 / 2016 base year. Near-Term Targets Telefónica S.A commits to reduce absolute scope 1 and scope 2 GHG emissions 80% by 2030 from a 2015  base year. Telefónica S.A commits to reduce absolute scope 3 GHG emissions 56% by 2030 from a 2016  base year. Long-Term Targets Telefónica S.A commits to reduce scope 1 and scope 2 GHG emissions 90% by 2040 from a 2015 base  year. Telefónica S.A commits to reduce scope 3 GHG emissions 90% by 2040 from a 2016 base year.</t>
  </si>
  <si>
    <t>Telehouse Corporation of Europe</t>
  </si>
  <si>
    <t>Telenco Group</t>
  </si>
  <si>
    <t>Telenet Group NV</t>
  </si>
  <si>
    <t>BE0003826436</t>
  </si>
  <si>
    <t>213800FA3K4S56INQI67</t>
  </si>
  <si>
    <t>Telenor Group</t>
  </si>
  <si>
    <t>NO0010063308</t>
  </si>
  <si>
    <t>549300IM1QSBY4SLPM26</t>
  </si>
  <si>
    <t>The multinational telecommunications company, Telenor Group commits to reduce absolute scope 1 and 2 GHG emissions 64% by 2030 from a 2019 base year. Telenor Group also commits that 66% of its suppliers by spend, covering purchased goods and services, and capital goods, will have science-based targets by 2025. Telenor Group further commits that 100% of its investments will have science-based targets by 2025.</t>
  </si>
  <si>
    <t>Telent Technology Services Ltd</t>
  </si>
  <si>
    <t>2138003QVU3NTTL2PX16</t>
  </si>
  <si>
    <t>Telent Technology Services Limited commits to reduce absolute scope 1 and 2 GHG emissions 46.2% by FY2030 from a FY2020 base year. Telent Technology Services Limited also commits to reduce scope 3 GHG emissions from purchased goods and services and capital goods 55% per GBP value added within the same timeframe.</t>
  </si>
  <si>
    <t>Teleperformance</t>
  </si>
  <si>
    <t>FR0000051807</t>
  </si>
  <si>
    <t>9695004GI61FHFFNRG61</t>
  </si>
  <si>
    <t>Teleperformance SE commits to reduce scope 1 and 2 GHG emissions 49% per FTE by 2026 from a 2019 base year. Teleperformance SE also commits to reduce scope 3 GHG emissions from purchased goods and services, and employee commuting 38.3% per FTE by 2026 from a 2019 base year.</t>
  </si>
  <si>
    <t>SE0000667925</t>
  </si>
  <si>
    <t>213800FSR9RNDUOTXO25</t>
  </si>
  <si>
    <t>Telkom SA SOC Limited</t>
  </si>
  <si>
    <t>ZAE000044897</t>
  </si>
  <si>
    <t>529900GES0BUVJEDKF90</t>
  </si>
  <si>
    <t>Telmic Co.,Ltd</t>
  </si>
  <si>
    <t>This target was approved using a streamlined target validation route exclusive to small and medium-sized enterprises (SMEs). https://sciencebasedtargets.org/faqs-for-smes/ Telmic Co.,Ltd commits to reduce scope 1 and scope 2 GHG emissions 42% by 2030 from a 2022 base year, and to measure and reduce its scope 3 emissions.</t>
  </si>
  <si>
    <t>Telstra</t>
  </si>
  <si>
    <t>AU000000TLS2</t>
  </si>
  <si>
    <t>PCTXNQGRJVR3OG33JG65</t>
  </si>
  <si>
    <t>Telstra commits to reduce absolute scopes 1, 2 and 3 GHG emissions 50% by FY2030 from a FY2019 base year.</t>
  </si>
  <si>
    <t>TELUS Corporation</t>
  </si>
  <si>
    <t>CA87971M1032</t>
  </si>
  <si>
    <t>L2TEUTQ8OSHMJWVLCE40</t>
  </si>
  <si>
    <t>TELUS commits to reduce absolute scope 1 and 2 GHG emissions 46% by 2030 from a 2019 base year.* TELUS also commits to reduce absolute scope 3 GHG emissions from business travel and employee commuting 46% within the same timeframe. TELUS commits to reduce scope 3 GHG emissions from purchased goods and services, capital goods and use of sold products 75% per million dollars of revenue within the same timeframe. *The target boundary includes biogenic emissions and removals from bioenergy feedstocks.</t>
  </si>
  <si>
    <t>Temenos AG</t>
  </si>
  <si>
    <t>CH0012453913</t>
  </si>
  <si>
    <t>5067007NW6550481FH64</t>
  </si>
  <si>
    <t>Temenos AG commits to reduce absolute scope 1, 2, and 3 GHG emissions 50% by 2030 from a 2019 base year.</t>
  </si>
  <si>
    <t>Temsa Skoda Sabancı Ulaşım Araçları A.Ş.</t>
  </si>
  <si>
    <t>Ten Tree International Inc</t>
  </si>
  <si>
    <t>This target was approved using a streamlined target validation route exclusive to small and medium-sized enterprises (SMEs). https://sciencebasedtargets.org/faqs-for-smes/ Ten Tree International Inc commits to reduce scope 1 and scope 2 GHG emissions 42% by 2030 from a 2022 base year, and to measure and reduce its scope 3 emissions. Ten Tree International Inc commits to reach net-zero by 2033. As part of this, Ten Tree International Inc commits to reduce scope 1+2+3 emissions 90% by 2033 from a 2022 base year.</t>
  </si>
  <si>
    <t>Tencent Holding Limited</t>
  </si>
  <si>
    <t>KYG875721634</t>
  </si>
  <si>
    <t>254900N4SLUMW4XUYY11</t>
  </si>
  <si>
    <t>Tencent commits to reduce absolute scope 1 and 2 GHG emissions 70% by 2030 from a 2021 base year. Tencent also commits to increase annual sourcing renewable electricity from 2% in 2021 to 100% by 2030. Tencent further commits to reduce absolute scope 3 GHG emission 30% within the same timeframe.</t>
  </si>
  <si>
    <t>Tendam Retail S.A.</t>
  </si>
  <si>
    <t>ES0124254311</t>
  </si>
  <si>
    <t>95980020140005042819</t>
  </si>
  <si>
    <t>2031, 2030</t>
  </si>
  <si>
    <t>Tendam commits to reduce absolute scope 1 and 2 GHG emissions 46.2% by FY2030/31 from a FY2019/20 base year. Tendam commits to increase annual sourcing of renewable electricity from 12% in FY2019/20 to 100% by FY2029/30. Tendam commits to reduce scope 3 GHG emissions 62% per M€ turnover by FY2030/31 from a FY2019/20 base year.</t>
  </si>
  <si>
    <t>Tennant Company</t>
  </si>
  <si>
    <t>US8803451033</t>
  </si>
  <si>
    <t>JYAIRLT8DVP6DP8UT336</t>
  </si>
  <si>
    <t>Overall Net-Zero Target
Tennant Company commits to reach net-zero greenhouse gas emissions across the value
chain by 2040 from a 2021 base year.
Near-Term Targets
Tennant Company commits to reduce absolute scope 1 and 2 GHG emissions 45% by 2030
from a 2021 base year.
Tennant Company also commits to reduce absolute scope 3 GHG emissions from use of
sold products 45% within the same timeframe.
Long-Term Targets
Tennant Company commits to reduce absolute scope 1 and 2 GHG emissions 90% by 2040
from a 2021 base year.
Tennant Company also commits to reduce absolute scope 3 GHG emissions from purchased
goods and services and use of sold products 90% within the same timeframe.</t>
  </si>
  <si>
    <t>TenneT Holding B.V.</t>
  </si>
  <si>
    <t>724500LTUWK3JQG63903</t>
  </si>
  <si>
    <t>TenneT commits to reduce absolute scope 1 and 2 GHG emissions 95% by 2030 from a 2019 base year. TenneT also commits to reduce absolute scope 3 GHG emissions from purchased goods and services and capital goods 30% within the same timeframe.</t>
  </si>
  <si>
    <t>TERADA CO.,Ltd</t>
  </si>
  <si>
    <t>This target was approved using a streamlined target validation route exclusive to small and medium-sized enterprises (SMEs). https://sciencebasedtargets.org/faqs-for-smes/ TERADA CO.,Ltd commits to reduce scope 1 and scope 2 GHG emissions 46% by 2030 from a 2019 base year, and to measure and reduce its scope 3 emissions.</t>
  </si>
  <si>
    <t>Teradyne, Inc.</t>
  </si>
  <si>
    <t>US8807701029</t>
  </si>
  <si>
    <t>C3X4Yj278QNZHRJULN75</t>
  </si>
  <si>
    <t>TERAO HOLDINGS Co.,Ltd.</t>
  </si>
  <si>
    <t>This target was approved using a streamlined target validation route exclusive to small and medium-sized enterprises (SMEs). https://sciencebasedtargets.org/faqs-for-smes/ TERAO HOLDINGS Co.,Ltd. 1.5 aligned: scope 1 and scope 2 GHG emissions 50% by 2030 from a 2018 base year, and to measure and reduce its scope 3 emissions.</t>
  </si>
  <si>
    <t>Terence O'Rourke LTd</t>
  </si>
  <si>
    <t>This target was approved using a streamlined target validation route exclusive to small and medium-sized enterprises (SMEs). https://sciencebasedtargets.org/faqs-for-smes/ Terence O'Rourke LTd commits to reduce scope 1 and scope 2 GHG emissions 42% by 2030 from a 2021 base year, and to measure and reduce its scope 3 emissions.</t>
  </si>
  <si>
    <t>TERENGGANU SILICA CONSORTIUM SDN BHD</t>
  </si>
  <si>
    <t>This target was approved using a streamlined target validation route exclusive to small and medium-sized enterprises (SMEs). https://sciencebasedtargets.org/faqs-for-smes/TERENGGANU SILICA CONSORTIUM SDN BHD commits to reduce scope 1 and scope 2 GHG emissions 25% by 2030 from a 2020 base year, and to measure and reduce its scope 3 emissions.</t>
  </si>
  <si>
    <t>TEREOS</t>
  </si>
  <si>
    <t>9695003FV2AYJQ4ETG94</t>
  </si>
  <si>
    <t>Terna S.p.A.</t>
  </si>
  <si>
    <t>IT0003242622</t>
  </si>
  <si>
    <t>8156009E94ED54DE7C31</t>
  </si>
  <si>
    <t>Terna S.p.A commits to reduce absolute scope 1 and 2 GHG emissions 46.2% by 2030 from a 2019 base year. Terna S.p.A commits to reduce absolute scope 3 GHG emissions 11.1% by 2030 from a 2021 base year.</t>
  </si>
  <si>
    <t>Terra Alpha Investments LLC</t>
  </si>
  <si>
    <t>Terra Alpha’s portfolio targets cover 98% of its total investment and lending activities as of 2020. Full target: https://sciencebasedtargets.org/resources/files/Target-language-and-summary_Terra-Alpha.docx.pdf</t>
  </si>
  <si>
    <t>Terratech Group AB</t>
  </si>
  <si>
    <t>This target was approved using a streamlined target validation route exclusive to small and medium-sized enterprises (SMEs). https://sciencebasedtargets.org/faqs-for-smes/ Terratech Group AB commits to reduce scope 1 and scope 2 GHG emissions 46% by 2030 from a 2019 base year, and to measure and reduce its scope 3 emissions.  Terratech Group AB commits to reduce scope 1+2+3 emissions 90% by 2037 from a 2019 base year.</t>
  </si>
  <si>
    <t>Terumo Corporatio</t>
  </si>
  <si>
    <t>JP3546800008</t>
  </si>
  <si>
    <t>353800JX1R4582QVK932</t>
  </si>
  <si>
    <t>Terumo Corporation commits to reduce absolute scope 1 and 2 GHG emissions 50.4% by 
2030 from a 2018 base year. 
Terumo Corporation commits to reduce scope 3 GHG emissions 60% per unit of revenue 
over the same timeframe.</t>
  </si>
  <si>
    <t>TES 2000 Ltd</t>
  </si>
  <si>
    <t>This target was approved using a streamlined target validation route exclusive to small and medium-sized enterprises (SMEs). https://sciencebasedtargets.org/faqs-for-smes/ TES 2000 Ltd commits to reduce scope 1 and scope 2 GHG emissions 50% by 2030 from a 2018 base year, and to measure and reduce its scope 3 emissions. TES 2000 Ltd commits to reach net-zero by 2050. As part of this, TES 2000 Ltd commits to reduce scope 1+2+3 emissions 90% by 2050 from a 2018 base year.</t>
  </si>
  <si>
    <t>TES-AMM (Singapore) Pte Ltd</t>
  </si>
  <si>
    <t>Tesco</t>
  </si>
  <si>
    <t>GB0008847096</t>
  </si>
  <si>
    <t>2138002P5RNKC5W2JZ46</t>
  </si>
  <si>
    <t>Overall Net-Zero Target
Tesco PLC commits to reach net-zero GHG emissions across the value chain by FY2050.
Near-Term Targets
Energy and industrial: Tesco PLC commits to reduce absolute scope 1 and 2 GHG emissions 82.6% by FY2032 from a FY2015 base year.* Tesco PLC also commits to reduce absolute scope 3 GHG emissions 55% by FY2032 from a FY2019 base year.
FLAG: Tesco PLC commits to reduce absolute scope 3 FLAG GHG emissions 39.4% by FY2032 from a FY2019 base year.** Tesco PLC also commits to no deforestation across its primary deforestation-linked commodities with a target date of FY2025.
Long-Term Targets
Energy and industrial: Tesco PLC further commits to reduce absolute scope 1 and 2 GHG emissions 90% by FY2050 from a FY2015 base year.* Tesco PLC also commits to reduce scope 3 emissions 90% by FY2050 from a FY2019 base year.
FLAG: Tesco PLC commits to reduce absolute scope 3 FLAG GHG emissions 72% by FY2050 from a FY2019 base year.**
*The target boundary includes land-related emissions and removals from bioenergy feedstocks.
**Target includes FLAG emissions and removals.</t>
  </si>
  <si>
    <t>Tesla Inc.</t>
  </si>
  <si>
    <t>US88160R1014</t>
  </si>
  <si>
    <t>54930043XZGB27CTOV49</t>
  </si>
  <si>
    <t>Commitment extended - automakers pathway</t>
  </si>
  <si>
    <t>TETRA PAK</t>
  </si>
  <si>
    <t>549300V7EG9ZK2ZVFH31</t>
  </si>
  <si>
    <t>Overall Net-Zero Target
Tetra Pak commits to reach net-zero greenhouse gas emissions across the value chain by 2050 from a 2019 base year.
Near-Term Targets
Tetra Pak commits to reduce absolute scope 1, 2 and 3 GHG emissions 46% by 2030 from a 2019 base year.*
Long-Term Targets
Tetra Pak commits to reduce absolute scope 1, 2 and 3 GHG emissions 90% by 2050 from a 2019 base year.*
*The target boundary includes land related emissions and removals from bioenergy feedstocks.</t>
  </si>
  <si>
    <t>Tetra Tech</t>
  </si>
  <si>
    <t>US88162G1031</t>
  </si>
  <si>
    <t>549300UJ1LP7JGJC5P32</t>
  </si>
  <si>
    <t>Tetra Tech commits to reduce absolute scope 1 and 2 GHG emissions 50% by 2030 from a 2021 base year. Tetra Tech also commits to reduce absolute scope 3 GHG emissions 50% within the same timeframe. Tetra Tech further commits that 60% of its suppliers by spend covering purchased goods and services will have science-based targets by 2027.</t>
  </si>
  <si>
    <t>Teva Pharmaceutical Industries Ltd.</t>
  </si>
  <si>
    <t>Tel Aviv: IL0006290147  New York: US8816242098</t>
  </si>
  <si>
    <t>549300BAFGM4RC74ZJ94</t>
  </si>
  <si>
    <t>Teva Pharmaceutical Industries Ltd. commits to reduce absolute scope 1 and 2 GHG emissions by 46.2% by 2030 from a 2019 base year.* Teva also commits to reduce absolute scope 3 GHG emissions 25% by 2030 from a 2020 base year. *The target boundary includes biogenic land-related emissions and removals from bioenergy feedstocks.</t>
  </si>
  <si>
    <t>TEXEN</t>
  </si>
  <si>
    <t>TF Architecture Ltd</t>
  </si>
  <si>
    <t>This target was approved using a streamlined target validation route exclusive to small and medium-sized enterprises (SMEs). https://sciencebasedtargets.org/faqs-for-smes/ TF Architecture Ltd commits to reduce scope 1 and scope 2 GHG emissions 46% by 2030 from a 2019 base year, and to measure and reduce its scope 3 emissions.</t>
  </si>
  <si>
    <t>TF Value-Mart Sdn. Bhd.</t>
  </si>
  <si>
    <t>TF Value-Mart Sdn. Bhd. commits to reduce absolute scope 1 and 2 GHG emissions 50.4% by 2032 from a 2021 base year. TF Value-Mart Sdn. Bhd. also commits to reduce absolute scope 3 GHG emissions 30.0% within the same timeframe.</t>
  </si>
  <si>
    <t>TF1 Group</t>
  </si>
  <si>
    <t>FR0000054900</t>
  </si>
  <si>
    <t>969500WQFC6OAQYG7E65</t>
  </si>
  <si>
    <t>TF1 Group commits to reduce absolute scope 1 and 2 GHG emissions 42% by
FY2030 from a FY2021 base year. TF1 Group also commits to reduce absolute
scopes 3 GHG emissions by 25% within the same timeframe.</t>
  </si>
  <si>
    <t>TFG Brands (London) Limited</t>
  </si>
  <si>
    <t>TFG Brands (London) commits to reduce absolute scopes 1 and 2 GHG
emissions 95% by FY2030 from a FY2020 base year. TFG Brands (London)
also commits to increase annual sourcing of renewable electricity from 0%
in FY2020 to 100% by FY2030. TFG Brands (London) further commits to
reduce absolute scope 3 GHG emissions from purchased goods and
services and upstream transportation and distribution 30% within the
same timeframe.</t>
  </si>
  <si>
    <t>TFS HealthScience</t>
  </si>
  <si>
    <t>TFT</t>
  </si>
  <si>
    <t>This target was approved using a streamlined target validation route exclusive to small and medium-sized enterprises (SMEs). https://sciencebasedtargets.org/faqs-for-smes/ TFT commits to reduce scope 1 and scope 2 GHG emissions 42% by 2030 from a 2021 base year, and to measure and reduce its scope 3 emissions.</t>
  </si>
  <si>
    <t>TGA Marketing &amp; Design Ltd</t>
  </si>
  <si>
    <t>This target was approved using a streamlined target validation route exclusive to small and medium-sized enterprises (SMEs). https://sciencebasedtargets.org/faqs-for-smes/ TGA Marketing &amp; Design Ltd commits to reduce scope 1 and scope 2 GHG emissions 42% by 2030 from a 2022 base year, and to measure and reduce its scope 3 emissions.</t>
  </si>
  <si>
    <t>Thai Beverage PLC</t>
  </si>
  <si>
    <t>TH0902010014</t>
  </si>
  <si>
    <t>Thai Union Group Public Company Limited</t>
  </si>
  <si>
    <t>Local TH0450010Y08, Foreign TH0450010Y16, NVDR TH0450010R15</t>
  </si>
  <si>
    <t>25490047VDGNFMEYZW95</t>
  </si>
  <si>
    <t>Overall Net-Zero Target
Thai Union Group Public Company Limited commits to reach net-zero greenhouse gas
emissions across the value chain by 2050.Near-Term Targets
Thai Union Group Public Company Limited commits to reduce absolute scope 1 and 2 GHG
emissions 42% by 2030 from a 2021 base year.* Thai Union Group Public Company Limited
also commits to reduce absolute scope 3 GHG emissions from purchased goods and services,
fuel and energy related activities, and upstream and downstream transportation and
distribution 42% within the same timeframe.
Long-Term Targets
Thai Union Group Public Company Limited commits to reduce absolute scope 1 and 2 GHG
emissions 90% by 2050 from a 2021 base year.* Thai Union Group Public Company Limited
also commits to reduce absolute scope 3 GHG emissions from purchased goods and services,
fuel and energy related activities, upstream and downstream transportation and distribution,
end of life treatment of sold products, and investments 90% within the same timeframe.
*The target boundary includes land-related emissions and removals from bioenergy
feedstocks.</t>
  </si>
  <si>
    <t>Thales SA</t>
  </si>
  <si>
    <t>FR0000121329</t>
  </si>
  <si>
    <t>529900FNDVTQJOVVPZ19</t>
  </si>
  <si>
    <t>Thales SA commits to reduce absolute scope 1 and 2 GHG emissions 50.4% by 2030 from a 2018 base year. Thales SA also commits to reduce absolute scope 3 GHG emissions from purchased goods and services, business travel, and use of sold products 15% within the same timeframe.* Thales SA further commits to reduce absolute indirect use-phase emissions 15% within the same timeframe.*  *Non-CO₂ effects which may also contribute to aviation induced warming are not included in this target. Thales SA commits to report publicly on its collaboration with stakeholders to improve understanding of opportunities to mitigate the non-CO2 impacts of aviation annually over its target timeframe.</t>
  </si>
  <si>
    <t>Thalys</t>
  </si>
  <si>
    <t>01/10/2015</t>
  </si>
  <si>
    <t>International high-speed train operator Thalys commits to reduce corporate scope 1, 2 and 3 GHG emissions per passenger kilometer by 41.4% by 2020, compared to a 2008 base-year. Scope 3 emissions covered by the target are approximately 50% of the total scope 3 carbon footprint. For the other 50%, Thalys commits to engage with the maintenance management suppliers to formulate more explicit targets to reduce these emissions. Read the Thalys Case Study.</t>
  </si>
  <si>
    <t>Thanet Earth</t>
  </si>
  <si>
    <t>This target was approved using a streamlined target validation route exclusive to small and medium-sized enterprises (SMEs). https://sciencebasedtargets.org/faqs-for-smes/ Thanet Earth commits to reduce scope 1 and scope 2 GHG emissions 42% by 2030 from a 2021 base year, and to measure and reduce its scope 3 emissions.</t>
  </si>
  <si>
    <t>Thantawan Industry PLC.</t>
  </si>
  <si>
    <t>TH0449010014</t>
  </si>
  <si>
    <t>The Access Group</t>
  </si>
  <si>
    <t>The ANSCO Co., Ltd.</t>
  </si>
  <si>
    <t>This target was approved using a streamlined target validation route exclusive to small and medium-sized enterprises (SMEs). https://sciencebasedtargets.org/faqs-for-smes/ The ANSCO Co., Ltd. commits to reduce scope 1 and scope 2 GHG emissions 38% by 2030 from a 2021 base year, and to measure and reduce its scope 3 emissions.</t>
  </si>
  <si>
    <t>The Arnotts Group</t>
  </si>
  <si>
    <t>The Assay Depot Inc (d.b.a. Scientist.com)</t>
  </si>
  <si>
    <t>This target was approved using a streamlined target validation route exclusive to small and medium-sized enterprises (SMEs). https://sciencebasedtargets.org/faqs-for-smes/ The Assay Depot Inc (d.b.a. Scientist.com) commits to reduce scope 1 and scope 2 GHG emissions 46% by 2030 from a 2019 base year, and to measure and reduce its scope 3 emissions.</t>
  </si>
  <si>
    <t>The AZEK Company</t>
  </si>
  <si>
    <t>The Berkeley Group Holdings plc</t>
  </si>
  <si>
    <t>GB00B02L3W35</t>
  </si>
  <si>
    <t>2138009OQSSLVVHQAL78</t>
  </si>
  <si>
    <t>The Berkeley Group commits to reduce absolute scope 1 and 2 GHG emissions 50% by FY2030 from a FY2019 base year. The Berkeley Group also commits to reduce scope 3 purchased goods and services and use of sold products GHG emissions 40% per square foot of legally completed floor area over the same timeframe.</t>
  </si>
  <si>
    <t>The Bridge IT (Recruitment) Ltd</t>
  </si>
  <si>
    <t>The British Land Company PLC</t>
  </si>
  <si>
    <t>GB0001367019</t>
  </si>
  <si>
    <t>RV5B68J2GV3QGMRPW209</t>
  </si>
  <si>
    <t>British Land commits to reduce absolute scope 1 and 2 GHG emissions 51% by FY2030 from a FY2020 base year. British Land also commits to reduce scope 3 GHG emissions 55% per square meter of net lettable area over the same target timeframe.</t>
  </si>
  <si>
    <t>The British Standards Institution (BSI)</t>
  </si>
  <si>
    <t>213800DT9K3ITUMOQZ72</t>
  </si>
  <si>
    <t>The Cadmus Group LLC</t>
  </si>
  <si>
    <t>Cadmus commits to reduce scope 1 GHG emissions 57.2% per square meter of owned or leased office space by 2030 from a 2019 base year. Cadmus also commits to continue annually sourcing 100% renewable electricity through 2030. Cadmus further commits to reduce scope 3 GHG emissions 68.7% per dollar of sales revenue by 2035 from a 2019 base year.</t>
  </si>
  <si>
    <t>The Carbon Trust</t>
  </si>
  <si>
    <t>This target was approved using a streamlined target validation route exclusive to small and medium-sized enterprises (SMEs). https://sciencebasedtargets.org/faqs-for-smes/ The Carbon Trust commits to reduce scope 1 and scope 2 GHG emissions 42% by 2030 from a 2021 base year, and to measure and reduce its scope 3 emissions. The Carbon Trust to reduce scope 1+2+3 emissions 90% by 2050 from a 2018 base year. to reduce scope 1+2+3 emissions 90% by 2050 from a 2018 base year.</t>
  </si>
  <si>
    <t>The Carey Group Ltd</t>
  </si>
  <si>
    <t>The Carey Group Ltd commits to reduce absolute scope 1 and 2 GHG emissions 50% by FY2030 from a FY2019 base year. The Carey Group Ltd also commits to reduce absolute scope 3 GHG emissions from purchased goods and services 50% within the same timeframe. The Carey Group Ltd further commits that 84% of its suppliers by emissions covering purchased goods and services will have science-based targets by FY2026</t>
  </si>
  <si>
    <t>The Central America Bottling Corporation (cbc)</t>
  </si>
  <si>
    <t>549300DT8SH0CF6BTT37</t>
  </si>
  <si>
    <t>Energy &amp; industrial: cbc commits to reduce absolute scope 1 and 2 GHG emissions 48.9% by 2030 from a 2019 base year.* cbc also commits to reduce absolute scope 3 GHG emissions 27.5% by 2031 from a 2021 base year. FLAG: cbc commits to reduce absolute scope 3 FLAG GHG emissions 33.3% by 2031 from a 2021 base year.** cbc also commits to no deforestation across its primary deforestation-linked commodities, with a target date of December 31, 2025. *The target boundary includes land-related emissions and removals from bioenergy feedstocks. **The target includes FLAG emissions and removals.</t>
  </si>
  <si>
    <t>The Chase Creative Consultants Limited</t>
  </si>
  <si>
    <t>This target was approved using a streamlined target validation route exclusive to small and medium-sized enterprises (SMEs). https://sciencebasedtargets.org/faqs-for-smes/ The Chase Creative Consultants Limited commits to reduce scope 1 and scope 2 GHG emissions 42% by 2030 from a 2022 base year, and to measure and reduce its scope 3 emissions.  The Chase Creative Consultants Limited commits to reach net-zero by 2045. As part of this, The Chase Creative Consultants Limited commits to reduce scope 1+2+3 emissions 90% by 2045 from a 2022 base year.</t>
  </si>
  <si>
    <t>The Cheesecake Factory</t>
  </si>
  <si>
    <t>US1630721017</t>
  </si>
  <si>
    <t>529900872XMLK10SY247</t>
  </si>
  <si>
    <t>The Chemours Company</t>
  </si>
  <si>
    <t>US1638511089</t>
  </si>
  <si>
    <t>549300M1BOLNXL8DOV14</t>
  </si>
  <si>
    <t>The Children's Place, Inc.</t>
  </si>
  <si>
    <t>US1689051076</t>
  </si>
  <si>
    <t>549300BGVK2OO5O7TC19</t>
  </si>
  <si>
    <t>The Children’s Place commits to reduce absolute scope 1 and 2 market-based GHG emissions 30% by 2030 from a 2018 base year. The Children’s Place also commits to reduce absolute scope 3 GHG emissions from purchased goods and product transport 30% over the same timeframe.</t>
  </si>
  <si>
    <t>The Cigna Group</t>
  </si>
  <si>
    <t>US1255231003</t>
  </si>
  <si>
    <t>549300VIWYMSIGT1U456</t>
  </si>
  <si>
    <t>The Clorox Company</t>
  </si>
  <si>
    <t>US1890541097</t>
  </si>
  <si>
    <t>54930044KVSC06Z79I06</t>
  </si>
  <si>
    <t>The Clorox Company commits to reduce absolute scope 1 and 2 GHG emissions 50% by 2030 from a 2020 base year*. The Clorox Company also commits to reduce absolute scope 3 GHG emissions from purchased goods and services and use of sold products 25% over the same timeframe. *The target boundary includes biogenic emissions and removals from bioenergy feedstocks.</t>
  </si>
  <si>
    <t>The Co-operative Group Ltd.</t>
  </si>
  <si>
    <t>Overall Net-Zero Target
British consumer co-operative The Co-operative Group commits to reach net-zero GHG
emissions across the value chain by 2040.
Near-Term Targets
Energy and industrial: The Co-operative Group commits to reduce absolute scope 1 and 2
emissions 66% by 2030 from a 2016 base year. The Co-operative Group also commits to
reduce absolute scope 3 GHG emissions from purchased goods and services, fuel and energy
related activities, upstream transportation and distribution, waste generated in operations,
business travel, and end of life treatment of sold products 58.8% within the same timeframe.
FLAG: The Co-operative Group commits to reduce absolute scope 3 FLAG emissions 42.4%
by 2030 from a 2016 base year.* The Co-operative Group also commits to no deforestation
across its primary deforestation-linked commodities with a target date of December 31,
2025.
Long-Term Targets
Energy and industrial: The Co-operative Group commits to reduce absolute scope 1 and 2
GHG emissions 90% by 2035 from a 2016 base year. The Co-operative Group also commits
to reduce absolute scope 3 GHG emissions 90% by 2040 from a 2016 base year.
FLAG: The Co-operative Group commits to reduce absolute scope 3 FLAG GHG emissions
72% by 2040 from a 2016 base year.*
*The target includes FLAG emissions and removals.</t>
  </si>
  <si>
    <t>The Coca-Cola Company</t>
  </si>
  <si>
    <t>US1912161007</t>
  </si>
  <si>
    <t>UWJKFUJFZ02DKWI3RY53</t>
  </si>
  <si>
    <t>American multinational manufacturer of nonalcoholic beverage concentrates and syrups. The Coca-Cola Company sets a target to reduce absolute scope 1, 2, and 3 GHG emissions 25% by 2030 from a 2015 base-year.</t>
  </si>
  <si>
    <t>The Compleat Food Group</t>
  </si>
  <si>
    <t>213800LEMPANKANDZX41</t>
  </si>
  <si>
    <t>Overall Net-Zero Target
The Compleat Food Group commits to reach net-zero GHG emissions across the value chain by FY2040.
Near-Term Targets
The Compleat Food Group commits to reduce absolute scope 1 and 2 GHG emissions 50% by FY2030 from a FY2021 base year. The Compleat Food Group also commits to reduce absolute scope 3 GHG emissions 50% within the same timeframe.
Long-Term Targets
The Compleat Food Group commits to reduce absolute scope 1 and 2 GHG emissions 90% by FY2035 from a FY2021 base year. The Compleat Food Group commits to reduce absolute scope 3 GHG emissions 90% by FY2040 from a FY2021 base year.</t>
  </si>
  <si>
    <t>The Contact Company Limited</t>
  </si>
  <si>
    <t>The Crescent Textile Mills Limited</t>
  </si>
  <si>
    <t>The Culinary Food Group</t>
  </si>
  <si>
    <t>This target was approved using a streamlined target validation route exclusive to small and medium-sized enterprises (SMEs). https://sciencebasedtargets.org/faqs-for-smes/ The Culinary Food Group commits to reduce scope 1 and scope 2 GHG emissions 46% by 2030 from a 2019 base year, and to measure and reduce its scope 3 emissions.</t>
  </si>
  <si>
    <t>The Digital Neighborhood</t>
  </si>
  <si>
    <t>The Economist Group</t>
  </si>
  <si>
    <t>The Economist Group commits to reduce absolute scope 1 and 2 emissions 68% by FY2030 from a FY2020 base year. The Economist Group also commits to increase active annual sourcing of renewable electricity from 0% in FY2020 to 100% by FY2030. The Economist Group further commits to reduce absolute scope 3 GHG emissions 42% by FY2030 from a FY2020 base year</t>
  </si>
  <si>
    <t>The Edge Picture Company Limited</t>
  </si>
  <si>
    <t>This target was approved using a streamlined target validation route exclusive to small and medium-sized enterprises (SMEs). https://sciencebasedtargets.org/faqs-for-smes/ The Edge Picture Company Limited commits to reduce scope 1 and scope 2 GHG emissions 42% by 2030 from a 2022 base year, and to measure and reduce its scope 3 emissions. The Edge Picture Company Limited commits to reach net-zero by 2050. As part of this, The Edge Picture Company Limited commits to reduce scope 1+2+3 emissions 90% by 2050 from a 2022 base year.</t>
  </si>
  <si>
    <t>The Edrington Group Limited</t>
  </si>
  <si>
    <t>N/a</t>
  </si>
  <si>
    <t>213800PT67UUQ1K29J87</t>
  </si>
  <si>
    <t>Overall Net-Zero Target
Edrington commits to reach net-zero greenhouse gas emissions across the value chain by
FY2045 from a FY2020 base year.
Near-Term Targets
Edrington commits to reduce absolute scope 1, 2, and 3 GHG emissions 50% by FY2030 from
a FY2020 base year*. Edrington also commits to increase annual sourcing of renewable
electricity from 0% in FY2020 to 100% by FY2025 through FY2030.
Long-Term Targets
Edrington commits to reduce absolute scope 1, 2, and 3 GHG emissions 90% by FY2045 from
a FY2020 base year.*
*The target boundary includes land-related emissions and removals from bioenergy
feedstocks.</t>
  </si>
  <si>
    <t>The Edwin Group</t>
  </si>
  <si>
    <t>This target was approved using a streamlined target validation route exclusive to small and medium-sized enterprises (SMEs). https://sciencebasedtargets.org/faqs-for-smes/ The Edwin Group commits to reduce scope 1 and scope 2 GHG emissions 42% by 2030 from a 2022 base year, and to measure and reduce its scope 3 emissions.  The Edwin Group commits to reach net-zero by 2045. As part of this, The Edwin Group commits to reduce scope 1+2+3 emissions 94% by 2045 from a 2022 base year.</t>
  </si>
  <si>
    <t>The Encore Group (Envelopes &amp; Packaging) Limited</t>
  </si>
  <si>
    <t>This target was approved using a streamlined target validation route exclusive to small and medium-sized enterprises (SMEs). https://sciencebasedtargets.org/faqs-for-smes/ The Encore Group (Envelopes &amp; Packaging) Limited commits to reduce scope 1 and scope 2 GHG emissions 46% by 2030 from a 2019 base year, and to measure and reduce its scope 3 emissions. The Encore Group (Envelopes &amp; Packaging) Limited commits to reach net-zero by 2045. As part of this, The Encore Group (Envelopes &amp; Packaging) Limited commits to reduce scope 1+2+3 emissions 90% by 2045 from a 2019 base year.</t>
  </si>
  <si>
    <t>The Energy Saving Trust Limited</t>
  </si>
  <si>
    <t>This target was approved using a streamlined target validation route exclusive to small and medium-sized enterprises (SMEs). https://sciencebasedtargets.org/faqs-for-smes/ The Energy Saving Trust Limited commits to reduce scope 1 and scope 2 GHG emissions 42% by 2030 from a 2020 base year, and to measure and reduce its scope 3 emissions.  The Energy Saving Trust Limited commits to reduce scope 1+2+3 emissions 90% by 2045 from a 2020 base year.</t>
  </si>
  <si>
    <t>The Estée Lauder Companies</t>
  </si>
  <si>
    <t>US5184391044</t>
  </si>
  <si>
    <t>549300VFZ8XJ9NUPU221</t>
  </si>
  <si>
    <t>The Estée Lauder Companies Inc. commits to reduce absolute scope 1 and 2 GHG emissions 50% by 2030 from a 2018 base year. The Estée Lauder Companies Inc. also commits to reduce scope 3 GHG emissions from purchased goods and services, upstream transportation and distribution, and business travel 60% per unit revenue over the same timeframe.</t>
  </si>
  <si>
    <t>The Financial Conduct Authority</t>
  </si>
  <si>
    <t>2138003EUVPJRRBEPW94</t>
  </si>
  <si>
    <t>Overall Net-Zero Target: The Financial Conduct Authority commits to reach net-zero greenhouse gas emissions across the value chain by FY2045. 
Near-Term Targets: The Financial Conduct Authority commits to maintain 0 scope 1 GHG emissions through FY2028. The Financial Conduct Authority also commits to continue active annual sourcing of 100% renewable electricity through FY2028. The Financial Conduct Authority further commits that 70.0% of its suppliers by emissions covering purchased goods and services, upstream transportation and distribution and upstream leased assets, will have science-based targets by FY2028. 
Long-Term Targets: The Financial Conduct Authority commits to maintain 0 scope 1 and 2 GHG emissions from FY2028 through FY2045. The Financial Conduct Authority also commits to reduce absolute scope 3 GHG emissions 90% by FY2045 from a FY2021 base year.</t>
  </si>
  <si>
    <t>The Financial Times Limited</t>
  </si>
  <si>
    <t>The Financial Times Limited commits to reduce absolute scopes 1 and 2 GHG emissions 46.2% by 2030 from a 2019 base year. The Financial Times Limited also commits to reduce absolute scope 3 GHG emissions from purchased goods and services, upstream transportation and distribution, business travel, downstream transportation and distribution, and end-of-life treatment of sold products 46.2% within the same time frame.</t>
  </si>
  <si>
    <t>The Fine Bedding Company</t>
  </si>
  <si>
    <t>This target was approved using a streamlined target validation route exclusive to small and medium-sized enterprises (SMEs). https://sciencebasedtargets.org/faqs-for-smes/ The Fine Bedding Company commits to reduce scope 1 and scope 2 GHG emissions 50% by 2030 from a 2018 base year, and to measure and reduce its scope 3 emissions</t>
  </si>
  <si>
    <t>The Fresh Produce Centre Ltd</t>
  </si>
  <si>
    <t>The Furniture Practice Ltd</t>
  </si>
  <si>
    <t>This target was approved using a streamlined target validation route exclusive to small and medium-sized enterprises (SMEs). https://sciencebasedtargets.org/faqs-for-smes/ The Furniture Practice Ltd commits to reduce scope 1 and scope 2 GHG emissions 42% by 2030 from a 2022 base year, and to measure and reduce its scope 3 emissions.  The Furniture Practice Ltd commits to reach net-zero by 2040. As part of this, The Furniture Practice Ltd commits to reduce scope 1+2+3 emissions 90% by 2040 from a 2022 base year.</t>
  </si>
  <si>
    <t>The GDM Group Limited</t>
  </si>
  <si>
    <t>This target was approved using a streamlined target validation route exclusive to small and medium-sized enterprises (SMEs). https://sciencebasedtargets.org/faqs-for-smes/ The GDM Group Limited commits to reduce scope 1 and scope 2 GHG emissions 42% by 2030 from a 2020 base year, and to measure and reduce its scope 3 emissions.</t>
  </si>
  <si>
    <t>The Goodyear Tire &amp; Rubber Company</t>
  </si>
  <si>
    <t>US3825501014</t>
  </si>
  <si>
    <t>5493002BI0S2ZQUY3437</t>
  </si>
  <si>
    <t>Overall Net-Zero Target
The Goodyear Tire &amp; Rubber Company commits to reach net-zero greenhouse gas
emissions across the value chain by 2050 from a 2019 base year.
Near-Term Targets
The Goodyear Tire &amp; Rubber Company commits to reduce absolute scope 1 and 2 GHG
emissions 46.2% by 2030 from a 2019 base year.
The Goodyear Tire &amp; Rubber Company also commits to reduce absolute scope 3 GHG
emissions from purchased goods and services, fuel and energy-related activities, and
upstream transportation 28% within the same timeframe.
Long-Term Targets
The Goodyear Tire &amp; Rubber Company commits to reduce absolute scope 1 and 2 GHG
emissions 90% by 2050 from a 2019 base year.
The Goodyear Tire &amp; Rubber Company also commits to reduce absolute scope 3 GHG
emissions from purchased goods and services, fuel and energy-related activities, and
upstream transportation 90% within the same timeframe.</t>
  </si>
  <si>
    <t>The Growth House Ltd</t>
  </si>
  <si>
    <t>This target was approved using a streamlined target validation route exclusive to small and medium-sized enterprises (SMEs). https://sciencebasedtargets.org/faqs-for-smes/ The Growth House Ltd commits to reduce scope 1 and scope 2 GHG emissions 42% by 2030 from a 2022 base year, and to measure and reduce its scope 3 emissions.</t>
  </si>
  <si>
    <t>The Gym Group plc</t>
  </si>
  <si>
    <t>GB00BZBX0P70</t>
  </si>
  <si>
    <t>213800VCU9TBANZIN455</t>
  </si>
  <si>
    <t>Overall Net-Zero Target
The Gym Group commits to reach net-zero GHG emissions across the value chain by 2045.
Near-Term Targets
The Gym Group commits to reduce absolute scope 1 and 2 GHG emissions 50% by 2030
from a 2019 base year. The Gym Group also commits to increase active annual sourcing of
renewable electricity from 23.25% in 2019 to 100% by 2030. The Gym Group further
commits to reduce scope 3 GHG emissions covering purchased goods and services, capital
goods, fuel and energy related activities, upstream transportation and distribution, waste
generated in operations, business travel, and employee commuting 55% per gym by 2030
from a 2019 base year. The Gym Group finally commits that 25% of its suppliers by spend
covering purchased goods and services and capital goods will have science-based targets by 2028.
Long-Term Targets
The Gym Group commits to reduce absolute scope 1 and 2 GHG emissions 90% by 2045
from a 2019 base year. The Gym Group commits to reduce scope 3 GHG emissions 97% per
gym within the same timeframe.</t>
  </si>
  <si>
    <t>The Hain Celestial Group, Inc.</t>
  </si>
  <si>
    <t>US4052171000</t>
  </si>
  <si>
    <t>5493000S8QXWHLIXDP75</t>
  </si>
  <si>
    <t>Hain Celestial commits to reduce absolute scope 1 and 2 GHG emissions 42% by FY2030 from a FY2022 base year*.
Hain Celestial also commits to reduce absolute scope 3 GHG emissions 25% within the same timeframe.
*The target boundary includes land-related emissions and removals from bioenergy feedstocks.</t>
  </si>
  <si>
    <t>The HAVI Group, LP</t>
  </si>
  <si>
    <t>A7LWHWVH0PWZDS51XX82</t>
  </si>
  <si>
    <t>Overall Net-Zero Target: 
The HAVI Group, LP commits to reach net-zero greenhouse gas emissions across the value chain by 2050.
Near-Term Targets: HAVI Group commits to reduce absolute scope 1 and 2 GHG emissions 50.4% by 2030 from a 2018 base year*. HAVI Group also commits to reduce scope 3 GHG emissions from upstream transportation and distribution covering supply chain services by heavy freight trucks 40.1% per tonne kilometer within the same timeframe*. HAVI Group further commits to reduce absolute scope 3 GHG emissions from purchased goods and services, fuel- and energy-related activities, remaining upstream transportation and distribution and employee commuting 41.1% within the same timeframe*.
*The target boundary includes biogenic land-related emissions and removals from bioenergy feedstocks.
Long-Term Targets: 
HAVI Group commits to reduce absolute scope 1, 2 and 3 GHG emissions 90% by 2050 from a 2018 base year*.
*The target boundary includes biogenic emissions and removals associated with the use of bioenergy.</t>
  </si>
  <si>
    <t>The Health Policy Partnership</t>
  </si>
  <si>
    <t>This target was approved using a streamlined target validation route exclusive to small and medium-sized enterprises (SMEs). https://sciencebasedtargets.org/faqs-for-smes/  The Health Policy Partnership commits to reduce scope 1 and scope 2 GHG emissions 42% by 2030 from a 2021 base year, and to measure and reduce its scope 3 emissions.</t>
  </si>
  <si>
    <t>The Hershey Company</t>
  </si>
  <si>
    <t>US4278661081</t>
  </si>
  <si>
    <t>The Hershey Company commits to reduce absolute scope 1 and 2 GHG emissions 50% by 2030 from a 2018 base year.* The Hershey Company also commits to reduce absolute scope 3 GHG emissions 25% over the same timeframe. *The target boundary includes biogenic emissions and removals from bioenergy feedstocks</t>
  </si>
  <si>
    <t>The Home Depot</t>
  </si>
  <si>
    <t>US4370761029</t>
  </si>
  <si>
    <t>QEKMOTMBBKA8I816DO57</t>
  </si>
  <si>
    <t>The Home Depot commits to reduce absolute scope 1 and 2 GHG emissions 42% by FY2030 from a FY2020 base year. The Home Depot commits to reduce absolute scope 3 GHG emissions from the use of sold products 42% within the same timeframe.</t>
  </si>
  <si>
    <t>The Hongkong &amp; Shanghai Hotels, Limited</t>
  </si>
  <si>
    <t>HK0045000319</t>
  </si>
  <si>
    <t>5299001258RHH99P1A15</t>
  </si>
  <si>
    <t>The Howard de Walden Estate</t>
  </si>
  <si>
    <t>This target was approved using a streamlined target validation route exclusive to small and medium-sized enterprises (SMEs). https://sciencebasedtargets.org/faqs-for-smes/ The Howard de Walden Estate commits to reduce absolute scope 1 and scope 2 GHG emissions 50% by 2030 from a 2018 base year, and to measure and reduce its scope 3 emissions.</t>
  </si>
  <si>
    <t>The Howard Hughes Holdings</t>
  </si>
  <si>
    <t>US44267D1072</t>
  </si>
  <si>
    <t>213800YGBGTTSKUVK111</t>
  </si>
  <si>
    <t>The Howard Hughes Holdings commits to reduce absolute scope 1 and 2 GHG emissions 46.2% by 2030 from a 2019 base year.  The Howard Hughes Holdings also commits to reduce absolute scope 3 GHG emissions from capital goods 27.5% within the same timeframe. The Howard Hughes Holdings further commits to reduce scope 3 GHG emissions from use of sold products 55% per square foot of sold building within the same timeframe.</t>
  </si>
  <si>
    <t>The iLUKA Collective Ltd</t>
  </si>
  <si>
    <t>This target was approved using a streamlined target validation route exclusive to small and medium-sized enterprises (SMEs). https://sciencebasedtargets.org/faqs-for-smes/ The iLUKA Collective Ltd commits to reduce scope 1 and scope 2 GHG emissions 46% by 2030 from a 2019 base year, and to measure and reduce its scope 3 emissions.</t>
  </si>
  <si>
    <t>The International Exhibition Co-operative Wine Society Limited</t>
  </si>
  <si>
    <t>This target was approved using a streamlined target validation route exclusive to small and medium-sized enterprises (SMEs). https://sciencebasedtargets.org/faqs-for-smes/ The International Exhibition Co-operative Wine Society Limited commits to reduce scope 1 and scope 2 GHG emissions 42% by 2030 from a 2021 base year, and to measure and reduce its scope 3 emissions.</t>
  </si>
  <si>
    <t>The J.M. Smucker Company</t>
  </si>
  <si>
    <t>US8326964058</t>
  </si>
  <si>
    <t>5493000WDH6A0LHDJD55</t>
  </si>
  <si>
    <t>The J.M. Smucker Company commits to reduce absolute scope 1 and 2 GHG emissions 28% by 2030 from a 2019 base year.* The J.M. Smucker Company also commits to reduce scope 3 GHG emissions 22% per unit of sold product over the same target period. *The target boundary includes biogenic emissions and removals from bioenergy feedstocks.</t>
  </si>
  <si>
    <t>The Japanese Institute of Certified Public Accountants</t>
  </si>
  <si>
    <t>This target was approved using a streamlined target validation route exclusive to small and medium-sized enterprises (SMEs). https://sciencebasedtargets.org/faqs-for-smes/ The Japanese Institute of Certified Public Accountants commits to reduce scope 1 and scope 2 GHG emissions 42% by 2030 from a 2022 base year, and to measure and reduce its scope 3 emissions.</t>
  </si>
  <si>
    <t>The Judge Group, Inc.</t>
  </si>
  <si>
    <t>The Keystone Group</t>
  </si>
  <si>
    <t>The Knot Worldwide Inc.</t>
  </si>
  <si>
    <t>The Kroger Co.</t>
  </si>
  <si>
    <t>US5010441013</t>
  </si>
  <si>
    <t>6CPEOKI6OYJ13Q6O7870</t>
  </si>
  <si>
    <t>The Lego Group</t>
  </si>
  <si>
    <t>The LEGO Group commits to reduce absolute scope 1, 2 and 3 GHG emissions 37% by 2032 from a 2019 base year.</t>
  </si>
  <si>
    <t>The Lift Consultancy</t>
  </si>
  <si>
    <t>This target was approved using a streamlined target validation route exclusive to small and medium-sized enterprises (SMEs). https://sciencebasedtargets.org/faqs-for-smes/ The Lift Consultancy commits to reduce scope 1 and scope 2 GHG emissions 42% by 2030 from a 2020 base year, and to measure and reduce its scope 3 emissions.</t>
  </si>
  <si>
    <t>The Link Group</t>
  </si>
  <si>
    <t>This target was approved using a streamlined target validation route exclusive to small and medium-sized enterprises (SMEs). https://sciencebasedtargets.org/faqs-for-smes/ The Link Group commits to reduce scope 1 and scope 2 GHG emissions 42% by 2030 from a 2022 base year, and to measure and reduce its scope 3 emissions.</t>
  </si>
  <si>
    <t>The Lockwood Group, LLC</t>
  </si>
  <si>
    <t>The Lux Collective Ltd</t>
  </si>
  <si>
    <t>The LYCRA Company</t>
  </si>
  <si>
    <t>The Macerich Company</t>
  </si>
  <si>
    <t>US5543821012</t>
  </si>
  <si>
    <t>529900PSWCB5KI0JYU46</t>
  </si>
  <si>
    <t>Macerich commits to reduce absolute scope 1, 2 and 3 GHG emissions 46.2% by 2030 from a 2019 base year.</t>
  </si>
  <si>
    <t>The Martin-Brower Company, L.C.C.</t>
  </si>
  <si>
    <t>549300NR8J6D5VKUPI09</t>
  </si>
  <si>
    <t>Overall Net-Zero Target
The Martin-Brower Company commits to reach net-zero GHG emissions across the value
chain by 2050.
Near-Term Targets
The Martin Brower Company commits to reduce absolute scope 1 and 2 GHG emissions
51.8% by 2030 from a 2018 base year*. The Martin Brower Company also commits to
reduce absolute scope 3 GHG emissions from fuel and energy related activities, upstream
transportation and distribution, and downstream transportation and distribution 30% within the same timeframe*.
*The target boundary includes land-related emissions and removals from bioenergy
feedstocks.
Long-Term Targets
The Martin-Brower Company commits to reduce absolute scope 1, 2 and 3 GHG emissions
90% by 2050 from a 2018 base year*.
*The target boundary includes land-related emissions and removals from bioenergy
feedstocks.</t>
  </si>
  <si>
    <t>The Merrion Hotel</t>
  </si>
  <si>
    <t>This target was approved using a streamlined target validation route exclusive to small and medium-sized enterprises (SMEs). https://sciencebasedtargets.org/faqs-for-smes/ The Merrion Hotel commits to reduce scope 1 and scope 2 GHG emissions 50% by 2030 from a 2018 base year, and to measure and reduce its scope 3 emissions.</t>
  </si>
  <si>
    <t>The Midcounties Co-operative</t>
  </si>
  <si>
    <t>213800EEYS7X1OKZFV69</t>
  </si>
  <si>
    <t>The Midcounties Co-operative commits to reduce absolute scope 1 and 2 GHG emissions 50.0% by 2030 from a 2019 base year. The Midcounties Co-operative also commits to reduce absolute scope 3 GHG emissions covering purchased goods and services, upstream transportation and distribution, waste generated in operations and end of life treatment of sold products 27.5% within the same timeframe. The Midcounties Co-operative further commits to reduce absolute scope 3 emissions from use of sold product emissions 46.2% within the same timeframe.</t>
  </si>
  <si>
    <t>The Middleby Corporation</t>
  </si>
  <si>
    <t>US5962781010</t>
  </si>
  <si>
    <t>JDFO86U9VQRBKW5KYA35</t>
  </si>
  <si>
    <t>The MISSION Group PLC</t>
  </si>
  <si>
    <t>GB00B11FD453</t>
  </si>
  <si>
    <t>213800L567CF3Z6GPZ03</t>
  </si>
  <si>
    <t>the nature network / MB-Holding (MartinBauer, Finzelberg, PhytoLab, Europlant Group)</t>
  </si>
  <si>
    <t>529900YYOWZQEDTPYK72</t>
  </si>
  <si>
    <t>The Navigator Company, S.A.</t>
  </si>
  <si>
    <t>PTPTI0AM0006</t>
  </si>
  <si>
    <t>549300UNIB7M2AXUXS35</t>
  </si>
  <si>
    <t>The Navigator Company, an integrated forestry, pulp, paper, tissue and energy producer, commits to reduce absolute scope 1 and 2 GHG emissions 63% by 2035 from a 2020 base year*. The Navigator Company also commits to reduce absolute scope 3 GHG emissions 37.5% within the same timeframe. *The target boundary includes bioenergy emissions and removals from biogenic sources.</t>
  </si>
  <si>
    <t>The New Boys' Network</t>
  </si>
  <si>
    <t>This target was approved using a streamlined target validation route exclusive to small and medium-sized enterprises (SMEs). https://sciencebasedtargets.org/faqs-for-smes/ The New Boys' Network commits to reduce scope 1 and scope 2 GHG emissions 42% by 2030 from a 2022 base year, and to measure and reduce its scope 3 emissions.</t>
  </si>
  <si>
    <t>THE NIPPON ROAD Co., Ltd.</t>
  </si>
  <si>
    <t>JP3740200005</t>
  </si>
  <si>
    <t>The North Highland Company</t>
  </si>
  <si>
    <t>The Nutriment Company AB</t>
  </si>
  <si>
    <t>This target was approved using a streamlined target validation route exclusive to small and medium-sized enterprises (SMEs). https://sciencebasedtargets.org/faqs-for-smes/ The Nutriment Company AB commits to reduce scope 1 and scope 2 GHG emissions 42% by 2030 from a 2023 base year, and to measure and reduce its scope 3 emissions.</t>
  </si>
  <si>
    <t>The ODP Corporation</t>
  </si>
  <si>
    <t>549300OI428NU7XTM839</t>
  </si>
  <si>
    <t>The ODP Corporation commits to reduce absolute scope 1 and 2 GHG emissions 46.2% by 2030 from a 2019 base year. The ODP Corporation also commits that 75% of its suppliers by spend covering purchased goods and services will have science-based targets by 2027. The ODP Corporation further commits to reduce scope 3 GHG emissions from downstream transportation and distribution and use of sold products 55% per USD value added by 2030 from a 2019 base year.</t>
  </si>
  <si>
    <t>The Packaging Group GmbH</t>
  </si>
  <si>
    <t>This target was approved using a streamlined target validation route exclusive to small and medium-sized enterprises (SMEs). https://sciencebasedtargets.org/faqs-for-smes/ The Packaging Group GmbH commits to reduce scope 1 and scope 2 GHG emissions 42% by 2030 from a 2021 base year, and to measure and reduce its scope 3 emissions.</t>
  </si>
  <si>
    <t>The Port Authority of New York and New Jersey</t>
  </si>
  <si>
    <t>54930006MR4KZ4W74Z83</t>
  </si>
  <si>
    <t>2025, 2032</t>
  </si>
  <si>
    <t>The Port Authority of New York and New Jersey commits to reduce absolute scope 1 and 2 GHG emissions 22% by 2025 from a 2017 base year. The Port Authority commits to reduce scope 3 GHG emissions from tunnel, bridges, and bus terminals facilities by 38% per transiting vehicle by 2032 from a 2017 base year. The Port Authority commits to reduce aviation facilities scope 3 GHG emissions 38% per passenger by 2032 from a 2017 base year. The Port Authority also commits to reduce PATH rail system scope 3 GHG emissions 38% per passenger over the same time period.**The target boundary includes bioenergy emissions and removals from biogenic sources</t>
  </si>
  <si>
    <t>The Renewables Infrastructure Group Limited</t>
  </si>
  <si>
    <t>GG00BBHX2H91</t>
  </si>
  <si>
    <t>213800NO6Q7Q7HMOMT20</t>
  </si>
  <si>
    <t>The RMR Group LLC</t>
  </si>
  <si>
    <t>549300JP4L34E48UJM16</t>
  </si>
  <si>
    <t>The RMR Group LLC commits to reduce scope 1 and 2 GHG emissions 50%
per square foot of managed property by 2029 from a 2019 base year.</t>
  </si>
  <si>
    <t>The Royal Mint Limited</t>
  </si>
  <si>
    <t>213800HLFL9G8P7E2E55</t>
  </si>
  <si>
    <t>Overall Net-Zero Target
The Royal Mint Ltd. commits to reach net-zero GHG emissions across the value chain by FY2050 from a FY2022 base year.
Near-Term Targets
The Royal Mint Ltd. commits to reduce absolute scope 1 and 2 GHG emissions 42% by
FY2030 from a FY2022 base year. The Royal Mint Ltd. also commits to reduce absolute scope 3 GHG emissions 25% within the same timeframe.
Long-Term Targets
The Royal Mint Ltd. commits to reduce absolute scope 1 and 2 GHG emissions 90% by
FY2050 from a FY2022 base year. The Royal Mint Ltd. also commits to reduce absolute scope 3 GHG emissions 90% within the same timeframe.</t>
  </si>
  <si>
    <t>The Sage Group PLC</t>
  </si>
  <si>
    <t>GB00B8C3BL03</t>
  </si>
  <si>
    <t>2138005RN5XYLTF8G138</t>
  </si>
  <si>
    <t>Overall Net-Zero Target
The Sage Group PLC commits to reach net-zero greenhouse gas emissions across the value
chain by FY2040 from a FY2019 base year.
Near-Term Targets
The Sage Group PLC commits to reduce absolute scope 1 and 2 GHG emissions 50% by
FY2030 from a FY2019 base year. The Sage Group PLC also commits to reduce absolute
scope 3 GHG emissions 50% within the same timeframe. The Sage Group PLC further
commits to reduce optional absolute scope 3 GHG emissions from business travel, employee
commuting and use of sold products 50% within the same timeframe.
Long-Term Targets
The Sage Group PLC commits to reduce absolute scopes 1 and 2 GHG emissions 90% by
FY2040 from a FY2019 base year. The Sage Group PLC also commits to reduce absolute
scopes 3 GHG emissions 90% within the same timeframe. The Sage Group PLC further
commits to reduce optional absolute scope 3 GHG emissions from business travel, employee
commuting and use of sold products 90% within the same timeframe.</t>
  </si>
  <si>
    <t>The Schneider Group</t>
  </si>
  <si>
    <t>The Shanghai Commercial &amp; Savings Bank, Ltd.</t>
  </si>
  <si>
    <t>TW0005876007</t>
  </si>
  <si>
    <t>549300TLB5ALPCGBHN23</t>
  </si>
  <si>
    <t>The Sheard Group Ltd</t>
  </si>
  <si>
    <t>This target was approved using a streamlined target validation route exclusive to small and medium-sized enterprises (SMEs). https://sciencebasedtargets.org/faqs-for-smes/ The Sheard Group Ltd commits to reduce scope 1 and scope 2 GHG emissions 42% by 2030 from a 2022 base year, and to measure and reduce its scope 3 emissions.</t>
  </si>
  <si>
    <t>The Southern Co-operative</t>
  </si>
  <si>
    <t>The Southern Co-operative Ltd commits to reduce absolute scope 1 and 2 GHG emissions 50% by 2030 from a 2019 base year. The Southern Co-operative Ltd also commits to reduce absolute scope 3 GHG emissions from managed trading businesses 17% over the same target period.</t>
  </si>
  <si>
    <t>The Stock Exchange of Thailand</t>
  </si>
  <si>
    <t>The Straits Network Limited</t>
  </si>
  <si>
    <t>This target was approved using a streamlined target validation route exclusive to small and medium-sized enterprises (SMEs). https://sciencebasedtargets.org/faqs-for-smes/ The Straits Network Limited commits to reduce scope 1 and scope 2 GHG emissions 42% by 2030 from a 2021 base year, and to measure and reduce its scope 3 emissions.</t>
  </si>
  <si>
    <t>The Student Hotel</t>
  </si>
  <si>
    <t>The Supreme Industries Limited</t>
  </si>
  <si>
    <t>INE195A01028</t>
  </si>
  <si>
    <t>33580094NA85GD34LN25</t>
  </si>
  <si>
    <t>The Surveillance Group</t>
  </si>
  <si>
    <t>This target was approved using a streamlined target validation route exclusive to small and medium-sized enterprises (SMEs). https://sciencebasedtargets.org/faqs-for-smes/ The Surveillance Group commits to reduce scope 1 and scope 2 GHG emissions 42% by 2030 from a 2020 base year, and to measure and reduce its scope 3 emissions. The Surveillance Group commits to reach net-zero by 2050. As part of this, The Surveillance Group commits to reduce scope 1+2+3 emissions 90% by 2050 from a 2020 base year.</t>
  </si>
  <si>
    <t>The Tata Power Company Limited</t>
  </si>
  <si>
    <t>INE245A01021</t>
  </si>
  <si>
    <t>335800H5R3TGTJ7LQ663</t>
  </si>
  <si>
    <t>FY2037</t>
  </si>
  <si>
    <t>Tata Power commits to reduce scope 1 GHG emissions 70.5 % per MWh by
FY2037 from a FY2022 base year. Tata Power commits to reduce scope 1
and 3 GHG emissions from the generation of all sold electricity 70.5% within
the same timeframe. Tata Power commits to reduce absolute scope 2 GHG
emissions 12.5 % by FY2027 from a FY2022 base year. Tata Power also
commits to continue active annual sourcing of 100% renewable electricity
through FY2030.</t>
  </si>
  <si>
    <t>The Travel Chapter Limited</t>
  </si>
  <si>
    <t>This target was approved using a streamlined target validation route exclusive to small and medium-sized enterprises (SMEs). https://sciencebasedtargets.org/faqs-for-smes/ The Travel Chapter Limited commits to reduce scope 1 and scope 2 GHG emissions 42% by 2030 from a 2020 base year, and to measure and reduce its scope 3 emissions.</t>
  </si>
  <si>
    <t>The Travel Corporation</t>
  </si>
  <si>
    <t>Overall Net-Zero Target
The Travel Corporation commits to reach net-zero greenhouse gas emissions across the value chain by 2050 from a 2019 base year.
Near-Term Targets
The Travel Corporation commits to reduce absolute scope 1 and 2 GHG emissions 46.2% by 2030 from a 2019 base year.* The Travel Corporation also commits to reduce absolute scope 3 GHG emissions from purchased goods and services, business travel, and use of sold products 27.5% within the same timeframe.
Long-Term Targets
The Travel Corporation commits to reduce Scope 1, 2, and 3 GHG emissions 90% by 2050 from a 2019 base year.*
*The target boundary includes land-related emissions and removals from bioenergy feedstocks.</t>
  </si>
  <si>
    <t>The Unily Group Ltd</t>
  </si>
  <si>
    <t>This target was approved using a streamlined target validation route exclusive to small and medium-sized enterprises (SMEs). https://sciencebasedtargets.org/faqs-for-smes/ The Unily Group Ltd commits to reduce scope 1 and scope 2 GHG emissions 42% by 2030 from a 2022 base year, and to measure and reduce its scope 3 emissions.</t>
  </si>
  <si>
    <t>The VELUX Group</t>
  </si>
  <si>
    <t>The VELUX Group commits to reduce absolute scope 1 and 2 GHG emissions 100% by 2030 from a 2020 base year*. The VELUX Group also commits to reduce absolute scope 3 GHG emissions 50% within the same timeframe.* The target boundary includes biogenic emissions and removals from bioenergy feedstocks.</t>
  </si>
  <si>
    <t>The Very Group</t>
  </si>
  <si>
    <t>Overall Net Zero Target
The Very Group commits to reach net-zero greenhouse gas emissions across the value chain by FY2040.
Near-Term Targets
The Very Group commits to reduce absolute scope 1 and 2 GHG emissions 42% by FY2030
from a FY2021 base year. The Very Group also commits to reduce absolute scope 3 GHG
emissions 25% within the same timeframe.
Long-Term Targets
The Very Group commits to reduce scopes 1, 2 and 3 GHG emissions 90% by 2040 from a
2021 base year.</t>
  </si>
  <si>
    <t>The Veterinary Defence Society Ltd</t>
  </si>
  <si>
    <t>This target was approved using a streamlined target validation route exclusive to small and medium-sized enterprises (SMEs). https://sciencebasedtargets.org/faqs-for-smes/ The Veterinary Defence Society Ltd commits to reduce scope 1 and scope 2 GHG emissions 42% by 2030 from a 2022 base year, and to measure and reduce its scope 3 emissions.  The Veterinary Defence Society Ltd commits to reach net-zero by 2040. As part of this, The Veterinary Defence Society Ltd commits to reduce scope 1+2+3 emissions 90% by 2040 from a 2022 base year.</t>
  </si>
  <si>
    <t>The Walt Disney Company</t>
  </si>
  <si>
    <t>The Walt Disney Company commits to reduce absolute scope 1 and 2 GHG emissions 46.2% by FY2030 from a FY2019 base year'. The Walt Disney Company also commits to reduce absolute scope 3 GHG emissions from purchased goods and services, capital goods, fuel and energy related activities, upstream transportation and distribution, waste generated in operations, business travel, employee commuting and franchises 27.5% within the same timeframe.The Walt Disney Company further commits that 20% of its suppliers by emissions covering purchased goods and services will have science-based targets by FY2027 The Walt Disney Company finally commits that 72% of its customers (licensees) by emissions covering franchises will have science-based targets by FY2027 
'The target boundary includes biogenic land-related emissions and removals from bioenergy feedstocks.</t>
  </si>
  <si>
    <t>The Wendy's Company</t>
  </si>
  <si>
    <t>US95058W1009</t>
  </si>
  <si>
    <t>549300PQTT267ME8D359</t>
  </si>
  <si>
    <t>Wendy’s commits to reduce absolute scope 1 and 2 GHG emissions 47% by 2030 from a 2019 base year. Wendy's also commits to reduce scope 3 GHG emissions from purchased goods and services 47% per metric ton of goods purchased within the same timeframe. Wendy’s further commits to reduce scope 3 GHG emissions from franchises 47% per restaurant within the same timeframe.</t>
  </si>
  <si>
    <t>The Wilderness Group</t>
  </si>
  <si>
    <t>This target was approved using a streamlined target validation route exclusive to small and medium-sized enterprises (SMEs). https://sciencebasedtargets.org/faqs-for-smes/  The Wilderness Group commits to reduce scope 1 and scope 2 GHG emissions 46% by 2030 from a 2019 base year, and to measure and reduce its scope 3 emissions.</t>
  </si>
  <si>
    <t>The Yokohama Rubber Co., Ltd.</t>
  </si>
  <si>
    <t>JP3955800002</t>
  </si>
  <si>
    <t>Thermo Fisher Scientific Inc.</t>
  </si>
  <si>
    <t>US8835561023</t>
  </si>
  <si>
    <t>HCHV7422L5HDJZCRFL38</t>
  </si>
  <si>
    <t>Overall Net-Zero Target Thermo Fisher Scientific Inc. commits to reach net-zero greenhouse gas emissions across the value chain by 2050 from a 2018 base year. Near-Term Targets Thermo Fisher Scientific commits to reduce absolute scope 1 and 2 GHG emissions 50.4% by 2030 from a 2018 base year. Thermo Fisher also commits that 90% of its suppliers by spend covering purchased goods and services, capital goods, and upstream  transportation and distribution will have science-based targets by 2027. Long-Term Targets Thermo Fisher commits to reduce absolute scope 1 and 2 GHG emissions 90% by 2050 from a 2018 base year. Thermo Fisher also commits to reduce absolute scope 3 GHG emissions 90% by 2050 from a 2021 base year.</t>
  </si>
  <si>
    <t>Thermo-Clean</t>
  </si>
  <si>
    <t>This target was approved using a streamlined target validation route exclusive to small and medium-sized enterprises (SMEs). https://sciencebasedtargets.org/faqs-for-smes/ Thermo-Clean commits to reduce scope 1 and scope 2 GHG emissions 50% by 2030 from a 2018 base year, and to measure and reduce its scope 3 emissions.</t>
  </si>
  <si>
    <t>Thermoplan AG</t>
  </si>
  <si>
    <t>This target was approved using a streamlined target validation route exclusive to small and medium-sized enterprises (SMEs). https://sciencebasedtargets.org/faqs-for-smes/ Thermoplan AG commits to reduce scope 1 and scope 2 GHG emissions 46% by 2030 from a 2019 base year, and to measure and reduce its scope 3 emissions. Thermoplan AG commits to reduce scope 1+2+3 emissions 90% by 2050 from a 2019 base year.</t>
  </si>
  <si>
    <t>THESIZE SURFACES S.L.</t>
  </si>
  <si>
    <t>THG PLC</t>
  </si>
  <si>
    <t>GB00BMTV7393</t>
  </si>
  <si>
    <t>21380066N3SV9O8IDP37</t>
  </si>
  <si>
    <t>Overall Net-Zero Target
THG PLC commits to reach net-zero GHG emissions across the value chain by 2040.
Near-Term Targets
THG PLC commits to reduce absolute scope 1 and 2 GHG emissions 42% by 2030 from a
2020 base year. THG PLC also commits that 85% of its suppliers by spend covering
purchased goods and services and upstream transportation and distribution will have
science-based targets by 2027.
Long-Term Targets
THG PLC commits to reduce absolute scope 1 and 2 GHG emissions 97.7% by 2040 from a
2020 base year. THG PLC also commits to reduce absolute scope 3 GHG emissions 90%
within the same timeframe.</t>
  </si>
  <si>
    <t>THIMM Group GmbH + Co. KG</t>
  </si>
  <si>
    <t>Think Next Ltd</t>
  </si>
  <si>
    <t>This target was approved using a streamlined target validation route exclusive to small and medium-sized enterprises (SMEs). https://sciencebasedtargets.org/faqs-for-smes/  Think Next Ltd commits to maintain zero scope 1 and scope 2 emissions through 2030 from a 2022 base year, and to measure and reduce its scope 3 emissions</t>
  </si>
  <si>
    <t>Thinkproject Holding GmbH</t>
  </si>
  <si>
    <t>875500YRWZWSTG1BIO37</t>
  </si>
  <si>
    <t>Thinkproject Group commits to reduce absolute scope 1 and 2 GHG emissions 42% by 2030 from a 2021 base year. Thinkproject Group also commits to reduce absolute scope 3 GHG emissions from purchased goods and services 25% within the same timeframe.</t>
  </si>
  <si>
    <t>thinkstep-anz</t>
  </si>
  <si>
    <t>Sustainability consultancy thinkstep Australasia commits to reduce absolute scope 1 and 2 GHG emissions 51% by 2030 from a 2018 base year*. thinkstep Australasia also commits to reduce absolute scope 3 emissions from business travel and employee commuting 38% within the same timeframe. *The target boundary includes biogenic emissions and removals associated with the use of bioenergy.</t>
  </si>
  <si>
    <t>Third Rock Finland Oy</t>
  </si>
  <si>
    <t>This target was approved using a streamlined target validation route exclusive to small and medium-sized enterprises (SMEs). https://sciencebasedtargets.org/faqs-for-smes/ Third Rock Finland Oy commits to reduce scope 1 and scope 2 GHG emissions 42% by 2030 from a 2020 base year, and to measure and reduce its scope 3 emissions.  commits to reduce scope 1+2+3 emissions 90% by 2033 from a 2020 base year.</t>
  </si>
  <si>
    <t>Thise Mejeri AmbA</t>
  </si>
  <si>
    <t>This target was approved using a streamlined target validation route exclusive to small and medium-sized enterprises (SMEs). https://sciencebasedtargets.org/faqs-for-smes/ Thise Mejeri AmbA commits to reduce scope 1 and scope 2 GHG emissions 50% by 2030 from a 2018 base year, and to measure and reduce its scope 3 emissions.</t>
  </si>
  <si>
    <t>Thompson Cole Ltd</t>
  </si>
  <si>
    <t>This target was approved using a streamlined target validation route exclusive to small and medium-sized enterprises (SMEs). https://sciencebasedtargets.org/faqs-for-smes/ Thompson Cole Ltd commits to reduce scope 1 and scope 2 GHG emissions 42% by 2030 from a 2020 base year, and to measure and reduce its scope 3 emissions.</t>
  </si>
  <si>
    <t>Thompson Hospitality</t>
  </si>
  <si>
    <t>Thomson Reuters</t>
  </si>
  <si>
    <t>CA8849031056</t>
  </si>
  <si>
    <t>549300561UZND4C7B569</t>
  </si>
  <si>
    <t>Thomson Reuters Corporation commits to reduce absolute scope 1 and 2 GHG emissions 50% by 2030 from a 2018 base year. Thomson Reuters Corporation commits to reduce absolute scope 3 GHG emissions from fuel and energy-related activities, business travel and employee commuting 25% by 2025 from a 2019 base year. Thomson Reuters Corporation also commits that 65% of its suppliers by spend covering purchased goods and services, will have science-based targets by 2025.</t>
  </si>
  <si>
    <t>Thong Thai Textile Group</t>
  </si>
  <si>
    <t>Thor Industries, Inc.</t>
  </si>
  <si>
    <t>US8851601018</t>
  </si>
  <si>
    <t>254900XZO1228PDSG060</t>
  </si>
  <si>
    <t>Overall Net-Zero Target
THOR Industries commits to reach net-zero GHG emissions across the value chain by
FY2050.
Near-Term Targets
THOR Industries commits to reduce absolute scope 1 and 2 GHG emissions 50% by FY2030
from a FY2019 base year.
THOR Industries commits to reduce absolute scope 3 GHG emissions from purchased goods and services and use of sold products 25% by FY2030 from a FY2022 base year.
Long-Term Targets
THOR Industries commits to reduce absolute scope 1 and 2 GHG emissions 90% by FY2050
from a FY2019 base year.
THOR Industries commits to reduce absolute scope 3 GHG emissions from purchased goods
and services, upstream transportation, and use of sold products 90% by FY2050 from a
FY2022 base year.</t>
  </si>
  <si>
    <t>Thor Park Nv</t>
  </si>
  <si>
    <t>This target was approved using a streamlined target validation route exclusive to small and medium-sized enterprises (SMEs). https://sciencebasedtargets.org/faqs-for-smes/ Thor Park Nv commits to reduce scope 1 and scope 2 GHG emissions 42% by 2030 from a 2021 base year, and to measure and reduce its scope 3 emissions.</t>
  </si>
  <si>
    <t>Thorlabs</t>
  </si>
  <si>
    <t>Thornton Tomasetti</t>
  </si>
  <si>
    <t>Thoughtsol Infotech Pvt Ltd</t>
  </si>
  <si>
    <t>This target was approved using a streamlined target validation route exclusive to small and medium-sized enterprises (SMEs). https://sciencebasedtargets.org/faqs-for-smes/ Thoughtsol Infotech Pvt Ltd commits to reduce scope 1 and scope 2 GHG emissions 42% by 2030 from a 2022 base year, and to measure and reduce its scope 3 emissions.</t>
  </si>
  <si>
    <t>ThoughtWorks, Inc.</t>
  </si>
  <si>
    <t>5493007EOKV4X1NPV034</t>
  </si>
  <si>
    <t>Thoughtworks commits to reduce absolute scope 1 and 2 GHG emissions 50% by 2030 from a 2019 base year. Thoughtworks also commits to increasing annual sourcing of renewable electricity from 2% in 2019 to 100% by 2030. Thoughtworks finally commits to reduce scope 3 GHG emissions from business travel and purchased goods and services 87% per full-time employee by 2030 from a 2019 base year.</t>
  </si>
  <si>
    <t>Thrace Group</t>
  </si>
  <si>
    <t>GRS239003007</t>
  </si>
  <si>
    <t>213800J1QD8BIB2ICW19</t>
  </si>
  <si>
    <t>Three Streams Smokehouse (Pty) Ltd</t>
  </si>
  <si>
    <t>This target was approved using a streamlined target validation route exclusive to small and medium-sized enterprises (SMEs). https://sciencebasedtargets.org/faqs-for-smes/ Three Streams Smokehouse (Pty) Ltd commits to reduce scope 1 and scope 2 GHG emissions 42% by 2030 from a 2021 base year, and to measure and reduce its scope 3 emissions. Three Streams Smokehouse (Pty) Ltd commits to reach net-zero by 2050. As part of this, Three Streams Smokehouse (Pty) Ltd commits to reduce scope 1+2+3 emissions 100% by 2050 from a 2021 base year.</t>
  </si>
  <si>
    <t>Thrust Carbon Ltd</t>
  </si>
  <si>
    <t>This target was approved using a streamlined target validation route exclusive to small and medium-sized enterprises (SMEs). https://sciencebasedtargets.org/faqs-for-smes/ Thrust Carbon Ltd commits to reduce scope 1 and scope 2 GHG emissions 42% by 2030 from a 2021 base year, and to measure and reduce its scope 3 emissions. Thrust Carbon Ltd commits to reach net-zero greenhouse gas emissions across the value chain by 2035 from a 2021 base year</t>
  </si>
  <si>
    <t>Thule Group AB</t>
  </si>
  <si>
    <t>SE0006422390</t>
  </si>
  <si>
    <t>549300XHHOGBOERKU333</t>
  </si>
  <si>
    <t>Thurgauer Kantonalbank</t>
  </si>
  <si>
    <t>CH0231351104</t>
  </si>
  <si>
    <t>529900F00S0DTFX1D404</t>
  </si>
  <si>
    <t>thyssenkrupp AG</t>
  </si>
  <si>
    <t>DE0007500001</t>
  </si>
  <si>
    <t>549300UDG16DOYUPR330</t>
  </si>
  <si>
    <t>German multinational conglomerate thyssenkrupp commits to reduce absolute scope 1 and 2 GHG emissions 30% by 2030 from a 2018 base year. thyssenkrupp also commits to reduce absolute scope 3 GHG emissions 16% by 2030 from a 2017 base year.</t>
  </si>
  <si>
    <t>thyssenkrupp Gerlach GmbH</t>
  </si>
  <si>
    <t>thyssenkrupp Steel Europe AG</t>
  </si>
  <si>
    <t>549300QGIICV4ZFTKX83</t>
  </si>
  <si>
    <t>TI Fluid Systems plc</t>
  </si>
  <si>
    <t>GB00BYQB9V88</t>
  </si>
  <si>
    <t>5493001T9RXVD6OAWY46</t>
  </si>
  <si>
    <t>TI Fluid Systems commits to reduce absolute scope 1 and 2 GHG emissions 50% by 2030 from a 2021 base year. TI Fluid Systems also commits to reduce absolute scope 3 GHG emissions 30% within the same timeframe.</t>
  </si>
  <si>
    <t>Tianjin Asymchem Pharmaceuticals Co.,Ltd.</t>
  </si>
  <si>
    <t>Tianjin Guoan Mengguli New Materials Science &amp; Technology Co., Ltd</t>
  </si>
  <si>
    <t>CNE1000066K0</t>
  </si>
  <si>
    <t>Tianjin Heavy Steel Mechanical Equipment Co.,Ltd.</t>
  </si>
  <si>
    <t>This target was approved using a streamlined target validation route exclusive to small and medium-sized enterprises (SMEs). https://sciencebasedtargets.org/faqs-for-smes/Tianjin Heavy Steel Mechanical Equipment Co.,Ltd. commits to reduce scope 1 and scope 2 GHG emissions 42% by 2030 from a 2020 base year, and to measure and reduce its scope 3 emissions.</t>
  </si>
  <si>
    <t>TIARA HOSPITALITY</t>
  </si>
  <si>
    <t>This target was approved using a streamlined target validation route exclusive to small and medium-sized enterprises (SMEs). https://sciencebasedtargets.org/faqs-for-smes/ TIARA HOSPITALITY commits to reduce scope 1 and scope 2 GHG emissions 42% by 2030 from a 2022 base year, and to measure and reduce its scope 3 emissions.</t>
  </si>
  <si>
    <t>TIER Mobility SE</t>
  </si>
  <si>
    <t>TIER Mobility SE commits to reduce absolute scope 1 and 2 GHG emissions 50% by 2026 from a 2020 base year. TIER Mobility SE commits that 70% of its suppliers by emissions covering purchased goods and services and upstream transportation and distribution, will have science-based targets by 2026.</t>
  </si>
  <si>
    <t>TierPoint, LLC</t>
  </si>
  <si>
    <t>549300L53HPEWRGN5U22</t>
  </si>
  <si>
    <t>TietoEVRY</t>
  </si>
  <si>
    <t>FI0009000277</t>
  </si>
  <si>
    <t>549300EW2KM4KROKQV31</t>
  </si>
  <si>
    <t>Tiffany &amp; Co.</t>
  </si>
  <si>
    <t>US8865471085</t>
  </si>
  <si>
    <t>549300EJG9IEYQL5XT21</t>
  </si>
  <si>
    <t>Overall Net-Zero Target
Tiffany &amp; Co. commits to reach net-zero GHG emissions across the value chain by FY2040 from a FY2019 base year.
Near-Term Targets
Tiffany &amp; Co. commits to reduce absolute scope 1 and 2 GHG emissions 70% by FY2030 from a FY2019 base year. Tiffany &amp; Co. also commits to reduce absolute scope 3 GHG emissions 40% within the same timeframe.
Long-Term Targets
Tiffany &amp; Co. commits to reduce absolute Scope 1, 2, and 3 GHG emissions 90% by FY2040 from a FY2019 base year.</t>
  </si>
  <si>
    <t>TIM Group</t>
  </si>
  <si>
    <t>Multinational Italian TELCO Company, TIM Group, commits to reduce absolute scope 1 and 2 GHG emissions 75% by 2030 from a 2019 base year.* TIM Group commits to increase annual sourcing of renewable electricity from 25% in 2019 to 100% by 2025. TIM Group also commits to reduce absolute scope 3 GHG emissions from purchased goods and services, capital goods and use of sold products 47% by 2030 from a 2019 base year.  *The target boundary includes biogenic emissions and removals from bioenergy feedstocks</t>
  </si>
  <si>
    <t>Timberlink Australia | New Zealand</t>
  </si>
  <si>
    <t>Timberlink Australia commits to reduce scope 1, 2 and 3 GHG emissions 21% per m3 of throughput by FY2030 from a FY2018 base year.*The target boundary includes biogenic emissions and removals from bioenergy feedstocks.</t>
  </si>
  <si>
    <t>Tintex Textiles, S.A</t>
  </si>
  <si>
    <t>984500D03650BD393912</t>
  </si>
  <si>
    <t>This target was approved using a streamlined target validation route exclusive to small and medium-sized enterprises (SMEs). https://sciencebasedtargets.org/faqs-for-smes/ Tintex Textiles commits to reduce absolute scope 1 and scope 2 GHG emissions 50% by 2030 from a 2018 base year, and to measure and reduce its scope 3 emissions.</t>
  </si>
  <si>
    <t>Tipografic Ltd</t>
  </si>
  <si>
    <t>This target was approved using a streamlined target validation route exclusive to small and medium-sized enterprises (SMEs). https://sciencebasedtargets.org/faqs-for-smes/ Tipografic Ltd commits to reduce scope 1 and scope 2 GHG emissions 42% by 2030 from a 2021 base year, and to measure and reduce its scope 3 emissions.  Tipografic Ltd commits to reach net-zero by 2050. As part of this, Tipografic Ltd commits to reduce scope 1+2+3 emissions 90% by 2050 from a 2021 base year.</t>
  </si>
  <si>
    <t>Tirlan</t>
  </si>
  <si>
    <t>5493008VFFOIPWCZJK45</t>
  </si>
  <si>
    <t>TIS Inc.</t>
  </si>
  <si>
    <t>JP3104890003</t>
  </si>
  <si>
    <t>35380064HYEZXBQHDF07</t>
  </si>
  <si>
    <t>Overall Net-Zero Target 
TIS Inc. commits to reach net-zero GHG emissions across the value chain by FY2050 from a 
FY2019 base year.  
Near-Term Targets 
TIS Inc. commits to reduce absolute scope 1 and 2 GHG emissions 50% by FY2030 from a 
FY2019 base year. TIS Inc. also commits to reduce absolute scope 3 GHG emissions 27.5% 
within the same timeframe. 
Long-Term Targets 
TIS Inc. commits to reduce absolute scope 1 and 2 GHG emissions 90% by FY2040 from a 
FY2019 base year. TIS Inc. also commits to reduce absolute scope 3 GHG emissions 90% by 
FY2050 from a FY2019 base year.</t>
  </si>
  <si>
    <t>TITAN Cement Group</t>
  </si>
  <si>
    <t>BE0974338700</t>
  </si>
  <si>
    <t>213800H2CDP9I374WH83</t>
  </si>
  <si>
    <t>Overall Net-Zero Target 
TITAN Cement Group commits to reach net-zero GHG emissions across the value chain by 2050 from a 2020 base year. 
Near-Term Targets 
TITAN Group commits to reduce gross scope 1, 2 and scope 3 GHG emissions, covering produced and purchased cement and clinker 25.1% per ton of cementitious product sold by 2030 from a 2020 base year*. Within that target, TITAN Group commits to reduce gross scope 1 GHG emissions 22.8% per ton of cementitious product and scope 2 GHG emissions 58.1% per ton of cementitious product within the same timeframe*. TITAN Group also commits to reduce absolute scope 3 GHG emissions from the use of sold fossil fuels by 80.9% within the same timeframe. *The target boundary includes land-related emissions and removals from bioenergy. 
Long-Term Targets 
TITAN Cement Group commits to reduce gross scope 1, 2 and 3 GHG emissions covering produced and purchased cement and clinker 95.6% per ton of cementitious product sold by 2050 from a 2020 base year*. TITAN Group also commits to reduce other absolute scope 3 GHG emissions 90% within the same timeframe. *The target boundary includes land-related emissions and removals from bioenergy feedstocks.</t>
  </si>
  <si>
    <t>TIVOLI A/S</t>
  </si>
  <si>
    <t>TK Elevator GmbH</t>
  </si>
  <si>
    <t>5493002J5JRHNK5Z7533</t>
  </si>
  <si>
    <t>TK Elevator GmbH commits to reduce absolute scope 1 and 2 GHG emissions 53% by 2030 from a 2019 base year. TK Elevator GmbH also commits to reduce absolute Scope 3 GHG emissions from use of sold products 23% by 2030 from a 2021 base year. TK Elevator GmbH further commits to increase annual sourcing of renewable electricity from 1% in 2019 to 100% by 2030</t>
  </si>
  <si>
    <t>TKF</t>
  </si>
  <si>
    <t>TKG CO.LTD</t>
  </si>
  <si>
    <t>This target was approved using a streamlined target validation route exclusive to small and medium-sized enterprises (SMEs). https://sciencebasedtargets.org/faqs-for-smes/ TKG CO.LTD commits to reduce scope 1 and scope 2 GHG emissions 42% by 2030 from a 2022 base year, and to measure and reduce its scope 3 emissions.</t>
  </si>
  <si>
    <t>TLT LLP</t>
  </si>
  <si>
    <t>Overall Net-Zero Target
TLT LLP commits to reach net-zero greenhouse gas emissions across the value chain by 2040 from a 2019 base year.
Near-Term Targets
TLT LLP commits to reduce absolute scope 1 and 2 GHG emissions 80% by FY2030 from a FY2019 base year.
TLT LLP also commits to reduce absolute scope 3 GHG emissions 47% within the same timeframe.
Long-Term Targets
TLT LLP commits to reduce absolute scope 1, 2 and 3 GHG emissions 90% by 2040 from a 2019 base year.</t>
  </si>
  <si>
    <t>TM Trade Marketing (Pvt.) Ltd.</t>
  </si>
  <si>
    <t>This target was approved using a streamlined target validation route exclusive to small and medium-sized enterprises (SMEs). https://sciencebasedtargets.org/faqs-for-smes/ TM Trade Marketing (Pvt.) Ltd. commits to reduce scope 1 and scope 2 GHG emissions 42% by 2030 from a 2022 base year, and to measure and reduce its scope 3 emissions.</t>
  </si>
  <si>
    <t>TMB Logistik GmbH</t>
  </si>
  <si>
    <t>391200E90018JJ9MW470</t>
  </si>
  <si>
    <t>This target was approved using a streamlined target validation route exclusive to small and medium-sized enterprises (SMEs). https://sciencebasedtargets.org/faqs-for-smes/ TMB Logistik GmbH commits to reduce scope 1 and scope 2 GHG emissions 30% by 2030 from a 2018 base year, and to measure and reduce its scope 3 emissions.</t>
  </si>
  <si>
    <t>TMG Automotive</t>
  </si>
  <si>
    <t>TMG Automotive commits to reduce absolute scope 1 and 2 GHG emissions 70% by 2035 from a 2021 base year. TMG Automotive also commits to reduce absolute scope 3 GHG emissions 40% within the same timeframe.</t>
  </si>
  <si>
    <t>TMS Consultancy t/a Antaris Consulting</t>
  </si>
  <si>
    <t>This target was approved using a streamlined target validation route exclusive to small and medium-sized enterprises (SMEs). https://sciencebasedtargets.org/faqs-for-smes/. Antaris Consulting commits to reduce absolute scope 1 and scope 2 GHG emissions 50% by 2030 from a 2018 base year, and to measure and reduce its scope 3 emissions.</t>
  </si>
  <si>
    <t>TNG Stadtnetz GmbH</t>
  </si>
  <si>
    <t>This target was approved using a streamlined target validation route exclusive to small and medium-sized enterprises (SMEs). https://sciencebasedtargets.org/faqs-for-smes/ TNG Stadtnetz GmbH commits to reduce scope 1 and scope 2 GHG emissions 42% by 2030 from a 2021 base year, and to measure and reduce its scope 3 emissions.</t>
  </si>
  <si>
    <t>To The New Pvt Ltd</t>
  </si>
  <si>
    <t>TOA Corporation</t>
  </si>
  <si>
    <t>JP3556000002</t>
  </si>
  <si>
    <t>353800AT816JCLZ5WD63</t>
  </si>
  <si>
    <t>TOA CORPORATION commits to reduce absolute scope 1 and 2 GHG emissions 25% by FY2030 from a FY2020 base year. TOA CORPORATION also commits to reduce absolute scope 3 GHG emissions from purchased goods and services and use of sold products 25% within the same timeframe.</t>
  </si>
  <si>
    <t>TOA Xible Co., Ltd.</t>
  </si>
  <si>
    <t>This target was approved using a streamlined target validation route exclusive to small and medium-sized enterprises (SMEs). https://sciencebasedtargets.org/faqs-for-smes/ TOA Xible Co., Ltd. commits to reduce scope 1 and scope 2 GHG emissions 42% by 2030 from a 2020 base year, and to measure and reduce its scope 3 emissions.</t>
  </si>
  <si>
    <t>Tobermore</t>
  </si>
  <si>
    <t>Tobi Seeobst AG</t>
  </si>
  <si>
    <t>This target was approved using a streamlined target validation route exclusive to small and medium-sized enterprises (SMEs). https://sciencebasedtargets.org/faqs-for-smes/ Tobi Seeobst AG commits to reduce scope 1 and scope 2 GHG emissions 42% by 2030 from a 2020 base year, and to measure and reduce its scope 3 emissions.</t>
  </si>
  <si>
    <t>Tobishima Corporation</t>
  </si>
  <si>
    <t>JP3629800008</t>
  </si>
  <si>
    <t>Japanese building construction and civil engineering company Tobishima Corporation commits to reduce absolute scope 1 and 2 GHG emissions 25% by 2030 from a 2020 base year. Tobishima Corporation commits to reduce absolute scope 3 GHG emissions from purchased goods and services and the use of sold products 13% within the same timeframe.</t>
  </si>
  <si>
    <t>Tochimou Wood Industry Co.</t>
  </si>
  <si>
    <t>This target was approved using a streamlined target validation route exclusive to small and medium-sized enterprises (SMEs). https://sciencebasedtargets.org/faqs-for-smes/ Tochimou Wood Industry Co. commits to reduce scope 1 and scope 2 GHG emissions 42% by 2030 from a 2022 base year, and to measure and reduce its scope 3 emissions.</t>
  </si>
  <si>
    <t>Tochishu Co., Ltd.</t>
  </si>
  <si>
    <t>This target was approved using a streamlined target validation route exclusive to small and medium-sized enterprises (SMEs). https://sciencebasedtargets.org/faqs-for-smes/  Tochishu Co., Ltd. commits to reduce scope 1 and scope 2 GHG emissions 25% by 2030 from a 2020 base year, and to measure and reduce its scope 3 emissions</t>
  </si>
  <si>
    <t>TOCLAS CORPORATION</t>
  </si>
  <si>
    <t>TOCLAS CORPORATION commits to reduce absolute scope 1 and 2 GHG emissions 46.2% by FY2031 from a FY2021 base year. TOCLAS CORPORATION also commits to reduce absolute scope３GHG emissions from purchased goods and services and use of sold products 27.5% within the same timeframe.</t>
  </si>
  <si>
    <t>Tod's Group</t>
  </si>
  <si>
    <t>IT0003007728</t>
  </si>
  <si>
    <t>815600DA4FA5A5D4CD58</t>
  </si>
  <si>
    <t>TODA Corporation</t>
  </si>
  <si>
    <t>JP3627000007</t>
  </si>
  <si>
    <t>353800YUOW66OQZJ9035</t>
  </si>
  <si>
    <t>Toda Corporation commits to reduce absolute scope 1 and 2 GHG emissions 42% by FY2030 from a FY2020 base year.* Toda Corporation also commits  to reduce absolute scope 3 GHG emissions 25% by FY2030 from a FY2020  base year. *The target boundary includes land related emissions and  removals from bioenergy feedstocks.</t>
  </si>
  <si>
    <t>Tofaş A.Ş</t>
  </si>
  <si>
    <t>TOHO KINZOKU CO., LTD.</t>
  </si>
  <si>
    <t>This target was approved using a streamlined target validation route exclusive to small and medium-sized enterprises (SMEs). https://sciencebasedtargets.org/faqs-for-smes/ TOHO KINZOKU CO., LTD. commits to reduce scope 1 and scope 2 GHG emissions 42% by 2030 from a 2021 base year, and to measure and reduce its scope 3 emissions.</t>
  </si>
  <si>
    <t>TOHO SHEET &amp; FRAME CO.,LTD.</t>
  </si>
  <si>
    <t>This target was approved using a streamlined target validation route exclusive to small and medium-sized enterprises (SMEs). https://sciencebasedtargets.org/faqs-for-smes/ TOHO SHEET &amp; FRAME CO.,LTD. commits to reduce scope 1 and scope 2 GHG emissions 42% by 2030 from a 2021 base year, and to measure and reduce its scope 3 emissions.</t>
  </si>
  <si>
    <t>Toitū Envirocare</t>
  </si>
  <si>
    <t>Environmental certifications company Toitū Envirocare (formerly Enviro-Mark Solutions Limited) commits to reduce absolute scope 1 and 2 GHG emissions 74% by 2030 from a 2017 base-year. Enviro-Mark Solutions Limited also commits to reduce absolute scope 3 emissions from business travel and employee commuting 57% by 2030 from a 2017 base-year.</t>
  </si>
  <si>
    <t>TOKAI ECOBOARD Co., Ltd.</t>
  </si>
  <si>
    <t>This target was approved using a streamlined target validation route exclusive to small and medium-sized enterprises (SMEs). https://sciencebasedtargets.org/faqs-for-smes/ TOKAI ECOBOARD Co., Ltd. commits to reduce scope 1 and scope 2 GHG emissions 42% by 2030 from a 2022 base year, and to measure and reduce its scope 3 emissions.</t>
  </si>
  <si>
    <t>TOKAI KIKAI CO., LTD.</t>
  </si>
  <si>
    <t>This target was approved using a streamlined target validation route exclusive to small and medium-sized enterprises (SMEs). https://sciencebasedtargets.org/faqs-for-smes/ TOKAI KIKAI CO., LTD. commits to reduce scope 1 and scope 2 GHG emissions 42% by 2030 from a 2022 base year, and to measure and reduce its scope 3 emissions.</t>
  </si>
  <si>
    <t>Tokai Maintenace Control Co.,ltd</t>
  </si>
  <si>
    <t>This target was approved using a streamlined target validation route exclusive to small and medium-sized enterprises (SMEs). https://sciencebasedtargets.org/faqs-for-smes/ Tokai Maintenace Control Co.,ltd commits to reduce scope 1 and scope 2 GHG emissions 42% by 2030 from a 2020 base year, and to measure and reduce its scope 3 emissions.</t>
  </si>
  <si>
    <t>TOKAI SHOHAN CO.,LTD</t>
  </si>
  <si>
    <t>This target was approved using a streamlined target validation route exclusive to small and medium-sized enterprises (SMEs). https://sciencebasedtargets.org/faqs-for-smes/ TOKAI SHOHAN CO.,LTD commits to reduce scope 1 and scope 2 GHG emissions 42% by 2030 from a 2020 base year, and to measure and reduce its scope 3 emissions.</t>
  </si>
  <si>
    <t>Tokai Spring industries, Inc.</t>
  </si>
  <si>
    <t>This target was approved using a streamlined target validation route exclusive to small and medium-sized enterprises (SMEs). https://sciencebasedtargets.org/faqs-for-smes/ Tokai Spring industries, Inc. commits to reduce scope 1 and scope 2 GHG emissions 50% by 2030 from a 2018 base year, and to measure and reduce its scope 3 emissions.</t>
  </si>
  <si>
    <t>TOKAI TECHNO Co.,Ltd</t>
  </si>
  <si>
    <t>This target was approved using a streamlined target validation route exclusive to small and medium-sized enterprises (SMEs). https://sciencebasedtargets.org/faqs-for-smes/ TOKAI TECHNO Co.,Ltd commits to reduce scope 1 and scope 2 GHG emissions 42% by 2030 from a 2021 base year, and to measure and reduce its scope 3 emissions.</t>
  </si>
  <si>
    <t>Tokio Marine Holdings, Inc.</t>
  </si>
  <si>
    <t>JP3910660004</t>
  </si>
  <si>
    <t>5299009QN2NZ191KLS29</t>
  </si>
  <si>
    <t>TOKIUM, Inc.</t>
  </si>
  <si>
    <t>This target was approved using a streamlined target validation route exclusive to small and medium-sized enterprises (SMEs). https://sciencebasedtargets.org/faqs-for-smes/ TOKIUM, Inc. commits to reduce scope 1 and scope 2 GHG emissions 42% by 2030 from a 2021 base year, and to measure and reduce its scope 3 emissions.</t>
  </si>
  <si>
    <t>Tokmanni Oy</t>
  </si>
  <si>
    <t>FI4000197934</t>
  </si>
  <si>
    <t>743700VMG6KWF0FW1560</t>
  </si>
  <si>
    <t>Tokmanni commits to reduce absolute scope 1 and 2 GHG emissions 70% by 2025 from a 2015 base year. Tokmanni commits that 80% of its suppliers by spend covering purchased goods and services, will have science-based targets by 2025.</t>
  </si>
  <si>
    <t>TOKUKURA Co.,Ltd.</t>
  </si>
  <si>
    <t>This target was approved using a streamlined target validation route exclusive to small and medium-sized enterprises (SMEs). https://sciencebasedtargets.org/faqs-for-smes/ TOKUKURA Co.,Ltd. commits to reduce scope 1 and scope 2 GHG emissions 50% by 2030 from a 2018 base year, and to measure and reduce its scope 3 emissions.</t>
  </si>
  <si>
    <t>Tokuyama Corporation</t>
  </si>
  <si>
    <t>JP3625000009</t>
  </si>
  <si>
    <t>529900MHGZKHNMNCQB62</t>
  </si>
  <si>
    <t>Tokyo Electron Limited</t>
  </si>
  <si>
    <t>JP3571400005</t>
  </si>
  <si>
    <t>549300H5LSF8DP3RIJ34</t>
  </si>
  <si>
    <t>Tokyo Electron Limited commits to reduce absolute scope 1 and 2 GHG emissions 70% by FY2030 from a FY2018 base year. Tokyo Electron Limited also commits to increase active annual sourcing of renewable electricity from 2% in FY2018 to 100% by FY2030. Tokyo Electron Limited further commits to reduce scope 3 GHG emissions from use of sold products 55% per wafer processed by FY2030 from a FY2021 base year.</t>
  </si>
  <si>
    <t>Tokyo Steel Manufacturing Co.,Ltd.</t>
  </si>
  <si>
    <t>JP3579800008</t>
  </si>
  <si>
    <t>Tokyo Tatemono Co., Ltd.</t>
  </si>
  <si>
    <t>JP3582600007</t>
  </si>
  <si>
    <t>529900RQA4JTW1869J86</t>
  </si>
  <si>
    <t>Tokyo Tatemono Co.,Ltd. commits to reduce absolute scope 1 and 2
GHG emissions 46.2% by FY2030 from a FY2019 base year. Tokyo
Tatemono Co.,Ltd. also commits to reduce absolute scope 3 GHG
emissions from use of sold products and downstream leased assets
40% within the same timeframe.</t>
  </si>
  <si>
    <t>Tokyu Construction Co., Ltd.</t>
  </si>
  <si>
    <t>JP3567410000</t>
  </si>
  <si>
    <t>529900AF5X5AZCMDF192</t>
  </si>
  <si>
    <t>Tokyu Construction Co., Ltd. commits to reduce absolute scope 1 and 2 GHG emissions 30% by 2030 and 100% by 2050 from a 2018 base year. Tokyu Construction Co., Ltd. also commits to reduce absolute scope 3 GHG emissions 30% by 2030 from a 2018 base year.</t>
  </si>
  <si>
    <t>Tokyu Fudosan Holdings Corporation</t>
  </si>
  <si>
    <t>JP3569200003</t>
  </si>
  <si>
    <t>Tokyu Fudosan Holdings commits to reduce absolute scope 1 and 2 GHG emissions 46% by FY2030 from a FY2019 base year. Tokyu Fudosan Holdings also commits to reduce absolute scope 3 GHG emissions from purchased goods and services,capital goods,and use of sold products 46% over the same timeframe.</t>
  </si>
  <si>
    <t>Toly Group International</t>
  </si>
  <si>
    <t>Tom Tailor GmbH</t>
  </si>
  <si>
    <t>Near-Term Targets:
Energy/Industrial
Tom Tailor commits to reduce absolute scope 1 and 2 GHG emissions 50% by 2030 from a
2019 base year. Tom Tailor also commits to reduce absolute scope 3 GHG emissions 30%
within the same timeframe.
FLAG
Tom Tailor commits to reduce absolute scope 3 FLAG GHG emissions 33.4% by 2030 from a
2019 base year*. Tom Tailor commits to no deforestation across its primary deforestation-
linked commodities, with a target date of December 31, 2025.
*Target includes FLAG emissions and removals.</t>
  </si>
  <si>
    <t>Tomasei Holdings Co.,Ltd.</t>
  </si>
  <si>
    <t>This target was approved using a streamlined target validation route exclusive to small and medium-sized enterprises (SMEs). https://sciencebasedtargets.org/faqs-for-smes/ Tomasei Holdings Co.,Ltd. commits to reduce scope 1 and scope 2 GHG emissions 42% by 2030 from a 2022 base year, and to measure and reduce its scope 3 emissions.</t>
  </si>
  <si>
    <t>Tomei Electronics Co,.Ltd</t>
  </si>
  <si>
    <t>This target was approved using a streamlined target validation route exclusive to small and medium-sized enterprises (SMEs). https://sciencebasedtargets.org/faqs-for-smes/ Tomei Electronics Co,.Ltd commits to reduce scope 1 and scope 2 GHG emissions 42% by 2030 from a 2022 base year, and to measure and reduce its scope 3 emissions.</t>
  </si>
  <si>
    <t>TOMETAROU　CO.,Ltd</t>
  </si>
  <si>
    <t>This target was approved using a streamlined target validation route exclusive to small and medium-sized enterprises (SMEs). https://sciencebasedtargets.org/faqs-for-smes/ TOMETAROU　CO.,Ltd commits to reduce scope 1 and scope 2 GHG emissions 42% by 2030 from a 2021 base year, and to measure and reduce its scope 3 emissions.</t>
  </si>
  <si>
    <t>Tomihari Seisakusyo LLC</t>
  </si>
  <si>
    <t>This target was approved using a streamlined target validation route exclusive to small and medium-sized enterprises (SMEs). https://sciencebasedtargets.org/faqs-for-smes/ Tomihari Seisakusyo LLC commits to reduce scope 1 and scope 2 GHG emissions 42% by 2030 from a 2022 base year, and to measure and reduce its scope 3 emissions.</t>
  </si>
  <si>
    <t>TOMISHIN CO., Ltd.</t>
  </si>
  <si>
    <t>L24219GJ1985PLC025132</t>
  </si>
  <si>
    <t>This target was approved using a streamlined target validation route exclusive to small and medium-sized enterprises (SMEs). https://sciencebasedtargets.org/faqs-for-smes/ TOMISHIN CO., Ltd. commits to reduce scope 1 and scope 2 GHG emissions 38% by 2030 from a 2021 base year, and to measure and reduce its scope 3 emissions.</t>
  </si>
  <si>
    <t>Tomiya Auto Parts Co.,Ltd</t>
  </si>
  <si>
    <t>This target was approved using a streamlined target validation route exclusive to small and medium-sized enterprises (SMEs). https://sciencebasedtargets.org/faqs-for-smes/ Tomiya Auto Parts Co.,Ltd commits to reduce scope 1 and scope 2 GHG emissions 42% by 2030 from a 2021 base year, and to measure and reduce its scope 3 emissions.</t>
  </si>
  <si>
    <t>TOMRA Systems ASA</t>
  </si>
  <si>
    <t>NO0012470089</t>
  </si>
  <si>
    <t>549300J726JCFJU3VT89</t>
  </si>
  <si>
    <t>Toms Gruppen A/S</t>
  </si>
  <si>
    <t>CVR56759328</t>
  </si>
  <si>
    <t>529900W85IK9LWR61159</t>
  </si>
  <si>
    <t>Energy and Industrial:
Toms Gruppen commits to reduce absolute scope 1 and 2 GHG emissions 68% by 2030
from a 2021 base year. Toms Gruppen also commits to continue active annual sourcing of
100% renewable electricity through 2030. Toms Gruppen further commits to reduce
absolute scope 3 GHG emissions from purchased goods and services, and upstream
transportation and distribution 42% by 2030 from a 2021 base year.
FLAG
Toms Gruppen commits to reduce absolute scope 3 FLAG GHG emissions 30.3% by 2030
from a 2021 base year*. Toms Gruppen commits to no deforestation across its primary
deforestation-linked commodities, with a target date of December 31, 2025.
*Target includes FLAG emissions and removals.</t>
  </si>
  <si>
    <t>Tong Hong Tannery Group</t>
  </si>
  <si>
    <t>Tongwei Solar (Hefei) Co., Ltd.</t>
  </si>
  <si>
    <t>Tönnies Holding ApS &amp; Co. KG</t>
  </si>
  <si>
    <t>529900JBK6KNC4HSW032</t>
  </si>
  <si>
    <t>TONO CORE CO.,LTD</t>
  </si>
  <si>
    <t>This target was approved using a streamlined target validation route exclusive to small and medium-sized enterprises (SMEs). https://sciencebasedtargets.org/faqs-for-smes/ TONO CORE CO.,LTD commits to reduce scope 1 and scope 2 GHG emissions 42% by 2030 from a 2021 base year, and to measure and reduce its scope 3 emissions.</t>
  </si>
  <si>
    <t>Tony's Chocolonely</t>
  </si>
  <si>
    <t>This target was approved using a streamlined target validation route exclusive to small and medium-sized enterprises (SMEs). https://sciencebasedtargets.org/faqs-for-smes/ Tony's Chocolonely commits to reduce scope 1 and scope 2 GHG emissions 42% by 2030 from a 2022 base year, and to measure and reduce its scope 3 emissions.</t>
  </si>
  <si>
    <t>Top Sports Textile Limited</t>
  </si>
  <si>
    <t>Top Sports Textile Limited commits to reduce absolute scope 1 and 2 GHG
emissions 42% by 2030 from a 2021 base year.*
Top Sports Textile Limited also commits that 80% of its suppliers by spend
covering purchased goods and services, will have science-based targets by 2028.
*The target boundary includes land-related emissions and removals from
bioenergy feedstocks.</t>
  </si>
  <si>
    <t>TOPCO SCIENTIFIC CO., LTD.</t>
  </si>
  <si>
    <t>TW0005434005</t>
  </si>
  <si>
    <t>Topdanmark A/S</t>
  </si>
  <si>
    <t>DK0060477503</t>
  </si>
  <si>
    <t>549300PP3ULLF0SQRK46</t>
  </si>
  <si>
    <t>Topenergy</t>
  </si>
  <si>
    <t>This target was approved using a streamlined target validation route exclusive to small and medium-sized enterprises (SMEs). https://sciencebasedtargets.org/faqs-for-smes/ Topenergy commits to reduce scope 1 and scope 2 GHG emissions 42% by 2030 from a 2022 base year, and to measure and reduce its scope 3 emissions.</t>
  </si>
  <si>
    <t>TÖPFER Kulmbach GmbH</t>
  </si>
  <si>
    <t>This target was approved using a streamlined target validation route exclusive to small and medium-sized enterprises (SMEs). https://sciencebasedtargets.org/faqs-for-smes/ TÖPFER Kulmbach GmbHcommits to reduce scope 1 and scope 2 GHG emissions 50% by 2030 from a 2018 base year, and to measure and reduce its scope 3 emissions.  commits to reduce scope 1+2+3 emissions 95% by 2035 from a 2018 base year.</t>
  </si>
  <si>
    <t>Topigs Norsvin</t>
  </si>
  <si>
    <t>TopNexus Limited</t>
  </si>
  <si>
    <t>This target was approved using a streamlined target validation route exclusive to small and medium-sized enterprises (SMEs). https://sciencebasedtargets.org/faqs-for-smes/ TopNexus Limited commits to reduce scope 1 and scope 2 GHG emissions 42% by 2030 from a 2022 base year, and to measure and reduce its scope 3 emissions.</t>
  </si>
  <si>
    <t>TOPPAN PRINTING CO., LTD.</t>
  </si>
  <si>
    <t>JP3629000005</t>
  </si>
  <si>
    <t>3538003H9W4KIDODQY20</t>
  </si>
  <si>
    <t>TOPPAN PRINTING commits to reduce absolute scope 1 and 2 GHG emissions 32.5 % by 2030 from a 2017 base-year. TOPPAN PRINTING also commits to reduce absolute scope 3 GHG emissions 20 % by 2030 from a 2017 base-year</t>
  </si>
  <si>
    <t>Topsoe A/S</t>
  </si>
  <si>
    <t>213800W8V7KMWTKSPZ56</t>
  </si>
  <si>
    <t>Overall Net-Zero Target 
Topsoe A/S commits to reach net-zero across the value chain by 2040 from a 2020 base year. 
Near-Term Targets 
Topsoe A/S commits to reduce absolute scope 1 and 2 GHG emissions 95% by 2030 from a 2020 
base year.* Topsoe also commits to increase annual sourcing of renewable electricity from 0% in 
2020 to 100% by 2030. Topsoe further commits that 74% of its suppliers by emissions covering 
purchased goods and services, fuel and energy related activities, and upstream transportation 
and distribution, will have science-based targets by 2027. 
*The target boundary includes biogenic land-related emissions and removals from bioenergy 
feedstocks. 
Long-Term Targets 
Topsoe commits to maintain 95% absolute reduction of scope 1 and 2 GHG emissions from 2030 
through 2040, from a 2020 base year.* Topsoe also commits to reduce absolute scope 3 GHG 
emissions 90% by 2040 from a 2020 base year. 
*The target boundary includes biogenic land-related emissions and removals from bioenergy 
feedstocks.</t>
  </si>
  <si>
    <t>Topspeed Couriers Limited</t>
  </si>
  <si>
    <t>This target was approved using a streamlined target validation route exclusive to small and medium-sized enterprises (SMEs). https://sciencebasedtargets.org/faqs-for-smes/ Topspeed Couriers Limited commits to reduce scope 1 and scope 2 GHG emissions 42% by 2030 from a 2021 base year, and to measure and reduce its scope 3 emissions.  Topspeed Couriers Limited commits to reach net-zero by 2040. As part of this, Topspeed Couriers Limited commits to reduce scope 1+2+3 emissions 90% by 2040 from a 2021 base year.</t>
  </si>
  <si>
    <t>TopWin srl</t>
  </si>
  <si>
    <t>BE 0698 952 702</t>
  </si>
  <si>
    <t>This target was approved using a streamlined target validation route exclusive to small and medium-sized enterprises (SMEs). https://sciencebasedtargets.org/faqs-for-smes/ TopWin srl commits to reduce scope 1 and scope 2 GHG emissions 50% by 2030 from a 2018 base year, and to measure and reduce its scope 3 emissions.</t>
  </si>
  <si>
    <t>Toray Films Europe S.A.S</t>
  </si>
  <si>
    <t>Torcon, Inc.</t>
  </si>
  <si>
    <t>This target was approved using a streamlined target validation route exclusive to small and medium-sized enterprises (SMEs). https://sciencebasedtargets.org/faqs-for-smes/ Torcon, Inc. commits to reduce scope 1 and scope 2 GHG emissions 42% by 2030 from a 2022 base year, and to measure and reduce its scope 3 emissions.</t>
  </si>
  <si>
    <t>Tori Industry Co.,Ltd</t>
  </si>
  <si>
    <t>This target was approved using a streamlined target validation route exclusive to small and medium-sized enterprises (SMEs). https://sciencebasedtargets.org/faqs-for-smes/ Tori Industry Co.,Ltd commits to reduce scope 1 and scope 2 GHG emissions 42% by 2030 from a 2021 base year, and to measure and reduce its scope 3 emissions.</t>
  </si>
  <si>
    <t>TORUN Metal A.Ş.</t>
  </si>
  <si>
    <t>TOSAMACHINE Co., Ltd.</t>
  </si>
  <si>
    <t>This target was approved using a streamlined target validation route exclusive to small and medium-sized enterprises (SMEs). https://sciencebasedtargets.org/faqs-for-smes/ TOSAMACHINE Co., Ltd.commits to reduce scope 1 and scope 2 GHG emissions 42% by 2030 from a 2022 base year, and to measure and reduce its scope 3 emissions.</t>
  </si>
  <si>
    <t>Toshiba Corporation</t>
  </si>
  <si>
    <t>JP3592200004</t>
  </si>
  <si>
    <t>549300LBHTST91VKHO68</t>
  </si>
  <si>
    <t>Overall Net-Zero Target: 
Toshiba Corporation commits to reach net-zero GHG emissions across the value chain by FY2050
Near-Term Targets: 
Toshiba Corporation commits to reduce absolute scope 1 and 2 GHG emissions 70% by FY2030 from a FY2019*. Toshiba Corporation also commits to reduce absolute scope 3 GHG emissions 70% by FY2030 from a FY2019 base year.
Long-Term Targets: 
Toshiba Corporation commits to reduce absolute scope 1, 2 and 3 GHG emissions 90% by FY2050 from a FY2019 base year*.
*The target boundary includes biogenic emissions and removals from bioenergy feedstocks.</t>
  </si>
  <si>
    <t>Toshiba Mitsubishi-Electric Industrial Systems Corporation</t>
  </si>
  <si>
    <t>Toshiba Mitsubishi-Electric Industrial Systems Corporation commits to reduce
absolute scope 1 and 2 GHG emissions 42% by FY2030 from a FY2020 base
year. Toshiba Mitsubishi-Electric Industrial Systems Corporation also commits to
reduce scope 3 GHG emissions 52.56% per yen value added within the same
timeframe.</t>
  </si>
  <si>
    <t>TOSHIN Co.,Ltd</t>
  </si>
  <si>
    <t>This target was approved using a streamlined target validation route exclusive to small and medium-sized enterprises (SMEs). https://sciencebasedtargets.org/faqs-for-smes/ TOSHIN Co.,Ltd commits to reduce scope 1 and scope 2 GHG emissions 42% by 2030 from a 2020 base year, and to measure and reduce its scope 3 emissions.</t>
  </si>
  <si>
    <t>Total Care (CSU, Tzorg, Zizo)</t>
  </si>
  <si>
    <t>TOTAL CREATE CO.,LTD.</t>
  </si>
  <si>
    <t>This target was approved using a streamlined target validation route exclusive to small and medium-sized enterprises (SMEs). https://sciencebasedtargets.org/faqs-for-smes/ TOTAL CREATE CO.,LTD.commits to reduce scope 1 and scope 2 GHG emissions 42% by 2030 from a 2020 base year, and to measure and reduce its scope 3 emissions.</t>
  </si>
  <si>
    <t>Total Image Group Pty Ltd.</t>
  </si>
  <si>
    <t>This target was approved using a streamlined target validation route exclusive to small and medium-sized enterprises (SMEs). https://sciencebasedtargets.org/faqs-for-smes/ Total Image Group Pty Ltd. commits to reduce scope 1 and scope 2 GHG emissions 42% by 2030 from a 2022 base year, and to measure and reduce its scope 3 emissions.</t>
  </si>
  <si>
    <t>TOTAL WORK SANGYO CO.,LTD.</t>
  </si>
  <si>
    <t>This target was approved using a streamlined target validation route exclusive to small and medium-sized enterprises (SMEs). https://sciencebasedtargets.org/faqs-for-smes/ TOTAL WORK SANGYO CO.,LTD. commits to reduce scope 1 and scope 2 GHG emissions 42% by 2030 from a 2022 base year, and to measure and reduce its scope 3 emissions.</t>
  </si>
  <si>
    <t>TOTO LTD.</t>
  </si>
  <si>
    <t>JP3596200000</t>
  </si>
  <si>
    <t>TOTO LTD  commits to reduce absolute scope 1 and 2  GHG emissions 47.5% by FY2030 from a FY2021 base year. TOTO LTD also commits to increase active annual sourcing of renewable electricity from 15.8% in FY2021 to 100% by FY2030. TOTO LTD further commits to reduce scope 3 GHG emissions from use of sold products 25% by FY2030 from a FY2021.</t>
  </si>
  <si>
    <t>Toufuku Tankou Co,Ltd.</t>
  </si>
  <si>
    <t>This target was approved using a streamlined target validation route exclusive to small and medium-sized enterprises (SMEs). https://sciencebasedtargets.org/faqs-for-smes/ Toufuku Tankou Co,Ltd. commits to reduce scope 1 and scope 2 GHG emissions 50% by 2030 from a 2018 base year, and to measure and reduce its scope 3 emissions.</t>
  </si>
  <si>
    <t>Tougotekkou Co.,Ltd.</t>
  </si>
  <si>
    <t>This target was approved using a streamlined target validation route exclusive to small and medium-sized enterprises (SMEs). https://sciencebasedtargets.org/faqs-for-smes/ Tougotekkou Co.,Ltd. commits to reduce scope 1 and scope 2 GHG emissions 42% by 2030 from a 2021 base year, and to measure and reduce its scope 3 emissions</t>
  </si>
  <si>
    <t>TOUNAN Co.,Ltd.</t>
  </si>
  <si>
    <t>This target was approved using a streamlined target validation route exclusive to small and medium-sized enterprises (SMEs). https://sciencebasedtargets.org/faqs-for-smes/ TOUNAN Co.,Ltd. commits to reduce scope 1 and scope 2 GHG emissions 46% by 2030 from a 2019 base year, and to measure and reduce its scope 3 emissions.</t>
  </si>
  <si>
    <t>TourCompass</t>
  </si>
  <si>
    <t>This target was approved using a streamlined target validation route exclusive to small and medium-sized enterprises (SMEs). https://sciencebasedtargets.org/faqs-for-smes/ TourCompass commits to reduce scope 1 and scope 2 GHG emissions 46% by 2030 from a 2019 base year, and to measure and reduce its scope 3 emissions. TourCompass commits to reach net-zero by 2040. As part of this, TourCompass commits to reduce scope 1+2+3 emissions 100% by 2040 from a 2019 base year.</t>
  </si>
  <si>
    <t>Tourlane</t>
  </si>
  <si>
    <t>This target was approved using a streamlined target validation route exclusive to small and medium-sized enterprises (SMEs). https://sciencebasedtargets.org/faqs-for-smes/ Tourlane commits to reduce scope 1 and scope 2 GHG emissions 46% by 2030 from a 2019 base year, and to measure and reduce its scope 3 emissions.</t>
  </si>
  <si>
    <t>TOWA　KAGAKU　CO.,LTD</t>
  </si>
  <si>
    <t>This target was approved using a streamlined target validation route exclusive to small and medium-sized enterprises (SMEs). https://sciencebasedtargets.org/faqs-for-smes/ TOWA　KAGAKU　CO.,LTD commits to reduce scope 1 and scope 2 GHG emissions 42% by 2030 from a 2022 base year, and to measure and reduce its scope 3 emissions.</t>
  </si>
  <si>
    <t>TOYO KOMUTEN CO.,LTD.</t>
  </si>
  <si>
    <t>This target was approved using a streamlined target validation route exclusive to small and medium-sized enterprises (SMEs). https://sciencebasedtargets.org/faqs-for-smes/ TOYO KOMUTEN CO.,LTD. commits to reduce scope 1 and scope 2 GHG emissions 42% by 2030 from a 2021 base year, and to measure and reduce its scope 3 emissions.</t>
  </si>
  <si>
    <t>Toyo Materia Corporation</t>
  </si>
  <si>
    <t>This target was approved using a streamlined target validation route exclusive to small and medium-sized enterprises (SMEs). https://sciencebasedtargets.org/faqs-for-smes/ Toyo Materia Corporation commits to reduce scope 1 and scope 2 GHG emissions 42% by 2030 from a 2022 base year, and to measure and reduce its scope 3 emissions.</t>
  </si>
  <si>
    <t>Toyo Sangyo Co.,Ltd.</t>
  </si>
  <si>
    <t>This target was approved using a streamlined target validation route exclusive to small and medium-sized enterprises (SMEs). https://sciencebasedtargets.org/faqs-for-smes/ Toyo Sangyo Co.,Ltd. commits to reduce scope 1 and scope 2 GHG emissions 42% by 2030 from a 2020 base year, and to measure and reduce its scope 3 emissions.</t>
  </si>
  <si>
    <t>Toyo Seikan Group Holdings, Ltd.</t>
  </si>
  <si>
    <t>JP3613400005</t>
  </si>
  <si>
    <t>5299004VWXGQPXR05T33</t>
  </si>
  <si>
    <t>Toyo Seikan Group Holdings, Ltd. commits to reduce absolute scope 1 and 2 GHG emissions 50% by FY2030 from a FY2019 base year. Toyo Seikan Group Holdings, Ltd. commits to reduce absolute scope 3 GHG emissions 30% within the same timeframe.</t>
  </si>
  <si>
    <t>TOYOBO CO., LTD.</t>
  </si>
  <si>
    <t>JP3619800000</t>
  </si>
  <si>
    <t>5299005EWBCNUAZ4PM62</t>
  </si>
  <si>
    <t>TOYOBO CO., LTD. commits to reduce absolute scope 1 and 2 GHG emissions 27.0% by FY2031 from a FY2021 base year. TOYOBO CO., LTD. also commits to reduce absolute scope 3 GHG emissions from purchased goods and services and use of sold products 12.5% within the same timeframe.</t>
  </si>
  <si>
    <t>Toyoda Electrical Co.,Ltd.</t>
  </si>
  <si>
    <t>This target was approved using a streamlined target validation route exclusive to small and medium-sized enterprises (SMEs). https://sciencebasedtargets.org/faqs-for-smes/ Toyoda Electrical Co.,Ltd. commits to reduce scope 1 and scope 2 GHG emissions 46% by 2030 from a 2019 base year, and to measure and reduce its scope 3 emissions.</t>
  </si>
  <si>
    <t>TOYODA GOSEI CO., LTD.</t>
  </si>
  <si>
    <t>TOYODA GOSEI CO., LTD. commits to reduce absolute scope 1 and 2 GHG emissions 46.5% by FY2030 from a FY2019 base year. TOYODA GOSEI CO., LTD. also commits to reduce absolute scope3 emissions from purchased goods and services 27.5% within the same timeframe.</t>
  </si>
  <si>
    <t>TOYOKOKA Co., Ltd.</t>
  </si>
  <si>
    <t>This target was approved using a streamlined target validation route exclusive to small and medium-sized enterprises (SMEs). https://sciencebasedtargets.org/faqs-for-smes/ TOYOKOKA Co., Ltd. commits to reduce absolute scope 1 and scope 2 GHG emissions 46% by 2030 from a 2019 base year, and to measure and reduce its scope 3 emissions.</t>
  </si>
  <si>
    <t>TOYOTA BOSHOKU CORPORATION</t>
  </si>
  <si>
    <t>JP3635400009</t>
  </si>
  <si>
    <t>Toyota Industries Corporation</t>
  </si>
  <si>
    <t>JP3634600005</t>
  </si>
  <si>
    <t>35380000WKGEAHEMW830</t>
  </si>
  <si>
    <t>Toyota Material Handling Europe</t>
  </si>
  <si>
    <t>549300QJFOTFCCGFG488</t>
  </si>
  <si>
    <t>Toyota Motor Corporation</t>
  </si>
  <si>
    <t>5493006W3QUS5LMH6R84</t>
  </si>
  <si>
    <t>2035/2030</t>
  </si>
  <si>
    <t>TOYOTA MOTOR CORPORATION commits to reduce absolute scope 1 and 2 GHG emissions 68% by 2035 from a 2019 base year. TOYOTA MOTOR CORPORATION commits to reduce scope 3 use of sold products GHG emissions from passenger light duty vehicles and light commercial vehicles 33.3% per vehicle km by 2030 from a 2019 base year.* TOYOTA MOTOR CORPORATION commits to reduce scope 3 use of sold products GHG emissions from medium and heavy freight trucks 11.6% per vehicle km by 2030 from a 2019 base year.* *The target boundary includes biogenic emissions and removals from bioenergy feedstocks.</t>
  </si>
  <si>
    <t>TOYOTA TSUSHO CORPORATION</t>
  </si>
  <si>
    <t>JP3635000007</t>
  </si>
  <si>
    <t>549300CEE2ENIUJNXB84</t>
  </si>
  <si>
    <t>Tozed Kangwei Tech Co, ltd.</t>
  </si>
  <si>
    <t>This target was approved using a streamlined target validation route exclusive to small and medium-sized enterprises (SMEs). https://sciencebasedtargets.org/faqs-for-smes/ Tozed Kangwei Tech Co, ltd. commits to reduce scope 1 and scope 2 GHG emissions 42% by 2030 from a 2022 base year, and to measure and reduce its scope 3 emissions.</t>
  </si>
  <si>
    <t>TP Aerospace</t>
  </si>
  <si>
    <t>This target was approved using a streamlined target validation route exclusive to small and medium-sized enterprises (SMEs). https://sciencebasedtargets.org/faqs-for-smes/ TP Aerospace commits to reduce  scope 1 and scope 2 GHG emissions 28% by 2030 from a 2019 base year, and to measure and reduce its scope 3 emissions.</t>
  </si>
  <si>
    <t>TP Management GmbH (Transporeon Group)</t>
  </si>
  <si>
    <t>5299006YZAAU8U06H078</t>
  </si>
  <si>
    <t>TP-Link Corporation Limited</t>
  </si>
  <si>
    <t>TPG Telecom Limited</t>
  </si>
  <si>
    <t>AU000000TPM6</t>
  </si>
  <si>
    <t>Overall Net-Zero Target
TPG Telecom Limited commits to reach net-zero GHG emissions across the value chain by
2050.
Near-Term Targets
TPG Telecom Limited commits to reduce absolute scope 1 and 2 GHG emissions 95% by 2030
from a 2021 base year. TPG Telecom Limited also commits to reduce absolute scope 3 GHG
emissions from purchased goods and services, fuel- and energy-related activities, upstream
leased assets, and use of sold products 30% within the same timeframe.
Long-Term Targets
TPG Telecom Limited commits to maintain at least 95% absolute scope 1 and 2 GHG
emissions reductions from 2030 through 2050 from a 2021 base year. TPG Telecom Limited
also commits to reduce absolute scope 3 GHG emissions from purchased goods and services,
fuel- and energy-related activities, upstream leased assets, and use of sold products 90% by
2050 from a 2021 base year.</t>
  </si>
  <si>
    <t>TPK Glass Solutions (Xiamen) Inc. Jimei Branch</t>
  </si>
  <si>
    <t>TPK Holding Co., Ltd.</t>
  </si>
  <si>
    <t>TPN Packaging Co., Ltd.</t>
  </si>
  <si>
    <t>This target was approved using a streamlined target validation route exclusive to small and medium-sized enterprises (SMEs). https://sciencebasedtargets.org/faqs-for-smes/ TPN Packaging Co., Ltd. commits to reduce scope 1 and scope 2 GHG emissions 50% by 2030 from a 2018 base year, and to measure and reduce its scope 3 emissions.</t>
  </si>
  <si>
    <t>TPV Technology Limited</t>
  </si>
  <si>
    <t>BMG8984D1074</t>
  </si>
  <si>
    <t>TPV Technology Limited commits to reduce absolute scope 1 and 2 GHG emissions 42% by FY2030 from a FY2020 base year. TPV Technology Limited also commits to reduce absolute scope 3 GHG emissions from use of sold products 42% within the same timeframe.</t>
  </si>
  <si>
    <t>TPXimpact</t>
  </si>
  <si>
    <t>TRAC Intermodal</t>
  </si>
  <si>
    <t>TRAC International Ltd</t>
  </si>
  <si>
    <t>This target was approved using a streamlined target validation route exclusive to small and medium-sized enterprises (SMEs). https://sciencebasedtargets.org/faqs-for-smes/ TRAC International Ltd commits to reduce scope 1 and scope 2 GHG emissions 46% by 2030 from a 2019 base year, and to measure and reduce its scope 3 emissions.   TRAC International Ltd commits to reach net-zero by 2045. As part of this,  TRAC International Ltd commits to reduce scope 1+2+3 emissions 100% by 2045 from a 2019 base year.</t>
  </si>
  <si>
    <t>Trace3</t>
  </si>
  <si>
    <t>TRACTEBEL</t>
  </si>
  <si>
    <t>Tractor Supply Company</t>
  </si>
  <si>
    <t>US8923561067</t>
  </si>
  <si>
    <t>549300OJ9VZHZRO6I137</t>
  </si>
  <si>
    <t>Traditional Medicinals</t>
  </si>
  <si>
    <t>549300Z7N5SX0KW0C375</t>
  </si>
  <si>
    <t>This target was approved using a streamlined target validation route exclusive to small and medium-sized enterprises (SMEs). https://sciencebasedtargets.org/faqs-for-smes/ Traditional Medicinals commits to reduce scope 1 and scope 2 GHG emissions 42% by 2030 from a 2020 base year, and to measure and reduce its scope 3 emissions. Traditional Medicinals commits to reach net-zero by 2050. As part of this, Traditional Medicinals to reduce scope 1+2+3 emissions 100% by 2050 from a 2020 base year.</t>
  </si>
  <si>
    <t>Traductions InteRmed inc.</t>
  </si>
  <si>
    <t>This target was approved using a streamlined target validation route exclusive to small and medium-sized enterprises (SMEs). https://sciencebasedtargets.org/faqs-for-smes/  Traductions InteRmed inc. commits to maintain zero scope 1 and scope 2 emissions through 2030 from a 2021 base year, and to measure and reduce its scope 3 emissions</t>
  </si>
  <si>
    <t>Traffi Safe Ltd</t>
  </si>
  <si>
    <t>This target was approved using a streamlined target validation route exclusive to small and medium-sized enterprises (SMEs). https://sciencebasedtargets.org/faqs-for-smes/ Traffi Safe Ltd commits to reduce scope 1 and scope 2 GHG emissions 46% by 2030 from a 2019 base year, and to measure and reduce its scope 3 emissions.</t>
  </si>
  <si>
    <t>TRAINING BUSINESS NETWORK, SL.</t>
  </si>
  <si>
    <t>Trainline plc</t>
  </si>
  <si>
    <t>GB00BKDTK925</t>
  </si>
  <si>
    <t>213800HO26VXTFJ4MO71</t>
  </si>
  <si>
    <t>Overall Net-Zero Target 
Trainline commits to reach net-zero GHG emissions across the value chain by FY2040. 
Near-Term Targets 
Trainline commits to reduce absolute scope 1 and 2 GHG emissions 55.2% by FY2030 from a FY2020 base year. Trainline also commits that 80% of its suppliers by spend covering purchased goods and services, will have science-based targets by FY2028. 
Long-Term Targets 
Trainline commits to reduce absolute scope 1 and 2 GHG emissions 90% by FY2040 from a FY2020 base year. Trainline also commits to reduce absolute scope 3 GHG emissions 90% within the same timeframe.</t>
  </si>
  <si>
    <t>Trakm8 (Holdings) PLC</t>
  </si>
  <si>
    <t>This target was approved using a streamlined target validation route exclusive to small and medium-sized enterprises (SMEs). https://sciencebasedtargets.org/faqs-for-smes/ Trakm8 (Holdings) PLC commits to reduce scope 1 and scope 2 GHG emissions 50% by 2030 from a 2018 base year, and to measure and reduce its scope 3 emissions.</t>
  </si>
  <si>
    <t>Trancasa</t>
  </si>
  <si>
    <t>Trane Technologies Plc.</t>
  </si>
  <si>
    <t>US456873AF50</t>
  </si>
  <si>
    <t>549300BURLR9SLYY2705</t>
  </si>
  <si>
    <t>Overall Net-Zero Target
Trane Technologies commits to reach net-zero GHG emissions across the value chain by 2050 from a 2019 base year.
Near-Term Targets: Trane Technologies commits to reduce absolute scope 1 and 2 GHG emissions 50% by 2030 from a 2019 base year. Trane Technologies also commits to reduce scope 3 GHG emissions 55% per cooling ton from use of sold products within the same timeframe. 
Long-term targets: Trane Technologies commits to reduce absolute scope 1 and 2 GHG emissions 90% by 2050 from a 2019 base year. Trane Technologies also commits to reduce  scope 3 GHG emissions 97% per cooling ton from use of sold products within the same timeframe.</t>
  </si>
  <si>
    <t>TransAlta Corporation</t>
  </si>
  <si>
    <t>CA89346D1078</t>
  </si>
  <si>
    <t>GJZNVO2UY6DNFNIYH321</t>
  </si>
  <si>
    <t>Transart Graphics Co., Ltd.</t>
  </si>
  <si>
    <t>TW0008481003</t>
  </si>
  <si>
    <t>Transcontinental Inc.</t>
  </si>
  <si>
    <t>CA8935781044</t>
  </si>
  <si>
    <t>transcosmos inc.</t>
  </si>
  <si>
    <t>JP3635700002</t>
  </si>
  <si>
    <t>353800AAR1GYRFDRTV97</t>
  </si>
  <si>
    <t>Transflo</t>
  </si>
  <si>
    <t>This target was approved using a streamlined target validation route exclusive to small and medium-sized enterprises (SMEs). https://sciencebasedtargets.org/faqs-for-smes/ Transflo commits to reduce scope 1 and scope 2 GHG emissions 42% by 2030 from a 2020 base year, and to measure and reduce its scope 3 emissions.</t>
  </si>
  <si>
    <t>Translink</t>
  </si>
  <si>
    <t>Transpennine Express</t>
  </si>
  <si>
    <t>TransPennine Trains Limited commits to reduce absolute scope 1 GHG emissions 54.6% by FY2032 from a FY2019 base year. * TransPennine Trains Limited commits to reduce absolute scope 2 GHG emissions 54.6% within the same timeframe. TransPennine Trains Limited further commits that 67.08% of its suppliers by emissions covering purchased goods and services and capital goods will have science-based targets by FY2027. * The target boundary includes biogenic land-related emissions and removals from bioenergy feedstocks.</t>
  </si>
  <si>
    <t>TransPerfect</t>
  </si>
  <si>
    <t>Transport for London</t>
  </si>
  <si>
    <t>Transportes J. Amaral, S.A.</t>
  </si>
  <si>
    <t>TRANSPORTES LOGISTICOS ESPECIALIZADOS</t>
  </si>
  <si>
    <t>Transputec Limited</t>
  </si>
  <si>
    <t>This target was approved using a streamlined target validation route exclusive to small and medium-sized enterprises (SMEs). https://sciencebasedtargets.org/faqs-for-smes/ Transputec Limited commits to reduce scope 1 and scope 2 GHG emissions 42% by 2030 from a 2022 base year, and to measure and reduce its scope 3 emissions.</t>
  </si>
  <si>
    <t>Transtema Group AB</t>
  </si>
  <si>
    <t>SE0006758587</t>
  </si>
  <si>
    <t>549300XR2VLTQY3P8M69</t>
  </si>
  <si>
    <t>Transtema Group AB commits to reduce absolute scope 1 and 2 GHG emissions 100% by 2030 from a 2020 base year*. Transtema Group AB also commits to reduce absolute scope 3 GHG emissions from purchased goods and services, waste generated in operations and business travel 50% within the same timeframe. *The target boundary includes land-related emissions and removals from bioenergy feedstocks</t>
  </si>
  <si>
    <t>Transurban Group</t>
  </si>
  <si>
    <t>AU000000TCL6</t>
  </si>
  <si>
    <t>549300ZR71SUQ4VUTM79</t>
  </si>
  <si>
    <t>Transurban commits to reduce absolute scope 1 and 2 GHG emissions 50% by FY 2030 from a FY 2019 base year. Transurban commits to reduce Scope 3 GHG emissions from purchased goods and services associated with road infrastructure maintenance and operation 22% per vehicle kilometre travelled by customers by 2030 from a 2019 base year. Transurban commits to reduce scope 3 GHG emissions from capital goods 55% per $M capital expenditure by FY 2030 from a FY 2019 base year.</t>
  </si>
  <si>
    <t>TransWest NV</t>
  </si>
  <si>
    <t>This target was approved using a streamlined target validation route exclusive to small and medium-sized enterprises (SMEs). https://sciencebasedtargets.org/faqs-for-smes/ TransWest NV commits to reduce scope 1 and scope 2 GHG emissions 42% by 2030 from a 2020 base year, and to measure and reduce its scope 3 emissions.</t>
  </si>
  <si>
    <t>TravelPerk</t>
  </si>
  <si>
    <t>959800TQTP1Z5B0Z1M08</t>
  </si>
  <si>
    <t>Travis Perkins</t>
  </si>
  <si>
    <t>GB0007739609</t>
  </si>
  <si>
    <t>2138001I27OUBAF22K83</t>
  </si>
  <si>
    <t>Travis Perkins plc commits to reduce absolute scope 1 and 2 emissions 80% by 2035 from a 2020 base year. Travis Perkins plc also commits to reduce absoute scope 3 emissions 63% within the same timeframe.</t>
  </si>
  <si>
    <t>Trax Apparel (Cambodia) Co., Ltd.</t>
  </si>
  <si>
    <t>Trayton Furniture(Jiaxing) Co., Ltd</t>
  </si>
  <si>
    <t>Tre (Hi3G Access AB)</t>
  </si>
  <si>
    <t>Treatt PLC</t>
  </si>
  <si>
    <t>This target was approved using a streamlined target validation route exclusive to small and medium-sized enterprises (SMEs). https://sciencebasedtargets.org/faqs-for-smes/ Treatt PLC commits to reduce scope 1 and scope 2 GHG emissions 42% by 2030 from a 2021 base year, and to measure and reduce its scope 3 emissions.</t>
  </si>
  <si>
    <t>Trek Bicycle Corporation</t>
  </si>
  <si>
    <t>Trek commits to reduce absolute scope 1 and 2 GHG emissions 70% by 2033 from a 2021 base year. Trek commits to increase active annual sourcing of renewable electricity from 0% in 2021 to 100% by 2030. Trek also commits to reduce absolute scope 3 GHG emissions 32.5% by 2033 from a 2021 base year.</t>
  </si>
  <si>
    <t>Trelleborg AB</t>
  </si>
  <si>
    <t>SE0000114837</t>
  </si>
  <si>
    <t>213800XY16PAWG2PAD1</t>
  </si>
  <si>
    <t>Trench High Voltage Products Ltd., Shenyang</t>
  </si>
  <si>
    <t>TREND</t>
  </si>
  <si>
    <t>This target was approved using a streamlined target validation route exclusive to small and medium-sized enterprises (SMEs). https://sciencebasedtargets.org/faqs-for-smes/ TREND commits to reduce scope 1 and scope 2 GHG emissions 42% by 2030 from a 2021 base year, and to measure and reduce its scope 3 emissions.  TREND commits to reduce scope 1+2+3 emissions 90% by 2050 from a 2021 base year.</t>
  </si>
  <si>
    <t>Trend Technologies LLC</t>
  </si>
  <si>
    <t>Trenitalia c2c Ltd</t>
  </si>
  <si>
    <t>Trevelyan's</t>
  </si>
  <si>
    <t>TRI ENGINEERING CO.,Ltd</t>
  </si>
  <si>
    <t>This target was approved using a streamlined target validation route exclusive to small and medium-sized enterprises (SMEs). https://sciencebasedtargets.org/faqs-for-smes/ TRI ENGINEERING CO.,Ltd commits to reduce scope 1 and scope 2 GHG emissions 42% by 2030 from a 2022 base year, and to measure and reduce its scope 3 emissions.</t>
  </si>
  <si>
    <t>Tri Path Co.,Ltd.</t>
  </si>
  <si>
    <t>This target was approved using a streamlined target validation route exclusive to small and medium-sized enterprises (SMEs). https://sciencebasedtargets.org/faqs-for-smes/ Tri Path Co.,Ltd. commits to reduce scope 1 and scope 2 GHG emissions 42% by 2030 from a 2022 base year, and to measure and reduce its scope 3 emissions.</t>
  </si>
  <si>
    <t>Tribe Impact Capital LLP</t>
  </si>
  <si>
    <t>213800W2HCC992IKAW75</t>
  </si>
  <si>
    <t>Headline target: Tribe Impact Capital LLP’s portfolio targets cover 75% of its total investment
and lending by assets under management as of 2020. As of that year, required activities
made up 75% of Tribe Impact Capital LLP’s total investment and lending by assets under
management while optional activities made up 14% and out of scope activities made up 11%.
https://sciencebasedtargets.org/resources/files/Target-language-and-summary_Tribe_Impact_Capital_LLP.pdf</t>
  </si>
  <si>
    <t>Triciclos S.A</t>
  </si>
  <si>
    <t>This target was approved using a streamlined target validation route exclusive to small and medium-sized enterprises (SMEs). https://sciencebasedtargets.org/faqs-for-smes/ Triciclos S.A commits to reduce scope 1 and scope 2 GHG emissions 42% by 2030 from a 2020 base year, and to measure and reduce its scope 3 emissions.  Triciclos S.A commits to reach net-zero by 2050. As part of this, Triciclos S.A commits to reduce scope 1+2+3 emissions 90% by 2050 from a 2020 base year.</t>
  </si>
  <si>
    <t>Tricon Energy</t>
  </si>
  <si>
    <t>This target was approved using a streamlined target validation route exclusive to small and medium-sized enterprises (SMEs). https://sciencebasedtargets.org/faqs-for-smes/ Tricon Energy commits to reduce scope 1 and scope 2 GHG emissions 50% by 2030 from a 2018 base year, and to measure and reduce its scope 3 emissions.</t>
  </si>
  <si>
    <t>Tricorona Climate Partner AB</t>
  </si>
  <si>
    <t>This target was approved using a streamlined target validation route exclusive to small and medium-sized enterprises (SMEs). https://sciencebasedtargets.org/faqs-for-smes/. Tricorona Climate Partner AB commits to reduce absolute scope 1 and scope 2 GHG emissions 50% by 2030 from a 2018 base year, and to measure and reduce its scope 3 emissions.</t>
  </si>
  <si>
    <t>Trident Building Consultancy</t>
  </si>
  <si>
    <t>This target was approved using a streamlined target validation route exclusive to small and medium-sized enterprises (SMEs). https://sciencebasedtargets.org/faqs-for-smes/ Trident Building Consultancy commits to reduce scope 1 and scope 2 GHG emissions 46% by 2030 from a 2019 base year, and to measure and reduce its scope 3 emissions.</t>
  </si>
  <si>
    <t>TRIDENT LIMITED</t>
  </si>
  <si>
    <t>335800KLFMJJVM3TUK37</t>
  </si>
  <si>
    <t>Triducive Partners Limited</t>
  </si>
  <si>
    <t>This target was approved using a streamlined target validation route exclusive to small and medium-sized enterprises (SMEs). https://sciencebasedtargets.org/faqs-for-smes/ Triducive Partners Limited commits to reduce scope 1 and scope 2 GHG emissions 42% by 2030 from a 2023 base year, and to measure and reduce its scope 3 emissions.</t>
  </si>
  <si>
    <t>Trifork Holding AG</t>
  </si>
  <si>
    <t>CH1111227810</t>
  </si>
  <si>
    <t>Trimble Inc</t>
  </si>
  <si>
    <t>Trimble commits to reduce absolute scope 1 and 2 GHG emissions 50% by 2030 from a 2019 base year. Trimble also commits to increase annual sourcing of renewable electricity from 0% in 2019 to 100% by 2025. Trimble commits to reduce absolute scope 3 GHG emissions from fuel and energy related activities, business travel and upstream transportation and distribution 50% by 2030 from a 2019 base year. Trimble also commits that 70% of its suppliers by emissions covering purchased goods and services and capital goods, will have science-based targets by 2026</t>
  </si>
  <si>
    <t>Trina Solar Co., Ltd.</t>
  </si>
  <si>
    <t>US89628E1047</t>
  </si>
  <si>
    <t>30030040IFQ4UMZDUU48</t>
  </si>
  <si>
    <t>Trinity Partners, LLC d/b/a Trinity Life Sciences</t>
  </si>
  <si>
    <t>Trinity Life Sciences commits to reduce absolute scope 1 and 2 GHG emissions
50.4% by 2032 from a 2022 base year. Trinity Life Sciences further commits to
reduce absolute scope 3 GHG emissions from employee commuting 30% within
the same timeframe. Trinity Life Sciences finally commits that 80% of its suppliers
by emissions covering purchased goods and services, and capital goods will have
science-based targets by 2027.</t>
  </si>
  <si>
    <t>Triodos Bank N.V.</t>
  </si>
  <si>
    <t>724500PMK2A2M1SQQ228</t>
  </si>
  <si>
    <t>Headline target: Triodos Bank portfolio targets cover 43% of its total investment and lending by total assets under management as of 2020 (1).  As of 2020, required activities made up 38% of Triodos’ total investment and lending while optional activities made up 31% and out of scope activities made up 31%. (1) These targets and coverage % do not include third-party asset management activities.Third-party asset management activities made up 4% of total investment, lending, and asset management activities by total assets under management. https://sciencebasedtargets.org/resources/files/Target-language-and-summary_Triodos-Bank-NV.pdf</t>
  </si>
  <si>
    <t>Trioworld Industrier AB</t>
  </si>
  <si>
    <t>213800FLJVKCCDW9GE24</t>
  </si>
  <si>
    <t>Overall Net-Zero Target: 
Trioworld Industrier AB commits to reach net-zero greenhouse gas emissions across the value chain by 2050.
Near-Term Targets: 
Trioworld Industrier AB commits to reduce absolute scope 1 and 2 GHG emissions 44.2% by 2030 from a 2021 base year. Trioworld Industrier AB commits to increase annual sourcing of renewable electricity from 13% in 2021 to 100% by 2030. Trioworld Industrier AB also commits to reduce absolute scope 3 GHG emissions 25% by 2030 from a 2021 base year.
Long-Term Targets: 
Trioworld Industrier AB commits to reduce scope 1 and 2 emissions 90% by 2050 from a 2021 base year. Trioworld Industrier AB also commits to reduce scope 3 emissions 90% within the same timeframe.</t>
  </si>
  <si>
    <t>Trip.com Group Limited</t>
  </si>
  <si>
    <t>KYG9066F1019</t>
  </si>
  <si>
    <t>2549004RMYDSRQL4KW41</t>
  </si>
  <si>
    <t>Triple Threat Communications</t>
  </si>
  <si>
    <t>This target was approved using a streamlined target validation route exclusive to small and medium-sized enterprises (SMEs). https://sciencebasedtargets.org/faqs-for-smes/ Triple Threat Communications commits to reduce scope 1 and scope 2 GHG emissions 46% by 2030 from a 2029 base year, and to measure and reduce its scope 3 emissions.  Triple Threat Communications commits to reach net-zero by 2050. As part of this, Triple Threat Communications commits to reduce scope 1+2+3 emissions 90% by 2050 from a 2019 base year.</t>
  </si>
  <si>
    <t>Tripod (WuXi) Electronic Co.,Ltd</t>
  </si>
  <si>
    <t>TRISA Group, Switzerland</t>
  </si>
  <si>
    <t>Trischel Fabric (Pvt) Ltd.</t>
  </si>
  <si>
    <t>Triton Investment Management Limited</t>
  </si>
  <si>
    <t>213800OY3A87BK4ZNF13</t>
  </si>
  <si>
    <t>Trivium Packaging B.V.</t>
  </si>
  <si>
    <t>7245008KGK6ZIU5L8334</t>
  </si>
  <si>
    <t>Trivium Packaging B.V commits to reduce absolute scope 1 and 2 GHG
emissions 42% by 2030 from a 2020 base year.Trivium Packaging B.V also
commits to reduce scope 3 GHG emissions 25% within the same timeframe.</t>
  </si>
  <si>
    <t>Trophi Fastighets AB</t>
  </si>
  <si>
    <t>This target was approved using a streamlined target validation route exclusive to small and medium-sized enterprises (SMEs). https://sciencebasedtargets.org/faqs-for-smes/ Trophi Fastighets AB commits to reduce scope 1 and scope 2 GHG emissions 42% by 2030 from a 2022 base year, and to measure and reduce its scope 3 emissions.</t>
  </si>
  <si>
    <t>Trossa AB</t>
  </si>
  <si>
    <t>This target was approved using a streamlined target validation route exclusive to small and medium-sized enterprises (SMEs). https://sciencebasedtargets.org/faqs-for-smes/ Trossa AB commits to reduce absolute scope 1 and scope 2 GHG emissions 50% by 2030 from a 2018 base year, and to measure and reduce its scope 3 emissions.</t>
  </si>
  <si>
    <t>Troup Bywaters + Anders</t>
  </si>
  <si>
    <t>This target was approved using a streamlined target validation route exclusive to small and medium-sized enterprises (SMEs). https://sciencebasedtargets.org/faqs-for-smes/ Troup Bywaters + Anders commits to reduce absolute scope 1 and scope 2 GHG emissions 50% by 2030 from a 2018 base year, and to measure and reduce its scope 3 emissions.</t>
  </si>
  <si>
    <t>True Corporation Public Company Limited</t>
  </si>
  <si>
    <t>TH0375010Z06</t>
  </si>
  <si>
    <t>529900XJSWQEQFFF7B09</t>
  </si>
  <si>
    <t>True.</t>
  </si>
  <si>
    <t>TRUMPF GmbH &amp; Co. KG</t>
  </si>
  <si>
    <t>5299008YDHLJ21ZF7W13</t>
  </si>
  <si>
    <t>TRUMPF commits to reduce absolute scope 1 and 2 GHG emissions 47% by FY2029/30 from a FY2018/19 base year. TRUMPF also commits to reduce absolute scope 3 GHG emissions from purchased goods and services, fuel and energy related activities, upstream transportation, business travel, and use of sold products 14% within the same timeframe. TRUMPF commits to increase annual sourcing of renewable electricity from 52% in FY2018/19 to 100% by FY2022/23.</t>
  </si>
  <si>
    <t>Trust International</t>
  </si>
  <si>
    <t>This target was approved using a streamlined target validation route exclusive to small and medium-sized enterprises (SMEs). https://sciencebasedtargets.org/faqs-for-smes/ Trust International commits to reduce scope 1 and scope 2 GHG emissions 42% by 2030 from a 2020 base year, and to measure and reduce its scope 3 emissions.</t>
  </si>
  <si>
    <t>Trustonic Limited</t>
  </si>
  <si>
    <t>This target was approved using a streamlined target validation route exclusive to small and medium-sized enterprises (SMEs). https://sciencebasedtargets.org/faqs-for-smes/Trustonic Limited commits to reduce scope 1 and scope 2 GHG emissions 38% by 2030 from a 2021 base year, and to measure and reduce its scope 3 emissions.</t>
  </si>
  <si>
    <t>Trustpilot Group Plc</t>
  </si>
  <si>
    <t>GB00BNK9TP58</t>
  </si>
  <si>
    <t>2138002ILUNMGNPSGG46</t>
  </si>
  <si>
    <t>TSB Bank</t>
  </si>
  <si>
    <t>XS1951430138</t>
  </si>
  <si>
    <t>549300XP222MV7P3CC54</t>
  </si>
  <si>
    <t>TSG HOLDING SOLUTIONS (TSG Group)</t>
  </si>
  <si>
    <t>TSI Corporate Services Limited</t>
  </si>
  <si>
    <t>This target was approved using a streamlined target validation route exclusive to small and medium-sized enterprises (SMEs). https://sciencebasedtargets.org/faqs-for-smes/ TSI Corporate Services Limited commits to reduce scope 1 and scope 2 GHG emissions 42% by 2030 from a 2022 base year, and to measure and reduce its scope 3 emissions.</t>
  </si>
  <si>
    <t>TSI HOLDINGS CO., LTD.</t>
  </si>
  <si>
    <t>JP3538690003</t>
  </si>
  <si>
    <t>TSI HOLDINGS CO., LTD. commits to reduce absolute scope 1 and 2 GHG
emissions 48% by FY2030 from a FY2019 base year. TSI HOLDINGS CO., LTD.
also commits to reduce absolute scope 3 GHG emissions 35% within the same
timeframe.</t>
  </si>
  <si>
    <t>TSK CO.,LTD</t>
  </si>
  <si>
    <t>This target was approved using a streamlined target validation route exclusive to small and medium-sized enterprises (SMEs). https://sciencebasedtargets.org/faqs-for-smes/ TSK CO.,LTD commits to reduce scope 1 and scope 2 GHG emissions 42% by 2030 from a 2021 base year, and to measure and reduce its scope 3 emissions.</t>
  </si>
  <si>
    <t>TSK Group</t>
  </si>
  <si>
    <t>This target was approved using a streamlined target validation route exclusive to small and medium-sized enterprises (SMEs). https://sciencebasedtargets.org/faqs-for-smes/ TSK Group commits to reduce scope 1 and scope 2 GHG emissions 42% by 2030 from a 2022 base year, and to measure and reduce its scope 3 emissions.  TSK Group commits to reach net-zero by 2040. As part of this, TSK Group commits to reduce scope 1+2+3 emissions 90% by 2040 from a 2022 base year.</t>
  </si>
  <si>
    <t>TSKB</t>
  </si>
  <si>
    <t>TRATSKBW91N0</t>
  </si>
  <si>
    <t>549300MFCXK5HOOEWP84</t>
  </si>
  <si>
    <t>Headline target: TSKB's portfolio targets cover 53% of its total investment and lending by
total assets as of 2021 (1) (2). 
As of that year, required activities made up 63% of TSKB’s total
investment and lending by total assets while optional activities made up 14% and out of
scope activities made up 23%.
(1) These targets and coverage % do not include third-party asset management activities.
(2) The targets cover required activities for which the minimum coverage requirement is less than 100%.
https://sciencebasedtargets.org/resources/files/Target-language-and-summary_TSKB.pdf</t>
  </si>
  <si>
    <t>TSS AB</t>
  </si>
  <si>
    <t>This target was approved using a streamlined target validation route exclusive to small and medium-sized enterprises (SMEs). https://sciencebasedtargets.org/faqs-for-smes/ TSS AB commits to reduce scope 1 and scope 2 GHG emissions 42% by 2030 from a 2023 base year, and to measure and reduce its scope 3 emissions.</t>
  </si>
  <si>
    <t>TSUBAKI NAKASHIMA CO.,LTD.</t>
  </si>
  <si>
    <t>Tsubakimoto Chain Co.</t>
  </si>
  <si>
    <t>Tsubakimoto Chain Co. commits to reduce absolute scope 1 and 2 GHG
emissions 42% by FY2030 from a FY2021 base year. Tsubakimoto Chain
Co. also commits to reduce absolute scope 3 GHG emissions from
purchased goods and services, and use of sold products 25% within the
same timeframe.</t>
  </si>
  <si>
    <t>TSUBAME LOGIS Corporation</t>
  </si>
  <si>
    <t>This target was approved using a streamlined target validation route exclusive to small and medium-sized enterprises (SMEs). https://sciencebasedtargets.org/faqs-for-smes/ TSUBAME LOGIS Corporation commits to reduce scope 1 and scope 2 GHG emissions 42% by 2030 from a 2023 base year, and to measure and reduce its scope 3 emissions.</t>
  </si>
  <si>
    <t>Tsubota technica Co.,Ltd.</t>
  </si>
  <si>
    <t>This target was approved using a streamlined target validation route exclusive to small and medium-sized enterprises (SMEs). https://sciencebasedtargets.org/faqs-for-smes/ Tsubota technica Co.,Ltd. commits to reduce scope 1 and scope 2 GHG emissions 42% by 2030 from a 2021 base year, and to measure and reduce its scope 3 emissions.</t>
  </si>
  <si>
    <t>TSUDA KOGYO CO., LTD.</t>
  </si>
  <si>
    <t>This target was approved using a streamlined target validation route exclusive to small and medium-sized enterprises (SMEs). https://sciencebasedtargets.org/faqs-for-smes/ TSUDA KOGYO CO., LTD. commits to reduce scope 1 and scope 2 GHG emissions 42% by 2030 from a 2021 base year, and to measure and reduce its scope 3 emissions.</t>
  </si>
  <si>
    <t>TSUDUKI SANGYOU LTD.</t>
  </si>
  <si>
    <t>This target was approved using a streamlined target validation route exclusive to small and medium-sized enterprises (SMEs). https://sciencebasedtargets.org/faqs-for-smes/ TSUDUKI SANGYOU LTD. commits to reduce scope 1 and scope 2 GHG emissions 42% by 2030 from a 2021 base year, and to measure and reduce its scope 3 emissions.</t>
  </si>
  <si>
    <t>TSUGIHASHI FACTORY Co.,Ltd.</t>
  </si>
  <si>
    <t>This target was approved using a streamlined target validation route exclusive to small and medium-sized enterprises (SMEs). https://sciencebasedtargets.org/faqs-for-smes/ TSUGIHASHI FACTORY Co.,Ltd. commits to reduce scope 1 and scope 2 GHG emissions 42% by 2030 from a 2021 base year, and to measure and reduce its scope 3 emissions.</t>
  </si>
  <si>
    <t>Tsujihiro-gumi Co.,Ltd.</t>
  </si>
  <si>
    <t>This target was approved using a streamlined target validation route exclusive to small and medium-sized enterprises (SMEs). https://sciencebasedtargets.org/faqs-for-smes/ Tsujihiro-gumi Co.,Ltd. commits to reduce scope 1 and scope 2 GHG emissions 42% by 2030 from a 2022 base year, and to measure and reduce its scope 3 emissions.</t>
  </si>
  <si>
    <t>Tsujiseiki.Co., Ltd.</t>
  </si>
  <si>
    <t>This target was approved using a streamlined target validation route exclusive to small and medium-sized enterprises (SMEs). https://sciencebasedtargets.org/faqs-for-smes/ Tsujiseiki.Co., Ltd. commits to reduce scope 1 and scope 2 GHG emissions 46% by 2030 from a 2019 base year, and to measure and reduce its scope 3 emissions.</t>
  </si>
  <si>
    <t>TSUKASA PETCO CORPORATION</t>
  </si>
  <si>
    <t>This target was approved using a streamlined target validation route exclusive to small and medium-sized enterprises (SMEs). https://sciencebasedtargets.org/faqs-for-smes/ TSUKASA PETCO CORPORATION commits to reduce scope 1 and scope 2 GHG emissions 42% by 2030 from a 2022 base year, and to measure and reduce its scope 3 emissions.</t>
  </si>
  <si>
    <t>TSURUMI Co.,Ltd.</t>
  </si>
  <si>
    <t>This target was approved using a streamlined target validation route exclusive to small and medium-sized enterprises (SMEs). https://sciencebasedtargets.org/faqs-for-smes/ TSURUMI Co.,Ltd. commits to reduce scope 1 and scope 2 GHG emissions 42% by 2030 from a 2022 base year, and to measure and reduce its scope 3 emissions.</t>
  </si>
  <si>
    <t>TSUYAKIN, Inc.</t>
  </si>
  <si>
    <t>This target was approved using a streamlined target validation route exclusive to small and medium-sized enterprises (SMEs). https://sciencebasedtargets.org/faqs-for-smes/ TSUYAKIN, Inc. commits to reduce absolute scope 1 and scope 2 GHG emissions 50% by 2030 from a 2018 base year, and to measure and reduce its scope 3 emissions.</t>
  </si>
  <si>
    <t>TTP Group Limited</t>
  </si>
  <si>
    <t>This target was approved using a streamlined target validation route exclusive to small and medium-sized enterprises (SMEs). https://sciencebasedtargets.org/faqs-for-smes/ TTP Group Limited commits to reduce scope 1 and scope 2 GHG emissions 42% by 2030 from a 2022 base year, and to measure and reduce its scope 3 emissions.</t>
  </si>
  <si>
    <t>Tubacex, S.A.</t>
  </si>
  <si>
    <t>ES0132945017</t>
  </si>
  <si>
    <t>95980020140005703680</t>
  </si>
  <si>
    <t>Tubacex commits to reduce scope 1 and 2 GHG emissions 59% per ton of steel sold by 2030 from a 2019 base year. Tubacex commits to reduce scope 3 GHG emissions 30% per ton of steel sold within the same timeframe.</t>
  </si>
  <si>
    <t>Tubex Tubenfabrik Wolfsberg GmbH</t>
  </si>
  <si>
    <t>Tubex Tubenfabrik Wolfsberg GmbH commits to reduce absolute scope 1 and 2 GHG emissions 42% by 2030 from a 2020 base year. Tubex Tubenfabrik Wolfsberg GmbH also commits to reduce absolute scope 3 GHG emissions 42% within the same timeframe.</t>
  </si>
  <si>
    <t>TUI Group</t>
  </si>
  <si>
    <t>DE000TUAG000</t>
  </si>
  <si>
    <t>529900SL2WSPV293B552</t>
  </si>
  <si>
    <t>TUI commits to reduce absolute scope 1 and 2 GHG emissions from hotels 46.2% by FY2030 from a FY2019 base year. TUI commits to reduce scope 1 and scope 3 well to wake emissions from jet fuel 24% per revenue passenger kilometer by FY2030 from a FY2019 base year. TUI commits to reduce absolute scope 1 and scope 3 well to wake emissions from marine cruise fuel 27.5% by FY2030 from a FY2019 base year.*The target boundary includes land-related emissions and removals from bioenergy feedstocks.</t>
  </si>
  <si>
    <t>Tunas Sawa Erma (TSE) Group</t>
  </si>
  <si>
    <t>TUNG MUNG INTERNATIONAL PTE. LTD</t>
  </si>
  <si>
    <t>Tuorekartano Oy</t>
  </si>
  <si>
    <t>This target was approved using a streamlined target validation route exclusive to small and medium-sized enterprises (SMEs). https://sciencebasedtargets.org/faqs-for-smes/ Tuorekartano Oy commits to reduce scope 1 and scope 2 GHG emissions 42% by 2030 from a 2020 base year, and to measure and reduce its scope 3 emissions.</t>
  </si>
  <si>
    <t>Turan Plastik Sanayi ve Ticaret A.Ş.</t>
  </si>
  <si>
    <t>This target was approved using a streamlined target validation route exclusive to small and medium-sized enterprises (SMEs). https://sciencebasedtargets.org/faqs-for-smes/ Turan Plastik Sanayi ve Ticaret A.Ş. commits to reduce scope 1 and scope 2 GHG emissions 42% by 2030 from a 2022 base year, and to measure and reduce its scope 3 emissions.</t>
  </si>
  <si>
    <t>Türk Telekomünikasyon A.Ş.</t>
  </si>
  <si>
    <t>TRETTLK00013</t>
  </si>
  <si>
    <t>789000A2TXOI10JZLF90</t>
  </si>
  <si>
    <t>Türk Traktör ve Ziraat Makineleri A.S.</t>
  </si>
  <si>
    <t>7890002G98SY237S0Y70</t>
  </si>
  <si>
    <t>Turkcell Iletisim Hizmetleri A.S</t>
  </si>
  <si>
    <t>Borsa Istanbul: TRATCELL 91M1 NYSE: US9001112047</t>
  </si>
  <si>
    <t>7890003EX1LTLS2FFL84</t>
  </si>
  <si>
    <t>Turkcell İletişim Hizmetleri A.Ş commits to reduce absolute scope 1 and 2
GHG emissions 50.47% by 2030 from a 2020 base year. Turkcell İletişim
Hizmetleri A.Ş commits to reduce absolute scope 3 GHG emissions 25% by
2030 from a 2020 base year.</t>
  </si>
  <si>
    <t>Türkiye Halk Bankası A.Ş.</t>
  </si>
  <si>
    <t>TRETHAL00019</t>
  </si>
  <si>
    <t>78900012HXPJ1YQGTH03</t>
  </si>
  <si>
    <t>Türkiye İş Bankası</t>
  </si>
  <si>
    <t>TRAISCTR91N2</t>
  </si>
  <si>
    <t>789000FIRX9MDN0KTM91</t>
  </si>
  <si>
    <t>Türkiye Kalkınma Yatırım Bankası A.Ş.</t>
  </si>
  <si>
    <t>Turley</t>
  </si>
  <si>
    <t>This target was approved using a streamlined target validation route exclusive to small and medium-sized enterprises (SMEs). https://sciencebasedtargets.org/faqs-for-smes/  Turley commits to reduce scope 1 and scope 2 GHG emissions 42% by 2030 from a 2021 base year, and to measure and reduce its scope 3 emissions.</t>
  </si>
  <si>
    <t>Türmerleim GmbH</t>
  </si>
  <si>
    <t>This target was approved using a streamlined target validation route exclusive to small and medium-sized enterprises (SMEs). https://sciencebasedtargets.org/faqs-for-smes/ Türmerleim GmbH commits to reduce scope 1 and scope 2 GHG emissions 42% by 2030 from a 2021 base year, and to measure and reduce its scope 3 emissions.</t>
  </si>
  <si>
    <t>Turnberry Solutions Inc</t>
  </si>
  <si>
    <t>Turner &amp; Townsend Ltd</t>
  </si>
  <si>
    <t>213800CN3C3SM3LVZI95</t>
  </si>
  <si>
    <t>Turner &amp; Townsend commits to reduce absolute scope 1 and 2 GHG emissions 50% by FY2030/31 from a FY2018/19 base year. Turner &amp; Townsend also commits to reduce absolute scope 3 GHG emissions 15% within the same timeframe.</t>
  </si>
  <si>
    <t>Turtle</t>
  </si>
  <si>
    <t>TÜV SÜD</t>
  </si>
  <si>
    <t>TVS Motor Company Limited</t>
  </si>
  <si>
    <t>INE494B01023</t>
  </si>
  <si>
    <t>335800URVL13UQEWM152</t>
  </si>
  <si>
    <t>TVS Supply Chain Solutions Limited</t>
  </si>
  <si>
    <t>213800YMMFFBCU62PK45</t>
  </si>
  <si>
    <t>TWE Group</t>
  </si>
  <si>
    <t>529900HAI2GBUBR3M435</t>
  </si>
  <si>
    <t>TWE Group commits to reduce absolute scope 1 and 2 GHG emissions 35% by 2035 from a 2021 base year. TWE Group commits to reduce scope 3 GHG emissions 28% per ton of nonwoven output by 2035 from a 2021 base year.</t>
  </si>
  <si>
    <t>Twilio</t>
  </si>
  <si>
    <t>US90138F1021</t>
  </si>
  <si>
    <t>5493004W8TRGD63APX93</t>
  </si>
  <si>
    <t>Twilio commits to reduce absolute scope 1 and 2 GHG emissions 54.6% by 2032 from a 2019 base year. Twilio also commits to reduce absolute scope 3 GHG emissions covering fuel- and energy-related activities and upstream leased assets 32.5% within the same timeframe. Twilio further commits to reduce scope 3 GHG emissions from business travel and employee commuting 61.1% per full-time employee within the same timeframe. Twilio finally commits that 61.8% of its suppliers by emissions covering purchased goods and services and capital goods, will have science-based targets by 2027.</t>
  </si>
  <si>
    <t>Twinbee Home S.L.</t>
  </si>
  <si>
    <t>This target was approved using a streamlined target validation route exclusive to small and medium-sized enterprises (SMEs). https://sciencebasedtargets.org/faqs-for-smes/ Twinbee Home S.L. commits to reduce scope 1 and scope 2 GHG emissions 42% by 2030 from a 2022 base year, and to measure and reduce its scope 3 emissions.</t>
  </si>
  <si>
    <t>Twitter Inc</t>
  </si>
  <si>
    <t>US90184L1026</t>
  </si>
  <si>
    <t>549300I8RX485XMK6836</t>
  </si>
  <si>
    <t>Tyman plc</t>
  </si>
  <si>
    <t>GB00B29H4253</t>
  </si>
  <si>
    <t>213800AAFUV5PKGQU848</t>
  </si>
  <si>
    <t>Tyman commits to reduce absolute scope 1 and scope 2 GHG emissions 46.2%
by 2030 from a 2019 base year. Tyman also commits to reduce absolute scope
3 GHG emissions from purchased goods and services 27.5% within the same
timeframe.</t>
  </si>
  <si>
    <t>TYROLIT Schleifmittelwerke Swarovski AG &amp; Co K.G.</t>
  </si>
  <si>
    <t>Tyson Foods, Inc.</t>
  </si>
  <si>
    <t>US9024941034</t>
  </si>
  <si>
    <t>WD6L6041MNRW1JE49D58</t>
  </si>
  <si>
    <t>Tyson Foods, Inc. commits to reduce absolute Scope 1 and 2 GHG emissions 30% by 2030 from a 2016 base‐year. Tyson Foods, Inc. also commits to reduce Scope 3 GHG emissions from production of poultry, pork and beef (covering 80% of their scope 3 inventory) 30% per ton of finished meat by 2030 from a 2016 base‐year.</t>
  </si>
  <si>
    <t>U&amp;We AB</t>
  </si>
  <si>
    <t>315700XQ9GBLA7OLM814</t>
  </si>
  <si>
    <t>This target was approved using a streamlined target validation route exclusive to small and medium-sized enterprises (SMEs). https://sciencebasedtargets.org/faqs-for-smes/ U&amp;We AB commits to reduce scope 1 and scope 2 GHG emissions 46% by 2030 from a 2019 base year, and to measure and reduce its scope 3 emissions.</t>
  </si>
  <si>
    <t>U.P.PRO LTD</t>
  </si>
  <si>
    <t>This target was approved using a streamlined target validation route exclusive to small and medium-sized enterprises (SMEs). https://sciencebasedtargets.org/faqs-for-smes/ U.P.PRO LTD commits to reduce scope 1 and scope 2 GHG emissions 42% by 2030 from a 2022 base year, and to measure and reduce its scope 3 emissions.</t>
  </si>
  <si>
    <t>UAB "Viciunai ir partneriai"</t>
  </si>
  <si>
    <t>UAB Putoksnis (Trademark Doloop)</t>
  </si>
  <si>
    <t>This target was approved using a streamlined target validation route exclusive to small and medium-sized enterprises (SMEs). https://sciencebasedtargets.org/faqs-for-smes/ UAB Putoksnis (Trademark Doloop) commits to reduce scope 1 and scope 2 GHG emissions 42% by 2030 from a 2021 base year, and to measure and reduce its scope 3 emissions.</t>
  </si>
  <si>
    <t>UBE Corporation</t>
  </si>
  <si>
    <t>JP3158800007</t>
  </si>
  <si>
    <t>UBE Corporation commits to reduce absolute scope 1 and 2 GHG emissions 45% by FY2030 from a FY2021 base year. UBE Corporation also commits to reduce absolute scope 3 GHG emissions from purchased good and services, end-of-life treatment of sold products and investments 25% within the same timeframe.</t>
  </si>
  <si>
    <t>Uber Technologies, Inc.</t>
  </si>
  <si>
    <t>US90353T1007</t>
  </si>
  <si>
    <t>549300B2FTG34FILDR98</t>
  </si>
  <si>
    <t>Overall Net-Zero Target Uber commits to reach net-zero GHG emissions across the value chain by 2040. Near-Term Targets Uber commits to reduce absolute scope 1 and 2 GHG emissions 42% by 2030 from a 2021 base year.* Uber also commits to reduce scope 3 GHG emissions from use of sold products 34% per service km within the same timeframe. *The target boundary includes biogenic emissions and removals from bioenergy feedstocks Long-Term Targets Uber commits to reduce absolute scope 1 and 2 GHG emissions 90% by 2040 from a 2021 base year.* Uber also commits to reduce scope 3 GHG emissions from use of sold products 97% per service km within the same timeframe. *The target boundary includes biogenic emissions and removals from bioenergy feedstocks</t>
  </si>
  <si>
    <t>Ubique Systems Private Limited</t>
  </si>
  <si>
    <t>This target was approved using a streamlined target validation route exclusive to small and medium-sized enterprises (SMEs). https://sciencebasedtargets.org/faqs-for-smes/ Ubique Systems Private Limited commits to reduce scope 1 and scope 2 GHG emissions 42% by 2030 from a 2022 base year, and to measure and reduce its scope 3 emissions.</t>
  </si>
  <si>
    <t>Ubisoft Entertainment</t>
  </si>
  <si>
    <t>FR0000054470</t>
  </si>
  <si>
    <t>969500I7C8V1LBIMSM05</t>
  </si>
  <si>
    <t>Ubisoft Entertainment commits to reduce absolute scope 1 and 2 GHG emissions 42% by 2030 from a 2020 base year. Ubisoft Entertainment also commits that 67% of its suppliers by spend covering purchased goods and services, capital goods, and upstream transportation and distribution, will have science-based targets by 2026</t>
  </si>
  <si>
    <t>UBM Development AG</t>
  </si>
  <si>
    <t>This target was approved using a streamlined target validation route exclusive to small and medium-sized enterprises (SMEs). https://sciencebasedtargets.org/faqs-for-smes/ UBM Development AG commits to reduce scope 1 and scope 2 GHG emissions 42% by 2030 from a 2022 base year, and to measure and reduce its scope 3 emissions.  UBM Development AG commits to reach net-zero by 2050. As part of this, UBM Development AG commits to reduce scope 1+2+3 emissions 90% by 2050 from a 2022 base year.</t>
  </si>
  <si>
    <t>UCB</t>
  </si>
  <si>
    <t>BE0003739530</t>
  </si>
  <si>
    <t>2138008J191VLSGY5A09</t>
  </si>
  <si>
    <t>UCB commits to reduce absolute scope 1, 2 and 3 GHG emissions 38% by 2030 from a 2015 base year. UCB also commits that 60% of its suppliers by emissions, will have science-based targets by 2025.</t>
  </si>
  <si>
    <t>Udaipur Cement Works Limited</t>
  </si>
  <si>
    <t>INE225C01029</t>
  </si>
  <si>
    <t>3358003U44JX7RQHSV37</t>
  </si>
  <si>
    <t>UDR</t>
  </si>
  <si>
    <t>US9026531049</t>
  </si>
  <si>
    <t>P3CH2EG5X6Z1XWU1OO74</t>
  </si>
  <si>
    <t>Udviklingsselskabet By &amp; Havn I/S</t>
  </si>
  <si>
    <t>This target was approved using a streamlined target validation route exclusive to small and medium-sized enterprises (SMEs). https://sciencebasedtargets.org/faqs-for-smes/ Udviklingsselskabet By &amp; Havn I/S commits to reduce scope 1 and scope 2 GHG emissions 42% by 2030 from a 2022 base year, and to measure and reduce its scope 3 emissions.</t>
  </si>
  <si>
    <t>Ueda Shokai Co., Ltd.</t>
  </si>
  <si>
    <t>This target was approved using a streamlined target validation route exclusive to small and medium-sized enterprises (SMEs). https://sciencebasedtargets.org/faqs-for-smes/ Ueda Shokai Co., Ltd. commits to reduce scope 1 and scope 2 GHG emissions 25% by 2030 from a 2020 base year, and to measure and reduce its scope 3 emissions.</t>
  </si>
  <si>
    <t>Ufinet</t>
  </si>
  <si>
    <t>Ugur Cooling Inc. Co.</t>
  </si>
  <si>
    <t>Uhlmann Group Holding GmbH &amp; Co. KG</t>
  </si>
  <si>
    <t>5299005LGBWG1FXJQ969</t>
  </si>
  <si>
    <t>Uhlmann Group Holding GmbH &amp; Co. KG commits to reduce absolute scope 1 and 2 GHG emissions 42.3% by FY2030 from a FY2020 base year. Uhlmann Group Holding GmbH &amp; Co. KG commits to increase active annual sourcing of renewable electricity from 29.87% in FY2020 to 100% by FY2030. Uhlmann Group Holding GmbH &amp; Co. KG also commits to reduce absolute scope 3 GHG emissions 27.5% by FY2030 from a FY2020 base year</t>
  </si>
  <si>
    <t>Uhuru Corporation</t>
  </si>
  <si>
    <t>This target was approved using a streamlined target validation route exclusive to small and medium-sized enterprises (SMEs). https://sciencebasedtargets.org/faqs-for-smes/ Uhuru Corporation commits to reduce scope 1 and scope 2 GHG emissions 50% by 2030 from a 2018 base year, and to measure and reduce its scope 3 emissions.  Uhuru Corporation commits to reach net-zero by 2050. As part of this, Uhuru Corporation commits to reduce scope 1+2+3 emissions 100% by 2050 from a 2018 base year.</t>
  </si>
  <si>
    <t>UiPath, Inc.</t>
  </si>
  <si>
    <t>US90364P1057</t>
  </si>
  <si>
    <t>5493000YP61KBELDHT53</t>
  </si>
  <si>
    <t>UK Access Solutions Ltd</t>
  </si>
  <si>
    <t>This target was approved using a streamlined target validation route exclusive to small and medium-sized enterprises (SMEs). https://sciencebasedtargets.org/faqs-for-smes/ UK Access Solutions Ltd commits to reduce scope 1 and scope 2 GHG emissions 42% by 2030 from a 2022 base year, and to measure and reduce its scope 3 emissions.</t>
  </si>
  <si>
    <t>UK Greetings Limited</t>
  </si>
  <si>
    <t>213800EJRYLKWBM37W62</t>
  </si>
  <si>
    <t>UK Power Networks Holdings Limited</t>
  </si>
  <si>
    <t>213800DJ6EAWQWMEX870</t>
  </si>
  <si>
    <t>UK Power Networks Holdings Limited commits to reduce absolute Scope 1 and 2 GHG emissions 25% by FY2029 from a FY2019 base year. UK Power Networks Holdings Limited commits to reduce absolute scope 3 GHG emissions 25% by FY2029 from a FY2019 base year. UK Power Networks Holdings Limited commits to continue annually sourcing 100% renewable electricity for purchased electricity through FY 2029.</t>
  </si>
  <si>
    <t>UKG</t>
  </si>
  <si>
    <t>UL Solutions Inc.</t>
  </si>
  <si>
    <t>549300F7CUV5ESKV9P71</t>
  </si>
  <si>
    <t>Ülker Bisküvi Sanayi A.Ş.</t>
  </si>
  <si>
    <t>ULROAD Co.,Ltd.</t>
  </si>
  <si>
    <t>This target was approved using a streamlined target validation route exclusive to small and medium-sized enterprises (SMEs). https://sciencebasedtargets.org/faqs-for-smes/ ULROAD Co.,Ltd. commits to reduce scope 1 and scope 2 GHG emissions 42% by 2030 from a 2022 base year, and to measure and reduce its scope 3 emissions.</t>
  </si>
  <si>
    <t>Ulta Beauty, Inc.</t>
  </si>
  <si>
    <t>US90384S3031</t>
  </si>
  <si>
    <t>529900CIV6HN8M28YM82</t>
  </si>
  <si>
    <t>Ulta Beauty, Inc. commits to reduce absolute scope 1 and 2 GHG emissions 90% by FY2030 from a FY2019 base year. Ulta Beauty, Inc. also commits to reduce absolute scope 3 GHG emissions covering use of sold products 28% by FY2030 from a FY2019 base year. Ulta Beauty, Inc. further commits that 68% of its suppliers by emissions covering purchased goods and services, will have science-based targets by FY2027.</t>
  </si>
  <si>
    <t>UltiMaker</t>
  </si>
  <si>
    <t>This target was approved using a streamlined target validation route exclusive to small and medium-sized enterprises (SMEs). https://sciencebasedtargets.org/faqs-for-smes/ UltiMaker commits to reduce scope 1 and scope 2 GHG emissions 42% by 2030 from a 2022 base year, and to measure and reduce its scope 3 emissions.</t>
  </si>
  <si>
    <t>Ultra Chemical</t>
  </si>
  <si>
    <t>This target was approved using a streamlined target validation route exclusive to small and medium-sized enterprises (SMEs). https://sciencebasedtargets.org/faqs-for-smes/ Ultra Chemical commits to reduce scope 1 and scope 2 GHG emissions 42% by 2030 from a 2021 base year, and to measure and reduce its scope 3 emissions.</t>
  </si>
  <si>
    <t>Ultrafabrics Holdings Co., Ltd.</t>
  </si>
  <si>
    <t>This target was approved using a streamlined target validation route exclusive to small and medium-sized enterprises (SMEs). https://sciencebasedtargets.org/faqs-for-smes/ Ultrafabrics Holdings Co., Ltd. commits to reduce scope 1 and scope 2 GHG emissions 42% by 2030 from a 2021 base year, and to measure and reduce its scope 3 emissions.</t>
  </si>
  <si>
    <t>UltraTech Cement Limited</t>
  </si>
  <si>
    <t>INE481G01011</t>
  </si>
  <si>
    <t>335800PC9O9B4BQHG814</t>
  </si>
  <si>
    <t>UltraTech Cement Limited commits to reduce scope 1 GHG emissions 27% per ton of cementitious material by FY2032 from a FY2017 base year. UltraTech Cement Limited also commits to reduce scope 2 GHG emissions 69% per ton of cementitious material within the same time frame.* The target boundary includes biogenic emissions and removals from bioenergy feedstocks.</t>
  </si>
  <si>
    <t>Uludağ İçecek</t>
  </si>
  <si>
    <t>789000K6IQE6G9U9NA32</t>
  </si>
  <si>
    <t>Um-Welt Co.,Ltd.</t>
  </si>
  <si>
    <t>This target was approved using a streamlined target validation route exclusive to small and medium-sized enterprises (SMEs). https://sciencebasedtargets.org/faqs-for-smes/ Um-Welt Co.,Ltd. commits to reduce scope 1 and scope 2 GHG emissions 42% by 2030 from a 2022 base year, and to measure and reduce its scope 3 emissions.</t>
  </si>
  <si>
    <t>Umicore</t>
  </si>
  <si>
    <t>BE0974320526</t>
  </si>
  <si>
    <t>529900F3AIQECS8ZSV61</t>
  </si>
  <si>
    <t>Umicore commits to reduce absolute scope 1 and 2 GHG emissions 50% by 2030 from a 2019 base year. Umicore also commits to reduce scope 3 GHG emissions from purchased goods and services 42% per ton of material procured by 2030 from a 2019 base year.</t>
  </si>
  <si>
    <t>Umino cleaning industry Co., Ltd.</t>
  </si>
  <si>
    <t>This target was approved using a streamlined target validation route exclusive to small and medium-sized enterprises (SMEs). https://sciencebasedtargets.org/faqs-for-smes/ Umino cleaning industry Co., Ltd. commits to reduce scope 1 and scope 2 GHG emissions 42% by 2030 from a 2022 base year, and to measure and reduce its scope 3 emissions.</t>
  </si>
  <si>
    <t>UNACOA S.P.A. Consortile</t>
  </si>
  <si>
    <t>Energy and industrial:
UNACOA commits to reduce absolute scope 1 GHG emissions 46.2% by 2030 from a 2019
base year*. UNACOA commits to increase active annual sourcing of renewable electricity
from 85.0% in 2019 to 100.0% by 2030. UNACOA commits to reduce absolute scope 3 GHG
emissions from upstream transportation and distribution and downstream transportation and
distribution 27.5% by 2030 from a 2019 base year. UNACOA also commits that 80.0% of its
suppliers by emissions, covering purchased goods and services, will have science-based
targets by 2028.
*The target boundary includes land-related emissions and removals from bioenergy
feedstocks.
FLAG:
UNACOA commits to reduce absolute scope 3 FLAG GHG emissions 33.3% by 2030 from a
2019 base year**. Finally, UNACOA commits to maintaining no deforestation across its
primary deforestation-linked commodities.
**The target includes FLAG emissions and removals.</t>
  </si>
  <si>
    <t>Uncommon</t>
  </si>
  <si>
    <t>This target was approved using a streamlined target validation route exclusive to small and medium-sized enterprises (SMEs). https://sciencebasedtargets.org/faqs-for-smes/ Uncommon commits to reduce scope 1 and scope 2 GHG emissions 46% by 2030 from a 2019 base year, and to measure and reduce its scope 3 emissions.</t>
  </si>
  <si>
    <t>Under Armour, Inc.</t>
  </si>
  <si>
    <t>US9043111072</t>
  </si>
  <si>
    <t>549300D4549QKWETZ406</t>
  </si>
  <si>
    <t>Under Armour commits to reduce absolute scope 1, 2, and 3 GHG emissions 30% by 2030 from a 2018 base year. Under Armour also commits to increase annual sourcing of renewable electricity from 0% in 2018 to 100% by 2030.</t>
  </si>
  <si>
    <t>Uni-technology A/S</t>
  </si>
  <si>
    <t>This target was approved using a streamlined target validation route exclusive to small and medium-sized enterprises (SMEs). https://sciencebasedtargets.org/faqs-for-smes/ Uni-technology A/S commits to reduce scope 1 and scope 2 GHG emissions 50% by 2030 from a 2018 base year, and to measure and reduce its scope 3 emissions.</t>
  </si>
  <si>
    <t>Unibail-Rodamco-Westfield SE</t>
  </si>
  <si>
    <t>FR0013326246</t>
  </si>
  <si>
    <t>969500SHQITWXSIS7N89</t>
  </si>
  <si>
    <t>Overall Net-Zero Target
Unibail-Rodamco-Westfield commits to reach net-zero GHG emissions across the value chain
by 2050.
Near-Term Targets
Unibail-Rodamco-Westfield commits to reduce absolute scope 1 and 2 GHG emissions 90% by
2030 from a 2015 base year. Unibail-Rodamco-Westfield also commits to reduce absolute
scope 3 GHG emissions 50% within the same timeframe.
Unibail-Rodamco-Westfield commits to reduce absolute scope 3 GHG emissions beyond the
minimum boundary from downstream transportation and distribution 40% per visitor by 2030
from a 2015 base year.
Long-Term Targets
Unibail-Rodamco-Westfield commits to maintain at least 90% absolute scope 1 and 2 GHG
emissions reductions from 2030 through 2050 from a 2015 base year.
Unibail-Rodamco-Westfield also commits to reduce absolute scope 3 GHG emissions 90% by
2050 from a 2015 base year.</t>
  </si>
  <si>
    <t>Unicharm Corporation</t>
  </si>
  <si>
    <t>JP3951600000</t>
  </si>
  <si>
    <t>353800UQ4BZIJTAQEG85</t>
  </si>
  <si>
    <t>Disposable hygiene products manufacturer Unicharm Corporation commits to reduce its absolute scope 1 and 2 GHG emissions 34% by 2030, using a 2016 base year. Unicharm Corporation also commits to reduce its absolute scope 3 emissions 18% by 2030, using a 2016 base year. The scope 3 target covers purchased goods and services and the end-of-life treatment of sold products.</t>
  </si>
  <si>
    <t>Unidas S/A</t>
  </si>
  <si>
    <t>BRUNIDACNOR3</t>
  </si>
  <si>
    <t>Company change</t>
  </si>
  <si>
    <t>UNIFLEX KEMASINDAH</t>
  </si>
  <si>
    <t>Unilever plc</t>
  </si>
  <si>
    <t>GB00B10RZP78</t>
  </si>
  <si>
    <t>549300MKFYEKVRWML317</t>
  </si>
  <si>
    <t>Energy &amp; industrial: Unilever commits to reduce scope 1 and 2 GHG emissions 100% by
FY2030 from a FY2015 base year. Unilever also commits to reduce absolute scope 3 GHG
emissions from purchased goods and services, fuel and energy related activities, upstream
transport and distribution, use of sold products, end-of-life treatment of sold products, and
downstream leased assets 42% by FY2030 from a FY2021 base year.
FLAG: Unilever commits to reduce absolute scope 3 FLAG GHG emissions 30.3% by
FY2030 from a FY2021 base year. Unilever also commits to maintain no deforestation across its primary deforestation-linked commodities.</t>
  </si>
  <si>
    <t>Unilin Group</t>
  </si>
  <si>
    <t>5493004V2I42YI2V1Q24</t>
  </si>
  <si>
    <t>Unilin Group commits to reduce absolute scope 1 and 2 GHG emissions 42% by 2030 from a 2020 base year.* Unilin Group commits to reduce absolute scope 3 GHG emissions from purchased goods and services and end-of-life treatment of sold products 12.3% by 2030 from a 2020 base year. *The target boundary includes land-related emissions and removals from bioenergy feedstocks.</t>
  </si>
  <si>
    <t>Union Design &amp; Construction Joint Stock Company (Union Architects)</t>
  </si>
  <si>
    <t>This target was approved using a streamlined target validation route exclusive to small and medium-sized enterprises (SMEs). https://sciencebasedtargets.org/faqs-for-smes/ Union Design &amp; Construction Joint Stock Company (Union Architects) commits to reduce scope 1 and scope 2 GHG emissions 42% by 2030 from a 2022 base year, and to measure and reduce its scope 3 emissions.</t>
  </si>
  <si>
    <t>UNION LITHPLUS ENERGY (LIAONING) CORP.</t>
  </si>
  <si>
    <t>Union Pacific Corporation</t>
  </si>
  <si>
    <t>US9078181081</t>
  </si>
  <si>
    <t>549300LMMRSZZCZ8CL11</t>
  </si>
  <si>
    <t>Union Pacific commits to reduce absolute scope 1 and 2 GHG emissions 50.4% by 2030 from a 2018 base year.* Union Pacific also commits to reduce scope 3 GHG emissions from purchased goods and services, capital goods, and fuel and energy-related activities 50.4% within the same timeframe.
*The target boundary includes land-related emissions and removals from bioenergy feedstocks.</t>
  </si>
  <si>
    <t>Union Pacific Railroad</t>
  </si>
  <si>
    <t>549300E5Y4M86FFRWP82</t>
  </si>
  <si>
    <t>Union Pacific Railroad commits to reduce absolute scope 1 and 2 GHG emissions and GHG emissions on a well-to-wheel basis from locomotive operations 26% by 2030 from a 2018 base year.*The target boundary includes biogenic emissions and removals from bioenergy feedstocks.</t>
  </si>
  <si>
    <t>UNION PROJETOS INDUSTRIAIS LTDA</t>
  </si>
  <si>
    <t>This target was approved using a streamlined target validation route exclusive to small and medium-sized enterprises (SMEs). https://sciencebasedtargets.org/faqs-for-smes/ UNION PROJETOS INDUSTRIAIS LTDA commits to reduce scope 1 and scope 2 GHG emissions 42% by 2030 from a 2021 base year, and to measure and reduce its scope 3 emissions.</t>
  </si>
  <si>
    <t>Unipart Group</t>
  </si>
  <si>
    <t>2138002KJLPWD4G8H837</t>
  </si>
  <si>
    <t>Unipart Group commits to reach net-zero greenhouse gas emissions across the value chain
by 2040.
Near-Term Targets
Unipart Group commits to reduce absolute scope 1 and 2 GHG emissions 90% by 2030 from
a 2021 base year.
Unipart Group commits that 75% of its suppliers by emissions covering purchased goods and
services and upstream transportation and distribution will have science-based targets by
2027. Unipart Group commits that 75% of its customers by emissions covering use of sold
products will have science-based targets by 2027.
Long-Term Targets
Unipart Group commits to maintain at least 90% absolute scope 1 and 2 emissions
reductions from 2030 through 2040 from a 2021 base year.
Unipart Group commits to reduce absolute scope 3 GHG emissions 90% by 2040 from a 2021
base year.</t>
  </si>
  <si>
    <t>Unipartner IT Services</t>
  </si>
  <si>
    <t>This target was approved using a streamlined target validation route exclusive to small and medium-sized enterprises (SMEs). https://sciencebasedtargets.org/faqs-for-smes/ Unipartner IT Services commits to reduce scope 1 and scope 2 GHG emissions 42% by 2030 from a 2022 base year, and to measure and reduce its scope 3 emissions. Unipartner IT Services commits to reach net-zero by 2040. As part of this, Unipartner IT Services commits to reduce scope 1+2+3 emissions 90% by 2040 from a 2022 base year.</t>
  </si>
  <si>
    <t>Uniphar Plc</t>
  </si>
  <si>
    <t>IE00BJ5FQX74</t>
  </si>
  <si>
    <t>21380028LJSQGRUAX965</t>
  </si>
  <si>
    <t>UNIQA Insurance Group AG</t>
  </si>
  <si>
    <t>AT0000821103</t>
  </si>
  <si>
    <t>529900OOW8ELHOXWZP82</t>
  </si>
  <si>
    <t>Headline target: UNIQA Insurance Group AG's portfolio targets cover 23% of its total
investment and lending by assets under asset management as of 2021 (1). As of that year,
required activities made up 23% of UNIQA Insurance Group AG's total investment and
lending by assets under asset management (1) while optional activities made up 19% and out
of scope activities made up 58% (2)
(1) Assets under management are reported using the fair value of assets (i.e., per the Investment Book
of Record).
(2) These targets and coverage percent do not include unit-linked and index-linked life insurance
investments. Unit-linked and index-linked life insurance investments made up 16% of total investment
activities by total balance sheet assets based on reported IFRS values.
https://sciencebasedtargets.org/resources/files/Target-language-and-summary_UNIQA-Insurance-Group-AG.pdf</t>
  </si>
  <si>
    <t>UNIQUE DELTA FORCE SECURITY PVT LTD</t>
  </si>
  <si>
    <t>Uniserve</t>
  </si>
  <si>
    <t>254900KMPK492Y7EQ016</t>
  </si>
  <si>
    <t>UNISON Co.,Ltd.</t>
  </si>
  <si>
    <t>This target was approved using a streamlined target validation route exclusive to small and medium-sized enterprises (SMEs). https://sciencebasedtargets.org/faqs-for-smes/ UNISON Co.,Ltd. commits to reduce scope 1 and scope 2 GHG emissions 42% by 2030 from a 2021 base year, and to measure and reduce its scope 3 emissions.</t>
  </si>
  <si>
    <t>Unisteel</t>
  </si>
  <si>
    <t>Unisync Corp.</t>
  </si>
  <si>
    <t>This target was approved using a streamlined target validation route exclusive to small and medium-sized enterprises (SMEs). https://sciencebasedtargets.org/faqs-for-smes/ Unisync Corp. commits to reduce scope 1 and scope 2 GHG emissions 42% by 2030 from a 2022 base year, and to measure and reduce its scope 3 emissions.</t>
  </si>
  <si>
    <t>Unisys Corporation</t>
  </si>
  <si>
    <t>US9092143067</t>
  </si>
  <si>
    <t>549300T21W22FIJJOW08</t>
  </si>
  <si>
    <t>Unisys Corporation commits to reduce absolute scope 1 and 2 GHG emissions 75% by 2030 from a 2020 base year. Unisys Corporation also commits that 78% of its suppliers by spend covering purchased goods and services and capital goods will have science-based targets by 2027.</t>
  </si>
  <si>
    <t>Unite Holding SE</t>
  </si>
  <si>
    <t>Unite Students</t>
  </si>
  <si>
    <t>GB0006928617</t>
  </si>
  <si>
    <t>213800BBUUWVDH9YI827</t>
  </si>
  <si>
    <t>Unite Students commits to reduce absolute scope 1 and 2 GHG emissions 56% by 2030 from a 2019 base year. Unite Students commits to increase annual sourcing of renewable electricity from 60.9% in 2019 to 100% by 2030. Unite Students also commits to reduce scope 3 GHG emissions from capital goods 22% per square meter of property developed by 2030 from a 2019 base year.</t>
  </si>
  <si>
    <t>United Airlines, Inc.</t>
  </si>
  <si>
    <t>US9100471096</t>
  </si>
  <si>
    <t>98450079DA0B78DD6764</t>
  </si>
  <si>
    <t>United Airlines commits to reduce scope 1, 2, and well-to-wake jet fuel GHG 
emissions, including scope 3 category 4, upstream transportation and distribution 
50% per revenue ton kilometer (RTK) by 2035 from a 2019 base year.***
*The target boundary includes biogenic emissions and removals from bioenergy 
feedstocks.
**Non-CO2e effects which may also contribute to aviation induced warming are 
not included in this target. United Airlines Inc. commits to report publicly on its 
collaboration with stakeholders to improve understanding of opportunities to 
mitigate the non-CO2e impacts of aviation annually over its target timeframe.</t>
  </si>
  <si>
    <t>UNITED ARROWS LTD.</t>
  </si>
  <si>
    <t>JP3949400000</t>
  </si>
  <si>
    <t>United Arrows Ltd commits to reduce absolute scope 1 and 2 GHG
emissions 30% by 2030 from a 2019 base year. United Arrows Ltd also
commits to reduce absolute scope 3 GHG emissions 15% within the same
timeframe.</t>
  </si>
  <si>
    <t>United Bankers Plc</t>
  </si>
  <si>
    <t>FI4000081427</t>
  </si>
  <si>
    <t>743700J2WO3J6XGFPG77</t>
  </si>
  <si>
    <t>UNITED CAPS</t>
  </si>
  <si>
    <t>UNITED CARBON SOLUTIONS PRIVATE LIMITED</t>
  </si>
  <si>
    <t>This target was approved using a streamlined target validation route exclusive to small and medium-sized enterprises (SMEs). https://sciencebasedtargets.org/faqs-for-smes/ UNITED CARBON SOLUTIONS PRIVATE LIMITED commits to reduce scope 1 and scope 2 GHG emissions 42% by 2030 from a 2021 base year, and to measure and reduce its scope 3 emissions. UNITED CARBON SOLUTIONS PRIVATE LIMITED commits to reach net-zero by 2050. As part of this, UNITED CARBON SOLUTIONS PRIVATE LIMITED commits to reduce scope 1+2+3 emissions 90% by 2050 from a 2021 base year.</t>
  </si>
  <si>
    <t>United Dairymen of Arizona</t>
  </si>
  <si>
    <t>549300FKCYJZ1QIRI053</t>
  </si>
  <si>
    <t>This target was approved using a streamlined target validation route exclusive to small and medium-sized enterprises (SMEs). https://sciencebasedtargets.org/faqs-for-smes/  United Dairymen of Arizona commits to reduce scope 1 and scope 2 GHG emissions 50% by 2030 from a 2018 base year, and to measure and reduce its scope 3 emissions.</t>
  </si>
  <si>
    <t>United Group B.V.</t>
  </si>
  <si>
    <t>XS1647815775</t>
  </si>
  <si>
    <t>213800PC85O8BJ7DU398</t>
  </si>
  <si>
    <t>Overall Net-Zero Target
United Group B.V commits to reach net-zero greenhouse gas emissions across the value
chain by 2040.
Near-Term Targets
United Group B.V commits to reduce absolute scope 1 and 2 GHG emissions 90% by 2030
from a 2020 base year. United Group B.V. also commits to reduce absolute scope 3 GHG
emissions covering purchased goods and services, capital goods, fuel- and energy-related
activities and business travel 40% by 2030 from a 2022 base year.
Long-Term Targets
United Group B.V commits to maintain at least 90% absolute scope 1 and 2 emission
reductions from 2030 through 2040 relative to a 2020 base year. United Group commits to
reduce absolute scope 3 GHG emissions covering purchased goods and services, capital
goods and fuel- and energy-related activities 90% by 2040 from a 2022 base year.</t>
  </si>
  <si>
    <t>United Legwear &amp; Apparel Co.</t>
  </si>
  <si>
    <t>This target was approved using a streamlined target validation route exclusive to small and medium-sized enterprises (SMEs). https://sciencebasedtargets.org/faqs-for-smes/ United Legwear &amp; Apparel Co. commits to reduce scope 1 and scope 2 GHG emissions 42% by 2030 from a 2022 base year, and to measure and reduce its scope 3 emissions.</t>
  </si>
  <si>
    <t>United Microelectronics Corporation</t>
  </si>
  <si>
    <t>TW0002303005</t>
  </si>
  <si>
    <t>391200YJCAGH9LF96P73</t>
  </si>
  <si>
    <t>United Microelectronics Corporation commits to reduce absolute scope 1 and 2 GHG emissions 25% by 2030 from a 2020 base year. United Microelectionics Corporation also commits to reduce absolute scope 3 GHG emissions 12.3% within the same timeframe.</t>
  </si>
  <si>
    <t>United Natural Foods, Inc.</t>
  </si>
  <si>
    <t>US9111631035</t>
  </si>
  <si>
    <t>549300GKGW6WPZ282D40</t>
  </si>
  <si>
    <t>UNFI commits to reduce scope 1 and 3 heavy freight well-to-wheel (WTW) GHG emissions from transportation 38% per tonne kilometer by FY2030 from a FY2020 base year. UNFI also commits to reduce absolute scope 1 and 2 GHG emissions from all other emission sources 50% by FY2030 from a FY2020 base year. UNFI further commits to reduce absolute scope 3 GHG emissions from purchased goods and services 25% within the same timeframe</t>
  </si>
  <si>
    <t>United States Cold Storage, Inc.</t>
  </si>
  <si>
    <t>United Urban Investment Corporation</t>
  </si>
  <si>
    <t>This target was approved using a streamlined target validation route exclusive to small and medium-sized enterprises (SMEs). https://sciencebasedtargets.org/faqs-for-smes/ United Urban Investment Corporation commits to reduce scope 1 and scope 2 GHG emissions 42% by 2030 from a 2021 base year, and to measure and reduce its scope 3 emissions.</t>
  </si>
  <si>
    <t>United Utilities Group PLC</t>
  </si>
  <si>
    <t>GB00B39J2M42</t>
  </si>
  <si>
    <t>2138002IEYQAOC88ZJ59</t>
  </si>
  <si>
    <t>2030, 2023, 2025</t>
  </si>
  <si>
    <t>United Utilities commits to reduce absolute scope 1 and scope 2 GHG emissions 42% by 2030 from a 2020 base year*. United Utilities commits to increase annual sourcing of renewable electricity from 95% in 2020 to 100% by 2023. United Utilities commits that 66% of suppliers by emissions within scope 3 capital goods, will have science-based targets by 2025. United Utilities commits to reduce absolute scope 3 GHG emissions covering all other scope 3 categories 25% by 2030 from a 2020 base year. *The target boundary includes biogenic emissions and removals from bioenergy feedstocks.</t>
  </si>
  <si>
    <t>UnitedHealth Group</t>
  </si>
  <si>
    <t>91324P1021</t>
  </si>
  <si>
    <t>549300GHBMY8T5GXDE41</t>
  </si>
  <si>
    <t>Unity Software Inc</t>
  </si>
  <si>
    <t>US91332U1016</t>
  </si>
  <si>
    <t>549300D1ESJMGNQNG432</t>
  </si>
  <si>
    <t>Univar Solutions</t>
  </si>
  <si>
    <t>US91336L1070</t>
  </si>
  <si>
    <t>549300VSXHFQVR770L55</t>
  </si>
  <si>
    <t>Universal Computer System Co.,Ltd.</t>
  </si>
  <si>
    <t>This target was approved using a streamlined target validation route exclusive to small and medium-sized enterprises (SMEs). https://sciencebasedtargets.org/faqs-for-smes/ Universal Computer System Co.,Ltd. commits to reduce scope 1 and scope 2 GHG emissions 42% by 2030 from a 2020 base year, and to measure and reduce its scope 3 emissions.</t>
  </si>
  <si>
    <t>Universal Corporation</t>
  </si>
  <si>
    <t>US9134561094</t>
  </si>
  <si>
    <t>549300BZXZ66F6DTIF20</t>
  </si>
  <si>
    <t>Universal Corporation commits to reduce absolute scope 1 and 2 GHG emissions 30% by 2030 from a 2020 base year*. Universal Corporation commits to reduce absolute scope 3 GHG emissions from purchased goods and services 30% within the same timeframe. *The target boundary includes biogenic emissions and removals from bioenergy feedstocks.</t>
  </si>
  <si>
    <t>Universal Music Group N.V.</t>
  </si>
  <si>
    <t>NL0015000IY2</t>
  </si>
  <si>
    <t>724500GJBUL3D9TW9Y18</t>
  </si>
  <si>
    <t>Universal Music Group N.V. commits to reduce absolute scope 1 and 2 GHG
emissions 58% by 2032 from a 2019 base year. Universal Music Group N.V. also
commits to reduce scope 3 GHG emissions from purchased goods &amp; services,
capital goods, fuel- and energy-related activities, upstream transportation and
distribution, waste generated in operations, business travel, and employee
commuting by 62% per EUR value added within the same timeframe.</t>
  </si>
  <si>
    <t>University Partnerships Programme</t>
  </si>
  <si>
    <t>Overall Net-Zero Target
UPP Group Limited commits to reach net-zero greenhouse gas emissions across the value
chain by FY2050 from a FY2021 base year.
Near-Term Targets
UPP commits to reduce scope 1 and 2 GHG emissions per m2 by 57% by 2030 from a 2021 base year. UPP also commits to reduce scope 3 GHG emissions per constructed room by
51.6% within the same timeframe.
Long-Term Targets
UPP commits to reduce scope 1 and 2 GHG emissions 99.4% per m2 by FY2035 from a
FY2021 base year. UPP also commits to reduce scope 3 GHG emissions 99.4% per
constructed room within the same timeframe.</t>
  </si>
  <si>
    <t>Uno Salud Dental</t>
  </si>
  <si>
    <t>Unternehmensgruppe Theo Müller S.e.c.s.]</t>
  </si>
  <si>
    <t>Up2You S.r.l. SB</t>
  </si>
  <si>
    <t>This target was approved using a streamlined target validation route exclusive to small and medium-sized enterprises (SMEs). https://sciencebasedtargets.org/faqs-for-smes/ Up2You S.r.l. SB commits to reduce scope 1 and scope 2 GHG emissions 42% by 2030 from a 2022 base year, and to measure and reduce its scope 3 emissions.</t>
  </si>
  <si>
    <t>UPDATER SERVICES LIMITED</t>
  </si>
  <si>
    <t>Upfield Group B.V.</t>
  </si>
  <si>
    <t>XS1813504666</t>
  </si>
  <si>
    <t>UPL Limited</t>
  </si>
  <si>
    <t>INE628A01036</t>
  </si>
  <si>
    <t>335800RJSM1SLHO4UA95</t>
  </si>
  <si>
    <t>UPL Limited commits to reduce scope 1 and scope 2 GHG emissions 63.12% per ton of agrochemical by FY2034 from a FY2019 base year, equivalent to a 37.5% absolute reduction.* UPL Limited also commits to reduce scope 3 GHG emissions from purchased goods and services, fuel and energy-related activities, and upstream transportation &amp; distribution 42% per ton of agrochemical within the same timeframe.  *The target boundary includes biogenic emissions and removals from bioenergy feedstocks.</t>
  </si>
  <si>
    <t>UPM-Kymmene Corporation</t>
  </si>
  <si>
    <t>FI0009005987</t>
  </si>
  <si>
    <t>213800EC6PW5VU4J9U64</t>
  </si>
  <si>
    <t>UPM commits to reduce absolute scope 1 and 2 GHG emissions 65% by 2030 from a 2015 base year. UPM also commits to reduce absolute scope 3 GHG emissions 30% by 2030 from a 2018 base year.</t>
  </si>
  <si>
    <t>Uponor Corporation</t>
  </si>
  <si>
    <t>FI0009002158</t>
  </si>
  <si>
    <t>743700KA2GMSYJM3CM12</t>
  </si>
  <si>
    <t>Overall Net-Zero Target 
 Uponor Corporation commits to reach net-zero GHG emissions across the value chain by 2040. 
 Near-Term Targets 
 Uponor Corporation commits to reduce absolute scope 1 and 2 GHG emissions 75% by 2027 from a 2019 base year*. Uponor Corporation also commits to increase annual sourcing of renewable electricity from 22% in 2019 to 100% by 2025 and through 2030. Uponor Corporation further commits to reduce absolute scope 3 GHG emissions, covering purchased goods and services and upstream transportation and distribution 20% by 2027 from a 2019 base year. *The target boundary includes land-related emissions and removals from bioenergy feedstocks.
 Long-Term Targets 
 Uponor Corporation commits to reduce absolute scope 1 and 2 GHG emissions 90% by 2040 from a 2019 base year*. Uponor Corporation also commits to reduce absolute scope 3 GHG emissions 90% within the same timeframe. *The target boundary includes land-related emissions and removals from bioenergy feedstocks.</t>
  </si>
  <si>
    <t>UPSTRÖM ApS</t>
  </si>
  <si>
    <t>This target was approved using a streamlined target validation route exclusive to small and medium-sized enterprises (SMEs). https://sciencebasedtargets.org/faqs-for-smes/ UPSTRÖM ApS commits to maintain zero scope 1 emissions through 2030. UPSTRÖM ApS also commits to reduce absolute scope 2 GHG emissions 42% by 2030 from a 2022 base year, and to measure and reduce its scope 3 emissions.</t>
  </si>
  <si>
    <t>Upswing Solutions Inc.</t>
  </si>
  <si>
    <t>This target was approved using a streamlined target validation route exclusive to small and medium-sized enterprises (SMEs). https://sciencebasedtargets.org/faqs-for-smes/ Upswing Solutions Inc. commits to reduce scope 1 and scope 2 GHG emissions 38% by 2030 from a 2021 base year, and to measure and reduce its scope 3 emissions.</t>
  </si>
  <si>
    <t>Uptake Strategies</t>
  </si>
  <si>
    <t>This target was approved using a streamlined target validation route exclusive to small and medium-sized enterprises (SMEs). https://sciencebasedtargets.org/faqs-for-smes/ Uptake Strategies commits to reduce scope 1 and scope 2 GHG emissions 42% by 2030 from a 2022 base year, and to measure and reduce its scope 3 emissions.</t>
  </si>
  <si>
    <t>Urenco Limited</t>
  </si>
  <si>
    <t>XCJQ23OWIJNLHN7RQC93</t>
  </si>
  <si>
    <t>Urenco Limited commits to reduce absolute scope 1 and 2 GHG emissions 90% by 2030 from a 2019 base year.* Urenco Limited also commits to reduce absolute scope 3 GHG emissions 30% within the same timeframe. Urenco Limited further commits to reduce optional scope 3 GHG emissions from business travel 30% within the same timeframe. *The target boundary includes land-related emissions and removals from bioenergy feedstocks.</t>
  </si>
  <si>
    <t>US Apparel &amp; Textiles</t>
  </si>
  <si>
    <t>US Foods Holding Corp.</t>
  </si>
  <si>
    <t>US9120081099</t>
  </si>
  <si>
    <t>549300UGOZSO64CFPR97</t>
  </si>
  <si>
    <t>US Foods Holding Corp. commits to reduce absolute scopes 1 and 2 GHG emissions 32.5% by 2032 from a 2019 base year. US Foods commits that 67% of its suppliers by emissions covering purchased goods and services will have science-based targets by 2027.</t>
  </si>
  <si>
    <t>US Software Services Group</t>
  </si>
  <si>
    <t>This target was approved using a streamlined target validation route exclusive to small and medium-sized enterprises (SMEs). https://sciencebasedtargets.org/faqs-for-smes/ US Software Services Group commits to reduce scope 1 and scope 2 GHG emissions 42% by 2030 from a 2022 base year, and to measure and reduce its scope 3 emissions.</t>
  </si>
  <si>
    <t>US URASAKI CO., LTD.</t>
  </si>
  <si>
    <t>This target was approved using a streamlined target validation route exclusive to small and medium-sized enterprises (SMEs). https://sciencebasedtargets.org/faqs-for-smes/ US URASAKI CO., LTD. commits to reduce scope 1 and scope 2 GHG emissions 42% by 2030 from a 2021 base year, and to measure and reduce its scope 3 emissions.</t>
  </si>
  <si>
    <t>use work Co.,Ltd.</t>
  </si>
  <si>
    <t>This target was approved using a streamlined target validation route exclusive to small and medium-sized enterprises (SMEs). https://sciencebasedtargets.org/faqs-for-smes/ use work Co.,Ltd. commits to reduce scope 1 and scope 2 GHG emissions 42% by 2030 from a 2022 base year, and to measure and reduce its scope 3 emissions.</t>
  </si>
  <si>
    <t>Useful Simple Limited</t>
  </si>
  <si>
    <t>This target was approved using a streamlined target validation route exclusive to small and medium-sized enterprises (SMEs). https://sciencebasedtargets.org/faqs-for-smes/ Useful Simple Limited commits to reduce scope 1 and scope 2 GHG emissions 46% by 2030 from a 2019 base year, and to measure and reduce its scope 3 emissions.</t>
  </si>
  <si>
    <t>USG Corporation</t>
  </si>
  <si>
    <t>FP4Y9QGZ4D2KY6M7GL79</t>
  </si>
  <si>
    <t>USG Corporation commits to reduce absolute scope 1 and 2 GHG emissions 30% by 2030 from a 2019 base year. USG Corporation also commits to reduce absolute scope 3 GHG emissions from purchased goods and services, fuel and energy related activities, and waste generated in operations 15% within the same timeframe.</t>
  </si>
  <si>
    <t>Usha Yarns Limited</t>
  </si>
  <si>
    <t>INE0BWB01010</t>
  </si>
  <si>
    <t>335800SEJDXGQIHPI465</t>
  </si>
  <si>
    <t>USHIO INC.</t>
  </si>
  <si>
    <t>JP3156400008</t>
  </si>
  <si>
    <t>Lighting technologies and designs company Ushio Group commits to reduce absolute scope 1 and 2 GHG emissions 21% by FY2030 from a FY2017 base year. Ushio Group also commits to reduce absolute scope 3 GHG emissions 21% from use of sold products by FY2030 from a FY2017 base year</t>
  </si>
  <si>
    <t>USIMECA USINAGEM INDUSTRIAL</t>
  </si>
  <si>
    <t>This target was approved using a streamlined target validation route exclusive to small and medium-sized enterprises (SMEs). https://sciencebasedtargets.org/faqs-for-smes/ USIMECA USINAGEM INDUSTRIAL commits to reduce scope 1 and scope 2 GHG emissions 42% by 2030 from a 2021 base year, and to measure and reduce its scope 3 emissions.</t>
  </si>
  <si>
    <t>USM U. Schärer Söhne AG</t>
  </si>
  <si>
    <t>USM U. Schärer Söhne AG commits to reduce absolute scope 1 and 2 GHG emissions 42% by 2030 from a 2021 base year*. USM U. Schärer Söhne AG also commits to reduce absolute scope 3 GHG emissions 25% within the same timeframe*. *The target boundary includes land-related emissions and removals from bioenergy feedstocks.</t>
  </si>
  <si>
    <t>USS Co., Ltd.</t>
  </si>
  <si>
    <t>USS Co., Ltd. commits to reduce absolute scope 1 and 2 GHG emissions 42% by
FY2030 from a FY2021 base year. USS Co., Ltd. also commits to reduce absolute
scope 3 GHG emissions 25% within the same timeframe.</t>
  </si>
  <si>
    <t>UST Global Inc</t>
  </si>
  <si>
    <t>USTRC CORPORATION</t>
  </si>
  <si>
    <t>This target was approved using a streamlined target validation route exclusive to small and medium-sized enterprises (SMEs). https://sciencebasedtargets.org/faqs-for-smes/ USTRC CORPORATION commits to reduce scope 1 and scope 2 GHG emissions 42% by 2030 from a 2021 base year, and to measure and reduce its scope 3 emissions.</t>
  </si>
  <si>
    <t>Usui  Construction Co.,Ltd.</t>
  </si>
  <si>
    <t>This target was approved using a streamlined target validation route exclusive to small and medium-sized enterprises (SMEs). https://sciencebasedtargets.org/faqs-for-smes/ Usui Construction Co.,Ltd. commits to reduce scope 1 and scope 2 GHG emissions 42% by 2030 from a 2023 base year, and to measure and reduce its scope 3 emissions.</t>
  </si>
  <si>
    <t>UTAC</t>
  </si>
  <si>
    <t>Utilitas OÜ</t>
  </si>
  <si>
    <t>549300N7YKBYSXV1G512</t>
  </si>
  <si>
    <t>Utopian Brewing Limited</t>
  </si>
  <si>
    <t>This target was approved using a streamlined target validation route exclusive to small and medium-sized enterprises (SMEs). https://sciencebasedtargets.org/faqs-for-smes/ Utopian Brewing Limited commits to reduce scope 1 and scope 2 GHG emissions 42% by 2030 from a 2022 base year, and to measure and reduce its scope 3 emissions.</t>
  </si>
  <si>
    <t>UTSUMI CO.,LTD.</t>
  </si>
  <si>
    <t>This target was approved using a streamlined target validation route exclusive to small and medium-sized enterprises (SMEs). https://sciencebasedtargets.org/faqs-for-smes/ UTSUMI CO.,LTD. commits to reduce scope 1 and scope 2 GHG emissions 46% by 2030 from a 2019 base year, and to measure and reduce its scope 3 emissions.</t>
  </si>
  <si>
    <t>UVEX WINTER HOLDING GmbH &amp; Co. KG</t>
  </si>
  <si>
    <t>V.J. Donegan &amp; Co Ltd</t>
  </si>
  <si>
    <t>This target was approved using a streamlined target validation route exclusive to small and medium-sized enterprises (SMEs). https://sciencebasedtargets.org/faqs-for-smes/ V.J. Donegan &amp; Co Ltd commits to reduce scope 1 and scope 2 GHG emissions 46% by 2030 from a 2019 base year, and to measure and reduce its scope 3 emissions.</t>
  </si>
  <si>
    <t>Vacse AB (publ)</t>
  </si>
  <si>
    <t>549300SQ3S7ZS962SD98</t>
  </si>
  <si>
    <t>This target was approved using a streamlined target validation route exclusive to small and medium-sized enterprises (SMEs). https://sciencebasedtargets.org/faqs-for-smes/  Vacse AB (publ) commits to reduce scope 1 and scope 2 GHG emissions 46% by 2030 from a 2019 base year, and to measure and reduce its scope 3 emissions.</t>
  </si>
  <si>
    <t>Vaculug Ltd</t>
  </si>
  <si>
    <t>This target was approved using a streamlined target validation route exclusive to small and medium-sized enterprises (SMEs). https://sciencebasedtargets.org/faqs-for-smes/ Vaculug Ltd commits to reach net-zero by 2030. As part of this, Vaculug Ltd commits to reduce scope 1+2+3 emissions 100% by 2033 from a 2021 base year.</t>
  </si>
  <si>
    <t>Vaillant GmbH</t>
  </si>
  <si>
    <t>529900I0NJTV0IR30632</t>
  </si>
  <si>
    <t>Overall Net-Zero Target
Vaillant GmbH commits to reach net-zero GHG emissions across the value chain by 2050.
Near-Term Targets
Vaillant GmbH commits to reduce absolute scope 1 and 2 GHG emissions 46,2% by 2030
from a 2019 base year.* Vaillant GmbH commits to reduce scope 3 GHG emissions from use of sold products 55% per million EUR value added within the same timeframe.
*The target boundary includes biogenic land-related emissions and removals from bioenergy feedstocks.
Long-Term Targets
Vaillant GmbH commits to reduce absolute scope 1 and 2 GHG emissions 90% by 2050 from
a 2019 base year.* Vaillant GmbH also commits to reduce scope 3 GHG emissions 97% per
million EUR value added within the same timeframe.
*The target boundary includes biogenic land-related emissions and removals from bioenergy feedstocks.</t>
  </si>
  <si>
    <t>Vaimo S.p.A.</t>
  </si>
  <si>
    <t>This target was approved using a streamlined target validation route exclusive to small and medium-sized enterprises (SMEs). https://sciencebasedtargets.org/faqs-for-smes/ Vaimo S.p.A. commits to reduce scope 1 and scope 2 GHG emissions 42% by 2030 from a 2022 base year, and to measure and reduce its scope 3 emissions.</t>
  </si>
  <si>
    <t>VAIO Corporation</t>
  </si>
  <si>
    <t>This target was approved using a streamlined target validation route exclusive to small and medium-sized enterprises (SMEs). https://sciencebasedtargets.org/faqs-for-smes/ VAIO Corporation commits to reduce scope 1 and scope 2 GHG emissions 50% by 2030 from a 2018 base year, and to measure and reduce its scope 3 emissions.</t>
  </si>
  <si>
    <t>Vaisala</t>
  </si>
  <si>
    <t>FI0009900682</t>
  </si>
  <si>
    <t>743700RNDD7KU11HW873</t>
  </si>
  <si>
    <t>Vaisala commits to reduce absolute scope 1 and 2 GHG emissions 52% by 2030
from a 2021 base year*. Vaisala also commits to reduce scope 3 GHG emissions
from purchased goods and services, upstream transportation and distribution,
business travel, employee commuting and use of sold products 52% per million
EUR value added within the same timeframe. *The target boundary includes land-
related emissions and removals from bioenergy feedstocks.</t>
  </si>
  <si>
    <t>Vajda Papír Group</t>
  </si>
  <si>
    <t>HU0000360474</t>
  </si>
  <si>
    <t>5493003NT7TVW215QF61</t>
  </si>
  <si>
    <t>Vakifbank</t>
  </si>
  <si>
    <t>TREVKFB00019</t>
  </si>
  <si>
    <t>789000KAIHOLSQKQ9858</t>
  </si>
  <si>
    <t>Headline target: Vakıfbank’s portfolio targets cover 7% of its total investment and lending
activities by total assets as of 2021. As of 2021, required activities made up 10% (1) of
Vakifbank’s total investment and lending by total assets while optional activities made up 40%
and out of scope activities made up 50%
(1) The targets cover required activities for which the minimum coverage requirement is less than 100%.
https://sciencebasedtargets.org/resources/files/Target-language-and-summary_Vakiflar.pdf</t>
  </si>
  <si>
    <t>Vakrangee Limited</t>
  </si>
  <si>
    <t>IN8051B01012</t>
  </si>
  <si>
    <t>984500B15479085L2F46</t>
  </si>
  <si>
    <t>Valamar Riviera d.d.</t>
  </si>
  <si>
    <t>529900DUWS1DGNEK4C68</t>
  </si>
  <si>
    <t>Valani Global</t>
  </si>
  <si>
    <t>This target was approved using a streamlined target validation route exclusive to small and medium-sized enterprises (SMEs). https://sciencebasedtargets.org/faqs-for-smes/ Valani Global commits to reduce scope 1 and scope 2 GHG emissions 42% by 2030 from a 2022 base year, and to measure and reduce its scope 3 emissions.</t>
  </si>
  <si>
    <t>Valbormida S.p.A.</t>
  </si>
  <si>
    <t>This target was approved using a streamlined target validation route exclusive to small and medium-sized enterprises (SMEs). https://sciencebasedtargets.org/faqs-for-smes/ Valbormida S.p.A. commits to reduce scope 1 and scope 2 GHG emissions 42% by 2030 from a 2022 base year, and to measure and reduce its scope 3 emissions.</t>
  </si>
  <si>
    <t>Valdese Weavers</t>
  </si>
  <si>
    <t>Vale S.A.</t>
  </si>
  <si>
    <t>BRVALEACNOR0</t>
  </si>
  <si>
    <t>254900SMTWBX7RU2SR20</t>
  </si>
  <si>
    <t>Valeo</t>
  </si>
  <si>
    <t>FR0013176526</t>
  </si>
  <si>
    <t>5493006IH2N2WMIBB742</t>
  </si>
  <si>
    <t>Valeo commits to reduce absolute scope 1 and 2 GHG emissions 75% by 2030 from a 2019 base year. Valeo commits to reduce absolute scope 3 GHG emissions from purchased goods and services 15% by 2030 from a 2019 base year. Valeo also commits to reduce absolute scope 3 GHG emissions from direct and indirect use of sold products 15% by 2030 from a 2019 base year.</t>
  </si>
  <si>
    <t>Valeo Foods</t>
  </si>
  <si>
    <t>VALEXTRA SPA</t>
  </si>
  <si>
    <t>This target was approved using a streamlined target validation route exclusive to small and medium-sized enterprises (SMEs). https://sciencebasedtargets.org/faqs-for-smes/ VALEXTRA SPA commits to reduce scope 1 and scope 2 GHG emissions 46% by 2030 from a 2019 base year, and to measure and reduce its scope 3 emissions.</t>
  </si>
  <si>
    <t>Valiantys</t>
  </si>
  <si>
    <t>96950068C0H35CDQMT83</t>
  </si>
  <si>
    <t>Valio Ltd.</t>
  </si>
  <si>
    <t>743700XEFHMOZRFJNO13</t>
  </si>
  <si>
    <t>Valio Ltd commits to reduce absolute scope 1 and 2 GHG emissions 47% by 2030 from a 2019 base year*. Valio Ltd commits to reduce absolute scope 3 GHG emissions from upstream transportation and distribution 28% by 2030 from a 2019 base year. Valio Ltd also commits to reduce scope 3 GHG emissions from purchased goods and services 50% per kg of raw milk over the same target period. *The target boundary includes biogenic emissions and removals from bioenergy feedstocks.</t>
  </si>
  <si>
    <t>VALL COMPANYS GROUP</t>
  </si>
  <si>
    <t>95980020140005922706</t>
  </si>
  <si>
    <t>VALLOUREC</t>
  </si>
  <si>
    <t>FR0000120354</t>
  </si>
  <si>
    <t>969500P2Q1B47H4MCJ34</t>
  </si>
  <si>
    <t>Vallourec commits to reduce absolute Scopes 1 and 2 GHG emissions 20% by 2025 from a 2017 base-year*. Vallourec commits to reduce absolute scope 3 mandatory and optional GHG emissions 25% by 2025 from a 2017 base-year. Vallourec commits to reduce scopes 3 GHG emissions from purchased goods and services 45% per unit of value added by 2025 from a 2017 base-year. Vallourec commits to reduce absolute Scopes 1+2+3 GHG emissions 25% by 2025 from a 2017 base-year.*The target boundary includes biogenic emissions and removals from bioenergy feedstocks</t>
  </si>
  <si>
    <t>Valmet</t>
  </si>
  <si>
    <t>FI4000074984</t>
  </si>
  <si>
    <t>213800D9O7FUQDH83V62</t>
  </si>
  <si>
    <t>Valmet commits to reduce absolute scope 1 and 2 GHG emissions 80% by 2030 from a 2019 baseyear.* Valmet commits to reduce absolute scope 3 GHG emissions from purchased goods and services and upstream transportation and distribution 20%, from use of sold products 60% and from business travel 30% within the same timeframe.*The target boundary includes biogenic emissions and removals frombioenergy feedstocks.</t>
  </si>
  <si>
    <t>Valmet Automotive</t>
  </si>
  <si>
    <t>Valmont SM</t>
  </si>
  <si>
    <t>US9202531011</t>
  </si>
  <si>
    <t>54930097W6SIYVURTN35</t>
  </si>
  <si>
    <t>Valora Sustainability &amp; Innovation</t>
  </si>
  <si>
    <t>Valores Corporativos Softtek</t>
  </si>
  <si>
    <t>Valtech</t>
  </si>
  <si>
    <t>FR0011505163</t>
  </si>
  <si>
    <t>5299009SUYQHWW99V393</t>
  </si>
  <si>
    <t>Overall Net-Zero Target
Valtech commits to reach net-zero GHG emissions across the value chain by 2040 from a
2019 base year.
Near-Term Targets
Valtech commits to reduce absolute scope 1 and 2 GHG emissions 50% by 2030 from a
2019 base year. Valtech also commits to reduce scope 3 GHG emissions 55% per employee
within the same timeframe. Valtech further commits to reduce optional scope 3 GHG
emissions from business travel and employee commuting 55% per employee within the
same timeframe.
Long-Term Targets
Valtech commits to reduce absolute scope 1 and 2 GHG emissions 90% by 2040 from a 2019 base year. Valtech also commits to reduce scope 3 GHG emissions 97% per employee within the same timeframe. Valtech further commits to reduce optional scope 3 GHG emissions from business travel and employee commuting 97% per employee within the same timeframe.</t>
  </si>
  <si>
    <t>Value Frontier</t>
  </si>
  <si>
    <t>This target was approved using a streamlined target validation route exclusive to small and medium-sized enterprises (SMEs). https://sciencebasedtargets.org/faqs-for-smes/. Value Frontier commits to reduce absolute scope 1 and scope 2 GHG emissions 50% by 2030 from a 2018 base year, and to measure and reduce its scope 3 emissions.</t>
  </si>
  <si>
    <t>Value One Holding AG</t>
  </si>
  <si>
    <t>This target was approved using a streamlined target validation route exclusive to small and medium-sized enterprises (SMEs). https://sciencebasedtargets.org/faqs-for-smes/ Value One Holding AG commits to reduce scope 1 and scope 2 GHG emissions 42% by 2030 from a 2022 base year, and to measure and reduce its scope 3 emissions.</t>
  </si>
  <si>
    <t>ValueDo Life Sciences Advisory LLC</t>
  </si>
  <si>
    <t>This target was approved using a streamlined target validation route exclusive to small and medium-sized enterprises (SMEs). https://sciencebasedtargets.org/faqs-for-smes/ ValueDo Life Sciences Advisory LLC commits to reduce scope 1 and scope 2 GHG emissions 42% by 2030 from a 2022 base year, and to measure and reduce its scope 3 emissions.</t>
  </si>
  <si>
    <t>Valuence Holdings Inc.</t>
  </si>
  <si>
    <t>JP3431540008</t>
  </si>
  <si>
    <t>Vamani Overseas Private Limited</t>
  </si>
  <si>
    <t>VAN ELLE HOLDINGS PLC</t>
  </si>
  <si>
    <t>GB00BYX4TP46</t>
  </si>
  <si>
    <t>Van Genechten Packaging NV</t>
  </si>
  <si>
    <t>Van Loon Group</t>
  </si>
  <si>
    <t>Energy and industrial:
Van Loon Group commits to reduce absolute scope 1 and 2 GHG emissions 66.20% by 2030
from a 2019 base year. Van Loon Group commits to reduce absolute scope 3 GHG emissions from purchased goods and services, capital goods, fuel and energy related activities, upstream transportation and distribution, waste generated in operations, business travel, employee commuting and end-of-life treatment of sold products 46.20% within the same timeframe.
FLAG:
Van Loon Group commits to reduce absolute scope 3 FLAG GHG emissions 33.33% by 2030
from a 2019 base year.* Van Loon Group commits to no deforestation across its primary
deforestation-linked commodities, with a target date of December 31, 2025.
*Target includes FLAG emissions and removals.</t>
  </si>
  <si>
    <t>Van Oord</t>
  </si>
  <si>
    <t>724500C3R3B45C4DU436</t>
  </si>
  <si>
    <t>Van Wijnen Groep B.V.</t>
  </si>
  <si>
    <t>Vanasse Hangen Brustlin, Inc. (VHB)</t>
  </si>
  <si>
    <t>Vanbreda Risk &amp; Benefits</t>
  </si>
  <si>
    <t>Vandemoortele NV</t>
  </si>
  <si>
    <t>529900DJYL1RIXIKR398</t>
  </si>
  <si>
    <t>Vanderlande Industries Holding B.V.</t>
  </si>
  <si>
    <t>724500NUC0VF02SBY754</t>
  </si>
  <si>
    <t>Vandewiele Sweden AB</t>
  </si>
  <si>
    <t>Vaniam Group LLC</t>
  </si>
  <si>
    <t>This target was approved using a streamlined target validation route exclusive to small and medium-sized enterprises (SMEs). https://sciencebasedtargets.org/faqs-for-smes/ Vaniam Group LLC commits to reduce scope 1 and scope 2 GHG emissions 42% by 2030 from a 2022 base year, and to measure and reduce its scope 3 emissions.  Vaniam Group LLC commits to reach net-zero by 2048. As part of this, Vaniam Group LLC commits to reduce scope 1+2+3 emissions 90% by 2048 from a 2022 base year.</t>
  </si>
  <si>
    <t>VANITY GROUP</t>
  </si>
  <si>
    <t>Vanquis Banking Group</t>
  </si>
  <si>
    <t>GB00B1Z4ST84</t>
  </si>
  <si>
    <t>213800U93SZC44VXN635</t>
  </si>
  <si>
    <t>Vanquis Banking Group Plc commits to reduce absolute scope 1 and 2
GHG emissions 39.9% by 2028 from a 2021 base year. Vanquis Banking
Group Plc commits that 78% of its suppliers by spend covering
purchased goods and services will have science-based targets by 2027.</t>
  </si>
  <si>
    <t>Vantiva SA</t>
  </si>
  <si>
    <t>FR0013505062</t>
  </si>
  <si>
    <t>4N6SD705LP5XZKA2A097</t>
  </si>
  <si>
    <t>Vantiva SA commits to reduce absolute scope 1 and 2 GHG emissions 57% by 2027 from a 2021 base year. Vantiva SA also commits to reduce scope 3 GHG emissions from use of sold products 52% per unit sold by 2030 from a 2021 base year. Vantiva SA further commits that 30% of its suppliers by emissions covering purchased goods and services will have science-based targets by 2027.</t>
  </si>
  <si>
    <t>Varma Mutual Pension Insurance Company</t>
  </si>
  <si>
    <t>Headline target: Varma Mutual Pension Insurance Company’s portfolio targets cover 45% of
its total investment and lending by total investments as of 2021. As of that year, required
activities made up 45% of Varma Mutual Pension Insurance Company’s total investment and
lending by total investments while optional activities made up 21% and out of scope activities
made up 34%.
https://sciencebasedtargets.org/resources/files/Target-language-and-summary_Varma.pdf</t>
  </si>
  <si>
    <t>Varner AS</t>
  </si>
  <si>
    <t>VARTA AG</t>
  </si>
  <si>
    <t>DE000A0TGJ55</t>
  </si>
  <si>
    <t>529900E7KB95KOXBWP63</t>
  </si>
  <si>
    <t>VARUN BEVERAGES LIMITED</t>
  </si>
  <si>
    <t>INE200M01021</t>
  </si>
  <si>
    <t>33580058NWEMWBDNMD48</t>
  </si>
  <si>
    <t>Vasakronan AB</t>
  </si>
  <si>
    <t>5493007LNZSEWN5KTV42</t>
  </si>
  <si>
    <t>Vasakronan AB commits to reduce absolute scope 1 and 2 GHG emissions 90% by 2030 from a 2016 base year. Vasakronan AB also commits to continue annually sourcing 100% renewable electricity through 2030. Vasakronan also commits to reduce absolute scope 3 GHG emissions 90% by 2030 from a 2016 base year</t>
  </si>
  <si>
    <t>Vaswani Inc</t>
  </si>
  <si>
    <t>This target was approved using a streamlined target validation route exclusive to small and medium-sized enterprises (SMEs). https://sciencebasedtargets.org/faqs-for-smes/ Vaswani Inc commits to reduce scope 1 and scope 2 GHG emissions 42% by 2030 from a 2022 base year, and to measure and reduce its scope 3 emissions.</t>
  </si>
  <si>
    <t>Vattenfall AB</t>
  </si>
  <si>
    <t>DE0006012008</t>
  </si>
  <si>
    <t>549300T5RZ1HA5HZ3109</t>
  </si>
  <si>
    <t>VAUDE Sport</t>
  </si>
  <si>
    <t>529900A5OOTBS1YY1997</t>
  </si>
  <si>
    <t>VAUDE Sport GmbH &amp; Co. KG commits to reduce absolute scope 1 GHG emissions 45% by 2026 from a 2019 base year. VAUDE Sport GmbH &amp; Co.KG commits to continue annually sourcing 100% renewable electricity through 2030. VAUDE Sport GmbH &amp; Co. KG commits to reduce absolute scope 3 GHG emissions covering purchased goods and services 50% by 2030 from a 2019 base year.</t>
  </si>
  <si>
    <t>VCCP Group LLP</t>
  </si>
  <si>
    <t>VCCP Group LLP commits to reduce absolute scope 1 and 2 GHG emissions 46.2% by 2030 from a 2019 base year. VCCP Group LLP also commits to reduce absolute Scope 3 GHG emissions 27.5% within the same timeframe.</t>
  </si>
  <si>
    <t>VD Global Pvt. Ltd</t>
  </si>
  <si>
    <t>vdk bank</t>
  </si>
  <si>
    <t>0843.277.418</t>
  </si>
  <si>
    <t>54930060Q00W1SRIUI57</t>
  </si>
  <si>
    <t>VDK Group B.V.</t>
  </si>
  <si>
    <t>VDK commits to reduce absolute scope 1 and 2 GHG emissions 29.4% by
2027 from a 2021 base year. VDK also commits to reduce scope 3 GHG
emissions from use of sold products 58.1% per euro (€) total gross margin
by 2032 from a 2021 base year. VDK further commits that 40% of its
suppliers by spend covering purchased goods and services, will have science-
based targets by 2027.</t>
  </si>
  <si>
    <t>Vector Technologies (Australia) Pty Ltd</t>
  </si>
  <si>
    <t>This target was approved using a streamlined target validation route exclusive to small and medium-sized enterprises (SMEs). https://sciencebasedtargets.org/faqs-for-smes/ Vector Technologies (Australia) Pty Ltd commits to reduce scope 1 and scope 2 GHG emissions 42% by 2030 from a 2020 base year, and to measure and reduce its scope 3 emissions.</t>
  </si>
  <si>
    <t>VectorCSP</t>
  </si>
  <si>
    <t>This target was approved using a streamlined target validation route exclusive to small and medium-sized enterprises (SMEs). https://sciencebasedtargets.org/faqs-for-smes/ VectorCSP commits to reduce scope 1 and scope 2 GHG emissions 42% by 2030 from a 2022 base year, and to measure and reduce its scope 3 emissions.</t>
  </si>
  <si>
    <t>Vedanta Zinc International</t>
  </si>
  <si>
    <t>Veer Sports (Pvt) Ltd</t>
  </si>
  <si>
    <t>Veetee Group UK</t>
  </si>
  <si>
    <t>Veeva Systems Inc.</t>
  </si>
  <si>
    <t>US9224751084</t>
  </si>
  <si>
    <t>549300YZEXPDB92M2F02</t>
  </si>
  <si>
    <t>Veidekke ASA</t>
  </si>
  <si>
    <t>NO0005806802</t>
  </si>
  <si>
    <t>5967007LIEEXZXHF4O96</t>
  </si>
  <si>
    <t>Overall Net-Zero Target Veidekke ASA commits to reach net-zero greenhouse gas emissions across the value chain by 2045 from a 2018 and 2020 base year. Near-Term Targets Scandinavian construction contractor Veidekke ASA commits to reduce absolute scope 1 and 2 GHG emissions 50% by 2030 from a 2018 base year.* Veidekke ASA also commits to reduce absolute scope 3 GHG emissions covering purchased goods and services, fuel-and energy-related activities and business travel 50% by 2030 from a 2020 base year. *The target boundary includes biogenic emissions and removals from bioenergy feedstocks. Long-Term Targets Veidekke ASA commits to reduce absolute scope 1 and 2 GHG emissions 90% by 2045 from a 2018 base year.* Veidekke ASA also commits to reduce absolute scope 3 GHG emissions 90% by 2045 from a 2020 base year. *The target boundary includes biogenic emissions and removals from bioenergy feedstocks.</t>
  </si>
  <si>
    <t>Veikkaus Oy</t>
  </si>
  <si>
    <t>Veikkaus commits to reduce absolute scope 1 and 2 GHG emissions 42% by 2030 from a 2022 base year.* 
Veikkaus also commits to reduce absolute scope 3 GHG emissions from purchased goods and services, capital goods, fuel and energy related activities, upstream transportation and distribution, and downstream leased assets 25% by 2030 from a 2022 base year. 
*The target boundary includes biogenic land-related emissions and removals from bioenergy feedstocks.</t>
  </si>
  <si>
    <t>Velliv</t>
  </si>
  <si>
    <t>CVR-nr. 24260577</t>
  </si>
  <si>
    <t>R0030</t>
  </si>
  <si>
    <t>Headline target: 
Velliv's portfolio targets cover 53% of its total investment and lending by
assets under management as of 2019. As of that year, required activities made up 53% of
Velliv’s total investment and lending by assets under management while optional activities
made up 10% and out of scope activities made up 37%.
https://sciencebasedtargets.org/resources/files/Target-language-and-summary_Velliv-Pension-Livsforsikring-A_S.pdf</t>
  </si>
  <si>
    <t>Velocis Systems Pvt Ltd</t>
  </si>
  <si>
    <t>335800VUC85MFWPCTM41</t>
  </si>
  <si>
    <t>VelocityEHS</t>
  </si>
  <si>
    <t>VENDO Kommunikation + Druck GmbH</t>
  </si>
  <si>
    <t>Ventas, Inc.</t>
  </si>
  <si>
    <t>US92276F1003</t>
  </si>
  <si>
    <t>ORQTRC074CWLT3DKHT41</t>
  </si>
  <si>
    <t>This target was approved using a streamlined target validation route exclusive to small and medium-sized enterprises (SMEs). https://sciencebasedtargets.org/faqs-for-smes/ Ventas, Inc. commits to reduce scope 1 and scope 2 GHG emissions 42% by 2030 from a 2022 base year, and to measure and reduce its scope 3 emissions.</t>
  </si>
  <si>
    <t>Ventia Services Group Limited</t>
  </si>
  <si>
    <t>AU0000184459</t>
  </si>
  <si>
    <t>Ventient Energy</t>
  </si>
  <si>
    <t>This target was approved using a streamlined target validation route exclusive to small and medium-sized enterprises (SMEs). https://sciencebasedtargets.org/faqs-for-smes/ Ventient Energy scope 1 and scope 2 GHG emissions 46% by 2030 from a 2019 base year, and to measure and reduce its scope 3 emissions.</t>
  </si>
  <si>
    <t>Veolia Environnement S.A.</t>
  </si>
  <si>
    <t>FR0000124141</t>
  </si>
  <si>
    <t>969500LENY69X51OOT31</t>
  </si>
  <si>
    <t>VEOLIA commits to reduce absolute scope 1 and 2 GHG emissions 40% by 2034 from a 2018 base year.</t>
  </si>
  <si>
    <t>Verallia</t>
  </si>
  <si>
    <t>FR0013447729</t>
  </si>
  <si>
    <t>5299007YZU978DE0ZY32</t>
  </si>
  <si>
    <t>Verallia commits to reduce absolute scope 1 and 2 GHG emissions 46% by 2030 from a 2019 base year</t>
  </si>
  <si>
    <t>Veramaris VOF</t>
  </si>
  <si>
    <t>This target was approved using a streamlined target validation route exclusive to small and medium-sized enterprises (SMEs). https://sciencebasedtargets.org/faqs-for-smes/ Veramaris VOF commits to reduce scope 1 and scope 2 GHG emissions 38% by 2030 from a 2021 base year, and to measure and reduce its scope 3 emissions.</t>
  </si>
  <si>
    <t>Veramed</t>
  </si>
  <si>
    <t>This target was approved using a streamlined target validation route exclusive to small and medium-sized enterprises (SMEs). https://sciencebasedtargets.org/faqs-for-smes/ Veramed commits to reduce scope 1 and scope 2 GHG emissions 42% by 2030 from a 2022 base year, and to measure and reduce its scope 3 emissions.</t>
  </si>
  <si>
    <t>Verdani Partners</t>
  </si>
  <si>
    <t>This target was approved using a streamlined target validation route exclusive to small and medium-sized enterprises (SMEs). https://sciencebasedtargets.org/faqs-for-smes/ Verdani Partners commits to reduce absolute scope 1 and scope 2 GHG emissions 50% by 2030 from a 2018 base year, and to measure and reduce its scope 3 emissions.</t>
  </si>
  <si>
    <t>Vereinigte Papierwarenfabriken GmbH</t>
  </si>
  <si>
    <t>529900RPR0TVB1WZD767</t>
  </si>
  <si>
    <t>Verescence</t>
  </si>
  <si>
    <t>96950025ZUW6TAPEVX82</t>
  </si>
  <si>
    <t>VERESCENCE commits to reduce scope 1+2 GHG emissions 31% per ton of pulled glass by 2034 from a 2019 base year, which is equivalent to a 38.7% absolute reduction. VERESCENCE commits to increase annual sourcing of renewable electricity from 0% in  2019 to 80% by 2025.</t>
  </si>
  <si>
    <t>Veris Residential</t>
  </si>
  <si>
    <t>This target was approved using a streamlined target validation route exclusive to small and medium-sized enterprises (SMEs). https://sciencebasedtargets.org/faqs-for-smes/ Veris Residential commits to reduce  scope 1 and scope 2 GHG emissions 42% by 2030 from a 2020 base year, and to measure and reduce its scope 3 emissions.</t>
  </si>
  <si>
    <t>Verisk Analytics</t>
  </si>
  <si>
    <t>US92345Y1064</t>
  </si>
  <si>
    <t>549300I1YSWNIRKBWP67</t>
  </si>
  <si>
    <t>Verista, Inc</t>
  </si>
  <si>
    <t>This target was approved using a streamlined target validation route exclusive to small and medium-sized enterprises (SMEs). https://sciencebasedtargets.org/faqs-for-smes/ Verista, Inc commits to reduce scope 1 and scope 2 GHG emissions 42% by 2030 from a 2022 base year, and to measure and reduce its scope 3 emissions. Verista, Inc commits to reach net-zero by 2050. As part of this, Verista, Inc commits to reduce scope 1+2+3 emissions 90% by 2050 from a 2022 base year.</t>
  </si>
  <si>
    <t>Veritas Asset Managment LLP</t>
  </si>
  <si>
    <t>549300RL3U27X2Y98H34</t>
  </si>
  <si>
    <t>Veritas Technologies, LLC</t>
  </si>
  <si>
    <t>549300CLY1573F25E252</t>
  </si>
  <si>
    <t>Veritas commits to reduce absolute scope 1 and 2 GHG emissions 25% by FY2025 from a FY2019 base year. Veritas commits to reduce absolute scope 3 GHG emissions from business travel 19% by FY2025 from a FY2019 base year. Veritas commits to reduce scope 3 GHG emissions from use of sold products 17% per appliance sold by FY2025 from a FY2019 base year. Veritas also commits that 50% of its suppliers by spend covering purchased goods and services and capital goods, will have science-based targets by FY2025.</t>
  </si>
  <si>
    <t>Verite (DBA Perfect Promotions)</t>
  </si>
  <si>
    <t>This target was approved using a streamlined target validation route exclusive to small and medium-sized enterprises (SMEs). https://sciencebasedtargets.org/faqs-for-smes/ Verite (DBA Perfect Promotions) commits to reduce scope 1 and scope 2 GHG emissions 42% by 2030 from a 2021 base year, and to measure and reduce its scope 3 emissions.</t>
  </si>
  <si>
    <t>Verizon</t>
  </si>
  <si>
    <t>US92343V1044</t>
  </si>
  <si>
    <t>2S72QS2UO2OESLG6Y829</t>
  </si>
  <si>
    <t>Verizon Communications Inc. commits to reduce absolute scope 1 and 2 GHG emissions 53% by 2030 from a 2019 base year. Verizon Communications Inc. commits to reduce absolute scope 3 GHG emissions 40% by 2035 from a 2019 base year.</t>
  </si>
  <si>
    <t>VERMEG</t>
  </si>
  <si>
    <t>8945003MPMC16T4KFN47</t>
  </si>
  <si>
    <t>Verpa Folie Weidhausen GmbH</t>
  </si>
  <si>
    <t>This target was approved using a streamlined target validation route exclusive to small and medium-sized enterprises (SMEs). https://sciencebasedtargets.org/faqs-for-smes/ Verpa Folie Weidhausen GmbH commits to reduce scope 1 and scope 2 GHG emissions 42% by 2030 from a 2022 base year, and to measure and reduce its scope 3 emissions.</t>
  </si>
  <si>
    <t>Version 1</t>
  </si>
  <si>
    <t>Version 1 commits to reduce absolute scope 1 and 2 GHG emissions 50.4% by 2032 from a 2022 base year. Version 1 also commits to reduce absolute scope 3 GHG emissions 30% within the same timeframe.</t>
  </si>
  <si>
    <t>Verstegen Spices &amp; Sauces</t>
  </si>
  <si>
    <t>72450098GIEYT0DKK923</t>
  </si>
  <si>
    <t>This target was approved using a streamlined target validation route exclusive to small and medium-sized enterprises (SMEs). https://sciencebasedtargets.org/faqs-for-smes/. Verstegen spices &amp; sauces commits to reduce absolute scope 1 and scope 2 GHG emissions 30% by 2030 from a 2018 base year, and to measure and reduce its scope 3 emissions.</t>
  </si>
  <si>
    <t>Versuni Group B.V.</t>
  </si>
  <si>
    <t>549300NZZFLYK83VVT71</t>
  </si>
  <si>
    <t>Vestas Wind Systems</t>
  </si>
  <si>
    <t>DK0010268606</t>
  </si>
  <si>
    <t>549300DYMC8BGZZC8844</t>
  </si>
  <si>
    <t>Vestas Wind Systems commits to reduce absolute scope 1 and 2 GHG emissions 100% by 2030 from a 2019 base year.* Vestas Wind Systems commits to reduce scope 3 GHG emissions 45% per MWh delivered to the market by 2030 from a 2019 base year.* The target boundary includes biogenic emissions and removals from bioenergy feedstocks.</t>
  </si>
  <si>
    <t>Vestel Beyaz Esya Sanayi ve Ticaret A.S.</t>
  </si>
  <si>
    <t>TRAVESTL91H6</t>
  </si>
  <si>
    <t>789000VRFVY3D0YO2710</t>
  </si>
  <si>
    <t>Vestel Elektronik Sanayi ve Ticaret A.S.</t>
  </si>
  <si>
    <t>789000X20ITI3ANQEL70</t>
  </si>
  <si>
    <t>Vestiaire Collective</t>
  </si>
  <si>
    <t>969500EQPXQ9HVE0A730</t>
  </si>
  <si>
    <t>Vestiaire Collective commits to reduce its absolute scope 1 and scope 2 GHG emissions 30% by 2027 from a 2022 base year*. Vestiaire Collective also commits to reduce its scope 3 GHG emissions 40% per unit value added by 2027 from a 2022 base year. Vestiaire Collective finally commits that 70% of its suppliers by emissions covering purchased goods and services, and upstream transportation and distribution, will have science-based targets by 2027. 
*The target boundary includes land-related emissions and removals from bioenergy feedstocks.</t>
  </si>
  <si>
    <t>Vestre AS</t>
  </si>
  <si>
    <t>This target was approved using a streamlined target validation route exclusive to small and medium-sized enterprises (SMEs). https://sciencebasedtargets.org/faqs-for-smes/ Vestre AS commits to reduce absolute scope 1 and scope 2 GHG emissions 46% by 2030 from a 2019 base year, and to measure and reduce its scope 3 emissions</t>
  </si>
  <si>
    <t>Vestum</t>
  </si>
  <si>
    <t>SE0017134125</t>
  </si>
  <si>
    <t>549300V2QS9QL4C1KQ31</t>
  </si>
  <si>
    <t>Vetropack Holding AG</t>
  </si>
  <si>
    <t>CH0530235594</t>
  </si>
  <si>
    <t>894500HGD08C8B6GS128</t>
  </si>
  <si>
    <t>Vetter Pharma Fertigung GmbH &amp; Co. KG</t>
  </si>
  <si>
    <t>Vextrix</t>
  </si>
  <si>
    <t>This target was approved using a streamlined target validation route exclusive to small and medium-sized enterprises (SMEs). https://sciencebasedtargets.org/faqs-for-smes/ Vextrix commits to reduce scope 1 and scope 2 GHG emissions 38% by 2030 from a 2021 base year, and to measure and reduce its scope 3 emissions.  Vextrix commits to reach net-zero by 2050. As part of this, Vextrix commits to reduce scope 1+2+3 emissions 100% by 2050 from a 2021 base year.</t>
  </si>
  <si>
    <t>VF Corporation</t>
  </si>
  <si>
    <t>US9182041080</t>
  </si>
  <si>
    <t>CWAJJ9DJ5Z7P057HV541</t>
  </si>
  <si>
    <t>American apparel and footwear company VF Corporation commits to reduce absolute scope 1 and 2 GHG emissions 55% by 2030 from a 2017 base year. VF Corporation also commits to reduce absolute scope 3 GHG emissions from purchased goods and services and upstream transportation 30% by 2030 from a 2017 base year.</t>
  </si>
  <si>
    <t>VGP NV</t>
  </si>
  <si>
    <t>This target was approved using a streamlined target validation route exclusive to small and medium-sized enterprises (SMEs). https://sciencebasedtargets.org/faqs-for-smes/ VGP NV commits to reduce scope 1 and scope 2 GHG emissions 42% by 2030 from a 2020 base year, and to measure and reduce its scope 3 emissions.</t>
  </si>
  <si>
    <t>ViaCon</t>
  </si>
  <si>
    <t>SE0016844617</t>
  </si>
  <si>
    <t>549300XD7F6HEXNJFY17</t>
  </si>
  <si>
    <t>Viaplay Group AB</t>
  </si>
  <si>
    <t>SE0012324226
SE0012116390</t>
  </si>
  <si>
    <t>5493006E0IJD0DHJSR89</t>
  </si>
  <si>
    <t>Viaplay Group commits to reduce absolute scope 1 and 2 GHG emissions 46.2% by 2030 from a 2019 base year. Viaplay Group also commits to reduce absolute scope 3 GHG emissions from business travel 46.2% within the same timeframe. Viaplay Group further commits that 71% of its purchased goods and services suppliers by emissions will have science-based targets by 2026.</t>
  </si>
  <si>
    <t>Viatris Inc.</t>
  </si>
  <si>
    <t>US92556V1061</t>
  </si>
  <si>
    <t>254900ZZTSW7NL773X71</t>
  </si>
  <si>
    <t>Viatris Inc. commits to reduce absolute scope 1 and 2 GHG emissions 42% by 2030 from a 2020 base year.* Viatris Inc. also commits to reduce absolute scope 3 GHG emissions covering purchased goods and services, capital goods, fuel and energy related activities, and upstream transportation and distribution 25% within the same timeframe. * The target boundary includes land-related emissions and removals from bioenergy feedstocks.</t>
  </si>
  <si>
    <t>Vibrantcar Rentals Private Limited</t>
  </si>
  <si>
    <t>This target was approved using a streamlined target validation route exclusive to small and medium-sized enterprises (SMEs). https://sciencebasedtargets.org/faqs-for-smes/ Vibrantcar Rentals Private Limited commits to reduce scope 1 and scope 2 GHG emissions 42% by 2030 from a 2022 base year, and to measure and reduce its scope 3 emissions.</t>
  </si>
  <si>
    <t>Vibro Menard Limited</t>
  </si>
  <si>
    <t>Vicinity Centres</t>
  </si>
  <si>
    <t>AU000000VCX7</t>
  </si>
  <si>
    <t>549300S7GOEVR0EGFN47</t>
  </si>
  <si>
    <t>VicRound Limited Company</t>
  </si>
  <si>
    <t>This target was approved using a streamlined target validation route exclusive to small and medium-sized enterprises (SMEs). https://sciencebasedtargets.org/faqs-for-smes/ VicRound Limited Company commits to reduce scope 1 and scope 2 GHG emissions 42% by 2030 from a 2022 base year, and to measure and reduce its scope 3 emissions.</t>
  </si>
  <si>
    <t>Victory Giant Technology (HUI ZHOU) CO., LTD.</t>
  </si>
  <si>
    <t>Victory Hill Capital Partners LLP</t>
  </si>
  <si>
    <t>984500966P94A1W5FD54</t>
  </si>
  <si>
    <t>Victrex plc</t>
  </si>
  <si>
    <t>GB0009292243</t>
  </si>
  <si>
    <t>213800UYNPHAUNHPXL67</t>
  </si>
  <si>
    <t>VIDA Diagnostics, Inc.</t>
  </si>
  <si>
    <t>This target was approved using a streamlined target validation route exclusive to small and medium-sized enterprises (SMEs). https://sciencebasedtargets.org/faqs-for-smes/ VIDA Diagnostics, Inc. commits to reduce scope 1 and scope 2 GHG emissions 42% by 2030 from a 2022 base year, and to measure and reduce its scope 3 emissions. VIDA Diagnostics, Inc. commits to reach net-zero by 2040. As part of this, VIDA Diagnostics, Inc. commits to reduce scope 1+2+3 emissions 90% by 2040 from a 2022 base year.</t>
  </si>
  <si>
    <t>Videndum plc</t>
  </si>
  <si>
    <t>GB0009296665</t>
  </si>
  <si>
    <t>2138007H5DQ4X8YOCF14</t>
  </si>
  <si>
    <t>Vidia Equity</t>
  </si>
  <si>
    <t>Vidrala</t>
  </si>
  <si>
    <t>ES0183746314</t>
  </si>
  <si>
    <t>95980020140005399488</t>
  </si>
  <si>
    <t>Overall Net-Zero Target
Vidrala commits to reach net-zero greenhouse gas emissions across the value chain by
2045.
Near-Term Targets
Vidrala commits to reduce absolute scope 1 and 2 GHG emissions 47% by 2030 from a 2019 base year. Vidrala also commits to reduce absolute scope 3 GHG emissions 28% within the same timeframe.
Long-Term Targets
Vidrala commits to reduce absolute scope 1, 2 &amp; 3 GHG emissions 90% by 2045 from a 2019 base year*.
*The target boundary includes land-related emissions and removals from bioenergy
feedstocks.</t>
  </si>
  <si>
    <t>Vidroporto S.A.</t>
  </si>
  <si>
    <t>Viegand Maagøe A/S</t>
  </si>
  <si>
    <t>This target was approved using a streamlined target validation route exclusive to small and medium-sized enterprises (SMEs). https://sciencebasedtargets.org/faqs-for-smes/ Viegand Maagøe A/S commits to reduce scope 1 and scope 2 GHG emissions 46% by 2030 from a 2019 base year, and to measure and reduce its scope 3 emissions.</t>
  </si>
  <si>
    <t>Viessmann Group</t>
  </si>
  <si>
    <t>52990023338VFV5AIN59</t>
  </si>
  <si>
    <t>Viessmann Group commits to reduce absolute scope 1 and 2 GHG emissions 48% by 2030 from a 2019 base year. Viessmann Group also commits to reduce scope 3 GHG emissions 55% per million euro value added within the same timeframe</t>
  </si>
  <si>
    <t>Viet Nam Samho Company Limited</t>
  </si>
  <si>
    <t>Vietnam Conference Organizers Joint STock Company</t>
  </si>
  <si>
    <t>This target was approved using a streamlined target validation route exclusive to small and medium-sized enterprises (SMEs). https://sciencebasedtargets.org/faqs-for-smes/ Vietnam Conference Organizers Joint STock Company commits to reduce scope 1 and scope 2 GHG emissions 42% by 2030 from a 2022 base year, and to measure and reduce its scope 3 emissions.</t>
  </si>
  <si>
    <t>Vietnam Kim Viet Footwear Co., Ltd.</t>
  </si>
  <si>
    <t>ViewSonic Corporation</t>
  </si>
  <si>
    <t>Overall Net-Zero Target
ViewSonic Corporation commits to reach net-zero GHG emissions across the value chain by 2050.
Near-Term Targets
ViewSonic Corporation commits to reduce absolute scope 1 and 2 GHG emissions 42% by 2030 from a 2021 base year. ViewSonic Corporation also commits to reduce absolute scope 3 GHG emissions from purchased goods and services, and use of sold products 42% within the same timeframe.
Long-Term Targets
ViewSonic Corporation commits to reduce absolute scope 1 and 2 GHG emissions 90% by 2050 from a 2021 base year. ViewSonic Corporation also commits to reduce absolute scope 3 GHG emissions from purchased goods and services, and use of sold products 90% within the same timeframe.</t>
  </si>
  <si>
    <t>VIGNOLA NOBILE SPA</t>
  </si>
  <si>
    <t>This target was approved using a streamlined target validation route exclusive to small and medium-sized enterprises (SMEs). https://sciencebasedtargets.org/faqs-for-smes/ VIGNOLA NOBILE SPA commits to reduce scope 1 and scope 2 GHG emissions 46% by 2030 from a 2019 base year, and to measure and reduce its scope 3 emissions.</t>
  </si>
  <si>
    <t>Viking Malt</t>
  </si>
  <si>
    <t>This target was approved using a streamlined target validation route exclusive to small and medium-sized enterprises (SMEs). https://sciencebasedtargets.org/faqs-for-smes/ Viking Malt commits to reduce scope 1 and scope 2 GHG emissions 42% by 2030 from a 2021 base year, and to measure and reduce its scope 3 emissions.</t>
  </si>
  <si>
    <t>Viking Outdoor Footwear AS</t>
  </si>
  <si>
    <t>This target was approved using a streamlined target validation route exclusive to small and medium-sized enterprises (SMEs). https://sciencebasedtargets.org/faqs-for-smes/ Viking Outdoor Footwear AS commits to reduce scope 1 and scope 2 GHG emissions 42% by 2030 from a 2020 base year, and to measure and reduce its scope 3 emissions.</t>
  </si>
  <si>
    <t>Vikrant Forge Pvt Ltd</t>
  </si>
  <si>
    <t>This target was approved using a streamlined target validation route exclusive to small and medium-sized enterprises (SMEs). https://sciencebasedtargets.org/faqs-for-smes/ Vikrant Forge Pvt Ltd commits to reduce scope 1 and scope 2 GHG emissions 42% by 2030 from a 2020 base year, and to measure and reduce its scope 3 emissions.</t>
  </si>
  <si>
    <t>Viña Casa Silva</t>
  </si>
  <si>
    <t>Viña Montes</t>
  </si>
  <si>
    <t>This target was approved using a streamlined target validation route exclusive to small and medium-sized enterprises (SMEs). https://sciencebasedtargets.org/faqs-for-smes/ Viña Montes commits to reduce scope 1 and scope 2 GHG emissions 46% by 2030 from a 2019 base year, and to measure and reduce its scope 3 emissions.</t>
  </si>
  <si>
    <t>Vina Polkura SA</t>
  </si>
  <si>
    <t>This target was approved using a streamlined target validation route exclusive to small and medium-sized enterprises (SMEs). https://sciencebasedtargets.org/faqs-for-smes/ Vina Polkura SA commits to reduce scope 1 and scope 2 GHG emissions 46% by 2030 from a 2019 base year, and to measure and reduce its scope 3 emissions. Vina Polkura SA commits to reach net-zero by 2050. As part of this, Vina Polkura SA commits to reduce scope 1+2+3 emissions 90% by 2050 from a 2019 base year.</t>
  </si>
  <si>
    <t>Viña Requingua</t>
  </si>
  <si>
    <t>This target was approved using a streamlined target validation route exclusive to small and medium-sized enterprises (SMEs). https://sciencebasedtargets.org/faqs-for-smes/ Viña Requingua commits to reduce scope 1 and scope 2 GHG emissions 46% by 2030 from a 2019 base year, and to measure and reduce its scope 3 emissions</t>
  </si>
  <si>
    <t>VINCI Construction UK Ltd</t>
  </si>
  <si>
    <t>VINCI SA</t>
  </si>
  <si>
    <t>FR0000125486</t>
  </si>
  <si>
    <t>213800WFQ334R8UXUG83</t>
  </si>
  <si>
    <t>VINCI commits to reduce absolute scopes 1 and 2 GHG emissions 40% by  2030 from a 2018 base year. VINCI also commits to reduce absolute scope 3 GHG emissions 20% by 2030 from a 2019 base year.</t>
  </si>
  <si>
    <t>Viñedos Emiliana S.A.</t>
  </si>
  <si>
    <t>CLP1744K1070</t>
  </si>
  <si>
    <t>This target was approved using a streamlined target validation route exclusive to small and medium-sized enterprises (SMEs). https://sciencebasedtargets.org/faqs-for-smes/ Viñedos Emiliana S.A.commits to reduce absolute scope 1 and scope 2 GHG emissions 46% by 2030 from a 2019 base year, and to measure and reduce its scope 3 emissions.</t>
  </si>
  <si>
    <t>Vinsit AS</t>
  </si>
  <si>
    <t>This target was approved using a streamlined target validation route exclusive to small and medium-sized enterprises (SMEs). https://sciencebasedtargets.org/faqs-for-smes/ Vinsit AS commits to reduce scope 1 and scope 2 GHG emissions 42% by 2030 from a 2022 base year, and to measure and reduce its scope 3 emissions.</t>
  </si>
  <si>
    <t>Vinted limitied</t>
  </si>
  <si>
    <t>Vintura BV</t>
  </si>
  <si>
    <t>Violicom Medical Limited</t>
  </si>
  <si>
    <t>This target was approved using a streamlined target validation route exclusive to small and medium-sized enterprises (SMEs). https://sciencebasedtargets.org/faqs-for-smes/  Violicom Medical Limited commits to maintain zero scope 1 and scope 2 emissions through 2030 from a 2022 base year, and to measure and reduce its scope 3 emissions</t>
  </si>
  <si>
    <t>Vion Food Group</t>
  </si>
  <si>
    <t>Dutch chamber of commerce identifier: 17053901</t>
  </si>
  <si>
    <t>Vion Food Group commits to reduce absolute scope 1 and 2 GHG emissions 42% by 2030 from a 2021 base year.* Vion Food Group also commits to reduce absolute scope 3 GHG emissions from purchased goods and services, upstream transport and distribution, waste generated in operations, and end of life treatment of sold products 42% within the same timeframe. *The target boundary includes biogenic land-related emissions and removals from bioenergy feedstocks.</t>
  </si>
  <si>
    <t>Vipack BV</t>
  </si>
  <si>
    <t>This target was approved using a streamlined target validation route exclusive to small and medium-sized enterprises (SMEs). https://sciencebasedtargets.org/faqs-for-smes/ Vipack BV commits to reduce scope 1 and scope 2 GHG emissions 42 % by 2030 from a 2022 base year, and to measure and reduce its scope 3 emissions. Vipack BV commits to reach net-zero by 2050. As part of this, Vipack BV commits to reduce scope 1+2+3 emissions 90% by 2050 from a 2022 base year.</t>
  </si>
  <si>
    <t>VIPSHOP HOLDINGS LIMITED</t>
  </si>
  <si>
    <t>Virgin Holdings Limited</t>
  </si>
  <si>
    <t>Virgin Media Ireland</t>
  </si>
  <si>
    <t>XAG9463MAB19</t>
  </si>
  <si>
    <t>213800K1R3GMY77CNR32</t>
  </si>
  <si>
    <t>Virgin Media O2</t>
  </si>
  <si>
    <t>213800F6Q6LYLKB6DD47</t>
  </si>
  <si>
    <t>Overall Net-Zero Target 
 Virgin Media O2 commits to reach net-zero greenhouse gas emissions across the value chain by 2040 from a 2020 base year. 
 Near-Term Targets 
 Virgin Media O2 commits to reduce absolute scope 1 and 2 GHG emissions 90% by 2030 from a 2020 base year. Virgin Media O2 also commits to reduce absolute scope 3 GHG emissions 50% within the same timeframe. 
 Long-Term Targets 
 Virgin Media O2 commits to maintain 90% absolute scope 1 and 2 GHG emissions reductions from 2030 through 2040 from a 2020 base year. Virgin Media O2 also commits to reduce absolute scope 3 GHG emissions 90% by 2040 from a 2020 base year.</t>
  </si>
  <si>
    <t>Virgin Wines</t>
  </si>
  <si>
    <t>This target was approved using a streamlined target validation route exclusive to small and medium-sized enterprises (SMEs). https://sciencebasedtargets.org/faqs-for-smes/ Virgin Wines commits to reduce scope 1 and scope 2 GHG emissions 42% by 2030 from a 2021 base year, and to measure and reduce its scope 3 emissions.</t>
  </si>
  <si>
    <t>Viridor</t>
  </si>
  <si>
    <t>Virtusa Corporation</t>
  </si>
  <si>
    <t>VIRUPAKSHA ORGANICS LTD</t>
  </si>
  <si>
    <t>VIRUTEX ILKO S.A</t>
  </si>
  <si>
    <t>VirutexIlko Chile S.A commits to reduce absolute scope 1 and 2 GHG emissions 42% by 2030  from a 2021 base year. VirutexIlko Chile S.A also commits that 74% of its suppliers by emissions covering purchased goods and services, will have science-based targets by 2027.</t>
  </si>
  <si>
    <t>Visa Inc.</t>
  </si>
  <si>
    <t>US92826C8394</t>
  </si>
  <si>
    <t>549300JZ4OKEHW3DPJ59</t>
  </si>
  <si>
    <t>Visa Inc. commits to reduce absolute scope 1 and 2 GHG emissions 50% by FY2030 from a FY2020 base year. Visa Inc. also commits to reduce absolute scope 3 GHG emissions 42% within the same timeframe.</t>
  </si>
  <si>
    <t>Visions4health</t>
  </si>
  <si>
    <t>This target was approved using a streamlined target validation route exclusive to small and medium-sized enterprises (SMEs). https://sciencebasedtargets.org/faqs-for-smes/ Visions4health commits to maintain zero scope 1 emissions through 2030. Visions4health also commits to reduce absolute scope 2 GHG emissions 42% by 2030 from a 2023 base year, and to measure and reduce its scope 3 emissions.</t>
  </si>
  <si>
    <t>Vistatec</t>
  </si>
  <si>
    <t>This target was approved using a streamlined target validation route exclusive to small and medium-sized enterprises (SMEs). https://sciencebasedtargets.org/faqs-for-smes/ Vistatec commits to reduce scope 1 and scope 2 GHG emissions 42% by 2030 from a 2021 base year, and to measure and reduce its scope 3 emissions.</t>
  </si>
  <si>
    <t>VISTEON CORPORATION</t>
  </si>
  <si>
    <t>US92839U2069</t>
  </si>
  <si>
    <t>549300MOVLYHRW4GGW78</t>
  </si>
  <si>
    <t>Visteon Corporation commits to reduce absolute scope 1 and 2 GHG
emissions 46.2% by 2030 from a 2019 base year. Visteon Corporation
commits to reduce absolute scope 3 GHG emissions 25% by 2030 from a
2021 base year.</t>
  </si>
  <si>
    <t>Vistra Corp.</t>
  </si>
  <si>
    <t>US92840M1027</t>
  </si>
  <si>
    <t>549300KP43CPCUJOOG15</t>
  </si>
  <si>
    <t>Vistry Group</t>
  </si>
  <si>
    <t>GB0001859296</t>
  </si>
  <si>
    <t>2138001KOWN7CG9SLK53</t>
  </si>
  <si>
    <t>Overall Net-Zero Target: Vistry Homes Ltd commits to reach net-zero greenhouse gas
emissions across the value chain by 2040.
Near-Term Targets: Vistry Homes commits to reduce absolute scope 1 and 2 GHG emissions
42% by 2030 from a 2022 base year.* Vistry Homes also commits to reduce scope 3 GHG
emissions 51.6% per square meter of completed housing within the same timeframe.
*The target boundary includes biogenic land-related emissions and removals from bioenergy
feedstocks.
Long-Term Targets: Vistry Homes commits to reduce absolute scope 1 and 2 GHG
emissions 90% by 2040 from a 2022 base year. *
Vistry Homes also commits to reduce scope 3 GHG emissions 97% per square meter of
completed housing within the same timeframe.
*The target boundary includes biogenic land-related emissions and removals from bioenergy
feedstocks.</t>
  </si>
  <si>
    <t>Visual Mitra LLP</t>
  </si>
  <si>
    <t>This target was approved using a streamlined target validation route exclusive to small and medium-sized enterprises (SMEs). https://sciencebasedtargets.org/faqs-for-smes/ Visual Mitra LLP commits to reduce scope 1 and scope 2 GHG emissions 42% by 2030 from a 2022 base year, and to measure and reduce its scope 3 emissions.</t>
  </si>
  <si>
    <t>Vita Group Unlimited</t>
  </si>
  <si>
    <t>Vita Group Unlimited commits to reduce absolute scope 1 GHG emissions 46.2% by 2030 from a 2019 base year. Vita Group Unlimited also commits to continue annually sourcing 100% renewable electricity through 2030. Vita Group Unlimited further commits to reduce absolute scope 3 GHG emissions 13.5% by 2030 from a 2019 base year.</t>
  </si>
  <si>
    <t>Vita Health Group</t>
  </si>
  <si>
    <t>Vitacress Limited</t>
  </si>
  <si>
    <t>Vital Energi Utilities Limited</t>
  </si>
  <si>
    <t>Vital Human Resources Ltd</t>
  </si>
  <si>
    <t>Vitalink Group</t>
  </si>
  <si>
    <t>Vitamin Well AB</t>
  </si>
  <si>
    <t>549300SLHXHE4I4XDE60</t>
  </si>
  <si>
    <t>This target was approved using a streamlined target validation route exclusive to small and medium-sized enterprises (SMEs). https://sciencebasedtargets.org/faqs-for-smes/ Vitamin Well AB commits to reduce scope 1 and scope 2 GHG emissions 46% by 2030 from a 2019 base year, and to measure and reduce its scope 3 emissions.</t>
  </si>
  <si>
    <t>Vitapro Chile S.A.</t>
  </si>
  <si>
    <t>5493000G3TENUFCN9S13</t>
  </si>
  <si>
    <t>Vitesco Technologies Group AG</t>
  </si>
  <si>
    <t>DE000VTSC017</t>
  </si>
  <si>
    <t>529900CCDMZ7UCYYS252</t>
  </si>
  <si>
    <t>Vitesco Technologies commits to reduce absolute scope 1 and 2 GHG emissions 100% by 2030 from a 2019 base year. Vitesco Technologies also  commits to reduce absolute scope 3 GHG emissions 25% by 2030 from a 2021 base year.</t>
  </si>
  <si>
    <t>Vitra Holding AG</t>
  </si>
  <si>
    <t>Vitrolife Group</t>
  </si>
  <si>
    <t>Vivactis France</t>
  </si>
  <si>
    <t>This target was approved using a streamlined target validation route exclusive to small and medium-sized enterprises (SMEs). https://sciencebasedtargets.org/faqs-for-smes/ Vivactis France commits to reduce scope 1 and scope 2 GHG emissions 42% by 2030 from a 2022 base year, and to measure and reduce its scope 3 emissions.</t>
  </si>
  <si>
    <t>VIVARTIA HOLDINGS SINGLE MEMBER S.A.</t>
  </si>
  <si>
    <t>Vivendi SE</t>
  </si>
  <si>
    <t>FR0000127771</t>
  </si>
  <si>
    <t>969500FU4DRAEVJW7U54</t>
  </si>
  <si>
    <t>Vivendi SE commits to reduce absolute scope 1 and 2 GHG emissions 71% by 2035 from a 2018 base year. Vivendi SE also commits to increase annual sourcing of renewable electricity from 10% in 2018 to 100% by 2030. Vivendi SE further commits to reduce absolute scope 3 covering fuel and energy related activities, upstream transportation and distribution, waste generated in operations, business travel and downstream transportation and distribution and investment GHG emissions 43% by 2035 from a 2018 base year. Vivendi SE also commits to reduce absolute Scope 3 covering downstream leased assets GHG emissions 21% within the same timeframe. Vivendi SE finally commits that 85% of its suppliers by emissions covering purchased goods and services, and capital goods, will have science-based targets by 2026.</t>
  </si>
  <si>
    <t>Viyash Life Sciences Private Limited</t>
  </si>
  <si>
    <t>254900RVQAP96HOPKM56</t>
  </si>
  <si>
    <t>Vizion Network Limited</t>
  </si>
  <si>
    <t>This target was approved using a streamlined target validation route exclusive to small and medium-sized enterprises (SMEs). https://sciencebasedtargets.org/faqs-for-smes/ Vizion Network Limited commits to reduce scope 1 and scope 2 GHG emissions 46% by 2030 from a 2019 base year, and to measure and reduce its scope 3 emissions.</t>
  </si>
  <si>
    <t>VLS ENDUSTRIYEL SATIS LTD STI</t>
  </si>
  <si>
    <t>This target was approved using a streamlined target validation route exclusive to small and medium-sized enterprises (SMEs). https://sciencebasedtargets.org/faqs-for-smes/ VLS ENDUSTRIYEL SATIS LTD STI  commits to reduce WB2C aligned: scope 1 and scope 2 GHG emissions 30% by 2030 from a 2018 base year, and to measure and reduce its scope 3 emissions</t>
  </si>
  <si>
    <t>VMI.TV Ltd</t>
  </si>
  <si>
    <t>This target was approved using a streamlined target validation route exclusive to small and medium-sized enterprises (SMEs). https://sciencebasedtargets.org/faqs-for-smes/ VMI.TV Ltd commits to reduce scope 1 and scope 2 GHG emissions 46% by 2030 from a 2019 base year, and to measure and reduce its scope 3 emissions.</t>
  </si>
  <si>
    <t>VMware, Inc</t>
  </si>
  <si>
    <t>US9285634021</t>
  </si>
  <si>
    <t>549300BUDHS3LRWBE814</t>
  </si>
  <si>
    <t>2031, 2021, 2025</t>
  </si>
  <si>
    <t>VMware commits to reduce absolute scope 1 and scope 2 GHG emissions 50% by FY2031 from a FY2019 base year. VMware also commits to increase annual sourcing of renewable electricity from 94% in FY2019 to 100% by FY2021 and commits to continue annually sourcing 100% renewable electricity through to FY2031. VMware commits to reduce absolute scope 3 GHG emissions from employee commuting and fuel-and-energy-related activities 50% by FY2031 from a FY2019 base year. VMware further commits that 75% of its suppliers by spend covering purchased goods and services, capital goods, upstream leased assets and upstream transportation and distribution will have science-based targets by FY2025.</t>
  </si>
  <si>
    <t>VNET Group Inc.</t>
  </si>
  <si>
    <t>US90138A1034</t>
  </si>
  <si>
    <t>529900672GYJQ3T38I58</t>
  </si>
  <si>
    <t>Vocon</t>
  </si>
  <si>
    <t>This target was approved using a streamlined target validation route exclusive to small and medium-sized enterprises (SMEs). https://sciencebasedtargets.org/faqs-for-smes/ Vocon commits to reach net-zero by 2030. As part of this, Vocon commits to reduce scope 1+2+3 emissions 100% by 2030 from a 2021 base year.</t>
  </si>
  <si>
    <t>Vodafone Group Plc</t>
  </si>
  <si>
    <t>GB00BH4HKS39</t>
  </si>
  <si>
    <t>213800TB53ELEUKM7Q61</t>
  </si>
  <si>
    <t>Overall Net-Zero Target
Multinational technology communications company Vodafone Group commits to reach net-
zero GHG emissions across the value chain by FY2040.
Near-Term Targets
Vodafone Group commits to reduce absolute scope 1 and 2 GHG emissions 90% by FY2030
from a FY2020 base year. Vodafone Group also commits to increase annual active sourcing of
renewable electricity from 26% in FY2020 to 100% by FY2025 and to continue sourcing
100% renewable electricity through FY2030. Vodafone Group further commits to reduce
absolute scope 3 GHG emissions 50% by FY2030 from a FY2020 base year.
Long-Term Targets
Vodafone Group commits to maintain at least 90% absolute scope 1 and 2 GHG emissions
reductions from FY2030 through FY2040 from a FY2020 base year. Vodafone also commits to
reduce absolute scope 3 GHG emissions 90% by FY2040 from a FY2020 base year.</t>
  </si>
  <si>
    <t>VodafoneZiggo</t>
  </si>
  <si>
    <t>VodafoneZiggo commits to reduce absolute scope 1, 2 and 3 GHG emissions 50% by 2025 from a 2018 base year. VodafoneZiggo commits to continue annually sourcing 100% renewable electricity through 2025.</t>
  </si>
  <si>
    <t>voestalpine AG</t>
  </si>
  <si>
    <t>AT0000937503</t>
  </si>
  <si>
    <t>voestalpine AG commits to reduce absolute scope 1 and 2 GHG emissions
30% by 2029 from a 2019 base year. voestalpine AG also commits to
reduce absolute scope 3 GHG emissions 25% within the same timeframe.</t>
  </si>
  <si>
    <t>Vogelaar-Vredehof B.V.</t>
  </si>
  <si>
    <t>This target was approved using a streamlined target validation route exclusive to small and medium-sized enterprises (SMEs). https://sciencebasedtargets.org/faqs-for-smes/ Vogelaar-Vredehof B.V. commits to reduce scope 1 and scope 2 GHG emissions 50% by 2030 from a 2018 base year, and to measure and reduce its scope 3 emissions. Vogelaar-Vredehof B.V. commits to reach net-zero by 2050. As part of this, Vogelaar-Vredehof B.V. commits to reduce scope 1+2+3 emissions 100% by 2050 from a 2018 base year.</t>
  </si>
  <si>
    <t>Voi Technology AB</t>
  </si>
  <si>
    <t>This target was approved using a streamlined target validation route exclusive to small and medium-sized enterprises (SMEs). https://sciencebasedtargets.org/faqs-for-smes/. Voi Technology AB commits to reduce absolute scope 1 and scope 2 GHG emissions 50% by 2030 from a 2018 base year, and to measure and reduce its scope 3 emissions.</t>
  </si>
  <si>
    <t>Voicevale</t>
  </si>
  <si>
    <t>This target was approved using a streamlined target validation route exclusive to small and medium-sized enterprises (SMEs). https://sciencebasedtargets.org/faqs-for-smes/ Voicevale commits to reduce scope 1 and scope 2 GHG emissions 42% by 2030 from a 2021 base year, and to measure and reduce its scope 3 emissions.</t>
  </si>
  <si>
    <t>Voith GmbH &amp; Co. KGaA</t>
  </si>
  <si>
    <t>5299004TYSI0Z73QUE46</t>
  </si>
  <si>
    <t>Volex</t>
  </si>
  <si>
    <t>GB0009390070</t>
  </si>
  <si>
    <t>213800HBLQNH5FXXGE63</t>
  </si>
  <si>
    <t>VolkerWessels UK</t>
  </si>
  <si>
    <t>NL0012294466</t>
  </si>
  <si>
    <t>Volkswagen AG</t>
  </si>
  <si>
    <t>DE0007664039</t>
  </si>
  <si>
    <t>529900NNUPAGGOMPXZ31</t>
  </si>
  <si>
    <t>1.5°C/2°C</t>
  </si>
  <si>
    <t>Volkswagen AG commits to reduce absolute scope 1 and 2 GHG emissions 50.4% by 2030 from a 2018 base year. Volkswagen AG further commits to reduce scope 3 GHG emissions from use of sold products of light duty vehicles 30% per vehicle km by 2030 from a 2018 base year.  Volkswagen subsidiary Scania CV commits to reduce scope 3 GHG emissions from use of sold  products 20% per vehicle km by 2025 from a 2015 base year.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</si>
  <si>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1.5°C.The targets covering greenhouse gas emissions from scope 3 category 11 emissions from use of sold products are consistent with reductions required to keep warming to 2°C</t>
  </si>
  <si>
    <t>Volution Group plc</t>
  </si>
  <si>
    <t>213800EPT84EQCDHO768</t>
  </si>
  <si>
    <t>SE0016844831</t>
  </si>
  <si>
    <t>5299000EAMGGBEYP7J33</t>
  </si>
  <si>
    <t>VOM FASS AG</t>
  </si>
  <si>
    <t>This target was approved using a streamlined target validation route exclusive to small and medium-sized enterprises (SMEs). https://sciencebasedtargets.org/faqs-for-smes/ VOM FASS AG commits to reduce scope 1 and scope 2 GHG emissions 42% by 2030 from a 2021 base year, and to measure and reduce its scope 3 emissions. VOM FASS AG ommits to reach net-zero by 2040. As part of this, VOM FASS AG commits to reduce scope 1+2+3 emissions 90% by 2040 from a 2021 base year.</t>
  </si>
  <si>
    <t>Von Bundit Co., Ltd</t>
  </si>
  <si>
    <t>549300IFKOJHPRRW3N82</t>
  </si>
  <si>
    <t>Vonmählen GmbH</t>
  </si>
  <si>
    <t>This target was approved using a streamlined target validation route exclusive to small and medium-sized enterprises (SMEs). https://sciencebasedtargets.org/faqs-for-smes/ Vonmählen GmbH commits to reduce scope 1 and scope 2 GHG emissions 42% by 2030 from a 2022 base year, and to measure and reduce its scope 3 emissions. Vonmählen GmbH commits to reach net-zero by 2045. As part of this, Vonmählen GmbH commits to reduce scope 1+2+3 emissions 90% by 2045 from a 2022 base year.</t>
  </si>
  <si>
    <t>Vonovia SE</t>
  </si>
  <si>
    <t>DE000A1ML7J1</t>
  </si>
  <si>
    <t>5299005A2ZEP6AP7KM81</t>
  </si>
  <si>
    <t>Vonovia SE commits to reduce absolute scope 1 and 2 GHG emissions
42% by 2030 from a 2021 base year. Vonovia SE commits to reduce
absolute scope 3 GHG emissions from fuel- and energy-related
activities, use of sold products and downstream leased assets by 25%
within the same timeframe.</t>
  </si>
  <si>
    <t>Vontier Corporation</t>
  </si>
  <si>
    <t>US9288811014</t>
  </si>
  <si>
    <t>549300VVSQLG4P5K4639</t>
  </si>
  <si>
    <t>Vontier Corporation commits to reduce absolute scope 1 and 2 GHG emissions 45% by 2030 from a 2020 base year. Vontier Corporation also commits to reduce absolute scope 3 GHG emissions 25% within the same timeframe.</t>
  </si>
  <si>
    <t>Vornado Realty Trust</t>
  </si>
  <si>
    <t>US9290421091</t>
  </si>
  <si>
    <t>549300BMOJ05INE4YK86</t>
  </si>
  <si>
    <t>Vornado Realty Trust commits to reduce scope 1 and 2 GHG emissions 64% per square foot by 2030 from a 2019 base year. * *The target boundary includes biogenic emissions and removals from bioenergy feedstocks.</t>
  </si>
  <si>
    <t>Vöslauer Mineralwasser GmbH</t>
  </si>
  <si>
    <t>Vöslauer Mineralwasser GmbH commits to reduce absolute scope 1 GHG emissions 36.7% by 2030 from a 2019 base year. Vöslauer Mineralwasser GmbH also commits to continue annually sourcing 100% renewable electricity through 2030. Vöslauer Mineralwasser GmbH further commits to reduce absolute scope 3 GHG emissions 27.5% by 2030 from a 2019 base year.</t>
  </si>
  <si>
    <t>Votorantim Cimentos</t>
  </si>
  <si>
    <t>BRFDS02YOV62</t>
  </si>
  <si>
    <t>LXVM6T3LO7QIZ8LUZ688</t>
  </si>
  <si>
    <t>Votorantim Cimentos commits to reduce gross scope 1 GHG emissions 22.1% per tonne of cementitious products by 2030 from a 2018 base year.* Votorantim Cimentos also commits to reduce gross scope 2 GHG emissions 52.4% per tonne of cementitious products within the same timeframe. *The target boundary includes land related emissions and removals from bioenergy feedstocks.</t>
  </si>
  <si>
    <t>VP Capital</t>
  </si>
  <si>
    <t>967600907D4U8I7P3482</t>
  </si>
  <si>
    <t>Headline target: VP Capital's portfolio targets cover 85% of its total investment and lending activities by invested capital as of 2020. Full target: https://sciencebasedtargets.org/resources/files/Target-language-and-summary_VP-Capital.docx.pdf</t>
  </si>
  <si>
    <t>VP Components Co., Ltd.</t>
  </si>
  <si>
    <t>VP components commits to reduce absolute scope 1 and scope 2 GHG emissions 42% by 2030 from a 2020 base year. VP components also commits to reduce absolute scope 3 GHG emissions from purchased goods and services 25% within the same timeframe.</t>
  </si>
  <si>
    <t>Vp plc</t>
  </si>
  <si>
    <t>GB0009286963</t>
  </si>
  <si>
    <t>213800TBQKKQR7UXZP80</t>
  </si>
  <si>
    <t>Overall Net-Zero Target 
Vp plc commits to reach net-zero GHG emissions across the value chain by FY2050. 
Near-Term Targets 
Vp plc commits to reduce absolute scope 1 GHG emissions 50.4% by FY2032 from a FY2023 base year.* Vp plc also commits to reduce absolute scope 3 GHG emissions 50% from purchased goods and services, capital goods, use of sold products, and downstream leased assets within the same timeframe. Vp plc further commits to increase annual sourcing of renewable electricity from 87% in FY2023 to 100% by FY2030. 
Long-Term Targets 
Vp plc commits to reduce absolute scope 1, 2, and 3 GHG emissions 90% by FY2050 from a FY2023 base year.* *The target boundary includes land-related emissions and removals from bioenergy feedstocks.</t>
  </si>
  <si>
    <t>VPK Group</t>
  </si>
  <si>
    <t>549300MLN1S0JUZMDM36</t>
  </si>
  <si>
    <t>VPK Packaging Group</t>
  </si>
  <si>
    <t>VR Group</t>
  </si>
  <si>
    <t>743700XQ240JMMYBNW69</t>
  </si>
  <si>
    <t>VROOM SAS</t>
  </si>
  <si>
    <t>This target was approved using a streamlined target validation route exclusive to small and medium-sized enterprises (SMEs). https://sciencebasedtargets.org/faqs-for-smes/ VROOM SAS commits to reduce scope 1 and scope 2 GHG emissions 42% by 2030 from a 2022 base year, and to measure and reduce its scope 3 emissions.</t>
  </si>
  <si>
    <t>VTU Management GmbH</t>
  </si>
  <si>
    <t>529900OKFQPKXYHUIT45</t>
  </si>
  <si>
    <t>VVM De Lijn</t>
  </si>
  <si>
    <t>VVM De Lijn commits to reduce absolute scope 1 GHG emissions 46.2% by 2030 from a 2019 base year.* VVM De Lijn commits to continue annually sourcing 100% renewable electricity through 2030. VVM De Lijn commits to reduce absolute scope 3 GHG emissions from purchased goods and services, fuel and energy related activities, business travel, and employee commuting 46.2% by 2030 from a 2019 base year. *The target boundary includes land-related emissions and removals from bioenergy feedstocks.</t>
  </si>
  <si>
    <t>VX Services Limited</t>
  </si>
  <si>
    <t>This target was approved using a streamlined target validation route exclusive to small and medium-sized enterprises (SMEs). https://sciencebasedtargets.org/faqs-for-smes/ VX Services Limited commits to reduce scope 1 and scope 2 GHG emissions 42% by 2030 from a 2022 base year, and to measure and reduce its scope 3 emissions.</t>
  </si>
  <si>
    <t>W&amp;J Linney Limited</t>
  </si>
  <si>
    <t>Wachi Ironworks Co.,Ltd</t>
  </si>
  <si>
    <t>This target was approved using a streamlined target validation route exclusive to small and medium-sized enterprises (SMEs). https://sciencebasedtargets.org/faqs-for-smes/ Wachi Ironworks Co.,Ltd commits to reduce scope 1 and scope 2 GHG emissions 42% by 2030 from a 2021 base year, and to measure and reduce its scope 3 emissions.</t>
  </si>
  <si>
    <t>Wacker Chemie AG</t>
  </si>
  <si>
    <t>DE000WCH8881</t>
  </si>
  <si>
    <t>0NURKC5Q3CJYZPPK5046</t>
  </si>
  <si>
    <t>Overall Net-Zero Target
Wacker Chemie AG commits to reach net-zero greenhouse gas emissions across the value
chain by 2045 from a 2020 base year.
Near-Term Targets
Wacker Chemie AG commits to reduce absolute scope 1 and 2 GHG emissions 50% by 2030
from a 2020 base year*.
Wacker Chemie AG also commits to reduce absolute scope 3 GHG emissions from purchased goods and services and fuel and energy related activities 25% within the same timeframe.
*The target boundary includes biogenic emissions and removals from bioenergy feedstocks
Long-Term Targets
Wacker Chemie AG commits to reduce absolute scope 1 and 2 GHG emissions 95% by 2045
from a 2020 base year*.
Wacker Chemie AG also commits to reduce absolute scope 3 GHG emissions 90% within the
same timeframe.
*The target boundary includes biogenic land-related emissions and removals from bioenergy feedstocks.</t>
  </si>
  <si>
    <t>Wackler Holding SE</t>
  </si>
  <si>
    <t>WADA WELDING ,LLC</t>
  </si>
  <si>
    <t>This target was approved using a streamlined target validation route exclusive to small and medium-sized enterprises (SMEs). https://sciencebasedtargets.org/faqs-for-smes/ WADA WELDING ,LLC commits to reduce scope 1 and scope 2 GHG emissions 42% by 2030 from a 2022 base year, and to measure and reduce its scope 3 emissions.</t>
  </si>
  <si>
    <t>wadaseisakusho LLC</t>
  </si>
  <si>
    <t>This target was approved using a streamlined target validation route exclusive to small and medium-sized enterprises (SMEs). https://sciencebasedtargets.org/faqs-for-smes/ wadaseisakusho LLC commits to reduce scope 1 and scope 2 GHG emissions 42% by 2030 from a 2021 base year, and to measure and reduce its scope 3 emissions.</t>
  </si>
  <si>
    <t>WAICA Reinsurance Corporation PLC</t>
  </si>
  <si>
    <t>254900N7OOFO34H6JO09</t>
  </si>
  <si>
    <t>Sierra Leone</t>
  </si>
  <si>
    <t>WAISSO SAS</t>
  </si>
  <si>
    <t>This target was approved using a streamlined target validation route exclusive to small and medium-sized enterprises (SMEs). https://sciencebasedtargets.org/faqs-for-smes/ WAISSO SAS commits to reduce scope 1 and scope 2 GHG emissions 42% by 2030 from a 2023 base year, and to measure and reduce its scope 3 emissions.</t>
  </si>
  <si>
    <t>Wakaba Nouen CO.,Ltd</t>
  </si>
  <si>
    <t>This target was approved using a streamlined target validation route exclusive to small and medium-sized enterprises (SMEs). https://sciencebasedtargets.org/faqs-for-smes/ Wakaba Nouen CO.,Ltd commits to reduce scope 1 and scope 2 GHG emissions 42% by 2030 from a 2020 base year, and to measure and reduce its scope 3 emissions.</t>
  </si>
  <si>
    <t>Wakakou Co.,Ltd</t>
  </si>
  <si>
    <t>This target was approved using a streamlined target validation route exclusive to small and medium-sized enterprises (SMEs). https://sciencebasedtargets.org/faqs-for-smes/ Wakakou Co.,Ltd commits to reduce scope 1 and scope 2 GHG emissions 42% by 2030 from a 2021 base year, and to measure and reduce its scope 3 emissions.</t>
  </si>
  <si>
    <t>WAKAKUSA Co., Ltd</t>
  </si>
  <si>
    <t>This target was approved using a streamlined target validation route exclusive to small and medium-sized enterprises (SMEs). https://sciencebasedtargets.org/faqs-for-smes/ WAKAKUSA Co., Ltd commits to reduce scope 1 and scope 2 GHG emissions 50% by 2030 from a 2018 base year, and to measure and reduce its scope 3 emissions.</t>
  </si>
  <si>
    <t>Walk the extra Mile BV</t>
  </si>
  <si>
    <t>This target was approved using a streamlined target validation route exclusive to small and medium-sized enterprises (SMEs). https://sciencebasedtargets.org/faqs-for-smes/ Walk the extra Mile BV commits to reduce scope 1 and scope 2 GHG emissions 50% by 2030 from a 2018 base year, and to measure and reduce its scope 3 emissions.</t>
  </si>
  <si>
    <t>Walker Morris LLP</t>
  </si>
  <si>
    <t>Walki Group Oy</t>
  </si>
  <si>
    <t>743700JFR4FAJ2L5AZ17</t>
  </si>
  <si>
    <t>Wallenius Wilhelmsen</t>
  </si>
  <si>
    <t>NO0010571680</t>
  </si>
  <si>
    <t>Wallenstam AB</t>
  </si>
  <si>
    <t>SE0017780133</t>
  </si>
  <si>
    <t>Walmart Inc.</t>
  </si>
  <si>
    <t>US9311421039</t>
  </si>
  <si>
    <t>Y87794H0US1R65VBXU25</t>
  </si>
  <si>
    <t>Walmart commits to reduce absolute scopes 1 and 2 GHG emissions 35% by 2025 and 65% by 2030 from a 2015 base year. Walmart will also work to reduce CO2e emissions from upstream and downstream scope 3 sources by one billion tonnes between by 2030 from a 2015 base year.</t>
  </si>
  <si>
    <t>WALON FRANCE</t>
  </si>
  <si>
    <t>WALORMEX</t>
  </si>
  <si>
    <t>This target was approved using a streamlined target validation route exclusive to small and medium-sized enterprises (SMEs). https://sciencebasedtargets.org/faqs-for-smes/ WALORMEX commits to reduce scope 1 and scope 2 GHG emissions 42% by 2030 from a 2020 base year, and to measure and reduce its scope 3 emissions.</t>
  </si>
  <si>
    <t>Walsh</t>
  </si>
  <si>
    <t>This target was approved using a streamlined target validation route exclusive to small and medium-sized enterprises (SMEs). https://sciencebasedtargets.org/faqs-for-smes/ Walsh commits to reduce scope 1 and scope 2 GHG emissions 42% by 2030 from a 2020 base year, and to measure and reduce its scope 3 emissions. Walsh commits to reach net-zero by 2040. As part of this, Walsh commits to reduce scope 1+2+3 emissions 90% by 2040 from a 2020 base year.</t>
  </si>
  <si>
    <t>Walsh Mushrooms</t>
  </si>
  <si>
    <t>635400LJOFZSKRCVNQ84</t>
  </si>
  <si>
    <t>Walton Digi-Tech Industries Ltd.</t>
  </si>
  <si>
    <t>Walton Restoration</t>
  </si>
  <si>
    <t>This target was approved using a streamlined target validation route exclusive to small and medium-sized enterprises (SMEs). https://sciencebasedtargets.org/faqs-for-smes/ Walton Restoration commits to reduce scope 1 and scope 2 GHG emissions 42% by 2030 from a 2022 base year, and to measure and reduce its scope 3 emissions.</t>
  </si>
  <si>
    <t>Wankai New Materials Co., Ltd.</t>
  </si>
  <si>
    <t>Ward &amp; Burke Construction Ltd.</t>
  </si>
  <si>
    <t>Warehouses De Pauw</t>
  </si>
  <si>
    <t>BE0003763779</t>
  </si>
  <si>
    <t>549300HWDYC5JXC85138</t>
  </si>
  <si>
    <t>This target was approved using a streamlined target validation route exclusive to small and medium-sized enterprises (SMEs). https://sciencebasedtargets.org/faqs-for-smes/ Warehouses De Pauw commits to reduce scope 1 and scope 2 GHG emissions 42% by 2030 from a 2020 base year, and to measure and reduce its scope 3 emissions.</t>
  </si>
  <si>
    <t>Warehouses Estates Belgium</t>
  </si>
  <si>
    <t>This target was approved using a streamlined target validation route exclusive to small and medium-sized enterprises (SMEs). https://sciencebasedtargets.org/faqs-for-smes/ Warehouses Estates Belgium commits to reduce scope 1 and scope 2 GHG emissions 42% by 2030 from a 2022 base year, and to measure and reduce its scope 3 emissions.</t>
  </si>
  <si>
    <t>WAREMA Renkhoff SE</t>
  </si>
  <si>
    <t>Warmworks Scotland LLP</t>
  </si>
  <si>
    <t>This target was approved using a streamlined target validation route exclusive to small and medium-sized enterprises (SMEs). https://sciencebasedtargets.org/faqs-for-smes/ commits to reduce scope 1 and scope 2 GHG emissions 46% by 2030 from a 2019 base year, and to measure and reduce its scope 3 emissions.This target was approved using a streamlined target validation route exclusive to small and medium-sized enterprises (SMEs). https://sciencebasedtargets.org/faqs-for-smes/ Warmworks Scotland LLP commits to reduce scope 1 and scope 2 GHG emissions 46% by 2030 from a 2019 base year, and to measure and reduce its scope 3 emissions.</t>
  </si>
  <si>
    <t>Warner Music Group</t>
  </si>
  <si>
    <t>US9345502036</t>
  </si>
  <si>
    <t>549300VTZJM9AJG24X77</t>
  </si>
  <si>
    <t>Waste Connections</t>
  </si>
  <si>
    <t>CA94106B1013</t>
  </si>
  <si>
    <t>WasteBox, Inc.</t>
  </si>
  <si>
    <t>WasteBox, Inc. commits to reduce absolute scope 1 and scope 2 GHG emissions 50% by 2030 from a 2018 base year, and to measure and reduce its scope 3 emissions.</t>
  </si>
  <si>
    <t>WATANABE SEISAKUSYO CO., LTD.</t>
  </si>
  <si>
    <t>This target was approved using a streamlined target validation route exclusive to small and medium-sized enterprises (SMEs). https://sciencebasedtargets.org/faqs-for-smes/ WATANABE SEISAKUSYO CO., LTD. commits to reduce scope 1 and scope 2 GHG emissions 42% by 2030 from a 2021 base year, and to measure and reduce its scope 3 emissions.</t>
  </si>
  <si>
    <t>Watanabe Trading Co., Ltd.</t>
  </si>
  <si>
    <t>This target was approved using a streamlined target validation route exclusive to small and medium-sized enterprises (SMEs). https://sciencebasedtargets.org/faqs-for-smes/ Watanabe Trading Co., Ltd. commits to reduce scope 1 and scope 2 GHG emissions 42% by 2030 from a 2021 base year, and to measure and reduce its scope 3 emissions.</t>
  </si>
  <si>
    <t>Watches of Switzerland Group</t>
  </si>
  <si>
    <t>GB00BJDQQ870</t>
  </si>
  <si>
    <t>2138008ZOT5K9PJW7168</t>
  </si>
  <si>
    <t>Watches of Switzerland Group commits to reduce absolute scope 1 and 2
GHG emissions 50% by FY2030 from a FY2020 baseline. Watches of
Switzerland Group also commits to reduce absolute scope 3 GHG emissions
42% within the same timeframe.</t>
  </si>
  <si>
    <t>WATERBOM BALI</t>
  </si>
  <si>
    <t>This target was approved using a streamlined target validation route exclusive to small and medium-sized enterprises (SMEs). https://sciencebasedtargets.org/faqs-for-smes/ WATERBOM BALI commits to reduce scope 1 and scope 2 GHG emissions 46% by 2030 from a 2019 base year, and to measure and reduce its scope 3 emissions. WATERBOM BALI  commits to reduce scope 1+2+3 emissions 90% by 2050 from a 2019 base year.</t>
  </si>
  <si>
    <t>Waterman Group Plc</t>
  </si>
  <si>
    <t>GB0009422543</t>
  </si>
  <si>
    <t>213800KDXZ8ZTL191U40</t>
  </si>
  <si>
    <t>Waterman Group plc commits to reduce absolute scope 1 and 2 GHG
emissions 80% by 2030 from a 2019 base year. Waterman Group plc also
commits to reduce absolute scope 3 GHG emissions 50% within the same
timeframe.</t>
  </si>
  <si>
    <t>Watermark Marketing Pvt Ltd</t>
  </si>
  <si>
    <t>This target was approved using a streamlined target validation route exclusive to small and medium-sized enterprises (SMEs). https://sciencebasedtargets.org/faqs-for-smes/ Watermark Marketing Pvt Ltd commits to reduce scope 1 and scope 2 GHG emissions 42% by 2030 from a 2022 base year, and to measure and reduce its scope 3 emissions.</t>
  </si>
  <si>
    <t>Waters Corp</t>
  </si>
  <si>
    <t>US9418481035</t>
  </si>
  <si>
    <t>5T547R1474YC9HOD8Q74</t>
  </si>
  <si>
    <t>Watertight Management Ltd</t>
  </si>
  <si>
    <t>This target was approved using a streamlined target validation route exclusive to small and medium-sized enterprises (SMEs). https://sciencebasedtargets.org/faqs-for-smes/ Watertight Management Ltd commits to reduce scope 1 and scope 2 GHG emissions 42% by 2030 from a 2020 base year, and to measure and reduce its scope 3 emissions.</t>
  </si>
  <si>
    <t>Wates Group Limited</t>
  </si>
  <si>
    <t>Overall Net-Zero Target
Wates Group commits to reach net-zero GHG emissions across the value chain by 2045.
Near-Term Targets
Wates Group commits to reduce absolute scope 1 and 2 GHG emissions 46.2% by 2030 from a 2019 base year.* Wates Group also commits that 89% of its suppliers by emissions
covering purchased goods and services, will have science-based targets by 2027.
*The target boundary includes land-related emissions and removals from bioenergy
feedstocks.
Long-Term Targets
Wates Group commits to reduce absolute scope 1 and 2 GHG emissions 90% by 2045 from a 2019 base year*. Wates Group Limited also commits to reduce absolute scope 3 GHG
emissions 90% within the same timeframe.
*The target boundary includes land-related emissions and removals from bioenergy
feedstocks.</t>
  </si>
  <si>
    <t>Watkins Payne</t>
  </si>
  <si>
    <t>This target was approved using a streamlined target validation route exclusive to small and medium-sized enterprises (SMEs). https://sciencebasedtargets.org/faqs-for-smes/ Watkins Payne commits to reduce scope 1 and scope 2 GHG emissions 50% by 2030 from a 2018 base year, and to measure and reduce its scope 3 emissions.</t>
  </si>
  <si>
    <t>Wavestone</t>
  </si>
  <si>
    <t>FR0013357621</t>
  </si>
  <si>
    <t>969500GSN25I3B3X6F94</t>
  </si>
  <si>
    <t>FY2049</t>
  </si>
  <si>
    <t>Overall Net-Zero Target
Wavestone commits to reach net-zero GHG emissions across the value chain by FY2049.
Near-Term Targets
Wavestone commits to reduce absolute scope 1 and 2 GHG emissions 29.4% by FY2026
from a FY2019 base year. Wavestone also commits to reduce scope 3 GHG emissions
39.8% per full-time employee within the same timeframe.
Long-Term Targets
Wavestone commits to reduce absolute scope 1 and 2 GHG emissions 90% by FY2049 from a
FY2019 base year. Wavestone also commits to reduce scope 3 GHG emissions 97% per
full-time employee within the same timeframe.</t>
  </si>
  <si>
    <t>Way2Global Srl SB</t>
  </si>
  <si>
    <t>This target was approved using a streamlined target validation route exclusive to small and medium-sized enterprises (SMEs). https://sciencebasedtargets.org/faqs-for-smes/ Way2Global Srl SB commits to reduce scope 1 and scope 2 GHG emissions 42% by 2030 from a 2021 base year, and to measure and reduce its scope 3 emissions.</t>
  </si>
  <si>
    <t>Waystar Technologies, Inc.</t>
  </si>
  <si>
    <t>549300BIRBTAWWHCSZ09</t>
  </si>
  <si>
    <t>Waystar commits to reduce absolute scope 1 GHG emissions 42% by 2030
from a 2021 base year. Waystar also commits to continue annually
sourcing 100% renewable electricity through 2030. Waystar further
commits to reduce absolute scope 3 GHG emissions from purchased goods
and services, fuel and energy related activities, waste generated in
operations, and employee commuting 25% by 2030 from a 2021 base
year.</t>
  </si>
  <si>
    <t>Waystone</t>
  </si>
  <si>
    <t>WCG Clinical, Inc.</t>
  </si>
  <si>
    <t>Wealmoor Ltd.</t>
  </si>
  <si>
    <t>213800RXWOV99B86N840</t>
  </si>
  <si>
    <t>Webdrone SAS</t>
  </si>
  <si>
    <t>This target was approved using a streamlined target validation route exclusive to small and medium-sized enterprises (SMEs). https://sciencebasedtargets.org/faqs-for-smes/ Webdrone SAS commits to reduce scope 1 and scope 2 GHG emissions 42% by 2030 from a 2022 base year, and to measure and reduce its scope 3 emissions.</t>
  </si>
  <si>
    <t>Webhelp</t>
  </si>
  <si>
    <t>549300NWLAMU6V1SEU32</t>
  </si>
  <si>
    <t>Webuild S.p.A.</t>
  </si>
  <si>
    <t>549300UKR289DF4UXQ47</t>
  </si>
  <si>
    <t>Webuild S.p.A. commits to reduce absolute scope 1 and 2 GHG emissions 47% by 2030 from a 2019 base year. Webuild S.p.A. also commits to reduce absolute scope 3 GHG emissions from purchased goods and services 15% over the same target timeframe</t>
  </si>
  <si>
    <t>Weckerle Machines</t>
  </si>
  <si>
    <t>This target was approved using a streamlined target validation route exclusive to small and medium-sized enterprises (SMEs). https://sciencebasedtargets.org/faqs-for-smes/ Weckerle Machines commits to reduce scope 1 and scope 2 GHG emissions 46% by 2030 from a 2019 base year, and to measure and reduce its scope 3 emissions.</t>
  </si>
  <si>
    <t>WEED PLANNING CO.,LTD.</t>
  </si>
  <si>
    <t>This target was approved using a streamlined target validation route exclusive to small and medium-sized enterprises (SMEs). https://sciencebasedtargets.org/faqs-for-smes/ WEED PLANNING CO.,LTD. commits to reduce scope 1 and scope 2 GHG emissions 42% by 2030 from a 2021 base year, and to measure and reduce its scope 3 emissions.</t>
  </si>
  <si>
    <t>Weener Plastics Group BV</t>
  </si>
  <si>
    <t>724500RYOLRELWCVG474</t>
  </si>
  <si>
    <t>Weetabix Ltd</t>
  </si>
  <si>
    <t>GB0009463752</t>
  </si>
  <si>
    <t>Wego Chemical Group</t>
  </si>
  <si>
    <t>Weichert Workforce Mobility</t>
  </si>
  <si>
    <t>Weightmans LLP</t>
  </si>
  <si>
    <t>Weihai Luda Art &amp; Craft Co., Ltd.</t>
  </si>
  <si>
    <t>6556005A27OKNWMN7943</t>
  </si>
  <si>
    <t>This target was approved using a streamlined target validation route exclusive to small and medium-sized enterprises (SMEs). https://sciencebasedtargets.org/faqs-for-smes/. Weihai Luda Art &amp; Craft Co., Ltd.  commits to reduce absolute scope 1 and scope 2 GHG emissions 28% by 2030 from a 2019 base year, and to measure and reduce its scope 3 emissions.</t>
  </si>
  <si>
    <t>Weir Group PLC (The)</t>
  </si>
  <si>
    <t>GB0009465807</t>
  </si>
  <si>
    <t>549300KDR56WHY9I3D10</t>
  </si>
  <si>
    <t>The Weir Group PLC commits to reduce absolute scope 1 and 2 GHG emissions 30% by 2030 from a 2019 base year. The Weir Group PLC also commits to reduce absolute scope 3 GHG emissions from use of sold products 15% within the same timeframe.</t>
  </si>
  <si>
    <t>Welbilt Halesowen Ltd</t>
  </si>
  <si>
    <t>Welby, Inc.</t>
  </si>
  <si>
    <t>This target was approved using a streamlined target validation route exclusive to small and medium-sized enterprises (SMEs). https://sciencebasedtargets.org/faqs-for-smes/ Welby, Inc. commits to reduce scope 1 and scope 2 GHG emissions 46% by 2030 from a 2019 base year, and to measure and reduce its scope 3 emissions.</t>
  </si>
  <si>
    <t>Wella International sarl</t>
  </si>
  <si>
    <t>Wella International sarl commits to reduce absolute scope 1 and 2  GHG emissions 46.2% by 2030 from a 2019 base year. Wella International sarl commits to reduce scope 3 GHG emissions 26.3% per unit sold within the same timeframe.</t>
  </si>
  <si>
    <t>wellcarton GmbH &amp; Co. KG</t>
  </si>
  <si>
    <t>This target was approved using a streamlined target validation route exclusive to small and medium-sized enterprises (SMEs). https://sciencebasedtargets.org/faqs-for-smes/ wellcarton GmbH &amp; Co. KG commits to reduce scope 1 and scope 2 GHG emissions 50% by 2030 from a 2018 base year, and to measure and reduce its scope 3 emissions.</t>
  </si>
  <si>
    <t>Wellington International Airport Ltd.</t>
  </si>
  <si>
    <t>254900CDZB223OSB3H91</t>
  </si>
  <si>
    <t>Wells &amp; Co.</t>
  </si>
  <si>
    <t>Wellspect AB</t>
  </si>
  <si>
    <t>Overall Net-Zero Target
Wellspect AB commits to reach net-zero GHG emissions across the value chain by 2045.
Near-Term Targets
Wellspect AB commits to reduce absolute scope 1 and 2 GHG emissions 80% by 2030 from a
2021 base year.* Wellspect AB also commits to reduce absolute scope 3 GHG emissions
covering upstream transportation and distribution, waste generated in operations and
upstream leased assets 42% within the same timeframe. Wellspect AB further commits that
74.9% of its suppliers by emissions covering purchased goods and services, capital goods
and upstream transportation and distribution will have science-based targets by 2026.
* The target boundary includes biogenic land-related emissions and removals from bioenergy
feedstocks.
Long-Term Targets
Wellspect AB commits to reduce absolute scope 1 and 2 GHG emission 95% by 2045 from a
2021 base year*. Wellspect AB also commits to reduce absolute scope 3 GHG emissions 90%
within the same timeframe.
* The target boundary includes biogenic land-related emissions and removals from bioenergy
feedstocks.</t>
  </si>
  <si>
    <t>Welltower Inc.</t>
  </si>
  <si>
    <t>T6IZ0MBEG5ACZDTR7D06</t>
  </si>
  <si>
    <t>This target was approved using a streamlined target validation route exclusive to small and medium-sized enterprises (SMEs). https://sciencebasedtargets.org/faqs-for-smes/ Welltower Inc. commits to reduce scope 1 and scope 2 GHG emissions 28% by 2030 from a 2019 base year, and to measure and reduce its scope 3 emissions.</t>
  </si>
  <si>
    <t>Welspun India Limited</t>
  </si>
  <si>
    <t>INE192B01031</t>
  </si>
  <si>
    <t>335800A8GZ4VWQVNYI40</t>
  </si>
  <si>
    <t>Wendel SE</t>
  </si>
  <si>
    <t>FR0000121204</t>
  </si>
  <si>
    <t>969500M98ZMIZYJD5O34</t>
  </si>
  <si>
    <t>Headline target: Wendel’s portfolio targets cover 76% of its total investment and lending by
asset value as of 2022. As of that year, required activities made up 76% of Wendel's total
investment and lending by asset value while optional activities made up 2% and out of scope activities made up 22%.
https://sciencebasedtargets.org/resources/files/Target-language-and-summary_Wendel.pdf</t>
  </si>
  <si>
    <t>Wenell Management AB</t>
  </si>
  <si>
    <t>This target was approved using a streamlined target validation route exclusive to small and medium-sized enterprises (SMEs). https://sciencebasedtargets.org/faqs-for-smes/ Wenell Management AB commits to reduce scope 1 and scope 2 GHG emissions 50% by 2030 from a 2018 base year, and to measure and reduce its scope 3 emissions.</t>
  </si>
  <si>
    <t>WENZHOU KAICHENG MACHINERY CO.,LTD</t>
  </si>
  <si>
    <t>This target was approved using a streamlined target validation route exclusive to small and medium-sized enterprises (SMEs). https://sciencebasedtargets.org/faqs-for-smes/ WENZHOU KAICHENG MACHINERY CO.,LTD commits to reduce scope 1 and scope 2 GHG emissions 42% by 2030 from a 2021 base year, and to measure and reduce its scope 3 emissions. WENZHOU KAICHENG MACHINERY CO.,LTD commits to reduce scope 1+2+3 emissions 95% by 2050 from a 2021 base year.</t>
  </si>
  <si>
    <t>WEPA Group</t>
  </si>
  <si>
    <t>529900KQ44OJDIDU6J81</t>
  </si>
  <si>
    <t>WEPA commits to reduce scope 1 and 2 GHG emissions by 52.5% per ton of sold product by 2030 from a 2019 base year.* WEPA also commits to reduce scope 3 GHG emissions by 52.5% per ton of sold product within the same timeframe. *The target boundary includes biogenic emissions and removals from bioenergy feedstocks.</t>
  </si>
  <si>
    <t>Wereldhave</t>
  </si>
  <si>
    <t>NL0000289213</t>
  </si>
  <si>
    <t>724500YRQCY3BD9RJZ92</t>
  </si>
  <si>
    <t>This target was approved using a streamlined target validation route exclusive to small and medium-sized enterprises (SMEs). https://sciencebasedtargets.org/faqs-for-smes/Wereldhave commits to reduce absolute scope 1 and scope 2 GHG emissions 30% by 2030 from a 2018 base year, and to measure and reduce its scope 3 emissions.</t>
  </si>
  <si>
    <t>Werksta Group AB</t>
  </si>
  <si>
    <t>Werner Gießler GmbH</t>
  </si>
  <si>
    <t>This target was approved using a streamlined target validation route exclusive to small and medium-sized enterprises (SMEs). https://sciencebasedtargets.org/faqs-for-smes/ Werner Gießler GmbH commits to reduce scope 1 and scope 2 GHG emissions 42% by 2030 from a 2021 base year, and to measure and reduce its scope 3 emissions. Werner Gießler GmbH commits to reach net-zero by 2050. As part of this, Werner Gießler GmbH commits to reduce scope 1+2+3 emissions 90% by 2050 from a 2021 base year.</t>
  </si>
  <si>
    <t>Wernsing Feinkost GmbH</t>
  </si>
  <si>
    <t>5299007RWTOPUE0SFI11</t>
  </si>
  <si>
    <t>Wernsing Food Family GmbH &amp; Co. KG</t>
  </si>
  <si>
    <t>West Coast Partnership</t>
  </si>
  <si>
    <t>Overall Net-Zero Target
West Coast Partnership commits to reach net-zero GHG emissions across the value chain
by FY2035.
Near-Term Targets
West Coast Partnership commits to reduce absolute scope 1 and 2 GHG emissions 40% by
FY2026 from a FY2020 base year. West Coast Partnership commits to reduce absolute
scope 3 GHG emissions 15% by FY2026 from a FY2021 base year. West Coast Partnership
commits that 90% of its suppliers by spend covering purchased goods and services, and
capital goods, will have science-based targets by FY2026. *The target boundary includes
land-related emissions and removals from bioenergy feedstocks.
Long-Term Targets
West Coast Partnership commits to reduce absolute scope 1 and 2 GHG emissions 90% by
FY2035 from a FY2020 base year and commits to maintain at least 90% absolute scope 1
and 2 emissions reductions from FY2035 through FY2050.* West Coast Partnership commits to reduce absolute scope 3 GHG emissions 90% by FY2035 from a FY2021 base year and commits to maintain at least 90% absolute scope 3 emissions reductions from FY2035 through FY2050. *The target boundary includes land-related emissions and removals from bioenergy feedstocks.</t>
  </si>
  <si>
    <t>West Fraser Timber Co. Ltd</t>
  </si>
  <si>
    <t>CA9528451052</t>
  </si>
  <si>
    <t>5493005WD1ZK6WBVR988</t>
  </si>
  <si>
    <t>West Fraser Timber Co. Ltd. commits to reduce absolute scope 1 and 2 GHG emissions 46.2% by 2030 from a 2019 base year.* West Fraser Timber Co. Ltd. also commits to reduce absolute scope 3 GHG emissions 25% by 2030 from a 2020 base year. *The target boundary includes biogenic emissions and removals from bioenergy feedstocks.</t>
  </si>
  <si>
    <t>West Pharmaceutical Services, Inc</t>
  </si>
  <si>
    <t>US955306AA38</t>
  </si>
  <si>
    <t>5493007NKRGM1RJQ1P16</t>
  </si>
  <si>
    <t>Westcon International</t>
  </si>
  <si>
    <t>FY2030, FY2025</t>
  </si>
  <si>
    <t>Overall Net-Zero Target
Westcon International commits to reach net-zero GHG emissions across the value chain by
FY2050.
Near-Term Targets
Westcon International commits to reduce absolute scope 1 and 2 GHG emissions 50% by
FY2030 from a FY2022 base year. Westcon International also commits to reduce absolute
scope 3 GHG emissions 25% within the same timeframe. Westcon International further
commits that 80% of its suppliers by spend, covering purchased goods and services, will
have science-based targets by FY2025.
Long-Term Targets
Westcon International commits to reduce absolute scope 1, 2, and 3 GHG emissions 90% by FY2050 from a FY2022 base year.</t>
  </si>
  <si>
    <t>Western Digital</t>
  </si>
  <si>
    <t>US9581021055</t>
  </si>
  <si>
    <t>549300QQXOOYEF89IC56</t>
  </si>
  <si>
    <t>Western Digital commits to reduce absolute scope 1 and 2 GHG emissions 42% by FY2030 from a FY2020 base year. Western Digital also commits to reduce scope 3 GHG emissions from use of sold products 50% per petabyte capacity sold by FY2030 from a FY2020 base year.</t>
  </si>
  <si>
    <t>Western Refrigeration Pvt Limited</t>
  </si>
  <si>
    <t>3358004JB5DDCK887813</t>
  </si>
  <si>
    <t>Westfalia Fruit International</t>
  </si>
  <si>
    <t>213800OFWHHVVZYRDZ40</t>
  </si>
  <si>
    <t>WestRock Company</t>
  </si>
  <si>
    <t>US96145D1054</t>
  </si>
  <si>
    <t>5493004Z9TCQW68YVL89</t>
  </si>
  <si>
    <t>WestRock commits to reduce absolute scope 1 and 2 GHG emissions 27.5% by FY2030 from a FY2019 base year*. WestRock also commits to reduce absolute scope 3 GHG emissions from purchased goods and services, fuel and energy activities, upstream and downstream transportation and distribution, and end of life treatment of sold products 27.5% within the same timeframe. *The target boundary includes biogenic emissions and removals from bioenergy feedstocks</t>
  </si>
  <si>
    <t>Westwing Group SE</t>
  </si>
  <si>
    <t>DE000A2N4H07</t>
  </si>
  <si>
    <t>529900BN8B4KAHILIX84</t>
  </si>
  <si>
    <t>Westwing Group SE commits to reduce absolute scope 1 and 2 GHG emissions
75% by 2030 from a 2022 base year.* Westwing Group SE commits that 80% of
its suppliers by spend covering purchased goods and services, and upstream
transportation and distribution will have science-based targets by 2027. *The target
boundary includes land-related emissions and removals from bioenergy
feedstocks.</t>
  </si>
  <si>
    <t>WeWork</t>
  </si>
  <si>
    <t>USU96217AA99</t>
  </si>
  <si>
    <t>969500TO0SDXOE3FIM77</t>
  </si>
  <si>
    <t>Weyerhaeuser Company</t>
  </si>
  <si>
    <t>US9621661043</t>
  </si>
  <si>
    <t>08IRJODWFYBI7QWRGS31</t>
  </si>
  <si>
    <t>Weyerhaeuser commits to reduce absolute scope 1 and 2 GHG emissions 42% by 2030 from a 2020 base year. Weyerhaeuser also commits to reduce scope 3 GHG emissions 25% per ton of production within the same timeframe. * The target boundary includes biogenic emissions and removals from bioenergy feedstocks.</t>
  </si>
  <si>
    <t>WFW Global LLP</t>
  </si>
  <si>
    <t>Watson Farley Williams Global LLP commits to reduce absolute scope 1 and 2
GHG emissions by 70% by 2032 from a 2019 base year. Watson Farley Williams
Global LLP also commits to reduce absolute scope 3 GHG emissions by 54.6%
within the same timeframe.</t>
  </si>
  <si>
    <t>WH Smith PLC</t>
  </si>
  <si>
    <t>GB00B2PDGW16</t>
  </si>
  <si>
    <t>2138001KJNGUJ34G7X91</t>
  </si>
  <si>
    <t>WH Smith commits to reduce absolute scope 1 and 2 GHG emissions 80% by FY2030 from FY2020 base year. WH Smith also commits that 75% of its suppliers by emissions covering purchased goods and services and upstream transportation and distribution will have science-based targets  byFY2027.</t>
  </si>
  <si>
    <t>What's Cooking?</t>
  </si>
  <si>
    <t>BE0003573814</t>
  </si>
  <si>
    <t>549300EOHIZUJWKQ3G67</t>
  </si>
  <si>
    <t>Whatfix Private Limited</t>
  </si>
  <si>
    <t>Wheaton Precious Metals Corp.</t>
  </si>
  <si>
    <t>CA8283361076</t>
  </si>
  <si>
    <t>549300XSFG5ZCGVYD886</t>
  </si>
  <si>
    <t>This target was approved using a streamlined target validation route exclusive to small and medium-sized enterprises (SMEs). https://sciencebasedtargets.org/faqs-for-smes/ Wheaton Precious Metals Corp. commits to reduce  scope 1 and scope 2 GHG emissions 50% by 2030 from a 2018 base year, and to measure and reduce its scope 3 emissions.</t>
  </si>
  <si>
    <t>WHEB Asset Management LLP</t>
  </si>
  <si>
    <t>213800B7UEMSC61UL290</t>
  </si>
  <si>
    <t>Financial Institution. Deadline to submit targets May 2024</t>
  </si>
  <si>
    <t>Whirlpool Corporation</t>
  </si>
  <si>
    <t>US9633201069</t>
  </si>
  <si>
    <t>WHENKOULSSK7WUM60H03</t>
  </si>
  <si>
    <t>Whirlpool Corporation commits to reduce absolute scope 1 and 2 GHG emissions 50% by 2030 from a 2016 base year. Whirlpool Corporation also commits to reduce absolute scope 3 GHG emissions from use of sold products 20% over the same timeframe</t>
  </si>
  <si>
    <t>Whistl Consolidated Ltd</t>
  </si>
  <si>
    <t>Whitbread PLC</t>
  </si>
  <si>
    <t>GB00B1KJJ408</t>
  </si>
  <si>
    <t>21380099VMZKRMN3EX36</t>
  </si>
  <si>
    <t>Overall Net-Zero Target
Whitbread PLC commits to reach net-zero GHG emissions across the value chain by FY2050.
Near-Term Targets
Whitbread PLC commits to reduce scope 1 and 2 GHG emissions by 84.1% per square meter
by FY2030 from a FY2016 base year. Whitbread also commits to reduce scope 3 GHG
emissions by 58.1% per square meter by FY2030 from a FY2018 base year.
Long-Term Targets
Whitbread PLC commits to reduce scope 1 and 2 GHG emissions 99.6% by FY2040 from a
FY2016 base year.
Whitbread PLC also commits to reduce scope 3 GHG emissions 90% by FY2050 from a
FY2018 base year.</t>
  </si>
  <si>
    <t>White House</t>
  </si>
  <si>
    <t>984500742F6A52EVDA45</t>
  </si>
  <si>
    <t>White House commits to reduce absolute scope 1 and scope 2 GHG emissions 50% by 2030 from a 2018 base year, and to measure and reduce its scope 3 emissions.</t>
  </si>
  <si>
    <t>White Stuff Group</t>
  </si>
  <si>
    <t>213800YEGTZQ7JCXGW90</t>
  </si>
  <si>
    <t>Whitsell Innovations, Inc</t>
  </si>
  <si>
    <t>This target was approved using a streamlined target validation route exclusive to small and medium-sized enterprises (SMEs). https://sciencebasedtargets.org/faqs-for-smes/ Whitsell Innovations, Inc commits to maintain zero scope 1 and scope 2 emissions through 2030 from a 2023 base year, and to measure and reduce its scope 3 emissions</t>
  </si>
  <si>
    <t>WHR Group, Inc. DBA WHR Global</t>
  </si>
  <si>
    <t>This target was approved using a streamlined target validation route exclusive to small and medium-sized enterprises (SMEs). https://sciencebasedtargets.org/faqs-for-smes/ WHR Group, Inc. DBA WHR Global commits to reduce scope 1 and scope 2 GHG emissions 50% by 2030 from a 2018 base year, and to measure and reduce its scope 3 emissions.</t>
  </si>
  <si>
    <t>Wibit Sports GmbH</t>
  </si>
  <si>
    <t>This target was approved using a streamlined target validation route exclusive to small and medium-sized enterprises (SMEs). https://sciencebasedtargets.org/faqs-for-smes/ Wibit Sports GmbH commits to reduce scope 1 and scope 2 GHG emissions 42% by 2030 from a 2021 base year, and to measure and reduce its scope 3 emissions.</t>
  </si>
  <si>
    <t>Wickes Group PLC</t>
  </si>
  <si>
    <t>Wickes commits to reduce absolute scope 1 and 2 GHG emissions 42% by 2030 from a 2021 base year. Wickes also commits to reduce absolute scope 3 GHG emissions from the use of sold products 42% within the same timeframe. Wickes further commits that 45% of its suppliers by emissions covering purchased goods and services, will have science-based targets by 2027.</t>
  </si>
  <si>
    <t>Wiegand-Glas Holding GmbH</t>
  </si>
  <si>
    <t>529900GZUPJ856MCAW47</t>
  </si>
  <si>
    <t>Wiegand-Glas Holding GmbH commits to reduce absolute scope 1 and 2 GHG emissions 63% by 2036 from a 2021 base year. Wiegand-Glas Holding GmbH also commits to reduce absolute scope 3 GHG emissions 19% within the same timeframe.  *The target boundary includes land-related emissions and removals from bioenergy feedstocks.</t>
  </si>
  <si>
    <t>Wieland Group</t>
  </si>
  <si>
    <t>Wieland Group commits to reduce absolute scope 1 and 2 GHG emissions 46.2% by 2030 from a 2019 base year. Wieland Group also commits to reduce absolute scope 3 GHG emissions from purchased goods and services 46.2% within the same timeframe.</t>
  </si>
  <si>
    <t>SE0011205194</t>
  </si>
  <si>
    <t>549300RC1YDJPITF8X06</t>
  </si>
  <si>
    <t>Wiiisdom</t>
  </si>
  <si>
    <t>This target was approved using a streamlined target validation route exclusive to small and medium-sized enterprises (SMEs). https://sciencebasedtargets.org/faqs-for-smes/ Wiiisdom commits to reduce scope 1 and scope 2 GHG emissions 42% by 2030 from a 2022 base year, and to measure and reduce its scope 3 emissions.</t>
  </si>
  <si>
    <t>WIK Far East Ltd</t>
  </si>
  <si>
    <t>Wikborg Rein Advokatfirma AS</t>
  </si>
  <si>
    <t>WILHELM KÖNIG MTM GmbH</t>
  </si>
  <si>
    <t>This target was approved using a streamlined target validation route exclusive to small and medium-sized enterprises (SMEs). https://sciencebasedtargets.org/faqs-for-smes/ WILHELM KÖNIG MTM GmbH commits to reduce scope 1 and scope 2 GHG emissions 50% by 2030 from a 2018 base year, and to measure and reduce its scope 3 emissions.</t>
  </si>
  <si>
    <t>Willerby Landscapes Ltd.</t>
  </si>
  <si>
    <t>This target was approved using a streamlined target validation route exclusive to small and medium-sized enterprises (SMEs). https://sciencebasedtargets.org/faqs-for-smes/ Willerby Landscapes Ltd. commits to reduce scope 1 and scope 2 GHG emissions 42% by 2030 from a 2020 base year, and to measure and reduce its scope 3 emissions.</t>
  </si>
  <si>
    <t>Willhem AB</t>
  </si>
  <si>
    <t>549300ZMAAKJQKWNSF23</t>
  </si>
  <si>
    <t>This target was approved using a streamlined target validation route exclusive to small and medium-sized enterprises (SMEs). https://sciencebasedtargets.org/faqs-for-smes/. Willhem AB commits to reduce absolute scope 1 and scope 2 GHG emissions 50% by 2030 from a 2018 base year, and to measure and reduce its scope 3 emissions.</t>
  </si>
  <si>
    <t>William Fry LLP</t>
  </si>
  <si>
    <t>This target was approved using a streamlined target validation route exclusive to small and medium-sized enterprises (SMEs). https://sciencebasedtargets.org/faqs-for-smes/ William Fry LLP commits to reduce  scope 1 and scope 2 GHG emissions 50% by 2030 from a 2018 base year, and to measure and reduce its scope 3 emissions.</t>
  </si>
  <si>
    <t>William Haley Engineering Ltd</t>
  </si>
  <si>
    <t>This target was approved using a streamlined target validation route exclusive to small and medium-sized enterprises (SMEs). https://sciencebasedtargets.org/faqs-for-smes/ William Haley Engineering Ltd commits to reduce scope 1 and scope 2 GHG emissions 42% by 2030 from a 2022 base year, and to measure and reduce its scope 3 emissions.</t>
  </si>
  <si>
    <t>William Hare Group Limited</t>
  </si>
  <si>
    <t>213800W3CFZGI3E3UU36</t>
  </si>
  <si>
    <t>William Hare Group Limited commits to reduce absolute scope 1 and 2 GHG emissions 50.4% by 2032 from a 2021 base year.* William Hare Group Limited also commits to reduce absolute scope 3 GHG emissions 50.4% within the same timeframe. 
*The target boundary includes land-related emissions and removals from bioenergy feedstocks.</t>
  </si>
  <si>
    <t>William King Ltd</t>
  </si>
  <si>
    <t>213800YQIESAWUR1HW57</t>
  </si>
  <si>
    <t>Williams-Sonoma, Inc.</t>
  </si>
  <si>
    <t>US9699041011</t>
  </si>
  <si>
    <t>549300IARG6YWVTZ1I92</t>
  </si>
  <si>
    <t>Williams-Sonoma, Inc. commits to reduce absolute scope 1 and 2 GHG emissions 50% by 2030 from a 2019 base year. Williams-Sonoma, Inc. also commits to reduce absolute scope 3 GHG emissions 14% over the same timeframe.</t>
  </si>
  <si>
    <t>Willingjet Life Science Ltd</t>
  </si>
  <si>
    <t>This target was approved using a streamlined target validation route exclusive to small and medium-sized enterprises (SMEs). https://sciencebasedtargets.org/faqs-for-smes/ Willingjet Life Science Ltd commits to reduce scope 1 and scope 2 GHG emissions 42% by 2030 from a 2022 base year, and to measure and reduce its scope 3 emissions.</t>
  </si>
  <si>
    <t>Willmott Dixon Holdings Limited</t>
  </si>
  <si>
    <t>Willmott Dixon commits to reduce absolute scope 1 and 2 GHG emissions 100% by 2030 from a 2018 base year. Willmott Dixon also commits to reduce absolute scope 3 GHG emissions from purchased goods and services 55% by 2030 and 100% by 2040 from a 2018 base year.</t>
  </si>
  <si>
    <t>Wilmar International Limited</t>
  </si>
  <si>
    <t>SG1T56930848</t>
  </si>
  <si>
    <t>549300H2EAI4YRLWBB20</t>
  </si>
  <si>
    <t>Wilmington plc</t>
  </si>
  <si>
    <t>GB0009692319</t>
  </si>
  <si>
    <t>213800PFUQT4HHFYZJ63</t>
  </si>
  <si>
    <t>Wilo SE</t>
  </si>
  <si>
    <t>Overall Net-Zero Target: Wilo SE commits to reach net-zero greenhouse gas emissions across the value chain by 2050. Near-Term Targets: Wilo SE commits to reduce absolute scope 1 and 2 GHG emissions 50% by 2030 from a 2020 base year. Wilo SE commits to increase annual sourcing of renewable electricity from 40% in 2020 to 100% by 2030. Wilo SE also commits to reduce absolute scope 3 GHG emissions 25% by 2030 from a 2020 base year. Long-Term Targets: Wilo SE commits to reduce absolute scope 1 and 2 GHG emissions 90% by 2050 from a 2020 base year. Wilo SE also commits to reduce absolute scope 3 GHG emissions 90% within the same timeframe.</t>
  </si>
  <si>
    <t>Wilson James Ltd</t>
  </si>
  <si>
    <t>Wilthagen B.V.</t>
  </si>
  <si>
    <t>This target was approved using a streamlined target validation route exclusive to small and medium-sized enterprises (SMEs). https://sciencebasedtargets.org/faqs-for-smes/ Wilthagen B.V. commits to reduce scope 1 and scope 2 GHG emissions 42% by 2030 from a 2020 base year, and to measure and reduce its scope 3 emissions.</t>
  </si>
  <si>
    <t>Win Hanverky Holdings Limited</t>
  </si>
  <si>
    <t>Win Hanverky commits to reduce absolute scope 1 and 2 GHG emissions 42% by 2030 from a 2021 base year.* Win Hanverky also commits to reduce absolute scope 3 GHG emissions from purchased goods and services and fuel and energy related activities 25% within the same timeframe.
*The target boundary includes land-related emissions and removals from bioenergy feedstocks.</t>
  </si>
  <si>
    <t>Winbrook</t>
  </si>
  <si>
    <t>This target was approved using a streamlined target validation route exclusive to small and medium-sized enterprises (SMEs). https://sciencebasedtargets.org/faqs-for-smes/ Winbrook commits to reduce scope 1 and scope 2 GHG emissions 42% by 2030 from a 2022 base year, and to measure and reduce its scope 3 emissions.</t>
  </si>
  <si>
    <t>WINDAR RENOVABLES SA</t>
  </si>
  <si>
    <t>WindowMaster International A/S</t>
  </si>
  <si>
    <t>DK0061278355</t>
  </si>
  <si>
    <t>213800AY63BS1KSTBG16</t>
  </si>
  <si>
    <t>This target was approved using a streamlined target validation route exclusive to small and medium-sized enterprises (SMEs). https://sciencebasedtargets.org/faqs-for-smes/ WindowMaster International A/S commits to reduce scope 1 and scope 2 GHG emissions 46% by 2030 from a 2019 base year, and to measure and reduce its scope 3 emissions.</t>
  </si>
  <si>
    <t>Windy Apparels Ltd.</t>
  </si>
  <si>
    <t>wing Co., LTD</t>
  </si>
  <si>
    <t>This target was approved using a streamlined target validation route exclusive to small and medium-sized enterprises (SMEs). https://sciencebasedtargets.org/faqs-for-smes/ wing Co., LTD commits to reduce scope 1 and scope 2 GHG emissions 42% by 2030 from a 2020 base year, and to measure and reduce its scope 3 emissions.</t>
  </si>
  <si>
    <t>Winga Apparel Group Ltd.</t>
  </si>
  <si>
    <t>Winkler Partners</t>
  </si>
  <si>
    <t>This target was approved using a streamlined target validation route exclusive to small and medium-sized enterprises (SMEs). https://sciencebasedtargets.org/faqs-for-smes/ Winkler Partners commits to reduce scope 1 and scope 2 GHG emissions 42% by 2030 from a 2021 base year, and to measure and reduce its scope 3 emissions.</t>
  </si>
  <si>
    <t>Winkuan ihome Solutions Co., Ltd.</t>
  </si>
  <si>
    <t>This target was approved using a streamlined target validation route exclusive to small and medium-sized enterprises (SMEs). https://sciencebasedtargets.org/faqs-for-smes/ Winkuan ihome Solutions Co., Ltd. commits to reduce scope 1 and scope 2 GHG emissions 42% by 2030 from a 2022 base year, and to measure and reduce its scope 3 emissions.</t>
  </si>
  <si>
    <t>Winnebago Industries</t>
  </si>
  <si>
    <t>US9746371007</t>
  </si>
  <si>
    <t>549300B7OYKYJLTE3G11</t>
  </si>
  <si>
    <t>Winner Sky International Limited</t>
  </si>
  <si>
    <t>Winpak</t>
  </si>
  <si>
    <t>CA97535P1045</t>
  </si>
  <si>
    <t>Wipf AG</t>
  </si>
  <si>
    <t>This target was approved using a streamlined target validation route exclusive to small and medium-sized enterprises (SMEs). https://sciencebasedtargets.org/faqs-for-smes/ Wipf AG commits to reduce scope 1 and scope 2 GHG emissions 42% by 2030 from a 2021 base year, and to measure and reduce its scope 3 emissions.</t>
  </si>
  <si>
    <t>Wipro</t>
  </si>
  <si>
    <t>INE075A01022</t>
  </si>
  <si>
    <t>335800IFS1IJHESG8362</t>
  </si>
  <si>
    <t>Wipro commits to reach net-zero greenhouse gas emissions across the value chain by FY2040.  
Near-Term Targets
Wipro commits to reduce absolute scope 1 and 2 GHG emissions 59% by FY2030 from a FY2017 base year,* and absolute scope 3 GHG emissions 55% by FY2030 from a FY2020 base year. 
Long-Term Targets
Wipro also commits to reduce absolute scope 1 and 2 emissions 100% by FY2040 from a FY2017 base year,* and absolute scope 3 GHG emissions 100% by FY2040 from a FY2020 base year.
* The target boundary includes land-related emissions and removals from bioenergy feedstocks.</t>
  </si>
  <si>
    <t>WIRE-OR-PRINT UK LIMITED</t>
  </si>
  <si>
    <t>This target was approved using a streamlined target validation route exclusive to small and medium-sized enterprises (SMEs). https://sciencebasedtargets.org/faqs-for-smes/ WIRE-OR-PRINT UK LIMITED commits to reduce scope 1 and scope 2 GHG emissions 42% by 2030 from a 2022 base year, and to measure and reduce its scope 3 emissions.</t>
  </si>
  <si>
    <t>Wireless Logic Ltd</t>
  </si>
  <si>
    <t>This target was approved using a streamlined target validation route exclusive to small and medium-sized enterprises (SMEs). https://sciencebasedtargets.org/faqs-for-smes/ Wireless Logic Ltd commits to reach net-zero by 2030. As part of this, Wireless Logic Ltd commits to reduce scope 1+2+3 emissions 90% by 2030 from a 2021 base year.</t>
  </si>
  <si>
    <t>Wise Travel India Private Limited</t>
  </si>
  <si>
    <t>INE623Y01011</t>
  </si>
  <si>
    <t>9845003696D1B5611L42</t>
  </si>
  <si>
    <t>Wissen Infotech Pvt Ltd</t>
  </si>
  <si>
    <t>Wistron Corporation</t>
  </si>
  <si>
    <t>TW0003231007</t>
  </si>
  <si>
    <t>254900DIEONKUALBFM06</t>
  </si>
  <si>
    <t>Wistron NeWeb Corporation</t>
  </si>
  <si>
    <t>TW0006285000</t>
  </si>
  <si>
    <t>With Intelligence</t>
  </si>
  <si>
    <t>This target was approved using a streamlined target validation route exclusive to small and medium-sized enterprises (SMEs). https://sciencebasedtargets.org/faqs-for-smes/ With Intelligence commits to reduce scope 1 and scope 2 GHG emissions 42% by 2030 from a 2021 base year, and to measure and reduce its scope 3 emissions.</t>
  </si>
  <si>
    <t>Within3, Inc</t>
  </si>
  <si>
    <t>This target was approved using a streamlined target validation route exclusive to small and medium-sized enterprises (SMEs). https://sciencebasedtargets.org/faqs-for-smes/ Within3, Inc commits to reduce scope 1 and scope 2 GHG emissions 42% by 2030 from a 2022 base year, and to measure and reduce its scope 3 emissions.</t>
  </si>
  <si>
    <t>Withincompliance LLC dba Virtuosity Consulting</t>
  </si>
  <si>
    <t>This target was approved using a streamlined target validation route exclusive to small and medium-sized enterprises (SMEs). https://sciencebasedtargets.org/faqs-for-smes/ Withincompliance LLC dba Virtuosity Consulting commits to reduce absolute scope 1 and scope 2 GHG emissions 50% by 2030 from a 2018 base year, and to measure and reduce its scope 3 emissions.</t>
  </si>
  <si>
    <t>Witzenmann GmbH</t>
  </si>
  <si>
    <t>529900LRH0FA6AJ1YJ83</t>
  </si>
  <si>
    <t>Wiwynn Corporation</t>
  </si>
  <si>
    <t>TW0006669005</t>
  </si>
  <si>
    <t>254900FV2R15PMKXFL69</t>
  </si>
  <si>
    <t>Wiwynn Corporation commits to reduce absolute scope 1 and 2 GHG emissions 25% by 2031 from a 2021 base year. Wiwynn Corporation also commits to reduce absolute scope 3 GHG emissions 12.3% within the same timeframe</t>
  </si>
  <si>
    <t>WIZERTECH INFORMATICS PRIVATE LIMITED</t>
  </si>
  <si>
    <t>Wizz Air Holdings Plc.</t>
  </si>
  <si>
    <t>JE00BN574F90</t>
  </si>
  <si>
    <t>213800COXGZCORLJZA85</t>
  </si>
  <si>
    <t>WJ Group Ltd</t>
  </si>
  <si>
    <t>WM</t>
  </si>
  <si>
    <t>US94106L1098</t>
  </si>
  <si>
    <t>549300YX8JIID70NFS41</t>
  </si>
  <si>
    <t>WM commits to reduce absolute scope 1 and 2 GHG emissions 42% by
2031 from a 2021 base year.*
*The target boundary includes land-related emissions and removals from bioenergy feedstocks.</t>
  </si>
  <si>
    <t>WNS (Holdings) Limited</t>
  </si>
  <si>
    <t>US92932M1018</t>
  </si>
  <si>
    <t>529900RM7QHUD3W9DM42</t>
  </si>
  <si>
    <t>Woco Franz Josef Wolf Holding GmbH</t>
  </si>
  <si>
    <t>529900KYXQPQVUQXPK44</t>
  </si>
  <si>
    <t>Woco Group commits to reduce absolute scope 1 and 2 GHG emissions 46.2% by 2030 from a 2019 base year. Woco Group also commits to reduce absolute scope 3 GHG emissions 27.5% within the same timeframe.</t>
  </si>
  <si>
    <t>Wolters Kluwer N.V.</t>
  </si>
  <si>
    <t>NL0000395903</t>
  </si>
  <si>
    <t>724500TEM53I0U077B74</t>
  </si>
  <si>
    <t>Wolters Kluwer commits to reduce absolute scope 1 and 2 GHG emissions 50% by 2030 from a 2019 base year. Wolters Kluwer also commits to reduce absolute scope 3 GHG emissions 30% by 2030 from a 2019 base year.</t>
  </si>
  <si>
    <t>WONDER Group</t>
  </si>
  <si>
    <t>Wood Life Company</t>
  </si>
  <si>
    <t>This target was approved using a streamlined target validation route exclusive to small and medium-sized enterprises (SMEs). https://sciencebasedtargets.org/faqs-for-smes/ Wood Life Company commits to reduce absolute scope 1 and scope 2 GHG emissions 50% by 2030 from a 2018 base year, and to measure and reduce its scope 3 emissions.</t>
  </si>
  <si>
    <t>WoolWorks New Zealand Ltd</t>
  </si>
  <si>
    <t>This target was approved using a streamlined target validation route exclusive to small and medium-sized enterprises (SMEs). https://sciencebasedtargets.org/faqs-for-smes/ WoolWorks New Zealand Ltd commits to reduce scope 1 and scope 2 GHG emissions 46% by 2030 from a 2019 base year, and to measure and reduce its scope 3 emissions.</t>
  </si>
  <si>
    <t>Woolworths Group Limited</t>
  </si>
  <si>
    <t>AU000000WOW2</t>
  </si>
  <si>
    <t>QNWEWQBS7HP85QHXQL92</t>
  </si>
  <si>
    <t>Woolworths commits to reduce absolute scope 1 and 2 GHG emissions 63% by 2030 from a 2015 base year. Woolworths commits to reduce absolute scope 3 GHG emissions 19% by 2030 from a 2015 base year.</t>
  </si>
  <si>
    <t>Woolworths Holdings Ltd</t>
  </si>
  <si>
    <t>Woolworths Holdings Ltd commits to reduce absolute scope 1 scope 2 GHG emissions 50% by 2030 from a 2019 base year. Woolworths Holdings Ltd commits that 25% of its suppliers by spend covering purchased goods and services, will have science-based targets by 2024.</t>
  </si>
  <si>
    <t>Woonerf Inc.</t>
  </si>
  <si>
    <t>This target was approved using a streamlined target validation route exclusive to small and medium-sized enterprises (SMEs). https://sciencebasedtargets.org/faqs-for-smes/ Woonerf Inc. commits to reduce scope 1 and scope 2 GHG emissions 42% by 2030 from a 2022 base year, and to measure and reduce its scope 3 emissions.</t>
  </si>
  <si>
    <t>Woori Financial Group</t>
  </si>
  <si>
    <t>KR7316140003</t>
  </si>
  <si>
    <t>Headline target: Woori Financial Group's portfolio targets cover 33% of its total investment and lending by total assets as of 2022. As of that year, required activities made up 18% of Woori Financial Group's total investment and lending by total assets while optional activities made up 24% and out of scope activities made up 58%. https://sciencebasedtargets.org/resources/files/Target-language-and-summary_Woori-Financial-Group.pdf</t>
  </si>
  <si>
    <t>WORD Co.,Ltd.</t>
  </si>
  <si>
    <t>Work &amp; Co</t>
  </si>
  <si>
    <t>Work &amp; Co commits to reduce absolute scope 1 and 2 GHG emissions 33.6% by 2028 from a 2021 base year. Work &amp; Co also commits to reduce scope 3 GHG emissions from purchased goods &amp; services 44% per USD value added within the same timeframe. Work &amp; Co further commits to reduce emissions from employee teleworking 44% per USD value added within the same timeframe.</t>
  </si>
  <si>
    <t>Workday</t>
  </si>
  <si>
    <t>US98138H1014</t>
  </si>
  <si>
    <t>549300J0DYC0N31V7G13</t>
  </si>
  <si>
    <t>Workday, Inc. commits to continue annually sourcing 100% renewable electricity through FY2030. Workday, Inc. commits to reduce absolute scope 3 business travel GHG emissions 25% by FY2026 from a FY2020 base year. Workday, Inc. commits that 70% of its suppliers by spend covering purchased goods &amp; services and capital goods will have science-based targets by FY2026.</t>
  </si>
  <si>
    <t>Workiva</t>
  </si>
  <si>
    <t>US98139A1051</t>
  </si>
  <si>
    <t>Workplace Designs Pvt Ltd</t>
  </si>
  <si>
    <t>This target was approved using a streamlined target validation route exclusive to small and medium-sized enterprises (SMEs). https://sciencebasedtargets.org/faqs-for-smes/ Workplace Designs Pvt Ltd commits to reduce scope 1 and scope 2 GHG emissions 42% by 2030 from a 2022 base year, and to measure and reduce its scope 3 emissions.</t>
  </si>
  <si>
    <t>WORKPLACE SYNERGIES PRIVATE LIMITED</t>
  </si>
  <si>
    <t>This target was approved using a streamlined target validation route exclusive to small and medium-sized enterprises (SMEs). https://sciencebasedtargets.org/faqs-for-smes/ WORKPLACE SYNERGIES PRIVATE LIMITED commits to reduce scope 1 and scope 2 GHG emissions 42% by 2030 from a 2022 base year, and to measure and reduce its scope 3 emissions.</t>
  </si>
  <si>
    <t>Workspace Group PLC</t>
  </si>
  <si>
    <t>GB00B67G5X01</t>
  </si>
  <si>
    <t>2138003GUZRFIN3UT430</t>
  </si>
  <si>
    <t>Workspace commits to reduce absolute scope 1 GHG emissions 42% by FY2030 from a FY2020 base year. Workspace commits to continue annually sourcing 100% renewable electricity through FY2030. Workspace also commits to reduce scope 3 GHG from capital goods 20% per square foot of net lettable area by FY2030 from a FY2020 base year.</t>
  </si>
  <si>
    <t>WorkWave, LLC</t>
  </si>
  <si>
    <t>WorkWave commits to reduce absolute scope 1 GHG emissions 42% by 2030 from a 2022 base year. WorkWave also commits to reduce absolute scope 3 GHG emissions from purchased goods and services, capital goods, upstream transportation and distribution, and business travel 25% within the same timeframe.</t>
  </si>
  <si>
    <t>World Cones NV</t>
  </si>
  <si>
    <t>This target was approved using a streamlined target validation route exclusive to small and medium-sized enterprises (SMEs). https://sciencebasedtargets.org/faqs-for-smes/ World Cones NV commits to reduce scope 1 and scope 2 GHG emissions 42% by 2030 from a 2021 base year, and to measure and reduce its scope 3 emissions.</t>
  </si>
  <si>
    <t>World Energy, LLC</t>
  </si>
  <si>
    <t>This target was approved using a streamlined target validation route exclusive to small and medium-sized enterprises (SMEs). https://sciencebasedtargets.org/faqs-for-smes/ World Energy, LLC commits to reduce scope 1 and scope 2 GHG emissions 42% by 2030 from a 2021 base year, and to measure and reduce its scope 3 emissions.</t>
  </si>
  <si>
    <t>World Wide Technology Holding Co., LLC</t>
  </si>
  <si>
    <t>549300HNTG4P9KBR8F18</t>
  </si>
  <si>
    <t>World Wise Foods</t>
  </si>
  <si>
    <t>This target was approved using a streamlined target validation route exclusive to small and medium-sized enterprises (SMEs). https://sciencebasedtargets.org/faqs-for-smes/ World Wise Foods  commits to reduce scope 1 and scope 2 GHG emissions 42% by 2030 from a 2022 base year, and to measure and reduce its scope 3 emissions.  World Wise Foods commits to reach net-zero by 2050. As part of this, World Wise Foods commits to reduce scope 1+2+3 emissions 90% by 2050 from a 2022 base year.</t>
  </si>
  <si>
    <t>WORLD2MEET</t>
  </si>
  <si>
    <t>Worldline</t>
  </si>
  <si>
    <t>FR0011981968</t>
  </si>
  <si>
    <t>549300CJMQNCA0U4TS33</t>
  </si>
  <si>
    <t>Worldline SA commits to reduce absolute scope 1 and 2 GHG emissions 25% by 2025 from a 2019 base year. Worldline SA also commits to reduce absolute scope 3 GHG emissions from purchased goods and services and use of sold products 7.4% within the same timeframe.</t>
  </si>
  <si>
    <t>Worldwide TechService LLC</t>
  </si>
  <si>
    <t>WorldWise Marketing Consultancy Co., Ltd</t>
  </si>
  <si>
    <t>This target was approved using a streamlined target validation route exclusive to small and medium-sized enterprises (SMEs). https://sciencebasedtargets.org/faqs-for-smes/ WorldWise Marketing Consultancy Co., Ltd commits to reduce scope 1 and scope 2 GHG emissions 42% by 2030 from a 2022 base year, and to measure and reduce its scope 3 emissions.</t>
  </si>
  <si>
    <t>Worten - Equipamentos para o Lar, S.A.</t>
  </si>
  <si>
    <t>Worthington Cylinders GmbH</t>
  </si>
  <si>
    <t>US9818111026</t>
  </si>
  <si>
    <t>1WRCIANKYOIK6KYE5E82</t>
  </si>
  <si>
    <t>Worthington Cylinders GmbH commits to reach net-zero greenhouse gas emissions across the value chain by FY2050. Near-Term Targets: Worthington Cylinders GmbH commits to reduce absolute scope 1 and 2 GHG emissions 42% by FY2030 from a FY2021 base year. Worthington Cylinders GmbH commits to reduce absolute scope 3 GHG emissions 25% by FY2030 from a FY2021 base year. Long-Term Targets Worthington Cylinders GmbH commits to reduce absolute scope 1, 2, and 3 GHG emissions 90% by FY2050 from a FY2021 base year.</t>
  </si>
  <si>
    <t>WPP Plc</t>
  </si>
  <si>
    <t>JE00B8KF9B49</t>
  </si>
  <si>
    <t>549300LSGBXPYHXGDT93</t>
  </si>
  <si>
    <t>WPP plc commits to reduce absolute scope 1 and 2 GHG emissions 84% by 2025 from a 2019 base year. WPP plc also commits to reduce absolute scope 3 GHG emissions 50% by 2030 from a 2019 base year.</t>
  </si>
  <si>
    <t>WS Audiology</t>
  </si>
  <si>
    <t>529900BA070KIQTI5U94</t>
  </si>
  <si>
    <t>WSAudiology commits to reduce absolute scope 1 and 2 GHG emissions 50% by 2030 from a 2020 base year. WSAudiology also commits to increase annual sourcing of renewable electricity from 16% in 2020 to 100% by 2025 and to continue sourcing 100% renewable electricity through 2030. WSAudiology further commits to reduce absolute scope 3 GHG emissions 30% by 2030 from a 2021 base year.</t>
  </si>
  <si>
    <t>WSH International Investments Limited</t>
  </si>
  <si>
    <t>Overall Net-Zero Target: WSH International Investments Limited commits to reach net-zero greenhouse gas
emissions across the value chain by 2040.
Near-Term Targets: Energy/Industrial: WSH International Investments Limited commits to reduce absolute
scope 1 and 2 GHG emissions by 80% by 2030 from a 2019 base year. WSH International Investments
Limited also commits to increase annual sourcing of renewable electricity from 50% in 2019 to 100% by
2030. WSH International Investments Limited further commits that 60% of its suppliers by spend covering
purchased goods and services and capital goods will have science based targets by 2028. WSH
International Investments Limited finally commits to reduce scope 3 GHG emissions 77% per million GBP
value added by 2030 from a 2019 base year.
FLAG: WSH International Investments Ltd commits to reduce absolute scope 3 FLAG GHG emissions 34% by
2030 from a 2019 base year.* WSH International Investments Limited commits to no deforestation across its
primary deforestation-linked commodities, with a target date of no later than December 31, 2025.
*The target includes FLAG emissions and removals.
Long-Term Targets: Energy/Industrial: WSH International Investments Ltd commits to reduce absolute scope 1
and 2 GHG emissions 90% by 2040 from a 2019 base year. WSH International Investments Ltd also commits
to reduce scope 3 GHG emissions 97% per million GBP value added by 2040 from a 2019 base year.
FLAG: WSH International Investments Ltd commits to reduce absolute scope 3 FLAG GHG emissions 72% by
2040 from a 2019 base year.*
*The target includes FLAG emissions and removals.</t>
  </si>
  <si>
    <t>WSP Global Inc.</t>
  </si>
  <si>
    <t>CA92938W2022</t>
  </si>
  <si>
    <t>549300IQ87LU6X6ERQ78</t>
  </si>
  <si>
    <t>Overall Net-Zero Target 
WSP Global commits to reach net-zero greenhouse gas emissions across its value chain by 2040 from a 2018 base year. 
Near-Term Target 
WSP Global commits to reduce absolute scope 1 and 2 GHG emissions 60% by 2030 from a 2018 base year. WSP Global also commits to reduce absolute scope 3 GHG emissions 30% within the same timeframe. 
Long-Term Target 
WSP Global commits to reduce absolute scope 1, 2, and 3 GHG emissions 90% by 2040 from a 2018 base year.</t>
  </si>
  <si>
    <t>WTW</t>
  </si>
  <si>
    <t>9845008VQ779E9971D58</t>
  </si>
  <si>
    <t>Wuhu Sanqi Interactive Entertainment Network Technology Group Co., Ltd.</t>
  </si>
  <si>
    <t>CNE1000010N2</t>
  </si>
  <si>
    <t>WuXi AppTec Co.,Ltd.</t>
  </si>
  <si>
    <t>WuXi Biologics (Cayman) Inc.</t>
  </si>
  <si>
    <t>KYG970081173</t>
  </si>
  <si>
    <t>Wuxi Jinhui Precision Machining co., ltd.</t>
  </si>
  <si>
    <t>This target was approved using a streamlined target validation route exclusive to small and medium-sized enterprises (SMEs). https://sciencebasedtargets.org/faqs-for-smes/ Wuxi Jinhui Precision Machining co., ltd. commits to reduce scope 1 and scope 2 GHG emissions 42% by 2030 from a 2021 base year, and to measure and reduce its scope 3 emissions.</t>
  </si>
  <si>
    <t>Wuxi Liang Xi Packing Co Ltd.</t>
  </si>
  <si>
    <t>This target was approved using a streamlined target validation route exclusive to small and medium-sized enterprises (SMEs). https://sciencebasedtargets.org/faqs-for-smes/ Wuxi Liang Xi Packing Co Ltd. commits to reduce scope 1 and scope 2 GHG emissions 42% by 2030 from a 2022 base year, and to measure and reduce its scope 3 emissions.</t>
  </si>
  <si>
    <t>WuXi MedKey Med-Tech Development (Shanghai) Co., Ltd</t>
  </si>
  <si>
    <t>WUXI PUTIAN IRON CORE CO., LTD.</t>
  </si>
  <si>
    <t>Wuyi Qianyuan Waste Materials Recycling Co.LTD</t>
  </si>
  <si>
    <t>This target was approved using a streamlined target validation route exclusive to small and medium-sized enterprises (SMEs). https://sciencebasedtargets.org/faqs-for-smes/ Wuyi Qianyuan Waste Materials Recycling Co.LTD commits to reduce scope 1 and scope 2 GHG emissions 42% by 2030 from a 2022 base year, and to measure and reduce its scope 3 emissions.</t>
  </si>
  <si>
    <t>Wybo Transport NV</t>
  </si>
  <si>
    <t>This target was approved using a streamlined target validation route exclusive to small and medium-sized enterprises (SMEs). https://sciencebasedtargets.org/faqs-for-smes/ Wybo Transport NV commits to reduce scope 1 and scope 2 GHG emissions 30% by 2030 from a 2018 base year, and to measure and reduce its scope 3 emissions.</t>
  </si>
  <si>
    <t>Wyboston Lakes</t>
  </si>
  <si>
    <t>This target was approved using a streamlined target validation route exclusive to small and medium-sized enterprises (SMEs). https://sciencebasedtargets.org/faqs-for-smes/ Wyboston Lakes commits to reduce scope 1 and scope 2 GHG emissions 42% by 2030 from a 2022 base year, and to measure and reduce its scope 3 emissions.</t>
  </si>
  <si>
    <t>X5 Retail Group</t>
  </si>
  <si>
    <t>US98387E2054</t>
  </si>
  <si>
    <t>213800J17UJJJDGUVF56</t>
  </si>
  <si>
    <t>XD Connects</t>
  </si>
  <si>
    <t>724500QNATONWXODQ471</t>
  </si>
  <si>
    <t>Xella International GmbH</t>
  </si>
  <si>
    <t>529900HF5QL565NJ4725</t>
  </si>
  <si>
    <t>Xella commits to reduce absolute scope 1 and 2 GHG emissions 42% by 2030 from a 2021 base year.* Xella also commits to reduce absolute scope 3 GHG emissions from purchased goods and services 25% within the same timeframe.
*The target boundary includes land-related emissions and removals from bioenergy feedstocks.</t>
  </si>
  <si>
    <t>XELS Japan Co Ltd</t>
  </si>
  <si>
    <t>This target was approved using a streamlined target validation route exclusive to small and medium-sized enterprises (SMEs). https://sciencebasedtargets.org/faqs-for-smes/ XELS Japan Co Ltd commits to reduce scope 1 and scope 2 GHG emissions 38% by 2030 from a 2021 base year, and to measure and reduce its scope 3 emissions.  XELS Japan Co Ltd commits to reach net-zero by 2040. As part of this, XELS Japan Co Ltd commits to reduce scope 1+2+3 emissions 100% by 2040 from a 2021 base year.</t>
  </si>
  <si>
    <t>Xeptor Distribution Holding B.V.</t>
  </si>
  <si>
    <t>This target was approved using a streamlined target validation route exclusive to small and medium-sized enterprises (SMEs). https://sciencebasedtargets.org/faqs-for-smes/ Xeptor Distribution Holding B.V. commits to reduce scope 1 and scope 2 GHG emissions 42% by 2030 from a 2020 base year, and to measure and reduce its scope 3 emissions.</t>
  </si>
  <si>
    <t>Xero</t>
  </si>
  <si>
    <t>NZXROE0001S2</t>
  </si>
  <si>
    <t>254900UG5D8YST164N14</t>
  </si>
  <si>
    <t>Xerox Corporation</t>
  </si>
  <si>
    <t>US9841211033</t>
  </si>
  <si>
    <t>5493000Y33XDVO2CXC18</t>
  </si>
  <si>
    <t>Xerox Corporation commits to reduce absolute scope 1 and 2 GHG emissions 60% by 2030 from a 2016 base year. Xerox Corporation also commits to reduce absolute scope 3 GHG emissions 35% over the same timeframe.</t>
  </si>
  <si>
    <t>XH Smart Tech (China) Co., Ltd.</t>
  </si>
  <si>
    <t>Xiamen Hongfa Electrical Safety &amp; Controls Co., Ltd.</t>
  </si>
  <si>
    <t>Xiamen Intretech Inc</t>
  </si>
  <si>
    <t>CNE1000033H6</t>
  </si>
  <si>
    <t>8368007YEKE3JFWE0336</t>
  </si>
  <si>
    <t>XINGDA INTERNATIONAL HOLDINGS LIMITED</t>
  </si>
  <si>
    <t>KYG9827V1068</t>
  </si>
  <si>
    <t>213800SJEZ2WD4VQFS05</t>
  </si>
  <si>
    <t>XINGDA INTERNATIONAL HOLDINGS LIMITED commits to reduce absolute scope 1 and 2 GHG emissions 42% by 2030 from a 2021 base year. XINGDA INTERNATIONAL HOLDINGS LIMITED commits to reduce absolute scope 3 GHG emissions covering purchased goods and services, capital goods, fuel and energy related activities, upstream transportation and distribution, waste generated in operations, business travel, employee
commuting, upstream leased assets, processing of sold products, downstream leased assets, and investments 25% within the same timeframe.</t>
  </si>
  <si>
    <t>Xinzhi Group Co., Ltd.</t>
  </si>
  <si>
    <t>Xiongxian Liya Packaging Material Co., Ltd.</t>
  </si>
  <si>
    <t>This target was approved using a streamlined target validation route exclusive to small and medium-sized enterprises (SMEs). https://sciencebasedtargets.org/faqs-for-smes/Xiongxian Liya Packaging Material Co., Ltd. commits to reduce scope 1 and scope 2 GHG emissions 42% by 2030 from a 2020 base year, and to measure and reduce its scope 3 emissions.</t>
  </si>
  <si>
    <t>Xior Student Housing NV</t>
  </si>
  <si>
    <t>This target was approved using a streamlined target validation route exclusive to small and medium-sized enterprises (SMEs). https://sciencebasedtargets.org/faqs-for-smes/ Xior Student Housing NV commits to reduce scope 1 and scope 2 GHG emissions 42% by 2030 from a 2020 base year, and to measure and reduce its scope 3 emissions.</t>
  </si>
  <si>
    <t>XP Power</t>
  </si>
  <si>
    <t>SG9999003735</t>
  </si>
  <si>
    <t>213800I7RWQ3FV72EZ26</t>
  </si>
  <si>
    <t>Overall Net-Zero Target: XP Power Limited commits to reach net-zero greenhouse gas
emissions across the value chain by 2040.
Near-Term Targets: XP Power Limited commits to reduce absolute scope 1 and 2 GHG
emissions 42% by 2030 from a 2022 base year. XP Power Limited commits to reduce
absolute scope 3 GHG emissions 25% within the same timeframe.
Long-Term Targets: XP Power Limited commits to reduce absolute scope 1 and 2 GHG
emissions 90% by 2040 from a 2022 base year. XP Power Limited commits to reduce
absolute scope 3 GHG emissions 90% within the same timeframe.</t>
  </si>
  <si>
    <t>XPS Pensions Group</t>
  </si>
  <si>
    <t>GB00BDDN1T20</t>
  </si>
  <si>
    <t>2138004Y8OBPJEAACJ11</t>
  </si>
  <si>
    <t>Xtrac Limited</t>
  </si>
  <si>
    <t>213800R4B43WQVACK517</t>
  </si>
  <si>
    <t>This target was approved using a streamlined target validation route exclusive to small and medium-sized enterprises (SMEs). https://sciencebasedtargets.org/faqs-for-smes/Xtrac Limited commits to reduce scope 1 and scope 2 GHG emissions 42% by 2030 from a 2020 base year, and to measure and reduce its scope 3 emissions.</t>
  </si>
  <si>
    <t>Xylem Inc.</t>
  </si>
  <si>
    <t>US98419M1009</t>
  </si>
  <si>
    <t>549300DF5MV96DRYLQ48</t>
  </si>
  <si>
    <t>Y.R.C.Textile Co.,Ltd.</t>
  </si>
  <si>
    <t>2138008W94H91B9FHC60</t>
  </si>
  <si>
    <t>Yabehome Co.,Ltd</t>
  </si>
  <si>
    <t>This target was approved using a streamlined target validation route exclusive to small and medium-sized enterprises (SMEs). https://sciencebasedtargets.org/faqs-for-smes/ Yabehome Co.,Ltd commits to reduce scope 1 and scope 2 GHG emissions 42% by 2030 from a 2022 base year, and to measure and reduce its scope 3 emissions.</t>
  </si>
  <si>
    <t>Yachiyo Engineering Co., Ltd.</t>
  </si>
  <si>
    <t>984500956DN497D88897</t>
  </si>
  <si>
    <t>Yachiyo Engineering Co., Ltd. commits to reduce absolute scope 1 and 2 GHG
emissions 42% by FY2030 from a FY2021 base year. Yachiyo Engineering Co., Ltd.
also commits to reduce absolute scope 3 GHG emissions 25% within the same
timeframe.</t>
  </si>
  <si>
    <t>YaEn(Tianjin)Machinery Equipment Co.Ltd</t>
  </si>
  <si>
    <t>This target was approved using a streamlined target validation route exclusive to small and medium-sized enterprises (SMEs). https://sciencebasedtargets.org/faqs-for-smes/ YaEn(Tianjin)Machinery Equipment Co.Ltd commits to reduce scope 1 and scope 2 GHG emissions 42% by 2030 from a 2020 base year, and to measure and reduce its scope 3 emissions.</t>
  </si>
  <si>
    <t>Yaginuma-BODY.co</t>
  </si>
  <si>
    <t>This target was approved using a streamlined target validation route exclusive to small and medium-sized enterprises (SMEs). https://sciencebasedtargets.org/faqs-for-smes/ Yaginuma-BODY.co commits to reduce scope 1 and scope 2 GHG emissions 42% by 2030 from a 2022 base year, and to measure and reduce its scope 3 emissions.</t>
  </si>
  <si>
    <t>Yahoo Japan Corporation</t>
  </si>
  <si>
    <t>YAMABISHI Corporation</t>
  </si>
  <si>
    <t>This target was approved using a streamlined target validation route exclusive to small and medium-sized enterprises (SMEs). https://sciencebasedtargets.org/faqs-for-smes/ YAMABISHI Corporation commits to reduce scope 1 and scope 2 GHG emissions 50% by 2030 from a 2018 base year, and to measure and reduce its scope 3 emissions.</t>
  </si>
  <si>
    <t>Yamabun Co., Ltd.</t>
  </si>
  <si>
    <t>This target was approved using a streamlined target validation route exclusive to small and medium-sized enterprises (SMEs). https://sciencebasedtargets.org/faqs-for-smes/ Yamabun Co., Ltd. commits to reduce scope 1 and scope 2 GHG emissions 42% by 2030 from a 2022 base year, and to measure and reduce its scope 3 emissions.</t>
  </si>
  <si>
    <t>YAMADA  SEISAKUSYO CO.,LTD.</t>
  </si>
  <si>
    <t>This target was approved using a streamlined target validation route exclusive to small and medium-sized enterprises (SMEs). https://sciencebasedtargets.org/faqs-for-smes/ YAMADA  SEISAKUSYO CO.,LTD. commits to reduce scope 1 and scope 2 GHG emissions 42% by 2030 from a 2022 base year, and to measure and reduce its scope 3 emissions.</t>
  </si>
  <si>
    <t>Yamada Electric Ind. Co., Ltd.</t>
  </si>
  <si>
    <t>This target was approved using a streamlined target validation route exclusive to small and medium-sized enterprises (SMEs). https://sciencebasedtargets.org/faqs-for-smes/ Yamada Electric Ind. Co., Ltd. commits to reduce scope 1 and scope 2 GHG emissions 42% by 2030 from a 2020 base year, and to measure and reduce its scope 3 emissions.</t>
  </si>
  <si>
    <t>YAMADA INFRA TECHNOS Co.,Ltd.</t>
  </si>
  <si>
    <t>This target was approved using a streamlined target validation route exclusive to small and medium-sized enterprises (SMEs). https://sciencebasedtargets.org/faqs-for-smes/ YAMADA INFRA TECHNOS Co.,Ltd. commits to reduce scope 1 and scope 2 GHG emissions 42% by 2030 from a 2022 base year, and to measure and reduce its scope 3 emissions.</t>
  </si>
  <si>
    <t>YAMADAMEKKI KOUGYOUSYO Co.,Ltd.</t>
  </si>
  <si>
    <t>This target was approved using a streamlined target validation route exclusive to small and medium-sized enterprises (SMEs). https://sciencebasedtargets.org/faqs-for-smes/ YAMADAMEKKI KOUGYOUSYO Co.,Ltd. commits to reduce scope 1 and scope 2 GHG emissions 42% by 2030 from a 2020 base year, and to measure and reduce its scope 3 emissions.</t>
  </si>
  <si>
    <t>YAMAGATA(WuXi)Co.,LTD</t>
  </si>
  <si>
    <t>This target was approved using a streamlined target validation route exclusive to small and medium-sized enterprises (SMEs). https://sciencebasedtargets.org/faqs-for-smes/ YAMAGATA(WuXi)Co.,LTD commits to reduce scope 1 and scope 2 GHG emissions 42% by 2030 from a 2020 base year, and to measure and reduce its scope 3 emissions.</t>
  </si>
  <si>
    <t>Yamaha Corporation</t>
  </si>
  <si>
    <t>JP3942600002</t>
  </si>
  <si>
    <t>529900S5TENP3IJS7S02</t>
  </si>
  <si>
    <t>Japanese multinational corporation and conglomerate Yamaha Corporation commits to reduce absolute scope 1 and 2 GHG emissions 55% by FY2030/31 from a FY2017/18 base year.* Yamaha Corporation also commits to reduce absolute scope 3 GHG emissions 30% within the same timeframe.  *The target boundary includes biogenic emissions and removals from bioenergy feedstocks.</t>
  </si>
  <si>
    <t>Yamaichi Metal Co.,Ltd.</t>
  </si>
  <si>
    <t>This target was approved using a streamlined target validation route exclusive to small and medium-sized enterprises (SMEs). https://sciencebasedtargets.org/faqs-for-smes/ Yamaichi Metal Co.,Ltd. commits to reduce scope 1 and scope 2 GHG emissions 28% by 2030 from a 2019 base year, and to measure and reduce its scope 3 emissions.</t>
  </si>
  <si>
    <t>YAMAICHIKINZOKU Co.,Ltd.</t>
  </si>
  <si>
    <t>This target was approved using a streamlined target validation route exclusive to small and medium-sized enterprises (SMEs). https://sciencebasedtargets.org/faqs-for-smes/ YAMAICHIKINZOKU Co.,Ltd. commits to reduce scope 1 and scope 2 GHG emissions 42% by 2030 from a 2022 base year, and to measure and reduce its scope 3 emissions.</t>
  </si>
  <si>
    <t>YAMAMOTO ELECTRIC WORKS CO.,LTD.</t>
  </si>
  <si>
    <t>This target was approved using a streamlined target validation route exclusive to small and medium-sized enterprises (SMEs). https://sciencebasedtargets.org/faqs-for-smes/ YAMAMOTO ELECTRIC WORKS CO.,LTD. commits to reduce scope 1 and scope 2 GHG emissions 42% by 2030 from a 2022 base year, and to measure and reduce its scope 3 emissions.</t>
  </si>
  <si>
    <t>Yamamoto Kosakusho Co., Ltd.</t>
  </si>
  <si>
    <t>This target was approved using a streamlined target validation route exclusive to small and medium-sized enterprises (SMEs). https://sciencebasedtargets.org/faqs-for-smes/  Yamamoto Kosakusho Co., Ltd. commits to reduce scope 1 and scope 2 GHG emissions 42% by 2030 from a 2022 base year, and to measure and reduce its scope 3 emissions.</t>
  </si>
  <si>
    <t>YAMAMOTO MACHINERY CO.,Ltd.</t>
  </si>
  <si>
    <t>This target was approved using a streamlined target validation route exclusive to small and medium-sized enterprises (SMEs). https://sciencebasedtargets.org/faqs-for-smes/ YAMAMOTO MACHINERY CO.,Ltd. commits to reduce scope 1 and scope 2 GHG emissions 42% by 2030 from a 2020 base year, and to measure and reduce its scope 3 emissions.</t>
  </si>
  <si>
    <t>Yamamoto Rock Machine Ltd.</t>
  </si>
  <si>
    <t>This target was approved using a streamlined target validation route exclusive to small and medium-sized enterprises (SMEs). https://sciencebasedtargets.org/faqs-for-smes/ Yamamoto Rock Machine Ltd. commits to reduce scope 1 and scope 2 GHG emissions 42% by 2030 from a 2021 base year, and to measure and reduce its scope 3 emissions.</t>
  </si>
  <si>
    <t>Yamamotoseisou Co.,Ltd</t>
  </si>
  <si>
    <t>This target was approved using a streamlined target validation route exclusive to small and medium-sized enterprises (SMEs). https://sciencebasedtargets.org/faqs-for-smes/ Yamamotoseisou Co.,Ltd commits to reduce scope 1 and scope 2 GHG emissions 42% by 2030 from a 2022 base year, and to measure and reduce its scope 3 emissions.</t>
  </si>
  <si>
    <t>YAMAPLAS Co.,Ltd</t>
  </si>
  <si>
    <t>This target was approved using a streamlined target validation route exclusive to small and medium-sized enterprises (SMEs). https://sciencebasedtargets.org/faqs-for-smes/ YAMAPLAS Co.,Ltd commits to reduce scope 1 and scope 2 GHG emissions 42% by 2030 from a 2022 base year, and to measure and reduce its scope 3 emissions.</t>
  </si>
  <si>
    <t>YAMASEI CO., LTD</t>
  </si>
  <si>
    <t>This target was approved using a streamlined target validation route exclusive to small and medium-sized enterprises (SMEs). https://sciencebasedtargets.org/faqs-for-smes/ YAMASEI CO., LTD commits to reduce scope 1 and scope 2 GHG emissions 42% by 2030 from a 2021 base year, and to measure and reduce its scope 3 emissions.</t>
  </si>
  <si>
    <t>YAMASHIN SAKURA CO.,LTD.</t>
  </si>
  <si>
    <t>This target was approved using a streamlined target validation route exclusive to small and medium-sized enterprises (SMEs). https://sciencebasedtargets.org/faqs-for-smes/ YAMASHIN SAKURA CO.,LTD. commits to reduce scope 1 and scope 2 GHG emissions 42% by 2030 from a 2023 base year, and to measure and reduce its scope 3 emissions.</t>
  </si>
  <si>
    <t>YAMASHITA.,Ltd.</t>
  </si>
  <si>
    <t>This target was approved using a streamlined target validation route exclusive to small and medium-sized enterprises (SMEs). https://sciencebasedtargets.org/faqs-for-smes/ YAMASHITA.,Ltd. commits to reduce scope 1 and scope 2 GHG emissions 42% by 2030 from a 2022 base year, and to measure and reduce its scope 3 emissions.</t>
  </si>
  <si>
    <t>Yamasyo Unyu System Co.,Ltd</t>
  </si>
  <si>
    <t>This target was approved using a streamlined target validation route exclusive to small and medium-sized enterprises (SMEs). https://sciencebasedtargets.org/faqs-for-smes/ Yamasyo Unyu System Co.,Ltd commits to reduce scope 1 and scope 2 GHG emissions 42% by 2030 from a 2021 base year, and to measure and reduce its scope 3 emissions.</t>
  </si>
  <si>
    <t>YAMAURA CORPORATION</t>
  </si>
  <si>
    <t>This target was approved using a streamlined target validation route exclusive to small and medium-sized enterprises (SMEs). https://sciencebasedtargets.org/faqs-for-smes/ YAMAURA CORPORATION commits to reduce scope 1 and scope 2 GHG emissions 42% by 2030 from a 2021 base year, and to measure and reduce its scope 3 emissions.</t>
  </si>
  <si>
    <t>Yamazen Co.,Ltd.</t>
  </si>
  <si>
    <t>JP3936800006</t>
  </si>
  <si>
    <t>353800VADDW91MPELT42</t>
  </si>
  <si>
    <t>This target was approved using a streamlined target validation route exclusive to small and medium-sized enterprises (SMEs). https://sciencebasedtargets.org/faqs-for-smes/ Yamazen Co.,Ltd. commits to reduce scope 1 and scope 2 GHG emissions 42% by 2030 from a 2020 base year, and to measure and reduce its scope 3 emissions.</t>
  </si>
  <si>
    <t>Yanagita Iron Works Co., Ltd.</t>
  </si>
  <si>
    <t>This target was approved using a streamlined target validation route exclusive to small and medium-sized enterprises (SMEs). https://sciencebasedtargets.org/faqs-for-smes/ Yanagita Iron Works Co., Ltd. commits to reduce scope 1 and scope 2 GHG emissions 42% by 2030 from a 2022 base year, and to measure and reduce its scope 3 emissions.</t>
  </si>
  <si>
    <t>Yancheng Yide Plastic Packaging Co., Ltd.</t>
  </si>
  <si>
    <t>655600U1RBHYXPRX4A42</t>
  </si>
  <si>
    <t>This target was approved using a streamlined target validation route exclusive to small and medium-sized enterprises (SMEs). https://sciencebasedtargets.org/faqs-for-smes/ Yancheng Yide Plastic Packaging Co., Ltd. commits to reduce scope 1 and scope 2 GHG emissions 42% by 2030 from a 2020 base year, and to measure and reduce its scope 3 emissions.</t>
  </si>
  <si>
    <t>Yanfeng Global Automotive Interior Systems Co. Ltd.</t>
  </si>
  <si>
    <t>3003005S8Q604VP1TG80</t>
  </si>
  <si>
    <t>Yanfeng Global Automotive Interior Systems Co. Ltd. commits to reduce absolute
scope 1 and 2 GHG emissions 50% by 2030 from a 2019 base year. Yanfeng
Global Automotive Interior Systems Co. Ltd. also commits to reduce absolute
scope 3 GHG emissions 27.5% within the same timeframe.</t>
  </si>
  <si>
    <t>Yangdong Tryatt Industrial Co., Ltd.</t>
  </si>
  <si>
    <t>This target was approved using a streamlined target validation route exclusive to small and medium-sized enterprises (SMEs). https://sciencebasedtargets.org/faqs-for-smes/ Yangdong Tryatt Industrial Co., Ltd. commits to reduce scope 1 and scope 2 GHG emissions 42% by 2030 from a 2022 base year, and to measure and reduce its scope 3 emissions.</t>
  </si>
  <si>
    <t>Yangjiang Baisha Huaqiang Hardware Factory</t>
  </si>
  <si>
    <t>This target was approved using a streamlined target validation route exclusive to small and medium-sized enterprises (SMEs). https://sciencebasedtargets.org/faqs-for-smes/ Yangjiang Baisha Huaqiang Hardware Factory commits to reduce scope 1 and scope 2 GHG emissions 42% by 2030 from a 2022 base year, and to measure and reduce its scope 3 emissions.</t>
  </si>
  <si>
    <t>Yangjiang Best Grand Intelligent Manufacturing Co., Ltd</t>
  </si>
  <si>
    <t>This target was approved using a streamlined target validation route exclusive to small and medium-sized enterprises (SMEs). https://sciencebasedtargets.org/faqs-for-smes/ Yangjiang Best Grand Intelligent Manufacturing Co., Ltd commits to reduce scope 1 and scope 2 GHG emissions 42% by 2030 from a 2022 base year, and to measure and reduce its scope 3 emissions.</t>
  </si>
  <si>
    <t>Yangjiang Maple Knife &amp; Tool Industrial Co.,Ltd</t>
  </si>
  <si>
    <t>This target was approved using a streamlined target validation route exclusive to small and medium-sized enterprises (SMEs). https://sciencebasedtargets.org/faqs-for-smes/ Yangjiang Maple Knife &amp; Tool Industrial Co.,Ltd commits to reduce scope 1 and scope 2 GHG emissions 42% by 2030 from a 2022 base year, and to measure and reduce its scope 3 emissions.</t>
  </si>
  <si>
    <t>Yangjiangshi Jinze Industrial Co., Ltd</t>
  </si>
  <si>
    <t>This target was approved using a streamlined target validation route exclusive to small and medium-sized enterprises (SMEs). https://sciencebasedtargets.org/faqs-for-smes/ Yangjiangshi Jinze Industrial Co., Ltd commits to reduce scope 1 and scope 2 GHG emissions 42% by 2030 from a 2021 base year, and to measure and reduce its scope 3 emissions.</t>
  </si>
  <si>
    <t>YANTAI WINHERE AUTO-PART MANUFACTURING CO., LTD.</t>
  </si>
  <si>
    <t>Yapı ve Kredi Bankası A.Ş.</t>
  </si>
  <si>
    <t>TRAYKBNK91N6</t>
  </si>
  <si>
    <t>B85ZYWEZ5IZCZ2WNIO12</t>
  </si>
  <si>
    <t>Yara International ASA</t>
  </si>
  <si>
    <t>NO0010208051</t>
  </si>
  <si>
    <t>213800WKOUWXWFJ5Z514</t>
  </si>
  <si>
    <t>Yarra Valley Water</t>
  </si>
  <si>
    <t>Yashima Construction Co,ltd</t>
  </si>
  <si>
    <t>JP3931650000</t>
  </si>
  <si>
    <t>This target was approved using a streamlined target validation route exclusive to small and medium-sized enterprises (SMEs). https://sciencebasedtargets.org/faqs-for-smes/. Yashima Construction Co,ltd commits to reduce absolute scope 1 and scope 2 GHG emissions 50% by 2030 from a 2018 base year, and to measure and reduce its scope 3 emissions.</t>
  </si>
  <si>
    <t>Yaskawa Electric Corporation</t>
  </si>
  <si>
    <t>JP3932000007</t>
  </si>
  <si>
    <t>3538003K39GR98R0CK58</t>
  </si>
  <si>
    <t>YASKAWA Electric Corporation commits to reduce absolute scope 1 and 2 GHG emissions 51% by FY2030 from a FY2018 base year. YASKAWA Electric Corporation also commits to reduce absolute scope 3 GHG emissions 15% by FY2030 from a FY2020 base year.</t>
  </si>
  <si>
    <t>YASUHIRA MACHINE TOOL INC.</t>
  </si>
  <si>
    <t>This target was approved using a streamlined target validation route exclusive to small and medium-sized enterprises (SMEs). https://sciencebasedtargets.org/faqs-for-smes/ YASUHIRA MACHINE TOOL INC. commits to reduce scope 1 and scope 2 GHG emissions 42% by 2030 from a 2022 base year, and to measure and reduce its scope 3 emissions.</t>
  </si>
  <si>
    <t>Yatra Online Limited</t>
  </si>
  <si>
    <t>335800NCIJN9W1JIID15</t>
  </si>
  <si>
    <t>Yeo Valley Production Ltd</t>
  </si>
  <si>
    <t>YES Bank</t>
  </si>
  <si>
    <t>INE528G01019</t>
  </si>
  <si>
    <t>335800X6WKDDXJUSFZ86</t>
  </si>
  <si>
    <t>YESIM GROUP</t>
  </si>
  <si>
    <t>YETI Holdings, Inc.</t>
  </si>
  <si>
    <t>US98585X1046</t>
  </si>
  <si>
    <t>549300DSQICIGNT5GO63</t>
  </si>
  <si>
    <t>Yever Co., Ltd</t>
  </si>
  <si>
    <t>This target was approved using a streamlined target validation route exclusive to small and medium-sized enterprises (SMEs). https://sciencebasedtargets.org/faqs-for-smes/ commits to reduce scope 1 and scope 2 GHG emissions 42% by 2030 from a 2021 base year, and to measure and reduce its scope 3 emissions.</t>
  </si>
  <si>
    <t>YiChao Textile co., Ltd.</t>
  </si>
  <si>
    <t>YIDATEC CO., LTD.</t>
  </si>
  <si>
    <t>Yingyang (China) Aroma Chemical Group</t>
  </si>
  <si>
    <t>Yingyang (China) Aroma Chemical Group commits to reduce absolute scope 1 and 2 GHG emissions 25% by 2030 from a 2020 base year. Yingyang (China) Aroma Chemical Group also commits to reduce scope 3 GHG emissions 29% per CNY revenue within the same timeframe.</t>
  </si>
  <si>
    <t>YIT Oyj</t>
  </si>
  <si>
    <t>FI0009800643</t>
  </si>
  <si>
    <t>529900M13GM4VSTE6W80</t>
  </si>
  <si>
    <t>YIT commits to reduce absolute scope 1 and 2 GHG emissions 90% by 2030
from a 2019 base year*. YIT also commits to reduce absolute scope 3 GHG
emissions 30% by 2030 from a 2019 base year.*The target boundary
includes land-related emissions and removals from bioenergy feedstocks.</t>
  </si>
  <si>
    <t>YKK AP Inc.</t>
  </si>
  <si>
    <t>YKK AP Inc. commits to reduce absolute scope 1 and 2 GHG emissions 50% by 2030 from a 2013 base year. YKK AP Inc. also commits to reduce absolute scope 3 GHG emissions 30% by 2030 from a 2013 base year.</t>
  </si>
  <si>
    <t>YKK Corporation</t>
  </si>
  <si>
    <t>3538005NRFALKZBG1W96</t>
  </si>
  <si>
    <t>YKK Corporation commits to reduce absolute scope 1 and 2 GHG emissions 50% by 2030 from a 2018 base year. YKK Corporation also commits to reduce absolute scope 3 GHG emissions 30% over the same timeframe.* *The target boundary includes biogenic emissions and removals from bioenergy feedstocks.</t>
  </si>
  <si>
    <t>YKTEC CO.,LTD</t>
  </si>
  <si>
    <t>This target was approved using a streamlined target validation route exclusive to small and medium-sized enterprises (SMEs). https://sciencebasedtargets.org/faqs-for-smes/ YKTEC CO.,LTD commits to reduce scope 1 and scope 2 GHG emissions 42% by 2030 from a 2022 base year, and to measure and reduce its scope 3 emissions.</t>
  </si>
  <si>
    <t>Ylva</t>
  </si>
  <si>
    <t>This target was approved using a streamlined target validation route exclusive to small and medium-sized enterprises (SMEs). https://sciencebasedtargets.org/faqs-for-smes/ Ylva commits to reduce scope 1 and scope 2 GHG emissions 50% by 2030 from a 2018 base year, and to measure and reduce its scope 3 emissions.</t>
  </si>
  <si>
    <t>Yodogawa Metals co.,Ltd.</t>
  </si>
  <si>
    <t>This target was approved using a streamlined target validation route exclusive to small and medium-sized enterprises (SMEs). https://sciencebasedtargets.org/faqs-for-smes/ Yodogawa Metals co.,Ltd. commits to reduce scope 1 and scope 2 GHG emissions 42% by 2030 from a 2020 base year, and to measure and reduce its scope 3 emissions.</t>
  </si>
  <si>
    <t>Yokogawa Electric Corporation</t>
  </si>
  <si>
    <t>JP3955000009</t>
  </si>
  <si>
    <t>529900MV0U7C9WWF4L22</t>
  </si>
  <si>
    <t>Yokogawa Electric Co. commits to reduce absolute scope 1 and 2 GHG emissions 50% by FY2030 from a FY2019 base year. Yokogawa Electric Co.also commits to reduce absolute scope 3 GHG emissions from purchased goods and services and use of sold product emissions 30% within the same timeframe.</t>
  </si>
  <si>
    <t>Yokogawa Rental ＆ Lease Corporation</t>
  </si>
  <si>
    <t>Yokogawa Rental &amp; Lease Corporation commits to reduce absolute scope 1 and 2 GHG emissions 28% by FY2030 from a FY2019 base year. Yokogawa Rental &amp; Lease Corporation also commits to reduce absolute scope 3 GHG emissions from purchased goods and services, capital goods, fuel and energy related activities and upstream transportation and distribution 14% within the same timeframe.</t>
  </si>
  <si>
    <t>YOKOWO CO., LTD.</t>
  </si>
  <si>
    <t>JP3954200006</t>
  </si>
  <si>
    <t>Yokoyama Seisakusho Co.,Ltd.</t>
  </si>
  <si>
    <t>This target was approved using a streamlined target validation route exclusive to small and medium-sized enterprises (SMEs). https://sciencebasedtargets.org/faqs-for-smes/ Yokoyama Seisakusho Co.,Ltd. commits to reduce scope 1 and scope 2 GHG emissions 42% by 2030 from a 2022 base year, and to measure and reduce its scope 3 emissions.</t>
  </si>
  <si>
    <t>Yonderland</t>
  </si>
  <si>
    <t>Yonderland commits to reduce absolute scope 1 and 2 GHG emissions 50% by 2027 from a 2019 base year. Yonderland also commits to reduce absolute scope 3 GHG emissions from use of sold products for sold fossil fuels 33.6% within the same timeframe. Yonderland further commits that 74.6% of its suppliers by emissions covering its purchased goods and services will have science-based targets by 2027.</t>
  </si>
  <si>
    <t>Yong Qi (China) Bicycle Industrial Corp.</t>
  </si>
  <si>
    <t>6556007WF7SPJJGTNS48</t>
  </si>
  <si>
    <t>Yong Qi (China) Bicycle Industrial Corp. commits to reduce absolute scope 1 and 2 GHG emissions 37.8% by 2029 from a 2021 base year. Yong Qi (China) Bicycle Industrial Corp. also commits to reduce absolute scope 3 GHG emissions from purchased goods and services 22.5% within the same timeframe.</t>
  </si>
  <si>
    <t>Yorglass Cam San. ve Tic. A. Ş</t>
  </si>
  <si>
    <t>Yoshida Surveying and Design Co., Ltd.</t>
  </si>
  <si>
    <t>This target was approved using a streamlined target validation route exclusive to small and medium-sized enterprises (SMEs). https://sciencebasedtargets.org/faqs-for-smes/ Yoshida Surveying and Design Co., Ltd. commits to reduce scope 1 and scope 2 GHG emissions 42% by 2030 from a 2021 base year, and to measure and reduce its scope 3 emissions.</t>
  </si>
  <si>
    <t>YOSHINO KOUSAN CO.,LTD</t>
  </si>
  <si>
    <t>This target was approved using a streamlined target validation route exclusive to small and medium-sized enterprises (SMEs). https://sciencebasedtargets.org/faqs-for-smes/ YOSHINO KOUSAN CO.,LTD commits to reduce scope 1 and scope 2 GHG emissions 42% by 2030 from a 2022 base year, and to measure and reduce its scope 3 emissions.</t>
  </si>
  <si>
    <t>Yoshioka Industry Co.,Ltd</t>
  </si>
  <si>
    <t>This target was approved using a streamlined target validation route exclusive to small and medium-sized enterprises (SMEs). https://sciencebasedtargets.org/faqs-for-smes/ Yoshioka Industry Co.,Ltd commits to reduce scope 1 and scope 2 GHG emissions 42% by 2030 from a 2021 base year, and to measure and reduce its scope 3 emissions.</t>
  </si>
  <si>
    <t>Yotrio Group Co., Ltd.</t>
  </si>
  <si>
    <t>CNE100000VP9</t>
  </si>
  <si>
    <t>5493002IOWNT1QZMAA74</t>
  </si>
  <si>
    <t>You &amp; Me Fashion Habermann OHG</t>
  </si>
  <si>
    <t>This target was approved using a streamlined target validation route exclusive to small and medium-sized enterprises (SMEs). https://sciencebasedtargets.org/faqs-for-smes/ You &amp; Me Fashion Habermann OHG commits to reduce scope 1 and scope 2 GHG emissions 42% by 2030 from a 2022 base year, and to measure and reduce its scope 3 emissions.</t>
  </si>
  <si>
    <t>YOU TONG GROUP (HONG KONG) COMPANY LIMITED</t>
  </si>
  <si>
    <t>This target was approved using a streamlined target validation route exclusive to small and medium-sized enterprises (SMEs). https://sciencebasedtargets.org/faqs-for-smes/ YOU TONG GROUP (HONG KONG) COMPANY LIMITED commits to reduce scope 1 and scope 2 GHG emissions 42% by 2030 from a 2022 base year, and to measure and reduce its scope 3 emissions.</t>
  </si>
  <si>
    <t>YouGov</t>
  </si>
  <si>
    <t>GB00B1VQ6H25</t>
  </si>
  <si>
    <t>213800MZGBGCJIPOBB41</t>
  </si>
  <si>
    <t>YOUSYSTEM Co. Ltd.</t>
  </si>
  <si>
    <t>This target was approved using a streamlined target validation route exclusive to small and medium-sized enterprises (SMEs). https://sciencebasedtargets.org/faqs-for-smes/ YOUSYSTEM Co. Ltd. commits to reduce scope 1 and scope 2 GHG emissions 42% by 2030 from a 2022 base year, and to measure and reduce its scope 3 emissions.</t>
  </si>
  <si>
    <t>Ypsomed AG</t>
  </si>
  <si>
    <t>CH0019396990</t>
  </si>
  <si>
    <t>391200QLIOTTBNPNSI14</t>
  </si>
  <si>
    <t>Overall Net-Zero Target
Ypsomed AG commits to reach net-zero greenhouse gas emissions across the value chain
by 2040 from a 2020 base year.
Near-Term Targets
Ypsomed AG commits to reduce absolute scope 1 and 2 GHG emissions 32% by 2027 from a
2020 base year*. Ypsomed AG also commits to reduce scope 3 emissions 52% per unit of
million CHF value added by 2030 from a 2020 base year.
* The target boundary includes biogenic land-related emissions and removals from bioenergy feedstocks
Long-Term Targets
Ypsomed AG commits to reduce absolute scope 1 and 2 GHG emissions 90% by 2030 from a
2020 base year. Ypsomed AG also commits to reduce scope 3 GHG emissions 97% per million CHF of value added by 2040 from a 2020 base year.</t>
  </si>
  <si>
    <t>Ys Glow CO., Ltd</t>
  </si>
  <si>
    <t>This target was approved using a streamlined target validation route exclusive to small and medium-sized enterprises (SMEs). https://sciencebasedtargets.org/faqs-for-smes/ Ys Glow CO., Ltd commits to reduce scope 1 and scope 2 GHG emissions 42% by 2030 from a 2022 base year, and to measure and reduce its scope 3 emissions.</t>
  </si>
  <si>
    <t>YTEM,LTD.</t>
  </si>
  <si>
    <t>This target was approved using a streamlined target validation route exclusive to small and medium-sized enterprises (SMEs). https://sciencebasedtargets.org/faqs-for-smes/ YTEM,LTD. commits to reduce scope 1 and scope 2 GHG emissions 42% by 2030 from a 2020 base year, and to measure and reduce its scope 3 emissions.</t>
  </si>
  <si>
    <t>Yuanta Financial Holding Co Ltd</t>
  </si>
  <si>
    <t>TW0002885001</t>
  </si>
  <si>
    <t>21380045JG57LJEFFE13</t>
  </si>
  <si>
    <t>Headline target: Yuanta FHC's portfolio targets cover 39% of its total investment and lending activities as of 2019. https://sciencebasedtargets.org/resources/files/Target-language-and-summary_Yuanta-Financial-Holding-Co.-Ltd.docx.pdf</t>
  </si>
  <si>
    <t>Yue Yuen (An Fu) Footwear Co.,Ltd.</t>
  </si>
  <si>
    <t>Yuenthai Industrial Company Ltd.</t>
  </si>
  <si>
    <t>Yuhan Chemical</t>
  </si>
  <si>
    <t>YUKIMI corporation</t>
  </si>
  <si>
    <t>This target was approved using a streamlined target validation route exclusive to small and medium-sized enterprises (SMEs). https://sciencebasedtargets.org/faqs-for-smes/ YUKIMI corporation commits to reduce scope 1 and scope 2 GHG emissions 42% by 2030 from a 2021 base year, and to measure and reduce its scope 3 emissions.</t>
  </si>
  <si>
    <t>Yum China Holdings, Inc.</t>
  </si>
  <si>
    <t>US98850P1093</t>
  </si>
  <si>
    <t>529900DO9BYZ7VA3K502</t>
  </si>
  <si>
    <t>Yum China Holdings, Inc. commits to reduce absolute scope 1 and 2 GHG emissions 63% by FY2035 from a FY2020 base year. Yum China Holdings, Inc. also commits to reduce scope 3 GHG emissions from purchased goods 66.3% per tonne of goods purchased within the same timeframe.</t>
  </si>
  <si>
    <t>Yum! Brands, Inc.</t>
  </si>
  <si>
    <t>US9884981013</t>
  </si>
  <si>
    <t>549300JE8XHZZ7OHN517</t>
  </si>
  <si>
    <t>Yum! Brands commits to reduce absolute scope 1 and 2 GHG emissions 46% by 2030 from a 2019 base year. Yum! Brands commits to reduce scope 3 GHG emissions from franchises 46% per restaurant and commits to reduce scope 3 GHG emissions from purchased goods and services 46% per metric ton of beef, poultry, dairy and packaging by 2030 from a 2019 base year.</t>
  </si>
  <si>
    <t>YUTACA Co.,Ltd.</t>
  </si>
  <si>
    <t>This target was approved using a streamlined target validation route exclusive to small and medium-sized enterprises (SMEs). https://sciencebasedtargets.org/faqs-for-smes/ YUTACA Co.,Ltd. commits to reduce scope 1 and scope 2 GHG emissions 42% by 2030 from a 2022 base year, and to measure and reduce its scope 3 emissions.</t>
  </si>
  <si>
    <t>YUTACOLOGY Co.,Ltd.</t>
  </si>
  <si>
    <t>This target was approved using a streamlined target validation route exclusive to small and medium-sized enterprises (SMEs). https://sciencebasedtargets.org/faqs-for-smes/. YUTACOLOGY Co.,Ltd. commits to reduce absolute scope 1 and scope 2 GHG emissions 50% by 2030 from a 2018 base year, and to measure and reduce its scope 3 emissions.</t>
  </si>
  <si>
    <t>Yutaka Finepack Co.,Ltd.</t>
  </si>
  <si>
    <t>This target was approved using a streamlined target validation route exclusive to small and medium-sized enterprises (SMEs). https://sciencebasedtargets.org/faqs-for-smes/ Yutaka Finepack Co.,Ltd. commits to reduce scope 1 and scope 2 GHG emissions 38% by 2030 from a 2021 base year, and to measure and reduce its scope 3 emissions.</t>
  </si>
  <si>
    <t>Yutong Bus Co., Ltd.</t>
  </si>
  <si>
    <t>CNE000000PY4</t>
  </si>
  <si>
    <t>YuYuang textile Co., Ltd.</t>
  </si>
  <si>
    <t>This target was approved using a streamlined target validation route exclusive to small and medium-sized enterprises (SMEs). https://sciencebasedtargets.org/faqs-for-smes/ YuYuang textile Co., Ltd. commits to reduce scope 1 and scope 2 GHG emissions 42% by 2030 from a 2021 base year, and to measure and reduce its scope 3 emissions.</t>
  </si>
  <si>
    <t>Y・K・P　INDUSTRY　CO.,LTD.</t>
  </si>
  <si>
    <t>This target was approved using a streamlined target validation route exclusive to small and medium-sized enterprises (SMEs). https://sciencebasedtargets.org/faqs-for-smes/ Y・K・P　INDUSTRY　CO.,LTD. commits to reduce scope 1 and scope 2 GHG emissions 42% by 2030 from a 2022 base year, and to measure and reduce its scope 3 emissions.</t>
  </si>
  <si>
    <t>Żabka Polska Sp. z o. o. (Zabka Polska Sp. z o. o.)</t>
  </si>
  <si>
    <t>2138007LBF768MRSES77</t>
  </si>
  <si>
    <t>Żabka commits to reduce absolute scope 1 and scope 2 GHG emissions 25% by 2026 from a 2020 base year. Żabka also commits to reduce scope 3 GHG emissions from franchisees 70% per PLN of revenue over the same timeframe. Żabka commits that 75% of its suppliers by spend, covering purchased goods and services, will have science-based targets by 2026.</t>
  </si>
  <si>
    <t>Zadig&amp;Voltaire</t>
  </si>
  <si>
    <t>969500S60KYPPM2VHY03</t>
  </si>
  <si>
    <t>Zadig&amp;Voltaire commits to reduce absolute scope 1 and 2 GHG emissions by
46.2% by 2030 from a 2019 base year. Zadig&amp;Voltaire also commits to
increase annual sourcing of renewable electricity from 0% 2019 to 100% by
2030. Zadig&amp;Voltaire further commits to reduce scope 3 GHG emissions
from purchased goods and services and upstream transportation and
distribution 55% per euro € of turnover within the same timeframe</t>
  </si>
  <si>
    <t>Zai Lab</t>
  </si>
  <si>
    <t>KYG9887T1168</t>
  </si>
  <si>
    <t>Zalando SE</t>
  </si>
  <si>
    <t>DE000ZAL1111</t>
  </si>
  <si>
    <t>529900YRFFGH5AXU4S86</t>
  </si>
  <si>
    <t>Zalando commits to reduce scope 1 and 2 GHG emissions 80% by 2025 from a 2017 base year. Zalando also commits to increase annual sourcing of renewable electricity from 34% in 2017 to 100% by 2025. Zalando commits to reduce scope 3 GHG emissions from private label products 40% per €m Gross Profit by 2025 from a 2018 base year. Zalando also commits that 90% of its suppliers by emissions covering purchased goods and services sold on its platform, packaging and last-mile-delivery partners will have science-based targets by 2025.</t>
  </si>
  <si>
    <t>Zamira Fashion Limited</t>
  </si>
  <si>
    <t>Zamira Fashion Limited commits to reduce absolute scope 1 and 2 GHG
emissions 46.2% by 2031 from a 2021 base year.
Zamira Fashion Limited also commits to reduce absolute scope 3 GHG emissions
46.2% within the same timeframe.</t>
  </si>
  <si>
    <t>Zanettini, Barossi S/A Indústria e Comércio</t>
  </si>
  <si>
    <t>Zarek Taylor Grossman Hanrahan LLP</t>
  </si>
  <si>
    <t>This target was approved using a streamlined target validation route exclusive to small and medium-sized enterprises (SMEs). https://sciencebasedtargets.org/faqs-for-smes/ Zarek Taylor Grossman Hanrahan LLP commits to reduce scope 1 and scope 2 GHG emissions 42% by 2030 from a 2022 base year, and to measure and reduce its scope 3 emissions.</t>
  </si>
  <si>
    <t>ZAYO GROUP HOLDINGS</t>
  </si>
  <si>
    <t>549300Q4HWM0W5QWTQ31</t>
  </si>
  <si>
    <t>Overall Net-Zero Target
Zayo Group Holdings commits to reach net-zero GHG emissions across the value chain by
FY2045.
Near-Term Targets
Zayo Group Holdings commits to reduce absolute scope 1 and 2 GHG emissions 97.3% by
FY2030 from a FY2020 base year. Zayo Group Holdings also commits to reduce absolute
scope 3 GHG emissions by 42.0% by FY2030 from a FY2022 base year. Zayo Group Holdings
further commits to continue active annual sourcing of 100.0% renewable electricity through
FY2030.
Long-Term Targets
Zayo Group Holdings commits to maintain at least 97.3% absolute scope 1 and 2 GHG
emissions reduction from FY2030 through FY2045 relative to a FY2020 base year. Zayo
Group Holdings also commits to reduce absolute scope 3 GHG emissions 90% by FY2045
from a FY2022 base year.</t>
  </si>
  <si>
    <t>Zebra A/S (Flying Tiger Copenhagen)</t>
  </si>
  <si>
    <t>529900MBRSI7M3AVHL12</t>
  </si>
  <si>
    <t>Zebra A/S commits to reduce scope 1 GHG emissions 29.4% by 2026 from a 2019 base year. Zebra A/S commits to increase active sourcing of renewable electricity from 22% in 2019 to 84% by 2026. Zebra A/S commits to reduce scope 3 GHG emissions from purchased goods and services 40% per million DKK by 2026 from a 2019 base year. Zebra A/S also commits that 75% of its suppliers by emissions covering scope 3 upstream transportation and distribution, will have science-based targets within the same timeframe.</t>
  </si>
  <si>
    <t>Zebra MTD Limited</t>
  </si>
  <si>
    <t>This target was approved using a streamlined target validation route exclusive to small and medium-sized enterprises (SMEs). https://sciencebasedtargets.org/faqs-for-smes/ Zebra MTD Limited commits to reduce scope 1 and scope 2 GHG emissions 46% by 2030 from a 2019 base year, and to measure and reduce its scope 3 emissions.</t>
  </si>
  <si>
    <t>Zebra Technologies Corporation</t>
  </si>
  <si>
    <t>US9892071054</t>
  </si>
  <si>
    <t>PO0I32GKZ3HZMMDPZZ08</t>
  </si>
  <si>
    <t>Zebra Technologies commits to reduce absolute scopes 1 and 2 GHG emissions 50% by 2030 from a 2020 base year. Zebra Technologies also commits to reduce absolute scope 3 GHG emissions from purchased goods and services and use of sold products 15% within the same timeframe.</t>
  </si>
  <si>
    <t>Zehnder Group International AG</t>
  </si>
  <si>
    <t>Zelenza Sistemas de Información S.A.</t>
  </si>
  <si>
    <t>Zellis Holdings Limited</t>
  </si>
  <si>
    <t>ZEN Energy</t>
  </si>
  <si>
    <t>This target was approved using a streamlined target validation route exclusive to small and medium-sized enterprises (SMEs). https://sciencebasedtargets.org/faqs-for-smes/  ZEN Energy commits to reduce scope 1 and scope 2 GHG emissions 38% by 2030 from a 2021 base year, and to measure and reduce its scope 3 emissions.</t>
  </si>
  <si>
    <t>Zen Internet Ltd</t>
  </si>
  <si>
    <t>Overall Net-Zero Target
Zen Internet commits to reach net-zero greenhouse gas emissions across the value chain by FY2040 from a FY2021 base year.
Near-Term Targets
Zen Internet commits to reduce absolute scope 1 and 2 GHG emissions 50% by FY2028 from a FY2021 base year. Zen Internet also commits to reduce absolute scope 3 GHG emissions 50% by FY2030 from a FY2021 base year.
Long-Term Targets
Zen Internet commits to reduce absolute scope 1, 2 and 3 GHG emissions 90% by 2040 from a 2021 base year.</t>
  </si>
  <si>
    <t>Zendesk Inc</t>
  </si>
  <si>
    <t>Zendesk commits to reduce absolute scope 1 and 2 GHG emissions 84.2% by 2030 from a 2019 base year. Zendesk also commits to continue active annual sourcing of 100% renewable electricity through 2030. Zendesk further commits that 68.4% of its suppliers by emissions, covering purchased goods and services, and capital goods, will have science-based targets by 2027.</t>
  </si>
  <si>
    <t>Zenergi Group Limited</t>
  </si>
  <si>
    <t>Zenith Automotive Holdings Ltd</t>
  </si>
  <si>
    <t>Zenobe Energy</t>
  </si>
  <si>
    <t>213800NXBP2YE1MS1660</t>
  </si>
  <si>
    <t>This target was approved using a streamlined target validation route exclusive to small and medium-sized enterprises (SMEs). https://sciencebasedtargets.org/faqs-for-smes/ Zenobe Energy commits to reduce absolute scope 1 and scope 2 GHG emissions 50% by 2030 from a 2018 base year, and to measure and reduce its scope 3 emissions.</t>
  </si>
  <si>
    <t>Zensar Technologies Limited</t>
  </si>
  <si>
    <t>INE520A01027</t>
  </si>
  <si>
    <t>335800SK9CAQHM1TJC97</t>
  </si>
  <si>
    <t>Zentis GmbH &amp; Co. KG</t>
  </si>
  <si>
    <t>529900H2IQ8MR9AV6718</t>
  </si>
  <si>
    <t>Zentiva Group a.s</t>
  </si>
  <si>
    <t>Zeon Corporation</t>
  </si>
  <si>
    <t>JP3725400000</t>
  </si>
  <si>
    <t>529900UEFURDYZ4F4U10</t>
  </si>
  <si>
    <t>Zeon Corporation commits to reduce absolute scope 1 and 2 GHG emissions 42.0% by FY2030 from a FY2020 base year. Zeon Corporation commits to reduce absolute scope 3 GHG emissions from purchased goods and services and fuel and energy related activities 25.0% within the same timeframe.</t>
  </si>
  <si>
    <t>ZERMATT SA</t>
  </si>
  <si>
    <t>This target was approved using a streamlined target validation route exclusive to small and medium-sized enterprises (SMEs). https://sciencebasedtargets.org/faqs-for-smes/ ZERMATT SA commits to reduce scope 1 and scope 2 GHG emissions 42% by 2030 from a 2022 base year, and to measure and reduce its scope 3 emissions.</t>
  </si>
  <si>
    <t>ZEROPLUS Co.,ltd</t>
  </si>
  <si>
    <t>This target was approved using a streamlined target validation route exclusive to small and medium-sized enterprises (SMEs). https://sciencebasedtargets.org/faqs-for-smes/ ZEROPLUS Co.,ltd commits to reduce scope 1 and scope 2 GHG emissions 42% by 2030 from a 2021 base year, and to measure and reduce its scope 3 emissions.</t>
  </si>
  <si>
    <t>ZETA CATENE SRL</t>
  </si>
  <si>
    <t>This target was approved using a streamlined target validation route exclusive to small and medium-sized enterprises (SMEs). https://sciencebasedtargets.org/faqs-for-smes/ ZETA CATENE SRL commits to reduce scope 1 and scope 2 GHG emissions 42% by 2030 from a 2022 base year, and to measure and reduce its scope 3 emissions.</t>
  </si>
  <si>
    <t>ZETA Holding GmbH</t>
  </si>
  <si>
    <t>ZEUS PACKAGING GROUP LIMITED</t>
  </si>
  <si>
    <t>ZF Friedrichshafen AG</t>
  </si>
  <si>
    <t>DE0007851008</t>
  </si>
  <si>
    <t>529900CAYOWB8YIG7X25</t>
  </si>
  <si>
    <t>ZF Friedrichshafen AG commits to reduce absolute scope 1 and 2 GHG emissions 80% by 2030 from a 2019 base year. ZF Friedrichshafen AG commits to increase annual sourcing of renewable electricity from 10% in 2019 to 100% by 2030. ZF Friedrichshafen AG commits to reduce scope 3 GHG emissions 40% per million euros in sales by 2030 from a2019 base year.</t>
  </si>
  <si>
    <t>Zhangjiagang Zhongtian Precision Molding Co., Ltd.</t>
  </si>
  <si>
    <t>This target was approved using a streamlined target validation route exclusive to small and medium-sized enterprises (SMEs). https://sciencebasedtargets.org/faqs-for-smes/ Zhangjiagang Zhongtian Precision Molding Co., Ltd. commits to reduce scope 1 and scope 2 GHG emissions 42% by 2030 from a 2021 base year, and to measure and reduce its scope 3 emissions.</t>
  </si>
  <si>
    <t>Zhangzhou Easepal Industrial Corporation</t>
  </si>
  <si>
    <t>ZHAOQING LEOCH BATTERY TECHNOLOGY CO.,LTD</t>
  </si>
  <si>
    <t>Zhejiang Arcana Power Sports Tech. Co.. Ltd.</t>
  </si>
  <si>
    <t>Zhejiang Arcana Power Source Co., Ltd. commits to reduce absolute scope 1 and 2 GHG emissions 46% by 2030 from a 2019 base year. Arcana Power also commits to reduce scope 3 GHG emissions 55% per million RMB gross profit by 2030 within the same timeframe.</t>
  </si>
  <si>
    <t>Zhejiang Bangjie Digital Knitting Co., Ltd.</t>
  </si>
  <si>
    <t>Zhejiang Cenway Materials Co., Ltd.</t>
  </si>
  <si>
    <t>Zhejiang Chunhui Intelligent Control Co., LTD</t>
  </si>
  <si>
    <t>This target was approved using a streamlined target validation route exclusive to small and medium-sized enterprises (SMEs). https://sciencebasedtargets.org/faqs-for-smes/ Zhejiang Chunhui Intelligent Control Co., LTD commits to reduce scope 1 and scope 2 GHG emissions 42% by 2030 from a 2021 base year, and to measure and reduce its scope 3 emissions.</t>
  </si>
  <si>
    <t>Zhejiang Guangtao Healthy Kitchen Utensils Co., LTD</t>
  </si>
  <si>
    <t>This target was approved using a streamlined target validation route exclusive to small and medium-sized enterprises (SMEs). https://sciencebasedtargets.org/faqs-for-smes/ Zhejiang Guangtao Healthy Kitchen Utensils Co., LTD commits to reduce scope 1 and scope 2 GHG emissions 42% by 2030 from a 2021 base year, and to measure and reduce its scope 3 emissions.</t>
  </si>
  <si>
    <t>Zhejiang Hailide New Material Co., Ltd.</t>
  </si>
  <si>
    <t>Zhejiang Hisoar Chuannan Pharma Co., Ltd.</t>
  </si>
  <si>
    <t>Zhejiang Huahai Pharmaceutical Co., Ltd.</t>
  </si>
  <si>
    <t>ZHEJIANG JWK FILTRATION TECHNOLOGY CO., LTD.</t>
  </si>
  <si>
    <t>This target was approved using a streamlined target validation route exclusive to small and medium-sized enterprises (SMEs). https://sciencebasedtargets.org/faqs-for-smes/ ZHEJIANG JWK FILTRATION TECHNOLOGY CO., LTD. commits to reduce scope 1 and scope 2 GHG emissions 42% by 2030 from a 2021 base year, and to measure and reduce its scope 3 emissions.</t>
  </si>
  <si>
    <t>Zhejiang Kingstone Housewares Co., Ltd.</t>
  </si>
  <si>
    <t>This target was approved using a streamlined target validation route exclusive to small and medium-sized enterprises (SMEs). https://sciencebasedtargets.org/faqs-for-smes/ Zhejiang Kingstone Housewares Co., Ltd. commits to reduce scope 1 and scope 2 GHG emissions 42% by 2030 from a 2022 base year, and to measure and reduce its scope 3 emissions.</t>
  </si>
  <si>
    <t>ZHEJIANG MAYANG INDUSTRIES CO.,LTD</t>
  </si>
  <si>
    <t>This target was approved using a streamlined target validation route exclusive to small and medium-sized enterprises (SMEs). https://sciencebasedtargets.org/faqs-for-smes/ ZHEJIANG MAYANG INDUSTRIES CO.,LTD commits to reduce absolute scope 1 and scope 2 GHG emissions 50% by 2030 from a 2018 base year, and to measure and reduce its scope 3 emissions.</t>
  </si>
  <si>
    <t>Zhejiang Minzo New Materials Co.,Ltd.</t>
  </si>
  <si>
    <t>Zhejiang Narada Power Source Co., Ltd.</t>
  </si>
  <si>
    <t>CNE100000NC4</t>
  </si>
  <si>
    <t>ZHEJIANG SANYUAN HOLDING GROUP CO.,LTD.</t>
  </si>
  <si>
    <t>Zhejiang Texwell Textile Co., Ltd.</t>
  </si>
  <si>
    <t>Zhejiang Tongli Heavy Machinery Manufacturing Co.,Ltd</t>
  </si>
  <si>
    <t>This target was approved using a streamlined target validation route exclusive to small and medium-sized enterprises (SMEs). https://sciencebasedtargets.org/faqs-for-smes/ Zhejiang Tongli Heavy Machinery Manufacturing Co.,Ltd commits to reduce scope 1 and scope 2 GHG emissions 42% by 2030 from a 2021 base year, and to measure and reduce its scope 3 emissions.</t>
  </si>
  <si>
    <t>ZhejiangSunwodaElectronicCo.,Ltd.</t>
  </si>
  <si>
    <t>Zhenjiang Xianfeng Automobile Components Co.,Ltd</t>
  </si>
  <si>
    <t>This target was approved using a streamlined target validation route exclusive to small and medium-sized enterprises (SMEs). https://sciencebasedtargets.org/faqs-for-smes/ Zhenjiang Xianfeng Automobile Components Co.,Ltd commits to reduce scope 1 and scope 2 GHG emissions 42% by 2030 from a 2022 base year, and to measure and reduce its scope 3 emissions.</t>
  </si>
  <si>
    <t>Zhongshan Green Guard Metal Production Co., Ltd</t>
  </si>
  <si>
    <t>Zhongshan Huali Industrial Group Co., Ltd</t>
  </si>
  <si>
    <t>Zhongtian Technology Submarine Cable Co.,Ltd</t>
  </si>
  <si>
    <t>CNE100000HM5</t>
  </si>
  <si>
    <t>655600VA6BG70OPP4Q51</t>
  </si>
  <si>
    <t>Zhuhai CosMX Battery Co., Ltd</t>
  </si>
  <si>
    <t>Overall Net-Zero Target: Zhuhai CosMX Battery Co., Ltd commits to reach net-zero greenhouse gas emissions across the value chain by 2050.
Near-Term Targets: Zhuhai CosMX Battery Co., Ltd commits to reduce absolute scope 1 and 2 GHG emissions 45% by 2030 from a 2022 base year. Zhuhai CosMX Battery Co., Ltd also commits to reduce absolute scope 3 GHG emissions from purchased goods and services and use of sold products 25% within the same timeframe.
Long-Term Targets: Zhuhai CosMX Battery Co., Ltd commits to reduce absolute scope 1 and 2 GHG emissions 90% by 2050 from a 2022 base year. Zhuhai CosMX Battery Co., Ltd also commits to reduce absolute scope 3 GHG emissions 90% within the same timeframe.</t>
  </si>
  <si>
    <t>Zhuhai Pilot Technology Co., Ltd.</t>
  </si>
  <si>
    <t>This target was approved using a streamlined target validation route exclusive to small and medium-sized enterprises (SMEs). https://sciencebasedtargets.org/faqs-for-smes/ Zhuhai Pilot Technology Co., Ltd. commits to reduce scope 1 and scope 2 GHG emissions 38% by 2030 from a 2021 base year, and to measure and reduce its scope 3 emissions. Zhuhai Pilot Technology Co., Ltd. also commits to reduce scope 1+2+3 emissions 92% by 2033 from a 2021 base year.</t>
  </si>
  <si>
    <t>Ziff Davis</t>
  </si>
  <si>
    <t>Ziff Davis commits to reduce absolute scope 1 and 2 GHG emissions 50%
by 2030 from a 2021 base year. Ziff Davis also commits to reduce scope 3
GHG emissions from purchased goods &amp; services and capital goods 51.6%
per USD value added within the same timeframe. </t>
  </si>
  <si>
    <t>Zillow Group, Inc.</t>
  </si>
  <si>
    <t>2549002XEELQDIR6FU05</t>
  </si>
  <si>
    <t>Zimmer Biomet</t>
  </si>
  <si>
    <t>US98956P1021</t>
  </si>
  <si>
    <t>2P2YLDVPES3BXQ1FRB91</t>
  </si>
  <si>
    <t>Zimmer Biomet commits to reduce absolute scope 1 and 2 GHG emissions 55% by 2030 from a 2017 base year. Zimmer Biomet also commits to reduce absolute scope 3 GHG emissions from purchased goods and services15% by 2030 from a 2019 base year.</t>
  </si>
  <si>
    <t>Zimmermann</t>
  </si>
  <si>
    <t>Zimmermann commits to reduce absolute scope 1 and 2 GHG emissions 50% by FY2030 from a FY2020 base year. Zimmermann also commits to reduce absolute scope 3 GHG emissions from purchased goods and services, and upstream transportation and distribution 30% within the same timeframe.</t>
  </si>
  <si>
    <t>ZND UK LTD</t>
  </si>
  <si>
    <t>549300417AOQVDRJH339</t>
  </si>
  <si>
    <t>Zollner Group AB</t>
  </si>
  <si>
    <t>This target was approved using a streamlined target validation route exclusive to small and medium-sized enterprises (SMEs). https://sciencebasedtargets.org/faqs-for-smes/ Zollner Group AB commits to reduce scope 1 and scope 2 GHG emissions 42% by 2030 from a 2022 base year, and to measure and reduce its scope 3 emissions.</t>
  </si>
  <si>
    <t>Zomato Limited</t>
  </si>
  <si>
    <t>INE758T01015</t>
  </si>
  <si>
    <t>335800T4VOF9ETHF8W59</t>
  </si>
  <si>
    <t>Zones, LLC</t>
  </si>
  <si>
    <t>ZORDAN SRL SB</t>
  </si>
  <si>
    <t>This target was approved using a streamlined target validation route exclusive to small and medium-sized enterprises (SMEs). https://sciencebasedtargets.org/faqs-for-smes/ ZORDAN SRL SB commits to reduce scope 1 and scope 2 GHG emissions 46% by 2030 from a 2019 base year, and to measure and reduce its scope 3 emissions.  ZORDAN SRL SB commits to reach net-zero by 2050. As part of this, ZORDAN SRL SB commits to reduce scope 1+2+3 emissions 100% by 2050 from a 2019 base year.</t>
  </si>
  <si>
    <t>Zorlu Enerji</t>
  </si>
  <si>
    <t>TRSZORN12314</t>
  </si>
  <si>
    <t>7890005B5CSNL39OYO75</t>
  </si>
  <si>
    <t>Zott SE &amp; Co. KG</t>
  </si>
  <si>
    <t>Zound Industries International AB</t>
  </si>
  <si>
    <t>This target was approved using a streamlined target validation route exclusive to small and medium-sized enterprises (SMEs). https://sciencebasedtargets.org/faqs-for-smes/ Zound Industries International AB commits to reduce scope 1 and scope 2 GHG emissions 42% by 2030 from a 2020 base year, and to measure and reduce its scope 3 emissions. Zound Industries International AB  commits to reach net-zero greenhouse gas emissions across the value chain by 2040 from a 2020 base year.</t>
  </si>
  <si>
    <t>ZOZO, Inc.</t>
  </si>
  <si>
    <t>JP3399310006</t>
  </si>
  <si>
    <t>ZS Associates</t>
  </si>
  <si>
    <t>ZS Associates commits to reduce absolute scope 1 and 2 GHG emissions 48.8% by 2030 from a 2019 base year*.
ZS Associates also commits to reduce scope 3 GHG emissions 55% per FTE within the same timeframe*. 
*The target boundary includes biogenic land-related emissions and removals from bioenergy feedstocks.</t>
  </si>
  <si>
    <t>Zscaler, Inc</t>
  </si>
  <si>
    <t>US98980G1022</t>
  </si>
  <si>
    <t>ZTE Corporation</t>
  </si>
  <si>
    <t>CNE000000TK5</t>
  </si>
  <si>
    <t>Overall Net-Zero Target
ZTE Corporation commits to reach net-zero GHG emissions across the value chain by 2050.
Near-Term Targets
ZTE Corporation commits to reduce absolute scope 1 and 2 GHG emissions 52% by 2030
from a 2021 base year. ZTE Corporation also commits to reduce scope 3 GHG emissions
from use of sold products 52% per TeraByte throughput within the same timeframe.
Long-Term Targets
'ZTE Corporation commits to reduce absolute scope 1 and 2 GHG emissions 90% by 2040
and maintain through 2050 from a 2021 base year. ZTE Corporation commits to reduce
absolute scope 3 GHG emissions 90% within the same timeframe.</t>
  </si>
  <si>
    <t>ZTO Express (Cayman) Inc.</t>
  </si>
  <si>
    <t>US98980A1051</t>
  </si>
  <si>
    <t>549300SCJPK3YZJTJR78</t>
  </si>
  <si>
    <t>Zuckermühle Rupperswil AG</t>
  </si>
  <si>
    <t>This target was approved using a streamlined target validation route exclusive to small and medium-sized enterprises (SMEs). https://sciencebasedtargets.org/faqs-for-smes/ Zuckermühle Rupperswil AG commits to reduce scope 1 and scope 2 GHG emissions 50% by 2030 from a 2018 base year, and to measure and reduce its scope 3 emissions.</t>
  </si>
  <si>
    <t>Zuellig Pharma</t>
  </si>
  <si>
    <t>Zuellig Pharma commits to reduce absolute scope 1 and 2 GHG emissions 42% by 2030 from a 2021 base year. Zuellig Pharma also commits to reduce absolute scope 3 GHG emissions from fuel and energy related activities, upstream transportation and distribution and waste generated in operations 25% within the same timeframe.</t>
  </si>
  <si>
    <t>Züger Frischkäse AG</t>
  </si>
  <si>
    <t>This target was approved using a streamlined target validation route exclusive to small and medium-sized enterprises (SMEs). https://sciencebasedtargets.org/faqs-for-smes/ Züger Frischkäse AG commits to reduce scope 1 and scope 2 GHG emissions 42% by 2030 from a 2022 base year, and to measure and reduce its scope 3 emissions.</t>
  </si>
  <si>
    <t>Zühlke Group</t>
  </si>
  <si>
    <t>Overall Net Zero Target 
Zühlke commits to reach net-zero greenhouse gas emissions across the value chain by 2040. 
Near-Term Targets 
Zühlke commits to reduce absolute scope 1 and 2 GHG emissions 90% by 2030 from a 2021 base year. Zühlke also commits to reduce absolute scope 3 GHG emissions 42% within the same timeframe. 
Long-Term Targets 
Zühlke commits to maintain at least 90% absolute scope 1 and 2 GHG emissions reductions from 2030 through 2040 from a 2021 base year. Zühlke also commits to reduce absolute scope 3 GHG emissions 90% by 2040 from a 2021 base year.</t>
  </si>
  <si>
    <t>Zuivelfabriek De Graafstroom</t>
  </si>
  <si>
    <t>This target was approved using a streamlined target validation route exclusive to small and medium-sized enterprises (SMEs). https://sciencebasedtargets.org/faqs-for-smes/ Zuivelfabriek De Graafstroom commits to reduce scope 1 and scope 2 GHG emissions 42% by 2030 from a 2022 base year, and to measure and reduce its scope 3 emissions.</t>
  </si>
  <si>
    <t>Zumtobel Group AG</t>
  </si>
  <si>
    <t>AT0000837307</t>
  </si>
  <si>
    <t>529900IIODYNYAZ2ID26</t>
  </si>
  <si>
    <t>Zündung GmbH Werbeagentur</t>
  </si>
  <si>
    <t>This target was approved using a streamlined target validation route exclusive to small and medium-sized enterprises (SMEs). https://sciencebasedtargets.org/faqs-for-smes/ Zündung GmbH Werbeagentur commits to reduce scope 1 and scope 2 GHG emissions 42% by 2030 from a 2022 base year, and to measure and reduce its scope 3 emissions.</t>
  </si>
  <si>
    <t>Zuora, Inc.</t>
  </si>
  <si>
    <t>US98983V1061</t>
  </si>
  <si>
    <t>549300ISVGC1YZWQJ420</t>
  </si>
  <si>
    <t>ZUP Emiter Sp.Z.o.o</t>
  </si>
  <si>
    <t>Zurich Insurance Group Ltd</t>
  </si>
  <si>
    <t>CH0011075394</t>
  </si>
  <si>
    <t>529900QVNRBND50TXP03</t>
  </si>
  <si>
    <t>Zweifel Pomy-Chips AG</t>
  </si>
  <si>
    <t>ZWORKS SOLUTIONS LLP</t>
  </si>
  <si>
    <t>This target was approved using a streamlined target validation route exclusive to small and medium-sized enterprises (SMEs). https://sciencebasedtargets.org/faqs-for-smes/ ZWORKS SOLUTIONS LLP commits to reduce scope 1 and scope 2 GHG emissions 42% by 2030 from a 2022 base year, and to measure and reduce its scope 3 emissions.</t>
  </si>
  <si>
    <t>Zyxel Group Corporation</t>
  </si>
  <si>
    <t>Ørsted</t>
  </si>
  <si>
    <t>DK0060094928</t>
  </si>
  <si>
    <t>W9NG6WMZIYEU8VEDOG48</t>
  </si>
  <si>
    <t>Ørsted commits to reach net-zero greenhouse gas emissions across the value chain 
by 2040.
Near-Term Targets
Ørsted commits to reduce scope 1 and 2 GHG emissions 98% per kWh by 2025 from
a 2006 base year,* and absolute scope 3 GHG emissions 50% by 2032 from a 2018 
base year. 
Long-Term Targets
Ørsted commits to reduce scope 1 and 2 GHG emissions 99.8% per kWh by 2040 
from a 2006 base year, and to reduce scope 1, 2 and 3 GHG emissions (excluding 
from use of sold products) 99% per kWh by 2040 from a 2018 base 
year.* Ørsted also commits to reduce absolute scope 3 GHG emissions from use of 
sold products 90% by 2040 from a 2018 base year.
*The target boundary includes land-related emissions and removals from bioenergy 
feedstocks</t>
  </si>
  <si>
    <t>​MCM Architecture Limited</t>
  </si>
  <si>
    <t>This target was approved using a streamlined target validation route exclusive to small and medium-sized enterprises (SMEs). https://sciencebasedtargets.org/faqs-for-smes/ ​MCM Architecture Limited commits to reduce scope 1 and scope 2 GHG emissions 42% by 2030 from a 2021 base year, and to measure and reduce its scope 3 emissions.  ​MCM Architecture Limited commits to reach net-zero by 2040. As part of this, ​MCM Architecture Limited commits to reduce scope 1+2+3 emissions 90% by 2040 from a 2021 base year.</t>
  </si>
  <si>
    <t>Bolag</t>
  </si>
  <si>
    <t>Annual &amp; sustainability report</t>
  </si>
  <si>
    <t>Financed emissions</t>
  </si>
  <si>
    <t>Year</t>
  </si>
  <si>
    <t>TOTAL (ton CO2e)</t>
  </si>
  <si>
    <t>Portfolio companies</t>
  </si>
  <si>
    <t>Listed equities &amp; corporate bonds</t>
  </si>
  <si>
    <t>Business loans &amp; unlisted equity</t>
  </si>
  <si>
    <t>Project finance</t>
  </si>
  <si>
    <t>Commercial real estate</t>
  </si>
  <si>
    <t>Mortgages</t>
  </si>
  <si>
    <t>Motor vehicle loans</t>
  </si>
  <si>
    <t>Sovereign bonds (ex LULUCF)</t>
  </si>
  <si>
    <t>Sovereign bonds (incl LULUCF)</t>
  </si>
  <si>
    <t>Asset class: 
Power generation</t>
  </si>
  <si>
    <t>Asset class:
Oil&amp;Gas</t>
  </si>
  <si>
    <t>Asset class: 
Steel</t>
  </si>
  <si>
    <t>Other: 
Leasing of cars</t>
  </si>
  <si>
    <t>https://arsskyrsla.arionbanki.is/lisalib/getfile.aspx?itemid=43345e91-c1c2-11ee-80e1-005056a47632</t>
  </si>
  <si>
    <t>Financed emissions reported for 2022 (incl. sovereign bonds &amp; LULUCF)</t>
  </si>
  <si>
    <t>https://www.handelsbanken.com/tron/xgpu/info/contents/v1/document/76-213609</t>
  </si>
  <si>
    <t>Lending: 16,503,102</t>
  </si>
  <si>
    <t>Scope 3, kategori 15: Finansierade utsläpp
Finansierade utsläpp är de växthusgasutsläpp som SEB finansierar genom sin kreditexponering. Dessa utsläpp beräknas genom att kundernas eller tillgångarnas utsläpp multipliceras med en tillskrivningsfaktor. Kundernas och tillgångarnas utsläpp omfattar scope 1 och 2 för alla sektorer. Scope 3, utsläpp från användning av sålda produkter, ingår för olje- och gassektorn – utvinning och produktion (E&amp;P) samt raffinering – biltillverkning och tillverkning av tunga fordon samt gruvsektorn. Scope 3, bränsle- och energirelaterade utsläpp, ingår för sjöfartssektorn.</t>
  </si>
  <si>
    <t>Swedbank har beräknat finansierade utsläpp för sektorerna bolån, kommersiella fastigheter, kraftproduktion, olja och gas samt stål. Redovisning sker för åren 2019–2022, då underliggande data ej ännu är tillgänglig för 2023. Swedbank har använt en standardiserad metod från Partnership for Carbon Accounting Financials (PCAF) för att mäta och beräkna finansierade utsläpp.
Totala CO2-utsläpp från aktie- och kreditinvesteringar, scope 1 &amp; 2. Värden för 2021 och 2022 har justerats för att inkludera kreditinvesteringar. 2021 års siffra är beräknad utifrån innehavens Market Capitalisation. 2022 och 2023 års siffror är beräknade på Enterprise Value including Cash (EVIC). Metoden är i enlighet med TCFD:s rekommendationer och PCAF (2022):The Global GHG Accounting and Reporting Standard for Financed Emissions.</t>
  </si>
  <si>
    <t>Finansierade: 5,062,739</t>
  </si>
  <si>
    <t>Bure Equity AB</t>
  </si>
  <si>
    <t>portfolio companies Scope 1 and 2 emissions based on Bure's ownership stakes</t>
  </si>
  <si>
    <t>EQT AB Group</t>
  </si>
  <si>
    <t>portfolio companies Scope 1 and 2 emissions based on EQT's ownership stakes. Also reporting on portfolio scope 3</t>
  </si>
  <si>
    <t>Investor AB</t>
  </si>
  <si>
    <t>Equity share of portfolio emissions, see Investment-Specific method in GHG Protocol’s “Technical Guidance for Calculating Scope 3 Emissions”. Equity share includes the emissions from our portfolio companies’ scope 1 and 2 equal to the owned share of the companies.</t>
  </si>
  <si>
    <t>https://storage.mfn.se/f9a633a1-37d9-4174-9c51-c4da6b42bd10/kinnevik-climate-progress-report-2022.pdf</t>
  </si>
  <si>
    <t>The emissions from our portfolio for 2023 will be published in June 2024</t>
  </si>
  <si>
    <t xml:space="preserve">Latour redovisar utsläpp från Scope 1 &amp; 2 från moderbolaget och de helägda bolagen, som sammantagt beämns "industrirörelsen". För Scope 3 redovisar Latour moderbolagets utsläpp, och industrirörelsen har påbörjat datainsamling för att redovisa utsläpp 2024. I kategori 15 redovisas scope 1&amp;2 från börsportföljen, proportionerligt med deras kapitalandel. Dessa utsläpp har lagg och redovisas för 2022. </t>
  </si>
  <si>
    <t>Avanza</t>
  </si>
  <si>
    <t>Redovisar inte finansierade utsläpp</t>
  </si>
  <si>
    <t>Utsläpp av växthusgaser (CO2 e) från aktieportföljen och den egna verksamheten har redovisats sedan 2010, då Industrivärden även började rapportera sitt klimatavtryck till CDP. Men det står inte med i rapporten.</t>
  </si>
  <si>
    <t>Does not report financed emissions.</t>
  </si>
  <si>
    <t>Elastic</t>
  </si>
  <si>
    <t>Y</t>
  </si>
  <si>
    <t>Only S1 &amp; S2. Can't find 2021 values</t>
  </si>
  <si>
    <t>Y (only S1+2)</t>
  </si>
  <si>
    <t xml:space="preserve">Y </t>
  </si>
  <si>
    <t>Unspecified</t>
  </si>
  <si>
    <t>Not stated base year, but earliest year with any data</t>
  </si>
  <si>
    <t>2021 is first year with data, gradually including more categories</t>
  </si>
  <si>
    <t>null</t>
  </si>
  <si>
    <t>Data from 23 and 22, but incomplete</t>
  </si>
  <si>
    <t>(empty)</t>
  </si>
  <si>
    <t>Does not state base year, but earliest data seems to be 2022</t>
  </si>
  <si>
    <t>Under 2023 påbörjades en miljökartläggning av värdekedjan som även inkluderar växthusgasutsläpp för att kunna beräkna och minska företagets miljö- och klimatpåverkan. Kartläggningen kommer att fortsätta under 2024.</t>
  </si>
  <si>
    <t xml:space="preserve"> - </t>
  </si>
  <si>
    <t>Earliest year with S1 &amp; S2 data</t>
  </si>
  <si>
    <t>Seems to be first year</t>
  </si>
  <si>
    <t xml:space="preserve">2021 och 2022 har beräknats för att få jämförbara data. </t>
  </si>
  <si>
    <t>2018-2019</t>
  </si>
  <si>
    <t>Due to the lack of data, the base year has been adjusted to 2022 for Scope 3. For emissions reported in Scope 1 and 2, the base year has been set to 2020</t>
  </si>
  <si>
    <t>S1 &amp; S2</t>
  </si>
  <si>
    <t>Scope 1 &amp; 2. Scope 3 is maybe 2022?</t>
  </si>
  <si>
    <t>2020 for portfolio companies</t>
  </si>
  <si>
    <t>Earliest data?</t>
  </si>
  <si>
    <t>no specific base year provided in supplied text</t>
  </si>
  <si>
    <t>Scope 1 &amp; 2 probably?</t>
  </si>
  <si>
    <t>With specific exceptions</t>
  </si>
  <si>
    <t>lagt till mer kategorier för 2023, så ej jämförbart...</t>
  </si>
  <si>
    <t>Earliest data from 2021</t>
  </si>
  <si>
    <t>Med variation beroende på exakt vad</t>
  </si>
  <si>
    <t>2020 for S1 &amp; S2</t>
  </si>
  <si>
    <t xml:space="preserve">For Scope 1 &amp; 2 </t>
  </si>
  <si>
    <t>For all units</t>
  </si>
  <si>
    <t>Measured since 2019, but better data now</t>
  </si>
  <si>
    <t>Bolagsnamn</t>
  </si>
  <si>
    <t>OMX Largecap</t>
  </si>
  <si>
    <t>Statliga</t>
  </si>
  <si>
    <t>Kooperativa</t>
  </si>
  <si>
    <t>Betson</t>
  </si>
  <si>
    <t>Onoterade</t>
  </si>
  <si>
    <t>Bolag på OMX STOCKHOLM Large Cap som saknas i vår lista</t>
  </si>
  <si>
    <t>Bolag på vår lista som inte är med på OMX Large Cap</t>
  </si>
  <si>
    <t>Bico</t>
  </si>
  <si>
    <t>Cint</t>
  </si>
  <si>
    <t>Stillfront</t>
  </si>
  <si>
    <t>Viaplay</t>
  </si>
  <si>
    <t>Bolag från OMX NORDIC Large Cap som saknas i vår lista</t>
  </si>
  <si>
    <t>Allmänna Brand</t>
  </si>
  <si>
    <t>Alvotech</t>
  </si>
  <si>
    <t>Bavarian Nordic</t>
  </si>
  <si>
    <t>Brim</t>
  </si>
  <si>
    <t>Carlsberg</t>
  </si>
  <si>
    <t>ChemoMetec</t>
  </si>
  <si>
    <t>Coloplast</t>
  </si>
  <si>
    <t>Citycon</t>
  </si>
  <si>
    <t>Demant</t>
  </si>
  <si>
    <t>DFDS</t>
  </si>
  <si>
    <t>D/S Norden</t>
  </si>
  <si>
    <t>DSV</t>
  </si>
  <si>
    <t>Elisa</t>
  </si>
  <si>
    <t>Embla</t>
  </si>
  <si>
    <t>Fortum</t>
  </si>
  <si>
    <t>Fiskars</t>
  </si>
  <si>
    <t>Genmab</t>
  </si>
  <si>
    <t>GN Store Nord</t>
  </si>
  <si>
    <t>H Lundbeck</t>
  </si>
  <si>
    <t>Huhtamäki</t>
  </si>
  <si>
    <t>International Petroleum Corp</t>
  </si>
  <si>
    <t>Íslandsbankí</t>
  </si>
  <si>
    <t>ISS</t>
  </si>
  <si>
    <t>Jeudan</t>
  </si>
  <si>
    <t>Jyske Bank</t>
  </si>
  <si>
    <t>Københavns Lufthavne</t>
  </si>
  <si>
    <t>Konekranes</t>
  </si>
  <si>
    <t>Kemira</t>
  </si>
  <si>
    <t>Keso</t>
  </si>
  <si>
    <t>KONE</t>
  </si>
  <si>
    <t>Kojamo</t>
  </si>
  <si>
    <t>A.P. Møller</t>
  </si>
  <si>
    <t>Mandatum</t>
  </si>
  <si>
    <t>Metsä Board</t>
  </si>
  <si>
    <t>Metso</t>
  </si>
  <si>
    <t>Modern Times Group (MTG)</t>
  </si>
  <si>
    <t>Neste</t>
  </si>
  <si>
    <t>Netcompany</t>
  </si>
  <si>
    <t>New Wave</t>
  </si>
  <si>
    <t>NKT</t>
  </si>
  <si>
    <t>Noble Corporation</t>
  </si>
  <si>
    <t>Nokia</t>
  </si>
  <si>
    <t>Novo Nordisk</t>
  </si>
  <si>
    <t>Novonesis</t>
  </si>
  <si>
    <t>Orion</t>
  </si>
  <si>
    <t>Ørstedt</t>
  </si>
  <si>
    <t>Outokumpu</t>
  </si>
  <si>
    <t>Pandora</t>
  </si>
  <si>
    <t>QT Group</t>
  </si>
  <si>
    <t>Royal Unibrew</t>
  </si>
  <si>
    <t>Revenio</t>
  </si>
  <si>
    <t>Ringkøbing Landoebank</t>
  </si>
  <si>
    <t>Rockwool</t>
  </si>
  <si>
    <t>Sanoma</t>
  </si>
  <si>
    <t>Schouw &amp; Co</t>
  </si>
  <si>
    <t>Spar Nord Bank</t>
  </si>
  <si>
    <t>Scandinavian Tobacco Group</t>
  </si>
  <si>
    <t>Síldarvinnslan</t>
  </si>
  <si>
    <t>Sydbank</t>
  </si>
  <si>
    <t>Topdanmark</t>
  </si>
  <si>
    <t>TORM</t>
  </si>
  <si>
    <t>Tryg</t>
  </si>
  <si>
    <t>Nokian Renkaat</t>
  </si>
  <si>
    <t>UPM-Kymmene</t>
  </si>
  <si>
    <t>Uponor</t>
  </si>
  <si>
    <t>Vestas</t>
  </si>
  <si>
    <t>Wärtsilä</t>
  </si>
  <si>
    <t>Zeeland Pharma</t>
  </si>
  <si>
    <t>Top 200 values of report.companyName</t>
  </si>
  <si>
    <t>Last value of report.baseYear</t>
  </si>
  <si>
    <t>134COREM</t>
  </si>
  <si>
    <t>AB SAGA X</t>
  </si>
  <si>
    <t>ASSA ABLOY</t>
  </si>
  <si>
    <t>AddLife</t>
  </si>
  <si>
    <t>Akademiska Hus</t>
  </si>
  <si>
    <t>Atlas Copco Group</t>
  </si>
  <si>
    <t>Autoliv Inc.</t>
  </si>
  <si>
    <t>BICO Group AB</t>
  </si>
  <si>
    <t>Bilia AB</t>
  </si>
  <si>
    <t>Boozt Group</t>
  </si>
  <si>
    <t>Bravida</t>
  </si>
  <si>
    <t>Company Unknown</t>
  </si>
  <si>
    <t>Error 412</t>
  </si>
  <si>
    <t>Corem</t>
  </si>
  <si>
    <t>Corem Property Group AB</t>
  </si>
  <si>
    <t>Diös Fastigheter AB</t>
  </si>
  <si>
    <t>Dometic</t>
  </si>
  <si>
    <t>Embracer Group AB</t>
  </si>
  <si>
    <t>2021/22</t>
  </si>
  <si>
    <t>Evolution AB</t>
  </si>
  <si>
    <t>Example Company</t>
  </si>
  <si>
    <t>FASTIGHETS AB BALDER</t>
  </si>
  <si>
    <t>Fenix Outdoor International AG</t>
  </si>
  <si>
    <t>Fortnox AB</t>
  </si>
  <si>
    <t>Fortnox AB (publ)</t>
  </si>
  <si>
    <t>H &amp; M Hennes &amp; Mauritz AB</t>
  </si>
  <si>
    <t>H&amp;M Hennes &amp; Mauritz AB</t>
  </si>
  <si>
    <t>HEXPOL</t>
  </si>
  <si>
    <t>HMS Industrial Networks</t>
  </si>
  <si>
    <t>Husqvarna Group</t>
  </si>
  <si>
    <t>JM AB</t>
  </si>
  <si>
    <t>K-Fast Holding AB</t>
  </si>
  <si>
    <t>K-Fastigheter</t>
  </si>
  <si>
    <t>L E Lundbergföretagen AB</t>
  </si>
  <si>
    <t>Lagercrantz Group AB</t>
  </si>
  <si>
    <t>Lifco AB</t>
  </si>
  <si>
    <t>Lundbergs Företagen AB</t>
  </si>
  <si>
    <t>Millicom</t>
  </si>
  <si>
    <t>Modern Times Group MTG AB</t>
  </si>
  <si>
    <t>NCAB</t>
  </si>
  <si>
    <t>NCAB Group AB</t>
  </si>
  <si>
    <t>NIBE Industrier AB</t>
  </si>
  <si>
    <t>NP3</t>
  </si>
  <si>
    <t>Name Unknown</t>
  </si>
  <si>
    <t>New Wave Group AB</t>
  </si>
  <si>
    <t>Nordea</t>
  </si>
  <si>
    <t>Not Stated in Data</t>
  </si>
  <si>
    <t>Orrön Energy AB</t>
  </si>
  <si>
    <t>PEAB</t>
  </si>
  <si>
    <t>Platzer</t>
  </si>
  <si>
    <t>SBAB Bank AB</t>
  </si>
  <si>
    <t>SBAB Bank AB (publ)</t>
  </si>
  <si>
    <t>Samhall Aktiebolag</t>
  </si>
  <si>
    <t>Sampo Group</t>
  </si>
  <si>
    <t>Scandinavian Airlines</t>
  </si>
  <si>
    <t>Scandinavian Airlines (SAS)</t>
  </si>
  <si>
    <t>Sdiptech AB</t>
  </si>
  <si>
    <t>Sobi</t>
  </si>
  <si>
    <t>Storskogen</t>
  </si>
  <si>
    <t>Svenska Spel</t>
  </si>
  <si>
    <t>Swedish Orphan Biovitrum AB (Sobi)</t>
  </si>
  <si>
    <t>Södra</t>
  </si>
  <si>
    <t>TRATON GROUP</t>
  </si>
  <si>
    <t>VATTENFALL</t>
  </si>
  <si>
    <t>Vitec</t>
  </si>
  <si>
    <t>Volvo Group</t>
  </si>
  <si>
    <t>Wihlborgs</t>
  </si>
  <si>
    <t>British Airways</t>
  </si>
  <si>
    <t>S1</t>
  </si>
  <si>
    <t>S2</t>
  </si>
  <si>
    <t>S3</t>
  </si>
  <si>
    <t>kat 1</t>
  </si>
  <si>
    <t>kat 2</t>
  </si>
  <si>
    <t>kat 3</t>
  </si>
  <si>
    <t>kat 4</t>
  </si>
  <si>
    <t>kat 5</t>
  </si>
  <si>
    <t>kat 6</t>
  </si>
  <si>
    <t>kat 7</t>
  </si>
  <si>
    <t>kat 8</t>
  </si>
  <si>
    <t>kat 9</t>
  </si>
  <si>
    <t>kat 10</t>
  </si>
  <si>
    <t>kat 11</t>
  </si>
  <si>
    <t>kat 12</t>
  </si>
  <si>
    <t>kat 13</t>
  </si>
  <si>
    <t>kat 14</t>
  </si>
  <si>
    <t>kat 15</t>
  </si>
  <si>
    <t>kat 16</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</si>
</sst>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0.0"/>
    <numFmt numFmtId="165" formatCode="#,##0.000"/>
    <numFmt numFmtId="166" formatCode="d mmmm"/>
  </numFmts>
  <fonts count="41">
    <font>
      <sz val="10.0"/>
      <color rgb="FF000000"/>
      <name val="Arial"/>
      <scheme val="minor"/>
    </font>
    <font>
      <b/>
      <color theme="1"/>
      <name val="Arial"/>
      <scheme val="minor"/>
    </font>
    <font>
      <color theme="1"/>
      <name val="Arial"/>
      <scheme val="minor"/>
    </font>
    <font>
      <u/>
      <color rgb="FF0000FF"/>
    </font>
    <font>
      <u/>
      <color rgb="FF0000FF"/>
    </font>
    <font>
      <b/>
      <sz val="10.0"/>
      <color theme="1"/>
      <name val="Arial"/>
      <scheme val="minor"/>
    </font>
    <font>
      <b/>
      <color theme="1"/>
      <name val="Arial"/>
    </font>
    <font>
      <sz val="10.0"/>
      <color theme="1"/>
      <name val="Arial"/>
      <scheme val="minor"/>
    </font>
    <font>
      <color theme="1"/>
      <name val="Arial"/>
    </font>
    <font>
      <u/>
      <sz val="10.0"/>
      <color rgb="FF0000FF"/>
    </font>
    <font>
      <u/>
      <color rgb="FF0000FF"/>
    </font>
    <font>
      <u/>
      <color rgb="FF0000FF"/>
    </font>
    <font>
      <u/>
      <sz val="10.0"/>
      <color rgb="FF0000FF"/>
    </font>
    <font>
      <u/>
      <color rgb="FF1155CC"/>
      <name val="Arial"/>
    </font>
    <font>
      <u/>
      <sz val="10.0"/>
      <color rgb="FF0000FF"/>
    </font>
    <font>
      <u/>
      <color rgb="FF0000FF"/>
    </font>
    <font>
      <b/>
      <color rgb="FF000000"/>
      <name val="&quot;Arial&quot;"/>
    </font>
    <font>
      <color rgb="FF000000"/>
      <name val="&quot;Arial&quot;"/>
    </font>
    <font/>
    <font>
      <u/>
      <color rgb="FF0000FF"/>
    </font>
    <font>
      <u/>
      <color rgb="FF0000FF"/>
    </font>
    <font>
      <u/>
      <color rgb="FF0000FF"/>
    </font>
    <font>
      <u/>
      <color rgb="FF0000FF"/>
    </font>
    <font>
      <u/>
      <color rgb="FF0000FF"/>
      <name val="Arial"/>
    </font>
    <font>
      <u/>
      <color rgb="FF0000FF"/>
      <name val="Arial"/>
    </font>
    <font>
      <u/>
      <color rgb="FF0000FF"/>
    </font>
    <font>
      <u/>
      <color rgb="FF0000FF"/>
    </font>
    <font>
      <color rgb="FF000000"/>
      <name val="Arial"/>
      <scheme val="minor"/>
    </font>
    <font>
      <sz val="9.0"/>
      <color theme="1"/>
      <name val="Arial"/>
      <scheme val="minor"/>
    </font>
    <font>
      <u/>
      <color rgb="FF0000FF"/>
    </font>
    <font>
      <u/>
      <color rgb="FF0000FF"/>
    </font>
    <font>
      <i/>
      <color theme="1"/>
      <name val="Arial"/>
      <scheme val="minor"/>
    </font>
    <font>
      <sz val="9.0"/>
      <color rgb="FF000000"/>
      <name val="Helvetica"/>
    </font>
    <font>
      <u/>
      <color rgb="FF0000FF"/>
    </font>
    <font>
      <u/>
      <color rgb="FF0000FF"/>
    </font>
    <font>
      <sz val="11.0"/>
      <color rgb="FF222222"/>
      <name val="Arial"/>
    </font>
    <font>
      <sz val="9.0"/>
      <color rgb="FF1F1F1F"/>
      <name val="&quot;Google Sans&quot;"/>
    </font>
    <font>
      <b/>
      <sz val="11.0"/>
      <color theme="1"/>
      <name val="Arial"/>
      <scheme val="minor"/>
    </font>
    <font>
      <color rgb="FF000000"/>
      <name val="Arial"/>
    </font>
    <font>
      <b/>
      <sz val="11.0"/>
      <color rgb="FF000000"/>
      <name val="Helvetica"/>
    </font>
    <font>
      <sz val="11.0"/>
      <color rgb="FF000000"/>
      <name val="Arial"/>
    </font>
  </fonts>
  <fills count="18">
    <fill>
      <patternFill patternType="none"/>
    </fill>
    <fill>
      <patternFill patternType="lightGray"/>
    </fill>
    <fill>
      <patternFill patternType="solid">
        <fgColor rgb="FFFFF2CC"/>
        <bgColor rgb="FFFFF2CC"/>
      </patternFill>
    </fill>
    <fill>
      <patternFill patternType="solid">
        <fgColor rgb="FFEAD1DC"/>
        <bgColor rgb="FFEAD1DC"/>
      </patternFill>
    </fill>
    <fill>
      <patternFill patternType="solid">
        <fgColor rgb="FFD9EAD3"/>
        <bgColor rgb="FFD9EAD3"/>
      </patternFill>
    </fill>
    <fill>
      <patternFill patternType="solid">
        <fgColor rgb="FFFCE5CD"/>
        <bgColor rgb="FFFCE5CD"/>
      </patternFill>
    </fill>
    <fill>
      <patternFill patternType="solid">
        <fgColor rgb="FFFF9900"/>
        <bgColor rgb="FFFF9900"/>
      </patternFill>
    </fill>
    <fill>
      <patternFill patternType="solid">
        <fgColor rgb="FFFFFFFF"/>
        <bgColor rgb="FFFFFFFF"/>
      </patternFill>
    </fill>
    <fill>
      <patternFill patternType="solid">
        <fgColor rgb="FFCFE2F3"/>
        <bgColor rgb="FFCFE2F3"/>
      </patternFill>
    </fill>
    <fill>
      <patternFill patternType="solid">
        <fgColor rgb="FFF4CCCC"/>
        <bgColor rgb="FFF4CCCC"/>
      </patternFill>
    </fill>
    <fill>
      <patternFill patternType="solid">
        <fgColor rgb="FFD9D2E9"/>
        <bgColor rgb="FFD9D2E9"/>
      </patternFill>
    </fill>
    <fill>
      <patternFill patternType="solid">
        <fgColor rgb="FFD0E0E3"/>
        <bgColor rgb="FFD0E0E3"/>
      </patternFill>
    </fill>
    <fill>
      <patternFill patternType="solid">
        <fgColor rgb="FFC9DAF8"/>
        <bgColor rgb="FFC9DAF8"/>
      </patternFill>
    </fill>
    <fill>
      <patternFill patternType="solid">
        <fgColor rgb="FFE6B8AF"/>
        <bgColor rgb="FFE6B8AF"/>
      </patternFill>
    </fill>
    <fill>
      <patternFill patternType="solid">
        <fgColor rgb="FFEA9999"/>
        <bgColor rgb="FFEA9999"/>
      </patternFill>
    </fill>
    <fill>
      <patternFill patternType="solid">
        <fgColor rgb="FFFFFF00"/>
        <bgColor rgb="FFFFFF00"/>
      </patternFill>
    </fill>
    <fill>
      <patternFill patternType="solid">
        <fgColor rgb="FF00FF00"/>
        <bgColor rgb="FF00FF00"/>
      </patternFill>
    </fill>
    <fill>
      <patternFill patternType="solid">
        <fgColor rgb="FFD9D9D9"/>
        <bgColor rgb="FFD9D9D9"/>
      </patternFill>
    </fill>
  </fills>
  <borders count="5">
    <border/>
    <border>
      <bottom style="medium">
        <color rgb="FF000000"/>
      </bottom>
    </border>
    <border>
      <left style="medium">
        <color rgb="FF000000"/>
      </left>
    </border>
    <border>
      <right style="medium">
        <color rgb="FF000000"/>
      </right>
    </border>
    <border>
      <left style="medium">
        <color rgb="FF000000"/>
      </left>
      <right style="medium">
        <color rgb="FF000000"/>
      </right>
    </border>
  </borders>
  <cellStyleXfs count="1">
    <xf borderId="0" fillId="0" fontId="0" numFmtId="0" applyAlignment="1" applyFont="1"/>
  </cellStyleXfs>
  <cellXfs count="187">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Font="1"/>
    <xf borderId="0" fillId="0" fontId="2" numFmtId="0" xfId="0" applyAlignment="1" applyFont="1">
      <alignment readingOrder="0"/>
    </xf>
    <xf borderId="0" fillId="0" fontId="3" numFmtId="0" xfId="0" applyAlignment="1" applyFont="1">
      <alignment readingOrder="0"/>
    </xf>
    <xf borderId="0" fillId="0" fontId="4" numFmtId="0" xfId="0" applyAlignment="1" applyFont="1">
      <alignment readingOrder="0"/>
    </xf>
    <xf borderId="0" fillId="2" fontId="5" numFmtId="0" xfId="0" applyAlignment="1" applyFill="1" applyFont="1">
      <alignment horizontal="center" readingOrder="0" shrinkToFit="0" vertical="center" wrapText="1"/>
    </xf>
    <xf borderId="0" fillId="0" fontId="5" numFmtId="3" xfId="0" applyAlignment="1" applyFont="1" applyNumberFormat="1">
      <alignment readingOrder="0"/>
    </xf>
    <xf borderId="0" fillId="0" fontId="5" numFmtId="3" xfId="0" applyFont="1" applyNumberFormat="1"/>
    <xf borderId="0" fillId="0" fontId="6" numFmtId="3" xfId="0" applyAlignment="1" applyFont="1" applyNumberFormat="1">
      <alignment vertical="bottom"/>
    </xf>
    <xf borderId="0" fillId="0" fontId="7" numFmtId="3" xfId="0" applyAlignment="1" applyFont="1" applyNumberFormat="1">
      <alignment readingOrder="0"/>
    </xf>
    <xf borderId="0" fillId="0" fontId="7" numFmtId="3" xfId="0" applyFont="1" applyNumberFormat="1"/>
    <xf borderId="0" fillId="0" fontId="8" numFmtId="3" xfId="0" applyAlignment="1" applyFont="1" applyNumberFormat="1">
      <alignment vertical="bottom"/>
    </xf>
    <xf borderId="0" fillId="0" fontId="5" numFmtId="3" xfId="0" applyAlignment="1" applyFont="1" applyNumberFormat="1">
      <alignment readingOrder="0" shrinkToFit="0" wrapText="0"/>
    </xf>
    <xf borderId="0" fillId="0" fontId="7" numFmtId="3" xfId="0" applyAlignment="1" applyFont="1" applyNumberFormat="1">
      <alignment shrinkToFit="0" wrapText="0"/>
    </xf>
    <xf borderId="0" fillId="0" fontId="7" numFmtId="3" xfId="0" applyAlignment="1" applyFont="1" applyNumberFormat="1">
      <alignment readingOrder="0" shrinkToFit="0" wrapText="0"/>
    </xf>
    <xf borderId="0" fillId="0" fontId="9" numFmtId="3" xfId="0" applyAlignment="1" applyFont="1" applyNumberFormat="1">
      <alignment readingOrder="0" shrinkToFit="0" wrapText="0"/>
    </xf>
    <xf borderId="0" fillId="0" fontId="10" numFmtId="0" xfId="0" applyAlignment="1" applyFont="1">
      <alignment readingOrder="0" shrinkToFit="0" wrapText="0"/>
    </xf>
    <xf borderId="0" fillId="0" fontId="11" numFmtId="0" xfId="0" applyAlignment="1" applyFont="1">
      <alignment readingOrder="0" shrinkToFit="0" wrapText="0"/>
    </xf>
    <xf borderId="0" fillId="0" fontId="12" numFmtId="3" xfId="0" applyAlignment="1" applyFont="1" applyNumberFormat="1">
      <alignment readingOrder="0" shrinkToFit="0" wrapText="0"/>
    </xf>
    <xf borderId="0" fillId="0" fontId="13" numFmtId="3" xfId="0" applyAlignment="1" applyFont="1" applyNumberFormat="1">
      <alignment vertical="bottom"/>
    </xf>
    <xf borderId="0" fillId="0" fontId="7" numFmtId="3" xfId="0" applyAlignment="1" applyFont="1" applyNumberFormat="1">
      <alignment readingOrder="0" shrinkToFit="0" wrapText="1"/>
    </xf>
    <xf borderId="1" fillId="0" fontId="5" numFmtId="3" xfId="0" applyAlignment="1" applyBorder="1" applyFont="1" applyNumberFormat="1">
      <alignment readingOrder="0" shrinkToFit="0" wrapText="0"/>
    </xf>
    <xf borderId="1" fillId="0" fontId="7" numFmtId="3" xfId="0" applyAlignment="1" applyBorder="1" applyFont="1" applyNumberFormat="1">
      <alignment shrinkToFit="0" wrapText="0"/>
    </xf>
    <xf borderId="1" fillId="0" fontId="7" numFmtId="3" xfId="0" applyAlignment="1" applyBorder="1" applyFont="1" applyNumberFormat="1">
      <alignment readingOrder="0" shrinkToFit="0" wrapText="0"/>
    </xf>
    <xf borderId="1" fillId="0" fontId="14" numFmtId="3" xfId="0" applyAlignment="1" applyBorder="1" applyFont="1" applyNumberFormat="1">
      <alignment readingOrder="0" shrinkToFit="0" wrapText="0"/>
    </xf>
    <xf borderId="1" fillId="0" fontId="7" numFmtId="3" xfId="0" applyAlignment="1" applyBorder="1" applyFont="1" applyNumberFormat="1">
      <alignment readingOrder="0" shrinkToFit="0" wrapText="0"/>
    </xf>
    <xf borderId="1" fillId="0" fontId="2" numFmtId="3" xfId="0" applyAlignment="1" applyBorder="1" applyFont="1" applyNumberFormat="1">
      <alignment readingOrder="0" shrinkToFit="0" wrapText="0"/>
    </xf>
    <xf borderId="1" fillId="0" fontId="15" numFmtId="0" xfId="0" applyAlignment="1" applyBorder="1" applyFont="1">
      <alignment readingOrder="0" shrinkToFit="0" wrapText="0"/>
    </xf>
    <xf borderId="1" fillId="0" fontId="2" numFmtId="0" xfId="0" applyAlignment="1" applyBorder="1" applyFont="1">
      <alignment readingOrder="0" shrinkToFit="0" wrapText="0"/>
    </xf>
    <xf borderId="1" fillId="0" fontId="2" numFmtId="0" xfId="0" applyAlignment="1" applyBorder="1" applyFont="1">
      <alignment shrinkToFit="0" wrapText="0"/>
    </xf>
    <xf borderId="1" fillId="0" fontId="8" numFmtId="3" xfId="0" applyAlignment="1" applyBorder="1" applyFont="1" applyNumberFormat="1">
      <alignment shrinkToFit="0" vertical="bottom" wrapText="0"/>
    </xf>
    <xf borderId="0" fillId="3" fontId="5" numFmtId="0" xfId="0" applyAlignment="1" applyFill="1" applyFont="1">
      <alignment horizontal="center" readingOrder="0" shrinkToFit="0" vertical="center" wrapText="1"/>
    </xf>
    <xf borderId="0" fillId="0" fontId="16" numFmtId="3" xfId="0" applyAlignment="1" applyFont="1" applyNumberFormat="1">
      <alignment readingOrder="0"/>
    </xf>
    <xf borderId="0" fillId="0" fontId="2" numFmtId="4" xfId="0" applyAlignment="1" applyFont="1" applyNumberFormat="1">
      <alignment readingOrder="0"/>
    </xf>
    <xf borderId="1" fillId="0" fontId="5" numFmtId="3" xfId="0" applyAlignment="1" applyBorder="1" applyFont="1" applyNumberFormat="1">
      <alignment readingOrder="0"/>
    </xf>
    <xf borderId="1" fillId="0" fontId="7" numFmtId="3" xfId="0" applyAlignment="1" applyBorder="1" applyFont="1" applyNumberFormat="1">
      <alignment readingOrder="0"/>
    </xf>
    <xf borderId="1" fillId="0" fontId="7" numFmtId="3" xfId="0" applyBorder="1" applyFont="1" applyNumberFormat="1"/>
    <xf borderId="1" fillId="0" fontId="2" numFmtId="0" xfId="0" applyBorder="1" applyFont="1"/>
    <xf borderId="0" fillId="4" fontId="5" numFmtId="0" xfId="0" applyAlignment="1" applyFill="1" applyFont="1">
      <alignment horizontal="center" readingOrder="0" shrinkToFit="0" vertical="center" wrapText="1"/>
    </xf>
    <xf borderId="0" fillId="5" fontId="7" numFmtId="3" xfId="0" applyAlignment="1" applyFill="1" applyFont="1" applyNumberFormat="1">
      <alignment readingOrder="0"/>
    </xf>
    <xf borderId="0" fillId="0" fontId="2" numFmtId="3" xfId="0" applyAlignment="1" applyFont="1" applyNumberFormat="1">
      <alignment readingOrder="0"/>
    </xf>
    <xf borderId="0" fillId="6" fontId="7" numFmtId="3" xfId="0" applyAlignment="1" applyFill="1" applyFont="1" applyNumberFormat="1">
      <alignment readingOrder="0"/>
    </xf>
    <xf borderId="0" fillId="0" fontId="17" numFmtId="3" xfId="0" applyAlignment="1" applyFont="1" applyNumberFormat="1">
      <alignment readingOrder="0"/>
    </xf>
    <xf borderId="0" fillId="7" fontId="7" numFmtId="3" xfId="0" applyAlignment="1" applyFill="1" applyFont="1" applyNumberFormat="1">
      <alignment readingOrder="0"/>
    </xf>
    <xf borderId="0" fillId="8" fontId="5" numFmtId="0" xfId="0" applyAlignment="1" applyFill="1" applyFont="1">
      <alignment horizontal="center" readingOrder="0" shrinkToFit="0" vertical="center" wrapText="1"/>
    </xf>
    <xf borderId="0" fillId="9" fontId="5" numFmtId="0" xfId="0" applyAlignment="1" applyFill="1" applyFont="1">
      <alignment horizontal="center" readingOrder="0" shrinkToFit="0" vertical="center" wrapText="1"/>
    </xf>
    <xf borderId="0" fillId="10" fontId="5" numFmtId="0" xfId="0" applyAlignment="1" applyFill="1" applyFont="1">
      <alignment horizontal="center" readingOrder="0" shrinkToFit="0" vertical="center" wrapText="1"/>
    </xf>
    <xf borderId="0" fillId="5" fontId="5" numFmtId="0" xfId="0" applyAlignment="1" applyFont="1">
      <alignment horizontal="center" readingOrder="0" shrinkToFit="0" vertical="center" wrapText="1"/>
    </xf>
    <xf borderId="0" fillId="2" fontId="1" numFmtId="0" xfId="0" applyAlignment="1" applyFont="1">
      <alignment horizontal="center" readingOrder="0" shrinkToFit="0" wrapText="0"/>
    </xf>
    <xf borderId="0" fillId="2" fontId="1" numFmtId="0" xfId="0" applyAlignment="1" applyFont="1">
      <alignment horizontal="right" readingOrder="0" shrinkToFit="0" wrapText="0"/>
    </xf>
    <xf borderId="0" fillId="4" fontId="1" numFmtId="0" xfId="0" applyAlignment="1" applyFont="1">
      <alignment horizontal="center"/>
    </xf>
    <xf borderId="0" fillId="3" fontId="1" numFmtId="0" xfId="0" applyAlignment="1" applyFont="1">
      <alignment horizontal="center" readingOrder="0"/>
    </xf>
    <xf borderId="2" fillId="3" fontId="1" numFmtId="0" xfId="0" applyAlignment="1" applyBorder="1" applyFont="1">
      <alignment horizontal="center" readingOrder="0"/>
    </xf>
    <xf borderId="3" fillId="3" fontId="1" numFmtId="0" xfId="0" applyAlignment="1" applyBorder="1" applyFont="1">
      <alignment horizontal="center" readingOrder="0"/>
    </xf>
    <xf borderId="0" fillId="11" fontId="1" numFmtId="0" xfId="0" applyAlignment="1" applyFill="1" applyFont="1">
      <alignment horizontal="center" readingOrder="0"/>
    </xf>
    <xf borderId="0" fillId="12" fontId="1" numFmtId="0" xfId="0" applyAlignment="1" applyFill="1" applyFont="1">
      <alignment horizontal="center"/>
    </xf>
    <xf borderId="3" fillId="0" fontId="18" numFmtId="0" xfId="0" applyBorder="1" applyFont="1"/>
    <xf borderId="0" fillId="10" fontId="1" numFmtId="0" xfId="0" applyAlignment="1" applyFont="1">
      <alignment horizontal="center"/>
    </xf>
    <xf borderId="0" fillId="5" fontId="1" numFmtId="0" xfId="0" applyAlignment="1" applyFont="1">
      <alignment horizontal="center"/>
    </xf>
    <xf borderId="3" fillId="4" fontId="1" numFmtId="0" xfId="0" applyAlignment="1" applyBorder="1" applyFont="1">
      <alignment horizontal="center"/>
    </xf>
    <xf borderId="0" fillId="13" fontId="6" numFmtId="0" xfId="0" applyAlignment="1" applyFill="1" applyFont="1">
      <alignment horizontal="center" readingOrder="0" vertical="bottom"/>
    </xf>
    <xf borderId="3" fillId="11" fontId="1" numFmtId="0" xfId="0" applyAlignment="1" applyBorder="1" applyFont="1">
      <alignment horizontal="center"/>
    </xf>
    <xf borderId="0" fillId="11" fontId="1" numFmtId="0" xfId="0" applyAlignment="1" applyFont="1">
      <alignment horizontal="center"/>
    </xf>
    <xf borderId="0" fillId="0" fontId="1" numFmtId="3" xfId="0" applyFont="1" applyNumberFormat="1"/>
    <xf borderId="0" fillId="0" fontId="1" numFmtId="3" xfId="0" applyAlignment="1" applyFont="1" applyNumberFormat="1">
      <alignment readingOrder="0" shrinkToFit="0" wrapText="0"/>
    </xf>
    <xf borderId="0" fillId="0" fontId="1" numFmtId="3" xfId="0" applyAlignment="1" applyFont="1" applyNumberFormat="1">
      <alignment shrinkToFit="0" wrapText="0"/>
    </xf>
    <xf borderId="3" fillId="0" fontId="1" numFmtId="3" xfId="0" applyAlignment="1" applyBorder="1" applyFont="1" applyNumberFormat="1">
      <alignment shrinkToFit="0" wrapText="0"/>
    </xf>
    <xf borderId="3" fillId="0" fontId="1" numFmtId="3" xfId="0" applyAlignment="1" applyBorder="1" applyFont="1" applyNumberFormat="1">
      <alignment horizontal="left" readingOrder="0" shrinkToFit="0" wrapText="0"/>
    </xf>
    <xf borderId="3" fillId="0" fontId="1" numFmtId="3" xfId="0" applyBorder="1" applyFont="1" applyNumberFormat="1"/>
    <xf borderId="0" fillId="0" fontId="1" numFmtId="3" xfId="0" applyAlignment="1" applyFont="1" applyNumberFormat="1">
      <alignment readingOrder="0"/>
    </xf>
    <xf borderId="3" fillId="0" fontId="1" numFmtId="3" xfId="0" applyAlignment="1" applyBorder="1" applyFont="1" applyNumberFormat="1">
      <alignment readingOrder="0" shrinkToFit="0" wrapText="0"/>
    </xf>
    <xf borderId="2" fillId="0" fontId="1" numFmtId="3" xfId="0" applyAlignment="1" applyBorder="1" applyFont="1" applyNumberFormat="1">
      <alignment readingOrder="0" shrinkToFit="0" wrapText="0"/>
    </xf>
    <xf borderId="3" fillId="0" fontId="1" numFmtId="3" xfId="0" applyAlignment="1" applyBorder="1" applyFont="1" applyNumberFormat="1">
      <alignment readingOrder="0"/>
    </xf>
    <xf borderId="2" fillId="0" fontId="6" numFmtId="3" xfId="0" applyAlignment="1" applyBorder="1" applyFont="1" applyNumberFormat="1">
      <alignment vertical="bottom"/>
    </xf>
    <xf borderId="3" fillId="0" fontId="6" numFmtId="3" xfId="0" applyAlignment="1" applyBorder="1" applyFont="1" applyNumberFormat="1">
      <alignment vertical="bottom"/>
    </xf>
    <xf borderId="0" fillId="0" fontId="2" numFmtId="3" xfId="0" applyFont="1" applyNumberFormat="1"/>
    <xf borderId="0" fillId="0" fontId="2" numFmtId="3" xfId="0" applyAlignment="1" applyFont="1" applyNumberFormat="1">
      <alignment shrinkToFit="0" wrapText="0"/>
    </xf>
    <xf borderId="0" fillId="0" fontId="19" numFmtId="3" xfId="0" applyAlignment="1" applyFont="1" applyNumberFormat="1">
      <alignment readingOrder="0" shrinkToFit="0" wrapText="0"/>
    </xf>
    <xf borderId="3" fillId="0" fontId="2" numFmtId="3" xfId="0" applyAlignment="1" applyBorder="1" applyFont="1" applyNumberFormat="1">
      <alignment readingOrder="0" shrinkToFit="0" wrapText="0"/>
    </xf>
    <xf borderId="3" fillId="0" fontId="2" numFmtId="0" xfId="0" applyAlignment="1" applyBorder="1" applyFont="1">
      <alignment horizontal="right" readingOrder="0" shrinkToFit="0" wrapText="0"/>
    </xf>
    <xf borderId="3" fillId="0" fontId="2" numFmtId="3" xfId="0" applyBorder="1" applyFont="1" applyNumberFormat="1"/>
    <xf borderId="2" fillId="0" fontId="2" numFmtId="3" xfId="0" applyAlignment="1" applyBorder="1" applyFont="1" applyNumberFormat="1">
      <alignment readingOrder="0" shrinkToFit="0" wrapText="0"/>
    </xf>
    <xf borderId="3" fillId="0" fontId="2" numFmtId="9" xfId="0" applyAlignment="1" applyBorder="1" applyFont="1" applyNumberFormat="1">
      <alignment readingOrder="0" shrinkToFit="0" wrapText="0"/>
    </xf>
    <xf borderId="0" fillId="0" fontId="2" numFmtId="3" xfId="0" applyAlignment="1" applyFont="1" applyNumberFormat="1">
      <alignment readingOrder="0" shrinkToFit="0" wrapText="0"/>
    </xf>
    <xf borderId="3" fillId="0" fontId="2" numFmtId="3" xfId="0" applyAlignment="1" applyBorder="1" applyFont="1" applyNumberFormat="1">
      <alignment shrinkToFit="0" wrapText="0"/>
    </xf>
    <xf borderId="2" fillId="0" fontId="8" numFmtId="3" xfId="0" applyAlignment="1" applyBorder="1" applyFont="1" applyNumberFormat="1">
      <alignment vertical="bottom"/>
    </xf>
    <xf borderId="3" fillId="0" fontId="8" numFmtId="3" xfId="0" applyAlignment="1" applyBorder="1" applyFont="1" applyNumberFormat="1">
      <alignment vertical="bottom"/>
    </xf>
    <xf borderId="0" fillId="0" fontId="20" numFmtId="3" xfId="0" applyAlignment="1" applyFont="1" applyNumberFormat="1">
      <alignment readingOrder="0" shrinkToFit="0" wrapText="0"/>
    </xf>
    <xf borderId="0" fillId="0" fontId="2" numFmtId="3" xfId="0" applyAlignment="1" applyFont="1" applyNumberFormat="1">
      <alignment readingOrder="0" shrinkToFit="0" wrapText="0"/>
    </xf>
    <xf borderId="0" fillId="2" fontId="21" numFmtId="3" xfId="0" applyAlignment="1" applyFont="1" applyNumberFormat="1">
      <alignment readingOrder="0" shrinkToFit="0" wrapText="0"/>
    </xf>
    <xf borderId="2" fillId="0" fontId="8" numFmtId="3" xfId="0" applyAlignment="1" applyBorder="1" applyFont="1" applyNumberFormat="1">
      <alignment horizontal="right" vertical="bottom"/>
    </xf>
    <xf borderId="0" fillId="0" fontId="8" numFmtId="3" xfId="0" applyAlignment="1" applyFont="1" applyNumberFormat="1">
      <alignment horizontal="right" vertical="bottom"/>
    </xf>
    <xf borderId="3" fillId="0" fontId="8" numFmtId="3" xfId="0" applyAlignment="1" applyBorder="1" applyFont="1" applyNumberFormat="1">
      <alignment shrinkToFit="0" vertical="bottom" wrapText="0"/>
    </xf>
    <xf borderId="0" fillId="0" fontId="2" numFmtId="0" xfId="0" applyAlignment="1" applyFont="1">
      <alignment shrinkToFit="0" wrapText="0"/>
    </xf>
    <xf borderId="3" fillId="0" fontId="2" numFmtId="3" xfId="0" applyAlignment="1" applyBorder="1" applyFont="1" applyNumberFormat="1">
      <alignment readingOrder="0"/>
    </xf>
    <xf borderId="0" fillId="0" fontId="2" numFmtId="0" xfId="0" applyFont="1"/>
    <xf borderId="3" fillId="0" fontId="22" numFmtId="3" xfId="0" applyAlignment="1" applyBorder="1" applyFont="1" applyNumberFormat="1">
      <alignment readingOrder="0" shrinkToFit="0" wrapText="0"/>
    </xf>
    <xf borderId="2" fillId="0" fontId="8" numFmtId="3" xfId="0" applyAlignment="1" applyBorder="1" applyFont="1" applyNumberFormat="1">
      <alignment readingOrder="0" vertical="bottom"/>
    </xf>
    <xf borderId="0" fillId="0" fontId="8" numFmtId="3" xfId="0" applyAlignment="1" applyFont="1" applyNumberFormat="1">
      <alignment readingOrder="0" vertical="bottom"/>
    </xf>
    <xf borderId="0" fillId="0" fontId="2" numFmtId="0" xfId="0" applyAlignment="1" applyFont="1">
      <alignment readingOrder="0" shrinkToFit="0" wrapText="0"/>
    </xf>
    <xf borderId="3" fillId="0" fontId="2" numFmtId="3" xfId="0" applyAlignment="1" applyBorder="1" applyFont="1" applyNumberFormat="1">
      <alignment readingOrder="0" shrinkToFit="0" wrapText="0"/>
    </xf>
    <xf borderId="0" fillId="0" fontId="2" numFmtId="164" xfId="0" applyFont="1" applyNumberFormat="1"/>
    <xf borderId="3" fillId="0" fontId="23" numFmtId="3" xfId="0" applyAlignment="1" applyBorder="1" applyFont="1" applyNumberFormat="1">
      <alignment readingOrder="0" vertical="bottom"/>
    </xf>
    <xf borderId="3" fillId="0" fontId="24" numFmtId="3" xfId="0" applyAlignment="1" applyBorder="1" applyFont="1" applyNumberFormat="1">
      <alignment readingOrder="0" shrinkToFit="0" vertical="bottom" wrapText="0"/>
    </xf>
    <xf borderId="3" fillId="0" fontId="25" numFmtId="3" xfId="0" applyAlignment="1" applyBorder="1" applyFont="1" applyNumberFormat="1">
      <alignment readingOrder="0" shrinkToFit="0" wrapText="0"/>
    </xf>
    <xf borderId="0" fillId="0" fontId="2" numFmtId="165" xfId="0" applyFont="1" applyNumberFormat="1"/>
    <xf borderId="3" fillId="0" fontId="2" numFmtId="0" xfId="0" applyBorder="1" applyFont="1"/>
    <xf borderId="3" fillId="0" fontId="2" numFmtId="0" xfId="0" applyAlignment="1" applyBorder="1" applyFont="1">
      <alignment readingOrder="0" shrinkToFit="0" wrapText="0"/>
    </xf>
    <xf borderId="0" fillId="2" fontId="26" numFmtId="3" xfId="0" applyAlignment="1" applyFont="1" applyNumberFormat="1">
      <alignment readingOrder="0" shrinkToFit="0" wrapText="0"/>
    </xf>
    <xf borderId="3" fillId="0" fontId="2" numFmtId="0" xfId="0" applyAlignment="1" applyBorder="1" applyFont="1">
      <alignment horizontal="left" readingOrder="0" shrinkToFit="0" wrapText="0"/>
    </xf>
    <xf borderId="3" fillId="0" fontId="27" numFmtId="166" xfId="0" applyAlignment="1" applyBorder="1" applyFont="1" applyNumberFormat="1">
      <alignment horizontal="left" readingOrder="0" shrinkToFit="0" wrapText="0"/>
    </xf>
    <xf borderId="3" fillId="0" fontId="2" numFmtId="0" xfId="0" applyAlignment="1" applyBorder="1" applyFont="1">
      <alignment shrinkToFit="0" wrapText="0"/>
    </xf>
    <xf borderId="0" fillId="0" fontId="8" numFmtId="3" xfId="0" applyAlignment="1" applyFont="1" applyNumberFormat="1">
      <alignment horizontal="right" readingOrder="0" vertical="bottom"/>
    </xf>
    <xf borderId="0" fillId="0" fontId="28" numFmtId="164" xfId="0" applyAlignment="1" applyFont="1" applyNumberFormat="1">
      <alignment readingOrder="0"/>
    </xf>
    <xf borderId="0" fillId="0" fontId="1" numFmtId="0" xfId="0" applyAlignment="1" applyFont="1">
      <alignment readingOrder="0" shrinkToFit="0" wrapText="0"/>
    </xf>
    <xf borderId="0" fillId="0" fontId="29" numFmtId="3" xfId="0" applyAlignment="1" applyFont="1" applyNumberFormat="1">
      <alignment shrinkToFit="0" wrapText="0"/>
    </xf>
    <xf borderId="0" fillId="0" fontId="30" numFmtId="0" xfId="0" applyAlignment="1" applyFont="1">
      <alignment shrinkToFit="0" wrapText="0"/>
    </xf>
    <xf borderId="0" fillId="0" fontId="2" numFmtId="164" xfId="0" applyAlignment="1" applyFont="1" applyNumberFormat="1">
      <alignment shrinkToFit="0" wrapText="0"/>
    </xf>
    <xf borderId="0" fillId="3" fontId="1" numFmtId="0" xfId="0" applyAlignment="1" applyFont="1">
      <alignment horizontal="center" readingOrder="0" shrinkToFit="0" wrapText="0"/>
    </xf>
    <xf borderId="4" fillId="3" fontId="1" numFmtId="0" xfId="0" applyAlignment="1" applyBorder="1" applyFont="1">
      <alignment horizontal="center" readingOrder="0"/>
    </xf>
    <xf borderId="0" fillId="0" fontId="1" numFmtId="3" xfId="0" applyAlignment="1" applyFont="1" applyNumberFormat="1">
      <alignment readingOrder="0" shrinkToFit="0" wrapText="0"/>
    </xf>
    <xf borderId="0" fillId="0" fontId="1" numFmtId="3" xfId="0" applyAlignment="1" applyFont="1" applyNumberFormat="1">
      <alignment readingOrder="0" shrinkToFit="0" wrapText="1"/>
    </xf>
    <xf borderId="4" fillId="0" fontId="1" numFmtId="3" xfId="0" applyAlignment="1" applyBorder="1" applyFont="1" applyNumberFormat="1">
      <alignment readingOrder="0" shrinkToFit="0" wrapText="0"/>
    </xf>
    <xf borderId="0" fillId="0" fontId="2" numFmtId="3" xfId="0" applyAlignment="1" applyFont="1" applyNumberFormat="1">
      <alignment readingOrder="0" shrinkToFit="0" wrapText="0"/>
    </xf>
    <xf borderId="0" fillId="0" fontId="2" numFmtId="3" xfId="0" applyAlignment="1" applyFont="1" applyNumberFormat="1">
      <alignment readingOrder="0" shrinkToFit="0" wrapText="1"/>
    </xf>
    <xf borderId="3" fillId="0" fontId="2" numFmtId="3" xfId="0" applyAlignment="1" applyBorder="1" applyFont="1" applyNumberFormat="1">
      <alignment readingOrder="0" shrinkToFit="0" wrapText="0"/>
    </xf>
    <xf borderId="4" fillId="0" fontId="2" numFmtId="3" xfId="0" applyAlignment="1" applyBorder="1" applyFont="1" applyNumberFormat="1">
      <alignment readingOrder="0" shrinkToFit="0" wrapText="0"/>
    </xf>
    <xf borderId="0" fillId="0" fontId="2" numFmtId="3" xfId="0" applyAlignment="1" applyFont="1" applyNumberFormat="1">
      <alignment readingOrder="0" shrinkToFit="0" wrapText="0"/>
    </xf>
    <xf borderId="0" fillId="0" fontId="2" numFmtId="3" xfId="0" applyAlignment="1" applyFont="1" applyNumberFormat="1">
      <alignment readingOrder="0" shrinkToFit="0" wrapText="1"/>
    </xf>
    <xf borderId="0" fillId="9" fontId="2" numFmtId="3" xfId="0" applyAlignment="1" applyFont="1" applyNumberFormat="1">
      <alignment readingOrder="0"/>
    </xf>
    <xf borderId="0" fillId="0" fontId="2" numFmtId="3" xfId="0" applyAlignment="1" applyFont="1" applyNumberFormat="1">
      <alignment shrinkToFit="0" wrapText="0"/>
    </xf>
    <xf borderId="0" fillId="0" fontId="17" numFmtId="3" xfId="0" applyAlignment="1" applyFont="1" applyNumberFormat="1">
      <alignment readingOrder="0" shrinkToFit="0" wrapText="1"/>
    </xf>
    <xf borderId="3" fillId="0" fontId="17" numFmtId="3" xfId="0" applyAlignment="1" applyBorder="1" applyFont="1" applyNumberFormat="1">
      <alignment readingOrder="0"/>
    </xf>
    <xf borderId="0" fillId="0" fontId="2" numFmtId="0" xfId="0" applyAlignment="1" applyFont="1">
      <alignment readingOrder="0" shrinkToFit="0" wrapText="0"/>
    </xf>
    <xf borderId="0" fillId="0" fontId="2" numFmtId="0" xfId="0" applyAlignment="1" applyFont="1">
      <alignment readingOrder="0" shrinkToFit="0" wrapText="1"/>
    </xf>
    <xf borderId="2" fillId="0" fontId="2" numFmtId="3" xfId="0" applyBorder="1" applyFont="1" applyNumberFormat="1"/>
    <xf borderId="0" fillId="14" fontId="2" numFmtId="3" xfId="0" applyAlignment="1" applyFill="1" applyFont="1" applyNumberFormat="1">
      <alignment readingOrder="0"/>
    </xf>
    <xf borderId="0" fillId="0" fontId="2" numFmtId="0" xfId="0" applyFont="1"/>
    <xf borderId="0" fillId="15" fontId="1" numFmtId="0" xfId="0" applyAlignment="1" applyFill="1" applyFont="1">
      <alignment horizontal="center" readingOrder="0"/>
    </xf>
    <xf borderId="0" fillId="0" fontId="2" numFmtId="9" xfId="0" applyFont="1" applyNumberFormat="1"/>
    <xf borderId="0" fillId="0" fontId="2" numFmtId="0" xfId="0" applyAlignment="1" applyFont="1">
      <alignment readingOrder="0"/>
    </xf>
    <xf borderId="0" fillId="0" fontId="31" numFmtId="0" xfId="0" applyAlignment="1" applyFont="1">
      <alignment readingOrder="0"/>
    </xf>
    <xf borderId="0" fillId="0" fontId="2" numFmtId="10" xfId="0" applyFont="1" applyNumberFormat="1"/>
    <xf borderId="0" fillId="0" fontId="2" numFmtId="0" xfId="0" applyAlignment="1" applyFont="1">
      <alignment horizontal="right" readingOrder="0"/>
    </xf>
    <xf borderId="0" fillId="0" fontId="32" numFmtId="0" xfId="0" applyAlignment="1" applyFont="1">
      <alignment readingOrder="0"/>
    </xf>
    <xf borderId="0" fillId="2" fontId="2" numFmtId="0" xfId="0" applyAlignment="1" applyFont="1">
      <alignment readingOrder="0"/>
    </xf>
    <xf borderId="0" fillId="2" fontId="32" numFmtId="0" xfId="0" applyAlignment="1" applyFont="1">
      <alignment readingOrder="0"/>
    </xf>
    <xf borderId="0" fillId="2" fontId="2" numFmtId="0" xfId="0" applyFont="1"/>
    <xf borderId="0" fillId="2" fontId="2" numFmtId="3" xfId="0" applyAlignment="1" applyFont="1" applyNumberFormat="1">
      <alignment readingOrder="0"/>
    </xf>
    <xf borderId="0" fillId="0" fontId="33" numFmtId="3" xfId="0" applyFont="1" applyNumberFormat="1"/>
    <xf borderId="0" fillId="0" fontId="34" numFmtId="0" xfId="0" applyFont="1"/>
    <xf borderId="0" fillId="16" fontId="2" numFmtId="0" xfId="0" applyAlignment="1" applyFill="1" applyFont="1">
      <alignment readingOrder="0"/>
    </xf>
    <xf borderId="0" fillId="7" fontId="2" numFmtId="0" xfId="0" applyAlignment="1" applyFont="1">
      <alignment readingOrder="0"/>
    </xf>
    <xf borderId="0" fillId="7" fontId="2" numFmtId="0" xfId="0" applyFont="1"/>
    <xf borderId="0" fillId="16" fontId="35" numFmtId="0" xfId="0" applyAlignment="1" applyFont="1">
      <alignment readingOrder="0"/>
    </xf>
    <xf borderId="0" fillId="7" fontId="35" numFmtId="0" xfId="0" applyFont="1"/>
    <xf borderId="0" fillId="0" fontId="2" numFmtId="0" xfId="0" applyAlignment="1" applyFont="1">
      <alignment readingOrder="0"/>
    </xf>
    <xf borderId="0" fillId="7" fontId="36" numFmtId="0" xfId="0" applyAlignment="1" applyFont="1">
      <alignment readingOrder="0"/>
    </xf>
    <xf borderId="0" fillId="0" fontId="8" numFmtId="0" xfId="0" applyAlignment="1" applyFont="1">
      <alignment vertical="bottom"/>
    </xf>
    <xf borderId="0" fillId="0" fontId="8" numFmtId="0" xfId="0" applyAlignment="1" applyFont="1">
      <alignment shrinkToFit="0" vertical="bottom" wrapText="0"/>
    </xf>
    <xf borderId="0" fillId="0" fontId="1" numFmtId="0" xfId="0" applyAlignment="1" applyFont="1">
      <alignment readingOrder="0" shrinkToFit="0" wrapText="1"/>
    </xf>
    <xf borderId="0" fillId="4" fontId="1" numFmtId="0" xfId="0" applyAlignment="1" applyFont="1">
      <alignment readingOrder="0" shrinkToFit="0" wrapText="1"/>
    </xf>
    <xf borderId="0" fillId="10" fontId="1" numFmtId="0" xfId="0" applyAlignment="1" applyFont="1">
      <alignment readingOrder="0" shrinkToFit="0" wrapText="1"/>
    </xf>
    <xf borderId="0" fillId="3" fontId="1" numFmtId="0" xfId="0" applyAlignment="1" applyFont="1">
      <alignment readingOrder="0" shrinkToFit="0" wrapText="1"/>
    </xf>
    <xf borderId="0" fillId="5" fontId="1" numFmtId="0" xfId="0" applyAlignment="1" applyFont="1">
      <alignment readingOrder="0" shrinkToFit="0" wrapText="1"/>
    </xf>
    <xf borderId="0" fillId="12" fontId="1" numFmtId="0" xfId="0" applyAlignment="1" applyFont="1">
      <alignment readingOrder="0" shrinkToFit="0" wrapText="1"/>
    </xf>
    <xf borderId="0" fillId="10" fontId="2" numFmtId="0" xfId="0" applyAlignment="1" applyFont="1">
      <alignment readingOrder="0"/>
    </xf>
    <xf borderId="0" fillId="0" fontId="2" numFmtId="0" xfId="0" applyAlignment="1" applyFont="1">
      <alignment readingOrder="0" shrinkToFit="0" wrapText="1"/>
    </xf>
    <xf borderId="0" fillId="10" fontId="2" numFmtId="3" xfId="0" applyAlignment="1" applyFont="1" applyNumberFormat="1">
      <alignment readingOrder="0"/>
    </xf>
    <xf borderId="0" fillId="4" fontId="2" numFmtId="0" xfId="0" applyAlignment="1" applyFont="1">
      <alignment readingOrder="0"/>
    </xf>
    <xf borderId="0" fillId="4" fontId="2" numFmtId="3" xfId="0" applyFont="1" applyNumberFormat="1"/>
    <xf borderId="0" fillId="17" fontId="2" numFmtId="0" xfId="0" applyAlignment="1" applyFill="1" applyFont="1">
      <alignment readingOrder="0"/>
    </xf>
    <xf borderId="0" fillId="0" fontId="1" numFmtId="0" xfId="0" applyAlignment="1" applyFont="1">
      <alignment horizontal="left" readingOrder="0"/>
    </xf>
    <xf borderId="0" fillId="0" fontId="1" numFmtId="0" xfId="0" applyAlignment="1" applyFont="1">
      <alignment horizontal="left" readingOrder="0" shrinkToFit="0" wrapText="0"/>
    </xf>
    <xf borderId="0" fillId="0" fontId="2" numFmtId="0" xfId="0" applyAlignment="1" applyFont="1">
      <alignment horizontal="right"/>
    </xf>
    <xf borderId="0" fillId="0" fontId="2" numFmtId="0" xfId="0" applyAlignment="1" applyFont="1">
      <alignment horizontal="left" readingOrder="0" shrinkToFit="0" wrapText="0"/>
    </xf>
    <xf borderId="0" fillId="0" fontId="2" numFmtId="0" xfId="0" applyAlignment="1" applyFont="1">
      <alignment horizontal="left" shrinkToFit="0" wrapText="0"/>
    </xf>
    <xf borderId="0" fillId="0" fontId="37" numFmtId="0" xfId="0" applyAlignment="1" applyFont="1">
      <alignment readingOrder="0"/>
    </xf>
    <xf borderId="0" fillId="0" fontId="2" numFmtId="0" xfId="0" applyAlignment="1" applyFont="1">
      <alignment horizontal="left" shrinkToFit="0" vertical="bottom" wrapText="1"/>
    </xf>
    <xf borderId="0" fillId="0" fontId="38" numFmtId="3" xfId="0" applyAlignment="1" applyFont="1" applyNumberFormat="1">
      <alignment horizontal="left" readingOrder="0" shrinkToFit="0" wrapText="1"/>
    </xf>
    <xf borderId="0" fillId="0" fontId="39" numFmtId="0" xfId="0" applyAlignment="1" applyFont="1">
      <alignment readingOrder="0"/>
    </xf>
    <xf borderId="0" fillId="0" fontId="40" numFmtId="0" xfId="0" applyAlignment="1" applyFont="1">
      <alignment readingOrder="0"/>
    </xf>
    <xf borderId="0" fillId="0" fontId="40" numFmtId="4" xfId="0" applyAlignment="1" applyFont="1" applyNumberFormat="1">
      <alignment readingOrder="0"/>
    </xf>
    <xf borderId="0" fillId="0" fontId="40" numFmtId="3" xfId="0" applyAlignment="1" applyFont="1" applyNumberFormat="1">
      <alignment readingOrder="0"/>
    </xf>
    <xf borderId="0" fillId="0" fontId="38" numFmtId="3" xfId="0" applyAlignment="1" applyFont="1" applyNumberFormat="1">
      <alignment readingOrder="0"/>
    </xf>
    <xf borderId="0" fillId="0" fontId="2" numFmtId="4"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peab.inpublix.com/2022/ledande-inom-samhallsansvar/gri-data/" TargetMode="External"/><Relationship Id="rId2" Type="http://schemas.openxmlformats.org/officeDocument/2006/relationships/hyperlink" Target="https://www.ncc.se/globalassets/sustainability/sustainability-report/hallbarhetsredovisning-2022.pdf" TargetMode="External"/><Relationship Id="rId3" Type="http://schemas.openxmlformats.org/officeDocument/2006/relationships/hyperlink" Target="https://mb.cision.com/Main/17348/3740648/1941181.pdf" TargetMode="External"/><Relationship Id="rId4" Type="http://schemas.openxmlformats.org/officeDocument/2006/relationships/hyperlink" Target="https://www.lifeatspotify.com/reports/Spotify-Equity-Impact-Report-2022.pdf" TargetMode="External"/><Relationship Id="rId9" Type="http://schemas.openxmlformats.org/officeDocument/2006/relationships/drawing" Target="../drawings/drawing1.xml"/><Relationship Id="rId5" Type="http://schemas.openxmlformats.org/officeDocument/2006/relationships/hyperlink" Target="https://www.netlight.com/wp-content/uploads/H%C3%A5llbarhetsrapport-2021.pdf" TargetMode="External"/><Relationship Id="rId6" Type="http://schemas.openxmlformats.org/officeDocument/2006/relationships/hyperlink" Target="https://www.klarna.com/assets/sites/15/2021/10/20070835/Climate-report-2020_2021-Final.pdf" TargetMode="External"/><Relationship Id="rId7" Type="http://schemas.openxmlformats.org/officeDocument/2006/relationships/hyperlink" Target="https://static.outnorth.com/image/upload/v1649063248/file/sustainability-files/Outnordic_Invest_AB_2021_Zeromission_GHG_protocol_Assessment.pdf" TargetMode="External"/><Relationship Id="rId8" Type="http://schemas.openxmlformats.org/officeDocument/2006/relationships/hyperlink" Target="https://www.max.se/globalassets/download-files/documents/sustainabilty-report-2022_print.pdf"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sverigesnatur.org/aktuellt/de-slappte-ut-mest-koldioxid-2021/" TargetMode="Externa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40" Type="http://schemas.openxmlformats.org/officeDocument/2006/relationships/hyperlink" Target="https://www.epirocgroup.com/content/dam/epiroc/corporate/documents/investors/annual-report/annual-report-2023/GRI%20and%20Sustainability%202022.pdf" TargetMode="External"/><Relationship Id="rId190" Type="http://schemas.openxmlformats.org/officeDocument/2006/relationships/hyperlink" Target="https://hufvudstaden.se/contentassets/c0590cba1eea4ba2b462650410bb3371/hufvudstadens-ars--och-hallbarhetsredovisning-2023" TargetMode="External"/><Relationship Id="rId42" Type="http://schemas.openxmlformats.org/officeDocument/2006/relationships/hyperlink" Target="https://mb.cision.com/Main/12069/3735517/1921081.pdf" TargetMode="External"/><Relationship Id="rId41" Type="http://schemas.openxmlformats.org/officeDocument/2006/relationships/hyperlink" Target="https://cdn.sanity.io/files/30p7so6x/eqt-web-prod/ecc7e9bbda059637c36f88df6007ed3f45b7c370.pdf?dl=wkr0006.pdf" TargetMode="External"/><Relationship Id="rId44" Type="http://schemas.openxmlformats.org/officeDocument/2006/relationships/hyperlink" Target="https://www.balder.se/sites/balder/files/fastighets_ab_balder_arsredovisning_2022.pdf" TargetMode="External"/><Relationship Id="rId194" Type="http://schemas.openxmlformats.org/officeDocument/2006/relationships/hyperlink" Target="https://www.industrivarden.se/globalassets/hallbarhetsrapporter/svenska/hallbarhetsrapport_2023.pdf" TargetMode="External"/><Relationship Id="rId43" Type="http://schemas.openxmlformats.org/officeDocument/2006/relationships/hyperlink" Target="https://mb.cision.com/Main/1568/3728624/1895279.pdf" TargetMode="External"/><Relationship Id="rId193" Type="http://schemas.openxmlformats.org/officeDocument/2006/relationships/hyperlink" Target="https://www.ikea.com/global/en/images/IKEA_CLIMATE_Report_FY_23_20240125_a5a1535f4e.pdf" TargetMode="External"/><Relationship Id="rId46" Type="http://schemas.openxmlformats.org/officeDocument/2006/relationships/hyperlink" Target="https://www.fenixoutdoor.com/wp-content/uploads/2023/04/2022_CSR_Report.pdf" TargetMode="External"/><Relationship Id="rId192" Type="http://schemas.openxmlformats.org/officeDocument/2006/relationships/hyperlink" Target="https://report.icagruppen.se/media/g2ep3qxq/ica-gruppen-a-rsredovisning-2023.pdf" TargetMode="External"/><Relationship Id="rId45" Type="http://schemas.openxmlformats.org/officeDocument/2006/relationships/hyperlink" Target="https://fastpartner.se/media/arsredovisning_2022_v2.pdf" TargetMode="External"/><Relationship Id="rId191" Type="http://schemas.openxmlformats.org/officeDocument/2006/relationships/hyperlink" Target="https://husqvarna-v2.prod-mid-euw3.investis.com/sites/husqvarna/files/2024-03/Husqvarna_Annual_and_Sustainability_Report_2023.pdf" TargetMode="External"/><Relationship Id="rId48" Type="http://schemas.openxmlformats.org/officeDocument/2006/relationships/hyperlink" Target="https://mb.cision.com/Main/942/3744711/1958940.pdf" TargetMode="External"/><Relationship Id="rId187" Type="http://schemas.openxmlformats.org/officeDocument/2006/relationships/hyperlink" Target="https://vp300.alertir.com/afw/files/press/hexpol/202403262143-1.pdf" TargetMode="External"/><Relationship Id="rId47" Type="http://schemas.openxmlformats.org/officeDocument/2006/relationships/hyperlink" Target="https://a.storyblok.com/f/134143/x/d7e198c5d8/fortnox-ars-och-hallbarhetsredovisning-2022.pdf" TargetMode="External"/><Relationship Id="rId186" Type="http://schemas.openxmlformats.org/officeDocument/2006/relationships/hyperlink" Target="https://s3.eu-central-1.amazonaws.com/hexagonassets/Hexagon-Composites-Annual-report-2023-1.pdf" TargetMode="External"/><Relationship Id="rId185" Type="http://schemas.openxmlformats.org/officeDocument/2006/relationships/hyperlink" Target="https://hmgroup.com/wp-content/uploads/2024/03/HM-Group-Sustainability-Disclosure-2023.pdf" TargetMode="External"/><Relationship Id="rId49" Type="http://schemas.openxmlformats.org/officeDocument/2006/relationships/hyperlink" Target="https://www.hemnetgroup.se/files/PDF/Annual-reports/hemnet_ars-och-hallbarhetsredovisning-2023_17mars.pdf" TargetMode="External"/><Relationship Id="rId184" Type="http://schemas.openxmlformats.org/officeDocument/2006/relationships/hyperlink" Target="https://www.hemnetgroup.se/files/PDF/Annual-reports/2023/Hemnet_AB_AnnualReport_2023.pdf" TargetMode="External"/><Relationship Id="rId189" Type="http://schemas.openxmlformats.org/officeDocument/2006/relationships/hyperlink" Target="http://investors.holmen.com/afw/files/press/holmen/202403061245-1.pdf" TargetMode="External"/><Relationship Id="rId188" Type="http://schemas.openxmlformats.org/officeDocument/2006/relationships/hyperlink" Target="https://www.hms-networks.com/docs/librariesprovider6/annual-reports/annual-reports-(english)/hms-networks-annual-report-2023---klickbar.pdf?sfvrsn=84496d7_5" TargetMode="External"/><Relationship Id="rId31" Type="http://schemas.openxmlformats.org/officeDocument/2006/relationships/hyperlink" Target="https://storage.mfn.se/69d1c438-3577-48e0-a826-b27aa0c51960/castellum-annual-report-and-sustainability-report-2022-print.pdf" TargetMode="External"/><Relationship Id="rId30" Type="http://schemas.openxmlformats.org/officeDocument/2006/relationships/hyperlink" Target="https://storage.mfn.se/2b47d09c-e910-4c2e-b9dd-2abeff65e268/byggfakta-ar2022-sve.pdf" TargetMode="External"/><Relationship Id="rId33" Type="http://schemas.openxmlformats.org/officeDocument/2006/relationships/hyperlink" Target="https://investors.cint.com/sites/cint/files/pr/Cint_Group_Annual_Report_2022.pdf" TargetMode="External"/><Relationship Id="rId183" Type="http://schemas.openxmlformats.org/officeDocument/2006/relationships/hyperlink" Target="https://www.getinge.com/dam/corporate/documents/investors/annual-reports/english/getinge-annual-report-2023-en-global.pdf" TargetMode="External"/><Relationship Id="rId32" Type="http://schemas.openxmlformats.org/officeDocument/2006/relationships/hyperlink" Target="https://www.catena.se/media/0skhzufs/h%C3%A5llbarhetsrapport-catena-swe-final.pdf" TargetMode="External"/><Relationship Id="rId182" Type="http://schemas.openxmlformats.org/officeDocument/2006/relationships/hyperlink" Target="https://mb.cision.com/Main/15293/3947623/2677237.pdf" TargetMode="External"/><Relationship Id="rId35" Type="http://schemas.openxmlformats.org/officeDocument/2006/relationships/hyperlink" Target="https://www.creades.se/media/y0bjt02z/%C3%A5rsredovisning-creades-2022.pdf" TargetMode="External"/><Relationship Id="rId181" Type="http://schemas.openxmlformats.org/officeDocument/2006/relationships/hyperlink" Target="https://www.fenixoutdoor.com/wp-content/uploads/2024/03/CSR_2023.pdf" TargetMode="External"/><Relationship Id="rId34" Type="http://schemas.openxmlformats.org/officeDocument/2006/relationships/hyperlink" Target="https://mb.cision.com/Main/9683/3744990/1959631.pdf" TargetMode="External"/><Relationship Id="rId180" Type="http://schemas.openxmlformats.org/officeDocument/2006/relationships/hyperlink" Target="https://mb.cision.com/Main/878/3953792/2701384.pdf" TargetMode="External"/><Relationship Id="rId37" Type="http://schemas.openxmlformats.org/officeDocument/2006/relationships/hyperlink" Target="https://www.electroluxprofessional.com/corporate/wp-content/uploads/2023/04/Electrolux-Professional-Group-Sustainability-report-2022.pdf" TargetMode="External"/><Relationship Id="rId176" Type="http://schemas.openxmlformats.org/officeDocument/2006/relationships/hyperlink" Target="https://www.epirocgroup.com/content/dam/epiroc/corporate/documents/investors/annual-report/new-2024/Epiroc%20Annual%20and%20Sustainability%20Report%202023.pdf" TargetMode="External"/><Relationship Id="rId36" Type="http://schemas.openxmlformats.org/officeDocument/2006/relationships/hyperlink" Target="https://www.dometicgroup.com/globalassets/4-dometicgroup/sustainability/sustainability-reports/sustainability_eng_dometic.pdf?ref=3F34A82ACE" TargetMode="External"/><Relationship Id="rId175" Type="http://schemas.openxmlformats.org/officeDocument/2006/relationships/hyperlink" Target="https://ir.elekta.com/files/mfn/55a85860-261b-494b-9197-5b90db7930d5/elekta-annual-report-2022-23-links.pdf" TargetMode="External"/><Relationship Id="rId39" Type="http://schemas.openxmlformats.org/officeDocument/2006/relationships/hyperlink" Target="https://ir.elekta.com/files/mfn/173e70f5-e63c-4076-a8ee-00a1c80a87df/elekta-arsredovisning-2022-23-links.pdf" TargetMode="External"/><Relationship Id="rId174" Type="http://schemas.openxmlformats.org/officeDocument/2006/relationships/hyperlink" Target="https://www.electroluxgroup.com/wp-content/uploads/sites/2/2024/03/sustainability-report-2023.pdf" TargetMode="External"/><Relationship Id="rId38" Type="http://schemas.openxmlformats.org/officeDocument/2006/relationships/hyperlink" Target="https://www.electroluxgroup.com/wp-content/uploads/sites/2/2023/03/sustainability-report-2022.pdf" TargetMode="External"/><Relationship Id="rId173" Type="http://schemas.openxmlformats.org/officeDocument/2006/relationships/hyperlink" Target="https://www.electroluxprofessional.com/corporate/wp-content/uploads/2019/11/wkr0006-307.pdf" TargetMode="External"/><Relationship Id="rId179" Type="http://schemas.openxmlformats.org/officeDocument/2006/relationships/hyperlink" Target="https://mb.cision.com/Main/1568/3944244/2662694.pdf" TargetMode="External"/><Relationship Id="rId178" Type="http://schemas.openxmlformats.org/officeDocument/2006/relationships/hyperlink" Target="https://masdpstatic.azureedge.net/essity/Essity_AR_ENG_2023.pdf" TargetMode="External"/><Relationship Id="rId177" Type="http://schemas.openxmlformats.org/officeDocument/2006/relationships/hyperlink" Target="https://cdn.sanity.io/files/30p7so6x/eqt-web-prod/1d1605be62ef28d3fee3100c57a597db09e126e1.pdf?dl=wkr0006.pdf" TargetMode="External"/><Relationship Id="rId20" Type="http://schemas.openxmlformats.org/officeDocument/2006/relationships/hyperlink" Target="https://www.wearebhg.com/media/1860/bhg-group-ab_sustainability-report-2022.pdf" TargetMode="External"/><Relationship Id="rId22" Type="http://schemas.openxmlformats.org/officeDocument/2006/relationships/hyperlink" Target="https://storage.mfn.se/proxy/bilia-arsredovisning-2022-pdf.pdf?url=https%3A%2F%2Fml-eu.globenewswire.com%2FResource%2FDownload%2F90f30d66-415c-48e2-9fdf-1b7c055d1e46" TargetMode="External"/><Relationship Id="rId21" Type="http://schemas.openxmlformats.org/officeDocument/2006/relationships/hyperlink" Target="https://storage.mfn.se/dd2e0386-730a-4b96-82ea-61eadbc0432e/bico-annual-report-2022-eng.pdf" TargetMode="External"/><Relationship Id="rId24" Type="http://schemas.openxmlformats.org/officeDocument/2006/relationships/hyperlink" Target="https://storage.mfn.se/ed04140e-3545-42bb-9fdc-989d42e6fcc7/cs3-3-annual-report-swedish-interactive.pdf" TargetMode="External"/><Relationship Id="rId23" Type="http://schemas.openxmlformats.org/officeDocument/2006/relationships/hyperlink" Target="https://www.billerud.se/globalassets/cision/documents/2023/20230405-billeruds-ars-och-hallbarhetsredovisning-2022-sv-0-4510289.pdf" TargetMode="External"/><Relationship Id="rId26" Type="http://schemas.openxmlformats.org/officeDocument/2006/relationships/hyperlink" Target="https://storage.mfn.se/a/boozt/1bde9e4b-0fd4-4f88-ae48-df8d084bb71b/boozt-annual-and-sustainability-report-2022-swe.pdf" TargetMode="External"/><Relationship Id="rId25" Type="http://schemas.openxmlformats.org/officeDocument/2006/relationships/hyperlink" Target="https://investors.boliden.com/sites/boliden-ir/files/pr/202303076677-1.pdf" TargetMode="External"/><Relationship Id="rId28" Type="http://schemas.openxmlformats.org/officeDocument/2006/relationships/hyperlink" Target="https://storage.mfn.se/a/bufab/5eaed7cc-1928-45f8-bdc6-55c7e6648b45/bufab-ars-och-hallbarhetsredovisning-2022.pdf" TargetMode="External"/><Relationship Id="rId27" Type="http://schemas.openxmlformats.org/officeDocument/2006/relationships/hyperlink" Target="https://www.bravida.se/contentassets/fde20a1286494a7d8413fd8578d24d96/bravidaarsochhallbarhetsredovisning2022.pdf" TargetMode="External"/><Relationship Id="rId29" Type="http://schemas.openxmlformats.org/officeDocument/2006/relationships/hyperlink" Target="https://storage.mfn.se/aca501c8-f3f3-456f-8f61-03227a1b9a9e/bure-arsredovisning-2022.pdf" TargetMode="External"/><Relationship Id="rId11" Type="http://schemas.openxmlformats.org/officeDocument/2006/relationships/hyperlink" Target="https://www.arla.com/493299/globalassets/arla-global/company---overview/investor/annual-reports/2022/arla-annual-report-2022_se2.pdf" TargetMode="External"/><Relationship Id="rId10" Type="http://schemas.openxmlformats.org/officeDocument/2006/relationships/hyperlink" Target="https://mb.cision.com/Main/12208/3739398/1936457.pdf" TargetMode="External"/><Relationship Id="rId13" Type="http://schemas.openxmlformats.org/officeDocument/2006/relationships/hyperlink" Target="https://www.astrazeneca.com/content/dam/az/Sustainability/2023/pdf/Sustainability_Data_Summary_2022.pdf" TargetMode="External"/><Relationship Id="rId12" Type="http://schemas.openxmlformats.org/officeDocument/2006/relationships/hyperlink" Target="https://www.assaabloy.com/group/en/documents/sustainability/sustainability-reports/Sustainability%20Report%202022.pdf" TargetMode="External"/><Relationship Id="rId15" Type="http://schemas.openxmlformats.org/officeDocument/2006/relationships/hyperlink" Target="https://mb.cision.com/Main/1145/3738110/1931873.pdf" TargetMode="External"/><Relationship Id="rId198" Type="http://schemas.openxmlformats.org/officeDocument/2006/relationships/hyperlink" Target="https://vp302.alertir.com/afw/files/press/latour/202403219568-1.pdf" TargetMode="External"/><Relationship Id="rId14" Type="http://schemas.openxmlformats.org/officeDocument/2006/relationships/hyperlink" Target="https://www.atlascopcogroup.com/content/dam/atlas-copco/group/documents/investors/financial-publications/english/20230322-annual-report-incl-sustainability-report-and-corporate-governance-report-2022.pdf" TargetMode="External"/><Relationship Id="rId197" Type="http://schemas.openxmlformats.org/officeDocument/2006/relationships/hyperlink" Target="https://www.intrum.com/media/bt4l5crg/intrum-asr23.pdf" TargetMode="External"/><Relationship Id="rId17" Type="http://schemas.openxmlformats.org/officeDocument/2006/relationships/hyperlink" Target="https://investors.avanza.se/files/mfn/ec2c7ea8-32e0-437d-844d-f6fbadce8674/avanza-bank-holding-ab-arsredovisning-och-hallbarhetsrapport-2022.pdf" TargetMode="External"/><Relationship Id="rId196" Type="http://schemas.openxmlformats.org/officeDocument/2006/relationships/hyperlink" Target="https://instalco.se/media/2labqz2y/eng-hallbarhetsrapport_2023.pdf" TargetMode="External"/><Relationship Id="rId16" Type="http://schemas.openxmlformats.org/officeDocument/2006/relationships/hyperlink" Target="https://www.autoliv.com/sites/default/files/2024-02/Annual_Sustainability_Report_10K_2022_0.pdf" TargetMode="External"/><Relationship Id="rId195" Type="http://schemas.openxmlformats.org/officeDocument/2006/relationships/hyperlink" Target="https://www.indutrade.com/contentassets/01748e414d174273911c3ba75aeed4c5/indutrades-annual-report-and-sustainability-report-2023.pdf" TargetMode="External"/><Relationship Id="rId19" Type="http://schemas.openxmlformats.org/officeDocument/2006/relationships/hyperlink" Target="https://www.beijerref.com/wp-content/uploads/sites/2/2023/04/Beijer-Ref-Annual-report-and-sustainability-report-2022-1.pdf" TargetMode="External"/><Relationship Id="rId18" Type="http://schemas.openxmlformats.org/officeDocument/2006/relationships/hyperlink" Target="https://www.axfood.se/globalassets/startsida/investerare/rapporter-och-presentationer/2022/axfood-ars--och-hallbarhetsredovisning-2022.pdf" TargetMode="External"/><Relationship Id="rId199" Type="http://schemas.openxmlformats.org/officeDocument/2006/relationships/hyperlink" Target="https://vp053.alertir.com/afw/files/press/investor/202403273148-1.pdf" TargetMode="External"/><Relationship Id="rId84" Type="http://schemas.openxmlformats.org/officeDocument/2006/relationships/hyperlink" Target="https://www.nibe.com/download/18.54368f7f186f220725e3b61/1681385387512/GB-NIAB-AR-W-230413.pdf" TargetMode="External"/><Relationship Id="rId83" Type="http://schemas.openxmlformats.org/officeDocument/2006/relationships/hyperlink" Target="https://www.ncc.se/contentassets/d503ad770c20420b826baface9cb316a/delar/hallbarhet-pa-ncc.pdf" TargetMode="External"/><Relationship Id="rId86" Type="http://schemas.openxmlformats.org/officeDocument/2006/relationships/hyperlink" Target="https://nordnetab.com/wp-content/uploads/2023/04/Nordnets-Annual-and-Sustainability-Report-2022.pdf" TargetMode="External"/><Relationship Id="rId85" Type="http://schemas.openxmlformats.org/officeDocument/2006/relationships/hyperlink" Target="https://www.nordea.com/en/doc/annual-report-nordea-bank-abp-2022.pdf" TargetMode="External"/><Relationship Id="rId88" Type="http://schemas.openxmlformats.org/officeDocument/2006/relationships/hyperlink" Target="https://nyfosa.se/sv/wp-content/uploads/sites/3/2023/03/Nyfosa_hallbarhetsrapport_2022.pdf" TargetMode="External"/><Relationship Id="rId150" Type="http://schemas.openxmlformats.org/officeDocument/2006/relationships/hyperlink" Target="https://afry.com/sites/default/files/2024-03/%C3%85rs-%20och%20h%C3%A5llbarhetsredovisning%202023.pdf" TargetMode="External"/><Relationship Id="rId87" Type="http://schemas.openxmlformats.org/officeDocument/2006/relationships/hyperlink" Target="https://vp048.alertir.com/afw/files/press/np3fastigheter/202304055334-1.pdf" TargetMode="External"/><Relationship Id="rId89" Type="http://schemas.openxmlformats.org/officeDocument/2006/relationships/hyperlink" Target="https://www.google.com/url?sa=t&amp;source=web&amp;rct=j&amp;opi=89978449&amp;url=https://www.okq8.se/~/media/om-okq8/dokument/arsred-okq8/okq8-arsredovisning2223.pdf%3Fla%3Dsv-se&amp;ved=2ahUKEwj7h6GtupGFAxXFLBAIHYxEB88QFnoECBEQAw&amp;usg=AOvVaw0qQQV2IFuppzvDNune9132" TargetMode="External"/><Relationship Id="rId80" Type="http://schemas.openxmlformats.org/officeDocument/2006/relationships/hyperlink" Target="https://www.munters.com/contentassets/4be4a915fc054b43b7954d82189f68ff/munterssustainabilityandannualreport2022.pdf" TargetMode="External"/><Relationship Id="rId82" Type="http://schemas.openxmlformats.org/officeDocument/2006/relationships/hyperlink" Target="https://www.ncabgroup.com/wp-content/uploads/2023/04/NCAB_Sustainability_report_2022.pdf" TargetMode="External"/><Relationship Id="rId81" Type="http://schemas.openxmlformats.org/officeDocument/2006/relationships/hyperlink" Target="https://www.mycronic.com/globalassets/pdf/investors/financial-reports/annual-reports/2022/annual-and-sustainability-report-2022.pdf" TargetMode="External"/><Relationship Id="rId1" Type="http://schemas.openxmlformats.org/officeDocument/2006/relationships/comments" Target="../comments1.xml"/><Relationship Id="rId2" Type="http://schemas.openxmlformats.org/officeDocument/2006/relationships/hyperlink" Target="https://www.aak.com/siteassets/sustainability/sustainability-reports/aak-pai-report-2023.pdf" TargetMode="External"/><Relationship Id="rId3" Type="http://schemas.openxmlformats.org/officeDocument/2006/relationships/hyperlink" Target="https://www.volvogroup.com/content/dam/volvo-group/markets/master/investors/reports-and-presentations/annual-reports/AB-Volvo-Annual-Report-2022.pdf" TargetMode="External"/><Relationship Id="rId149" Type="http://schemas.openxmlformats.org/officeDocument/2006/relationships/hyperlink" Target="https://library.e.abb.com/public/4790c4296c5146e6ab4420c7d58f8088/ABB%20Sustainability%20Report%202023.pdf?x-sign=J8XORiFwReXhGJscjFPNbWWlXyHIp0NR9tblxaUjv5E3HVcIhN1s51ECDCZZrStU" TargetMode="External"/><Relationship Id="rId4" Type="http://schemas.openxmlformats.org/officeDocument/2006/relationships/hyperlink" Target="https://sustainabilityreport.abb.com/2022/servicepages/downloads/files/sustainability-performance-abb-csr22.pdf" TargetMode="External"/><Relationship Id="rId148" Type="http://schemas.openxmlformats.org/officeDocument/2006/relationships/hyperlink" Target="https://www.volvogroup.com/content/dam/volvo-group/markets/master/events/2024/feb/annual-report-2023/AB-Volvo-Annual-Report-2023.pdf" TargetMode="External"/><Relationship Id="rId9" Type="http://schemas.openxmlformats.org/officeDocument/2006/relationships/hyperlink" Target="https://arsskyrsla2022.arionbanki.is/library/Files/Sjalfbaerniskyrslur/Umhverfis%c3%be%c3%a6ttir-EN.pdf" TargetMode="External"/><Relationship Id="rId143" Type="http://schemas.openxmlformats.org/officeDocument/2006/relationships/hyperlink" Target="https://om.svenskaspel.se/wp-content/uploads/2023/03/svenska-spel-arsredovisning-2022.pdf" TargetMode="External"/><Relationship Id="rId142" Type="http://schemas.openxmlformats.org/officeDocument/2006/relationships/hyperlink" Target="https://www.akademiskahus.se/globalassets/dokument/ekonomi/ekonomiska-rapporter/akademiska_hus_arsredovisning_2022_sve.pdf" TargetMode="External"/><Relationship Id="rId141" Type="http://schemas.openxmlformats.org/officeDocument/2006/relationships/hyperlink" Target="https://www.sveaskog.se/globalassets/trycksaker/finansiella-rapporter/ars-och-hallbarhetsredovisning-2022.pdf" TargetMode="External"/><Relationship Id="rId140" Type="http://schemas.openxmlformats.org/officeDocument/2006/relationships/hyperlink" Target="https://samhall.se/wp-content/uploads/2022/09/Samhall_Ars-och-hallbarhetsredovisning_2022_.pdf" TargetMode="External"/><Relationship Id="rId5" Type="http://schemas.openxmlformats.org/officeDocument/2006/relationships/hyperlink" Target="https://reports-en.add.life/umbraco/surface/pdf/Export?NodeId=24694&amp;culture=en" TargetMode="External"/><Relationship Id="rId147" Type="http://schemas.openxmlformats.org/officeDocument/2006/relationships/hyperlink" Target="https://infranord.se/media/qlhfs2ar/infranord_a-r22_final_23mars.pdf" TargetMode="External"/><Relationship Id="rId6" Type="http://schemas.openxmlformats.org/officeDocument/2006/relationships/hyperlink" Target="https://www.addtech.se/fileadmin/user_upload/Arsredovisningar/Addtech-Arsredovisning-22-23.pdf" TargetMode="External"/><Relationship Id="rId146" Type="http://schemas.openxmlformats.org/officeDocument/2006/relationships/hyperlink" Target="https://www.greencargo.com/download/18.4f4119b18721f48cb9e68b/1680072169936/Green%20Cargo%20%C3%A5rs-%20och%20h%C3%A5llbarhetsredovisning%202022.pdf" TargetMode="External"/><Relationship Id="rId7" Type="http://schemas.openxmlformats.org/officeDocument/2006/relationships/hyperlink" Target="https://afry.com/sites/default/files/wkr0006-4507451.pdf" TargetMode="External"/><Relationship Id="rId145" Type="http://schemas.openxmlformats.org/officeDocument/2006/relationships/hyperlink" Target="https://www.sbab.se/download/18.3dd4193a1867e1c48471a83/1679601678817/SV%20-%20SBAB_climate_analysis_2022_v4.pdf" TargetMode="External"/><Relationship Id="rId8" Type="http://schemas.openxmlformats.org/officeDocument/2006/relationships/hyperlink" Target="https://www.alfalaval.com/globalassets/documents/investors/english/annual-reports/2023/annual-report-2022-april-11.pdf" TargetMode="External"/><Relationship Id="rId144" Type="http://schemas.openxmlformats.org/officeDocument/2006/relationships/hyperlink" Target="https://www.swedavia.se/globalassets/ahr/2023/swedavia-ars--och-hallbarhetsredovisning-2022.pdf" TargetMode="External"/><Relationship Id="rId73" Type="http://schemas.openxmlformats.org/officeDocument/2006/relationships/hyperlink" Target="https://www.loomis.com/sites/loomis-corp/files/documents/Loomis%20Annual%20and%20Sustainability%20Report%202022.pdf" TargetMode="External"/><Relationship Id="rId72" Type="http://schemas.openxmlformats.org/officeDocument/2006/relationships/hyperlink" Target="https://www.lindabgroup.com/globalassets/media/group/documents/sustainability/sustainability-report-2022.pdf" TargetMode="External"/><Relationship Id="rId75" Type="http://schemas.openxmlformats.org/officeDocument/2006/relationships/hyperlink" Target="https://www.orron.com/download/ars-och-hallbarhetsrapport-2022/?wpdmdl=42528&amp;refresh=660284de86c141711441118&amp;ind=16806751373451&amp;filename=ar_sr_2022_s.pdf" TargetMode="External"/><Relationship Id="rId74" Type="http://schemas.openxmlformats.org/officeDocument/2006/relationships/hyperlink" Target="https://www.lundbergforetagen.se/sites/default/files/files/Lundbergs_ha%CC%8Allbarhetsrapport_2022.pdf" TargetMode="External"/><Relationship Id="rId77" Type="http://schemas.openxmlformats.org/officeDocument/2006/relationships/hyperlink" Target="https://mb.cision.com/Main/15662/3740883/1942356.pdf" TargetMode="External"/><Relationship Id="rId76" Type="http://schemas.openxmlformats.org/officeDocument/2006/relationships/hyperlink" Target="https://lundinmining.com/site/assets/files/9177/2022_sustainability_report_lundin_mining_aoda.pdf" TargetMode="External"/><Relationship Id="rId79" Type="http://schemas.openxmlformats.org/officeDocument/2006/relationships/hyperlink" Target="https://mipscorp.com/files/uploads/2023/03/Sustainability-report_230320.pdf" TargetMode="External"/><Relationship Id="rId78" Type="http://schemas.openxmlformats.org/officeDocument/2006/relationships/hyperlink" Target="https://www.millicom.com/media/5486/mic-2022-ar.pdf" TargetMode="External"/><Relationship Id="rId71" Type="http://schemas.openxmlformats.org/officeDocument/2006/relationships/hyperlink" Target="https://lifco.network.s-z.se/app/uploads/sites/16/en_lifco_annualreport_2022.pdf" TargetMode="External"/><Relationship Id="rId70" Type="http://schemas.openxmlformats.org/officeDocument/2006/relationships/hyperlink" Target="https://www.lantmannen.se/siteassets/documents/01-om-lantmannen/press-och-nyheter/publikationer/arsredovisningar/ars--och-hallbarhetsredovisning-2022.pdf" TargetMode="External"/><Relationship Id="rId139" Type="http://schemas.openxmlformats.org/officeDocument/2006/relationships/hyperlink" Target="https://www.sj.se/content/dam/externt/dokument/finansiell-info/SJ%20%C3%85R2022%20l%C3%A4nkad.pdf" TargetMode="External"/><Relationship Id="rId138" Type="http://schemas.openxmlformats.org/officeDocument/2006/relationships/hyperlink" Target="https://www.svevia.se/download/18.71af0c1d1885192b0e8daa6/1685456324044/Svevia_AR_2022_SVE.pdf" TargetMode="External"/><Relationship Id="rId137" Type="http://schemas.openxmlformats.org/officeDocument/2006/relationships/hyperlink" Target="https://www.apoteket.se/globalassets/om-apoteket/ekonomiska-rapporter/apoteket-ars-och-hallbarhetsredovisning-2022.ny.pdf" TargetMode="External"/><Relationship Id="rId132" Type="http://schemas.openxmlformats.org/officeDocument/2006/relationships/hyperlink" Target="https://mb.cision.com/Main/890/3743022/1954526.pdf" TargetMode="External"/><Relationship Id="rId131" Type="http://schemas.openxmlformats.org/officeDocument/2006/relationships/hyperlink" Target="https://www.wallenstam.se/globalassets/dokument/wallenstam/hallbarhetsredovisning/hallbarhetsredovisning-2022.pdf" TargetMode="External"/><Relationship Id="rId130" Type="http://schemas.openxmlformats.org/officeDocument/2006/relationships/hyperlink" Target="https://www.volvogroup.com/content/dam/volvo-group/markets/master/investors/reports-and-presentations/annual-reports/AB-Volvo-Annual-Report-2022.pdf" TargetMode="External"/><Relationship Id="rId136" Type="http://schemas.openxmlformats.org/officeDocument/2006/relationships/hyperlink" Target="https://www.omsystembolaget.se/globalassets/pdf/final_systembolagets_ansvarsredovisning_2022.pdf" TargetMode="External"/><Relationship Id="rId135" Type="http://schemas.openxmlformats.org/officeDocument/2006/relationships/hyperlink" Target="https://www.postnord.com/siteassets/documents/investor-relations/finansiell-rapportering/ars--och-hallbarhetsredovisningar/postnord_2022_annualreport_se.pdf" TargetMode="External"/><Relationship Id="rId134" Type="http://schemas.openxmlformats.org/officeDocument/2006/relationships/hyperlink" Target="https://lkab.com/wp-content/uploads/2023/03/LKAB_arsredovisning2022.pdf" TargetMode="External"/><Relationship Id="rId133" Type="http://schemas.openxmlformats.org/officeDocument/2006/relationships/hyperlink" Target="https://www.vattenfalleldistribution.se/globalassets/vattenfalleldistribution/var-verksamhet/hallbarhet/ars-och-hallbarhetsredovisning_2022.pdf" TargetMode="External"/><Relationship Id="rId62" Type="http://schemas.openxmlformats.org/officeDocument/2006/relationships/hyperlink" Target="https://www.intrum.com/media/x5mbcdc3/intrum-asr-22.pdf" TargetMode="External"/><Relationship Id="rId61" Type="http://schemas.openxmlformats.org/officeDocument/2006/relationships/hyperlink" Target="https://instalco.se/media/gfsf5fwg/instalco-sustainability-report-2022_eng.pdf" TargetMode="External"/><Relationship Id="rId64" Type="http://schemas.openxmlformats.org/officeDocument/2006/relationships/hyperlink" Target="http://ir.investorab.com/afw/files/press/investor/202303237228-1.pdf" TargetMode="External"/><Relationship Id="rId63" Type="http://schemas.openxmlformats.org/officeDocument/2006/relationships/hyperlink" Target="https://www.latour.se/sites/latour-corp/files/H%C3%A5llbarhet/Sustainability%20report%202023.pdf" TargetMode="External"/><Relationship Id="rId66" Type="http://schemas.openxmlformats.org/officeDocument/2006/relationships/hyperlink" Target="https://wordpress.k-fastigheter.com/wp-content/uploads/2023/03/K-Fast_Holding_arsredovisning_2022.pdf" TargetMode="External"/><Relationship Id="rId172" Type="http://schemas.openxmlformats.org/officeDocument/2006/relationships/hyperlink" Target="https://www.dometicgroup.com/globalassets/4-dometicgroup/corporate-governance/2024/sustainability_eng_dometic23.pdf?ref=DAA8C5579A" TargetMode="External"/><Relationship Id="rId65" Type="http://schemas.openxmlformats.org/officeDocument/2006/relationships/hyperlink" Target="https://www.jm.se/externalfiles/cision/003E74CF1AE57E71/wkr0006.pdf" TargetMode="External"/><Relationship Id="rId171" Type="http://schemas.openxmlformats.org/officeDocument/2006/relationships/hyperlink" Target="https://www.creades.se/media/qlmf5oux/creades_ar_2023_12mars_locked.pdf" TargetMode="External"/><Relationship Id="rId68" Type="http://schemas.openxmlformats.org/officeDocument/2006/relationships/hyperlink" Target="https://www.kinnevik.com/files/globalassets/documents/2.-investors/reports/2022/ar/kinneviks-ars--och-hallbarhetsredovisning-2022.pdf" TargetMode="External"/><Relationship Id="rId170" Type="http://schemas.openxmlformats.org/officeDocument/2006/relationships/hyperlink" Target="https://mb.cision.com/Main/9683/3953689/2701094.pdf" TargetMode="External"/><Relationship Id="rId67" Type="http://schemas.openxmlformats.org/officeDocument/2006/relationships/hyperlink" Target="https://www.kindredgroup.com/globalassets/documents/investor-relations-related-documents/financial-reports/2022/asr/213800d1mjvot6snbx11-2022-12-31-en.zip" TargetMode="External"/><Relationship Id="rId60" Type="http://schemas.openxmlformats.org/officeDocument/2006/relationships/hyperlink" Target="https://www.indutrade.com/globalassets/press-kit/annual-reports-eng/indutrades-annual-report-and-sustainability-report-2022.pdf" TargetMode="External"/><Relationship Id="rId165" Type="http://schemas.openxmlformats.org/officeDocument/2006/relationships/hyperlink" Target="https://www.billerud.se/globalassets/billerud/investors/financial-reports/2023/billerud_ar2023_sve.pdf" TargetMode="External"/><Relationship Id="rId69" Type="http://schemas.openxmlformats.org/officeDocument/2006/relationships/hyperlink" Target="https://www.lagercrantz.com/sites/lagercrantz/files/files/Lagercrantz%20Group%20Sustainability%20Report%202022_23_0.pdf" TargetMode="External"/><Relationship Id="rId164" Type="http://schemas.openxmlformats.org/officeDocument/2006/relationships/hyperlink" Target="https://storage.mfn.se/79405e0e-77bf-477e-af17-3d83fdd1b911/bilia-arsredovisning-2023.pdf" TargetMode="External"/><Relationship Id="rId163" Type="http://schemas.openxmlformats.org/officeDocument/2006/relationships/hyperlink" Target="https://storage.mfn.se/c9ec19fa-6ab5-486d-b225-a8524d5f3c7e/bico-annual-report-2023-en.pdf" TargetMode="External"/><Relationship Id="rId162" Type="http://schemas.openxmlformats.org/officeDocument/2006/relationships/hyperlink" Target="https://mb.cision.com/Main/1860/3953485/2700544.pdf" TargetMode="External"/><Relationship Id="rId169" Type="http://schemas.openxmlformats.org/officeDocument/2006/relationships/hyperlink" Target="https://www.catena.se/media/rmycbdld/h%C3%A5llbarhetsrapport-2023-sv-catena.pdf" TargetMode="External"/><Relationship Id="rId168" Type="http://schemas.openxmlformats.org/officeDocument/2006/relationships/hyperlink" Target="https://storage.mfn.se/ffb227bc-ed04-433b-9c51-452b0c9e8fd0/bufab-ars-och-hallbarhetsredovisning-2023.pdf" TargetMode="External"/><Relationship Id="rId167" Type="http://schemas.openxmlformats.org/officeDocument/2006/relationships/hyperlink" Target="https://storage.mfn.se/8e721257-f1f7-4a26-84fe-4a1196468012/boozt-annual-and-sustainability-report-2023-eng.pdf?" TargetMode="External"/><Relationship Id="rId166" Type="http://schemas.openxmlformats.org/officeDocument/2006/relationships/hyperlink" Target="https://investors.boliden.com/sites/boliden-ir/files/pr/202403050636-1.pdf" TargetMode="External"/><Relationship Id="rId51" Type="http://schemas.openxmlformats.org/officeDocument/2006/relationships/hyperlink" Target="https://investors.hexagon.com/~/media/Files/H/Hexagon-IR-V3/Annual%20Reports/annual-report-2022-sw.pdf" TargetMode="External"/><Relationship Id="rId50" Type="http://schemas.openxmlformats.org/officeDocument/2006/relationships/hyperlink" Target="https://hmgroup.com/wp-content/uploads/2023/03/HM-Group-Sustainability-Disclosure-2022.pdf" TargetMode="External"/><Relationship Id="rId53" Type="http://schemas.openxmlformats.org/officeDocument/2006/relationships/hyperlink" Target="https://www.hms-networks.com/docs/librariesprovider6/annual-reports/arsredovisningar/hms-networks-%C3%A5rsredovisning-2022.pdf?sfvrsn=b8a6b6d7_4" TargetMode="External"/><Relationship Id="rId52" Type="http://schemas.openxmlformats.org/officeDocument/2006/relationships/hyperlink" Target="https://mb.cision.com/Main/1100/3744707/1958683.pdf" TargetMode="External"/><Relationship Id="rId55" Type="http://schemas.openxmlformats.org/officeDocument/2006/relationships/hyperlink" Target="https://hufvudstaden.se/contentassets/33fd445bae494ea89506b69f946bd56e/hufvudstaden-ars--och-hallbarhetsredovisning-2022" TargetMode="External"/><Relationship Id="rId161" Type="http://schemas.openxmlformats.org/officeDocument/2006/relationships/hyperlink" Target="https://www.axfood.se/globalassets/startsida/investerare/rapporter-och-presentationer/2023/axfood-ars--och-hallbarhetsredovisning-2023.pdf" TargetMode="External"/><Relationship Id="rId54" Type="http://schemas.openxmlformats.org/officeDocument/2006/relationships/hyperlink" Target="https://www.holmen.com/contentassets/cb1c725243004ed5806b4299d75971c9/holmen-arsredovisning-2023.pdf" TargetMode="External"/><Relationship Id="rId160" Type="http://schemas.openxmlformats.org/officeDocument/2006/relationships/hyperlink" Target="https://investors.avanza.se/files/mfn/1e72c222-f835-4d13-b161-d697334bdeab/avanza-bank-holding-ab-arsredovisning-och-hallbarhetsrapport-2023-pdf-a4-utskriftsformat.pdf" TargetMode="External"/><Relationship Id="rId57" Type="http://schemas.openxmlformats.org/officeDocument/2006/relationships/hyperlink" Target="https://report.icagruppen.se/media/blajxy2j/icagruppen-arsredovisning-2022.pdf" TargetMode="External"/><Relationship Id="rId56" Type="http://schemas.openxmlformats.org/officeDocument/2006/relationships/hyperlink" Target="https://www.husqvarnagroup.com/sites/husqvarna/files/pr/202303130921-1.pdf" TargetMode="External"/><Relationship Id="rId159" Type="http://schemas.openxmlformats.org/officeDocument/2006/relationships/hyperlink" Target="https://www.autoliv.com/sites/default/files/2024-02/Autoliv_Annual_Sustainability_Report_10K_2023.pdf" TargetMode="External"/><Relationship Id="rId59" Type="http://schemas.openxmlformats.org/officeDocument/2006/relationships/hyperlink" Target="https://www.industrivarden.se/globalassets/hallbarhetsrapporter/svenska/hallbarhetsrapport-2022.pdf" TargetMode="External"/><Relationship Id="rId154" Type="http://schemas.openxmlformats.org/officeDocument/2006/relationships/hyperlink" Target="https://www.arla.com/493552/globalassets/arla-global/company---overview/investor/annual-reports/2023/arla_annual-report-2023_se_v2.pdf" TargetMode="External"/><Relationship Id="rId58" Type="http://schemas.openxmlformats.org/officeDocument/2006/relationships/hyperlink" Target="https://www.ikea.com/global/en/images/ikea_climate_report_fy22_3d612b1854.pdf" TargetMode="External"/><Relationship Id="rId153" Type="http://schemas.openxmlformats.org/officeDocument/2006/relationships/hyperlink" Target="https://www.arjo.com/siteassets/06_investors/annual-report-2023/arjo_ahr23_eng_final.pdf" TargetMode="External"/><Relationship Id="rId152" Type="http://schemas.openxmlformats.org/officeDocument/2006/relationships/hyperlink" Target="https://arsskyrsla.arionbanki.is/library/Files/Sjalfbaerniskyrslur/2023/Umhverfis%c3%be%c3%a6ttir-EN.pdf" TargetMode="External"/><Relationship Id="rId151" Type="http://schemas.openxmlformats.org/officeDocument/2006/relationships/hyperlink" Target="https://www.alfalaval.com/globalassets/documents/investors/english/annual-reports/2023/sustainability-notes-2023.pdf" TargetMode="External"/><Relationship Id="rId158" Type="http://schemas.openxmlformats.org/officeDocument/2006/relationships/hyperlink" Target="https://mb.cision.com/Main/1145/3939304/2641233.pdf" TargetMode="External"/><Relationship Id="rId157" Type="http://schemas.openxmlformats.org/officeDocument/2006/relationships/hyperlink" Target="https://www.atlascopcogroup.com/content/dam/atlas-copco/group/documents/investors/financial-publications/swedish/20240321-kopia-av-den-officella-arsredovisningen-i-ESEF-format-inkl-hallbarhetsredovisning-och-rapport-om-koncernens-styrning-2023.pdf" TargetMode="External"/><Relationship Id="rId156" Type="http://schemas.openxmlformats.org/officeDocument/2006/relationships/hyperlink" Target="https://www.astrazeneca.se/content/dam/az-se/dokument/hallbarhet/Sustainability-Report-2023.pdf" TargetMode="External"/><Relationship Id="rId155" Type="http://schemas.openxmlformats.org/officeDocument/2006/relationships/hyperlink" Target="https://www.assaabloy.com/group/en/documents/sustainability/sustainability-reports/Sustainability%20Report%202023.pdf" TargetMode="External"/><Relationship Id="rId107" Type="http://schemas.openxmlformats.org/officeDocument/2006/relationships/hyperlink" Target="https://www.sodra.com/_download/sp/ars-_och_hallbarhetsredovisning_2022.pdf" TargetMode="External"/><Relationship Id="rId228" Type="http://schemas.openxmlformats.org/officeDocument/2006/relationships/hyperlink" Target="https://www.swedavia.se/globalassets/ahr/2024/swedavia-ars--och-hallbarhetsrapport-2023.pdf" TargetMode="External"/><Relationship Id="rId106" Type="http://schemas.openxmlformats.org/officeDocument/2006/relationships/hyperlink" Target="https://investors.skf.com/sites/skf-ir/files/library/H%C3%A5llbarhetsrapport%202022.pdf" TargetMode="External"/><Relationship Id="rId227" Type="http://schemas.openxmlformats.org/officeDocument/2006/relationships/hyperlink" Target="https://om.svenskaspel.se/wp-content/uploads/2024/03/svenska-spels-ars-och-hallbarhetsredovisning-2023.pdf" TargetMode="External"/><Relationship Id="rId105" Type="http://schemas.openxmlformats.org/officeDocument/2006/relationships/hyperlink" Target="https://investors.sinch.com/static-files/82195a2b-2fb3-4098-93eb-5a4dbff9b381" TargetMode="External"/><Relationship Id="rId226" Type="http://schemas.openxmlformats.org/officeDocument/2006/relationships/hyperlink" Target="https://www.sveaskog.se/globalassets/trycksaker/finansiella-rapporter/ars-och-hallbarhetsredovisning-2023-.pdf" TargetMode="External"/><Relationship Id="rId104" Type="http://schemas.openxmlformats.org/officeDocument/2006/relationships/hyperlink" Target="https://www.securitas.se/globalassets/sweden/pdf/securitas_ars_och_hallbarhetsredovisning_2023.pdf" TargetMode="External"/><Relationship Id="rId225" Type="http://schemas.openxmlformats.org/officeDocument/2006/relationships/hyperlink" Target="https://www.svevia.se/download/18.6f4179a318df2ab854261bb1/1710483925180/%C3%85rs%20och%20h%C3%A5llbarhetsredovisning%202023%20Svevia.pdf" TargetMode="External"/><Relationship Id="rId109" Type="http://schemas.openxmlformats.org/officeDocument/2006/relationships/hyperlink" Target="https://www.stillfront.com/en/wp-content/uploads/sites/2/2020/04/still-sust-svensk.pdf" TargetMode="External"/><Relationship Id="rId108" Type="http://schemas.openxmlformats.org/officeDocument/2006/relationships/hyperlink" Target="https://mb.cision.com/Main/980/3740172/1939984.pdf" TargetMode="External"/><Relationship Id="rId229" Type="http://schemas.openxmlformats.org/officeDocument/2006/relationships/hyperlink" Target="https://www.sbab.se/download/18.476dd96218dc44a3ffe1c77/1710767561052/SBAB%20Climate%20Report%202023.pdf" TargetMode="External"/><Relationship Id="rId220" Type="http://schemas.openxmlformats.org/officeDocument/2006/relationships/hyperlink" Target="https://group.systemair.com/files/Main/22134/3814814/01s_sysair_ar22-23sve.pdf" TargetMode="External"/><Relationship Id="rId103" Type="http://schemas.openxmlformats.org/officeDocument/2006/relationships/hyperlink" Target="https://sectraprodstorage01.blob.core.windows.net/investor-uploads/sites/2/2023/07/sectra-ar2223-eng-interaktiv.pdf" TargetMode="External"/><Relationship Id="rId224" Type="http://schemas.openxmlformats.org/officeDocument/2006/relationships/hyperlink" Target="https://www.apoteket.se/globalassets/om-apoteket/ekonomiska-rapporter/apoteket-ab-ars--och-hallbarhetsredovisning-2023.pdf" TargetMode="External"/><Relationship Id="rId102" Type="http://schemas.openxmlformats.org/officeDocument/2006/relationships/hyperlink" Target="https://webapp.sebgroup.com/mb/mblib.nsf/alldocsbyunid/E102D15B7DB0A57FC125896000491E31/$FILE/arsredovisning_2022.pdf" TargetMode="External"/><Relationship Id="rId223" Type="http://schemas.openxmlformats.org/officeDocument/2006/relationships/hyperlink" Target="https://www.postnord.com/siteassets/documents/investor-relations/finansiell-rapportering/ars--och-hallbarhetsredovisningar/postnord_2023_annualreport_se.pdf" TargetMode="External"/><Relationship Id="rId101" Type="http://schemas.openxmlformats.org/officeDocument/2006/relationships/hyperlink" Target="https://ml-eu.globenewswire.com/Resource/Download/98bfb454-0350-4484-a12e-7714460790e0" TargetMode="External"/><Relationship Id="rId222" Type="http://schemas.openxmlformats.org/officeDocument/2006/relationships/hyperlink" Target="https://ar2023.tietoevry.com/siteassets/tietoevry_sustainability_report-2023.pdf" TargetMode="External"/><Relationship Id="rId100" Type="http://schemas.openxmlformats.org/officeDocument/2006/relationships/hyperlink" Target="https://www.sca.com/siteassets/media/press-releases-and-reports/documents/2023/20230307-sca-publicerar-ars-och-hallbarhetsredovisning-for-2022-sv-0-4483680.pdf" TargetMode="External"/><Relationship Id="rId221" Type="http://schemas.openxmlformats.org/officeDocument/2006/relationships/hyperlink" Target="https://www.teliacompany.com/assets/u5c1v3pt22v8/sdSKIw4u0YrvJ6N6vxNQ7/be433e3cafff2977019af4ee67908e72/telia-company-ars-och-hallbarhetsredovisning-2023.pdf" TargetMode="External"/><Relationship Id="rId217" Type="http://schemas.openxmlformats.org/officeDocument/2006/relationships/hyperlink" Target="https://www.storaenso.com/-/media/documents/download-center/documents/annual-reports/2023/storaenso_annual_report_2023.pdf" TargetMode="External"/><Relationship Id="rId216" Type="http://schemas.openxmlformats.org/officeDocument/2006/relationships/hyperlink" Target="https://mb.cision.com/Public/980/3947344/99d2b4a9f24f12eb.pdf" TargetMode="External"/><Relationship Id="rId215" Type="http://schemas.openxmlformats.org/officeDocument/2006/relationships/hyperlink" Target="https://www.sodra.com/_download/sp/ars-_och_hallbarhetsredovisning_2023.pdf" TargetMode="External"/><Relationship Id="rId214" Type="http://schemas.openxmlformats.org/officeDocument/2006/relationships/hyperlink" Target="https://investors.skf.com/sites/skf-ir/files/library/H%C3%A5llbarhetsrapport%202023.pdf" TargetMode="External"/><Relationship Id="rId219" Type="http://schemas.openxmlformats.org/officeDocument/2006/relationships/hyperlink" Target="https://internetbank.swedbank.se/ConditionsEarchive/download?bankid=1111&amp;id=WEBDOC-PRODE175406128" TargetMode="External"/><Relationship Id="rId218" Type="http://schemas.openxmlformats.org/officeDocument/2006/relationships/hyperlink" Target="https://www.handelsbanken.com/tron/xgpu/info/contents/v1/document/76-169033" TargetMode="External"/><Relationship Id="rId213" Type="http://schemas.openxmlformats.org/officeDocument/2006/relationships/hyperlink" Target="https://mb.cision.com/Main/95/3941596/2651322.pdf" TargetMode="External"/><Relationship Id="rId212" Type="http://schemas.openxmlformats.org/officeDocument/2006/relationships/hyperlink" Target="https://webapp.sebgroup.com/mb/mblib.nsf/alldocsbyunid/57E686ADFD7B39C6C1258AD0003E09C9/$FILE/SEB_AR23_Web_SVE_klickbar.pdf" TargetMode="External"/><Relationship Id="rId211" Type="http://schemas.openxmlformats.org/officeDocument/2006/relationships/hyperlink" Target="https://www.sca.com/siteassets/media/press-releases-and-reports/documents/2024/20240229-sca-publicerar-arsredovisning-for-2023-sv-0-4762608.pdf" TargetMode="External"/><Relationship Id="rId210" Type="http://schemas.openxmlformats.org/officeDocument/2006/relationships/hyperlink" Target="https://www.saab.com/globalassets/corporate/investor-relations/pdf/saab-annual-and-sustainability-report-2023.pdf" TargetMode="External"/><Relationship Id="rId129" Type="http://schemas.openxmlformats.org/officeDocument/2006/relationships/hyperlink" Target="https://www.volati.se/backnet/media_archive/original/4756a141f981e6f9ccceb4c994340bae.pdf" TargetMode="External"/><Relationship Id="rId128" Type="http://schemas.openxmlformats.org/officeDocument/2006/relationships/hyperlink" Target="https://mb.cision.com/Main/1031/3782222/2109995.pdf" TargetMode="External"/><Relationship Id="rId127" Type="http://schemas.openxmlformats.org/officeDocument/2006/relationships/hyperlink" Target="https://storage.mfn.se/3cf960d0-556a-4eb2-81ff-9fc167f31414/vitec-arsredovisning-2022.pdf" TargetMode="External"/><Relationship Id="rId126" Type="http://schemas.openxmlformats.org/officeDocument/2006/relationships/hyperlink" Target="https://www.viaplaygroup.com/sites/default/files/viaplay_group_2022_ars-hallbarhetsredovisning.pdf" TargetMode="External"/><Relationship Id="rId121" Type="http://schemas.openxmlformats.org/officeDocument/2006/relationships/hyperlink" Target="https://www.tietoevry.com/en/SysSiteAssets/files/sustainability/ar-2022/tietoevry2022_sustainability_report.pdf" TargetMode="External"/><Relationship Id="rId120" Type="http://schemas.openxmlformats.org/officeDocument/2006/relationships/hyperlink" Target="https://www.thulegroup.com/sites/default/files/pr/20230331-573f4106-c4db-4231-b824-d19409ac4965-1.pdf" TargetMode="External"/><Relationship Id="rId241" Type="http://schemas.openxmlformats.org/officeDocument/2006/relationships/vmlDrawing" Target="../drawings/vmlDrawing1.vml"/><Relationship Id="rId240" Type="http://schemas.openxmlformats.org/officeDocument/2006/relationships/drawing" Target="../drawings/drawing3.xml"/><Relationship Id="rId125" Type="http://schemas.openxmlformats.org/officeDocument/2006/relationships/hyperlink" Target="https://mb.cision.com/Main/20429/3760474/2020195.pdf" TargetMode="External"/><Relationship Id="rId124" Type="http://schemas.openxmlformats.org/officeDocument/2006/relationships/hyperlink" Target="https://www.troax.com/app/uploads/Troax-Sustainability-Report_SE_6.pdf" TargetMode="External"/><Relationship Id="rId123" Type="http://schemas.openxmlformats.org/officeDocument/2006/relationships/hyperlink" Target="https://www.trelleborg.com/sv-se/investerare/rapporter-och-presentationer/hallbarhetsredovisningar" TargetMode="External"/><Relationship Id="rId122" Type="http://schemas.openxmlformats.org/officeDocument/2006/relationships/hyperlink" Target="https://annualreport.traton.com/2022/en/traton-annual-report-2022.pdf" TargetMode="External"/><Relationship Id="rId95" Type="http://schemas.openxmlformats.org/officeDocument/2006/relationships/hyperlink" Target="https://www.saab.com/globalassets/corporate/investor-relations/pdf/saab_asr2022_en.pdf" TargetMode="External"/><Relationship Id="rId94" Type="http://schemas.openxmlformats.org/officeDocument/2006/relationships/hyperlink" Target="https://mb.cision.com/Main/17707/3728367/1894798.pdf" TargetMode="External"/><Relationship Id="rId97" Type="http://schemas.openxmlformats.org/officeDocument/2006/relationships/hyperlink" Target="https://corporate.sbbnorden.se/sv/wp-content/uploads/sites/3/2020/01/hallbarhetsrapport-2022.pdf" TargetMode="External"/><Relationship Id="rId96" Type="http://schemas.openxmlformats.org/officeDocument/2006/relationships/hyperlink" Target="https://www.sagax.se/sites/default/files/2023-05/H%C3%A5llbarhet%202023%20ENG.pdf" TargetMode="External"/><Relationship Id="rId99" Type="http://schemas.openxmlformats.org/officeDocument/2006/relationships/hyperlink" Target="https://mb.cision.com/Main/290/3923241/2586471.pdf" TargetMode="External"/><Relationship Id="rId98" Type="http://schemas.openxmlformats.org/officeDocument/2006/relationships/hyperlink" Target="https://www.annualreport.sandvik/se/2022/hjaelpsidor/downloads/files/entire-sv-svk-ar22.pdf" TargetMode="External"/><Relationship Id="rId91" Type="http://schemas.openxmlformats.org/officeDocument/2006/relationships/hyperlink" Target="https://www.pandox.se/files/sustainability/reports/PANDOX-AR22-EN-Sustainability.pdf" TargetMode="External"/><Relationship Id="rId90" Type="http://schemas.openxmlformats.org/officeDocument/2006/relationships/hyperlink" Target="https://www.ox2.com/files/mfn/72d797ae-6da2-4049-b630-9f403f228935/ox2-annual-and-sustainability-report-2022.pdf" TargetMode="External"/><Relationship Id="rId93" Type="http://schemas.openxmlformats.org/officeDocument/2006/relationships/hyperlink" Target="https://mb.cision.com/Main/8443/3722685/1872716.pdf" TargetMode="External"/><Relationship Id="rId92" Type="http://schemas.openxmlformats.org/officeDocument/2006/relationships/hyperlink" Target="https://peab.se/pdfviewer/766797" TargetMode="External"/><Relationship Id="rId118" Type="http://schemas.openxmlformats.org/officeDocument/2006/relationships/hyperlink" Target="https://www.tele2.com/files/Main/3372/3745841/tele2-ars--och-hallbarhetsredovisning-2022.pdf" TargetMode="External"/><Relationship Id="rId239" Type="http://schemas.openxmlformats.org/officeDocument/2006/relationships/hyperlink" Target="https://www.sbab.se/download/18.3dd4193a1867e1c48471920/1679568783704/Klimatbokslut%202022%20(Egen%20Verksamhet).pdf" TargetMode="External"/><Relationship Id="rId117" Type="http://schemas.openxmlformats.org/officeDocument/2006/relationships/hyperlink" Target="https://group.systemair.com/files/Public/22134/3730807/systemair_ar21-22_sve_index.pdf" TargetMode="External"/><Relationship Id="rId238" Type="http://schemas.openxmlformats.org/officeDocument/2006/relationships/hyperlink" Target="https://www.sodra.com/sv/se/om-sodra/finansiell-information/finansiella-rapporter/" TargetMode="External"/><Relationship Id="rId116" Type="http://schemas.openxmlformats.org/officeDocument/2006/relationships/hyperlink" Target="https://www.sobi.com/sites/default/files/pr/202303312873-1.pdf" TargetMode="External"/><Relationship Id="rId237" Type="http://schemas.openxmlformats.org/officeDocument/2006/relationships/hyperlink" Target="https://www.balder.se/investerare/finansiella-rapporter/ars-och-hallbarhetsredovisningar" TargetMode="External"/><Relationship Id="rId115" Type="http://schemas.openxmlformats.org/officeDocument/2006/relationships/hyperlink" Target="https://www.swedishmatch.com/globalassets/documents/sustainability/sustainability-reporting-archive/2022_swedishmatchhallbarhetsrapport_sv.pdf" TargetMode="External"/><Relationship Id="rId236" Type="http://schemas.openxmlformats.org/officeDocument/2006/relationships/hyperlink" Target="https://www.evolution.com/investors/reports/annual-reports/" TargetMode="External"/><Relationship Id="rId119" Type="http://schemas.openxmlformats.org/officeDocument/2006/relationships/hyperlink" Target="https://www.teliacompany.com/assets/u5c1v3pt22v8/Gp5w6fVQlTao50XukMg3B/4b3c907c61f6d66a86fbe74d015c15d0/telia-company-ars--och-hallbarhetsredovisning-2022_SWE_FINAL.pdf" TargetMode="External"/><Relationship Id="rId110" Type="http://schemas.openxmlformats.org/officeDocument/2006/relationships/hyperlink" Target="https://www.storaenso.com/-/media/documents/download-center/documents/annual-reports/2022/storaenso_annual_report_2022.pdf" TargetMode="External"/><Relationship Id="rId231" Type="http://schemas.openxmlformats.org/officeDocument/2006/relationships/hyperlink" Target="https://www.biotage.com/en/reports-and-presentations" TargetMode="External"/><Relationship Id="rId230" Type="http://schemas.openxmlformats.org/officeDocument/2006/relationships/hyperlink" Target="https://www.wearebhg.com/investors/financial-reports/" TargetMode="External"/><Relationship Id="rId114" Type="http://schemas.openxmlformats.org/officeDocument/2006/relationships/hyperlink" Target="https://internetbank.swedbank.se/ConditionsEarchive/download?bankid=1111&amp;id=WEBDOC-PRODE141711784" TargetMode="External"/><Relationship Id="rId235" Type="http://schemas.openxmlformats.org/officeDocument/2006/relationships/hyperlink" Target="https://www.castellum.se/investerare/rapporter-och-presentationer/" TargetMode="External"/><Relationship Id="rId113" Type="http://schemas.openxmlformats.org/officeDocument/2006/relationships/hyperlink" Target="https://via.tt.se/data/attachments/00582/13aafd33-29c7-4207-ac62-cb30b3684743.pdf" TargetMode="External"/><Relationship Id="rId234" Type="http://schemas.openxmlformats.org/officeDocument/2006/relationships/hyperlink" Target="https://www.byggfaktagroup.com/sv/rapporter-och-presentationer/" TargetMode="External"/><Relationship Id="rId112" Type="http://schemas.openxmlformats.org/officeDocument/2006/relationships/hyperlink" Target="https://mb.cision.com/Main/3555/3723067/1874784.pdf" TargetMode="External"/><Relationship Id="rId233" Type="http://schemas.openxmlformats.org/officeDocument/2006/relationships/hyperlink" Target="https://www.bure.se/en/investors/financial-reports" TargetMode="External"/><Relationship Id="rId111" Type="http://schemas.openxmlformats.org/officeDocument/2006/relationships/hyperlink" Target="https://www.storskogen.com/files/Main/20705/3744721/storskogen-ars--och-hallbarhetsredovisning-2022.pdf" TargetMode="External"/><Relationship Id="rId232" Type="http://schemas.openxmlformats.org/officeDocument/2006/relationships/hyperlink" Target="https://investors.bravida.com/en/esg" TargetMode="External"/><Relationship Id="rId206" Type="http://schemas.openxmlformats.org/officeDocument/2006/relationships/hyperlink" Target="https://www.ncc.se/globalassets/ir/annualreport/ncc-ars--och-hallbarhetsredovisning-2023-utan-bokmarken.pdf" TargetMode="External"/><Relationship Id="rId205" Type="http://schemas.openxmlformats.org/officeDocument/2006/relationships/hyperlink" Target="https://www.munters.com/globalassets/ir/annual-reports/new-folder/new-folder/munters-annual-and-sustainability-report-2023.pdf" TargetMode="External"/><Relationship Id="rId204" Type="http://schemas.openxmlformats.org/officeDocument/2006/relationships/hyperlink" Target="https://mipscorp.com/files/uploads/2024/03/mips-annual-and-sustainability-report-2023.pdf" TargetMode="External"/><Relationship Id="rId203" Type="http://schemas.openxmlformats.org/officeDocument/2006/relationships/hyperlink" Target="https://www.millicom.com/media/5769/ar-2023-w-mic-sa.pdf" TargetMode="External"/><Relationship Id="rId209" Type="http://schemas.openxmlformats.org/officeDocument/2006/relationships/hyperlink" Target="https://nyfosa.se/sv/wp-content/uploads/sites/3/2024/03/Nyfosa-Hallbarhetsrapport-2023.pdf" TargetMode="External"/><Relationship Id="rId208" Type="http://schemas.openxmlformats.org/officeDocument/2006/relationships/hyperlink" Target="https://nordnetab.com/wp-content/uploads/2024/01/Nordnets-Annual-and-Sustainability-Report-2023.pdf" TargetMode="External"/><Relationship Id="rId207" Type="http://schemas.openxmlformats.org/officeDocument/2006/relationships/hyperlink" Target="https://www.nordea.com/en/doc/annual-report-nordea-bank-abp-2023.pdf" TargetMode="External"/><Relationship Id="rId202" Type="http://schemas.openxmlformats.org/officeDocument/2006/relationships/hyperlink" Target="https://network.s-z.se/app/uploads/sites/16/lifco_annual_report_2023.pdf" TargetMode="External"/><Relationship Id="rId201" Type="http://schemas.openxmlformats.org/officeDocument/2006/relationships/hyperlink" Target="https://www.lantmannen.se/siteassets/documents/01-om-lantmannen/press-och-nyheter/publikationer/arsredovisningar/ars-och-hallbarhetsredovisning-2023.pdf" TargetMode="External"/><Relationship Id="rId200" Type="http://schemas.openxmlformats.org/officeDocument/2006/relationships/hyperlink" Target="https://www.kindredgroup.com/globalassets/documents/investor-relations-related-documents/financial-reports/2023/asr/kindred-group-annual-and-sustainability-report-2023.pdf" TargetMode="External"/></Relationships>
</file>

<file path=xl/worksheets/_rels/sheet4.xml.rels><?xml version="1.0" encoding="UTF-8" standalone="yes"?><Relationships xmlns="http://schemas.openxmlformats.org/package/2006/relationships"><Relationship Id="rId40" Type="http://schemas.openxmlformats.org/officeDocument/2006/relationships/hyperlink" Target="https://storage.mfn.se/aca501c8-f3f3-456f-8f61-03227a1b9a9e/bure-arsredovisning-2022.pdf" TargetMode="External"/><Relationship Id="rId42" Type="http://schemas.openxmlformats.org/officeDocument/2006/relationships/hyperlink" Target="https://www.camurus.com/files/Main/13456/3768062/camurus-arsredovisning-2022.pdf" TargetMode="External"/><Relationship Id="rId41" Type="http://schemas.openxmlformats.org/officeDocument/2006/relationships/hyperlink" Target="https://storage.mfn.se/b63abbba-9e45-4417-8c42-53e61ff5b517/annual-report-2023.pdf" TargetMode="External"/><Relationship Id="rId44" Type="http://schemas.openxmlformats.org/officeDocument/2006/relationships/hyperlink" Target="https://storage.mfn.se/03f8b3d5-e9d7-4de4-a363-27c6ba9b8d35/castellum-arsredovisning-2023.pdf" TargetMode="External"/><Relationship Id="rId43" Type="http://schemas.openxmlformats.org/officeDocument/2006/relationships/hyperlink" Target="https://www.camurus.com/files/Main/13456/3952728/camurus-arsredovisning-2023.pdf" TargetMode="External"/><Relationship Id="rId46" Type="http://schemas.openxmlformats.org/officeDocument/2006/relationships/hyperlink" Target="https://annualreport.castellum.se/2020/sv/hjaelpsidor/downloads/files/arsredovisning-2020-castellum-ar20.pdf" TargetMode="External"/><Relationship Id="rId45" Type="http://schemas.openxmlformats.org/officeDocument/2006/relationships/hyperlink" Target="https://annualreport.castellum.se/2020/sv/hjaelpsidor/downloads/files/arsredovisning-2020-castellum-ar20.pdf" TargetMode="External"/><Relationship Id="rId48" Type="http://schemas.openxmlformats.org/officeDocument/2006/relationships/hyperlink" Target="https://www.catena.se/media/rmycbdld/h%C3%A5llbarhetsrapport-2023-sv-catena.pdf" TargetMode="External"/><Relationship Id="rId47" Type="http://schemas.openxmlformats.org/officeDocument/2006/relationships/hyperlink" Target="https://www.catena.se/media/oxdne5tr/h%C3%A5llbarhetsrapport_2021.pdf" TargetMode="External"/><Relationship Id="rId49" Type="http://schemas.openxmlformats.org/officeDocument/2006/relationships/hyperlink" Target="https://www.coop.se/contentassets/a190985c7d6e4dd59d6405485aa8cf8f/csabclab-hallbarhetsredovisning-verksamhetsaret-2022.pdf" TargetMode="External"/><Relationship Id="rId31" Type="http://schemas.openxmlformats.org/officeDocument/2006/relationships/hyperlink" Target="https://www.betssonab.com/sites/default/files/pr/202404035951-1.pdf" TargetMode="External"/><Relationship Id="rId30" Type="http://schemas.openxmlformats.org/officeDocument/2006/relationships/hyperlink" Target="https://vp273.alertir.com/afw/files/press/betsson/202304055440-1.pdf" TargetMode="External"/><Relationship Id="rId33" Type="http://schemas.openxmlformats.org/officeDocument/2006/relationships/hyperlink" Target="https://storage.mfn.se/79405e0e-77bf-477e-af17-3d83fdd1b911/bilia-arsredovisning-2023.pdf" TargetMode="External"/><Relationship Id="rId32" Type="http://schemas.openxmlformats.org/officeDocument/2006/relationships/hyperlink" Target="https://storage.mfn.se/28882872-33ec-4750-9726-fc91ed1fad94/sustainability-report-2023.pdf" TargetMode="External"/><Relationship Id="rId35" Type="http://schemas.openxmlformats.org/officeDocument/2006/relationships/hyperlink" Target="https://www.bioarctic.se/en/wp-content/uploads/sites/2/2021/10/wkr0006-58.pdf" TargetMode="External"/><Relationship Id="rId34" Type="http://schemas.openxmlformats.org/officeDocument/2006/relationships/hyperlink" Target="https://www.billerud.se/globalassets/billerud/investors/financial-reports/2023/billerud_ar2023_sve.pdf" TargetMode="External"/><Relationship Id="rId37" Type="http://schemas.openxmlformats.org/officeDocument/2006/relationships/hyperlink" Target="https://investors.boliden.com/sites/boliden-ir/files/pr/202403050636-1.pdf" TargetMode="External"/><Relationship Id="rId36" Type="http://schemas.openxmlformats.org/officeDocument/2006/relationships/hyperlink" Target="https://storage.mfn.se/371b0d79-86e0-4acd-b624-5723d9261980/cs3-5-eng-biotage-annual-report-2023.pdf" TargetMode="External"/><Relationship Id="rId39" Type="http://schemas.openxmlformats.org/officeDocument/2006/relationships/hyperlink" Target="https://storage.mfn.se/a/bure-equity/f21263f7-6742-45a8-97c6-482fda9e60f5/bure-20equity-20ab-20annual-20report-202021-20small-20-1.pdf" TargetMode="External"/><Relationship Id="rId38" Type="http://schemas.openxmlformats.org/officeDocument/2006/relationships/hyperlink" Target="https://investors.bravida.com/~/media/Files/B/Bravida-IR-V3/Annual%20Reports/bravida-annual-and-sustainability-report-2023.pdf" TargetMode="External"/><Relationship Id="rId173" Type="http://schemas.openxmlformats.org/officeDocument/2006/relationships/vmlDrawing" Target="../drawings/vmlDrawing2.vml"/><Relationship Id="rId20" Type="http://schemas.openxmlformats.org/officeDocument/2006/relationships/hyperlink" Target="https://www.astrazeneca.se/content/dam/az-se/dokument/hallbarhet/Sustainability-Report-2023.pdf" TargetMode="External"/><Relationship Id="rId22" Type="http://schemas.openxmlformats.org/officeDocument/2006/relationships/hyperlink" Target="https://www.atlascopcogroup.com/content/dam/atlas-copco/group/documents/investors/financial-publications/swedish/20240321-kopia-av-den-officella-arsredovisningen-i-ESEF-format-inkl-hallbarhetsredovisning-och-rapport-om-koncernens-styrning-2023.pdf" TargetMode="External"/><Relationship Id="rId21" Type="http://schemas.openxmlformats.org/officeDocument/2006/relationships/hyperlink" Target="https://www.atlascopcogroup.com/content/dam/atlas-copco/group/documents/investors/financial-publications/english/20230322-annual-report-incl-sustainability-report-and-corporate-governance-report-2022.pdf" TargetMode="External"/><Relationship Id="rId24" Type="http://schemas.openxmlformats.org/officeDocument/2006/relationships/hyperlink" Target="https://www.autoliv.com/sites/default/files/2024-02/Autoliv_Annual_Sustainability_Report_10K_2023.pdf" TargetMode="External"/><Relationship Id="rId23" Type="http://schemas.openxmlformats.org/officeDocument/2006/relationships/hyperlink" Target="https://mb.cision.com/Main/1145/3939304/2641233.pdf" TargetMode="External"/><Relationship Id="rId26" Type="http://schemas.openxmlformats.org/officeDocument/2006/relationships/hyperlink" Target="https://www.axfood.se/globalassets/startsida/investerare/rapporter-och-presentationer/2023/axfood-ars--och-hallbarhetsredovisning-2023.pdf" TargetMode="External"/><Relationship Id="rId25" Type="http://schemas.openxmlformats.org/officeDocument/2006/relationships/hyperlink" Target="https://investors.avanza.se/files/mfn/1e72c222-f835-4d13-b161-d697334bdeab/avanza-bank-holding-ab-arsredovisning-och-hallbarhetsrapport-2023-pdf-a4-utskriftsformat.pdf" TargetMode="External"/><Relationship Id="rId28" Type="http://schemas.openxmlformats.org/officeDocument/2006/relationships/hyperlink" Target="https://mb.cision.com/Main/1860/3953485/2700544.pdf" TargetMode="External"/><Relationship Id="rId27" Type="http://schemas.openxmlformats.org/officeDocument/2006/relationships/hyperlink" Target="https://www.balder.se/sites/balder/files/ars-_och_hallbarhetsredovisning_2023.pdf" TargetMode="External"/><Relationship Id="rId29" Type="http://schemas.openxmlformats.org/officeDocument/2006/relationships/hyperlink" Target="https://vp273.alertir.com/afw/files/press/betsson/202204078205-1.pdf" TargetMode="External"/><Relationship Id="rId11" Type="http://schemas.openxmlformats.org/officeDocument/2006/relationships/hyperlink" Target="https://www.alfalaval.com/globalassets/documents/investors/english/annual-reports/2023/sustainability-notes-2023.pdf" TargetMode="External"/><Relationship Id="rId10" Type="http://schemas.openxmlformats.org/officeDocument/2006/relationships/hyperlink" Target="https://www.akademiskahus.se/globalassets/dokument/ekonomi/ekonomiska-rapporter/akademiska-hus-arsredovisning-2023-sve.pdf" TargetMode="External"/><Relationship Id="rId13" Type="http://schemas.openxmlformats.org/officeDocument/2006/relationships/hyperlink" Target="https://www.apoteket.se/globalassets/om-apoteket/ekonomiska-rapporter/apoteket-ab-ars--och-hallbarhetsredovisning-2023.pdf" TargetMode="External"/><Relationship Id="rId12" Type="http://schemas.openxmlformats.org/officeDocument/2006/relationships/hyperlink" Target="https://www.alleima.com/siteassets/documents/ir/ar-2023/alleima-annual-report-2023.pdf" TargetMode="External"/><Relationship Id="rId15" Type="http://schemas.openxmlformats.org/officeDocument/2006/relationships/hyperlink" Target="https://arsskyrsla.arionbanki.is/lisalib/getfile.aspx?itemid=43345e91-c1c2-11ee-80e1-005056a47632" TargetMode="External"/><Relationship Id="rId14" Type="http://schemas.openxmlformats.org/officeDocument/2006/relationships/hyperlink" Target="https://arsskyrsla.arionbanki.is/library/Files/Sjalfbaerniskyrslur/2023/Umhverfis%c3%be%c3%a6ttir-EN.pdf" TargetMode="External"/><Relationship Id="rId17" Type="http://schemas.openxmlformats.org/officeDocument/2006/relationships/hyperlink" Target="https://www.arla.com/493552/globalassets/arla-global/company---overview/investor/annual-reports/2023/arla_annual-report-2023_se_v2.pdf" TargetMode="External"/><Relationship Id="rId16" Type="http://schemas.openxmlformats.org/officeDocument/2006/relationships/hyperlink" Target="https://www.arjo.com/siteassets/06_investors/annual-report-2023/arjo_ahr23_eng_final.pdf" TargetMode="External"/><Relationship Id="rId19" Type="http://schemas.openxmlformats.org/officeDocument/2006/relationships/hyperlink" Target="https://www.astrazeneca.com/content/dam/az/Sustainability/2023/pdf/Sustainability_Data_Summary_2022.pdf" TargetMode="External"/><Relationship Id="rId18" Type="http://schemas.openxmlformats.org/officeDocument/2006/relationships/hyperlink" Target="https://www.assaabloy.com/group/en/documents/sustainability/sustainability-reports/Sustainability%20Report%202023.pdf" TargetMode="External"/><Relationship Id="rId84" Type="http://schemas.openxmlformats.org/officeDocument/2006/relationships/hyperlink" Target="https://www.international-petroleum.com/download/2022-sustainability-report" TargetMode="External"/><Relationship Id="rId83" Type="http://schemas.openxmlformats.org/officeDocument/2006/relationships/hyperlink" Target="https://instalco.se/media/2labqz2y/eng-hallbarhetsrapport_2023.pdf" TargetMode="External"/><Relationship Id="rId86" Type="http://schemas.openxmlformats.org/officeDocument/2006/relationships/hyperlink" Target="https://www.intrum.com/media/bt4l5crg/intrum-asr23.pdf" TargetMode="External"/><Relationship Id="rId85" Type="http://schemas.openxmlformats.org/officeDocument/2006/relationships/hyperlink" Target="https://www.international-petroleum.com/sustainability/sustainability-reporting" TargetMode="External"/><Relationship Id="rId88" Type="http://schemas.openxmlformats.org/officeDocument/2006/relationships/hyperlink" Target="https://www.jm.se/externalfiles/cision/5E4C4DFE7720B70B/wkr0006.pdf" TargetMode="External"/><Relationship Id="rId150" Type="http://schemas.openxmlformats.org/officeDocument/2006/relationships/hyperlink" Target="https://www.swecogroup.com/wp-content/uploads/sites/2/2024/03/2701489.pdf" TargetMode="External"/><Relationship Id="rId87" Type="http://schemas.openxmlformats.org/officeDocument/2006/relationships/hyperlink" Target="https://vp053.alertir.com/afw/files/press/investor/202403273148-1.pdf" TargetMode="External"/><Relationship Id="rId89" Type="http://schemas.openxmlformats.org/officeDocument/2006/relationships/hyperlink" Target="https://www.kindredgroup.com/globalassets/documents/investor-relations-related-documents/financial-reports/2023/asr/kindred-group-annual-and-sustainability-report-2023.pdf" TargetMode="External"/><Relationship Id="rId80" Type="http://schemas.openxmlformats.org/officeDocument/2006/relationships/hyperlink" Target="https://www.industrivarden.se/globalassets/hallbarhetsrapporter/svenska/hallbarhetsrapport_2023.pdf" TargetMode="External"/><Relationship Id="rId82" Type="http://schemas.openxmlformats.org/officeDocument/2006/relationships/hyperlink" Target="https://www.infranord.se/media/5zpoa0yg/infranord_a-r23.pdf" TargetMode="External"/><Relationship Id="rId81" Type="http://schemas.openxmlformats.org/officeDocument/2006/relationships/hyperlink" Target="https://www.indutrade.com/contentassets/01748e414d174273911c3ba75aeed4c5/indutrades-annual-report-and-sustainability-report-2023.pdf" TargetMode="External"/><Relationship Id="rId1" Type="http://schemas.openxmlformats.org/officeDocument/2006/relationships/comments" Target="../comments2.xml"/><Relationship Id="rId2" Type="http://schemas.openxmlformats.org/officeDocument/2006/relationships/hyperlink" Target="https://storage.mfn.se/1d69c9c1-7fe6-48fb-a87c-647046b7aa8d/aak-sustainability-report-2023.pdf" TargetMode="External"/><Relationship Id="rId3" Type="http://schemas.openxmlformats.org/officeDocument/2006/relationships/hyperlink" Target="https://library.e.abb.com/public/4790c4296c5146e6ab4420c7d58f8088/ABB%20Sustainability%20Report%202023.pdf?x-sign=J8XORiFwReXhGJscjFPNbWWlXyHIp0NR9tblxaUjv5E3HVcIhN1s51ECDCZZrStU" TargetMode="External"/><Relationship Id="rId149" Type="http://schemas.openxmlformats.org/officeDocument/2006/relationships/hyperlink" Target="https://www.svevia.se/download/18.6f4179a318df2ab854261bb1/1710483925180/%C3%85rs%20och%20h%C3%A5llbarhetsredovisning%202023%20Svevia.pdf" TargetMode="External"/><Relationship Id="rId4" Type="http://schemas.openxmlformats.org/officeDocument/2006/relationships/hyperlink" Target="https://reports-en.add.life/umbraco/surface/pdf/Export?NodeId=24694&amp;culture=en" TargetMode="External"/><Relationship Id="rId148" Type="http://schemas.openxmlformats.org/officeDocument/2006/relationships/hyperlink" Target="https://om.svenskaspel.se/wp-content/uploads/2024/03/svenska-spels-ars-och-hallbarhetsredovisning-2023.pdf" TargetMode="External"/><Relationship Id="rId9" Type="http://schemas.openxmlformats.org/officeDocument/2006/relationships/hyperlink" Target="https://afry.com/sites/default/files/2024-03/%C3%85rs-%20och%20h%C3%A5llbarhetsredovisning%202023.pdf" TargetMode="External"/><Relationship Id="rId143" Type="http://schemas.openxmlformats.org/officeDocument/2006/relationships/hyperlink" Target="https://www.sodra.com/_download/sp/ars-_och_hallbarhetsredovisning_2023.pdf" TargetMode="External"/><Relationship Id="rId142" Type="http://schemas.openxmlformats.org/officeDocument/2006/relationships/hyperlink" Target="https://investors.skf.com/sites/skf-ir/files/library/H%C3%A5llbarhetsrapport%202023.pdf" TargetMode="External"/><Relationship Id="rId141" Type="http://schemas.openxmlformats.org/officeDocument/2006/relationships/hyperlink" Target="https://mb.cision.com/Main/95/3941596/2651322.pdf" TargetMode="External"/><Relationship Id="rId140" Type="http://schemas.openxmlformats.org/officeDocument/2006/relationships/hyperlink" Target="https://www.sj.se/content/dam/externt/dokument/finansiell-info/sjab-ars-och-hallbarhetsredovisning-2023.pdf" TargetMode="External"/><Relationship Id="rId5" Type="http://schemas.openxmlformats.org/officeDocument/2006/relationships/hyperlink" Target="https://www.add.life/media/nwepx4r4/addlife-annual-report-2023.pdf" TargetMode="External"/><Relationship Id="rId147" Type="http://schemas.openxmlformats.org/officeDocument/2006/relationships/hyperlink" Target="https://www.sveaskog.se/globalassets/trycksaker/finansiella-rapporter/ars-och-hallbarhetsredovisning-2023-.pdf" TargetMode="External"/><Relationship Id="rId6" Type="http://schemas.openxmlformats.org/officeDocument/2006/relationships/hyperlink" Target="https://www.addnodegroup.com/wp-content/uploads/Addnode-Group_2023_ENG.pdf" TargetMode="External"/><Relationship Id="rId146" Type="http://schemas.openxmlformats.org/officeDocument/2006/relationships/hyperlink" Target="https://www.storskogen.com/files/Main/20705/3956347/storskogen-annual-and-sustainability-report-2023.pdf" TargetMode="External"/><Relationship Id="rId7" Type="http://schemas.openxmlformats.org/officeDocument/2006/relationships/hyperlink" Target="https://www.addtech.se/fileadmin/user_upload/Arsredovisningar/Addtech-Arsredovisning-22-23.pdf" TargetMode="External"/><Relationship Id="rId145" Type="http://schemas.openxmlformats.org/officeDocument/2006/relationships/hyperlink" Target="https://www.storaenso.com/-/media/documents/download-center/documents/annual-reports/2023/storaenso_annual_report_2023.pdf" TargetMode="External"/><Relationship Id="rId8" Type="http://schemas.openxmlformats.org/officeDocument/2006/relationships/hyperlink" Target="https://www.addtech.se/fileadmin/user_upload/Arsredovisningar/Addtech-Arsredovisning-22-23.pdf" TargetMode="External"/><Relationship Id="rId144" Type="http://schemas.openxmlformats.org/officeDocument/2006/relationships/hyperlink" Target="https://mb.cision.com/Public/980/3947344/99d2b4a9f24f12eb.pdf" TargetMode="External"/><Relationship Id="rId73" Type="http://schemas.openxmlformats.org/officeDocument/2006/relationships/hyperlink" Target="https://vp300.alertir.com/afw/files/press/hexpol/202403262143-1.pdf" TargetMode="External"/><Relationship Id="rId72" Type="http://schemas.openxmlformats.org/officeDocument/2006/relationships/hyperlink" Target="https://bynder.hexagon.com/m/58ee0a6a069c9e30/original/2023-Sustainability-Report.pdf" TargetMode="External"/><Relationship Id="rId75" Type="http://schemas.openxmlformats.org/officeDocument/2006/relationships/hyperlink" Target="http://investors.holmen.com/afw/files/press/holmen/202403061245-1.pdf" TargetMode="External"/><Relationship Id="rId74" Type="http://schemas.openxmlformats.org/officeDocument/2006/relationships/hyperlink" Target="https://www.hms-networks.com/docs/librariesprovider6/annual-reports/annual-reports-(english)/hms-networks-annual-report-2023---klickbar.pdf?sfvrsn=84496d7_5" TargetMode="External"/><Relationship Id="rId77" Type="http://schemas.openxmlformats.org/officeDocument/2006/relationships/hyperlink" Target="https://husqvarna-v2.prod-mid-euw3.investis.com/sites/husqvarna/files/2024-03/Husqvarna_Annual_and_Sustainability_Report_2023.pdf" TargetMode="External"/><Relationship Id="rId76" Type="http://schemas.openxmlformats.org/officeDocument/2006/relationships/hyperlink" Target="https://hufvudstaden.se/contentassets/c0590cba1eea4ba2b462650410bb3371/hufvudstadens-ars--och-hallbarhetsredovisning-2023" TargetMode="External"/><Relationship Id="rId79" Type="http://schemas.openxmlformats.org/officeDocument/2006/relationships/hyperlink" Target="https://www.ikea.com/global/en/images/IKEA_CLIMATE_Report_FY_23_20240125_a5a1535f4e.pdf" TargetMode="External"/><Relationship Id="rId78" Type="http://schemas.openxmlformats.org/officeDocument/2006/relationships/hyperlink" Target="https://report.icagruppen.se/media/g2ep3qxq/ica-gruppen-a-rsredovisning-2023.pdf" TargetMode="External"/><Relationship Id="rId71" Type="http://schemas.openxmlformats.org/officeDocument/2006/relationships/hyperlink" Target="https://www.hemnetgroup.se/files/PDF/Annual-reports/2023/Hemnet_AB_AnnualReport_2023.pdf" TargetMode="External"/><Relationship Id="rId70" Type="http://schemas.openxmlformats.org/officeDocument/2006/relationships/hyperlink" Target="https://www.handelsbanken.com/tron/xgpu/info/contents/v1/document/76-169033" TargetMode="External"/><Relationship Id="rId139" Type="http://schemas.openxmlformats.org/officeDocument/2006/relationships/hyperlink" Target="https://investors.sinch.com/static-files/d0badccf-6fa7-4eac-a3c8-2887257d5817" TargetMode="External"/><Relationship Id="rId138" Type="http://schemas.openxmlformats.org/officeDocument/2006/relationships/hyperlink" Target="https://investors.sinch.com/static-files/82195a2b-2fb3-4098-93eb-5a4dbff9b381" TargetMode="External"/><Relationship Id="rId137" Type="http://schemas.openxmlformats.org/officeDocument/2006/relationships/hyperlink" Target="https://www.securitas.se/globalassets/sweden/pdf/securitas_ars_och_hallbarhetsredovisning_2023_24.pdf" TargetMode="External"/><Relationship Id="rId132" Type="http://schemas.openxmlformats.org/officeDocument/2006/relationships/hyperlink" Target="https://www.sca.com/siteassets/media/press-releases-and-reports/documents/2024/20240229-sca-publicerar-arsredovisning-for-2023-sv-0-4762608.pdf" TargetMode="External"/><Relationship Id="rId131" Type="http://schemas.openxmlformats.org/officeDocument/2006/relationships/hyperlink" Target="https://corporate.sbbnorden.se/sv/wp-content/uploads/sites/3/2020/04/sbb-hallbarhetsrapport-2023.pdf" TargetMode="External"/><Relationship Id="rId130" Type="http://schemas.openxmlformats.org/officeDocument/2006/relationships/hyperlink" Target="https://www.sbab.se/download/18.476dd96218dc44a3ffe1c77/1710767561052/SBAB%20Climate%20Report%202023.pdf" TargetMode="External"/><Relationship Id="rId136" Type="http://schemas.openxmlformats.org/officeDocument/2006/relationships/hyperlink" Target="https://www.securitas.se/globalassets/sweden/pdf/securitas_ars_och_hallbarhetsredovisning_2023.pdf" TargetMode="External"/><Relationship Id="rId135" Type="http://schemas.openxmlformats.org/officeDocument/2006/relationships/hyperlink" Target="https://sectraprodstorage01.blob.core.windows.net/investor-uploads/sites/2/2023/07/sectra-ar2223-eng-interaktiv.pdf" TargetMode="External"/><Relationship Id="rId134" Type="http://schemas.openxmlformats.org/officeDocument/2006/relationships/hyperlink" Target="https://sectraprodstorage01.blob.core.windows.net/investor-uploads/sites/2/2023/07/sectra-ar2223-eng-interaktiv.pdf" TargetMode="External"/><Relationship Id="rId133" Type="http://schemas.openxmlformats.org/officeDocument/2006/relationships/hyperlink" Target="https://sebgroup.com/siteassets/cision/documents/2024/20240227-seb-publicerar-ars-och-hallbarhetsredovisning-2023-sv-1-3410354-4760762.pdf" TargetMode="External"/><Relationship Id="rId62" Type="http://schemas.openxmlformats.org/officeDocument/2006/relationships/hyperlink" Target="https://masdpstatic.azureedge.net/essity/Essity_AR_ENG_2023.pdf" TargetMode="External"/><Relationship Id="rId61" Type="http://schemas.openxmlformats.org/officeDocument/2006/relationships/hyperlink" Target="https://www.ericsson.com/4933e6/assets/local/investors/documents/2023/sustainability-and-corporate-responsibility-report-2023-en.pdf" TargetMode="External"/><Relationship Id="rId64" Type="http://schemas.openxmlformats.org/officeDocument/2006/relationships/hyperlink" Target="https://mb.cision.com/Main/1568/3944244/2662694.pdf" TargetMode="External"/><Relationship Id="rId63" Type="http://schemas.openxmlformats.org/officeDocument/2006/relationships/hyperlink" Target="https://www.evolution.com/wp-content/uploads/2024/04/Evolution_Annual_Report_2023.pdf" TargetMode="External"/><Relationship Id="rId66" Type="http://schemas.openxmlformats.org/officeDocument/2006/relationships/hyperlink" Target="https://www.fenixoutdoor.com/wp-content/uploads/2024/03/CSR_2023.pdf" TargetMode="External"/><Relationship Id="rId172" Type="http://schemas.openxmlformats.org/officeDocument/2006/relationships/drawing" Target="../drawings/drawing4.xml"/><Relationship Id="rId65" Type="http://schemas.openxmlformats.org/officeDocument/2006/relationships/hyperlink" Target="https://mb.cision.com/Main/878/3953792/2701384.pdf" TargetMode="External"/><Relationship Id="rId171" Type="http://schemas.openxmlformats.org/officeDocument/2006/relationships/hyperlink" Target="https://www.wihlborgs.se/globalassets/investor-relations/rapporter/2024/20240327-wihlborgs-publishes-annual-and-sustainability-report-2023-ded27cf2-335e-492b-991e-ae0888c40b7e.pdf" TargetMode="External"/><Relationship Id="rId68" Type="http://schemas.openxmlformats.org/officeDocument/2006/relationships/hyperlink" Target="https://www.greencargo.com/download/18.4ae4bf8818e5f8e8143d024/1711607772145/Green%20Cargo%20%C3%85rs-%20och%20h%C3%A5llbarhetsredovisning%202023.pdf" TargetMode="External"/><Relationship Id="rId170" Type="http://schemas.openxmlformats.org/officeDocument/2006/relationships/hyperlink" Target="https://www.wallenstam.se/globalassets/dokument/wallenstam/hallbarhetsredovisning/sustainability-report-2023.pdf" TargetMode="External"/><Relationship Id="rId67" Type="http://schemas.openxmlformats.org/officeDocument/2006/relationships/hyperlink" Target="https://mb.cision.com/Main/15293/3947623/2677237.pdf" TargetMode="External"/><Relationship Id="rId60" Type="http://schemas.openxmlformats.org/officeDocument/2006/relationships/hyperlink" Target="https://cdn.sanity.io/files/30p7so6x/eqt-web-prod/1d1605be62ef28d3fee3100c57a597db09e126e1.pdf?dl=wkr0006.pdf" TargetMode="External"/><Relationship Id="rId165" Type="http://schemas.openxmlformats.org/officeDocument/2006/relationships/hyperlink" Target="https://group.vattenfall.com/globalassets/corporate/who-we-are/sustainability/vattenfall-annual-and-sustainability-report-2023.pdf" TargetMode="External"/><Relationship Id="rId69" Type="http://schemas.openxmlformats.org/officeDocument/2006/relationships/hyperlink" Target="https://hmgroup.com/wp-content/uploads/2024/03/HM-Group-Sustainability-Disclosure-2023.pdf" TargetMode="External"/><Relationship Id="rId164" Type="http://schemas.openxmlformats.org/officeDocument/2006/relationships/hyperlink" Target="https://mb.cision.com/Main/20429/3969154/2764375.pdf" TargetMode="External"/><Relationship Id="rId163" Type="http://schemas.openxmlformats.org/officeDocument/2006/relationships/hyperlink" Target="https://www.troaxgroup.org/media/2023/TROAX_Sustanability_Report_2023_en_240403a_web-A.pdf" TargetMode="External"/><Relationship Id="rId162" Type="http://schemas.openxmlformats.org/officeDocument/2006/relationships/hyperlink" Target="https://www.trelleborg.com/-/media/group/about-us/agm/2024/en/annual-report-2023.pdf?rev=b343ae6427ce4be09607ce191b77493d" TargetMode="External"/><Relationship Id="rId169" Type="http://schemas.openxmlformats.org/officeDocument/2006/relationships/hyperlink" Target="https://vp272.alertir.com/afw/files/press/volvocar/202403050374-1.pdf" TargetMode="External"/><Relationship Id="rId168" Type="http://schemas.openxmlformats.org/officeDocument/2006/relationships/hyperlink" Target="https://www.volvogroup.com/content/dam/volvo-group/markets/master/events/2024/feb/annual-report-2023/AB-Volvo-Annual-Report-2023.pdf" TargetMode="External"/><Relationship Id="rId167" Type="http://schemas.openxmlformats.org/officeDocument/2006/relationships/hyperlink" Target="https://airtools-vitrolife.prod-mid-euw3.investis.com/sites/airtools-vitrolife/files/pr/202403262421-1.pdf?ts=1711526587" TargetMode="External"/><Relationship Id="rId166" Type="http://schemas.openxmlformats.org/officeDocument/2006/relationships/hyperlink" Target="https://storage.mfn.se/f896ca92-2940-4c02-b700-fad5640c714c/vitec-software-group-arsredovisning-2023.pdf" TargetMode="External"/><Relationship Id="rId51" Type="http://schemas.openxmlformats.org/officeDocument/2006/relationships/hyperlink" Target="https://mb.cision.com/Main/9683/3953689/2701094.pdf" TargetMode="External"/><Relationship Id="rId50" Type="http://schemas.openxmlformats.org/officeDocument/2006/relationships/hyperlink" Target="https://www.coop.se/hallbarhet/hallbarhetsarbete/hallbarhetsrapport/" TargetMode="External"/><Relationship Id="rId53" Type="http://schemas.openxmlformats.org/officeDocument/2006/relationships/hyperlink" Target="https://s26.q4cdn.com/531398092/files/doc_financials/2023/ar/dio%CC%88s_a%CC%8Arsredovisning-2023.pdf" TargetMode="External"/><Relationship Id="rId52" Type="http://schemas.openxmlformats.org/officeDocument/2006/relationships/hyperlink" Target="https://www.creades.se/media/qlmf5oux/creades_ar_2023_12mars_locked.pdf" TargetMode="External"/><Relationship Id="rId55" Type="http://schemas.openxmlformats.org/officeDocument/2006/relationships/hyperlink" Target="https://www.electroluxgroup.com/wp-content/uploads/sites/2/2024/03/sustainability-report-2023.pdf" TargetMode="External"/><Relationship Id="rId161" Type="http://schemas.openxmlformats.org/officeDocument/2006/relationships/hyperlink" Target="https://www.trelleborg.com/-/media/group/investors/cr-reports/sustainability-report-2022.pdf?rev=-1" TargetMode="External"/><Relationship Id="rId54" Type="http://schemas.openxmlformats.org/officeDocument/2006/relationships/hyperlink" Target="https://www.dometicgroup.com/globalassets/4-dometicgroup/corporate-governance/2024/sustainability_eng_dometic23.pdf?ref=DAA8C5579A" TargetMode="External"/><Relationship Id="rId160" Type="http://schemas.openxmlformats.org/officeDocument/2006/relationships/hyperlink" Target="https://annualreport.traton.com/2023/assets/downloads/traton-annual-report-2023.pdf" TargetMode="External"/><Relationship Id="rId57" Type="http://schemas.openxmlformats.org/officeDocument/2006/relationships/hyperlink" Target="https://ir.elekta.com/files/mfn/55a85860-261b-494b-9197-5b90db7930d5/elekta-annual-report-2022-23-links.pdf" TargetMode="External"/><Relationship Id="rId56" Type="http://schemas.openxmlformats.org/officeDocument/2006/relationships/hyperlink" Target="https://www.electroluxprofessional.com/corporate/wp-content/uploads/2019/11/wkr0006-307.pdf" TargetMode="External"/><Relationship Id="rId159" Type="http://schemas.openxmlformats.org/officeDocument/2006/relationships/hyperlink" Target="https://ar2023.tietoevry.com/siteassets/tietoevry_sustainability_report-2023.pdf" TargetMode="External"/><Relationship Id="rId59" Type="http://schemas.openxmlformats.org/officeDocument/2006/relationships/hyperlink" Target="https://www.epirocgroup.com/content/dam/epiroc/corporate/documents/investors/annual-report/new-2024/Epiroc%20Annual%20and%20Sustainability%20Report%202023.pdf" TargetMode="External"/><Relationship Id="rId154" Type="http://schemas.openxmlformats.org/officeDocument/2006/relationships/hyperlink" Target="https://group.systemair.com/files/Main/22134/3814814/01s_sysair_ar22-23sve.pdf" TargetMode="External"/><Relationship Id="rId58" Type="http://schemas.openxmlformats.org/officeDocument/2006/relationships/hyperlink" Target="https://embracer.com/wp-content/uploads/2023/06/Embracer-Group-publishes-Annual-Report-202223-230621.pdf" TargetMode="External"/><Relationship Id="rId153" Type="http://schemas.openxmlformats.org/officeDocument/2006/relationships/hyperlink" Target="https://www.sobi.com/sites/default/files/pr/202403273912-1.pdf" TargetMode="External"/><Relationship Id="rId152" Type="http://schemas.openxmlformats.org/officeDocument/2006/relationships/hyperlink" Target="https://internetbank.swedbank.se/ConditionsEarchive/download?bankid=1111&amp;id=WEBDOC-PRODE175406128" TargetMode="External"/><Relationship Id="rId151" Type="http://schemas.openxmlformats.org/officeDocument/2006/relationships/hyperlink" Target="https://www.swedavia.se/globalassets/ahr/2024/swedavia-ars--och-hallbarhetsrapport-2023.pdf" TargetMode="External"/><Relationship Id="rId158" Type="http://schemas.openxmlformats.org/officeDocument/2006/relationships/hyperlink" Target="https://www.thulegroup.com/sites/default/files/pr/20240405-1b0268b5-627a-42f2-94e5-b26d485a5ed5-1.pdf" TargetMode="External"/><Relationship Id="rId157" Type="http://schemas.openxmlformats.org/officeDocument/2006/relationships/hyperlink" Target="https://www.teliacompany.com/assets/u5c1v3pt22v8/sdSKIw4u0YrvJ6N6vxNQ7/be433e3cafff2977019af4ee67908e72/telia-company-ars-och-hallbarhetsredovisning-2023.pdf" TargetMode="External"/><Relationship Id="rId156" Type="http://schemas.openxmlformats.org/officeDocument/2006/relationships/hyperlink" Target="https://www.tele2.com/files/Main/3372/3954298/annual-and-sustainability-report-2023.pdf" TargetMode="External"/><Relationship Id="rId155" Type="http://schemas.openxmlformats.org/officeDocument/2006/relationships/hyperlink" Target="https://www.omsystembolaget.se/globalassets/pdf/ansvarsredovisning/ansvarsredovisning-2023.pdf" TargetMode="External"/><Relationship Id="rId107" Type="http://schemas.openxmlformats.org/officeDocument/2006/relationships/hyperlink" Target="https://storage.mfn.se/13cdbaea-e787-4cb7-99cf-bb350135e30b/annual-and-sustainability-report-2023.pdf" TargetMode="External"/><Relationship Id="rId106" Type="http://schemas.openxmlformats.org/officeDocument/2006/relationships/hyperlink" Target="https://www.munters.com/globalassets/ir/annual-reports/new-folder/new-folder/munters-annual-and-sustainability-report-2023.pdf" TargetMode="External"/><Relationship Id="rId105" Type="http://schemas.openxmlformats.org/officeDocument/2006/relationships/hyperlink" Target="https://mb.cision.com/Main/56/3956401/2710900.pdf" TargetMode="External"/><Relationship Id="rId104" Type="http://schemas.openxmlformats.org/officeDocument/2006/relationships/hyperlink" Target="https://mipscorp.com/files/uploads/2024/03/mips-annual-and-sustainability-report-2023.pdf" TargetMode="External"/><Relationship Id="rId109" Type="http://schemas.openxmlformats.org/officeDocument/2006/relationships/hyperlink" Target="https://www.ncc.se/globalassets/ir/annualreport/ncc-ars--och-hallbarhetsredovisning-2023-utan-bokmarken.pdf" TargetMode="External"/><Relationship Id="rId108" Type="http://schemas.openxmlformats.org/officeDocument/2006/relationships/hyperlink" Target="https://investors.ncabgroup.com/en/wp-content/uploads/sites/2/2024/04/ncab-annual-and-sustainability-report-2023-240410.pdf" TargetMode="External"/><Relationship Id="rId103" Type="http://schemas.openxmlformats.org/officeDocument/2006/relationships/hyperlink" Target="https://www.millicom.com/media/5769/ar-2023-w-mic-sa.pdf" TargetMode="External"/><Relationship Id="rId102" Type="http://schemas.openxmlformats.org/officeDocument/2006/relationships/hyperlink" Target="https://vp260.alertir.com/afw/files/press/medicover/202403263088-1.pdf" TargetMode="External"/><Relationship Id="rId101" Type="http://schemas.openxmlformats.org/officeDocument/2006/relationships/hyperlink" Target="https://lundinmining.com/site/assets/files/9177/2022_sustainability_report_lundin_mining_aoda.pdf" TargetMode="External"/><Relationship Id="rId100" Type="http://schemas.openxmlformats.org/officeDocument/2006/relationships/hyperlink" Target="https://cms.lundbergsfastigheter.se/wp-content/uploads/2024/03/Arsredovisning_2023.pdf" TargetMode="External"/><Relationship Id="rId129" Type="http://schemas.openxmlformats.org/officeDocument/2006/relationships/hyperlink" Target="https://mb.cision.com/Main/290/3923241/2586471.pdf" TargetMode="External"/><Relationship Id="rId128" Type="http://schemas.openxmlformats.org/officeDocument/2006/relationships/hyperlink" Target="https://mb.cision.com/Main/208/3943609/2664675.pdf" TargetMode="External"/><Relationship Id="rId127" Type="http://schemas.openxmlformats.org/officeDocument/2006/relationships/hyperlink" Target="https://www.sampo.com/globalassets/year2023/group/sampo2023_sustainability_report.pdf" TargetMode="External"/><Relationship Id="rId126" Type="http://schemas.openxmlformats.org/officeDocument/2006/relationships/hyperlink" Target="https://samhall.se/wp-content/uploads/2024/03/Samhall_Arsredovisning_2023.pdf" TargetMode="External"/><Relationship Id="rId121" Type="http://schemas.openxmlformats.org/officeDocument/2006/relationships/hyperlink" Target="https://peab.se/globalassets/cision/documents/swedish/peab_-_ars-_och_hallbarhetsredovisning_2023.pdf" TargetMode="External"/><Relationship Id="rId120" Type="http://schemas.openxmlformats.org/officeDocument/2006/relationships/hyperlink" Target="https://www.pandox.se/files/reports-presentations/2023/PANDOX_AR23_EN.pdf" TargetMode="External"/><Relationship Id="rId125" Type="http://schemas.openxmlformats.org/officeDocument/2006/relationships/hyperlink" Target="https://www.sagax.se/sites/default/files/pr/202404151665-1.pdf" TargetMode="External"/><Relationship Id="rId124" Type="http://schemas.openxmlformats.org/officeDocument/2006/relationships/hyperlink" Target="https://www.saab.com/globalassets/corporate/investor-relations/pdf/saab-annual-and-sustainability-report-2023.pdf" TargetMode="External"/><Relationship Id="rId123" Type="http://schemas.openxmlformats.org/officeDocument/2006/relationships/hyperlink" Target="https://www.ratos.com/493418/globalassets/reports-and-presentation/2023/swedish/2023_ar.pdf" TargetMode="External"/><Relationship Id="rId122" Type="http://schemas.openxmlformats.org/officeDocument/2006/relationships/hyperlink" Target="https://www.postnord.com/siteassets/documents/investor-relations/finansiell-rapportering/ars--och-hallbarhetsredovisningar/postnord_2023_annualreport_se.pdf" TargetMode="External"/><Relationship Id="rId95" Type="http://schemas.openxmlformats.org/officeDocument/2006/relationships/hyperlink" Target="https://network.s-z.se/app/uploads/sites/16/lifco_annual_report_2023.pdf" TargetMode="External"/><Relationship Id="rId94" Type="http://schemas.openxmlformats.org/officeDocument/2006/relationships/hyperlink" Target="https://vp302.alertir.com/afw/files/press/latour/202403219568-1.pdf" TargetMode="External"/><Relationship Id="rId97" Type="http://schemas.openxmlformats.org/officeDocument/2006/relationships/hyperlink" Target="https://lkab.com/wp-content/uploads/2024/03/LKAB_2023_ars-och-hallbarhetsredovisning.pdf" TargetMode="External"/><Relationship Id="rId96" Type="http://schemas.openxmlformats.org/officeDocument/2006/relationships/hyperlink" Target="https://www.lindabgroup.com/globalassets/media/group/documents/sustainability/hallbarhetsrapport_2023.pdf?epslanguage=sv" TargetMode="External"/><Relationship Id="rId99" Type="http://schemas.openxmlformats.org/officeDocument/2006/relationships/hyperlink" Target="https://www.lundbergforetagen.se/sites/default/files/files/Lundbergs_ha%CC%8Allbarhetsrapport_2023webb.pdf" TargetMode="External"/><Relationship Id="rId98" Type="http://schemas.openxmlformats.org/officeDocument/2006/relationships/hyperlink" Target="https://www.loomis.com/sites/loomis-corp/files/documents/Loomis_%C3%85rs_och_h%C3%A5llbarhetsredovisning_2023.pdf" TargetMode="External"/><Relationship Id="rId91" Type="http://schemas.openxmlformats.org/officeDocument/2006/relationships/hyperlink" Target="https://www.lagercrantz.com/sites/lagercrantz/files/files/Lagercrantz%20Group%20H%C3%A5llbarhetsrapport%202022_23_1.pdf" TargetMode="External"/><Relationship Id="rId90" Type="http://schemas.openxmlformats.org/officeDocument/2006/relationships/hyperlink" Target="https://www.kinnevik.com/files/mfn/c534f5b4-c274-46a1-a7a5-61da9da7be9c/annual-sustainability-report-2023.pdf" TargetMode="External"/><Relationship Id="rId93" Type="http://schemas.openxmlformats.org/officeDocument/2006/relationships/hyperlink" Target="https://www.lantmannen.se/siteassets/documents/01-om-lantmannen/press-och-nyheter/publikationer/arsredovisningar/ars-och-hallbarhetsredovisning-2023.pdf" TargetMode="External"/><Relationship Id="rId92" Type="http://schemas.openxmlformats.org/officeDocument/2006/relationships/hyperlink" Target="https://www.lagercrantz.com/sites/lagercrantz/files/files/Lagercrantz%20Group%20H%C3%A5llbarhetsrapport%202022_23_1.pdf" TargetMode="External"/><Relationship Id="rId118" Type="http://schemas.openxmlformats.org/officeDocument/2006/relationships/hyperlink" Target="https://www.okq8.se/~/media/miljo_csr/dokument/hallbarhetsrapporter/hr202223/okq8--hallbarhetsredovisning-2022-23-pdf-svensk.pdf" TargetMode="External"/><Relationship Id="rId117" Type="http://schemas.openxmlformats.org/officeDocument/2006/relationships/hyperlink" Target="https://nyfosa.se/sv/wp-content/uploads/sites/3/2024/04/Arsredovisning-2023-240325.pdf" TargetMode="External"/><Relationship Id="rId116" Type="http://schemas.openxmlformats.org/officeDocument/2006/relationships/hyperlink" Target="https://storage.mfn.se/f979d883-1e3e-400a-8fd9-61b9fded7fed/arsredovisning-2023.pdf" TargetMode="External"/><Relationship Id="rId115" Type="http://schemas.openxmlformats.org/officeDocument/2006/relationships/hyperlink" Target="https://mb.cision.com/Main/116/3946197/2671469.pdf" TargetMode="External"/><Relationship Id="rId119" Type="http://schemas.openxmlformats.org/officeDocument/2006/relationships/hyperlink" Target="https://www.ox2.com/files/mfn/1e9b96e7-d05f-4833-8f1b-d0d6d1032edf/ox2-annual-and-sustainability-report-2023.pdf" TargetMode="External"/><Relationship Id="rId110" Type="http://schemas.openxmlformats.org/officeDocument/2006/relationships/hyperlink" Target="https://www.nwg.se/globalassets/reports/arsredovisningar/en/2023/nwg__sustainability_2023_april_2_en_hq.pdf" TargetMode="External"/><Relationship Id="rId114" Type="http://schemas.openxmlformats.org/officeDocument/2006/relationships/hyperlink" Target="https://www.nordea.com/en/doc/annual-report-nordea-bank-abp-2023.pdf" TargetMode="External"/><Relationship Id="rId113" Type="http://schemas.openxmlformats.org/officeDocument/2006/relationships/hyperlink" Target="https://storage.mfn.se/f0a7412d-0a33-4c73-837c-cb62c9dc6ac0/nolato-arsredovisning-2023.pdf?" TargetMode="External"/><Relationship Id="rId112" Type="http://schemas.openxmlformats.org/officeDocument/2006/relationships/hyperlink" Target="https://storage.mfn.se/a/nolato/f16f7c2b-3d3f-48d1-9adc-e6292b2b73c5/nolato-annual-report-22-en.pdf" TargetMode="External"/><Relationship Id="rId111" Type="http://schemas.openxmlformats.org/officeDocument/2006/relationships/hyperlink" Target="https://www.nibe.com/download/18.73ecfa7d18e33e4c98d29a5/1712924240073/NIBE%20Industrier%202023%20report_sv.pdf" TargetMode="External"/></Relationships>
</file>

<file path=xl/worksheets/_rels/sheet5.xml.rels><?xml version="1.0" encoding="UTF-8" standalone="yes"?><Relationships xmlns="http://schemas.openxmlformats.org/package/2006/relationships"><Relationship Id="rId40" Type="http://schemas.openxmlformats.org/officeDocument/2006/relationships/hyperlink" Target="https://ir.elekta.com/files/mfn/55a85860-261b-494b-9197-5b90db7930d5/elekta-annual-report-2022-23-links.pdf" TargetMode="External"/><Relationship Id="rId42" Type="http://schemas.openxmlformats.org/officeDocument/2006/relationships/hyperlink" Target="https://www.epirocgroup.com/content/dam/epiroc/corporate/documents/investors/annual-report/new-2024/Epiroc%20Annual%20and%20Sustainability%20Report%202023.pdf" TargetMode="External"/><Relationship Id="rId41" Type="http://schemas.openxmlformats.org/officeDocument/2006/relationships/hyperlink" Target="https://embracer.com/wp-content/uploads/2023/06/Embracer-Group-publishes-Annual-Report-202223-230621.pdf" TargetMode="External"/><Relationship Id="rId44" Type="http://schemas.openxmlformats.org/officeDocument/2006/relationships/hyperlink" Target="https://www.ericsson.com/4933e6/assets/local/investors/documents/2023/sustainability-and-corporate-responsibility-report-2023-en.pdf" TargetMode="External"/><Relationship Id="rId43" Type="http://schemas.openxmlformats.org/officeDocument/2006/relationships/hyperlink" Target="https://cdn.sanity.io/files/30p7so6x/eqt-web-prod/1d1605be62ef28d3fee3100c57a597db09e126e1.pdf?dl=wkr0006.pdf" TargetMode="External"/><Relationship Id="rId46" Type="http://schemas.openxmlformats.org/officeDocument/2006/relationships/hyperlink" Target="https://www.evolution.com/wp-content/uploads/2024/04/Evolution_Annual_Report_2023.pdf" TargetMode="External"/><Relationship Id="rId45" Type="http://schemas.openxmlformats.org/officeDocument/2006/relationships/hyperlink" Target="https://masdpstatic.azureedge.net/essity/Essity_AR_ENG_2023.pdf" TargetMode="External"/><Relationship Id="rId48" Type="http://schemas.openxmlformats.org/officeDocument/2006/relationships/hyperlink" Target="https://mb.cision.com/Main/878/3953792/2701384.pdf" TargetMode="External"/><Relationship Id="rId47" Type="http://schemas.openxmlformats.org/officeDocument/2006/relationships/hyperlink" Target="https://mb.cision.com/Main/1568/3944244/2662694.pdf" TargetMode="External"/><Relationship Id="rId49" Type="http://schemas.openxmlformats.org/officeDocument/2006/relationships/hyperlink" Target="https://www.fenixoutdoor.com/wp-content/uploads/2024/03/CSR_2023.pdf" TargetMode="External"/><Relationship Id="rId31" Type="http://schemas.openxmlformats.org/officeDocument/2006/relationships/hyperlink" Target="https://www.camurus.com/files/Main/13456/3952728/camurus-arsredovisning-2023.pdf" TargetMode="External"/><Relationship Id="rId30" Type="http://schemas.openxmlformats.org/officeDocument/2006/relationships/hyperlink" Target="https://storage.mfn.se/b63abbba-9e45-4417-8c42-53e61ff5b517/annual-report-2023.pdf" TargetMode="External"/><Relationship Id="rId33" Type="http://schemas.openxmlformats.org/officeDocument/2006/relationships/hyperlink" Target="https://www.catena.se/media/rmycbdld/h%C3%A5llbarhetsrapport-2023-sv-catena.pdf" TargetMode="External"/><Relationship Id="rId32" Type="http://schemas.openxmlformats.org/officeDocument/2006/relationships/hyperlink" Target="https://storage.mfn.se/03f8b3d5-e9d7-4de4-a363-27c6ba9b8d35/castellum-arsredovisning-2023.pdf" TargetMode="External"/><Relationship Id="rId35" Type="http://schemas.openxmlformats.org/officeDocument/2006/relationships/hyperlink" Target="https://www.creades.se/media/qlmf5oux/creades_ar_2023_12mars_locked.pdf" TargetMode="External"/><Relationship Id="rId34" Type="http://schemas.openxmlformats.org/officeDocument/2006/relationships/hyperlink" Target="https://mb.cision.com/Main/9683/3953689/2701094.pdf" TargetMode="External"/><Relationship Id="rId37" Type="http://schemas.openxmlformats.org/officeDocument/2006/relationships/hyperlink" Target="https://www.dometicgroup.com/globalassets/4-dometicgroup/corporate-governance/2024/sustainability_eng_dometic23.pdf?ref=DAA8C5579A" TargetMode="External"/><Relationship Id="rId36" Type="http://schemas.openxmlformats.org/officeDocument/2006/relationships/hyperlink" Target="https://s26.q4cdn.com/531398092/files/doc_financials/2023/ar/dio%CC%88s_a%CC%8Arsredovisning-2023.pdf" TargetMode="External"/><Relationship Id="rId39" Type="http://schemas.openxmlformats.org/officeDocument/2006/relationships/hyperlink" Target="https://www.electroluxprofessional.com/corporate/wp-content/uploads/2019/11/wkr0006-307.pdf" TargetMode="External"/><Relationship Id="rId38" Type="http://schemas.openxmlformats.org/officeDocument/2006/relationships/hyperlink" Target="https://www.electroluxgroup.com/wp-content/uploads/sites/2/2024/03/sustainability-report-2023.pdf" TargetMode="External"/><Relationship Id="rId20" Type="http://schemas.openxmlformats.org/officeDocument/2006/relationships/hyperlink" Target="https://www.balder.se/sites/balder/files/ars-_och_hallbarhetsredovisning_2023.pdf" TargetMode="External"/><Relationship Id="rId22" Type="http://schemas.openxmlformats.org/officeDocument/2006/relationships/hyperlink" Target="https://www.betssonab.com/sites/default/files/pr/202404035951-1.pdf" TargetMode="External"/><Relationship Id="rId21" Type="http://schemas.openxmlformats.org/officeDocument/2006/relationships/hyperlink" Target="https://mb.cision.com/Main/1860/3953485/2700544.pdf" TargetMode="External"/><Relationship Id="rId24" Type="http://schemas.openxmlformats.org/officeDocument/2006/relationships/hyperlink" Target="https://storage.mfn.se/79405e0e-77bf-477e-af17-3d83fdd1b911/bilia-arsredovisning-2023.pdf" TargetMode="External"/><Relationship Id="rId23" Type="http://schemas.openxmlformats.org/officeDocument/2006/relationships/hyperlink" Target="https://storage.mfn.se/28882872-33ec-4750-9726-fc91ed1fad94/sustainability-report-2023.pdf" TargetMode="External"/><Relationship Id="rId26" Type="http://schemas.openxmlformats.org/officeDocument/2006/relationships/hyperlink" Target="https://www.bioarctic.se/en/wp-content/uploads/sites/2/2021/10/wkr0006-58.pdf" TargetMode="External"/><Relationship Id="rId25" Type="http://schemas.openxmlformats.org/officeDocument/2006/relationships/hyperlink" Target="https://www.billerud.se/globalassets/billerud/investors/financial-reports/2023/billerud_ar2023_sve.pdf" TargetMode="External"/><Relationship Id="rId28" Type="http://schemas.openxmlformats.org/officeDocument/2006/relationships/hyperlink" Target="https://investors.boliden.com/sites/boliden-ir/files/pr/202403050636-1.pdf" TargetMode="External"/><Relationship Id="rId27" Type="http://schemas.openxmlformats.org/officeDocument/2006/relationships/hyperlink" Target="https://storage.mfn.se/371b0d79-86e0-4acd-b624-5723d9261980/cs3-5-eng-biotage-annual-report-2023.pdf" TargetMode="External"/><Relationship Id="rId29" Type="http://schemas.openxmlformats.org/officeDocument/2006/relationships/hyperlink" Target="https://investors.bravida.com/~/media/Files/B/Bravida-IR-V3/Annual%20Reports/bravida-annual-and-sustainability-report-2023.pdf" TargetMode="External"/><Relationship Id="rId11" Type="http://schemas.openxmlformats.org/officeDocument/2006/relationships/hyperlink" Target="https://www.arjo.com/siteassets/06_investors/annual-report-2023/arjo_ahr23_eng_final.pdf" TargetMode="External"/><Relationship Id="rId10" Type="http://schemas.openxmlformats.org/officeDocument/2006/relationships/hyperlink" Target="https://arsskyrsla.arionbanki.is/library/Files/Sjalfbaerniskyrslur/2023/Umhverfis%c3%be%c3%a6ttir-EN.pdf" TargetMode="External"/><Relationship Id="rId13" Type="http://schemas.openxmlformats.org/officeDocument/2006/relationships/hyperlink" Target="https://www.assaabloy.com/group/en/documents/sustainability/sustainability-reports/Sustainability%20Report%202023.pdf" TargetMode="External"/><Relationship Id="rId12" Type="http://schemas.openxmlformats.org/officeDocument/2006/relationships/hyperlink" Target="https://www.arla.com/493552/globalassets/arla-global/company---overview/investor/annual-reports/2023/arla_annual-report-2023_se_v2.pdf" TargetMode="External"/><Relationship Id="rId15" Type="http://schemas.openxmlformats.org/officeDocument/2006/relationships/hyperlink" Target="https://www.atlascopcogroup.com/content/dam/atlas-copco/group/documents/investors/financial-publications/swedish/20240321-kopia-av-den-officella-arsredovisningen-i-ESEF-format-inkl-hallbarhetsredovisning-och-rapport-om-koncernens-styrning-2023.pdf" TargetMode="External"/><Relationship Id="rId14" Type="http://schemas.openxmlformats.org/officeDocument/2006/relationships/hyperlink" Target="https://www.astrazeneca.se/content/dam/az-se/dokument/hallbarhet/Sustainability-Report-2023.pdf" TargetMode="External"/><Relationship Id="rId17" Type="http://schemas.openxmlformats.org/officeDocument/2006/relationships/hyperlink" Target="https://www.autoliv.com/sites/default/files/2024-02/Autoliv_Annual_Sustainability_Report_10K_2023.pdf" TargetMode="External"/><Relationship Id="rId16" Type="http://schemas.openxmlformats.org/officeDocument/2006/relationships/hyperlink" Target="https://mb.cision.com/Main/1145/3939304/2641233.pdf" TargetMode="External"/><Relationship Id="rId19" Type="http://schemas.openxmlformats.org/officeDocument/2006/relationships/hyperlink" Target="https://www.axfood.se/globalassets/startsida/investerare/rapporter-och-presentationer/2023/axfood-ars--och-hallbarhetsredovisning-2023.pdf" TargetMode="External"/><Relationship Id="rId18" Type="http://schemas.openxmlformats.org/officeDocument/2006/relationships/hyperlink" Target="https://investors.avanza.se/files/mfn/1e72c222-f835-4d13-b161-d697334bdeab/avanza-bank-holding-ab-arsredovisning-och-hallbarhetsrapport-2023-pdf-a4-utskriftsformat.pdf" TargetMode="External"/><Relationship Id="rId84" Type="http://schemas.openxmlformats.org/officeDocument/2006/relationships/hyperlink" Target="https://mipscorp.com/files/uploads/2024/03/mips-annual-and-sustainability-report-2023.pdf" TargetMode="External"/><Relationship Id="rId83" Type="http://schemas.openxmlformats.org/officeDocument/2006/relationships/hyperlink" Target="https://www.millicom.com/media/5769/ar-2023-w-mic-sa.pdf" TargetMode="External"/><Relationship Id="rId86" Type="http://schemas.openxmlformats.org/officeDocument/2006/relationships/hyperlink" Target="https://www.munters.com/globalassets/ir/annual-reports/new-folder/new-folder/munters-annual-and-sustainability-report-2023.pdf" TargetMode="External"/><Relationship Id="rId85" Type="http://schemas.openxmlformats.org/officeDocument/2006/relationships/hyperlink" Target="https://mb.cision.com/Main/56/3956401/2710900.pdf" TargetMode="External"/><Relationship Id="rId88" Type="http://schemas.openxmlformats.org/officeDocument/2006/relationships/hyperlink" Target="https://investors.ncabgroup.com/en/wp-content/uploads/sites/2/2024/04/ncab-annual-and-sustainability-report-2023-240410.pdf" TargetMode="External"/><Relationship Id="rId87" Type="http://schemas.openxmlformats.org/officeDocument/2006/relationships/hyperlink" Target="https://storage.mfn.se/13cdbaea-e787-4cb7-99cf-bb350135e30b/annual-and-sustainability-report-2023.pdf" TargetMode="External"/><Relationship Id="rId89" Type="http://schemas.openxmlformats.org/officeDocument/2006/relationships/hyperlink" Target="https://www.ncc.se/globalassets/ir/annualreport/ncc-ars--och-hallbarhetsredovisning-2023-utan-bokmarken.pdf" TargetMode="External"/><Relationship Id="rId80" Type="http://schemas.openxmlformats.org/officeDocument/2006/relationships/hyperlink" Target="https://www.lundbergforetagen.se/sites/default/files/files/Lundbergs_ha%CC%8Allbarhetsrapport_2023webb.pdf" TargetMode="External"/><Relationship Id="rId82" Type="http://schemas.openxmlformats.org/officeDocument/2006/relationships/hyperlink" Target="https://vp260.alertir.com/afw/files/press/medicover/202403263088-1.pdf" TargetMode="External"/><Relationship Id="rId81" Type="http://schemas.openxmlformats.org/officeDocument/2006/relationships/hyperlink" Target="https://cms.lundbergsfastigheter.se/wp-content/uploads/2024/03/Arsredovisning_2023.pdf" TargetMode="External"/><Relationship Id="rId1" Type="http://schemas.openxmlformats.org/officeDocument/2006/relationships/hyperlink" Target="https://library.e.abb.com/public/4790c4296c5146e6ab4420c7d58f8088/ABB%20Sustainability%20Report%202023.pdf?x-sign=J8XORiFwReXhGJscjFPNbWWlXyHIp0NR9tblxaUjv5E3HVcIhN1s51ECDCZZrStU" TargetMode="External"/><Relationship Id="rId2" Type="http://schemas.openxmlformats.org/officeDocument/2006/relationships/hyperlink" Target="https://www.add.life/media/nwepx4r4/addlife-annual-report-2023.pdf" TargetMode="External"/><Relationship Id="rId3" Type="http://schemas.openxmlformats.org/officeDocument/2006/relationships/hyperlink" Target="https://www.addnodegroup.com/wp-content/uploads/Addnode-Group_2023_ENG.pdf" TargetMode="External"/><Relationship Id="rId4" Type="http://schemas.openxmlformats.org/officeDocument/2006/relationships/hyperlink" Target="https://www.addtech.se/fileadmin/user_upload/Arsredovisningar/Addtech-Arsredovisning-22-23.pdf" TargetMode="External"/><Relationship Id="rId9" Type="http://schemas.openxmlformats.org/officeDocument/2006/relationships/hyperlink" Target="https://www.apoteket.se/globalassets/om-apoteket/ekonomiska-rapporter/apoteket-ab-ars--och-hallbarhetsredovisning-2023.pdf" TargetMode="External"/><Relationship Id="rId143" Type="http://schemas.openxmlformats.org/officeDocument/2006/relationships/hyperlink" Target="https://www.volvogroup.com/content/dam/volvo-group/markets/master/events/2024/feb/annual-report-2023/AB-Volvo-Annual-Report-2023.pdf" TargetMode="External"/><Relationship Id="rId142" Type="http://schemas.openxmlformats.org/officeDocument/2006/relationships/hyperlink" Target="https://airtools-vitrolife.prod-mid-euw3.investis.com/sites/airtools-vitrolife/files/pr/202403262421-1.pdf?ts=1711526587" TargetMode="External"/><Relationship Id="rId141" Type="http://schemas.openxmlformats.org/officeDocument/2006/relationships/hyperlink" Target="https://storage.mfn.se/f896ca92-2940-4c02-b700-fad5640c714c/vitec-software-group-arsredovisning-2023.pdf" TargetMode="External"/><Relationship Id="rId140" Type="http://schemas.openxmlformats.org/officeDocument/2006/relationships/hyperlink" Target="https://group.vattenfall.com/globalassets/corporate/who-we-are/sustainability/vattenfall-annual-and-sustainability-report-2023.pdf" TargetMode="External"/><Relationship Id="rId5" Type="http://schemas.openxmlformats.org/officeDocument/2006/relationships/hyperlink" Target="https://afry.com/sites/default/files/2024-03/%C3%85rs-%20och%20h%C3%A5llbarhetsredovisning%202023.pdf" TargetMode="External"/><Relationship Id="rId147" Type="http://schemas.openxmlformats.org/officeDocument/2006/relationships/drawing" Target="../drawings/drawing5.xml"/><Relationship Id="rId6" Type="http://schemas.openxmlformats.org/officeDocument/2006/relationships/hyperlink" Target="https://www.akademiskahus.se/globalassets/dokument/ekonomi/ekonomiska-rapporter/akademiska-hus-arsredovisning-2023-sve.pdf" TargetMode="External"/><Relationship Id="rId146" Type="http://schemas.openxmlformats.org/officeDocument/2006/relationships/hyperlink" Target="https://www.wihlborgs.se/globalassets/investor-relations/rapporter/2024/20240327-wihlborgs-publishes-annual-and-sustainability-report-2023-ded27cf2-335e-492b-991e-ae0888c40b7e.pdf" TargetMode="External"/><Relationship Id="rId7" Type="http://schemas.openxmlformats.org/officeDocument/2006/relationships/hyperlink" Target="https://www.alfalaval.com/globalassets/documents/investors/english/annual-reports/2023/sustainability-notes-2023.pdf" TargetMode="External"/><Relationship Id="rId145" Type="http://schemas.openxmlformats.org/officeDocument/2006/relationships/hyperlink" Target="https://www.wallenstam.se/globalassets/dokument/wallenstam/hallbarhetsredovisning/sustainability-report-2023.pdf" TargetMode="External"/><Relationship Id="rId8" Type="http://schemas.openxmlformats.org/officeDocument/2006/relationships/hyperlink" Target="https://www.alleima.com/siteassets/documents/ir/ar-2023/alleima-annual-report-2023.pdf" TargetMode="External"/><Relationship Id="rId144" Type="http://schemas.openxmlformats.org/officeDocument/2006/relationships/hyperlink" Target="https://vp272.alertir.com/afw/files/press/volvocar/202403050374-1.pdf" TargetMode="External"/><Relationship Id="rId73" Type="http://schemas.openxmlformats.org/officeDocument/2006/relationships/hyperlink" Target="https://www.lagercrantz.com/sites/lagercrantz/files/files/Lagercrantz%20Group%20H%C3%A5llbarhetsrapport%202022_23_1.pdf" TargetMode="External"/><Relationship Id="rId72" Type="http://schemas.openxmlformats.org/officeDocument/2006/relationships/hyperlink" Target="https://www.kinnevik.com/files/mfn/c534f5b4-c274-46a1-a7a5-61da9da7be9c/annual-sustainability-report-2023.pdf" TargetMode="External"/><Relationship Id="rId75" Type="http://schemas.openxmlformats.org/officeDocument/2006/relationships/hyperlink" Target="https://vp302.alertir.com/afw/files/press/latour/202403219568-1.pdf" TargetMode="External"/><Relationship Id="rId74" Type="http://schemas.openxmlformats.org/officeDocument/2006/relationships/hyperlink" Target="https://www.lantmannen.se/siteassets/documents/01-om-lantmannen/press-och-nyheter/publikationer/arsredovisningar/ars-och-hallbarhetsredovisning-2023.pdf" TargetMode="External"/><Relationship Id="rId77" Type="http://schemas.openxmlformats.org/officeDocument/2006/relationships/hyperlink" Target="https://www.lindabgroup.com/globalassets/media/group/documents/sustainability/hallbarhetsrapport_2023.pdf?epslanguage=sv" TargetMode="External"/><Relationship Id="rId76" Type="http://schemas.openxmlformats.org/officeDocument/2006/relationships/hyperlink" Target="https://network.s-z.se/app/uploads/sites/16/lifco_annual_report_2023.pdf" TargetMode="External"/><Relationship Id="rId79" Type="http://schemas.openxmlformats.org/officeDocument/2006/relationships/hyperlink" Target="https://www.loomis.com/sites/loomis-corp/files/documents/Loomis_%C3%85rs_och_h%C3%A5llbarhetsredovisning_2023.pdf" TargetMode="External"/><Relationship Id="rId78" Type="http://schemas.openxmlformats.org/officeDocument/2006/relationships/hyperlink" Target="https://lkab.com/wp-content/uploads/2024/03/LKAB_2023_ars-och-hallbarhetsredovisning.pdf" TargetMode="External"/><Relationship Id="rId71" Type="http://schemas.openxmlformats.org/officeDocument/2006/relationships/hyperlink" Target="https://www.kindredgroup.com/globalassets/documents/investor-relations-related-documents/financial-reports/2023/asr/kindred-group-annual-and-sustainability-report-2023.pdf" TargetMode="External"/><Relationship Id="rId70" Type="http://schemas.openxmlformats.org/officeDocument/2006/relationships/hyperlink" Target="https://www.jm.se/externalfiles/cision/5E4C4DFE7720B70B/wkr0006.pdf" TargetMode="External"/><Relationship Id="rId139" Type="http://schemas.openxmlformats.org/officeDocument/2006/relationships/hyperlink" Target="https://mb.cision.com/Main/20429/3969154/2764375.pdf" TargetMode="External"/><Relationship Id="rId138" Type="http://schemas.openxmlformats.org/officeDocument/2006/relationships/hyperlink" Target="https://www.troaxgroup.org/media/2023/TROAX_Sustanability_Report_2023_en_240403a_web-A.pdf" TargetMode="External"/><Relationship Id="rId137" Type="http://schemas.openxmlformats.org/officeDocument/2006/relationships/hyperlink" Target="https://www.trelleborg.com/-/media/group/about-us/agm/2024/en/annual-report-2023.pdf?rev=b343ae6427ce4be09607ce191b77493d" TargetMode="External"/><Relationship Id="rId132" Type="http://schemas.openxmlformats.org/officeDocument/2006/relationships/hyperlink" Target="https://www.tele2.com/files/Main/3372/3954298/annual-and-sustainability-report-2023.pdf" TargetMode="External"/><Relationship Id="rId131" Type="http://schemas.openxmlformats.org/officeDocument/2006/relationships/hyperlink" Target="https://www.omsystembolaget.se/globalassets/pdf/ansvarsredovisning/ansvarsredovisning-2023.pdf" TargetMode="External"/><Relationship Id="rId130" Type="http://schemas.openxmlformats.org/officeDocument/2006/relationships/hyperlink" Target="https://group.systemair.com/files/Main/22134/3814814/01s_sysair_ar22-23sve.pdf" TargetMode="External"/><Relationship Id="rId136" Type="http://schemas.openxmlformats.org/officeDocument/2006/relationships/hyperlink" Target="https://annualreport.traton.com/2023/assets/downloads/traton-annual-report-2023.pdf" TargetMode="External"/><Relationship Id="rId135" Type="http://schemas.openxmlformats.org/officeDocument/2006/relationships/hyperlink" Target="https://ar2023.tietoevry.com/siteassets/tietoevry_sustainability_report-2023.pdf" TargetMode="External"/><Relationship Id="rId134" Type="http://schemas.openxmlformats.org/officeDocument/2006/relationships/hyperlink" Target="https://www.thulegroup.com/sites/default/files/pr/20240405-1b0268b5-627a-42f2-94e5-b26d485a5ed5-1.pdf" TargetMode="External"/><Relationship Id="rId133" Type="http://schemas.openxmlformats.org/officeDocument/2006/relationships/hyperlink" Target="https://www.teliacompany.com/assets/u5c1v3pt22v8/sdSKIw4u0YrvJ6N6vxNQ7/be433e3cafff2977019af4ee67908e72/telia-company-ars-och-hallbarhetsredovisning-2023.pdf" TargetMode="External"/><Relationship Id="rId62" Type="http://schemas.openxmlformats.org/officeDocument/2006/relationships/hyperlink" Target="https://report.icagruppen.se/media/g2ep3qxq/ica-gruppen-a-rsredovisning-2023.pdf" TargetMode="External"/><Relationship Id="rId61" Type="http://schemas.openxmlformats.org/officeDocument/2006/relationships/hyperlink" Target="https://husqvarna-v2.prod-mid-euw3.investis.com/sites/husqvarna/files/2024-03/Husqvarna_Annual_and_Sustainability_Report_2023.pdf" TargetMode="External"/><Relationship Id="rId64" Type="http://schemas.openxmlformats.org/officeDocument/2006/relationships/hyperlink" Target="https://www.industrivarden.se/globalassets/hallbarhetsrapporter/svenska/hallbarhetsrapport_2023.pdf" TargetMode="External"/><Relationship Id="rId63" Type="http://schemas.openxmlformats.org/officeDocument/2006/relationships/hyperlink" Target="https://www.ikea.com/global/en/images/IKEA_CLIMATE_Report_FY_23_20240125_a5a1535f4e.pdf" TargetMode="External"/><Relationship Id="rId66" Type="http://schemas.openxmlformats.org/officeDocument/2006/relationships/hyperlink" Target="https://www.infranord.se/media/5zpoa0yg/infranord_a-r23.pdf" TargetMode="External"/><Relationship Id="rId65" Type="http://schemas.openxmlformats.org/officeDocument/2006/relationships/hyperlink" Target="https://www.indutrade.com/contentassets/01748e414d174273911c3ba75aeed4c5/indutrades-annual-report-and-sustainability-report-2023.pdf" TargetMode="External"/><Relationship Id="rId68" Type="http://schemas.openxmlformats.org/officeDocument/2006/relationships/hyperlink" Target="https://www.intrum.com/media/bt4l5crg/intrum-asr23.pdf" TargetMode="External"/><Relationship Id="rId67" Type="http://schemas.openxmlformats.org/officeDocument/2006/relationships/hyperlink" Target="https://instalco.se/media/2labqz2y/eng-hallbarhetsrapport_2023.pdf" TargetMode="External"/><Relationship Id="rId60" Type="http://schemas.openxmlformats.org/officeDocument/2006/relationships/hyperlink" Target="https://hufvudstaden.se/contentassets/c0590cba1eea4ba2b462650410bb3371/hufvudstadens-ars--och-hallbarhetsredovisning-2023" TargetMode="External"/><Relationship Id="rId69" Type="http://schemas.openxmlformats.org/officeDocument/2006/relationships/hyperlink" Target="https://vp053.alertir.com/afw/files/press/investor/202403273148-1.pdf" TargetMode="External"/><Relationship Id="rId51" Type="http://schemas.openxmlformats.org/officeDocument/2006/relationships/hyperlink" Target="https://www.getinge.com/dam/corporate/documents/investors/annual-reports/english/getinge-annual-report-2023-en-global.pdf" TargetMode="External"/><Relationship Id="rId50" Type="http://schemas.openxmlformats.org/officeDocument/2006/relationships/hyperlink" Target="https://mb.cision.com/Main/15293/3947623/2677237.pdf" TargetMode="External"/><Relationship Id="rId53" Type="http://schemas.openxmlformats.org/officeDocument/2006/relationships/hyperlink" Target="https://hmgroup.com/wp-content/uploads/2024/03/HM-Group-Sustainability-Disclosure-2023.pdf" TargetMode="External"/><Relationship Id="rId52" Type="http://schemas.openxmlformats.org/officeDocument/2006/relationships/hyperlink" Target="https://www.greencargo.com/download/18.4ae4bf8818e5f8e8143d024/1711607772145/Green%20Cargo%20%C3%85rs-%20och%20h%C3%A5llbarhetsredovisning%202023.pdf" TargetMode="External"/><Relationship Id="rId55" Type="http://schemas.openxmlformats.org/officeDocument/2006/relationships/hyperlink" Target="https://www.hemnetgroup.se/files/PDF/Annual-reports/2023/Hemnet_AB_AnnualReport_2023.pdf" TargetMode="External"/><Relationship Id="rId54" Type="http://schemas.openxmlformats.org/officeDocument/2006/relationships/hyperlink" Target="https://www.handelsbanken.com/tron/xgpu/info/contents/v1/document/76-169033" TargetMode="External"/><Relationship Id="rId57" Type="http://schemas.openxmlformats.org/officeDocument/2006/relationships/hyperlink" Target="https://vp300.alertir.com/afw/files/press/hexpol/202403262143-1.pdf" TargetMode="External"/><Relationship Id="rId56" Type="http://schemas.openxmlformats.org/officeDocument/2006/relationships/hyperlink" Target="https://bynder.hexagon.com/m/58ee0a6a069c9e30/original/2023-Sustainability-Report.pdf" TargetMode="External"/><Relationship Id="rId59" Type="http://schemas.openxmlformats.org/officeDocument/2006/relationships/hyperlink" Target="http://investors.holmen.com/afw/files/press/holmen/202403061245-1.pdf" TargetMode="External"/><Relationship Id="rId58" Type="http://schemas.openxmlformats.org/officeDocument/2006/relationships/hyperlink" Target="https://www.hms-networks.com/docs/librariesprovider6/annual-reports/annual-reports-(english)/hms-networks-annual-report-2023---klickbar.pdf?sfvrsn=84496d7_5" TargetMode="External"/><Relationship Id="rId107" Type="http://schemas.openxmlformats.org/officeDocument/2006/relationships/hyperlink" Target="https://mb.cision.com/Main/208/3943609/2664675.pdf" TargetMode="External"/><Relationship Id="rId106" Type="http://schemas.openxmlformats.org/officeDocument/2006/relationships/hyperlink" Target="https://www.sampo.com/globalassets/year2023/group/sampo2023_sustainability_report.pdf" TargetMode="External"/><Relationship Id="rId105" Type="http://schemas.openxmlformats.org/officeDocument/2006/relationships/hyperlink" Target="https://samhall.se/wp-content/uploads/2024/03/Samhall_Arsredovisning_2023.pdf" TargetMode="External"/><Relationship Id="rId104" Type="http://schemas.openxmlformats.org/officeDocument/2006/relationships/hyperlink" Target="https://www.sagax.se/sites/default/files/pr/202404151665-1.pdf" TargetMode="External"/><Relationship Id="rId109" Type="http://schemas.openxmlformats.org/officeDocument/2006/relationships/hyperlink" Target="https://www.sbab.se/download/18.476dd96218dc44a3ffe1c77/1710767561052/SBAB%20Climate%20Report%202023.pdf" TargetMode="External"/><Relationship Id="rId108" Type="http://schemas.openxmlformats.org/officeDocument/2006/relationships/hyperlink" Target="https://mb.cision.com/Main/290/3923241/2586471.pdf" TargetMode="External"/><Relationship Id="rId103" Type="http://schemas.openxmlformats.org/officeDocument/2006/relationships/hyperlink" Target="https://www.saab.com/globalassets/corporate/investor-relations/pdf/saab-annual-and-sustainability-report-2023.pdf" TargetMode="External"/><Relationship Id="rId102" Type="http://schemas.openxmlformats.org/officeDocument/2006/relationships/hyperlink" Target="https://www.ratos.com/493418/globalassets/reports-and-presentation/2023/swedish/2023_ar.pdf" TargetMode="External"/><Relationship Id="rId101" Type="http://schemas.openxmlformats.org/officeDocument/2006/relationships/hyperlink" Target="https://www.postnord.com/siteassets/documents/investor-relations/finansiell-rapportering/ars--och-hallbarhetsredovisningar/postnord_2023_annualreport_se.pdf" TargetMode="External"/><Relationship Id="rId100" Type="http://schemas.openxmlformats.org/officeDocument/2006/relationships/hyperlink" Target="https://peab.se/globalassets/cision/documents/swedish/peab_-_ars-_och_hallbarhetsredovisning_2023.pdf" TargetMode="External"/><Relationship Id="rId129" Type="http://schemas.openxmlformats.org/officeDocument/2006/relationships/hyperlink" Target="https://www.sobi.com/sites/default/files/pr/202403273912-1.pdf" TargetMode="External"/><Relationship Id="rId128" Type="http://schemas.openxmlformats.org/officeDocument/2006/relationships/hyperlink" Target="https://internetbank.swedbank.se/ConditionsEarchive/download?bankid=1111&amp;id=WEBDOC-PRODE175406128" TargetMode="External"/><Relationship Id="rId127" Type="http://schemas.openxmlformats.org/officeDocument/2006/relationships/hyperlink" Target="https://www.swedavia.se/globalassets/ahr/2024/swedavia-ars--och-hallbarhetsrapport-2023.pdf" TargetMode="External"/><Relationship Id="rId126" Type="http://schemas.openxmlformats.org/officeDocument/2006/relationships/hyperlink" Target="https://www.swecogroup.com/wp-content/uploads/sites/2/2024/03/2701489.pdf" TargetMode="External"/><Relationship Id="rId121" Type="http://schemas.openxmlformats.org/officeDocument/2006/relationships/hyperlink" Target="https://www.storaenso.com/-/media/documents/download-center/documents/annual-reports/2023/storaenso_annual_report_2023.pdf" TargetMode="External"/><Relationship Id="rId120" Type="http://schemas.openxmlformats.org/officeDocument/2006/relationships/hyperlink" Target="https://mb.cision.com/Public/980/3947344/99d2b4a9f24f12eb.pdf" TargetMode="External"/><Relationship Id="rId125" Type="http://schemas.openxmlformats.org/officeDocument/2006/relationships/hyperlink" Target="https://www.svevia.se/download/18.6f4179a318df2ab854261bb1/1710483925180/%C3%85rs%20och%20h%C3%A5llbarhetsredovisning%202023%20Svevia.pdf" TargetMode="External"/><Relationship Id="rId124" Type="http://schemas.openxmlformats.org/officeDocument/2006/relationships/hyperlink" Target="https://om.svenskaspel.se/wp-content/uploads/2024/03/svenska-spels-ars-och-hallbarhetsredovisning-2023.pdf" TargetMode="External"/><Relationship Id="rId123" Type="http://schemas.openxmlformats.org/officeDocument/2006/relationships/hyperlink" Target="https://www.sveaskog.se/globalassets/trycksaker/finansiella-rapporter/ars-och-hallbarhetsredovisning-2023-.pdf" TargetMode="External"/><Relationship Id="rId122" Type="http://schemas.openxmlformats.org/officeDocument/2006/relationships/hyperlink" Target="https://www.storskogen.com/files/Main/20705/3956347/storskogen-annual-and-sustainability-report-2023.pdf" TargetMode="External"/><Relationship Id="rId95" Type="http://schemas.openxmlformats.org/officeDocument/2006/relationships/hyperlink" Target="https://storage.mfn.se/f979d883-1e3e-400a-8fd9-61b9fded7fed/arsredovisning-2023.pdf" TargetMode="External"/><Relationship Id="rId94" Type="http://schemas.openxmlformats.org/officeDocument/2006/relationships/hyperlink" Target="https://mb.cision.com/Main/116/3946197/2671469.pdf" TargetMode="External"/><Relationship Id="rId97" Type="http://schemas.openxmlformats.org/officeDocument/2006/relationships/hyperlink" Target="https://www.okq8.se/~/media/miljo_csr/dokument/hallbarhetsrapporter/hr202223/okq8--hallbarhetsredovisning-2022-23-pdf-svensk.pdf" TargetMode="External"/><Relationship Id="rId96" Type="http://schemas.openxmlformats.org/officeDocument/2006/relationships/hyperlink" Target="https://nyfosa.se/sv/wp-content/uploads/sites/3/2024/04/Arsredovisning-2023-240325.pdf" TargetMode="External"/><Relationship Id="rId99" Type="http://schemas.openxmlformats.org/officeDocument/2006/relationships/hyperlink" Target="https://www.pandox.se/files/reports-presentations/2023/PANDOX_AR23_EN.pdf" TargetMode="External"/><Relationship Id="rId98" Type="http://schemas.openxmlformats.org/officeDocument/2006/relationships/hyperlink" Target="https://www.ox2.com/files/mfn/1e9b96e7-d05f-4833-8f1b-d0d6d1032edf/ox2-annual-and-sustainability-report-2023.pdf" TargetMode="External"/><Relationship Id="rId91" Type="http://schemas.openxmlformats.org/officeDocument/2006/relationships/hyperlink" Target="https://www.nibe.com/download/18.73ecfa7d18e33e4c98d29a5/1712924240073/NIBE%20Industrier%202023%20report_sv.pdf" TargetMode="External"/><Relationship Id="rId90" Type="http://schemas.openxmlformats.org/officeDocument/2006/relationships/hyperlink" Target="https://www.nwg.se/globalassets/reports/arsredovisningar/en/2023/nwg__sustainability_2023_april_2_en_hq.pdf" TargetMode="External"/><Relationship Id="rId93" Type="http://schemas.openxmlformats.org/officeDocument/2006/relationships/hyperlink" Target="https://www.nordea.com/en/doc/annual-report-nordea-bank-abp-2023.pdf" TargetMode="External"/><Relationship Id="rId92" Type="http://schemas.openxmlformats.org/officeDocument/2006/relationships/hyperlink" Target="https://storage.mfn.se/f0a7412d-0a33-4c73-837c-cb62c9dc6ac0/nolato-arsredovisning-2023.pdf?" TargetMode="External"/><Relationship Id="rId118" Type="http://schemas.openxmlformats.org/officeDocument/2006/relationships/hyperlink" Target="https://investors.skf.com/sites/skf-ir/files/library/H%C3%A5llbarhetsrapport%202023.pdf" TargetMode="External"/><Relationship Id="rId117" Type="http://schemas.openxmlformats.org/officeDocument/2006/relationships/hyperlink" Target="https://mb.cision.com/Main/95/3941596/2651322.pdf" TargetMode="External"/><Relationship Id="rId116" Type="http://schemas.openxmlformats.org/officeDocument/2006/relationships/hyperlink" Target="https://www.sj.se/content/dam/externt/dokument/finansiell-info/sjab-ars-och-hallbarhetsredovisning-2023.pdf" TargetMode="External"/><Relationship Id="rId115" Type="http://schemas.openxmlformats.org/officeDocument/2006/relationships/hyperlink" Target="https://investors.sinch.com/static-files/d0badccf-6fa7-4eac-a3c8-2887257d5817" TargetMode="External"/><Relationship Id="rId119" Type="http://schemas.openxmlformats.org/officeDocument/2006/relationships/hyperlink" Target="https://www.sodra.com/_download/sp/ars-_och_hallbarhetsredovisning_2023.pdf" TargetMode="External"/><Relationship Id="rId110" Type="http://schemas.openxmlformats.org/officeDocument/2006/relationships/hyperlink" Target="https://corporate.sbbnorden.se/sv/wp-content/uploads/sites/3/2020/04/sbb-hallbarhetsrapport-2023.pdf" TargetMode="External"/><Relationship Id="rId114" Type="http://schemas.openxmlformats.org/officeDocument/2006/relationships/hyperlink" Target="https://www.securitas.se/globalassets/sweden/pdf/securitas_ars_och_hallbarhetsredovisning_2023_24.pdf" TargetMode="External"/><Relationship Id="rId113" Type="http://schemas.openxmlformats.org/officeDocument/2006/relationships/hyperlink" Target="https://sectraprodstorage01.blob.core.windows.net/investor-uploads/sites/2/2023/07/sectra-ar2223-eng-interaktiv.pdf" TargetMode="External"/><Relationship Id="rId112" Type="http://schemas.openxmlformats.org/officeDocument/2006/relationships/hyperlink" Target="https://sebgroup.com/siteassets/cision/documents/2024/20240227-seb-publicerar-ars-och-hallbarhetsredovisning-2023-sv-1-3410354-4760762.pdf" TargetMode="External"/><Relationship Id="rId111" Type="http://schemas.openxmlformats.org/officeDocument/2006/relationships/hyperlink" Target="https://www.sca.com/siteassets/media/press-releases-and-reports/documents/2024/20240229-sca-publicerar-arsredovisning-for-2023-sv-0-4762608.pdf"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40" Type="http://schemas.openxmlformats.org/officeDocument/2006/relationships/hyperlink" Target="https://investors.cint.com/sites/cint/files/pr/20240326-6414e720-6400-4c33-b5ac-759804266353-1.pdf" TargetMode="External"/><Relationship Id="rId42" Type="http://schemas.openxmlformats.org/officeDocument/2006/relationships/hyperlink" Target="https://www.coop.se/hallbarhet/hallbarhetsarbete/hallbarhetsrapport/" TargetMode="External"/><Relationship Id="rId41" Type="http://schemas.openxmlformats.org/officeDocument/2006/relationships/hyperlink" Target="https://www.coop.se/contentassets/a190985c7d6e4dd59d6405485aa8cf8f/csabclab-hallbarhetsredovisning-verksamhetsaret-2022.pdf" TargetMode="External"/><Relationship Id="rId44" Type="http://schemas.openxmlformats.org/officeDocument/2006/relationships/hyperlink" Target="https://www.creades.se/media/qlmf5oux/creades_ar_2023_12mars_locked.pdf" TargetMode="External"/><Relationship Id="rId43" Type="http://schemas.openxmlformats.org/officeDocument/2006/relationships/hyperlink" Target="https://mb.cision.com/Main/9683/3953689/2701094.pdf" TargetMode="External"/><Relationship Id="rId46" Type="http://schemas.openxmlformats.org/officeDocument/2006/relationships/hyperlink" Target="https://www.electroluxgroup.com/wp-content/uploads/sites/2/2024/03/sustainability-report-2023.pdf" TargetMode="External"/><Relationship Id="rId45" Type="http://schemas.openxmlformats.org/officeDocument/2006/relationships/hyperlink" Target="https://www.dometicgroup.com/globalassets/4-dometicgroup/corporate-governance/2024/sustainability_eng_dometic23.pdf?ref=DAA8C5579A" TargetMode="External"/><Relationship Id="rId48" Type="http://schemas.openxmlformats.org/officeDocument/2006/relationships/hyperlink" Target="https://ir.elekta.com/files/mfn/55a85860-261b-494b-9197-5b90db7930d5/elekta-annual-report-2022-23-links.pdf" TargetMode="External"/><Relationship Id="rId47" Type="http://schemas.openxmlformats.org/officeDocument/2006/relationships/hyperlink" Target="https://www.electroluxprofessional.com/corporate/wp-content/uploads/2019/11/wkr0006-307.pdf" TargetMode="External"/><Relationship Id="rId49" Type="http://schemas.openxmlformats.org/officeDocument/2006/relationships/hyperlink" Target="https://www.epirocgroup.com/content/dam/epiroc/corporate/documents/investors/annual-report/new-2024/Epiroc%20Annual%20and%20Sustainability%20Report%202023.pdf" TargetMode="External"/><Relationship Id="rId31" Type="http://schemas.openxmlformats.org/officeDocument/2006/relationships/hyperlink" Target="https://investors.bravida.com/en/esg" TargetMode="External"/><Relationship Id="rId30" Type="http://schemas.openxmlformats.org/officeDocument/2006/relationships/hyperlink" Target="https://investors.bravida.com/~/media/Files/B/Bravida-IR-V3/Annual%20Reports/bravida-annual-and-sustainability-report-2023.pdf" TargetMode="External"/><Relationship Id="rId33" Type="http://schemas.openxmlformats.org/officeDocument/2006/relationships/hyperlink" Target="https://storage.mfn.se/b63abbba-9e45-4417-8c42-53e61ff5b517/annual-report-2023.pdf" TargetMode="External"/><Relationship Id="rId32" Type="http://schemas.openxmlformats.org/officeDocument/2006/relationships/hyperlink" Target="https://storage.mfn.se/ffb227bc-ed04-433b-9c51-452b0c9e8fd0/bufab-ars-och-hallbarhetsredovisning-2023.pdf" TargetMode="External"/><Relationship Id="rId35" Type="http://schemas.openxmlformats.org/officeDocument/2006/relationships/hyperlink" Target="https://storage.mfn.se/5fcfe9df-4939-470d-9e2d-40054930982a/byggfakta-group-arsredovisning-2023.pdf" TargetMode="External"/><Relationship Id="rId34" Type="http://schemas.openxmlformats.org/officeDocument/2006/relationships/hyperlink" Target="https://www.bure.se/en/investors/financial-reports" TargetMode="External"/><Relationship Id="rId37" Type="http://schemas.openxmlformats.org/officeDocument/2006/relationships/hyperlink" Target="https://storage.mfn.se/03f8b3d5-e9d7-4de4-a363-27c6ba9b8d35/castellum-arsredovisning-2023.pdf" TargetMode="External"/><Relationship Id="rId176" Type="http://schemas.openxmlformats.org/officeDocument/2006/relationships/hyperlink" Target="https://www.sampo.com/globalassets/year2023/group/sampo2023_sustainability_report.pdf" TargetMode="External"/><Relationship Id="rId36" Type="http://schemas.openxmlformats.org/officeDocument/2006/relationships/hyperlink" Target="https://www.byggfaktagroup.com/sv/rapporter-och-presentationer/" TargetMode="External"/><Relationship Id="rId175" Type="http://schemas.openxmlformats.org/officeDocument/2006/relationships/hyperlink" Target="https://www.nwg.se/globalassets/reports/arsredovisningar/en/2023/nwg__sustainability_2023_april_2_en_hq.pdf" TargetMode="External"/><Relationship Id="rId39" Type="http://schemas.openxmlformats.org/officeDocument/2006/relationships/hyperlink" Target="https://www.catena.se/media/rmycbdld/h%C3%A5llbarhetsrapport-2023-sv-catena.pdf" TargetMode="External"/><Relationship Id="rId174" Type="http://schemas.openxmlformats.org/officeDocument/2006/relationships/hyperlink" Target="https://mb.cision.com/Main/56/3956401/2710900.pdf" TargetMode="External"/><Relationship Id="rId38" Type="http://schemas.openxmlformats.org/officeDocument/2006/relationships/hyperlink" Target="https://www.castellum.se/investerare/rapporter-och-presentationer/" TargetMode="External"/><Relationship Id="rId173" Type="http://schemas.openxmlformats.org/officeDocument/2006/relationships/hyperlink" Target="https://www.international-petroleum.com/sustainability/sustainability-reporting" TargetMode="External"/><Relationship Id="rId177" Type="http://schemas.openxmlformats.org/officeDocument/2006/relationships/drawing" Target="../drawings/drawing7.xml"/><Relationship Id="rId20" Type="http://schemas.openxmlformats.org/officeDocument/2006/relationships/hyperlink" Target="https://investors.avanza.se/files/mfn/1e72c222-f835-4d13-b161-d697334bdeab/avanza-bank-holding-ab-arsredovisning-och-hallbarhetsrapport-2023-pdf-a4-utskriftsformat.pdf" TargetMode="External"/><Relationship Id="rId22" Type="http://schemas.openxmlformats.org/officeDocument/2006/relationships/hyperlink" Target="https://mb.cision.com/Main/1860/3953485/2700544.pdf" TargetMode="External"/><Relationship Id="rId21" Type="http://schemas.openxmlformats.org/officeDocument/2006/relationships/hyperlink" Target="https://www.axfood.se/globalassets/startsida/investerare/rapporter-och-presentationer/2023/axfood-ars--och-hallbarhetsredovisning-2023.pdf" TargetMode="External"/><Relationship Id="rId24" Type="http://schemas.openxmlformats.org/officeDocument/2006/relationships/hyperlink" Target="https://storage.mfn.se/b045ab63-635b-4d44-ba56-346d7802fcc2/bhg-group-ab-annual-report-2023.pdf" TargetMode="External"/><Relationship Id="rId23" Type="http://schemas.openxmlformats.org/officeDocument/2006/relationships/hyperlink" Target="https://www.wearebhg.com/media/1860/bhg-group-ab_sustainability-report-2022.pdf" TargetMode="External"/><Relationship Id="rId26" Type="http://schemas.openxmlformats.org/officeDocument/2006/relationships/hyperlink" Target="https://storage.mfn.se/371b0d79-86e0-4acd-b624-5723d9261980/cs3-5-eng-biotage-annual-report-2023.pdf" TargetMode="External"/><Relationship Id="rId25" Type="http://schemas.openxmlformats.org/officeDocument/2006/relationships/hyperlink" Target="https://storage.mfn.se/c9ec19fa-6ab5-486d-b225-a8524d5f3c7e/bico-annual-report-2023-en.pdf" TargetMode="External"/><Relationship Id="rId28" Type="http://schemas.openxmlformats.org/officeDocument/2006/relationships/hyperlink" Target="https://investors.boliden.com/sites/boliden-ir/files/pr/202403050636-1.pdf" TargetMode="External"/><Relationship Id="rId27" Type="http://schemas.openxmlformats.org/officeDocument/2006/relationships/hyperlink" Target="https://www.biotage.com/en/reports-and-presentations" TargetMode="External"/><Relationship Id="rId29" Type="http://schemas.openxmlformats.org/officeDocument/2006/relationships/hyperlink" Target="https://storage.mfn.se/8e721257-f1f7-4a26-84fe-4a1196468012/boozt-annual-and-sustainability-report-2023-eng.pdf" TargetMode="External"/><Relationship Id="rId11" Type="http://schemas.openxmlformats.org/officeDocument/2006/relationships/hyperlink" Target="https://www.apoteket.se/globalassets/om-apoteket/ekonomiska-rapporter/apoteket-ab-ars--och-hallbarhetsredovisning-2023.pdf" TargetMode="External"/><Relationship Id="rId10" Type="http://schemas.openxmlformats.org/officeDocument/2006/relationships/hyperlink" Target="https://www.alfalaval.com/globalassets/documents/investors/english/annual-reports/2023/sustainability-notes-2023.pdf" TargetMode="External"/><Relationship Id="rId13" Type="http://schemas.openxmlformats.org/officeDocument/2006/relationships/hyperlink" Target="https://arsskyrsla.arionbanki.is/lisalib/getfile.aspx?itemid=43345e91-c1c2-11ee-80e1-005056a47632" TargetMode="External"/><Relationship Id="rId12" Type="http://schemas.openxmlformats.org/officeDocument/2006/relationships/hyperlink" Target="https://arsskyrsla.arionbanki.is/library/Files/Sjalfbaerniskyrslur/2023/Umhverfis%c3%be%c3%a6ttir-EN.pdf" TargetMode="External"/><Relationship Id="rId15" Type="http://schemas.openxmlformats.org/officeDocument/2006/relationships/hyperlink" Target="https://www.arla.com/493552/globalassets/arla-global/company---overview/investor/annual-reports/2023/arla_annual-report-2023_se_v2.pdf" TargetMode="External"/><Relationship Id="rId14" Type="http://schemas.openxmlformats.org/officeDocument/2006/relationships/hyperlink" Target="https://www.arjo.com/siteassets/06_investors/annual-report-2023/arjo_ahr23_eng_final.pdf" TargetMode="External"/><Relationship Id="rId17" Type="http://schemas.openxmlformats.org/officeDocument/2006/relationships/hyperlink" Target="https://www.atlascopcogroup.com/content/dam/atlas-copco/group/documents/investors/financial-publications/swedish/20240321-kopia-av-den-officella-arsredovisningen-i-ESEF-format-inkl-hallbarhetsredovisning-och-rapport-om-koncernens-styrning-2023.pdf" TargetMode="External"/><Relationship Id="rId16" Type="http://schemas.openxmlformats.org/officeDocument/2006/relationships/hyperlink" Target="https://www.assaabloy.com/group/en/documents/sustainability/sustainability-reports/Sustainability%20Report%202023.pdf" TargetMode="External"/><Relationship Id="rId19" Type="http://schemas.openxmlformats.org/officeDocument/2006/relationships/hyperlink" Target="https://www.autoliv.com/sites/default/files/2024-02/Autoliv_Annual_Sustainability_Report_10K_2023.pdf" TargetMode="External"/><Relationship Id="rId18" Type="http://schemas.openxmlformats.org/officeDocument/2006/relationships/hyperlink" Target="https://mb.cision.com/Main/1145/3939304/2641233.pdf" TargetMode="External"/><Relationship Id="rId84" Type="http://schemas.openxmlformats.org/officeDocument/2006/relationships/hyperlink" Target="https://lkab.com/wp-content/uploads/2024/03/LKAB_2023_ars-och-hallbarhetsredovisning.pdf" TargetMode="External"/><Relationship Id="rId83" Type="http://schemas.openxmlformats.org/officeDocument/2006/relationships/hyperlink" Target="https://www.lindabgroup.com/globalassets/media/group/documents/sustainability/hallbarhetsrapport_2023.pdf?epslanguage=sv" TargetMode="External"/><Relationship Id="rId86" Type="http://schemas.openxmlformats.org/officeDocument/2006/relationships/hyperlink" Target="https://www.lundbergforetagen.se/sites/default/files/files/Lundbergs_ha%CC%8Allbarhetsrapport_2023webb.pdf" TargetMode="External"/><Relationship Id="rId85" Type="http://schemas.openxmlformats.org/officeDocument/2006/relationships/hyperlink" Target="https://www.loomis.com/sites/loomis-corp/files/documents/Loomis_%C3%85rs_och_h%C3%A5llbarhetsredovisning_2023.pdf" TargetMode="External"/><Relationship Id="rId88" Type="http://schemas.openxmlformats.org/officeDocument/2006/relationships/hyperlink" Target="https://lundinmining.com/site/assets/files/9177/2022_sustainability_report_lundin_mining_aoda.pdf" TargetMode="External"/><Relationship Id="rId150" Type="http://schemas.openxmlformats.org/officeDocument/2006/relationships/hyperlink" Target="https://ar2023.tietoevry.com/siteassets/tietoevry_sustainability_report-2023.pdf" TargetMode="External"/><Relationship Id="rId87" Type="http://schemas.openxmlformats.org/officeDocument/2006/relationships/hyperlink" Target="https://www.lundbergforetagen.se/sites/default/files/files/Lundbergs_ha%CC%8Allbarhetsrapport_2023webb.pdf" TargetMode="External"/><Relationship Id="rId89" Type="http://schemas.openxmlformats.org/officeDocument/2006/relationships/hyperlink" Target="https://vp260.alertir.com/afw/files/press/medicover/202403263088-1.pdf" TargetMode="External"/><Relationship Id="rId80" Type="http://schemas.openxmlformats.org/officeDocument/2006/relationships/hyperlink" Target="https://www.lagercrantz.com/sites/lagercrantz/files/files/Lagercrantz%20Group%20H%C3%A5llbarhetsrapport%202022_23_1.pdf" TargetMode="External"/><Relationship Id="rId82" Type="http://schemas.openxmlformats.org/officeDocument/2006/relationships/hyperlink" Target="https://network.s-z.se/app/uploads/sites/16/lifco_annual_report_2023.pdf" TargetMode="External"/><Relationship Id="rId81" Type="http://schemas.openxmlformats.org/officeDocument/2006/relationships/hyperlink" Target="https://www.lantmannen.se/siteassets/documents/01-om-lantmannen/press-och-nyheter/publikationer/arsredovisningar/ars-och-hallbarhetsredovisning-2023.pdf" TargetMode="External"/><Relationship Id="rId1" Type="http://schemas.openxmlformats.org/officeDocument/2006/relationships/hyperlink" Target="https://storage.mfn.se/1d69c9c1-7fe6-48fb-a87c-647046b7aa8d/aak-sustainability-report-2023.pdf" TargetMode="External"/><Relationship Id="rId2" Type="http://schemas.openxmlformats.org/officeDocument/2006/relationships/hyperlink" Target="https://www.volvogroup.com/content/dam/volvo-group/markets/master/events/2024/feb/annual-report-2023/AB-Volvo-Annual-Report-2023.pdf" TargetMode="External"/><Relationship Id="rId3" Type="http://schemas.openxmlformats.org/officeDocument/2006/relationships/hyperlink" Target="https://library.e.abb.com/public/4790c4296c5146e6ab4420c7d58f8088/ABB%20Sustainability%20Report%202023.pdf?x-sign=J8XORiFwReXhGJscjFPNbWWlXyHIp0NR9tblxaUjv5E3HVcIhN1s51ECDCZZrStU" TargetMode="External"/><Relationship Id="rId149" Type="http://schemas.openxmlformats.org/officeDocument/2006/relationships/hyperlink" Target="https://www.thulegroup.com/sites/default/files/pr/20240405-1b0268b5-627a-42f2-94e5-b26d485a5ed5-1.pdf" TargetMode="External"/><Relationship Id="rId4" Type="http://schemas.openxmlformats.org/officeDocument/2006/relationships/hyperlink" Target="https://reports-en.add.life/umbraco/surface/pdf/Export?NodeId=24694&amp;culture=en" TargetMode="External"/><Relationship Id="rId148" Type="http://schemas.openxmlformats.org/officeDocument/2006/relationships/hyperlink" Target="https://www.teliacompany.com/assets/u5c1v3pt22v8/sdSKIw4u0YrvJ6N6vxNQ7/be433e3cafff2977019af4ee67908e72/telia-company-ars-och-hallbarhetsredovisning-2023.pdf" TargetMode="External"/><Relationship Id="rId9" Type="http://schemas.openxmlformats.org/officeDocument/2006/relationships/hyperlink" Target="https://www.akademiskahus.se/globalassets/dokument/ekonomi/ekonomiska-rapporter/akademiska-hus-arsredovisning-2023-sve.pdf" TargetMode="External"/><Relationship Id="rId143" Type="http://schemas.openxmlformats.org/officeDocument/2006/relationships/hyperlink" Target="https://www.sobi.com/sites/default/files/pr/202403273912-1.pdf" TargetMode="External"/><Relationship Id="rId142" Type="http://schemas.openxmlformats.org/officeDocument/2006/relationships/hyperlink" Target="https://internetbank.swedbank.se/ConditionsEarchive/download?bankid=1111&amp;id=WEBDOC-PRODE175406128" TargetMode="External"/><Relationship Id="rId141" Type="http://schemas.openxmlformats.org/officeDocument/2006/relationships/hyperlink" Target="https://www.swedavia.se/globalassets/ahr/2024/swedavia-ars--och-hallbarhetsrapport-2023.pdf" TargetMode="External"/><Relationship Id="rId140" Type="http://schemas.openxmlformats.org/officeDocument/2006/relationships/hyperlink" Target="https://www.swecogroup.com/wp-content/uploads/sites/2/2024/03/2701489.pdf" TargetMode="External"/><Relationship Id="rId5" Type="http://schemas.openxmlformats.org/officeDocument/2006/relationships/hyperlink" Target="https://www.add.life/media/nwepx4r4/addlife-annual-report-2023.pdf" TargetMode="External"/><Relationship Id="rId147" Type="http://schemas.openxmlformats.org/officeDocument/2006/relationships/hyperlink" Target="https://www.ericsson.com/4933e6/assets/local/investors/documents/2023/sustainability-and-corporate-responsibility-report-2023-en.pdf" TargetMode="External"/><Relationship Id="rId6" Type="http://schemas.openxmlformats.org/officeDocument/2006/relationships/hyperlink" Target="https://www.addtech.se/fileadmin/user_upload/Arsredovisningar/Addtech-Arsredovisning-22-23.pdf" TargetMode="External"/><Relationship Id="rId146" Type="http://schemas.openxmlformats.org/officeDocument/2006/relationships/hyperlink" Target="https://www.tele2.com/files/Main/3372/3954298/annual-and-sustainability-report-2023.pdf" TargetMode="External"/><Relationship Id="rId7" Type="http://schemas.openxmlformats.org/officeDocument/2006/relationships/hyperlink" Target="https://www.addtech.se/fileadmin/user_upload/Arsredovisningar/Addtech-Arsredovisning-22-23.pdf" TargetMode="External"/><Relationship Id="rId145" Type="http://schemas.openxmlformats.org/officeDocument/2006/relationships/hyperlink" Target="https://www.omsystembolaget.se/globalassets/pdf/ansvarsredovisning/ansvarsredovisning-2023.pdf" TargetMode="External"/><Relationship Id="rId8" Type="http://schemas.openxmlformats.org/officeDocument/2006/relationships/hyperlink" Target="https://afry.com/sites/default/files/2024-03/%C3%85rs-%20och%20h%C3%A5llbarhetsredovisning%202023.pdf" TargetMode="External"/><Relationship Id="rId144" Type="http://schemas.openxmlformats.org/officeDocument/2006/relationships/hyperlink" Target="https://group.systemair.com/files/Main/22134/3814814/01s_sysair_ar22-23sve.pdf" TargetMode="External"/><Relationship Id="rId73" Type="http://schemas.openxmlformats.org/officeDocument/2006/relationships/hyperlink" Target="https://vp302.alertir.com/afw/files/press/latour/202403219568-1.pdf" TargetMode="External"/><Relationship Id="rId72" Type="http://schemas.openxmlformats.org/officeDocument/2006/relationships/hyperlink" Target="https://www.intrum.com/media/bt4l5crg/intrum-asr23.pdf" TargetMode="External"/><Relationship Id="rId75" Type="http://schemas.openxmlformats.org/officeDocument/2006/relationships/hyperlink" Target="https://www.jm.se/externalfiles/cision/5E4C4DFE7720B70B/wkr0006.pdf" TargetMode="External"/><Relationship Id="rId74" Type="http://schemas.openxmlformats.org/officeDocument/2006/relationships/hyperlink" Target="https://vp053.alertir.com/afw/files/press/investor/202403273148-1.pdf" TargetMode="External"/><Relationship Id="rId77" Type="http://schemas.openxmlformats.org/officeDocument/2006/relationships/hyperlink" Target="https://www.kindredgroup.com/globalassets/documents/investor-relations-related-documents/financial-reports/2023/asr/kindred-group-annual-and-sustainability-report-2023.pdf" TargetMode="External"/><Relationship Id="rId76" Type="http://schemas.openxmlformats.org/officeDocument/2006/relationships/hyperlink" Target="https://wordpress.k-fastigheter.com/wp-content/uploads/2024/04/K-Fast-Holding-AB-publ-arsredovisning-2023.pdf" TargetMode="External"/><Relationship Id="rId79" Type="http://schemas.openxmlformats.org/officeDocument/2006/relationships/hyperlink" Target="https://www.lagercrantz.com/sites/lagercrantz/files/files/Lagercrantz%20Group%20H%C3%A5llbarhetsrapport%202022_23_1.pdf" TargetMode="External"/><Relationship Id="rId78" Type="http://schemas.openxmlformats.org/officeDocument/2006/relationships/hyperlink" Target="https://www.kinnevik.com/files/mfn/c534f5b4-c274-46a1-a7a5-61da9da7be9c/annual-sustainability-report-2023.pdf" TargetMode="External"/><Relationship Id="rId71" Type="http://schemas.openxmlformats.org/officeDocument/2006/relationships/hyperlink" Target="https://www.infranord.se/media/5zpoa0yg/infranord_a-r23.pdf" TargetMode="External"/><Relationship Id="rId70" Type="http://schemas.openxmlformats.org/officeDocument/2006/relationships/hyperlink" Target="https://www.indutrade.com/contentassets/01748e414d174273911c3ba75aeed4c5/indutrades-annual-report-and-sustainability-report-2023.pdf" TargetMode="External"/><Relationship Id="rId139" Type="http://schemas.openxmlformats.org/officeDocument/2006/relationships/hyperlink" Target="https://www.svevia.se/download/18.6f4179a318df2ab854261bb1/1710483925180/%C3%85rs%20och%20h%C3%A5llbarhetsredovisning%202023%20Svevia.pdf" TargetMode="External"/><Relationship Id="rId138" Type="http://schemas.openxmlformats.org/officeDocument/2006/relationships/hyperlink" Target="https://om.svenskaspel.se/wp-content/uploads/2024/03/svenska-spels-ars-och-hallbarhetsredovisning-2023.pdf" TargetMode="External"/><Relationship Id="rId137" Type="http://schemas.openxmlformats.org/officeDocument/2006/relationships/hyperlink" Target="https://www.handelsbanken.com/tron/xgpu/info/contents/v1/document/76-169033" TargetMode="External"/><Relationship Id="rId132" Type="http://schemas.openxmlformats.org/officeDocument/2006/relationships/hyperlink" Target="https://mb.cision.com/Public/980/3947344/99d2b4a9f24f12eb.pdf" TargetMode="External"/><Relationship Id="rId131" Type="http://schemas.openxmlformats.org/officeDocument/2006/relationships/hyperlink" Target="https://www.sodra.com/_download/sp/ars-_och_hallbarhetsredovisning_2023.pdf" TargetMode="External"/><Relationship Id="rId130" Type="http://schemas.openxmlformats.org/officeDocument/2006/relationships/hyperlink" Target="https://investors.skf.com/sites/skf-ir/files/library/H%C3%A5llbarhetsrapport%202023.pdf" TargetMode="External"/><Relationship Id="rId136" Type="http://schemas.openxmlformats.org/officeDocument/2006/relationships/hyperlink" Target="https://www.sveaskog.se/globalassets/trycksaker/finansiella-rapporter/ars-och-hallbarhetsredovisning-2023-.pdf" TargetMode="External"/><Relationship Id="rId135" Type="http://schemas.openxmlformats.org/officeDocument/2006/relationships/hyperlink" Target="https://www.storskogen.com/files/Main/20705/3956347/storskogen-annual-and-sustainability-report-2023.pdf" TargetMode="External"/><Relationship Id="rId134" Type="http://schemas.openxmlformats.org/officeDocument/2006/relationships/hyperlink" Target="https://www.storaenso.com/-/media/documents/download-center/documents/annual-reports/2023/storaenso_annual_report_2023.pdf" TargetMode="External"/><Relationship Id="rId133" Type="http://schemas.openxmlformats.org/officeDocument/2006/relationships/hyperlink" Target="https://www.stillfront.com/en/wp-content/uploads/sites/2/2024/04/sve-stillfront-arsredovisning-2023-240422.pdf" TargetMode="External"/><Relationship Id="rId62" Type="http://schemas.openxmlformats.org/officeDocument/2006/relationships/hyperlink" Target="https://s3.eu-central-1.amazonaws.com/hexagonassets/Hexagon-Composites-Annual-report-2023-1.pdf" TargetMode="External"/><Relationship Id="rId61" Type="http://schemas.openxmlformats.org/officeDocument/2006/relationships/hyperlink" Target="https://hmgroup.com/wp-content/uploads/2024/03/HM-Group-Sustainability-Disclosure-2023.pdf" TargetMode="External"/><Relationship Id="rId64" Type="http://schemas.openxmlformats.org/officeDocument/2006/relationships/hyperlink" Target="http://investors.holmen.com/afw/files/press/holmen/202403061245-1.pdf" TargetMode="External"/><Relationship Id="rId63" Type="http://schemas.openxmlformats.org/officeDocument/2006/relationships/hyperlink" Target="https://vp300.alertir.com/afw/files/press/hexpol/202403262143-1.pdf" TargetMode="External"/><Relationship Id="rId66" Type="http://schemas.openxmlformats.org/officeDocument/2006/relationships/hyperlink" Target="https://husqvarna-v2.prod-mid-euw3.investis.com/sites/husqvarna/files/2024-03/Husqvarna_Annual_and_Sustainability_Report_2023.pdf" TargetMode="External"/><Relationship Id="rId172" Type="http://schemas.openxmlformats.org/officeDocument/2006/relationships/hyperlink" Target="https://www.international-petroleum.com/download/2022-sustainability-report" TargetMode="External"/><Relationship Id="rId65" Type="http://schemas.openxmlformats.org/officeDocument/2006/relationships/hyperlink" Target="https://hufvudstaden.se/contentassets/c0590cba1eea4ba2b462650410bb3371/hufvudstadens-ars--och-hallbarhetsredovisning-2023" TargetMode="External"/><Relationship Id="rId171" Type="http://schemas.openxmlformats.org/officeDocument/2006/relationships/hyperlink" Target="https://embracer.com/wp-content/uploads/2023/06/Embracer-Group-publishes-Annual-Report-202223-230621.pdf" TargetMode="External"/><Relationship Id="rId68" Type="http://schemas.openxmlformats.org/officeDocument/2006/relationships/hyperlink" Target="https://www.ikea.com/global/en/images/IKEA_CLIMATE_Report_FY_23_20240125_a5a1535f4e.pdf" TargetMode="External"/><Relationship Id="rId170" Type="http://schemas.openxmlformats.org/officeDocument/2006/relationships/hyperlink" Target="https://s26.q4cdn.com/531398092/files/doc_financials/2023/ar/dio%CC%88s_a%CC%8Arsredovisning-2023.pdf" TargetMode="External"/><Relationship Id="rId67" Type="http://schemas.openxmlformats.org/officeDocument/2006/relationships/hyperlink" Target="https://report.icagruppen.se/media/g2ep3qxq/ica-gruppen-a-rsredovisning-2023.pdf" TargetMode="External"/><Relationship Id="rId60" Type="http://schemas.openxmlformats.org/officeDocument/2006/relationships/hyperlink" Target="https://www.hemnetgroup.se/files/PDF/Annual-reports/2023/Hemnet_AB_AnnualReport_2023.pdf" TargetMode="External"/><Relationship Id="rId165" Type="http://schemas.openxmlformats.org/officeDocument/2006/relationships/hyperlink" Target="https://www.alleima.com/siteassets/documents/ir/ar-2023/alleima-annual-report-2023.pdf" TargetMode="External"/><Relationship Id="rId69" Type="http://schemas.openxmlformats.org/officeDocument/2006/relationships/hyperlink" Target="https://www.industrivarden.se/globalassets/hallbarhetsrapporter/svenska/hallbarhetsrapport_2023.pdf" TargetMode="External"/><Relationship Id="rId164" Type="http://schemas.openxmlformats.org/officeDocument/2006/relationships/hyperlink" Target="https://www.addnodegroup.com/wp-content/uploads/addnode-group-addnode-groups-annual-report-2023-published-240405.pdf" TargetMode="External"/><Relationship Id="rId163" Type="http://schemas.openxmlformats.org/officeDocument/2006/relationships/hyperlink" Target="https://www.wihlborgs.se/globalassets/investor-relations/rapporter/2024/20240327-wihlborgs-publishes-annual-and-sustainability-report-2023-ded27cf2-335e-492b-991e-ae0888c40b7e.pdf" TargetMode="External"/><Relationship Id="rId162" Type="http://schemas.openxmlformats.org/officeDocument/2006/relationships/hyperlink" Target="https://www.wallenstam.se/globalassets/dokument/wallenstam/hallbarhetsredovisning/sustainability-report-2023.pdf" TargetMode="External"/><Relationship Id="rId169" Type="http://schemas.openxmlformats.org/officeDocument/2006/relationships/hyperlink" Target="https://www.camurus.com/files/Main/13456/3952728/camurus-arsredovisning-2023.pdf" TargetMode="External"/><Relationship Id="rId168" Type="http://schemas.openxmlformats.org/officeDocument/2006/relationships/hyperlink" Target="https://www.bioarctic.se/en/wp-content/uploads/sites/2/2021/10/wkr0006-58.pdf" TargetMode="External"/><Relationship Id="rId167" Type="http://schemas.openxmlformats.org/officeDocument/2006/relationships/hyperlink" Target="https://storage.mfn.se/28882872-33ec-4750-9726-fc91ed1fad94/sustainability-report-2023.pdf" TargetMode="External"/><Relationship Id="rId166" Type="http://schemas.openxmlformats.org/officeDocument/2006/relationships/hyperlink" Target="https://www.betssonab.com/sites/default/files/pr/202404035951-1.pdf" TargetMode="External"/><Relationship Id="rId51" Type="http://schemas.openxmlformats.org/officeDocument/2006/relationships/hyperlink" Target="https://masdpstatic.azureedge.net/essity/Essity_AR_ENG_2023.pdf" TargetMode="External"/><Relationship Id="rId50" Type="http://schemas.openxmlformats.org/officeDocument/2006/relationships/hyperlink" Target="https://cdn.sanity.io/files/30p7so6x/eqt-web-prod/1d1605be62ef28d3fee3100c57a597db09e126e1.pdf?dl=wkr0006.pdf" TargetMode="External"/><Relationship Id="rId53" Type="http://schemas.openxmlformats.org/officeDocument/2006/relationships/hyperlink" Target="https://www.evolution.com/investors/reports/annual-reports/" TargetMode="External"/><Relationship Id="rId52" Type="http://schemas.openxmlformats.org/officeDocument/2006/relationships/hyperlink" Target="https://www.evolution.com/wp-content/uploads/2024/04/Evolution_Annual_Report_2023.pdf" TargetMode="External"/><Relationship Id="rId55" Type="http://schemas.openxmlformats.org/officeDocument/2006/relationships/hyperlink" Target="https://www.balder.se/sites/balder/files/ars-_och_hallbarhetsredovisning_2023.pdf" TargetMode="External"/><Relationship Id="rId161" Type="http://schemas.openxmlformats.org/officeDocument/2006/relationships/hyperlink" Target="https://vp272.alertir.com/afw/files/press/volvocar/202403050374-1.pdf" TargetMode="External"/><Relationship Id="rId54" Type="http://schemas.openxmlformats.org/officeDocument/2006/relationships/hyperlink" Target="https://mb.cision.com/Main/1568/3944244/2662694.pdf" TargetMode="External"/><Relationship Id="rId160" Type="http://schemas.openxmlformats.org/officeDocument/2006/relationships/hyperlink" Target="https://www.volati.se/backnet/media_archive/original/5a794f3644054467dfc46e4a566d57dc.pdf" TargetMode="External"/><Relationship Id="rId57" Type="http://schemas.openxmlformats.org/officeDocument/2006/relationships/hyperlink" Target="https://mb.cision.com/Main/878/3953792/2701384.pdf" TargetMode="External"/><Relationship Id="rId56" Type="http://schemas.openxmlformats.org/officeDocument/2006/relationships/hyperlink" Target="https://www.balder.se/investerare/finansiella-rapporter/ars-och-hallbarhetsredovisningar" TargetMode="External"/><Relationship Id="rId159" Type="http://schemas.openxmlformats.org/officeDocument/2006/relationships/hyperlink" Target="https://airtools-vitrolife.prod-mid-euw3.investis.com/sites/airtools-vitrolife/files/pr/202403262421-1.pdf?ts=1711526587" TargetMode="External"/><Relationship Id="rId59" Type="http://schemas.openxmlformats.org/officeDocument/2006/relationships/hyperlink" Target="https://www.greencargo.com/download/18.4ae4bf8818e5f8e8143d024/1711607772145/Green%20Cargo%20%C3%85rs-%20och%20h%C3%A5llbarhetsredovisning%202023.pdf" TargetMode="External"/><Relationship Id="rId154" Type="http://schemas.openxmlformats.org/officeDocument/2006/relationships/hyperlink" Target="https://www.troaxgroup.org/media/2023/TROAX_Sustanability_Report_2023_en_240403a_web-A.pdf" TargetMode="External"/><Relationship Id="rId58" Type="http://schemas.openxmlformats.org/officeDocument/2006/relationships/hyperlink" Target="https://www.fenixoutdoor.com/wp-content/uploads/2024/03/CSR_2023.pdf" TargetMode="External"/><Relationship Id="rId153" Type="http://schemas.openxmlformats.org/officeDocument/2006/relationships/hyperlink" Target="https://www.trelleborg.com/-/media/group/about-us/agm/2024/en/annual-report-2023.pdf?rev=b343ae6427ce4be09607ce191b77493d" TargetMode="External"/><Relationship Id="rId152" Type="http://schemas.openxmlformats.org/officeDocument/2006/relationships/hyperlink" Target="https://www.trelleborg.com/-/media/group/investors/cr-reports/sustainability-report-2022.pdf?rev=-1" TargetMode="External"/><Relationship Id="rId151" Type="http://schemas.openxmlformats.org/officeDocument/2006/relationships/hyperlink" Target="https://annualreport.traton.com/2023/assets/downloads/traton-annual-report-2023.pdf" TargetMode="External"/><Relationship Id="rId158" Type="http://schemas.openxmlformats.org/officeDocument/2006/relationships/hyperlink" Target="https://storage.mfn.se/f896ca92-2940-4c02-b700-fad5640c714c/vitec-software-group-arsredovisning-2023.pdf" TargetMode="External"/><Relationship Id="rId157" Type="http://schemas.openxmlformats.org/officeDocument/2006/relationships/hyperlink" Target="https://www.viaplaygroup.com/sites/default/files/pr/202403273723-3.pdf" TargetMode="External"/><Relationship Id="rId156" Type="http://schemas.openxmlformats.org/officeDocument/2006/relationships/hyperlink" Target="https://group.vattenfall.com/globalassets/corporate/who-we-are/sustainability/vattenfall-annual-and-sustainability-report-2023.pdf" TargetMode="External"/><Relationship Id="rId155" Type="http://schemas.openxmlformats.org/officeDocument/2006/relationships/hyperlink" Target="https://corporate.truecaller.com/investors/financial-reports-and-presentations" TargetMode="External"/><Relationship Id="rId107" Type="http://schemas.openxmlformats.org/officeDocument/2006/relationships/hyperlink" Target="https://www.pandox.se/files/reports-presentations/2023/PANDOX_AR23_EN.pdf" TargetMode="External"/><Relationship Id="rId106" Type="http://schemas.openxmlformats.org/officeDocument/2006/relationships/hyperlink" Target="https://www.ox2.com/files/mfn/1e9b96e7-d05f-4833-8f1b-d0d6d1032edf/ox2-annual-and-sustainability-report-2023.pdf" TargetMode="External"/><Relationship Id="rId105" Type="http://schemas.openxmlformats.org/officeDocument/2006/relationships/hyperlink" Target="https://www.orron.com/download/annual-and-sustainability-report-2023/?wpdmdl=43166&amp;refresh=66223d99386561713520025/" TargetMode="External"/><Relationship Id="rId104" Type="http://schemas.openxmlformats.org/officeDocument/2006/relationships/hyperlink" Target="https://www.orron.com/download/ars-och-hallbarhetsrapport-2022/?wpdmdl=42528&amp;refresh=660284de86c141711441118&amp;ind=16806751373451&amp;filename=ar_sr_2022_s.pdf" TargetMode="External"/><Relationship Id="rId109" Type="http://schemas.openxmlformats.org/officeDocument/2006/relationships/hyperlink" Target="https://vp282.alertir.com/afw/files/press/platzer/202402223572-1.pdf" TargetMode="External"/><Relationship Id="rId108" Type="http://schemas.openxmlformats.org/officeDocument/2006/relationships/hyperlink" Target="https://peab.se/globalassets/cision/documents/swedish/peab_-_ars-_och_hallbarhetsredovisning_2023.pdf" TargetMode="External"/><Relationship Id="rId103" Type="http://schemas.openxmlformats.org/officeDocument/2006/relationships/hyperlink" Target="https://www.okq8.se/~/media/miljo_csr/dokument/hallbarhetsrapporter/hr202223/okq8--hallbarhetsredovisning-2022-23-pdf-svensk.pdf" TargetMode="External"/><Relationship Id="rId102" Type="http://schemas.openxmlformats.org/officeDocument/2006/relationships/hyperlink" Target="https://nyfosa.se/sv/wp-content/uploads/sites/3/2024/04/Arsredovisning-2023-240325.pdf" TargetMode="External"/><Relationship Id="rId101" Type="http://schemas.openxmlformats.org/officeDocument/2006/relationships/hyperlink" Target="https://storage.mfn.se/f979d883-1e3e-400a-8fd9-61b9fded7fed/arsredovisning-2023.pdf" TargetMode="External"/><Relationship Id="rId100" Type="http://schemas.openxmlformats.org/officeDocument/2006/relationships/hyperlink" Target="https://mb.cision.com/Main/116/3946197/2671469.pdf" TargetMode="External"/><Relationship Id="rId129" Type="http://schemas.openxmlformats.org/officeDocument/2006/relationships/hyperlink" Target="https://mb.cision.com/Main/95/3941596/2651322.pdf" TargetMode="External"/><Relationship Id="rId128" Type="http://schemas.openxmlformats.org/officeDocument/2006/relationships/hyperlink" Target="https://www.sj.se/content/dam/externt/dokument/finansiell-info/sjab-ars-och-hallbarhetsredovisning-2023.pdf" TargetMode="External"/><Relationship Id="rId127" Type="http://schemas.openxmlformats.org/officeDocument/2006/relationships/hyperlink" Target="https://investors.sinch.com/static-files/d0badccf-6fa7-4eac-a3c8-2887257d5817" TargetMode="External"/><Relationship Id="rId126" Type="http://schemas.openxmlformats.org/officeDocument/2006/relationships/hyperlink" Target="https://investors.sinch.com/static-files/82195a2b-2fb3-4098-93eb-5a4dbff9b381" TargetMode="External"/><Relationship Id="rId121" Type="http://schemas.openxmlformats.org/officeDocument/2006/relationships/hyperlink" Target="https://sebgroup.com/siteassets/cision/documents/2024/20240227-seb-publicerar-ars-och-hallbarhetsredovisning-2023-sv-1-3410354-4760762.pdf" TargetMode="External"/><Relationship Id="rId120" Type="http://schemas.openxmlformats.org/officeDocument/2006/relationships/hyperlink" Target="https://assets-global.website-files.com/5ccac9906ff35e132721a7ea/662278cef4aa6a7cebb97ef5_Sdiptech%20AB%20-%20%C3%85rsredovisning%202023_kompr.pdf" TargetMode="External"/><Relationship Id="rId125" Type="http://schemas.openxmlformats.org/officeDocument/2006/relationships/hyperlink" Target="https://www.securitas.se/globalassets/sweden/pdf/securitas_ars_och_hallbarhetsredovisning_2023_24.pdf" TargetMode="External"/><Relationship Id="rId124" Type="http://schemas.openxmlformats.org/officeDocument/2006/relationships/hyperlink" Target="https://www.securitas.se/globalassets/sweden/pdf/securitas_ars_och_hallbarhetsredovisning_2023.pdf" TargetMode="External"/><Relationship Id="rId123" Type="http://schemas.openxmlformats.org/officeDocument/2006/relationships/hyperlink" Target="https://sectraprodstorage01.blob.core.windows.net/investor-uploads/sites/2/2023/07/sectra-ar2223-eng-interaktiv.pdf" TargetMode="External"/><Relationship Id="rId122" Type="http://schemas.openxmlformats.org/officeDocument/2006/relationships/hyperlink" Target="https://sectraprodstorage01.blob.core.windows.net/investor-uploads/sites/2/2023/07/sectra-ar2223-eng-interaktiv.pdf" TargetMode="External"/><Relationship Id="rId95" Type="http://schemas.openxmlformats.org/officeDocument/2006/relationships/hyperlink" Target="https://www.ncc.se/globalassets/ir/annualreport/ncc-ars--och-hallbarhetsredovisning-2023-utan-bokmarken.pdf" TargetMode="External"/><Relationship Id="rId94" Type="http://schemas.openxmlformats.org/officeDocument/2006/relationships/hyperlink" Target="https://investors.ncabgroup.com/en/wp-content/uploads/sites/2/2024/04/ncab-annual-and-sustainability-report-2023-240410.pdf" TargetMode="External"/><Relationship Id="rId97" Type="http://schemas.openxmlformats.org/officeDocument/2006/relationships/hyperlink" Target="https://storage.mfn.se/a/nolato/f16f7c2b-3d3f-48d1-9adc-e6292b2b73c5/nolato-annual-report-22-en.pdf" TargetMode="External"/><Relationship Id="rId96" Type="http://schemas.openxmlformats.org/officeDocument/2006/relationships/hyperlink" Target="https://www.nibe.com/download/18.73ecfa7d18e33e4c98d29a5/1712924240073/NIBE%20Industrier%202023%20report_sv.pdf" TargetMode="External"/><Relationship Id="rId99" Type="http://schemas.openxmlformats.org/officeDocument/2006/relationships/hyperlink" Target="https://www.nordea.com/en/doc/annual-report-nordea-bank-abp-2023.pdf" TargetMode="External"/><Relationship Id="rId98" Type="http://schemas.openxmlformats.org/officeDocument/2006/relationships/hyperlink" Target="https://storage.mfn.se/f0a7412d-0a33-4c73-837c-cb62c9dc6ac0/nolato-arsredovisning-2023.pdf?" TargetMode="External"/><Relationship Id="rId91" Type="http://schemas.openxmlformats.org/officeDocument/2006/relationships/hyperlink" Target="https://mipscorp.com/files/uploads/2024/03/mips-annual-and-sustainability-report-2023.pdf" TargetMode="External"/><Relationship Id="rId90" Type="http://schemas.openxmlformats.org/officeDocument/2006/relationships/hyperlink" Target="https://www.millicom.com/media/5769/ar-2023-w-mic-sa.pdf" TargetMode="External"/><Relationship Id="rId93" Type="http://schemas.openxmlformats.org/officeDocument/2006/relationships/hyperlink" Target="https://storage.mfn.se/13cdbaea-e787-4cb7-99cf-bb350135e30b/annual-and-sustainability-report-2023.pdf" TargetMode="External"/><Relationship Id="rId92" Type="http://schemas.openxmlformats.org/officeDocument/2006/relationships/hyperlink" Target="https://www.munters.com/globalassets/ir/annual-reports/new-folder/new-folder/munters-annual-and-sustainability-report-2023.pdf" TargetMode="External"/><Relationship Id="rId118" Type="http://schemas.openxmlformats.org/officeDocument/2006/relationships/hyperlink" Target="https://www.sca.com/siteassets/media/press-releases-and-reports/documents/2024/20240229-sca-publicerar-arsredovisning-for-2023-sv-0-4762608.pdf" TargetMode="External"/><Relationship Id="rId117" Type="http://schemas.openxmlformats.org/officeDocument/2006/relationships/hyperlink" Target="https://www.sbab.se/download/18.476dd96218dc44a3ffe1c77/1710767561052/SBAB%20Climate%20Report%202023.pdf" TargetMode="External"/><Relationship Id="rId116" Type="http://schemas.openxmlformats.org/officeDocument/2006/relationships/hyperlink" Target="https://mb.cision.com/Main/290/3923241/2586471.pdf" TargetMode="External"/><Relationship Id="rId115" Type="http://schemas.openxmlformats.org/officeDocument/2006/relationships/hyperlink" Target="https://mb.cision.com/Main/208/3943609/2664675.pdf" TargetMode="External"/><Relationship Id="rId119" Type="http://schemas.openxmlformats.org/officeDocument/2006/relationships/hyperlink" Target="https://ml-eu.globenewswire.com/Resource/Download/98bfb454-0350-4484-a12e-7714460790e0" TargetMode="External"/><Relationship Id="rId110" Type="http://schemas.openxmlformats.org/officeDocument/2006/relationships/hyperlink" Target="https://www.postnord.com/siteassets/documents/investor-relations/finansiell-rapportering/ars--och-hallbarhetsredovisningar/postnord_2023_annualreport_se.pdf" TargetMode="External"/><Relationship Id="rId114" Type="http://schemas.openxmlformats.org/officeDocument/2006/relationships/hyperlink" Target="https://samhall.se/wp-content/uploads/2024/03/Samhall_Arsredovisning_2023.pdf" TargetMode="External"/><Relationship Id="rId113" Type="http://schemas.openxmlformats.org/officeDocument/2006/relationships/hyperlink" Target="https://www.sagax.se/sites/default/files/pr/202404151665-1.pdf" TargetMode="External"/><Relationship Id="rId112" Type="http://schemas.openxmlformats.org/officeDocument/2006/relationships/hyperlink" Target="https://www.saab.com/globalassets/corporate/investor-relations/pdf/saab-annual-and-sustainability-report-2023.pdf" TargetMode="External"/><Relationship Id="rId111" Type="http://schemas.openxmlformats.org/officeDocument/2006/relationships/hyperlink" Target="https://www.ratos.com/493418/globalassets/reports-and-presentation/2023/swedish/2023_ar.pdf"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naturvardsverket.se/data-och-statistik/klimat/sveriges-utslapp-och-upptag-av-vaxthusgaser/" TargetMode="External"/><Relationship Id="rId2"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9.xml"/><Relationship Id="rId3"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s://svenskkooperation.se/wp-content/uploads/2023/01/det-kooperativa-sverige-2021-1.pdf" TargetMode="External"/><Relationship Id="rId2"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hyperlink" Target="https://www.borskollen.se/storsta-bolagen-sverige" TargetMode="External"/><Relationship Id="rId2"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s://sv.wikipedia.org/wiki/Lista_%C3%B6ver_f%C3%B6retag_p%C3%A5_Stockholmsb%C3%B6rsen_%E2%80%93_stora_f%C3%B6retag" TargetMode="External"/><Relationship Id="rId2"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20" Type="http://schemas.openxmlformats.org/officeDocument/2006/relationships/vmlDrawing" Target="../drawings/vmlDrawing4.vml"/><Relationship Id="rId11" Type="http://schemas.openxmlformats.org/officeDocument/2006/relationships/hyperlink" Target="https://vp053.alertir.com/afw/files/press/investor/202403273148-1.pdf" TargetMode="External"/><Relationship Id="rId10" Type="http://schemas.openxmlformats.org/officeDocument/2006/relationships/hyperlink" Target="https://cdn.sanity.io/files/30p7so6x/eqt-web-prod/1d1605be62ef28d3fee3100c57a597db09e126e1.pdf?dl=wkr0006.pdf" TargetMode="External"/><Relationship Id="rId13" Type="http://schemas.openxmlformats.org/officeDocument/2006/relationships/hyperlink" Target="https://storage.mfn.se/f9a633a1-37d9-4174-9c51-c4da6b42bd10/kinnevik-climate-progress-report-2022.pdf" TargetMode="External"/><Relationship Id="rId12" Type="http://schemas.openxmlformats.org/officeDocument/2006/relationships/hyperlink" Target="https://www.kinnevik.com/files/mfn/c534f5b4-c274-46a1-a7a5-61da9da7be9c/annual-sustainability-report-2023.pdf" TargetMode="External"/><Relationship Id="rId15" Type="http://schemas.openxmlformats.org/officeDocument/2006/relationships/hyperlink" Target="https://investors.avanza.se/files/mfn/1e72c222-f835-4d13-b161-d697334bdeab/avanza-bank-holding-ab-arsredovisning-och-hallbarhetsrapport-2023-pdf-a4-utskriftsformat.pdf" TargetMode="External"/><Relationship Id="rId14" Type="http://schemas.openxmlformats.org/officeDocument/2006/relationships/hyperlink" Target="https://vp302.alertir.com/afw/files/press/latour/202403219568-1.pdf" TargetMode="External"/><Relationship Id="rId17" Type="http://schemas.openxmlformats.org/officeDocument/2006/relationships/hyperlink" Target="https://mb.cision.com/Main/116/3946197/2671469.pdf" TargetMode="External"/><Relationship Id="rId16" Type="http://schemas.openxmlformats.org/officeDocument/2006/relationships/hyperlink" Target="https://www.industrivarden.se/globalassets/hallbarhetsrapporter/svenska/hallbarhetsrapport_2023.pdf" TargetMode="External"/><Relationship Id="rId19" Type="http://schemas.openxmlformats.org/officeDocument/2006/relationships/drawing" Target="../drawings/drawing18.xml"/><Relationship Id="rId18" Type="http://schemas.openxmlformats.org/officeDocument/2006/relationships/hyperlink" Target="https://www.sbab.se/download/18.476dd96218dc44a3ffe1c77/1710767561052/SBAB%20Climate%20Report%202023.pdf" TargetMode="External"/><Relationship Id="rId1" Type="http://schemas.openxmlformats.org/officeDocument/2006/relationships/comments" Target="../comments4.xml"/><Relationship Id="rId2" Type="http://schemas.openxmlformats.org/officeDocument/2006/relationships/hyperlink" Target="https://arsskyrsla.arionbanki.is/library/Files/Sjalfbaerniskyrslur/2023/Umhverfis%c3%be%c3%a6ttir-EN.pdf" TargetMode="External"/><Relationship Id="rId3" Type="http://schemas.openxmlformats.org/officeDocument/2006/relationships/hyperlink" Target="https://arsskyrsla.arionbanki.is/lisalib/getfile.aspx?itemid=43345e91-c1c2-11ee-80e1-005056a47632" TargetMode="External"/><Relationship Id="rId4" Type="http://schemas.openxmlformats.org/officeDocument/2006/relationships/hyperlink" Target="https://www.handelsbanken.com/tron/xgpu/info/contents/v1/document/76-169033" TargetMode="External"/><Relationship Id="rId9" Type="http://schemas.openxmlformats.org/officeDocument/2006/relationships/hyperlink" Target="https://storage.mfn.se/b63abbba-9e45-4417-8c42-53e61ff5b517/annual-report-2023.pdf" TargetMode="External"/><Relationship Id="rId5" Type="http://schemas.openxmlformats.org/officeDocument/2006/relationships/hyperlink" Target="https://www.handelsbanken.com/tron/xgpu/info/contents/v1/document/76-213609" TargetMode="External"/><Relationship Id="rId6" Type="http://schemas.openxmlformats.org/officeDocument/2006/relationships/hyperlink" Target="https://www.nordea.com/en/doc/annual-report-nordea-bank-abp-2023.pdf" TargetMode="External"/><Relationship Id="rId7" Type="http://schemas.openxmlformats.org/officeDocument/2006/relationships/hyperlink" Target="https://sebgroup.com/siteassets/cision/documents/2024/20240227-seb-publicerar-ars-och-hallbarhetsredovisning-2023-sv-1-3410354-4760762.pdf" TargetMode="External"/><Relationship Id="rId8" Type="http://schemas.openxmlformats.org/officeDocument/2006/relationships/hyperlink" Target="https://internetbank.swedbank.se/ConditionsEarchive/download?bankid=1111&amp;id=WEBDOC-PRODE175406128" TargetMode="Externa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43.25"/>
  </cols>
  <sheetData>
    <row r="1">
      <c r="A1" s="1" t="s">
        <v>0</v>
      </c>
      <c r="B1" s="1" t="s">
        <v>1</v>
      </c>
      <c r="C1" s="1" t="s">
        <v>2</v>
      </c>
      <c r="D1" s="1" t="s">
        <v>3</v>
      </c>
      <c r="E1" s="2"/>
      <c r="F1" s="2"/>
      <c r="G1" s="2"/>
      <c r="H1" s="2"/>
      <c r="I1" s="1" t="s">
        <v>4</v>
      </c>
      <c r="J1" s="1" t="s">
        <v>5</v>
      </c>
      <c r="K1" s="2"/>
      <c r="L1" s="2"/>
      <c r="M1" s="2"/>
      <c r="N1" s="2"/>
      <c r="O1" s="2"/>
      <c r="P1" s="2"/>
      <c r="Q1" s="2"/>
      <c r="R1" s="2"/>
      <c r="S1" s="2"/>
      <c r="T1" s="2"/>
      <c r="U1" s="2"/>
      <c r="V1" s="2"/>
      <c r="W1" s="2"/>
      <c r="X1" s="2"/>
      <c r="Y1" s="2"/>
      <c r="Z1" s="2"/>
      <c r="AA1" s="2"/>
    </row>
    <row r="3">
      <c r="A3" s="3" t="s">
        <v>6</v>
      </c>
      <c r="B3" s="3" t="s">
        <v>7</v>
      </c>
      <c r="C3" s="4" t="s">
        <v>8</v>
      </c>
      <c r="D3" s="3" t="s">
        <v>9</v>
      </c>
    </row>
    <row r="4">
      <c r="A4" s="3" t="s">
        <v>6</v>
      </c>
      <c r="B4" s="3" t="s">
        <v>10</v>
      </c>
      <c r="C4" s="5" t="s">
        <v>11</v>
      </c>
      <c r="D4" s="3" t="s">
        <v>12</v>
      </c>
    </row>
    <row r="5">
      <c r="A5" s="3" t="s">
        <v>6</v>
      </c>
      <c r="B5" s="3" t="s">
        <v>13</v>
      </c>
      <c r="C5" s="4" t="s">
        <v>14</v>
      </c>
      <c r="D5" s="3" t="s">
        <v>15</v>
      </c>
    </row>
    <row r="9">
      <c r="A9" s="3" t="s">
        <v>16</v>
      </c>
      <c r="B9" s="3" t="s">
        <v>17</v>
      </c>
      <c r="C9" s="5" t="s">
        <v>18</v>
      </c>
      <c r="D9" s="3" t="s">
        <v>19</v>
      </c>
    </row>
    <row r="10">
      <c r="A10" s="3" t="s">
        <v>16</v>
      </c>
      <c r="B10" s="3" t="s">
        <v>20</v>
      </c>
      <c r="C10" s="5" t="s">
        <v>21</v>
      </c>
      <c r="D10" s="3" t="s">
        <v>22</v>
      </c>
    </row>
    <row r="11">
      <c r="A11" s="3" t="s">
        <v>16</v>
      </c>
      <c r="B11" s="3" t="s">
        <v>23</v>
      </c>
      <c r="C11" s="5" t="s">
        <v>24</v>
      </c>
      <c r="D11" s="3" t="s">
        <v>25</v>
      </c>
    </row>
    <row r="13">
      <c r="A13" s="3" t="s">
        <v>26</v>
      </c>
      <c r="B13" s="3" t="s">
        <v>27</v>
      </c>
      <c r="C13" s="5" t="s">
        <v>28</v>
      </c>
      <c r="D13" s="3" t="s">
        <v>29</v>
      </c>
    </row>
    <row r="15">
      <c r="A15" s="3" t="s">
        <v>30</v>
      </c>
      <c r="B15" s="3" t="s">
        <v>31</v>
      </c>
      <c r="C15" s="5" t="s">
        <v>32</v>
      </c>
      <c r="D15" s="3" t="s">
        <v>33</v>
      </c>
    </row>
  </sheetData>
  <hyperlinks>
    <hyperlink r:id="rId1" ref="C3"/>
    <hyperlink r:id="rId2" ref="C4"/>
    <hyperlink r:id="rId3" ref="C5"/>
    <hyperlink r:id="rId4" ref="C9"/>
    <hyperlink r:id="rId5" ref="C10"/>
    <hyperlink r:id="rId6" ref="C11"/>
    <hyperlink r:id="rId7" ref="C13"/>
    <hyperlink r:id="rId8" ref="C15"/>
  </hyperlinks>
  <drawing r:id="rId9"/>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2">
      <c r="A2" s="3" t="s">
        <v>34</v>
      </c>
    </row>
    <row r="3">
      <c r="A3" s="3" t="s">
        <v>35</v>
      </c>
    </row>
    <row r="5">
      <c r="A5" s="3" t="s">
        <v>36</v>
      </c>
    </row>
    <row r="6">
      <c r="A6" s="3" t="s">
        <v>37</v>
      </c>
    </row>
    <row r="7">
      <c r="A7" s="3" t="s">
        <v>38</v>
      </c>
    </row>
    <row r="8">
      <c r="A8" s="3" t="s">
        <v>39</v>
      </c>
    </row>
    <row r="9">
      <c r="A9" s="5" t="s">
        <v>40</v>
      </c>
    </row>
  </sheetData>
  <hyperlinks>
    <hyperlink r:id="rId1" ref="A9"/>
  </hyperlinks>
  <drawing r:id="rId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10.75"/>
    <col customWidth="1" min="2" max="2" width="15.25"/>
    <col customWidth="1" min="27" max="27" width="10.75"/>
    <col customWidth="1" min="28" max="28" width="16.25"/>
    <col customWidth="1" min="29" max="29" width="14.63"/>
    <col customWidth="1" min="30" max="30" width="19.13"/>
    <col customWidth="1" min="31" max="31" width="15.38"/>
    <col customWidth="1" min="33" max="33" width="18.63"/>
    <col customWidth="1" min="52" max="52" width="18.13"/>
    <col customWidth="1" min="65" max="65" width="10.75"/>
    <col customWidth="1" min="66" max="67" width="14.63"/>
    <col customWidth="1" min="68" max="68" width="19.13"/>
    <col customWidth="1" min="69" max="69" width="16.63"/>
    <col customWidth="1" min="71" max="71" width="15.25"/>
    <col customWidth="1" min="103" max="103" width="10.75"/>
    <col customWidth="1" min="104" max="104" width="23.25"/>
    <col customWidth="1" min="105" max="105" width="14.63"/>
    <col customWidth="1" min="106" max="106" width="19.13"/>
    <col customWidth="1" min="109" max="109" width="19.63"/>
    <col customWidth="1" min="125" max="125" width="28.5"/>
    <col customWidth="1" min="141" max="141" width="12.38"/>
    <col customWidth="1" min="142" max="142" width="16.88"/>
    <col customWidth="1" min="143" max="143" width="14.63"/>
    <col customWidth="1" min="144" max="144" width="19.13"/>
    <col customWidth="1" min="147" max="147" width="12.13"/>
    <col customWidth="1" min="179" max="179" width="10.75"/>
    <col customWidth="1" min="180" max="180" width="23.25"/>
    <col customWidth="1" min="181" max="181" width="14.63"/>
    <col customWidth="1" min="182" max="182" width="19.13"/>
    <col customWidth="1" min="185" max="185" width="35.75"/>
    <col customWidth="1" min="217" max="217" width="10.75"/>
    <col customWidth="1" min="218" max="218" width="23.25"/>
    <col customWidth="1" min="219" max="219" width="14.63"/>
    <col customWidth="1" min="220" max="220" width="19.13"/>
    <col customWidth="1" min="223" max="223" width="35.75"/>
    <col customWidth="1" min="255" max="255" width="10.75"/>
    <col customWidth="1" min="256" max="256" width="23.25"/>
    <col customWidth="1" min="257" max="257" width="14.63"/>
    <col customWidth="1" min="258" max="258" width="19.13"/>
    <col customWidth="1" min="261" max="261" width="35.75"/>
    <col customWidth="1" min="293" max="293" width="10.75"/>
    <col customWidth="1" min="294" max="294" width="23.25"/>
    <col customWidth="1" min="295" max="295" width="14.63"/>
    <col customWidth="1" min="296" max="296" width="19.13"/>
    <col customWidth="1" min="299" max="299" width="35.75"/>
    <col customWidth="1" min="331" max="331" width="10.75"/>
    <col customWidth="1" min="332" max="332" width="23.25"/>
    <col customWidth="1" min="333" max="333" width="14.63"/>
    <col customWidth="1" min="334" max="334" width="19.13"/>
    <col customWidth="1" min="337" max="337" width="35.75"/>
    <col customWidth="1" min="369" max="369" width="10.75"/>
    <col customWidth="1" min="370" max="370" width="23.25"/>
    <col customWidth="1" min="371" max="371" width="14.63"/>
    <col customWidth="1" min="372" max="372" width="19.13"/>
    <col customWidth="1" min="375" max="375" width="35.75"/>
    <col customWidth="1" min="407" max="407" width="10.75"/>
    <col customWidth="1" min="408" max="408" width="23.25"/>
    <col customWidth="1" min="409" max="409" width="14.63"/>
    <col customWidth="1" min="410" max="410" width="19.13"/>
    <col customWidth="1" min="413" max="413" width="35.75"/>
    <col customWidth="1" min="445" max="445" width="10.75"/>
    <col customWidth="1" min="446" max="446" width="23.25"/>
    <col customWidth="1" min="447" max="447" width="14.63"/>
    <col customWidth="1" min="448" max="448" width="19.13"/>
    <col customWidth="1" min="451" max="451" width="35.75"/>
    <col customWidth="1" min="483" max="483" width="10.75"/>
    <col customWidth="1" min="484" max="484" width="23.25"/>
    <col customWidth="1" min="485" max="485" width="14.63"/>
    <col customWidth="1" min="486" max="486" width="19.13"/>
    <col customWidth="1" min="489" max="489" width="35.75"/>
    <col customWidth="1" min="521" max="521" width="10.75"/>
    <col customWidth="1" min="522" max="522" width="23.25"/>
    <col customWidth="1" min="523" max="523" width="14.63"/>
    <col customWidth="1" min="524" max="524" width="19.13"/>
    <col customWidth="1" min="527" max="527" width="35.75"/>
    <col customWidth="1" min="559" max="559" width="10.75"/>
    <col customWidth="1" min="560" max="560" width="23.25"/>
    <col customWidth="1" min="561" max="561" width="14.63"/>
    <col customWidth="1" min="562" max="562" width="19.13"/>
    <col customWidth="1" min="565" max="565" width="35.75"/>
    <col customWidth="1" min="597" max="597" width="10.75"/>
    <col customWidth="1" min="598" max="598" width="23.25"/>
    <col customWidth="1" min="599" max="599" width="14.63"/>
    <col customWidth="1" min="600" max="600" width="19.13"/>
    <col customWidth="1" min="603" max="603" width="35.75"/>
    <col customWidth="1" min="635" max="635" width="10.75"/>
    <col customWidth="1" min="636" max="636" width="23.25"/>
    <col customWidth="1" min="637" max="637" width="14.63"/>
    <col customWidth="1" min="638" max="638" width="19.13"/>
    <col customWidth="1" min="641" max="641" width="35.75"/>
    <col customWidth="1" min="673" max="673" width="10.75"/>
    <col customWidth="1" min="674" max="674" width="23.25"/>
    <col customWidth="1" min="675" max="675" width="14.63"/>
    <col customWidth="1" min="676" max="676" width="19.13"/>
    <col customWidth="1" min="679" max="679" width="35.75"/>
    <col customWidth="1" min="711" max="711" width="10.75"/>
    <col customWidth="1" min="712" max="712" width="23.25"/>
    <col customWidth="1" min="713" max="713" width="14.63"/>
    <col customWidth="1" min="714" max="714" width="19.13"/>
    <col customWidth="1" min="717" max="717" width="35.75"/>
    <col customWidth="1" min="749" max="749" width="10.75"/>
    <col customWidth="1" min="750" max="750" width="23.25"/>
    <col customWidth="1" min="751" max="751" width="14.63"/>
    <col customWidth="1" min="752" max="752" width="19.13"/>
    <col customWidth="1" min="755" max="755" width="35.75"/>
    <col customWidth="1" min="787" max="787" width="10.75"/>
    <col customWidth="1" min="788" max="788" width="23.25"/>
    <col customWidth="1" min="789" max="789" width="14.63"/>
    <col customWidth="1" min="790" max="790" width="19.13"/>
    <col customWidth="1" min="793" max="793" width="35.75"/>
    <col customWidth="1" min="825" max="825" width="10.75"/>
    <col customWidth="1" min="826" max="826" width="23.25"/>
    <col customWidth="1" min="827" max="827" width="14.63"/>
    <col customWidth="1" min="828" max="828" width="19.13"/>
    <col customWidth="1" min="831" max="831" width="35.75"/>
    <col customWidth="1" min="863" max="863" width="10.75"/>
    <col customWidth="1" min="864" max="864" width="23.25"/>
    <col customWidth="1" min="865" max="865" width="14.63"/>
    <col customWidth="1" min="866" max="866" width="19.13"/>
    <col customWidth="1" min="869" max="869" width="35.75"/>
    <col customWidth="1" min="901" max="901" width="10.75"/>
    <col customWidth="1" min="902" max="902" width="23.25"/>
    <col customWidth="1" min="903" max="903" width="14.63"/>
    <col customWidth="1" min="904" max="904" width="19.13"/>
    <col customWidth="1" min="907" max="907" width="35.75"/>
  </cols>
  <sheetData>
    <row r="1">
      <c r="A1" s="6"/>
      <c r="B1" s="7" t="s">
        <v>41</v>
      </c>
      <c r="C1" s="7" t="s">
        <v>42</v>
      </c>
      <c r="D1" s="7" t="s">
        <v>43</v>
      </c>
      <c r="E1" s="7" t="s">
        <v>44</v>
      </c>
      <c r="F1" s="7" t="s">
        <v>45</v>
      </c>
      <c r="G1" s="7" t="s">
        <v>46</v>
      </c>
      <c r="H1" s="7" t="s">
        <v>47</v>
      </c>
      <c r="I1" s="7" t="s">
        <v>48</v>
      </c>
      <c r="J1" s="7" t="s">
        <v>49</v>
      </c>
      <c r="K1" s="7" t="s">
        <v>50</v>
      </c>
      <c r="L1" s="7" t="s">
        <v>51</v>
      </c>
      <c r="M1" s="7" t="s">
        <v>52</v>
      </c>
      <c r="N1" s="7" t="s">
        <v>53</v>
      </c>
      <c r="O1" s="7" t="s">
        <v>54</v>
      </c>
      <c r="P1" s="7" t="s">
        <v>55</v>
      </c>
      <c r="Q1" s="7" t="s">
        <v>56</v>
      </c>
      <c r="R1" s="7" t="s">
        <v>57</v>
      </c>
      <c r="S1" s="7" t="s">
        <v>58</v>
      </c>
      <c r="T1" s="7" t="s">
        <v>59</v>
      </c>
      <c r="U1" s="7" t="s">
        <v>60</v>
      </c>
      <c r="V1" s="7" t="s">
        <v>61</v>
      </c>
      <c r="W1" s="7" t="s">
        <v>62</v>
      </c>
      <c r="X1" s="7" t="s">
        <v>63</v>
      </c>
      <c r="Y1" s="7" t="s">
        <v>64</v>
      </c>
      <c r="Z1" s="7" t="s">
        <v>65</v>
      </c>
      <c r="AA1" s="7" t="s">
        <v>66</v>
      </c>
      <c r="AB1" s="7" t="s">
        <v>67</v>
      </c>
      <c r="AC1" s="7" t="s">
        <v>68</v>
      </c>
      <c r="AD1" s="7" t="s">
        <v>69</v>
      </c>
      <c r="AE1" s="7" t="s">
        <v>70</v>
      </c>
      <c r="AF1" s="7" t="s">
        <v>71</v>
      </c>
      <c r="AG1" s="7" t="s">
        <v>72</v>
      </c>
      <c r="AH1" s="7" t="s">
        <v>73</v>
      </c>
      <c r="AI1" s="7" t="s">
        <v>74</v>
      </c>
      <c r="AJ1" s="7" t="s">
        <v>75</v>
      </c>
      <c r="AK1" s="7" t="s">
        <v>76</v>
      </c>
      <c r="AL1" s="7" t="s">
        <v>77</v>
      </c>
      <c r="AM1" s="7" t="s">
        <v>78</v>
      </c>
      <c r="AN1" s="7" t="s">
        <v>79</v>
      </c>
      <c r="AO1" s="7" t="s">
        <v>80</v>
      </c>
      <c r="AP1" s="7" t="s">
        <v>81</v>
      </c>
      <c r="AQ1" s="7" t="s">
        <v>82</v>
      </c>
      <c r="AR1" s="7" t="s">
        <v>83</v>
      </c>
      <c r="AS1" s="7" t="s">
        <v>84</v>
      </c>
      <c r="AT1" s="7" t="s">
        <v>85</v>
      </c>
      <c r="AU1" s="7" t="s">
        <v>86</v>
      </c>
      <c r="AV1" s="7" t="s">
        <v>87</v>
      </c>
      <c r="AW1" s="7" t="s">
        <v>88</v>
      </c>
      <c r="AX1" s="7" t="s">
        <v>89</v>
      </c>
      <c r="AY1" s="7" t="s">
        <v>90</v>
      </c>
      <c r="AZ1" s="7" t="s">
        <v>91</v>
      </c>
      <c r="BA1" s="7" t="s">
        <v>92</v>
      </c>
      <c r="BB1" s="7" t="s">
        <v>93</v>
      </c>
      <c r="BC1" s="7" t="s">
        <v>94</v>
      </c>
      <c r="BD1" s="7" t="s">
        <v>95</v>
      </c>
      <c r="BE1" s="7" t="s">
        <v>96</v>
      </c>
      <c r="BF1" s="7" t="s">
        <v>97</v>
      </c>
      <c r="BG1" s="7" t="s">
        <v>98</v>
      </c>
      <c r="BH1" s="7" t="s">
        <v>99</v>
      </c>
      <c r="BI1" s="7" t="s">
        <v>100</v>
      </c>
      <c r="BJ1" s="7" t="s">
        <v>101</v>
      </c>
      <c r="BK1" s="7" t="s">
        <v>102</v>
      </c>
      <c r="BL1" s="7" t="s">
        <v>103</v>
      </c>
      <c r="BM1" s="7" t="s">
        <v>104</v>
      </c>
      <c r="BN1" s="7" t="s">
        <v>105</v>
      </c>
      <c r="BO1" s="7" t="s">
        <v>106</v>
      </c>
      <c r="BP1" s="7" t="s">
        <v>107</v>
      </c>
      <c r="BQ1" s="7" t="s">
        <v>108</v>
      </c>
      <c r="BR1" s="7" t="s">
        <v>109</v>
      </c>
      <c r="BS1" s="7" t="s">
        <v>110</v>
      </c>
      <c r="BT1" s="7" t="s">
        <v>111</v>
      </c>
      <c r="BU1" s="7" t="s">
        <v>112</v>
      </c>
      <c r="BV1" s="7" t="s">
        <v>113</v>
      </c>
      <c r="BW1" s="7" t="s">
        <v>114</v>
      </c>
      <c r="BX1" s="7" t="s">
        <v>115</v>
      </c>
      <c r="BY1" s="7" t="s">
        <v>116</v>
      </c>
      <c r="BZ1" s="8" t="s">
        <v>117</v>
      </c>
      <c r="CA1" s="8" t="s">
        <v>118</v>
      </c>
      <c r="CB1" s="8" t="s">
        <v>119</v>
      </c>
      <c r="CC1" s="8" t="s">
        <v>120</v>
      </c>
      <c r="CD1" s="8" t="s">
        <v>121</v>
      </c>
      <c r="CE1" s="8" t="s">
        <v>122</v>
      </c>
      <c r="CF1" s="8" t="s">
        <v>123</v>
      </c>
      <c r="CG1" s="8" t="s">
        <v>124</v>
      </c>
      <c r="CH1" s="8" t="s">
        <v>125</v>
      </c>
      <c r="CI1" s="8" t="s">
        <v>10</v>
      </c>
      <c r="CJ1" s="8" t="s">
        <v>126</v>
      </c>
      <c r="CK1" s="8" t="s">
        <v>127</v>
      </c>
      <c r="CL1" s="8" t="s">
        <v>128</v>
      </c>
      <c r="CM1" s="8" t="s">
        <v>129</v>
      </c>
      <c r="CN1" s="8" t="s">
        <v>130</v>
      </c>
      <c r="CO1" s="8" t="s">
        <v>131</v>
      </c>
      <c r="CP1" s="8" t="s">
        <v>132</v>
      </c>
      <c r="CQ1" s="8" t="s">
        <v>133</v>
      </c>
      <c r="CR1" s="8" t="s">
        <v>134</v>
      </c>
      <c r="CS1" s="8" t="s">
        <v>7</v>
      </c>
      <c r="CT1" s="8" t="s">
        <v>135</v>
      </c>
      <c r="CU1" s="8" t="s">
        <v>136</v>
      </c>
      <c r="CV1" s="8" t="s">
        <v>137</v>
      </c>
      <c r="CW1" s="8" t="s">
        <v>138</v>
      </c>
      <c r="CX1" s="8" t="s">
        <v>139</v>
      </c>
      <c r="CY1" s="8" t="s">
        <v>140</v>
      </c>
      <c r="CZ1" s="8" t="s">
        <v>141</v>
      </c>
      <c r="DA1" s="8" t="s">
        <v>142</v>
      </c>
      <c r="DB1" s="8" t="s">
        <v>143</v>
      </c>
      <c r="DC1" s="8" t="s">
        <v>144</v>
      </c>
      <c r="DD1" s="8" t="s">
        <v>145</v>
      </c>
      <c r="DE1" s="8" t="s">
        <v>146</v>
      </c>
      <c r="DF1" s="8" t="s">
        <v>147</v>
      </c>
      <c r="DG1" s="8" t="s">
        <v>148</v>
      </c>
      <c r="DH1" s="8" t="s">
        <v>149</v>
      </c>
      <c r="DI1" s="8" t="s">
        <v>150</v>
      </c>
      <c r="DJ1" s="8" t="s">
        <v>151</v>
      </c>
      <c r="DK1" s="8" t="s">
        <v>152</v>
      </c>
      <c r="DL1" s="8" t="s">
        <v>153</v>
      </c>
      <c r="DM1" s="8" t="s">
        <v>154</v>
      </c>
      <c r="DN1" s="8" t="s">
        <v>155</v>
      </c>
      <c r="DO1" s="8" t="s">
        <v>156</v>
      </c>
      <c r="DP1" s="8" t="s">
        <v>157</v>
      </c>
      <c r="DQ1" s="8" t="s">
        <v>158</v>
      </c>
      <c r="DR1" s="8" t="s">
        <v>159</v>
      </c>
      <c r="DS1" s="8" t="s">
        <v>160</v>
      </c>
      <c r="DT1" s="8" t="s">
        <v>161</v>
      </c>
      <c r="DU1" s="8" t="s">
        <v>162</v>
      </c>
      <c r="DV1" s="8" t="s">
        <v>163</v>
      </c>
      <c r="DW1" s="8" t="s">
        <v>164</v>
      </c>
      <c r="DX1" s="8" t="s">
        <v>165</v>
      </c>
      <c r="DY1" s="8" t="s">
        <v>166</v>
      </c>
      <c r="DZ1" s="8" t="s">
        <v>167</v>
      </c>
      <c r="EA1" s="8" t="s">
        <v>168</v>
      </c>
      <c r="EB1" s="8" t="s">
        <v>169</v>
      </c>
      <c r="EC1" s="8" t="s">
        <v>170</v>
      </c>
      <c r="ED1" s="8" t="s">
        <v>171</v>
      </c>
      <c r="EE1" s="8" t="s">
        <v>172</v>
      </c>
      <c r="EF1" s="8" t="s">
        <v>173</v>
      </c>
      <c r="EG1" s="8" t="s">
        <v>174</v>
      </c>
      <c r="EH1" s="8" t="s">
        <v>175</v>
      </c>
      <c r="EI1" s="8" t="s">
        <v>176</v>
      </c>
      <c r="EJ1" s="1" t="s">
        <v>177</v>
      </c>
      <c r="EK1" s="1" t="s">
        <v>178</v>
      </c>
      <c r="EL1" s="1" t="s">
        <v>179</v>
      </c>
      <c r="EM1" s="1" t="s">
        <v>180</v>
      </c>
      <c r="EN1" s="1" t="s">
        <v>181</v>
      </c>
      <c r="EO1" s="1" t="s">
        <v>182</v>
      </c>
      <c r="EP1" s="1" t="s">
        <v>183</v>
      </c>
      <c r="EQ1" s="9" t="s">
        <v>184</v>
      </c>
      <c r="ER1" s="9" t="s">
        <v>185</v>
      </c>
      <c r="ES1" s="9" t="s">
        <v>186</v>
      </c>
      <c r="ET1" s="9" t="s">
        <v>187</v>
      </c>
      <c r="EU1" s="9" t="s">
        <v>188</v>
      </c>
      <c r="EV1" s="9" t="s">
        <v>189</v>
      </c>
      <c r="EW1" s="9" t="s">
        <v>190</v>
      </c>
      <c r="EX1" s="9" t="s">
        <v>191</v>
      </c>
      <c r="EY1" s="8"/>
      <c r="EZ1" s="8"/>
      <c r="FA1" s="8"/>
      <c r="FB1" s="8"/>
      <c r="FC1" s="8"/>
      <c r="FD1" s="8"/>
      <c r="FE1" s="8"/>
      <c r="FF1" s="8"/>
      <c r="FG1" s="8"/>
      <c r="FH1" s="8"/>
      <c r="FI1" s="8"/>
      <c r="FJ1" s="8"/>
      <c r="FK1" s="8"/>
      <c r="FL1" s="8"/>
      <c r="FM1" s="8"/>
      <c r="FN1" s="8"/>
      <c r="FO1" s="8"/>
      <c r="FP1" s="8"/>
      <c r="FQ1" s="8"/>
      <c r="FR1" s="8"/>
      <c r="FS1" s="8"/>
      <c r="FT1" s="8"/>
      <c r="FU1" s="8"/>
      <c r="FV1" s="8"/>
      <c r="FW1" s="8"/>
      <c r="FX1" s="8"/>
      <c r="FY1" s="8"/>
      <c r="FZ1" s="8"/>
      <c r="GA1" s="8"/>
      <c r="GB1" s="8"/>
      <c r="GC1" s="8"/>
      <c r="GD1" s="8"/>
      <c r="GE1" s="8"/>
      <c r="GF1" s="8"/>
      <c r="GG1" s="8"/>
      <c r="GH1" s="8"/>
      <c r="GI1" s="8"/>
      <c r="GJ1" s="8"/>
      <c r="GK1" s="8"/>
      <c r="GL1" s="8"/>
      <c r="GM1" s="8"/>
      <c r="GN1" s="8"/>
      <c r="GO1" s="8"/>
      <c r="GP1" s="8"/>
      <c r="GQ1" s="8"/>
      <c r="GR1" s="8"/>
      <c r="GS1" s="8"/>
      <c r="GT1" s="8"/>
      <c r="GU1" s="8"/>
      <c r="GV1" s="8"/>
      <c r="GW1" s="8"/>
      <c r="GX1" s="8"/>
      <c r="GY1" s="8"/>
      <c r="GZ1" s="8"/>
      <c r="HA1" s="8"/>
      <c r="HB1" s="8"/>
      <c r="HC1" s="8"/>
      <c r="HD1" s="8"/>
      <c r="HE1" s="8"/>
      <c r="HF1" s="8"/>
      <c r="HG1" s="8"/>
      <c r="HH1" s="8"/>
      <c r="HI1" s="8"/>
      <c r="HJ1" s="8"/>
      <c r="HK1" s="8"/>
      <c r="HL1" s="8"/>
      <c r="HM1" s="8"/>
      <c r="HN1" s="8"/>
      <c r="HO1" s="8"/>
      <c r="HP1" s="8"/>
      <c r="HQ1" s="8"/>
      <c r="HR1" s="8"/>
      <c r="HS1" s="8"/>
      <c r="HT1" s="8"/>
      <c r="HU1" s="8"/>
      <c r="HV1" s="8"/>
      <c r="HW1" s="8"/>
      <c r="HX1" s="8"/>
      <c r="HY1" s="8"/>
      <c r="HZ1" s="8"/>
      <c r="IA1" s="8"/>
      <c r="IB1" s="8"/>
      <c r="IC1" s="8"/>
      <c r="ID1" s="8"/>
      <c r="IE1" s="8"/>
      <c r="IF1" s="8"/>
      <c r="IG1" s="8"/>
      <c r="IH1" s="8"/>
      <c r="II1" s="8"/>
      <c r="IJ1" s="8"/>
      <c r="IK1" s="8"/>
      <c r="IL1" s="8"/>
      <c r="IM1" s="8"/>
      <c r="IN1" s="8"/>
      <c r="IO1" s="8"/>
      <c r="IP1" s="8"/>
      <c r="IQ1" s="8"/>
      <c r="IR1" s="8"/>
      <c r="IS1" s="8"/>
      <c r="IT1" s="8"/>
      <c r="IU1" s="8"/>
      <c r="IV1" s="8"/>
      <c r="IW1" s="8"/>
      <c r="IX1" s="8"/>
      <c r="IY1" s="8"/>
      <c r="IZ1" s="8"/>
      <c r="JA1" s="8"/>
      <c r="JB1" s="8"/>
      <c r="JC1" s="8"/>
      <c r="JD1" s="8"/>
      <c r="JE1" s="8"/>
      <c r="JF1" s="8"/>
      <c r="JG1" s="8"/>
      <c r="JH1" s="8"/>
      <c r="JI1" s="8"/>
      <c r="JJ1" s="8"/>
      <c r="JK1" s="8"/>
      <c r="JL1" s="8"/>
      <c r="JM1" s="8"/>
      <c r="JN1" s="8"/>
      <c r="JO1" s="8"/>
      <c r="JP1" s="8"/>
      <c r="JQ1" s="8"/>
      <c r="JR1" s="8"/>
      <c r="JS1" s="8"/>
      <c r="JT1" s="8"/>
      <c r="JU1" s="8"/>
      <c r="JV1" s="8"/>
      <c r="JW1" s="8"/>
      <c r="JX1" s="8"/>
      <c r="JY1" s="8"/>
      <c r="JZ1" s="8"/>
      <c r="KA1" s="8"/>
      <c r="KB1" s="8"/>
      <c r="KC1" s="8"/>
      <c r="KD1" s="8"/>
      <c r="KE1" s="8"/>
      <c r="KF1" s="8"/>
      <c r="KG1" s="8"/>
      <c r="KH1" s="8"/>
      <c r="KI1" s="8"/>
      <c r="KJ1" s="8"/>
      <c r="KK1" s="8"/>
      <c r="KL1" s="8"/>
      <c r="KM1" s="8"/>
      <c r="KN1" s="8"/>
      <c r="KO1" s="8"/>
      <c r="KP1" s="8"/>
      <c r="KQ1" s="8"/>
      <c r="KR1" s="8"/>
      <c r="KS1" s="8"/>
      <c r="KT1" s="8"/>
      <c r="KU1" s="8"/>
      <c r="KV1" s="8"/>
      <c r="KW1" s="8"/>
      <c r="KX1" s="8"/>
      <c r="KY1" s="8"/>
      <c r="KZ1" s="8"/>
      <c r="LA1" s="8"/>
      <c r="LB1" s="8"/>
      <c r="LC1" s="8"/>
      <c r="LD1" s="8"/>
      <c r="LE1" s="8"/>
      <c r="LF1" s="8"/>
      <c r="LG1" s="8"/>
      <c r="LH1" s="8"/>
      <c r="LI1" s="8"/>
      <c r="LJ1" s="8"/>
      <c r="LK1" s="8"/>
      <c r="LL1" s="8"/>
      <c r="LM1" s="8"/>
      <c r="LN1" s="8"/>
      <c r="LO1" s="8"/>
      <c r="LP1" s="8"/>
      <c r="LQ1" s="8"/>
      <c r="LR1" s="8"/>
      <c r="LS1" s="8"/>
      <c r="LT1" s="8"/>
      <c r="LU1" s="8"/>
      <c r="LV1" s="8"/>
      <c r="LW1" s="8"/>
      <c r="LX1" s="8"/>
      <c r="LY1" s="8"/>
      <c r="LZ1" s="8"/>
      <c r="MA1" s="8"/>
      <c r="MB1" s="8"/>
      <c r="MC1" s="8"/>
      <c r="MD1" s="8"/>
      <c r="ME1" s="8"/>
      <c r="MF1" s="8"/>
      <c r="MG1" s="8"/>
      <c r="MH1" s="8"/>
      <c r="MI1" s="8"/>
      <c r="MJ1" s="8"/>
      <c r="MK1" s="8"/>
      <c r="ML1" s="8"/>
      <c r="MM1" s="8"/>
      <c r="MN1" s="8"/>
      <c r="MO1" s="8"/>
      <c r="MP1" s="8"/>
      <c r="MQ1" s="8"/>
      <c r="MR1" s="8"/>
      <c r="MS1" s="8"/>
      <c r="MT1" s="8"/>
      <c r="MU1" s="8"/>
      <c r="MV1" s="8"/>
      <c r="MW1" s="8"/>
      <c r="MX1" s="8"/>
      <c r="MY1" s="8"/>
      <c r="MZ1" s="8"/>
      <c r="NA1" s="8"/>
      <c r="NB1" s="8"/>
      <c r="NC1" s="8"/>
      <c r="ND1" s="8"/>
      <c r="NE1" s="8"/>
      <c r="NF1" s="8"/>
      <c r="NG1" s="8"/>
      <c r="NH1" s="8"/>
      <c r="NI1" s="8"/>
      <c r="NJ1" s="8"/>
      <c r="NK1" s="8"/>
      <c r="NL1" s="8"/>
      <c r="NM1" s="8"/>
      <c r="NN1" s="8"/>
      <c r="NO1" s="8"/>
      <c r="NP1" s="8"/>
      <c r="NQ1" s="8"/>
      <c r="NR1" s="8"/>
      <c r="NS1" s="8"/>
      <c r="NT1" s="8"/>
      <c r="NU1" s="8"/>
      <c r="NV1" s="8"/>
      <c r="NW1" s="8"/>
      <c r="NX1" s="8"/>
      <c r="NY1" s="8"/>
      <c r="NZ1" s="8"/>
      <c r="OA1" s="8"/>
      <c r="OB1" s="8"/>
      <c r="OC1" s="8"/>
      <c r="OD1" s="8"/>
      <c r="OE1" s="8"/>
      <c r="OF1" s="8"/>
      <c r="OG1" s="8"/>
      <c r="OH1" s="8"/>
      <c r="OI1" s="8"/>
      <c r="OJ1" s="8"/>
      <c r="OK1" s="8"/>
      <c r="OL1" s="8"/>
      <c r="OM1" s="8"/>
      <c r="ON1" s="8"/>
      <c r="OO1" s="8"/>
      <c r="OP1" s="8"/>
      <c r="OQ1" s="8"/>
      <c r="OR1" s="8"/>
      <c r="OS1" s="8"/>
      <c r="OT1" s="8"/>
      <c r="OU1" s="8"/>
      <c r="OV1" s="8"/>
      <c r="OW1" s="8"/>
      <c r="OX1" s="8"/>
      <c r="OY1" s="8"/>
      <c r="OZ1" s="8"/>
      <c r="PA1" s="8"/>
      <c r="PB1" s="8"/>
      <c r="PC1" s="8"/>
      <c r="PD1" s="8"/>
      <c r="PE1" s="8"/>
      <c r="PF1" s="8"/>
      <c r="PG1" s="8"/>
      <c r="PH1" s="8"/>
      <c r="PI1" s="8"/>
      <c r="PJ1" s="8"/>
      <c r="PK1" s="8"/>
      <c r="PL1" s="8"/>
      <c r="PM1" s="8"/>
      <c r="PN1" s="8"/>
      <c r="PO1" s="8"/>
      <c r="PP1" s="8"/>
      <c r="PQ1" s="8"/>
      <c r="PR1" s="8"/>
      <c r="PS1" s="8"/>
      <c r="PT1" s="8"/>
      <c r="PU1" s="8"/>
      <c r="PV1" s="8"/>
      <c r="PW1" s="8"/>
      <c r="PX1" s="8"/>
      <c r="PY1" s="8"/>
      <c r="PZ1" s="8"/>
      <c r="QA1" s="8"/>
      <c r="QB1" s="8"/>
      <c r="QC1" s="8"/>
      <c r="QD1" s="8"/>
      <c r="QE1" s="8"/>
      <c r="QF1" s="8"/>
      <c r="QG1" s="8"/>
      <c r="QH1" s="8"/>
      <c r="QI1" s="8"/>
      <c r="QJ1" s="8"/>
      <c r="QK1" s="8"/>
      <c r="QL1" s="8"/>
      <c r="QM1" s="8"/>
      <c r="QN1" s="8"/>
      <c r="QO1" s="8"/>
      <c r="QP1" s="8"/>
      <c r="QQ1" s="8"/>
      <c r="QR1" s="8"/>
      <c r="QS1" s="8"/>
      <c r="QT1" s="8"/>
      <c r="QU1" s="8"/>
      <c r="QV1" s="8"/>
      <c r="QW1" s="8"/>
      <c r="QX1" s="8"/>
      <c r="QY1" s="8"/>
      <c r="QZ1" s="8"/>
      <c r="RA1" s="8"/>
      <c r="RB1" s="8"/>
      <c r="RC1" s="8"/>
      <c r="RD1" s="8"/>
      <c r="RE1" s="8"/>
      <c r="RF1" s="8"/>
      <c r="RG1" s="8"/>
      <c r="RH1" s="8"/>
      <c r="RI1" s="8"/>
      <c r="RJ1" s="8"/>
      <c r="RK1" s="8"/>
      <c r="RL1" s="8"/>
      <c r="RM1" s="8"/>
      <c r="RN1" s="8"/>
      <c r="RO1" s="8"/>
      <c r="RP1" s="8"/>
      <c r="RQ1" s="8"/>
      <c r="RR1" s="8"/>
      <c r="RS1" s="8"/>
      <c r="RT1" s="8"/>
      <c r="RU1" s="8"/>
      <c r="RV1" s="8"/>
      <c r="RW1" s="8"/>
      <c r="RX1" s="8"/>
      <c r="RY1" s="8"/>
      <c r="RZ1" s="8"/>
      <c r="SA1" s="8"/>
      <c r="SB1" s="8"/>
      <c r="SC1" s="8"/>
      <c r="SD1" s="8"/>
      <c r="SE1" s="8"/>
      <c r="SF1" s="8"/>
      <c r="SG1" s="8"/>
      <c r="SH1" s="8"/>
      <c r="SI1" s="8"/>
      <c r="SJ1" s="8"/>
      <c r="SK1" s="8"/>
      <c r="SL1" s="8"/>
      <c r="SM1" s="8"/>
      <c r="SN1" s="8"/>
      <c r="SO1" s="8"/>
      <c r="SP1" s="8"/>
      <c r="SQ1" s="8"/>
      <c r="SR1" s="8"/>
      <c r="SS1" s="8"/>
      <c r="ST1" s="8"/>
      <c r="SU1" s="8"/>
      <c r="SV1" s="8"/>
      <c r="SW1" s="8"/>
      <c r="SX1" s="8"/>
      <c r="SY1" s="8"/>
      <c r="SZ1" s="8"/>
      <c r="TA1" s="8"/>
      <c r="TB1" s="8"/>
      <c r="TC1" s="8"/>
      <c r="TD1" s="8"/>
      <c r="TE1" s="8"/>
      <c r="TF1" s="8"/>
      <c r="TG1" s="8"/>
      <c r="TH1" s="8"/>
      <c r="TI1" s="8"/>
      <c r="TJ1" s="8"/>
      <c r="TK1" s="8"/>
      <c r="TL1" s="8"/>
      <c r="TM1" s="8"/>
      <c r="TN1" s="8"/>
      <c r="TO1" s="8"/>
      <c r="TP1" s="8"/>
      <c r="TQ1" s="8"/>
      <c r="TR1" s="8"/>
      <c r="TS1" s="8"/>
      <c r="TT1" s="8"/>
      <c r="TU1" s="8"/>
      <c r="TV1" s="8"/>
      <c r="TW1" s="8"/>
      <c r="TX1" s="8"/>
      <c r="TY1" s="8"/>
      <c r="TZ1" s="8"/>
      <c r="UA1" s="8"/>
      <c r="UB1" s="8"/>
      <c r="UC1" s="8"/>
      <c r="UD1" s="8"/>
      <c r="UE1" s="8"/>
      <c r="UF1" s="8"/>
      <c r="UG1" s="8"/>
      <c r="UH1" s="8"/>
      <c r="UI1" s="8"/>
      <c r="UJ1" s="8"/>
      <c r="UK1" s="8"/>
      <c r="UL1" s="8"/>
      <c r="UM1" s="8"/>
      <c r="UN1" s="8"/>
      <c r="UO1" s="8"/>
      <c r="UP1" s="8"/>
      <c r="UQ1" s="8"/>
      <c r="UR1" s="8"/>
      <c r="US1" s="8"/>
      <c r="UT1" s="8"/>
      <c r="UU1" s="8"/>
      <c r="UV1" s="8"/>
      <c r="UW1" s="8"/>
      <c r="UX1" s="8"/>
      <c r="UY1" s="8"/>
      <c r="UZ1" s="8"/>
      <c r="VA1" s="8"/>
      <c r="VB1" s="8"/>
      <c r="VC1" s="8"/>
      <c r="VD1" s="8"/>
      <c r="VE1" s="8"/>
      <c r="VF1" s="8"/>
      <c r="VG1" s="8"/>
      <c r="VH1" s="8"/>
      <c r="VI1" s="8"/>
      <c r="VJ1" s="8"/>
      <c r="VK1" s="8"/>
      <c r="VL1" s="8"/>
      <c r="VM1" s="8"/>
      <c r="VN1" s="8"/>
      <c r="VO1" s="8"/>
      <c r="VP1" s="8"/>
      <c r="VQ1" s="8"/>
      <c r="VR1" s="8"/>
      <c r="VS1" s="8"/>
      <c r="VT1" s="8"/>
      <c r="VU1" s="8"/>
      <c r="VV1" s="8"/>
      <c r="VW1" s="8"/>
      <c r="VX1" s="8"/>
      <c r="VY1" s="8"/>
      <c r="VZ1" s="8"/>
      <c r="WA1" s="8"/>
      <c r="WB1" s="8"/>
      <c r="WC1" s="8"/>
      <c r="WD1" s="8"/>
      <c r="WE1" s="8"/>
      <c r="WF1" s="8"/>
      <c r="WG1" s="8"/>
      <c r="WH1" s="8"/>
      <c r="WI1" s="8"/>
      <c r="WJ1" s="8"/>
      <c r="WK1" s="8"/>
      <c r="WL1" s="8"/>
      <c r="WM1" s="8"/>
      <c r="WN1" s="8"/>
      <c r="WO1" s="8"/>
      <c r="WP1" s="8"/>
      <c r="WQ1" s="8"/>
      <c r="WR1" s="8"/>
      <c r="WS1" s="8"/>
      <c r="WT1" s="8"/>
      <c r="WU1" s="8"/>
      <c r="WV1" s="8"/>
      <c r="WW1" s="8"/>
      <c r="WX1" s="8"/>
      <c r="WY1" s="8"/>
      <c r="WZ1" s="8"/>
      <c r="XA1" s="8"/>
      <c r="XB1" s="8"/>
      <c r="XC1" s="8"/>
      <c r="XD1" s="8"/>
      <c r="XE1" s="8"/>
      <c r="XF1" s="8"/>
      <c r="XG1" s="8"/>
      <c r="XH1" s="8"/>
      <c r="XI1" s="8"/>
      <c r="XJ1" s="8"/>
      <c r="XK1" s="8"/>
      <c r="XL1" s="8"/>
      <c r="XM1" s="8"/>
      <c r="XN1" s="8"/>
      <c r="XO1" s="8"/>
      <c r="XP1" s="8"/>
      <c r="XQ1" s="8"/>
      <c r="XR1" s="8"/>
      <c r="XS1" s="8"/>
      <c r="XT1" s="8"/>
      <c r="XU1" s="8"/>
      <c r="XV1" s="8"/>
      <c r="XW1" s="8"/>
      <c r="XX1" s="8"/>
      <c r="XY1" s="8"/>
      <c r="XZ1" s="8"/>
      <c r="YA1" s="8"/>
      <c r="YB1" s="8"/>
      <c r="YC1" s="8"/>
      <c r="YD1" s="8"/>
      <c r="YE1" s="8"/>
      <c r="YF1" s="8"/>
      <c r="YG1" s="8"/>
      <c r="YH1" s="8"/>
      <c r="YI1" s="8"/>
      <c r="YJ1" s="8"/>
      <c r="YK1" s="8"/>
      <c r="YL1" s="8"/>
      <c r="YM1" s="8"/>
      <c r="YN1" s="8"/>
      <c r="YO1" s="8"/>
      <c r="YP1" s="8"/>
      <c r="YQ1" s="8"/>
      <c r="YR1" s="8"/>
      <c r="YS1" s="8"/>
      <c r="YT1" s="8"/>
      <c r="YU1" s="8"/>
      <c r="YV1" s="8"/>
      <c r="YW1" s="8"/>
      <c r="YX1" s="8"/>
      <c r="YY1" s="8"/>
      <c r="YZ1" s="8"/>
      <c r="ZA1" s="8"/>
      <c r="ZB1" s="8"/>
      <c r="ZC1" s="8"/>
      <c r="ZD1" s="8"/>
      <c r="ZE1" s="8"/>
      <c r="ZF1" s="8"/>
      <c r="ZG1" s="8"/>
      <c r="ZH1" s="8"/>
      <c r="ZI1" s="8"/>
      <c r="ZJ1" s="8"/>
      <c r="ZK1" s="8"/>
      <c r="ZL1" s="8"/>
      <c r="ZM1" s="8"/>
      <c r="ZN1" s="8"/>
      <c r="ZO1" s="8"/>
      <c r="ZP1" s="8"/>
      <c r="ZQ1" s="8"/>
      <c r="ZR1" s="8"/>
      <c r="ZS1" s="8"/>
      <c r="ZT1" s="8"/>
      <c r="ZU1" s="8"/>
      <c r="ZV1" s="8"/>
      <c r="ZW1" s="8"/>
      <c r="ZX1" s="8"/>
      <c r="ZY1" s="8"/>
      <c r="ZZ1" s="8"/>
      <c r="AAA1" s="8"/>
      <c r="AAB1" s="8"/>
      <c r="AAC1" s="8"/>
      <c r="AAD1" s="8"/>
      <c r="AAE1" s="8"/>
      <c r="AAF1" s="8"/>
      <c r="AAG1" s="8"/>
      <c r="AAH1" s="8"/>
      <c r="AAI1" s="8"/>
      <c r="AAJ1" s="8"/>
      <c r="AAK1" s="8"/>
      <c r="AAL1" s="8"/>
      <c r="AAM1" s="8"/>
      <c r="AAN1" s="8"/>
      <c r="AAO1" s="8"/>
      <c r="AAP1" s="8"/>
      <c r="AAQ1" s="8"/>
      <c r="AAR1" s="8"/>
      <c r="AAS1" s="8"/>
      <c r="AAT1" s="8"/>
      <c r="AAU1" s="8"/>
      <c r="AAV1" s="8"/>
      <c r="AAW1" s="8"/>
      <c r="AAX1" s="8"/>
      <c r="AAY1" s="8"/>
      <c r="AAZ1" s="8"/>
      <c r="ABA1" s="8"/>
      <c r="ABB1" s="8"/>
      <c r="ABC1" s="8"/>
      <c r="ABD1" s="8"/>
      <c r="ABE1" s="8"/>
      <c r="ABF1" s="8"/>
      <c r="ABG1" s="8"/>
      <c r="ABH1" s="8"/>
      <c r="ABI1" s="8"/>
      <c r="ABJ1" s="8"/>
      <c r="ABK1" s="8"/>
      <c r="ABL1" s="8"/>
      <c r="ABM1" s="8"/>
      <c r="ABN1" s="8"/>
      <c r="ABO1" s="8"/>
      <c r="ABP1" s="8"/>
      <c r="ABQ1" s="8"/>
      <c r="ABR1" s="8"/>
      <c r="ABS1" s="8"/>
      <c r="ABT1" s="8"/>
      <c r="ABU1" s="8"/>
      <c r="ABV1" s="8"/>
      <c r="ABW1" s="8"/>
      <c r="ABX1" s="8"/>
      <c r="ABY1" s="8"/>
      <c r="ABZ1" s="8"/>
      <c r="ACA1" s="8"/>
      <c r="ACB1" s="8"/>
      <c r="ACC1" s="8"/>
      <c r="ACD1" s="8"/>
      <c r="ACE1" s="8"/>
      <c r="ACF1" s="8"/>
      <c r="ACG1" s="8"/>
      <c r="ACH1" s="8"/>
      <c r="ACI1" s="8"/>
      <c r="ACJ1" s="8"/>
      <c r="ACK1" s="8"/>
      <c r="ACL1" s="8"/>
      <c r="ACM1" s="8"/>
      <c r="ACN1" s="8"/>
      <c r="ACO1" s="8"/>
      <c r="ACP1" s="8"/>
      <c r="ACQ1" s="8"/>
      <c r="ACR1" s="8"/>
      <c r="ACS1" s="8"/>
      <c r="ACT1" s="8"/>
      <c r="ACU1" s="8"/>
      <c r="ACV1" s="8"/>
      <c r="ACW1" s="8"/>
      <c r="ACX1" s="8"/>
      <c r="ACY1" s="8"/>
      <c r="ACZ1" s="8"/>
      <c r="ADA1" s="8"/>
      <c r="ADB1" s="8"/>
      <c r="ADC1" s="8"/>
      <c r="ADD1" s="8"/>
      <c r="ADE1" s="8"/>
      <c r="ADF1" s="8"/>
      <c r="ADG1" s="8"/>
      <c r="ADH1" s="8"/>
      <c r="ADI1" s="8"/>
      <c r="ADJ1" s="8"/>
      <c r="ADK1" s="8"/>
      <c r="ADL1" s="8"/>
      <c r="ADM1" s="8"/>
      <c r="ADN1" s="8"/>
      <c r="ADO1" s="8"/>
      <c r="ADP1" s="8"/>
      <c r="ADQ1" s="8"/>
      <c r="ADR1" s="8"/>
      <c r="ADS1" s="8"/>
      <c r="ADT1" s="8"/>
      <c r="ADU1" s="8"/>
      <c r="ADV1" s="8"/>
      <c r="ADW1" s="8"/>
      <c r="ADX1" s="8"/>
      <c r="ADY1" s="8"/>
      <c r="ADZ1" s="8"/>
      <c r="AEA1" s="8"/>
      <c r="AEB1" s="8"/>
      <c r="AEC1" s="8"/>
      <c r="AED1" s="8"/>
      <c r="AEE1" s="8"/>
      <c r="AEF1" s="8"/>
      <c r="AEG1" s="8"/>
      <c r="AEH1" s="8"/>
      <c r="AEI1" s="8"/>
      <c r="AEJ1" s="8"/>
      <c r="AEK1" s="8"/>
      <c r="AEL1" s="8"/>
      <c r="AEM1" s="8"/>
      <c r="AEN1" s="8"/>
      <c r="AEO1" s="8"/>
      <c r="AEP1" s="8"/>
      <c r="AEQ1" s="8"/>
      <c r="AER1" s="8"/>
      <c r="AES1" s="8"/>
      <c r="AET1" s="8"/>
      <c r="AEU1" s="8"/>
      <c r="AEV1" s="8"/>
      <c r="AEW1" s="8"/>
      <c r="AEX1" s="8"/>
      <c r="AEY1" s="8"/>
      <c r="AEZ1" s="8"/>
      <c r="AFA1" s="8"/>
      <c r="AFB1" s="8"/>
      <c r="AFC1" s="8"/>
      <c r="AFD1" s="8"/>
      <c r="AFE1" s="8"/>
      <c r="AFF1" s="8"/>
      <c r="AFG1" s="8"/>
      <c r="AFH1" s="8"/>
      <c r="AFI1" s="8"/>
      <c r="AFJ1" s="8"/>
      <c r="AFK1" s="8"/>
      <c r="AFL1" s="8"/>
      <c r="AFM1" s="8"/>
      <c r="AFN1" s="8"/>
      <c r="AFO1" s="8"/>
      <c r="AFP1" s="8"/>
      <c r="AFQ1" s="8"/>
      <c r="AFR1" s="8"/>
      <c r="AFS1" s="8"/>
      <c r="AFT1" s="8"/>
      <c r="AFU1" s="8"/>
      <c r="AFV1" s="8"/>
      <c r="AFW1" s="8"/>
      <c r="AFX1" s="8"/>
      <c r="AFY1" s="8"/>
      <c r="AFZ1" s="8"/>
      <c r="AGA1" s="8"/>
      <c r="AGB1" s="8"/>
      <c r="AGC1" s="8"/>
      <c r="AGD1" s="8"/>
      <c r="AGE1" s="8"/>
      <c r="AGF1" s="8"/>
      <c r="AGG1" s="8"/>
      <c r="AGH1" s="8"/>
      <c r="AGI1" s="8"/>
      <c r="AGJ1" s="8"/>
      <c r="AGK1" s="8"/>
      <c r="AGL1" s="8"/>
      <c r="AGM1" s="8"/>
      <c r="AGN1" s="8"/>
      <c r="AGO1" s="8"/>
      <c r="AGP1" s="8"/>
      <c r="AGQ1" s="8"/>
      <c r="AGR1" s="8"/>
      <c r="AGS1" s="8"/>
      <c r="AGT1" s="8"/>
      <c r="AGU1" s="8"/>
      <c r="AGV1" s="8"/>
      <c r="AGW1" s="8"/>
      <c r="AGX1" s="8"/>
      <c r="AGY1" s="8"/>
      <c r="AGZ1" s="8"/>
      <c r="AHA1" s="8"/>
      <c r="AHB1" s="8"/>
      <c r="AHC1" s="8"/>
      <c r="AHD1" s="8"/>
      <c r="AHE1" s="8"/>
      <c r="AHF1" s="8"/>
      <c r="AHG1" s="8"/>
      <c r="AHH1" s="8"/>
      <c r="AHI1" s="8"/>
      <c r="AHJ1" s="8"/>
      <c r="AHK1" s="8"/>
      <c r="AHL1" s="8"/>
      <c r="AHM1" s="8"/>
      <c r="AHN1" s="8"/>
      <c r="AHO1" s="8"/>
      <c r="AHP1" s="8"/>
      <c r="AHQ1" s="8"/>
      <c r="AHR1" s="8"/>
      <c r="AHS1" s="8"/>
      <c r="AHT1" s="8"/>
      <c r="AHU1" s="8"/>
      <c r="AHV1" s="8"/>
      <c r="AHW1" s="8"/>
      <c r="AHX1" s="8"/>
      <c r="AHY1" s="8"/>
      <c r="AHZ1" s="8"/>
      <c r="AIA1" s="8"/>
      <c r="AIB1" s="8"/>
      <c r="AIC1" s="8"/>
      <c r="AID1" s="8"/>
      <c r="AIE1" s="8"/>
      <c r="AIF1" s="8"/>
      <c r="AIG1" s="8"/>
      <c r="AIH1" s="8"/>
      <c r="AII1" s="8"/>
      <c r="AIJ1" s="8"/>
      <c r="AIK1" s="8"/>
      <c r="AIL1" s="8"/>
      <c r="AIM1" s="8"/>
    </row>
    <row r="2">
      <c r="A2" s="6" t="s">
        <v>192</v>
      </c>
      <c r="B2" s="7" t="s">
        <v>193</v>
      </c>
      <c r="C2" s="10"/>
      <c r="D2" s="10"/>
      <c r="E2" s="10"/>
      <c r="F2" s="10"/>
      <c r="G2" s="10"/>
      <c r="H2" s="10"/>
      <c r="I2" s="10"/>
      <c r="J2" s="10"/>
      <c r="K2" s="10"/>
      <c r="L2" s="10"/>
      <c r="M2" s="10"/>
      <c r="N2" s="10" t="s">
        <v>194</v>
      </c>
      <c r="O2" s="10"/>
      <c r="P2" s="10"/>
      <c r="Q2" s="10"/>
      <c r="R2" s="10"/>
      <c r="S2" s="10"/>
      <c r="T2" s="10"/>
      <c r="U2" s="10"/>
      <c r="V2" s="10"/>
      <c r="W2" s="10"/>
      <c r="X2" s="10"/>
      <c r="Y2" s="10"/>
      <c r="Z2" s="10"/>
      <c r="AA2" s="10"/>
      <c r="AB2" s="10"/>
      <c r="AC2" s="10"/>
      <c r="AD2" s="10"/>
      <c r="AE2" s="10"/>
      <c r="AF2" s="10"/>
      <c r="AG2" s="10"/>
      <c r="AH2" s="10"/>
      <c r="AI2" s="10"/>
      <c r="AJ2" s="10" t="s">
        <v>195</v>
      </c>
      <c r="AK2" s="10"/>
      <c r="AL2" s="10"/>
      <c r="AM2" s="10"/>
      <c r="AN2" s="10"/>
      <c r="AO2" s="10"/>
      <c r="AP2" s="10"/>
      <c r="AQ2" s="10" t="s">
        <v>196</v>
      </c>
      <c r="AR2" s="10"/>
      <c r="AS2" s="10"/>
      <c r="AT2" s="10"/>
      <c r="AU2" s="10"/>
      <c r="AV2" s="10"/>
      <c r="AW2" s="10"/>
      <c r="AX2" s="10"/>
      <c r="AY2" s="10"/>
      <c r="AZ2" s="10" t="s">
        <v>197</v>
      </c>
      <c r="BA2" s="10"/>
      <c r="BB2" s="10"/>
      <c r="BC2" s="10"/>
      <c r="BD2" s="10"/>
      <c r="BE2" s="10"/>
      <c r="BF2" s="10"/>
      <c r="BG2" s="10"/>
      <c r="BH2" s="10"/>
      <c r="BI2" s="10"/>
      <c r="BJ2" s="10"/>
      <c r="BK2" s="10"/>
      <c r="BL2" s="10"/>
      <c r="BM2" s="10"/>
      <c r="BN2" s="10"/>
      <c r="BO2" s="10"/>
      <c r="BP2" s="10"/>
      <c r="BQ2" s="10"/>
      <c r="BR2" s="10"/>
      <c r="BS2" s="10"/>
      <c r="BT2" s="10"/>
      <c r="BU2" s="10"/>
      <c r="BV2" s="10"/>
      <c r="BW2" s="10"/>
      <c r="BX2" s="10"/>
      <c r="BY2" s="10"/>
      <c r="BZ2" s="11"/>
      <c r="CA2" s="11"/>
      <c r="CB2" s="11"/>
      <c r="CC2" s="11"/>
      <c r="CD2" s="11"/>
      <c r="CE2" s="11"/>
      <c r="CF2" s="11"/>
      <c r="CG2" s="11"/>
      <c r="CH2" s="11"/>
      <c r="CI2" s="11"/>
      <c r="CJ2" s="11"/>
      <c r="CK2" s="11"/>
      <c r="CL2" s="11"/>
      <c r="CM2" s="11"/>
      <c r="CN2" s="11"/>
      <c r="CO2" s="11"/>
      <c r="CP2" s="11"/>
      <c r="CQ2" s="11"/>
      <c r="CR2" s="11"/>
      <c r="CS2" s="11"/>
      <c r="CT2" s="11"/>
      <c r="CU2" s="11"/>
      <c r="CV2" s="11"/>
      <c r="CW2" s="11"/>
      <c r="CX2" s="11"/>
      <c r="CY2" s="11"/>
      <c r="CZ2" s="11"/>
      <c r="DA2" s="11"/>
      <c r="DB2" s="11"/>
      <c r="DC2" s="11"/>
      <c r="DD2" s="11"/>
      <c r="DE2" s="11"/>
      <c r="DF2" s="11"/>
      <c r="DG2" s="10" t="s">
        <v>198</v>
      </c>
      <c r="DH2" s="11"/>
      <c r="DI2" s="11"/>
      <c r="DJ2" s="11"/>
      <c r="DK2" s="11"/>
      <c r="DL2" s="11"/>
      <c r="DM2" s="11"/>
      <c r="DN2" s="11"/>
      <c r="DO2" s="11"/>
      <c r="DP2" s="11"/>
      <c r="DQ2" s="11"/>
      <c r="DR2" s="11"/>
      <c r="DS2" s="11"/>
      <c r="DT2" s="11"/>
      <c r="DU2" s="10" t="s">
        <v>199</v>
      </c>
      <c r="DV2" s="11"/>
      <c r="DW2" s="11"/>
      <c r="DX2" s="11"/>
      <c r="DY2" s="11"/>
      <c r="DZ2" s="11"/>
      <c r="EA2" s="11"/>
      <c r="EB2" s="11"/>
      <c r="EC2" s="11"/>
      <c r="ED2" s="11"/>
      <c r="EE2" s="11"/>
      <c r="EF2" s="11"/>
      <c r="EG2" s="10" t="s">
        <v>200</v>
      </c>
      <c r="EH2" s="11"/>
      <c r="EI2" s="11"/>
      <c r="EK2" s="11"/>
      <c r="EL2" s="11"/>
      <c r="EM2" s="11"/>
      <c r="EN2" s="11"/>
      <c r="EO2" s="11"/>
      <c r="EP2" s="11"/>
      <c r="EQ2" s="12"/>
      <c r="ER2" s="11"/>
      <c r="ES2" s="11"/>
      <c r="ET2" s="11"/>
      <c r="EU2" s="11"/>
      <c r="EV2" s="11"/>
      <c r="EW2" s="11"/>
      <c r="EX2" s="11"/>
      <c r="EY2" s="11"/>
      <c r="EZ2" s="11"/>
      <c r="FA2" s="11"/>
      <c r="FB2" s="11"/>
      <c r="FC2" s="11"/>
      <c r="FD2" s="11"/>
      <c r="FE2" s="11"/>
      <c r="FF2" s="11"/>
      <c r="FG2" s="11"/>
      <c r="FH2" s="11"/>
      <c r="FI2" s="11"/>
      <c r="FJ2" s="11"/>
      <c r="FK2" s="11"/>
      <c r="FL2" s="11"/>
      <c r="FM2" s="11"/>
      <c r="FN2" s="11"/>
      <c r="FO2" s="11"/>
      <c r="FP2" s="11"/>
      <c r="FQ2" s="11"/>
      <c r="FR2" s="11"/>
      <c r="FS2" s="11"/>
      <c r="FT2" s="11"/>
      <c r="FU2" s="11"/>
      <c r="FV2" s="11"/>
      <c r="FW2" s="11"/>
      <c r="FX2" s="11"/>
      <c r="FY2" s="11"/>
      <c r="FZ2" s="11"/>
      <c r="GA2" s="11"/>
      <c r="GB2" s="11"/>
      <c r="GC2" s="11"/>
      <c r="GD2" s="11"/>
      <c r="GE2" s="11"/>
      <c r="GF2" s="11"/>
      <c r="GG2" s="11"/>
      <c r="GH2" s="11"/>
      <c r="GI2" s="11"/>
      <c r="GJ2" s="11"/>
      <c r="GK2" s="11"/>
      <c r="GL2" s="11"/>
      <c r="GM2" s="11"/>
      <c r="GN2" s="11"/>
      <c r="GO2" s="11"/>
      <c r="GP2" s="11"/>
      <c r="GQ2" s="11"/>
      <c r="GR2" s="11"/>
      <c r="GS2" s="11"/>
      <c r="GT2" s="11"/>
      <c r="GU2" s="11"/>
      <c r="GV2" s="11"/>
      <c r="GW2" s="11"/>
      <c r="GX2" s="11"/>
      <c r="GY2" s="11"/>
      <c r="GZ2" s="11"/>
      <c r="HA2" s="11"/>
      <c r="HB2" s="11"/>
      <c r="HC2" s="11"/>
      <c r="HD2" s="11"/>
      <c r="HE2" s="11"/>
      <c r="HF2" s="11"/>
      <c r="HG2" s="11"/>
      <c r="HH2" s="11"/>
      <c r="HI2" s="11"/>
      <c r="HJ2" s="11"/>
      <c r="HK2" s="11"/>
      <c r="HL2" s="11"/>
      <c r="HM2" s="11"/>
      <c r="HN2" s="11"/>
      <c r="HO2" s="11"/>
      <c r="HP2" s="11"/>
      <c r="HQ2" s="11"/>
      <c r="HR2" s="11"/>
      <c r="HS2" s="11"/>
      <c r="HT2" s="11"/>
      <c r="HU2" s="11"/>
      <c r="HV2" s="11"/>
      <c r="HW2" s="11"/>
      <c r="HX2" s="11"/>
      <c r="HY2" s="11"/>
      <c r="HZ2" s="11"/>
      <c r="IA2" s="11"/>
      <c r="IB2" s="11"/>
      <c r="IC2" s="11"/>
      <c r="ID2" s="11"/>
      <c r="IE2" s="11"/>
      <c r="IF2" s="11"/>
      <c r="IG2" s="11"/>
      <c r="IH2" s="11"/>
      <c r="II2" s="11"/>
      <c r="IJ2" s="11"/>
      <c r="IK2" s="11"/>
      <c r="IL2" s="11"/>
      <c r="IM2" s="11"/>
      <c r="IN2" s="11"/>
      <c r="IO2" s="11"/>
      <c r="IP2" s="11"/>
      <c r="IQ2" s="11"/>
      <c r="IR2" s="11"/>
      <c r="IS2" s="11"/>
      <c r="IT2" s="11"/>
      <c r="IU2" s="11"/>
      <c r="IV2" s="11"/>
      <c r="IW2" s="11"/>
      <c r="IX2" s="11"/>
      <c r="IY2" s="11"/>
      <c r="IZ2" s="11"/>
      <c r="JA2" s="11"/>
      <c r="JB2" s="11"/>
      <c r="JC2" s="11"/>
      <c r="JD2" s="11"/>
      <c r="JE2" s="11"/>
      <c r="JF2" s="11"/>
      <c r="JG2" s="11"/>
      <c r="JH2" s="11"/>
      <c r="JI2" s="11"/>
      <c r="JJ2" s="11"/>
      <c r="JK2" s="11"/>
      <c r="JL2" s="11"/>
      <c r="JM2" s="11"/>
      <c r="JN2" s="11"/>
      <c r="JO2" s="11"/>
      <c r="JP2" s="11"/>
      <c r="JQ2" s="11"/>
      <c r="JR2" s="11"/>
      <c r="JS2" s="11"/>
      <c r="JT2" s="11"/>
      <c r="JU2" s="11"/>
      <c r="JV2" s="11"/>
      <c r="JW2" s="11"/>
      <c r="JX2" s="11"/>
      <c r="JY2" s="11"/>
      <c r="JZ2" s="11"/>
      <c r="KA2" s="11"/>
      <c r="KB2" s="11"/>
      <c r="KC2" s="11"/>
      <c r="KD2" s="11"/>
      <c r="KE2" s="11"/>
      <c r="KF2" s="11"/>
      <c r="KG2" s="11"/>
      <c r="KH2" s="11"/>
      <c r="KI2" s="11"/>
      <c r="KJ2" s="11"/>
      <c r="KK2" s="11"/>
      <c r="KL2" s="11"/>
      <c r="KM2" s="11"/>
      <c r="KN2" s="11"/>
      <c r="KO2" s="11"/>
      <c r="KP2" s="11"/>
      <c r="KQ2" s="11"/>
      <c r="KR2" s="11"/>
      <c r="KS2" s="11"/>
      <c r="KT2" s="11"/>
      <c r="KU2" s="11"/>
      <c r="KV2" s="11"/>
      <c r="KW2" s="11"/>
      <c r="KX2" s="11"/>
      <c r="KY2" s="11"/>
      <c r="KZ2" s="11"/>
      <c r="LA2" s="11"/>
      <c r="LB2" s="11"/>
      <c r="LC2" s="11"/>
      <c r="LD2" s="11"/>
      <c r="LE2" s="11"/>
      <c r="LF2" s="11"/>
      <c r="LG2" s="11"/>
      <c r="LH2" s="11"/>
      <c r="LI2" s="11"/>
      <c r="LJ2" s="11"/>
      <c r="LK2" s="11"/>
      <c r="LL2" s="11"/>
      <c r="LM2" s="11"/>
      <c r="LN2" s="11"/>
      <c r="LO2" s="11"/>
      <c r="LP2" s="11"/>
      <c r="LQ2" s="11"/>
      <c r="LR2" s="11"/>
      <c r="LS2" s="11"/>
      <c r="LT2" s="11"/>
      <c r="LU2" s="11"/>
      <c r="LV2" s="11"/>
      <c r="LW2" s="11"/>
      <c r="LX2" s="11"/>
      <c r="LY2" s="11"/>
      <c r="LZ2" s="11"/>
      <c r="MA2" s="11"/>
      <c r="MB2" s="11"/>
      <c r="MC2" s="11"/>
      <c r="MD2" s="11"/>
      <c r="ME2" s="11"/>
      <c r="MF2" s="11"/>
      <c r="MG2" s="11"/>
      <c r="MH2" s="11"/>
      <c r="MI2" s="11"/>
      <c r="MJ2" s="11"/>
      <c r="MK2" s="11"/>
      <c r="ML2" s="11"/>
      <c r="MM2" s="11"/>
      <c r="MN2" s="11"/>
      <c r="MO2" s="11"/>
      <c r="MP2" s="11"/>
      <c r="MQ2" s="11"/>
      <c r="MR2" s="11"/>
      <c r="MS2" s="11"/>
      <c r="MT2" s="11"/>
      <c r="MU2" s="11"/>
      <c r="MV2" s="11"/>
      <c r="MW2" s="11"/>
      <c r="MX2" s="11"/>
      <c r="MY2" s="11"/>
      <c r="MZ2" s="11"/>
      <c r="NA2" s="11"/>
      <c r="NB2" s="11"/>
      <c r="NC2" s="11"/>
      <c r="ND2" s="11"/>
      <c r="NE2" s="11"/>
      <c r="NF2" s="11"/>
      <c r="NG2" s="11"/>
      <c r="NH2" s="11"/>
      <c r="NI2" s="11"/>
      <c r="NJ2" s="11"/>
      <c r="NK2" s="11"/>
      <c r="NL2" s="11"/>
      <c r="NM2" s="11"/>
      <c r="NN2" s="11"/>
      <c r="NO2" s="11"/>
      <c r="NP2" s="11"/>
      <c r="NQ2" s="11"/>
      <c r="NR2" s="11"/>
      <c r="NS2" s="11"/>
      <c r="NT2" s="11"/>
      <c r="NU2" s="11"/>
      <c r="NV2" s="11"/>
      <c r="NW2" s="11"/>
      <c r="NX2" s="11"/>
      <c r="NY2" s="11"/>
      <c r="NZ2" s="11"/>
      <c r="OA2" s="11"/>
      <c r="OB2" s="11"/>
      <c r="OC2" s="11"/>
      <c r="OD2" s="11"/>
      <c r="OE2" s="11"/>
      <c r="OF2" s="11"/>
      <c r="OG2" s="11"/>
      <c r="OH2" s="11"/>
      <c r="OI2" s="11"/>
      <c r="OJ2" s="11"/>
      <c r="OK2" s="11"/>
      <c r="OL2" s="11"/>
      <c r="OM2" s="11"/>
      <c r="ON2" s="11"/>
      <c r="OO2" s="11"/>
      <c r="OP2" s="11"/>
      <c r="OQ2" s="11"/>
      <c r="OR2" s="11"/>
      <c r="OS2" s="11"/>
      <c r="OT2" s="11"/>
      <c r="OU2" s="11"/>
      <c r="OV2" s="11"/>
      <c r="OW2" s="11"/>
      <c r="OX2" s="11"/>
      <c r="OY2" s="11"/>
      <c r="OZ2" s="11"/>
      <c r="PA2" s="11"/>
      <c r="PB2" s="11"/>
      <c r="PC2" s="11"/>
      <c r="PD2" s="11"/>
      <c r="PE2" s="11"/>
      <c r="PF2" s="11"/>
      <c r="PG2" s="11"/>
      <c r="PH2" s="11"/>
      <c r="PI2" s="11"/>
      <c r="PJ2" s="11"/>
      <c r="PK2" s="11"/>
      <c r="PL2" s="11"/>
      <c r="PM2" s="11"/>
      <c r="PN2" s="11"/>
      <c r="PO2" s="11"/>
      <c r="PP2" s="11"/>
      <c r="PQ2" s="11"/>
      <c r="PR2" s="11"/>
      <c r="PS2" s="11"/>
      <c r="PT2" s="11"/>
      <c r="PU2" s="11"/>
      <c r="PV2" s="11"/>
      <c r="PW2" s="11"/>
      <c r="PX2" s="11"/>
      <c r="PY2" s="11"/>
      <c r="PZ2" s="11"/>
      <c r="QA2" s="11"/>
      <c r="QB2" s="11"/>
      <c r="QC2" s="11"/>
      <c r="QD2" s="11"/>
      <c r="QE2" s="11"/>
      <c r="QF2" s="11"/>
      <c r="QG2" s="11"/>
      <c r="QH2" s="11"/>
      <c r="QI2" s="11"/>
      <c r="QJ2" s="11"/>
      <c r="QK2" s="11"/>
      <c r="QL2" s="11"/>
      <c r="QM2" s="11"/>
      <c r="QN2" s="11"/>
      <c r="QO2" s="11"/>
      <c r="QP2" s="11"/>
      <c r="QQ2" s="11"/>
      <c r="QR2" s="11"/>
      <c r="QS2" s="11"/>
      <c r="QT2" s="11"/>
      <c r="QU2" s="11"/>
      <c r="QV2" s="11"/>
      <c r="QW2" s="11"/>
      <c r="QX2" s="11"/>
      <c r="QY2" s="11"/>
      <c r="QZ2" s="11"/>
      <c r="RA2" s="11"/>
      <c r="RB2" s="11"/>
      <c r="RC2" s="11"/>
      <c r="RD2" s="11"/>
      <c r="RE2" s="11"/>
      <c r="RF2" s="11"/>
      <c r="RG2" s="11"/>
      <c r="RH2" s="11"/>
      <c r="RI2" s="11"/>
      <c r="RJ2" s="11"/>
      <c r="RK2" s="11"/>
      <c r="RL2" s="11"/>
      <c r="RM2" s="11"/>
      <c r="RN2" s="11"/>
      <c r="RO2" s="11"/>
      <c r="RP2" s="11"/>
      <c r="RQ2" s="11"/>
      <c r="RR2" s="11"/>
      <c r="RS2" s="11"/>
      <c r="RT2" s="11"/>
      <c r="RU2" s="11"/>
      <c r="RV2" s="11"/>
      <c r="RW2" s="11"/>
      <c r="RX2" s="11"/>
      <c r="RY2" s="11"/>
      <c r="RZ2" s="11"/>
      <c r="SA2" s="11"/>
      <c r="SB2" s="11"/>
      <c r="SC2" s="11"/>
      <c r="SD2" s="11"/>
      <c r="SE2" s="11"/>
      <c r="SF2" s="11"/>
      <c r="SG2" s="11"/>
      <c r="SH2" s="11"/>
      <c r="SI2" s="11"/>
      <c r="SJ2" s="11"/>
      <c r="SK2" s="11"/>
      <c r="SL2" s="11"/>
      <c r="SM2" s="11"/>
      <c r="SN2" s="11"/>
      <c r="SO2" s="11"/>
      <c r="SP2" s="11"/>
      <c r="SQ2" s="11"/>
      <c r="SR2" s="11"/>
      <c r="SS2" s="11"/>
      <c r="ST2" s="11"/>
      <c r="SU2" s="11"/>
      <c r="SV2" s="11"/>
      <c r="SW2" s="11"/>
      <c r="SX2" s="11"/>
      <c r="SY2" s="11"/>
      <c r="SZ2" s="11"/>
      <c r="TA2" s="11"/>
      <c r="TB2" s="11"/>
      <c r="TC2" s="11"/>
      <c r="TD2" s="11"/>
      <c r="TE2" s="11"/>
      <c r="TF2" s="11"/>
      <c r="TG2" s="11"/>
      <c r="TH2" s="11"/>
      <c r="TI2" s="11"/>
      <c r="TJ2" s="11"/>
      <c r="TK2" s="11"/>
      <c r="TL2" s="11"/>
      <c r="TM2" s="11"/>
      <c r="TN2" s="11"/>
      <c r="TO2" s="11"/>
      <c r="TP2" s="11"/>
      <c r="TQ2" s="11"/>
      <c r="TR2" s="11"/>
      <c r="TS2" s="11"/>
      <c r="TT2" s="11"/>
      <c r="TU2" s="11"/>
      <c r="TV2" s="11"/>
      <c r="TW2" s="11"/>
      <c r="TX2" s="11"/>
      <c r="TY2" s="11"/>
      <c r="TZ2" s="11"/>
      <c r="UA2" s="11"/>
      <c r="UB2" s="11"/>
      <c r="UC2" s="11"/>
      <c r="UD2" s="11"/>
      <c r="UE2" s="11"/>
      <c r="UF2" s="11"/>
      <c r="UG2" s="11"/>
      <c r="UH2" s="11"/>
      <c r="UI2" s="11"/>
      <c r="UJ2" s="11"/>
      <c r="UK2" s="11"/>
      <c r="UL2" s="11"/>
      <c r="UM2" s="11"/>
      <c r="UN2" s="11"/>
      <c r="UO2" s="11"/>
      <c r="UP2" s="11"/>
      <c r="UQ2" s="11"/>
      <c r="UR2" s="11"/>
      <c r="US2" s="11"/>
      <c r="UT2" s="11"/>
      <c r="UU2" s="11"/>
      <c r="UV2" s="11"/>
      <c r="UW2" s="11"/>
      <c r="UX2" s="11"/>
      <c r="UY2" s="11"/>
      <c r="UZ2" s="11"/>
      <c r="VA2" s="11"/>
      <c r="VB2" s="11"/>
      <c r="VC2" s="11"/>
      <c r="VD2" s="11"/>
      <c r="VE2" s="11"/>
      <c r="VF2" s="11"/>
      <c r="VG2" s="11"/>
      <c r="VH2" s="11"/>
      <c r="VI2" s="11"/>
      <c r="VJ2" s="11"/>
      <c r="VK2" s="11"/>
      <c r="VL2" s="11"/>
      <c r="VM2" s="11"/>
      <c r="VN2" s="11"/>
      <c r="VO2" s="11"/>
      <c r="VP2" s="11"/>
      <c r="VQ2" s="11"/>
      <c r="VR2" s="11"/>
      <c r="VS2" s="11"/>
      <c r="VT2" s="11"/>
      <c r="VU2" s="11"/>
      <c r="VV2" s="11"/>
      <c r="VW2" s="11"/>
      <c r="VX2" s="11"/>
      <c r="VY2" s="11"/>
      <c r="VZ2" s="11"/>
      <c r="WA2" s="11"/>
      <c r="WB2" s="11"/>
      <c r="WC2" s="11"/>
      <c r="WD2" s="11"/>
      <c r="WE2" s="11"/>
      <c r="WF2" s="11"/>
      <c r="WG2" s="11"/>
      <c r="WH2" s="11"/>
      <c r="WI2" s="11"/>
      <c r="WJ2" s="11"/>
      <c r="WK2" s="11"/>
      <c r="WL2" s="11"/>
      <c r="WM2" s="11"/>
      <c r="WN2" s="11"/>
      <c r="WO2" s="11"/>
      <c r="WP2" s="11"/>
      <c r="WQ2" s="11"/>
      <c r="WR2" s="11"/>
      <c r="WS2" s="11"/>
      <c r="WT2" s="11"/>
      <c r="WU2" s="11"/>
      <c r="WV2" s="11"/>
      <c r="WW2" s="11"/>
      <c r="WX2" s="11"/>
      <c r="WY2" s="11"/>
      <c r="WZ2" s="11"/>
      <c r="XA2" s="11"/>
      <c r="XB2" s="11"/>
      <c r="XC2" s="11"/>
      <c r="XD2" s="11"/>
      <c r="XE2" s="11"/>
      <c r="XF2" s="11"/>
      <c r="XG2" s="11"/>
      <c r="XH2" s="11"/>
      <c r="XI2" s="11"/>
      <c r="XJ2" s="11"/>
      <c r="XK2" s="11"/>
      <c r="XL2" s="11"/>
      <c r="XM2" s="11"/>
      <c r="XN2" s="11"/>
      <c r="XO2" s="11"/>
      <c r="XP2" s="11"/>
      <c r="XQ2" s="11"/>
      <c r="XR2" s="11"/>
      <c r="XS2" s="11"/>
      <c r="XT2" s="11"/>
      <c r="XU2" s="11"/>
      <c r="XV2" s="11"/>
      <c r="XW2" s="11"/>
      <c r="XX2" s="11"/>
      <c r="XY2" s="11"/>
      <c r="XZ2" s="11"/>
      <c r="YA2" s="11"/>
      <c r="YB2" s="11"/>
      <c r="YC2" s="11"/>
      <c r="YD2" s="11"/>
      <c r="YE2" s="11"/>
      <c r="YF2" s="11"/>
      <c r="YG2" s="11"/>
      <c r="YH2" s="11"/>
      <c r="YI2" s="11"/>
      <c r="YJ2" s="11"/>
      <c r="YK2" s="11"/>
      <c r="YL2" s="11"/>
      <c r="YM2" s="11"/>
      <c r="YN2" s="11"/>
      <c r="YO2" s="11"/>
      <c r="YP2" s="11"/>
      <c r="YQ2" s="11"/>
      <c r="YR2" s="11"/>
      <c r="YS2" s="11"/>
      <c r="YT2" s="11"/>
      <c r="YU2" s="11"/>
      <c r="YV2" s="11"/>
      <c r="YW2" s="11"/>
      <c r="YX2" s="11"/>
      <c r="YY2" s="11"/>
      <c r="YZ2" s="11"/>
      <c r="ZA2" s="11"/>
      <c r="ZB2" s="11"/>
      <c r="ZC2" s="11"/>
      <c r="ZD2" s="11"/>
      <c r="ZE2" s="11"/>
      <c r="ZF2" s="11"/>
      <c r="ZG2" s="11"/>
      <c r="ZH2" s="11"/>
      <c r="ZI2" s="11"/>
      <c r="ZJ2" s="11"/>
      <c r="ZK2" s="11"/>
      <c r="ZL2" s="11"/>
      <c r="ZM2" s="11"/>
      <c r="ZN2" s="11"/>
      <c r="ZO2" s="11"/>
      <c r="ZP2" s="11"/>
      <c r="ZQ2" s="11"/>
      <c r="ZR2" s="11"/>
      <c r="ZS2" s="11"/>
      <c r="ZT2" s="11"/>
      <c r="ZU2" s="11"/>
      <c r="ZV2" s="11"/>
      <c r="ZW2" s="11"/>
      <c r="ZX2" s="11"/>
      <c r="ZY2" s="11"/>
      <c r="ZZ2" s="11"/>
      <c r="AAA2" s="11"/>
      <c r="AAB2" s="11"/>
      <c r="AAC2" s="11"/>
      <c r="AAD2" s="11"/>
      <c r="AAE2" s="11"/>
      <c r="AAF2" s="11"/>
      <c r="AAG2" s="11"/>
      <c r="AAH2" s="11"/>
      <c r="AAI2" s="11"/>
      <c r="AAJ2" s="11"/>
      <c r="AAK2" s="11"/>
      <c r="AAL2" s="11"/>
      <c r="AAM2" s="11"/>
      <c r="AAN2" s="11"/>
      <c r="AAO2" s="11"/>
      <c r="AAP2" s="11"/>
      <c r="AAQ2" s="11"/>
      <c r="AAR2" s="11"/>
      <c r="AAS2" s="11"/>
      <c r="AAT2" s="11"/>
      <c r="AAU2" s="11"/>
      <c r="AAV2" s="11"/>
      <c r="AAW2" s="11"/>
      <c r="AAX2" s="11"/>
      <c r="AAY2" s="11"/>
      <c r="AAZ2" s="11"/>
      <c r="ABA2" s="11"/>
      <c r="ABB2" s="11"/>
      <c r="ABC2" s="11"/>
      <c r="ABD2" s="11"/>
      <c r="ABE2" s="11"/>
      <c r="ABF2" s="11"/>
      <c r="ABG2" s="11"/>
      <c r="ABH2" s="11"/>
      <c r="ABI2" s="11"/>
      <c r="ABJ2" s="11"/>
      <c r="ABK2" s="11"/>
      <c r="ABL2" s="11"/>
      <c r="ABM2" s="11"/>
      <c r="ABN2" s="11"/>
      <c r="ABO2" s="11"/>
      <c r="ABP2" s="11"/>
      <c r="ABQ2" s="11"/>
      <c r="ABR2" s="11"/>
      <c r="ABS2" s="11"/>
      <c r="ABT2" s="11"/>
      <c r="ABU2" s="11"/>
      <c r="ABV2" s="11"/>
      <c r="ABW2" s="11"/>
      <c r="ABX2" s="11"/>
      <c r="ABY2" s="11"/>
      <c r="ABZ2" s="11"/>
      <c r="ACA2" s="11"/>
      <c r="ACB2" s="11"/>
      <c r="ACC2" s="11"/>
      <c r="ACD2" s="11"/>
      <c r="ACE2" s="11"/>
      <c r="ACF2" s="11"/>
      <c r="ACG2" s="11"/>
      <c r="ACH2" s="11"/>
      <c r="ACI2" s="11"/>
      <c r="ACJ2" s="11"/>
      <c r="ACK2" s="11"/>
      <c r="ACL2" s="11"/>
      <c r="ACM2" s="11"/>
      <c r="ACN2" s="11"/>
      <c r="ACO2" s="11"/>
      <c r="ACP2" s="11"/>
      <c r="ACQ2" s="11"/>
      <c r="ACR2" s="11"/>
      <c r="ACS2" s="11"/>
      <c r="ACT2" s="11"/>
      <c r="ACU2" s="11"/>
      <c r="ACV2" s="11"/>
      <c r="ACW2" s="11"/>
      <c r="ACX2" s="11"/>
      <c r="ACY2" s="11"/>
      <c r="ACZ2" s="11"/>
      <c r="ADA2" s="11"/>
      <c r="ADB2" s="11"/>
      <c r="ADC2" s="11"/>
      <c r="ADD2" s="11"/>
      <c r="ADE2" s="11"/>
      <c r="ADF2" s="11"/>
      <c r="ADG2" s="11"/>
      <c r="ADH2" s="11"/>
      <c r="ADI2" s="11"/>
      <c r="ADJ2" s="11"/>
      <c r="ADK2" s="11"/>
      <c r="ADL2" s="11"/>
      <c r="ADM2" s="11"/>
      <c r="ADN2" s="11"/>
      <c r="ADO2" s="11"/>
      <c r="ADP2" s="11"/>
      <c r="ADQ2" s="11"/>
      <c r="ADR2" s="11"/>
      <c r="ADS2" s="11"/>
      <c r="ADT2" s="11"/>
      <c r="ADU2" s="11"/>
      <c r="ADV2" s="11"/>
      <c r="ADW2" s="11"/>
      <c r="ADX2" s="11"/>
      <c r="ADY2" s="11"/>
      <c r="ADZ2" s="11"/>
      <c r="AEA2" s="11"/>
      <c r="AEB2" s="11"/>
      <c r="AEC2" s="11"/>
      <c r="AED2" s="11"/>
      <c r="AEE2" s="11"/>
      <c r="AEF2" s="11"/>
      <c r="AEG2" s="11"/>
      <c r="AEH2" s="11"/>
      <c r="AEI2" s="11"/>
      <c r="AEJ2" s="11"/>
      <c r="AEK2" s="11"/>
      <c r="AEL2" s="11"/>
      <c r="AEM2" s="11"/>
      <c r="AEN2" s="11"/>
      <c r="AEO2" s="11"/>
      <c r="AEP2" s="11"/>
      <c r="AEQ2" s="11"/>
      <c r="AER2" s="11"/>
      <c r="AES2" s="11"/>
      <c r="AET2" s="11"/>
      <c r="AEU2" s="11"/>
      <c r="AEV2" s="11"/>
      <c r="AEW2" s="11"/>
      <c r="AEX2" s="11"/>
      <c r="AEY2" s="11"/>
      <c r="AEZ2" s="11"/>
      <c r="AFA2" s="11"/>
      <c r="AFB2" s="11"/>
      <c r="AFC2" s="11"/>
      <c r="AFD2" s="11"/>
      <c r="AFE2" s="11"/>
      <c r="AFF2" s="11"/>
      <c r="AFG2" s="11"/>
      <c r="AFH2" s="11"/>
      <c r="AFI2" s="11"/>
      <c r="AFJ2" s="11"/>
      <c r="AFK2" s="11"/>
      <c r="AFL2" s="11"/>
      <c r="AFM2" s="11"/>
      <c r="AFN2" s="11"/>
      <c r="AFO2" s="11"/>
      <c r="AFP2" s="11"/>
      <c r="AFQ2" s="11"/>
      <c r="AFR2" s="11"/>
      <c r="AFS2" s="11"/>
      <c r="AFT2" s="11"/>
      <c r="AFU2" s="11"/>
      <c r="AFV2" s="11"/>
      <c r="AFW2" s="11"/>
      <c r="AFX2" s="11"/>
      <c r="AFY2" s="11"/>
      <c r="AFZ2" s="11"/>
      <c r="AGA2" s="11"/>
      <c r="AGB2" s="11"/>
      <c r="AGC2" s="11"/>
      <c r="AGD2" s="11"/>
      <c r="AGE2" s="11"/>
      <c r="AGF2" s="11"/>
      <c r="AGG2" s="11"/>
      <c r="AGH2" s="11"/>
      <c r="AGI2" s="11"/>
      <c r="AGJ2" s="11"/>
      <c r="AGK2" s="11"/>
      <c r="AGL2" s="11"/>
      <c r="AGM2" s="11"/>
      <c r="AGN2" s="11"/>
      <c r="AGO2" s="11"/>
      <c r="AGP2" s="11"/>
      <c r="AGQ2" s="11"/>
      <c r="AGR2" s="11"/>
      <c r="AGS2" s="11"/>
      <c r="AGT2" s="11"/>
      <c r="AGU2" s="11"/>
      <c r="AGV2" s="11"/>
      <c r="AGW2" s="11"/>
      <c r="AGX2" s="11"/>
      <c r="AGY2" s="11"/>
      <c r="AGZ2" s="11"/>
      <c r="AHA2" s="11"/>
      <c r="AHB2" s="11"/>
      <c r="AHC2" s="11"/>
      <c r="AHD2" s="11"/>
      <c r="AHE2" s="11"/>
      <c r="AHF2" s="11"/>
      <c r="AHG2" s="11"/>
      <c r="AHH2" s="11"/>
      <c r="AHI2" s="11"/>
      <c r="AHJ2" s="11"/>
      <c r="AHK2" s="11"/>
      <c r="AHL2" s="11"/>
      <c r="AHM2" s="11"/>
      <c r="AHN2" s="11"/>
      <c r="AHO2" s="11"/>
      <c r="AHP2" s="11"/>
      <c r="AHQ2" s="11"/>
      <c r="AHR2" s="11"/>
      <c r="AHS2" s="11"/>
      <c r="AHT2" s="11"/>
      <c r="AHU2" s="11"/>
      <c r="AHV2" s="11"/>
      <c r="AHW2" s="11"/>
      <c r="AHX2" s="11"/>
      <c r="AHY2" s="11"/>
      <c r="AHZ2" s="11"/>
      <c r="AIA2" s="11"/>
      <c r="AIB2" s="11"/>
      <c r="AIC2" s="11"/>
      <c r="AID2" s="11"/>
      <c r="AIE2" s="11"/>
      <c r="AIF2" s="11"/>
      <c r="AIG2" s="11"/>
      <c r="AIH2" s="11"/>
      <c r="AII2" s="11"/>
      <c r="AIJ2" s="11"/>
      <c r="AIK2" s="11"/>
      <c r="AIL2" s="11"/>
      <c r="AIM2" s="11"/>
    </row>
    <row r="3">
      <c r="B3" s="13" t="s">
        <v>201</v>
      </c>
      <c r="C3" s="14"/>
      <c r="D3" s="14"/>
      <c r="E3" s="14"/>
      <c r="F3" s="14"/>
      <c r="G3" s="14"/>
      <c r="H3" s="14"/>
      <c r="I3" s="15" t="s">
        <v>202</v>
      </c>
      <c r="J3" s="14"/>
      <c r="K3" s="14"/>
      <c r="L3" s="14"/>
      <c r="M3" s="14"/>
      <c r="N3" s="14"/>
      <c r="O3" s="14"/>
      <c r="P3" s="14"/>
      <c r="Q3" s="14"/>
      <c r="R3" s="14"/>
      <c r="S3" s="14"/>
      <c r="T3" s="14"/>
      <c r="U3" s="14"/>
      <c r="V3" s="14"/>
      <c r="W3" s="14"/>
      <c r="X3" s="14"/>
      <c r="Y3" s="14"/>
      <c r="Z3" s="14"/>
      <c r="AA3" s="14"/>
      <c r="AB3" s="14"/>
      <c r="AC3" s="14"/>
      <c r="AD3" s="14"/>
      <c r="AE3" s="14"/>
      <c r="AF3" s="14"/>
      <c r="AG3" s="14"/>
      <c r="AH3" s="14"/>
      <c r="AI3" s="15" t="s">
        <v>203</v>
      </c>
      <c r="AJ3" s="14"/>
      <c r="AK3" s="14"/>
      <c r="AL3" s="14"/>
      <c r="AM3" s="14"/>
      <c r="AN3" s="14"/>
      <c r="AO3" s="14"/>
      <c r="AP3" s="14"/>
      <c r="AQ3" s="15" t="s">
        <v>204</v>
      </c>
      <c r="AR3" s="14"/>
      <c r="AS3" s="15" t="s">
        <v>205</v>
      </c>
      <c r="AT3" s="14"/>
      <c r="AU3" s="14"/>
      <c r="AV3" s="14"/>
      <c r="AW3" s="15" t="s">
        <v>206</v>
      </c>
      <c r="AX3" s="14"/>
      <c r="AY3" s="14"/>
      <c r="AZ3" s="15" t="s">
        <v>207</v>
      </c>
      <c r="BA3" s="14"/>
      <c r="BB3" s="15" t="s">
        <v>208</v>
      </c>
      <c r="BC3" s="14"/>
      <c r="BD3" s="14"/>
      <c r="BE3" s="14"/>
      <c r="BF3" s="14"/>
      <c r="BG3" s="14"/>
      <c r="BH3" s="14"/>
      <c r="BI3" s="14"/>
      <c r="BJ3" s="14"/>
      <c r="BK3" s="14"/>
      <c r="BL3" s="14"/>
      <c r="BM3" s="14"/>
      <c r="BN3" s="14"/>
      <c r="BO3" s="14"/>
      <c r="BP3" s="14"/>
      <c r="BQ3" s="14"/>
      <c r="BR3" s="14"/>
      <c r="BS3" s="14"/>
      <c r="BT3" s="14"/>
      <c r="BU3" s="14"/>
      <c r="BV3" s="14"/>
      <c r="BW3" s="14"/>
      <c r="BX3" s="14"/>
      <c r="BY3" s="14"/>
      <c r="BZ3" s="14"/>
      <c r="CA3" s="14"/>
      <c r="CB3" s="14"/>
      <c r="CC3" s="14"/>
      <c r="CD3" s="14"/>
      <c r="CE3" s="14"/>
      <c r="CF3" s="14"/>
      <c r="CG3" s="14"/>
      <c r="CH3" s="14"/>
      <c r="CI3" s="14"/>
      <c r="CJ3" s="14"/>
      <c r="CK3" s="14"/>
      <c r="CL3" s="14"/>
      <c r="CM3" s="14"/>
      <c r="CN3" s="14"/>
      <c r="CO3" s="14"/>
      <c r="CP3" s="14"/>
      <c r="CQ3" s="14"/>
      <c r="CR3" s="15" t="s">
        <v>209</v>
      </c>
      <c r="CS3" s="14"/>
      <c r="CT3" s="14"/>
      <c r="CU3" s="14"/>
      <c r="CV3" s="14"/>
      <c r="CW3" s="14"/>
      <c r="CX3" s="14"/>
      <c r="CY3" s="14"/>
      <c r="CZ3" s="14"/>
      <c r="DA3" s="14"/>
      <c r="DB3" s="14"/>
      <c r="DC3" s="14"/>
      <c r="DD3" s="14"/>
      <c r="DE3" s="14"/>
      <c r="DF3" s="14"/>
      <c r="DG3" s="14"/>
      <c r="DH3" s="14"/>
      <c r="DI3" s="14"/>
      <c r="DJ3" s="14"/>
      <c r="DK3" s="14"/>
      <c r="DL3" s="14"/>
      <c r="DM3" s="14"/>
      <c r="DN3" s="14"/>
      <c r="DO3" s="14"/>
      <c r="DP3" s="14"/>
      <c r="DQ3" s="14"/>
      <c r="DR3" s="14"/>
      <c r="DS3" s="14"/>
      <c r="DT3" s="14"/>
      <c r="DU3" s="15"/>
      <c r="DV3" s="14"/>
      <c r="DW3" s="14"/>
      <c r="DX3" s="14"/>
      <c r="DY3" s="14"/>
      <c r="DZ3" s="14"/>
      <c r="EA3" s="14"/>
      <c r="EB3" s="14"/>
      <c r="EC3" s="14"/>
      <c r="ED3" s="14"/>
      <c r="EE3" s="14"/>
      <c r="EF3" s="14"/>
      <c r="EG3" s="15"/>
      <c r="EH3" s="14"/>
      <c r="EI3" s="14"/>
      <c r="EK3" s="14"/>
      <c r="EL3" s="14"/>
      <c r="EM3" s="14"/>
      <c r="EN3" s="14"/>
      <c r="EO3" s="14"/>
      <c r="EP3" s="14"/>
      <c r="EQ3" s="12"/>
      <c r="ER3" s="14"/>
      <c r="ES3" s="14"/>
      <c r="ET3" s="14"/>
      <c r="EU3" s="14"/>
      <c r="EV3" s="14"/>
      <c r="EW3" s="14"/>
      <c r="EX3" s="15" t="s">
        <v>210</v>
      </c>
      <c r="EY3" s="14"/>
      <c r="EZ3" s="14"/>
      <c r="FA3" s="14"/>
      <c r="FB3" s="14"/>
      <c r="FC3" s="14"/>
      <c r="FD3" s="14"/>
      <c r="FE3" s="14"/>
      <c r="FF3" s="14"/>
      <c r="FG3" s="14"/>
      <c r="FH3" s="14"/>
      <c r="FI3" s="14"/>
      <c r="FJ3" s="14"/>
      <c r="FK3" s="14"/>
      <c r="FL3" s="14"/>
      <c r="FM3" s="14"/>
      <c r="FN3" s="14"/>
      <c r="FO3" s="14"/>
      <c r="FP3" s="14"/>
      <c r="FQ3" s="14"/>
      <c r="FR3" s="14"/>
      <c r="FS3" s="14"/>
      <c r="FT3" s="14"/>
      <c r="FU3" s="14"/>
      <c r="FV3" s="14"/>
      <c r="FW3" s="14"/>
      <c r="FX3" s="14"/>
      <c r="FY3" s="14"/>
      <c r="FZ3" s="14"/>
      <c r="GA3" s="14"/>
      <c r="GB3" s="14"/>
      <c r="GC3" s="14"/>
      <c r="GD3" s="14"/>
      <c r="GE3" s="14"/>
      <c r="GF3" s="14"/>
      <c r="GG3" s="14"/>
      <c r="GH3" s="14"/>
      <c r="GI3" s="14"/>
      <c r="GJ3" s="14"/>
      <c r="GK3" s="14"/>
      <c r="GL3" s="14"/>
      <c r="GM3" s="14"/>
      <c r="GN3" s="14"/>
      <c r="GO3" s="14"/>
      <c r="GP3" s="14"/>
      <c r="GQ3" s="14"/>
      <c r="GR3" s="14"/>
      <c r="GS3" s="14"/>
      <c r="GT3" s="14"/>
      <c r="GU3" s="14"/>
      <c r="GV3" s="14"/>
      <c r="GW3" s="14"/>
      <c r="GX3" s="14"/>
      <c r="GY3" s="14"/>
      <c r="GZ3" s="14"/>
      <c r="HA3" s="14"/>
      <c r="HB3" s="14"/>
      <c r="HC3" s="14"/>
      <c r="HD3" s="14"/>
      <c r="HE3" s="14"/>
      <c r="HF3" s="14"/>
      <c r="HG3" s="14"/>
      <c r="HH3" s="14"/>
      <c r="HI3" s="14"/>
      <c r="HJ3" s="14"/>
      <c r="HK3" s="14"/>
      <c r="HL3" s="14"/>
      <c r="HM3" s="14"/>
      <c r="HN3" s="14"/>
      <c r="HO3" s="14"/>
      <c r="HP3" s="14"/>
      <c r="HQ3" s="14"/>
      <c r="HR3" s="14"/>
      <c r="HS3" s="14"/>
      <c r="HT3" s="14"/>
      <c r="HU3" s="14"/>
      <c r="HV3" s="14"/>
      <c r="HW3" s="14"/>
      <c r="HX3" s="14"/>
      <c r="HY3" s="14"/>
      <c r="HZ3" s="14"/>
      <c r="IA3" s="14"/>
      <c r="IB3" s="14"/>
      <c r="IC3" s="14"/>
      <c r="ID3" s="14"/>
      <c r="IE3" s="14"/>
      <c r="IF3" s="14"/>
      <c r="IG3" s="14"/>
      <c r="IH3" s="14"/>
      <c r="II3" s="14"/>
      <c r="IJ3" s="14"/>
      <c r="IK3" s="14"/>
      <c r="IL3" s="14"/>
      <c r="IM3" s="14"/>
      <c r="IN3" s="14"/>
      <c r="IO3" s="14"/>
      <c r="IP3" s="14"/>
      <c r="IQ3" s="14"/>
      <c r="IR3" s="14"/>
      <c r="IS3" s="14"/>
      <c r="IT3" s="14"/>
      <c r="IU3" s="14"/>
      <c r="IV3" s="14"/>
      <c r="IW3" s="14"/>
      <c r="IX3" s="14"/>
      <c r="IY3" s="14"/>
      <c r="IZ3" s="14"/>
      <c r="JA3" s="14"/>
      <c r="JB3" s="14"/>
      <c r="JC3" s="14"/>
      <c r="JD3" s="14"/>
      <c r="JE3" s="14"/>
      <c r="JF3" s="14"/>
      <c r="JG3" s="14"/>
      <c r="JH3" s="14"/>
      <c r="JI3" s="14"/>
      <c r="JJ3" s="14"/>
      <c r="JK3" s="14"/>
      <c r="JL3" s="14"/>
      <c r="JM3" s="14"/>
      <c r="JN3" s="14"/>
      <c r="JO3" s="14"/>
      <c r="JP3" s="14"/>
      <c r="JQ3" s="14"/>
      <c r="JR3" s="14"/>
      <c r="JS3" s="14"/>
      <c r="JT3" s="14"/>
      <c r="JU3" s="14"/>
      <c r="JV3" s="14"/>
      <c r="JW3" s="14"/>
      <c r="JX3" s="14"/>
      <c r="JY3" s="14"/>
      <c r="JZ3" s="14"/>
      <c r="KA3" s="14"/>
      <c r="KB3" s="14"/>
      <c r="KC3" s="14"/>
      <c r="KD3" s="14"/>
      <c r="KE3" s="14"/>
      <c r="KF3" s="14"/>
      <c r="KG3" s="14"/>
      <c r="KH3" s="14"/>
      <c r="KI3" s="14"/>
      <c r="KJ3" s="14"/>
      <c r="KK3" s="14"/>
      <c r="KL3" s="14"/>
      <c r="KM3" s="14"/>
      <c r="KN3" s="14"/>
      <c r="KO3" s="14"/>
      <c r="KP3" s="14"/>
      <c r="KQ3" s="14"/>
      <c r="KR3" s="14"/>
      <c r="KS3" s="14"/>
      <c r="KT3" s="14"/>
      <c r="KU3" s="14"/>
      <c r="KV3" s="14"/>
      <c r="KW3" s="14"/>
      <c r="KX3" s="14"/>
      <c r="KY3" s="14"/>
      <c r="KZ3" s="14"/>
      <c r="LA3" s="14"/>
      <c r="LB3" s="14"/>
      <c r="LC3" s="14"/>
      <c r="LD3" s="14"/>
      <c r="LE3" s="14"/>
      <c r="LF3" s="14"/>
      <c r="LG3" s="14"/>
      <c r="LH3" s="14"/>
      <c r="LI3" s="14"/>
      <c r="LJ3" s="14"/>
      <c r="LK3" s="14"/>
      <c r="LL3" s="14"/>
      <c r="LM3" s="14"/>
      <c r="LN3" s="14"/>
      <c r="LO3" s="14"/>
      <c r="LP3" s="14"/>
      <c r="LQ3" s="14"/>
      <c r="LR3" s="14"/>
      <c r="LS3" s="14"/>
      <c r="LT3" s="14"/>
      <c r="LU3" s="14"/>
      <c r="LV3" s="14"/>
      <c r="LW3" s="14"/>
      <c r="LX3" s="14"/>
      <c r="LY3" s="14"/>
      <c r="LZ3" s="14"/>
      <c r="MA3" s="14"/>
      <c r="MB3" s="14"/>
      <c r="MC3" s="14"/>
      <c r="MD3" s="14"/>
      <c r="ME3" s="14"/>
      <c r="MF3" s="14"/>
      <c r="MG3" s="14"/>
      <c r="MH3" s="14"/>
      <c r="MI3" s="14"/>
      <c r="MJ3" s="14"/>
      <c r="MK3" s="14"/>
      <c r="ML3" s="14"/>
      <c r="MM3" s="14"/>
      <c r="MN3" s="14"/>
      <c r="MO3" s="14"/>
      <c r="MP3" s="14"/>
      <c r="MQ3" s="14"/>
      <c r="MR3" s="14"/>
      <c r="MS3" s="14"/>
      <c r="MT3" s="14"/>
      <c r="MU3" s="14"/>
      <c r="MV3" s="14"/>
      <c r="MW3" s="14"/>
      <c r="MX3" s="14"/>
      <c r="MY3" s="14"/>
      <c r="MZ3" s="14"/>
      <c r="NA3" s="14"/>
      <c r="NB3" s="14"/>
      <c r="NC3" s="14"/>
      <c r="ND3" s="14"/>
      <c r="NE3" s="14"/>
      <c r="NF3" s="14"/>
      <c r="NG3" s="14"/>
      <c r="NH3" s="14"/>
      <c r="NI3" s="14"/>
      <c r="NJ3" s="14"/>
      <c r="NK3" s="14"/>
      <c r="NL3" s="14"/>
      <c r="NM3" s="14"/>
      <c r="NN3" s="14"/>
      <c r="NO3" s="14"/>
      <c r="NP3" s="14"/>
      <c r="NQ3" s="14"/>
      <c r="NR3" s="14"/>
      <c r="NS3" s="14"/>
      <c r="NT3" s="14"/>
      <c r="NU3" s="14"/>
      <c r="NV3" s="14"/>
      <c r="NW3" s="14"/>
      <c r="NX3" s="14"/>
      <c r="NY3" s="14"/>
      <c r="NZ3" s="14"/>
      <c r="OA3" s="14"/>
      <c r="OB3" s="14"/>
      <c r="OC3" s="14"/>
      <c r="OD3" s="14"/>
      <c r="OE3" s="14"/>
      <c r="OF3" s="14"/>
      <c r="OG3" s="14"/>
      <c r="OH3" s="14"/>
      <c r="OI3" s="14"/>
      <c r="OJ3" s="14"/>
      <c r="OK3" s="14"/>
      <c r="OL3" s="14"/>
      <c r="OM3" s="14"/>
      <c r="ON3" s="14"/>
      <c r="OO3" s="14"/>
      <c r="OP3" s="14"/>
      <c r="OQ3" s="14"/>
      <c r="OR3" s="14"/>
      <c r="OS3" s="14"/>
      <c r="OT3" s="14"/>
      <c r="OU3" s="14"/>
      <c r="OV3" s="14"/>
      <c r="OW3" s="14"/>
      <c r="OX3" s="14"/>
      <c r="OY3" s="14"/>
      <c r="OZ3" s="14"/>
      <c r="PA3" s="14"/>
      <c r="PB3" s="14"/>
      <c r="PC3" s="14"/>
      <c r="PD3" s="14"/>
      <c r="PE3" s="14"/>
      <c r="PF3" s="14"/>
      <c r="PG3" s="14"/>
      <c r="PH3" s="14"/>
      <c r="PI3" s="14"/>
      <c r="PJ3" s="14"/>
      <c r="PK3" s="14"/>
      <c r="PL3" s="14"/>
      <c r="PM3" s="14"/>
      <c r="PN3" s="14"/>
      <c r="PO3" s="14"/>
      <c r="PP3" s="14"/>
      <c r="PQ3" s="14"/>
      <c r="PR3" s="14"/>
      <c r="PS3" s="14"/>
      <c r="PT3" s="14"/>
      <c r="PU3" s="14"/>
      <c r="PV3" s="14"/>
      <c r="PW3" s="14"/>
      <c r="PX3" s="14"/>
      <c r="PY3" s="14"/>
      <c r="PZ3" s="14"/>
      <c r="QA3" s="14"/>
      <c r="QB3" s="14"/>
      <c r="QC3" s="14"/>
      <c r="QD3" s="14"/>
      <c r="QE3" s="14"/>
      <c r="QF3" s="14"/>
      <c r="QG3" s="14"/>
      <c r="QH3" s="14"/>
      <c r="QI3" s="14"/>
      <c r="QJ3" s="14"/>
      <c r="QK3" s="14"/>
      <c r="QL3" s="14"/>
      <c r="QM3" s="14"/>
      <c r="QN3" s="14"/>
      <c r="QO3" s="14"/>
      <c r="QP3" s="14"/>
      <c r="QQ3" s="14"/>
      <c r="QR3" s="14"/>
      <c r="QS3" s="14"/>
      <c r="QT3" s="14"/>
      <c r="QU3" s="14"/>
      <c r="QV3" s="14"/>
      <c r="QW3" s="14"/>
      <c r="QX3" s="14"/>
      <c r="QY3" s="14"/>
      <c r="QZ3" s="14"/>
      <c r="RA3" s="14"/>
      <c r="RB3" s="14"/>
      <c r="RC3" s="14"/>
      <c r="RD3" s="14"/>
      <c r="RE3" s="14"/>
      <c r="RF3" s="14"/>
      <c r="RG3" s="14"/>
      <c r="RH3" s="14"/>
      <c r="RI3" s="14"/>
      <c r="RJ3" s="14"/>
      <c r="RK3" s="14"/>
      <c r="RL3" s="14"/>
      <c r="RM3" s="14"/>
      <c r="RN3" s="14"/>
      <c r="RO3" s="14"/>
      <c r="RP3" s="14"/>
      <c r="RQ3" s="14"/>
      <c r="RR3" s="14"/>
      <c r="RS3" s="14"/>
      <c r="RT3" s="14"/>
      <c r="RU3" s="14"/>
      <c r="RV3" s="14"/>
      <c r="RW3" s="14"/>
      <c r="RX3" s="14"/>
      <c r="RY3" s="14"/>
      <c r="RZ3" s="14"/>
      <c r="SA3" s="14"/>
      <c r="SB3" s="14"/>
      <c r="SC3" s="14"/>
      <c r="SD3" s="14"/>
      <c r="SE3" s="14"/>
      <c r="SF3" s="14"/>
      <c r="SG3" s="14"/>
      <c r="SH3" s="14"/>
      <c r="SI3" s="14"/>
      <c r="SJ3" s="14"/>
      <c r="SK3" s="14"/>
      <c r="SL3" s="14"/>
      <c r="SM3" s="14"/>
      <c r="SN3" s="14"/>
      <c r="SO3" s="14"/>
      <c r="SP3" s="14"/>
      <c r="SQ3" s="14"/>
      <c r="SR3" s="14"/>
      <c r="SS3" s="14"/>
      <c r="ST3" s="14"/>
      <c r="SU3" s="14"/>
      <c r="SV3" s="14"/>
      <c r="SW3" s="14"/>
      <c r="SX3" s="14"/>
      <c r="SY3" s="14"/>
      <c r="SZ3" s="14"/>
      <c r="TA3" s="14"/>
      <c r="TB3" s="14"/>
      <c r="TC3" s="14"/>
      <c r="TD3" s="14"/>
      <c r="TE3" s="14"/>
      <c r="TF3" s="14"/>
      <c r="TG3" s="14"/>
      <c r="TH3" s="14"/>
      <c r="TI3" s="14"/>
      <c r="TJ3" s="14"/>
      <c r="TK3" s="14"/>
      <c r="TL3" s="14"/>
      <c r="TM3" s="14"/>
      <c r="TN3" s="14"/>
      <c r="TO3" s="14"/>
      <c r="TP3" s="14"/>
      <c r="TQ3" s="14"/>
      <c r="TR3" s="14"/>
      <c r="TS3" s="14"/>
      <c r="TT3" s="14"/>
      <c r="TU3" s="14"/>
      <c r="TV3" s="14"/>
      <c r="TW3" s="14"/>
      <c r="TX3" s="14"/>
      <c r="TY3" s="14"/>
      <c r="TZ3" s="14"/>
      <c r="UA3" s="14"/>
      <c r="UB3" s="14"/>
      <c r="UC3" s="14"/>
      <c r="UD3" s="14"/>
      <c r="UE3" s="14"/>
      <c r="UF3" s="14"/>
      <c r="UG3" s="14"/>
      <c r="UH3" s="14"/>
      <c r="UI3" s="14"/>
      <c r="UJ3" s="14"/>
      <c r="UK3" s="14"/>
      <c r="UL3" s="14"/>
      <c r="UM3" s="14"/>
      <c r="UN3" s="14"/>
      <c r="UO3" s="14"/>
      <c r="UP3" s="14"/>
      <c r="UQ3" s="14"/>
      <c r="UR3" s="14"/>
      <c r="US3" s="14"/>
      <c r="UT3" s="14"/>
      <c r="UU3" s="14"/>
      <c r="UV3" s="14"/>
      <c r="UW3" s="14"/>
      <c r="UX3" s="14"/>
      <c r="UY3" s="14"/>
      <c r="UZ3" s="14"/>
      <c r="VA3" s="14"/>
      <c r="VB3" s="14"/>
      <c r="VC3" s="14"/>
      <c r="VD3" s="14"/>
      <c r="VE3" s="14"/>
      <c r="VF3" s="14"/>
      <c r="VG3" s="14"/>
      <c r="VH3" s="14"/>
      <c r="VI3" s="14"/>
      <c r="VJ3" s="14"/>
      <c r="VK3" s="14"/>
      <c r="VL3" s="14"/>
      <c r="VM3" s="14"/>
      <c r="VN3" s="14"/>
      <c r="VO3" s="14"/>
      <c r="VP3" s="14"/>
      <c r="VQ3" s="14"/>
      <c r="VR3" s="14"/>
      <c r="VS3" s="14"/>
      <c r="VT3" s="14"/>
      <c r="VU3" s="14"/>
      <c r="VV3" s="14"/>
      <c r="VW3" s="14"/>
      <c r="VX3" s="14"/>
      <c r="VY3" s="14"/>
      <c r="VZ3" s="14"/>
      <c r="WA3" s="14"/>
      <c r="WB3" s="14"/>
      <c r="WC3" s="14"/>
      <c r="WD3" s="14"/>
      <c r="WE3" s="14"/>
      <c r="WF3" s="14"/>
      <c r="WG3" s="14"/>
      <c r="WH3" s="14"/>
      <c r="WI3" s="14"/>
      <c r="WJ3" s="14"/>
      <c r="WK3" s="14"/>
      <c r="WL3" s="14"/>
      <c r="WM3" s="14"/>
      <c r="WN3" s="14"/>
      <c r="WO3" s="14"/>
      <c r="WP3" s="14"/>
      <c r="WQ3" s="14"/>
      <c r="WR3" s="14"/>
      <c r="WS3" s="14"/>
      <c r="WT3" s="14"/>
      <c r="WU3" s="14"/>
      <c r="WV3" s="14"/>
      <c r="WW3" s="14"/>
      <c r="WX3" s="14"/>
      <c r="WY3" s="14"/>
      <c r="WZ3" s="14"/>
      <c r="XA3" s="14"/>
      <c r="XB3" s="14"/>
      <c r="XC3" s="14"/>
      <c r="XD3" s="14"/>
      <c r="XE3" s="14"/>
      <c r="XF3" s="14"/>
      <c r="XG3" s="14"/>
      <c r="XH3" s="14"/>
      <c r="XI3" s="14"/>
      <c r="XJ3" s="14"/>
      <c r="XK3" s="14"/>
      <c r="XL3" s="14"/>
      <c r="XM3" s="14"/>
      <c r="XN3" s="14"/>
      <c r="XO3" s="14"/>
      <c r="XP3" s="14"/>
      <c r="XQ3" s="14"/>
      <c r="XR3" s="14"/>
      <c r="XS3" s="14"/>
      <c r="XT3" s="14"/>
      <c r="XU3" s="14"/>
      <c r="XV3" s="14"/>
      <c r="XW3" s="14"/>
      <c r="XX3" s="14"/>
      <c r="XY3" s="14"/>
      <c r="XZ3" s="14"/>
      <c r="YA3" s="14"/>
      <c r="YB3" s="14"/>
      <c r="YC3" s="14"/>
      <c r="YD3" s="14"/>
      <c r="YE3" s="14"/>
      <c r="YF3" s="14"/>
      <c r="YG3" s="14"/>
      <c r="YH3" s="14"/>
      <c r="YI3" s="14"/>
      <c r="YJ3" s="14"/>
      <c r="YK3" s="14"/>
      <c r="YL3" s="14"/>
      <c r="YM3" s="14"/>
      <c r="YN3" s="14"/>
      <c r="YO3" s="14"/>
      <c r="YP3" s="14"/>
      <c r="YQ3" s="14"/>
      <c r="YR3" s="14"/>
      <c r="YS3" s="14"/>
      <c r="YT3" s="14"/>
      <c r="YU3" s="14"/>
      <c r="YV3" s="14"/>
      <c r="YW3" s="14"/>
      <c r="YX3" s="14"/>
      <c r="YY3" s="14"/>
      <c r="YZ3" s="14"/>
      <c r="ZA3" s="14"/>
      <c r="ZB3" s="14"/>
      <c r="ZC3" s="14"/>
      <c r="ZD3" s="14"/>
      <c r="ZE3" s="14"/>
      <c r="ZF3" s="14"/>
      <c r="ZG3" s="14"/>
      <c r="ZH3" s="14"/>
      <c r="ZI3" s="14"/>
      <c r="ZJ3" s="14"/>
      <c r="ZK3" s="14"/>
      <c r="ZL3" s="14"/>
      <c r="ZM3" s="14"/>
      <c r="ZN3" s="14"/>
      <c r="ZO3" s="14"/>
      <c r="ZP3" s="14"/>
      <c r="ZQ3" s="14"/>
      <c r="ZR3" s="14"/>
      <c r="ZS3" s="14"/>
      <c r="ZT3" s="14"/>
      <c r="ZU3" s="14"/>
      <c r="ZV3" s="14"/>
      <c r="ZW3" s="14"/>
      <c r="ZX3" s="14"/>
      <c r="ZY3" s="14"/>
      <c r="ZZ3" s="14"/>
      <c r="AAA3" s="14"/>
      <c r="AAB3" s="14"/>
      <c r="AAC3" s="14"/>
      <c r="AAD3" s="14"/>
      <c r="AAE3" s="14"/>
      <c r="AAF3" s="14"/>
      <c r="AAG3" s="14"/>
      <c r="AAH3" s="14"/>
      <c r="AAI3" s="14"/>
      <c r="AAJ3" s="14"/>
      <c r="AAK3" s="14"/>
      <c r="AAL3" s="14"/>
      <c r="AAM3" s="14"/>
      <c r="AAN3" s="14"/>
      <c r="AAO3" s="14"/>
      <c r="AAP3" s="14"/>
      <c r="AAQ3" s="14"/>
      <c r="AAR3" s="14"/>
      <c r="AAS3" s="14"/>
      <c r="AAT3" s="14"/>
      <c r="AAU3" s="14"/>
      <c r="AAV3" s="14"/>
      <c r="AAW3" s="14"/>
      <c r="AAX3" s="14"/>
      <c r="AAY3" s="14"/>
      <c r="AAZ3" s="14"/>
      <c r="ABA3" s="14"/>
      <c r="ABB3" s="14"/>
      <c r="ABC3" s="14"/>
      <c r="ABD3" s="14"/>
      <c r="ABE3" s="14"/>
      <c r="ABF3" s="14"/>
      <c r="ABG3" s="14"/>
      <c r="ABH3" s="14"/>
      <c r="ABI3" s="14"/>
      <c r="ABJ3" s="14"/>
      <c r="ABK3" s="14"/>
      <c r="ABL3" s="14"/>
      <c r="ABM3" s="14"/>
      <c r="ABN3" s="14"/>
      <c r="ABO3" s="14"/>
      <c r="ABP3" s="14"/>
      <c r="ABQ3" s="14"/>
      <c r="ABR3" s="14"/>
      <c r="ABS3" s="14"/>
      <c r="ABT3" s="14"/>
      <c r="ABU3" s="14"/>
      <c r="ABV3" s="14"/>
      <c r="ABW3" s="14"/>
      <c r="ABX3" s="14"/>
      <c r="ABY3" s="14"/>
      <c r="ABZ3" s="14"/>
      <c r="ACA3" s="14"/>
      <c r="ACB3" s="14"/>
      <c r="ACC3" s="14"/>
      <c r="ACD3" s="14"/>
      <c r="ACE3" s="14"/>
      <c r="ACF3" s="14"/>
      <c r="ACG3" s="14"/>
      <c r="ACH3" s="14"/>
      <c r="ACI3" s="14"/>
      <c r="ACJ3" s="14"/>
      <c r="ACK3" s="14"/>
      <c r="ACL3" s="14"/>
      <c r="ACM3" s="14"/>
      <c r="ACN3" s="14"/>
      <c r="ACO3" s="14"/>
      <c r="ACP3" s="14"/>
      <c r="ACQ3" s="14"/>
      <c r="ACR3" s="14"/>
      <c r="ACS3" s="14"/>
      <c r="ACT3" s="14"/>
      <c r="ACU3" s="14"/>
      <c r="ACV3" s="14"/>
      <c r="ACW3" s="14"/>
      <c r="ACX3" s="14"/>
      <c r="ACY3" s="14"/>
      <c r="ACZ3" s="14"/>
      <c r="ADA3" s="14"/>
      <c r="ADB3" s="14"/>
      <c r="ADC3" s="14"/>
      <c r="ADD3" s="14"/>
      <c r="ADE3" s="14"/>
      <c r="ADF3" s="14"/>
      <c r="ADG3" s="14"/>
      <c r="ADH3" s="14"/>
      <c r="ADI3" s="14"/>
      <c r="ADJ3" s="14"/>
      <c r="ADK3" s="14"/>
      <c r="ADL3" s="14"/>
      <c r="ADM3" s="14"/>
      <c r="ADN3" s="14"/>
      <c r="ADO3" s="14"/>
      <c r="ADP3" s="14"/>
      <c r="ADQ3" s="14"/>
      <c r="ADR3" s="14"/>
      <c r="ADS3" s="14"/>
      <c r="ADT3" s="14"/>
      <c r="ADU3" s="14"/>
      <c r="ADV3" s="14"/>
      <c r="ADW3" s="14"/>
      <c r="ADX3" s="14"/>
      <c r="ADY3" s="14"/>
      <c r="ADZ3" s="14"/>
      <c r="AEA3" s="14"/>
      <c r="AEB3" s="14"/>
      <c r="AEC3" s="14"/>
      <c r="AED3" s="14"/>
      <c r="AEE3" s="14"/>
      <c r="AEF3" s="14"/>
      <c r="AEG3" s="14"/>
      <c r="AEH3" s="14"/>
      <c r="AEI3" s="14"/>
      <c r="AEJ3" s="14"/>
      <c r="AEK3" s="14"/>
      <c r="AEL3" s="14"/>
      <c r="AEM3" s="14"/>
      <c r="AEN3" s="14"/>
      <c r="AEO3" s="14"/>
      <c r="AEP3" s="14"/>
      <c r="AEQ3" s="14"/>
      <c r="AER3" s="14"/>
      <c r="AES3" s="14"/>
      <c r="AET3" s="14"/>
      <c r="AEU3" s="14"/>
      <c r="AEV3" s="14"/>
      <c r="AEW3" s="14"/>
      <c r="AEX3" s="14"/>
      <c r="AEY3" s="14"/>
      <c r="AEZ3" s="14"/>
      <c r="AFA3" s="14"/>
      <c r="AFB3" s="14"/>
      <c r="AFC3" s="14"/>
      <c r="AFD3" s="14"/>
      <c r="AFE3" s="14"/>
      <c r="AFF3" s="14"/>
      <c r="AFG3" s="14"/>
      <c r="AFH3" s="14"/>
      <c r="AFI3" s="14"/>
      <c r="AFJ3" s="14"/>
      <c r="AFK3" s="14"/>
      <c r="AFL3" s="14"/>
      <c r="AFM3" s="14"/>
      <c r="AFN3" s="14"/>
      <c r="AFO3" s="14"/>
      <c r="AFP3" s="14"/>
      <c r="AFQ3" s="14"/>
      <c r="AFR3" s="14"/>
      <c r="AFS3" s="14"/>
      <c r="AFT3" s="14"/>
      <c r="AFU3" s="14"/>
      <c r="AFV3" s="14"/>
      <c r="AFW3" s="14"/>
      <c r="AFX3" s="14"/>
      <c r="AFY3" s="14"/>
      <c r="AFZ3" s="14"/>
      <c r="AGA3" s="14"/>
      <c r="AGB3" s="14"/>
      <c r="AGC3" s="14"/>
      <c r="AGD3" s="14"/>
      <c r="AGE3" s="14"/>
      <c r="AGF3" s="14"/>
      <c r="AGG3" s="14"/>
      <c r="AGH3" s="14"/>
      <c r="AGI3" s="14"/>
      <c r="AGJ3" s="14"/>
      <c r="AGK3" s="14"/>
      <c r="AGL3" s="14"/>
      <c r="AGM3" s="14"/>
      <c r="AGN3" s="14"/>
      <c r="AGO3" s="14"/>
      <c r="AGP3" s="14"/>
      <c r="AGQ3" s="14"/>
      <c r="AGR3" s="14"/>
      <c r="AGS3" s="14"/>
      <c r="AGT3" s="14"/>
      <c r="AGU3" s="14"/>
      <c r="AGV3" s="14"/>
      <c r="AGW3" s="14"/>
      <c r="AGX3" s="14"/>
      <c r="AGY3" s="14"/>
      <c r="AGZ3" s="14"/>
      <c r="AHA3" s="14"/>
      <c r="AHB3" s="14"/>
      <c r="AHC3" s="14"/>
      <c r="AHD3" s="14"/>
      <c r="AHE3" s="14"/>
      <c r="AHF3" s="14"/>
      <c r="AHG3" s="14"/>
      <c r="AHH3" s="14"/>
      <c r="AHI3" s="14"/>
      <c r="AHJ3" s="14"/>
      <c r="AHK3" s="14"/>
      <c r="AHL3" s="14"/>
      <c r="AHM3" s="14"/>
      <c r="AHN3" s="14"/>
      <c r="AHO3" s="14"/>
      <c r="AHP3" s="14"/>
      <c r="AHQ3" s="14"/>
      <c r="AHR3" s="14"/>
      <c r="AHS3" s="14"/>
      <c r="AHT3" s="14"/>
      <c r="AHU3" s="14"/>
      <c r="AHV3" s="14"/>
      <c r="AHW3" s="14"/>
      <c r="AHX3" s="14"/>
      <c r="AHY3" s="14"/>
      <c r="AHZ3" s="14"/>
      <c r="AIA3" s="14"/>
      <c r="AIB3" s="14"/>
      <c r="AIC3" s="14"/>
      <c r="AID3" s="14"/>
      <c r="AIE3" s="14"/>
      <c r="AIF3" s="14"/>
      <c r="AIG3" s="14"/>
      <c r="AIH3" s="14"/>
      <c r="AII3" s="14"/>
      <c r="AIJ3" s="14"/>
      <c r="AIK3" s="14"/>
      <c r="AIL3" s="14"/>
      <c r="AIM3" s="14"/>
    </row>
    <row r="4">
      <c r="B4" s="13" t="s">
        <v>211</v>
      </c>
      <c r="C4" s="16" t="s">
        <v>212</v>
      </c>
      <c r="D4" s="16" t="s">
        <v>213</v>
      </c>
      <c r="E4" s="16" t="s">
        <v>214</v>
      </c>
      <c r="F4" s="16" t="s">
        <v>215</v>
      </c>
      <c r="G4" s="16" t="s">
        <v>216</v>
      </c>
      <c r="H4" s="16" t="s">
        <v>217</v>
      </c>
      <c r="I4" s="17" t="s">
        <v>218</v>
      </c>
      <c r="J4" s="17" t="s">
        <v>219</v>
      </c>
      <c r="K4" s="17" t="s">
        <v>220</v>
      </c>
      <c r="L4" s="17" t="s">
        <v>221</v>
      </c>
      <c r="M4" s="18" t="s">
        <v>222</v>
      </c>
      <c r="N4" s="19" t="s">
        <v>223</v>
      </c>
      <c r="O4" s="18" t="s">
        <v>224</v>
      </c>
      <c r="P4" s="18" t="s">
        <v>225</v>
      </c>
      <c r="Q4" s="18" t="s">
        <v>226</v>
      </c>
      <c r="R4" s="18" t="s">
        <v>227</v>
      </c>
      <c r="S4" s="18" t="s">
        <v>228</v>
      </c>
      <c r="T4" s="17" t="s">
        <v>229</v>
      </c>
      <c r="U4" s="17" t="s">
        <v>230</v>
      </c>
      <c r="V4" s="17" t="s">
        <v>231</v>
      </c>
      <c r="W4" s="17" t="s">
        <v>232</v>
      </c>
      <c r="X4" s="16" t="s">
        <v>233</v>
      </c>
      <c r="Y4" s="17" t="s">
        <v>234</v>
      </c>
      <c r="Z4" s="17" t="s">
        <v>235</v>
      </c>
      <c r="AA4" s="17" t="s">
        <v>236</v>
      </c>
      <c r="AB4" s="18" t="s">
        <v>237</v>
      </c>
      <c r="AC4" s="17" t="s">
        <v>238</v>
      </c>
      <c r="AD4" s="17" t="s">
        <v>239</v>
      </c>
      <c r="AE4" s="17" t="s">
        <v>240</v>
      </c>
      <c r="AF4" s="16" t="s">
        <v>241</v>
      </c>
      <c r="AG4" s="16" t="s">
        <v>242</v>
      </c>
      <c r="AH4" s="16" t="s">
        <v>243</v>
      </c>
      <c r="AI4" s="16" t="s">
        <v>244</v>
      </c>
      <c r="AJ4" s="16" t="s">
        <v>245</v>
      </c>
      <c r="AK4" s="16" t="s">
        <v>246</v>
      </c>
      <c r="AL4" s="16" t="s">
        <v>247</v>
      </c>
      <c r="AM4" s="16" t="s">
        <v>248</v>
      </c>
      <c r="AN4" s="17" t="s">
        <v>249</v>
      </c>
      <c r="AO4" s="16" t="s">
        <v>250</v>
      </c>
      <c r="AP4" s="17" t="s">
        <v>251</v>
      </c>
      <c r="AQ4" s="15" t="s">
        <v>252</v>
      </c>
      <c r="AR4" s="17" t="s">
        <v>253</v>
      </c>
      <c r="AS4" s="17" t="s">
        <v>254</v>
      </c>
      <c r="AT4" s="18" t="s">
        <v>255</v>
      </c>
      <c r="AU4" s="17" t="s">
        <v>256</v>
      </c>
      <c r="AV4" s="17" t="s">
        <v>257</v>
      </c>
      <c r="AW4" s="17" t="s">
        <v>258</v>
      </c>
      <c r="AX4" s="17" t="s">
        <v>259</v>
      </c>
      <c r="AY4" s="16" t="s">
        <v>260</v>
      </c>
      <c r="AZ4" s="16" t="s">
        <v>261</v>
      </c>
      <c r="BA4" s="16" t="s">
        <v>262</v>
      </c>
      <c r="BB4" s="16" t="s">
        <v>263</v>
      </c>
      <c r="BC4" s="16" t="s">
        <v>264</v>
      </c>
      <c r="BD4" s="16" t="s">
        <v>265</v>
      </c>
      <c r="BE4" s="16" t="s">
        <v>266</v>
      </c>
      <c r="BF4" s="19" t="s">
        <v>267</v>
      </c>
      <c r="BG4" s="17" t="s">
        <v>268</v>
      </c>
      <c r="BH4" s="17" t="s">
        <v>269</v>
      </c>
      <c r="BI4" s="19" t="s">
        <v>270</v>
      </c>
      <c r="BJ4" s="16" t="s">
        <v>271</v>
      </c>
      <c r="BK4" s="16" t="s">
        <v>272</v>
      </c>
      <c r="BL4" s="16" t="s">
        <v>273</v>
      </c>
      <c r="BM4" s="16" t="s">
        <v>274</v>
      </c>
      <c r="BN4" s="16" t="s">
        <v>275</v>
      </c>
      <c r="BO4" s="16" t="s">
        <v>276</v>
      </c>
      <c r="BP4" s="16" t="s">
        <v>277</v>
      </c>
      <c r="BQ4" s="15" t="s">
        <v>278</v>
      </c>
      <c r="BR4" s="16" t="s">
        <v>279</v>
      </c>
      <c r="BS4" s="16" t="s">
        <v>280</v>
      </c>
      <c r="BT4" s="16" t="s">
        <v>281</v>
      </c>
      <c r="BU4" s="17" t="s">
        <v>282</v>
      </c>
      <c r="BV4" s="16" t="s">
        <v>283</v>
      </c>
      <c r="BW4" s="16" t="s">
        <v>284</v>
      </c>
      <c r="BX4" s="16" t="s">
        <v>285</v>
      </c>
      <c r="BY4" s="16" t="s">
        <v>286</v>
      </c>
      <c r="BZ4" s="17" t="s">
        <v>287</v>
      </c>
      <c r="CA4" s="16" t="s">
        <v>288</v>
      </c>
      <c r="CB4" s="14"/>
      <c r="CC4" s="16" t="s">
        <v>289</v>
      </c>
      <c r="CD4" s="20" t="s">
        <v>290</v>
      </c>
      <c r="CE4" s="16" t="s">
        <v>291</v>
      </c>
      <c r="CF4" s="16" t="s">
        <v>292</v>
      </c>
      <c r="CG4" s="16" t="s">
        <v>293</v>
      </c>
      <c r="CH4" s="16" t="s">
        <v>294</v>
      </c>
      <c r="CI4" s="20" t="s">
        <v>295</v>
      </c>
      <c r="CJ4" s="16" t="s">
        <v>296</v>
      </c>
      <c r="CK4" s="14"/>
      <c r="CL4" s="16" t="s">
        <v>297</v>
      </c>
      <c r="CM4" s="16" t="s">
        <v>298</v>
      </c>
      <c r="CN4" s="16" t="s">
        <v>299</v>
      </c>
      <c r="CO4" s="16" t="s">
        <v>300</v>
      </c>
      <c r="CP4" s="16" t="s">
        <v>301</v>
      </c>
      <c r="CQ4" s="16" t="s">
        <v>302</v>
      </c>
      <c r="CR4" s="16" t="s">
        <v>303</v>
      </c>
      <c r="CS4" s="16" t="s">
        <v>304</v>
      </c>
      <c r="CT4" s="16" t="s">
        <v>305</v>
      </c>
      <c r="CU4" s="16" t="s">
        <v>306</v>
      </c>
      <c r="CV4" s="16" t="s">
        <v>307</v>
      </c>
      <c r="CW4" s="16" t="s">
        <v>308</v>
      </c>
      <c r="CX4" s="19" t="s">
        <v>309</v>
      </c>
      <c r="CY4" s="19" t="s">
        <v>310</v>
      </c>
      <c r="CZ4" s="19" t="s">
        <v>311</v>
      </c>
      <c r="DA4" s="16" t="s">
        <v>312</v>
      </c>
      <c r="DB4" s="16" t="s">
        <v>313</v>
      </c>
      <c r="DC4" s="16" t="s">
        <v>314</v>
      </c>
      <c r="DD4" s="16" t="s">
        <v>315</v>
      </c>
      <c r="DE4" s="16" t="s">
        <v>316</v>
      </c>
      <c r="DF4" s="16" t="s">
        <v>317</v>
      </c>
      <c r="DG4" s="15" t="s">
        <v>318</v>
      </c>
      <c r="DH4" s="16" t="s">
        <v>319</v>
      </c>
      <c r="DI4" s="16" t="s">
        <v>320</v>
      </c>
      <c r="DJ4" s="17" t="s">
        <v>321</v>
      </c>
      <c r="DK4" s="17" t="s">
        <v>322</v>
      </c>
      <c r="DL4" s="17" t="s">
        <v>323</v>
      </c>
      <c r="DM4" s="17" t="s">
        <v>324</v>
      </c>
      <c r="DN4" s="17" t="s">
        <v>325</v>
      </c>
      <c r="DO4" s="17" t="s">
        <v>326</v>
      </c>
      <c r="DP4" s="17" t="s">
        <v>327</v>
      </c>
      <c r="DQ4" s="17" t="s">
        <v>328</v>
      </c>
      <c r="DR4" s="17" t="s">
        <v>329</v>
      </c>
      <c r="DS4" s="17" t="s">
        <v>330</v>
      </c>
      <c r="DT4" s="17" t="s">
        <v>331</v>
      </c>
      <c r="DU4" s="15" t="s">
        <v>332</v>
      </c>
      <c r="DV4" s="17" t="s">
        <v>333</v>
      </c>
      <c r="DW4" s="17" t="s">
        <v>334</v>
      </c>
      <c r="DX4" s="17" t="s">
        <v>335</v>
      </c>
      <c r="DY4" s="17" t="s">
        <v>336</v>
      </c>
      <c r="DZ4" s="19" t="s">
        <v>337</v>
      </c>
      <c r="EA4" s="16" t="s">
        <v>338</v>
      </c>
      <c r="EB4" s="19" t="s">
        <v>339</v>
      </c>
      <c r="EC4" s="16" t="s">
        <v>340</v>
      </c>
      <c r="ED4" s="16" t="s">
        <v>341</v>
      </c>
      <c r="EE4" s="19" t="s">
        <v>342</v>
      </c>
      <c r="EF4" s="19" t="s">
        <v>343</v>
      </c>
      <c r="EG4" s="19" t="s">
        <v>213</v>
      </c>
      <c r="EH4" s="19" t="s">
        <v>344</v>
      </c>
      <c r="EI4" s="19" t="s">
        <v>345</v>
      </c>
      <c r="EJ4" s="17" t="s">
        <v>346</v>
      </c>
      <c r="EK4" s="17" t="s">
        <v>347</v>
      </c>
      <c r="EL4" s="17" t="s">
        <v>348</v>
      </c>
      <c r="EM4" s="17" t="s">
        <v>349</v>
      </c>
      <c r="EN4" s="17" t="s">
        <v>350</v>
      </c>
      <c r="EO4" s="17" t="s">
        <v>351</v>
      </c>
      <c r="EP4" s="17" t="s">
        <v>352</v>
      </c>
      <c r="EQ4" s="17" t="s">
        <v>353</v>
      </c>
      <c r="ER4" s="17" t="s">
        <v>354</v>
      </c>
      <c r="ES4" s="17" t="s">
        <v>355</v>
      </c>
      <c r="ET4" s="17" t="s">
        <v>356</v>
      </c>
      <c r="EU4" s="17" t="s">
        <v>357</v>
      </c>
      <c r="EV4" s="17" t="s">
        <v>358</v>
      </c>
      <c r="EW4" s="16" t="s">
        <v>359</v>
      </c>
      <c r="EX4" s="16" t="s">
        <v>360</v>
      </c>
      <c r="EY4" s="14"/>
      <c r="EZ4" s="14"/>
      <c r="FA4" s="14"/>
      <c r="FB4" s="14"/>
      <c r="FC4" s="14"/>
      <c r="FD4" s="14"/>
      <c r="FE4" s="14"/>
      <c r="FF4" s="14"/>
      <c r="FG4" s="14"/>
      <c r="FH4" s="14"/>
      <c r="FI4" s="14"/>
      <c r="FJ4" s="14"/>
      <c r="FK4" s="14"/>
      <c r="FL4" s="14"/>
      <c r="FM4" s="14"/>
      <c r="FN4" s="14"/>
      <c r="FO4" s="14"/>
      <c r="FP4" s="14"/>
      <c r="FQ4" s="14"/>
      <c r="FR4" s="14"/>
      <c r="FS4" s="14"/>
      <c r="FT4" s="14"/>
      <c r="FU4" s="14"/>
      <c r="FV4" s="14"/>
      <c r="FW4" s="14"/>
      <c r="FX4" s="14"/>
      <c r="FY4" s="14"/>
      <c r="FZ4" s="14"/>
      <c r="GA4" s="14"/>
      <c r="GB4" s="14"/>
      <c r="GC4" s="14"/>
      <c r="GD4" s="14"/>
      <c r="GE4" s="14"/>
      <c r="GF4" s="14"/>
      <c r="GG4" s="14"/>
      <c r="GH4" s="14"/>
      <c r="GI4" s="14"/>
      <c r="GJ4" s="14"/>
      <c r="GK4" s="14"/>
      <c r="GL4" s="14"/>
      <c r="GM4" s="14"/>
      <c r="GN4" s="14"/>
      <c r="GO4" s="14"/>
      <c r="GP4" s="14"/>
      <c r="GQ4" s="14"/>
      <c r="GR4" s="14"/>
      <c r="GS4" s="14"/>
      <c r="GT4" s="14"/>
      <c r="GU4" s="14"/>
      <c r="GV4" s="14"/>
      <c r="GW4" s="14"/>
      <c r="GX4" s="14"/>
      <c r="GY4" s="14"/>
      <c r="GZ4" s="14"/>
      <c r="HA4" s="14"/>
      <c r="HB4" s="14"/>
      <c r="HC4" s="14"/>
      <c r="HD4" s="14"/>
      <c r="HE4" s="14"/>
      <c r="HF4" s="14"/>
      <c r="HG4" s="14"/>
      <c r="HH4" s="14"/>
      <c r="HI4" s="14"/>
      <c r="HJ4" s="14"/>
      <c r="HK4" s="14"/>
      <c r="HL4" s="14"/>
      <c r="HM4" s="14"/>
      <c r="HN4" s="14"/>
      <c r="HO4" s="14"/>
      <c r="HP4" s="14"/>
      <c r="HQ4" s="14"/>
      <c r="HR4" s="14"/>
      <c r="HS4" s="14"/>
      <c r="HT4" s="14"/>
      <c r="HU4" s="14"/>
      <c r="HV4" s="14"/>
      <c r="HW4" s="14"/>
      <c r="HX4" s="14"/>
      <c r="HY4" s="14"/>
      <c r="HZ4" s="14"/>
      <c r="IA4" s="14"/>
      <c r="IB4" s="14"/>
      <c r="IC4" s="14"/>
      <c r="ID4" s="14"/>
      <c r="IE4" s="14"/>
      <c r="IF4" s="14"/>
      <c r="IG4" s="14"/>
      <c r="IH4" s="14"/>
      <c r="II4" s="14"/>
      <c r="IJ4" s="14"/>
      <c r="IK4" s="14"/>
      <c r="IL4" s="14"/>
      <c r="IM4" s="14"/>
      <c r="IN4" s="14"/>
      <c r="IO4" s="14"/>
      <c r="IP4" s="14"/>
      <c r="IQ4" s="14"/>
      <c r="IR4" s="14"/>
      <c r="IS4" s="14"/>
      <c r="IT4" s="14"/>
      <c r="IU4" s="14"/>
      <c r="IV4" s="14"/>
      <c r="IW4" s="14"/>
      <c r="IX4" s="14"/>
      <c r="IY4" s="14"/>
      <c r="IZ4" s="14"/>
      <c r="JA4" s="14"/>
      <c r="JB4" s="14"/>
      <c r="JC4" s="14"/>
      <c r="JD4" s="14"/>
      <c r="JE4" s="14"/>
      <c r="JF4" s="14"/>
      <c r="JG4" s="14"/>
      <c r="JH4" s="14"/>
      <c r="JI4" s="14"/>
      <c r="JJ4" s="14"/>
      <c r="JK4" s="14"/>
      <c r="JL4" s="14"/>
      <c r="JM4" s="14"/>
      <c r="JN4" s="14"/>
      <c r="JO4" s="14"/>
      <c r="JP4" s="14"/>
      <c r="JQ4" s="14"/>
      <c r="JR4" s="14"/>
      <c r="JS4" s="14"/>
      <c r="JT4" s="14"/>
      <c r="JU4" s="14"/>
      <c r="JV4" s="14"/>
      <c r="JW4" s="14"/>
      <c r="JX4" s="14"/>
      <c r="JY4" s="14"/>
      <c r="JZ4" s="14"/>
      <c r="KA4" s="14"/>
      <c r="KB4" s="14"/>
      <c r="KC4" s="14"/>
      <c r="KD4" s="14"/>
      <c r="KE4" s="14"/>
      <c r="KF4" s="14"/>
      <c r="KG4" s="14"/>
      <c r="KH4" s="14"/>
      <c r="KI4" s="14"/>
      <c r="KJ4" s="14"/>
      <c r="KK4" s="14"/>
      <c r="KL4" s="14"/>
      <c r="KM4" s="14"/>
      <c r="KN4" s="14"/>
      <c r="KO4" s="14"/>
      <c r="KP4" s="14"/>
      <c r="KQ4" s="14"/>
      <c r="KR4" s="14"/>
      <c r="KS4" s="14"/>
      <c r="KT4" s="14"/>
      <c r="KU4" s="14"/>
      <c r="KV4" s="14"/>
      <c r="KW4" s="14"/>
      <c r="KX4" s="14"/>
      <c r="KY4" s="14"/>
      <c r="KZ4" s="14"/>
      <c r="LA4" s="14"/>
      <c r="LB4" s="14"/>
      <c r="LC4" s="14"/>
      <c r="LD4" s="14"/>
      <c r="LE4" s="14"/>
      <c r="LF4" s="14"/>
      <c r="LG4" s="14"/>
      <c r="LH4" s="14"/>
      <c r="LI4" s="14"/>
      <c r="LJ4" s="14"/>
      <c r="LK4" s="14"/>
      <c r="LL4" s="14"/>
      <c r="LM4" s="14"/>
      <c r="LN4" s="14"/>
      <c r="LO4" s="14"/>
      <c r="LP4" s="14"/>
      <c r="LQ4" s="14"/>
      <c r="LR4" s="14"/>
      <c r="LS4" s="14"/>
      <c r="LT4" s="14"/>
      <c r="LU4" s="14"/>
      <c r="LV4" s="14"/>
      <c r="LW4" s="14"/>
      <c r="LX4" s="14"/>
      <c r="LY4" s="14"/>
      <c r="LZ4" s="14"/>
      <c r="MA4" s="14"/>
      <c r="MB4" s="14"/>
      <c r="MC4" s="14"/>
      <c r="MD4" s="14"/>
      <c r="ME4" s="14"/>
      <c r="MF4" s="14"/>
      <c r="MG4" s="14"/>
      <c r="MH4" s="14"/>
      <c r="MI4" s="14"/>
      <c r="MJ4" s="14"/>
      <c r="MK4" s="14"/>
      <c r="ML4" s="14"/>
      <c r="MM4" s="14"/>
      <c r="MN4" s="14"/>
      <c r="MO4" s="14"/>
      <c r="MP4" s="14"/>
      <c r="MQ4" s="14"/>
      <c r="MR4" s="14"/>
      <c r="MS4" s="14"/>
      <c r="MT4" s="14"/>
      <c r="MU4" s="14"/>
      <c r="MV4" s="14"/>
      <c r="MW4" s="14"/>
      <c r="MX4" s="14"/>
      <c r="MY4" s="14"/>
      <c r="MZ4" s="14"/>
      <c r="NA4" s="14"/>
      <c r="NB4" s="14"/>
      <c r="NC4" s="14"/>
      <c r="ND4" s="14"/>
      <c r="NE4" s="14"/>
      <c r="NF4" s="14"/>
      <c r="NG4" s="14"/>
      <c r="NH4" s="14"/>
      <c r="NI4" s="14"/>
      <c r="NJ4" s="14"/>
      <c r="NK4" s="14"/>
      <c r="NL4" s="14"/>
      <c r="NM4" s="14"/>
      <c r="NN4" s="14"/>
      <c r="NO4" s="14"/>
      <c r="NP4" s="14"/>
      <c r="NQ4" s="14"/>
      <c r="NR4" s="14"/>
      <c r="NS4" s="14"/>
      <c r="NT4" s="14"/>
      <c r="NU4" s="14"/>
      <c r="NV4" s="14"/>
      <c r="NW4" s="14"/>
      <c r="NX4" s="14"/>
      <c r="NY4" s="14"/>
      <c r="NZ4" s="14"/>
      <c r="OA4" s="14"/>
      <c r="OB4" s="14"/>
      <c r="OC4" s="14"/>
      <c r="OD4" s="14"/>
      <c r="OE4" s="14"/>
      <c r="OF4" s="14"/>
      <c r="OG4" s="14"/>
      <c r="OH4" s="14"/>
      <c r="OI4" s="14"/>
      <c r="OJ4" s="14"/>
      <c r="OK4" s="14"/>
      <c r="OL4" s="14"/>
      <c r="OM4" s="14"/>
      <c r="ON4" s="14"/>
      <c r="OO4" s="14"/>
      <c r="OP4" s="14"/>
      <c r="OQ4" s="14"/>
      <c r="OR4" s="14"/>
      <c r="OS4" s="14"/>
      <c r="OT4" s="14"/>
      <c r="OU4" s="14"/>
      <c r="OV4" s="14"/>
      <c r="OW4" s="14"/>
      <c r="OX4" s="14"/>
      <c r="OY4" s="14"/>
      <c r="OZ4" s="14"/>
      <c r="PA4" s="14"/>
      <c r="PB4" s="14"/>
      <c r="PC4" s="14"/>
      <c r="PD4" s="14"/>
      <c r="PE4" s="14"/>
      <c r="PF4" s="14"/>
      <c r="PG4" s="14"/>
      <c r="PH4" s="14"/>
      <c r="PI4" s="14"/>
      <c r="PJ4" s="14"/>
      <c r="PK4" s="14"/>
      <c r="PL4" s="14"/>
      <c r="PM4" s="14"/>
      <c r="PN4" s="14"/>
      <c r="PO4" s="14"/>
      <c r="PP4" s="14"/>
      <c r="PQ4" s="14"/>
      <c r="PR4" s="14"/>
      <c r="PS4" s="14"/>
      <c r="PT4" s="14"/>
      <c r="PU4" s="14"/>
      <c r="PV4" s="14"/>
      <c r="PW4" s="14"/>
      <c r="PX4" s="14"/>
      <c r="PY4" s="14"/>
      <c r="PZ4" s="14"/>
      <c r="QA4" s="14"/>
      <c r="QB4" s="14"/>
      <c r="QC4" s="14"/>
      <c r="QD4" s="14"/>
      <c r="QE4" s="14"/>
      <c r="QF4" s="14"/>
      <c r="QG4" s="14"/>
      <c r="QH4" s="14"/>
      <c r="QI4" s="14"/>
      <c r="QJ4" s="14"/>
      <c r="QK4" s="14"/>
      <c r="QL4" s="14"/>
      <c r="QM4" s="14"/>
      <c r="QN4" s="14"/>
      <c r="QO4" s="14"/>
      <c r="QP4" s="14"/>
      <c r="QQ4" s="14"/>
      <c r="QR4" s="14"/>
      <c r="QS4" s="14"/>
      <c r="QT4" s="14"/>
      <c r="QU4" s="14"/>
      <c r="QV4" s="14"/>
      <c r="QW4" s="14"/>
      <c r="QX4" s="14"/>
      <c r="QY4" s="14"/>
      <c r="QZ4" s="14"/>
      <c r="RA4" s="14"/>
      <c r="RB4" s="14"/>
      <c r="RC4" s="14"/>
      <c r="RD4" s="14"/>
      <c r="RE4" s="14"/>
      <c r="RF4" s="14"/>
      <c r="RG4" s="14"/>
      <c r="RH4" s="14"/>
      <c r="RI4" s="14"/>
      <c r="RJ4" s="14"/>
      <c r="RK4" s="14"/>
      <c r="RL4" s="14"/>
      <c r="RM4" s="14"/>
      <c r="RN4" s="14"/>
      <c r="RO4" s="14"/>
      <c r="RP4" s="14"/>
      <c r="RQ4" s="14"/>
      <c r="RR4" s="14"/>
      <c r="RS4" s="14"/>
      <c r="RT4" s="14"/>
      <c r="RU4" s="14"/>
      <c r="RV4" s="14"/>
      <c r="RW4" s="14"/>
      <c r="RX4" s="14"/>
      <c r="RY4" s="14"/>
      <c r="RZ4" s="14"/>
      <c r="SA4" s="14"/>
      <c r="SB4" s="14"/>
      <c r="SC4" s="14"/>
      <c r="SD4" s="14"/>
      <c r="SE4" s="14"/>
      <c r="SF4" s="14"/>
      <c r="SG4" s="14"/>
      <c r="SH4" s="14"/>
      <c r="SI4" s="14"/>
      <c r="SJ4" s="14"/>
      <c r="SK4" s="14"/>
      <c r="SL4" s="14"/>
      <c r="SM4" s="14"/>
      <c r="SN4" s="14"/>
      <c r="SO4" s="14"/>
      <c r="SP4" s="14"/>
      <c r="SQ4" s="14"/>
      <c r="SR4" s="14"/>
      <c r="SS4" s="14"/>
      <c r="ST4" s="14"/>
      <c r="SU4" s="14"/>
      <c r="SV4" s="14"/>
      <c r="SW4" s="14"/>
      <c r="SX4" s="14"/>
      <c r="SY4" s="14"/>
      <c r="SZ4" s="14"/>
      <c r="TA4" s="14"/>
      <c r="TB4" s="14"/>
      <c r="TC4" s="14"/>
      <c r="TD4" s="14"/>
      <c r="TE4" s="14"/>
      <c r="TF4" s="14"/>
      <c r="TG4" s="14"/>
      <c r="TH4" s="14"/>
      <c r="TI4" s="14"/>
      <c r="TJ4" s="14"/>
      <c r="TK4" s="14"/>
      <c r="TL4" s="14"/>
      <c r="TM4" s="14"/>
      <c r="TN4" s="14"/>
      <c r="TO4" s="14"/>
      <c r="TP4" s="14"/>
      <c r="TQ4" s="14"/>
      <c r="TR4" s="14"/>
      <c r="TS4" s="14"/>
      <c r="TT4" s="14"/>
      <c r="TU4" s="14"/>
      <c r="TV4" s="14"/>
      <c r="TW4" s="14"/>
      <c r="TX4" s="14"/>
      <c r="TY4" s="14"/>
      <c r="TZ4" s="14"/>
      <c r="UA4" s="14"/>
      <c r="UB4" s="14"/>
      <c r="UC4" s="14"/>
      <c r="UD4" s="14"/>
      <c r="UE4" s="14"/>
      <c r="UF4" s="14"/>
      <c r="UG4" s="14"/>
      <c r="UH4" s="14"/>
      <c r="UI4" s="14"/>
      <c r="UJ4" s="14"/>
      <c r="UK4" s="14"/>
      <c r="UL4" s="14"/>
      <c r="UM4" s="14"/>
      <c r="UN4" s="14"/>
      <c r="UO4" s="14"/>
      <c r="UP4" s="14"/>
      <c r="UQ4" s="14"/>
      <c r="UR4" s="14"/>
      <c r="US4" s="14"/>
      <c r="UT4" s="14"/>
      <c r="UU4" s="14"/>
      <c r="UV4" s="14"/>
      <c r="UW4" s="14"/>
      <c r="UX4" s="14"/>
      <c r="UY4" s="14"/>
      <c r="UZ4" s="14"/>
      <c r="VA4" s="14"/>
      <c r="VB4" s="14"/>
      <c r="VC4" s="14"/>
      <c r="VD4" s="14"/>
      <c r="VE4" s="14"/>
      <c r="VF4" s="14"/>
      <c r="VG4" s="14"/>
      <c r="VH4" s="14"/>
      <c r="VI4" s="14"/>
      <c r="VJ4" s="14"/>
      <c r="VK4" s="14"/>
      <c r="VL4" s="14"/>
      <c r="VM4" s="14"/>
      <c r="VN4" s="14"/>
      <c r="VO4" s="14"/>
      <c r="VP4" s="14"/>
      <c r="VQ4" s="14"/>
      <c r="VR4" s="14"/>
      <c r="VS4" s="14"/>
      <c r="VT4" s="14"/>
      <c r="VU4" s="14"/>
      <c r="VV4" s="14"/>
      <c r="VW4" s="14"/>
      <c r="VX4" s="14"/>
      <c r="VY4" s="14"/>
      <c r="VZ4" s="14"/>
      <c r="WA4" s="14"/>
      <c r="WB4" s="14"/>
      <c r="WC4" s="14"/>
      <c r="WD4" s="14"/>
      <c r="WE4" s="14"/>
      <c r="WF4" s="14"/>
      <c r="WG4" s="14"/>
      <c r="WH4" s="14"/>
      <c r="WI4" s="14"/>
      <c r="WJ4" s="14"/>
      <c r="WK4" s="14"/>
      <c r="WL4" s="14"/>
      <c r="WM4" s="14"/>
      <c r="WN4" s="14"/>
      <c r="WO4" s="14"/>
      <c r="WP4" s="14"/>
      <c r="WQ4" s="14"/>
      <c r="WR4" s="14"/>
      <c r="WS4" s="14"/>
      <c r="WT4" s="14"/>
      <c r="WU4" s="14"/>
      <c r="WV4" s="14"/>
      <c r="WW4" s="14"/>
      <c r="WX4" s="14"/>
      <c r="WY4" s="14"/>
      <c r="WZ4" s="14"/>
      <c r="XA4" s="14"/>
      <c r="XB4" s="14"/>
      <c r="XC4" s="14"/>
      <c r="XD4" s="14"/>
      <c r="XE4" s="14"/>
      <c r="XF4" s="14"/>
      <c r="XG4" s="14"/>
      <c r="XH4" s="14"/>
      <c r="XI4" s="14"/>
      <c r="XJ4" s="14"/>
      <c r="XK4" s="14"/>
      <c r="XL4" s="14"/>
      <c r="XM4" s="14"/>
      <c r="XN4" s="14"/>
      <c r="XO4" s="14"/>
      <c r="XP4" s="14"/>
      <c r="XQ4" s="14"/>
      <c r="XR4" s="14"/>
      <c r="XS4" s="14"/>
      <c r="XT4" s="14"/>
      <c r="XU4" s="14"/>
      <c r="XV4" s="14"/>
      <c r="XW4" s="14"/>
      <c r="XX4" s="14"/>
      <c r="XY4" s="14"/>
      <c r="XZ4" s="14"/>
      <c r="YA4" s="14"/>
      <c r="YB4" s="14"/>
      <c r="YC4" s="14"/>
      <c r="YD4" s="14"/>
      <c r="YE4" s="14"/>
      <c r="YF4" s="14"/>
      <c r="YG4" s="14"/>
      <c r="YH4" s="14"/>
      <c r="YI4" s="14"/>
      <c r="YJ4" s="14"/>
      <c r="YK4" s="14"/>
      <c r="YL4" s="14"/>
      <c r="YM4" s="14"/>
      <c r="YN4" s="14"/>
      <c r="YO4" s="14"/>
      <c r="YP4" s="14"/>
      <c r="YQ4" s="14"/>
      <c r="YR4" s="14"/>
      <c r="YS4" s="14"/>
      <c r="YT4" s="14"/>
      <c r="YU4" s="14"/>
      <c r="YV4" s="14"/>
      <c r="YW4" s="14"/>
      <c r="YX4" s="14"/>
      <c r="YY4" s="14"/>
      <c r="YZ4" s="14"/>
      <c r="ZA4" s="14"/>
      <c r="ZB4" s="14"/>
      <c r="ZC4" s="14"/>
      <c r="ZD4" s="14"/>
      <c r="ZE4" s="14"/>
      <c r="ZF4" s="14"/>
      <c r="ZG4" s="14"/>
      <c r="ZH4" s="14"/>
      <c r="ZI4" s="14"/>
      <c r="ZJ4" s="14"/>
      <c r="ZK4" s="14"/>
      <c r="ZL4" s="14"/>
      <c r="ZM4" s="14"/>
      <c r="ZN4" s="14"/>
      <c r="ZO4" s="14"/>
      <c r="ZP4" s="14"/>
      <c r="ZQ4" s="14"/>
      <c r="ZR4" s="14"/>
      <c r="ZS4" s="14"/>
      <c r="ZT4" s="14"/>
      <c r="ZU4" s="14"/>
      <c r="ZV4" s="14"/>
      <c r="ZW4" s="14"/>
      <c r="ZX4" s="14"/>
      <c r="ZY4" s="14"/>
      <c r="ZZ4" s="14"/>
      <c r="AAA4" s="14"/>
      <c r="AAB4" s="14"/>
      <c r="AAC4" s="14"/>
      <c r="AAD4" s="14"/>
      <c r="AAE4" s="14"/>
      <c r="AAF4" s="14"/>
      <c r="AAG4" s="14"/>
      <c r="AAH4" s="14"/>
      <c r="AAI4" s="14"/>
      <c r="AAJ4" s="14"/>
      <c r="AAK4" s="14"/>
      <c r="AAL4" s="14"/>
      <c r="AAM4" s="14"/>
      <c r="AAN4" s="14"/>
      <c r="AAO4" s="14"/>
      <c r="AAP4" s="14"/>
      <c r="AAQ4" s="14"/>
      <c r="AAR4" s="14"/>
      <c r="AAS4" s="14"/>
      <c r="AAT4" s="14"/>
      <c r="AAU4" s="14"/>
      <c r="AAV4" s="14"/>
      <c r="AAW4" s="14"/>
      <c r="AAX4" s="14"/>
      <c r="AAY4" s="14"/>
      <c r="AAZ4" s="14"/>
      <c r="ABA4" s="14"/>
      <c r="ABB4" s="14"/>
      <c r="ABC4" s="14"/>
      <c r="ABD4" s="14"/>
      <c r="ABE4" s="14"/>
      <c r="ABF4" s="14"/>
      <c r="ABG4" s="14"/>
      <c r="ABH4" s="14"/>
      <c r="ABI4" s="14"/>
      <c r="ABJ4" s="14"/>
      <c r="ABK4" s="14"/>
      <c r="ABL4" s="14"/>
      <c r="ABM4" s="14"/>
      <c r="ABN4" s="14"/>
      <c r="ABO4" s="14"/>
      <c r="ABP4" s="14"/>
      <c r="ABQ4" s="14"/>
      <c r="ABR4" s="14"/>
      <c r="ABS4" s="14"/>
      <c r="ABT4" s="14"/>
      <c r="ABU4" s="14"/>
      <c r="ABV4" s="14"/>
      <c r="ABW4" s="14"/>
      <c r="ABX4" s="14"/>
      <c r="ABY4" s="14"/>
      <c r="ABZ4" s="14"/>
      <c r="ACA4" s="14"/>
      <c r="ACB4" s="14"/>
      <c r="ACC4" s="14"/>
      <c r="ACD4" s="14"/>
      <c r="ACE4" s="14"/>
      <c r="ACF4" s="14"/>
      <c r="ACG4" s="14"/>
      <c r="ACH4" s="14"/>
      <c r="ACI4" s="14"/>
      <c r="ACJ4" s="14"/>
      <c r="ACK4" s="14"/>
      <c r="ACL4" s="14"/>
      <c r="ACM4" s="14"/>
      <c r="ACN4" s="14"/>
      <c r="ACO4" s="14"/>
      <c r="ACP4" s="14"/>
      <c r="ACQ4" s="14"/>
      <c r="ACR4" s="14"/>
      <c r="ACS4" s="14"/>
      <c r="ACT4" s="14"/>
      <c r="ACU4" s="14"/>
      <c r="ACV4" s="14"/>
      <c r="ACW4" s="14"/>
      <c r="ACX4" s="14"/>
      <c r="ACY4" s="14"/>
      <c r="ACZ4" s="14"/>
      <c r="ADA4" s="14"/>
      <c r="ADB4" s="14"/>
      <c r="ADC4" s="14"/>
      <c r="ADD4" s="14"/>
      <c r="ADE4" s="14"/>
      <c r="ADF4" s="14"/>
      <c r="ADG4" s="14"/>
      <c r="ADH4" s="14"/>
      <c r="ADI4" s="14"/>
      <c r="ADJ4" s="14"/>
      <c r="ADK4" s="14"/>
      <c r="ADL4" s="14"/>
      <c r="ADM4" s="14"/>
      <c r="ADN4" s="14"/>
      <c r="ADO4" s="14"/>
      <c r="ADP4" s="14"/>
      <c r="ADQ4" s="14"/>
      <c r="ADR4" s="14"/>
      <c r="ADS4" s="14"/>
      <c r="ADT4" s="14"/>
      <c r="ADU4" s="14"/>
      <c r="ADV4" s="14"/>
      <c r="ADW4" s="14"/>
      <c r="ADX4" s="14"/>
      <c r="ADY4" s="14"/>
      <c r="ADZ4" s="14"/>
      <c r="AEA4" s="14"/>
      <c r="AEB4" s="14"/>
      <c r="AEC4" s="14"/>
      <c r="AED4" s="14"/>
      <c r="AEE4" s="14"/>
      <c r="AEF4" s="14"/>
      <c r="AEG4" s="14"/>
      <c r="AEH4" s="14"/>
      <c r="AEI4" s="14"/>
      <c r="AEJ4" s="14"/>
      <c r="AEK4" s="14"/>
      <c r="AEL4" s="14"/>
      <c r="AEM4" s="14"/>
      <c r="AEN4" s="14"/>
      <c r="AEO4" s="14"/>
      <c r="AEP4" s="14"/>
      <c r="AEQ4" s="14"/>
      <c r="AER4" s="14"/>
      <c r="AES4" s="14"/>
      <c r="AET4" s="14"/>
      <c r="AEU4" s="14"/>
      <c r="AEV4" s="14"/>
      <c r="AEW4" s="14"/>
      <c r="AEX4" s="14"/>
      <c r="AEY4" s="14"/>
      <c r="AEZ4" s="14"/>
      <c r="AFA4" s="14"/>
      <c r="AFB4" s="14"/>
      <c r="AFC4" s="14"/>
      <c r="AFD4" s="14"/>
      <c r="AFE4" s="14"/>
      <c r="AFF4" s="14"/>
      <c r="AFG4" s="14"/>
      <c r="AFH4" s="14"/>
      <c r="AFI4" s="14"/>
      <c r="AFJ4" s="14"/>
      <c r="AFK4" s="14"/>
      <c r="AFL4" s="14"/>
      <c r="AFM4" s="14"/>
      <c r="AFN4" s="14"/>
      <c r="AFO4" s="14"/>
      <c r="AFP4" s="14"/>
      <c r="AFQ4" s="14"/>
      <c r="AFR4" s="14"/>
      <c r="AFS4" s="14"/>
      <c r="AFT4" s="14"/>
      <c r="AFU4" s="14"/>
      <c r="AFV4" s="14"/>
      <c r="AFW4" s="14"/>
      <c r="AFX4" s="14"/>
      <c r="AFY4" s="14"/>
      <c r="AFZ4" s="14"/>
      <c r="AGA4" s="14"/>
      <c r="AGB4" s="14"/>
      <c r="AGC4" s="14"/>
      <c r="AGD4" s="14"/>
      <c r="AGE4" s="14"/>
      <c r="AGF4" s="14"/>
      <c r="AGG4" s="14"/>
      <c r="AGH4" s="14"/>
      <c r="AGI4" s="14"/>
      <c r="AGJ4" s="14"/>
      <c r="AGK4" s="14"/>
      <c r="AGL4" s="14"/>
      <c r="AGM4" s="14"/>
      <c r="AGN4" s="14"/>
      <c r="AGO4" s="14"/>
      <c r="AGP4" s="14"/>
      <c r="AGQ4" s="14"/>
      <c r="AGR4" s="14"/>
      <c r="AGS4" s="14"/>
      <c r="AGT4" s="14"/>
      <c r="AGU4" s="14"/>
      <c r="AGV4" s="14"/>
      <c r="AGW4" s="14"/>
      <c r="AGX4" s="14"/>
      <c r="AGY4" s="14"/>
      <c r="AGZ4" s="14"/>
      <c r="AHA4" s="14"/>
      <c r="AHB4" s="14"/>
      <c r="AHC4" s="14"/>
      <c r="AHD4" s="14"/>
      <c r="AHE4" s="14"/>
      <c r="AHF4" s="14"/>
      <c r="AHG4" s="14"/>
      <c r="AHH4" s="14"/>
      <c r="AHI4" s="14"/>
      <c r="AHJ4" s="14"/>
      <c r="AHK4" s="14"/>
      <c r="AHL4" s="14"/>
      <c r="AHM4" s="14"/>
      <c r="AHN4" s="14"/>
      <c r="AHO4" s="14"/>
      <c r="AHP4" s="14"/>
      <c r="AHQ4" s="14"/>
      <c r="AHR4" s="14"/>
      <c r="AHS4" s="14"/>
      <c r="AHT4" s="14"/>
      <c r="AHU4" s="14"/>
      <c r="AHV4" s="14"/>
      <c r="AHW4" s="14"/>
      <c r="AHX4" s="14"/>
      <c r="AHY4" s="14"/>
      <c r="AHZ4" s="14"/>
      <c r="AIA4" s="14"/>
      <c r="AIB4" s="14"/>
      <c r="AIC4" s="14"/>
      <c r="AID4" s="14"/>
      <c r="AIE4" s="14"/>
      <c r="AIF4" s="14"/>
      <c r="AIG4" s="14"/>
      <c r="AIH4" s="14"/>
      <c r="AII4" s="14"/>
      <c r="AIJ4" s="14"/>
      <c r="AIK4" s="14"/>
      <c r="AIL4" s="14"/>
      <c r="AIM4" s="14"/>
    </row>
    <row r="5">
      <c r="B5" s="13" t="s">
        <v>361</v>
      </c>
      <c r="C5" s="15"/>
      <c r="D5" s="16" t="s">
        <v>362</v>
      </c>
      <c r="E5" s="16" t="s">
        <v>363</v>
      </c>
      <c r="F5" s="14"/>
      <c r="G5" s="14"/>
      <c r="H5" s="16" t="s">
        <v>364</v>
      </c>
      <c r="I5" s="16" t="s">
        <v>365</v>
      </c>
      <c r="J5" s="17" t="s">
        <v>366</v>
      </c>
      <c r="K5" s="16" t="s">
        <v>367</v>
      </c>
      <c r="L5" s="17" t="s">
        <v>368</v>
      </c>
      <c r="M5" s="18" t="s">
        <v>369</v>
      </c>
      <c r="N5" s="16" t="s">
        <v>370</v>
      </c>
      <c r="O5" s="16" t="s">
        <v>371</v>
      </c>
      <c r="P5" s="18" t="s">
        <v>372</v>
      </c>
      <c r="Q5" s="18" t="s">
        <v>373</v>
      </c>
      <c r="R5" s="18" t="s">
        <v>374</v>
      </c>
      <c r="S5" s="18" t="s">
        <v>375</v>
      </c>
      <c r="T5" s="16" t="s">
        <v>376</v>
      </c>
      <c r="U5" s="14"/>
      <c r="V5" s="17" t="s">
        <v>377</v>
      </c>
      <c r="W5" s="17" t="s">
        <v>378</v>
      </c>
      <c r="X5" s="16" t="s">
        <v>379</v>
      </c>
      <c r="Y5" s="14"/>
      <c r="Z5" s="17" t="s">
        <v>380</v>
      </c>
      <c r="AA5" s="16" t="s">
        <v>381</v>
      </c>
      <c r="AB5" s="14"/>
      <c r="AC5" s="16" t="s">
        <v>382</v>
      </c>
      <c r="AD5" s="14"/>
      <c r="AE5" s="14"/>
      <c r="AF5" s="14"/>
      <c r="AG5" s="16" t="s">
        <v>383</v>
      </c>
      <c r="AH5" s="14"/>
      <c r="AI5" s="16" t="s">
        <v>384</v>
      </c>
      <c r="AJ5" s="16" t="s">
        <v>385</v>
      </c>
      <c r="AK5" s="16" t="s">
        <v>386</v>
      </c>
      <c r="AL5" s="16" t="s">
        <v>387</v>
      </c>
      <c r="AM5" s="16" t="s">
        <v>388</v>
      </c>
      <c r="AN5" s="16" t="s">
        <v>389</v>
      </c>
      <c r="AO5" s="16" t="s">
        <v>390</v>
      </c>
      <c r="AP5" s="16" t="s">
        <v>391</v>
      </c>
      <c r="AQ5" s="16" t="s">
        <v>392</v>
      </c>
      <c r="AR5" s="14"/>
      <c r="AS5" s="18" t="s">
        <v>393</v>
      </c>
      <c r="AT5" s="14"/>
      <c r="AU5" s="16" t="s">
        <v>394</v>
      </c>
      <c r="AV5" s="16" t="s">
        <v>395</v>
      </c>
      <c r="AW5" s="16" t="s">
        <v>396</v>
      </c>
      <c r="AX5" s="16" t="s">
        <v>397</v>
      </c>
      <c r="AY5" s="16" t="s">
        <v>398</v>
      </c>
      <c r="AZ5" s="16" t="s">
        <v>399</v>
      </c>
      <c r="BA5" s="16" t="s">
        <v>400</v>
      </c>
      <c r="BB5" s="16" t="s">
        <v>401</v>
      </c>
      <c r="BC5" s="16" t="s">
        <v>402</v>
      </c>
      <c r="BD5" s="16" t="s">
        <v>403</v>
      </c>
      <c r="BE5" s="16" t="s">
        <v>404</v>
      </c>
      <c r="BF5" s="16" t="s">
        <v>405</v>
      </c>
      <c r="BG5" s="19" t="s">
        <v>406</v>
      </c>
      <c r="BH5" s="16" t="s">
        <v>407</v>
      </c>
      <c r="BI5" s="17" t="s">
        <v>408</v>
      </c>
      <c r="BJ5" s="16" t="s">
        <v>409</v>
      </c>
      <c r="BK5" s="16" t="s">
        <v>410</v>
      </c>
      <c r="BL5" s="16" t="s">
        <v>411</v>
      </c>
      <c r="BM5" s="16" t="s">
        <v>412</v>
      </c>
      <c r="BN5" s="16" t="s">
        <v>413</v>
      </c>
      <c r="BO5" s="14"/>
      <c r="BP5" s="14"/>
      <c r="BQ5" s="14"/>
      <c r="BR5" s="16" t="s">
        <v>414</v>
      </c>
      <c r="BS5" s="14"/>
      <c r="BT5" s="14"/>
      <c r="BU5" s="17" t="s">
        <v>415</v>
      </c>
      <c r="BV5" s="16" t="s">
        <v>416</v>
      </c>
      <c r="BW5" s="14"/>
      <c r="BX5" s="14"/>
      <c r="BY5" s="14"/>
      <c r="BZ5" s="14"/>
      <c r="CA5" s="14"/>
      <c r="CB5" s="14"/>
      <c r="CC5" s="14"/>
      <c r="CD5" s="20" t="s">
        <v>417</v>
      </c>
      <c r="CE5" s="16" t="s">
        <v>418</v>
      </c>
      <c r="CF5" s="16" t="s">
        <v>419</v>
      </c>
      <c r="CG5" s="14"/>
      <c r="CH5" s="14"/>
      <c r="CI5" s="20" t="s">
        <v>420</v>
      </c>
      <c r="CJ5" s="14"/>
      <c r="CK5" s="14"/>
      <c r="CL5" s="16" t="s">
        <v>421</v>
      </c>
      <c r="CM5" s="16" t="s">
        <v>422</v>
      </c>
      <c r="CN5" s="14"/>
      <c r="CO5" s="16" t="s">
        <v>423</v>
      </c>
      <c r="CP5" s="14"/>
      <c r="CQ5" s="14"/>
      <c r="CR5" s="14"/>
      <c r="CS5" s="14"/>
      <c r="CT5" s="14"/>
      <c r="CU5" s="14"/>
      <c r="CV5" s="16" t="s">
        <v>424</v>
      </c>
      <c r="CW5" s="14"/>
      <c r="CX5" s="14"/>
      <c r="CY5" s="14"/>
      <c r="CZ5" s="14"/>
      <c r="DA5" s="16" t="s">
        <v>425</v>
      </c>
      <c r="DB5" s="14"/>
      <c r="DC5" s="16" t="s">
        <v>426</v>
      </c>
      <c r="DD5" s="14"/>
      <c r="DE5" s="14"/>
      <c r="DF5" s="14"/>
      <c r="DG5" s="16" t="s">
        <v>427</v>
      </c>
      <c r="DH5" s="16" t="s">
        <v>428</v>
      </c>
      <c r="DI5" s="16" t="s">
        <v>429</v>
      </c>
      <c r="DJ5" s="17" t="s">
        <v>430</v>
      </c>
      <c r="DK5" s="14"/>
      <c r="DL5" s="17" t="s">
        <v>431</v>
      </c>
      <c r="DM5" s="14"/>
      <c r="DN5" s="17" t="s">
        <v>432</v>
      </c>
      <c r="DO5" s="14"/>
      <c r="DP5" s="17" t="s">
        <v>433</v>
      </c>
      <c r="DQ5" s="14"/>
      <c r="DR5" s="14"/>
      <c r="DS5" s="17" t="s">
        <v>434</v>
      </c>
      <c r="DT5" s="14"/>
      <c r="DU5" s="15"/>
      <c r="DV5" s="17" t="s">
        <v>435</v>
      </c>
      <c r="DW5" s="14"/>
      <c r="DX5" s="17" t="s">
        <v>436</v>
      </c>
      <c r="DY5" s="14"/>
      <c r="DZ5" s="14"/>
      <c r="EA5" s="14"/>
      <c r="EB5" s="14"/>
      <c r="EC5" s="14"/>
      <c r="ED5" s="14"/>
      <c r="EE5" s="14"/>
      <c r="EF5" s="14"/>
      <c r="EG5" s="15"/>
      <c r="EH5" s="14"/>
      <c r="EI5" s="14"/>
      <c r="EK5" s="14"/>
      <c r="EL5" s="17" t="s">
        <v>437</v>
      </c>
      <c r="EM5" s="14"/>
      <c r="EN5" s="17" t="s">
        <v>438</v>
      </c>
      <c r="EO5" s="17" t="s">
        <v>439</v>
      </c>
      <c r="EP5" s="14"/>
      <c r="EQ5" s="12"/>
      <c r="ER5" s="17" t="s">
        <v>440</v>
      </c>
      <c r="ES5" s="14"/>
      <c r="ET5" s="17" t="s">
        <v>441</v>
      </c>
      <c r="EU5" s="17" t="s">
        <v>442</v>
      </c>
      <c r="EV5" s="17" t="s">
        <v>443</v>
      </c>
      <c r="EW5" s="14"/>
      <c r="EX5" s="14"/>
      <c r="EY5" s="14"/>
      <c r="EZ5" s="14"/>
      <c r="FA5" s="14"/>
      <c r="FB5" s="14"/>
      <c r="FC5" s="14"/>
      <c r="FD5" s="14"/>
      <c r="FE5" s="14"/>
      <c r="FF5" s="14"/>
      <c r="FG5" s="14"/>
      <c r="FH5" s="14"/>
      <c r="FI5" s="14"/>
      <c r="FJ5" s="14"/>
      <c r="FK5" s="14"/>
      <c r="FL5" s="14"/>
      <c r="FM5" s="14"/>
      <c r="FN5" s="14"/>
      <c r="FO5" s="14"/>
      <c r="FP5" s="14"/>
      <c r="FQ5" s="14"/>
      <c r="FR5" s="14"/>
      <c r="FS5" s="14"/>
      <c r="FT5" s="14"/>
      <c r="FU5" s="14"/>
      <c r="FV5" s="14"/>
      <c r="FW5" s="14"/>
      <c r="FX5" s="14"/>
      <c r="FY5" s="14"/>
      <c r="FZ5" s="14"/>
      <c r="GA5" s="14"/>
      <c r="GB5" s="14"/>
      <c r="GC5" s="14"/>
      <c r="GD5" s="14"/>
      <c r="GE5" s="14"/>
      <c r="GF5" s="14"/>
      <c r="GG5" s="14"/>
      <c r="GH5" s="14"/>
      <c r="GI5" s="14"/>
      <c r="GJ5" s="14"/>
      <c r="GK5" s="14"/>
      <c r="GL5" s="14"/>
      <c r="GM5" s="14"/>
      <c r="GN5" s="14"/>
      <c r="GO5" s="14"/>
      <c r="GP5" s="14"/>
      <c r="GQ5" s="14"/>
      <c r="GR5" s="14"/>
      <c r="GS5" s="14"/>
      <c r="GT5" s="14"/>
      <c r="GU5" s="14"/>
      <c r="GV5" s="14"/>
      <c r="GW5" s="14"/>
      <c r="GX5" s="14"/>
      <c r="GY5" s="14"/>
      <c r="GZ5" s="14"/>
      <c r="HA5" s="14"/>
      <c r="HB5" s="14"/>
      <c r="HC5" s="14"/>
      <c r="HD5" s="14"/>
      <c r="HE5" s="14"/>
      <c r="HF5" s="14"/>
      <c r="HG5" s="14"/>
      <c r="HH5" s="14"/>
      <c r="HI5" s="14"/>
      <c r="HJ5" s="14"/>
      <c r="HK5" s="14"/>
      <c r="HL5" s="14"/>
      <c r="HM5" s="14"/>
      <c r="HN5" s="14"/>
      <c r="HO5" s="14"/>
      <c r="HP5" s="14"/>
      <c r="HQ5" s="14"/>
      <c r="HR5" s="14"/>
      <c r="HS5" s="14"/>
      <c r="HT5" s="14"/>
      <c r="HU5" s="14"/>
      <c r="HV5" s="14"/>
      <c r="HW5" s="14"/>
      <c r="HX5" s="14"/>
      <c r="HY5" s="14"/>
      <c r="HZ5" s="14"/>
      <c r="IA5" s="14"/>
      <c r="IB5" s="14"/>
      <c r="IC5" s="14"/>
      <c r="ID5" s="14"/>
      <c r="IE5" s="14"/>
      <c r="IF5" s="14"/>
      <c r="IG5" s="14"/>
      <c r="IH5" s="14"/>
      <c r="II5" s="14"/>
      <c r="IJ5" s="14"/>
      <c r="IK5" s="14"/>
      <c r="IL5" s="14"/>
      <c r="IM5" s="14"/>
      <c r="IN5" s="14"/>
      <c r="IO5" s="14"/>
      <c r="IP5" s="14"/>
      <c r="IQ5" s="14"/>
      <c r="IR5" s="14"/>
      <c r="IS5" s="14"/>
      <c r="IT5" s="14"/>
      <c r="IU5" s="14"/>
      <c r="IV5" s="14"/>
      <c r="IW5" s="14"/>
      <c r="IX5" s="14"/>
      <c r="IY5" s="14"/>
      <c r="IZ5" s="14"/>
      <c r="JA5" s="14"/>
      <c r="JB5" s="14"/>
      <c r="JC5" s="14"/>
      <c r="JD5" s="14"/>
      <c r="JE5" s="14"/>
      <c r="JF5" s="14"/>
      <c r="JG5" s="14"/>
      <c r="JH5" s="14"/>
      <c r="JI5" s="14"/>
      <c r="JJ5" s="14"/>
      <c r="JK5" s="14"/>
      <c r="JL5" s="14"/>
      <c r="JM5" s="14"/>
      <c r="JN5" s="14"/>
      <c r="JO5" s="14"/>
      <c r="JP5" s="14"/>
      <c r="JQ5" s="14"/>
      <c r="JR5" s="14"/>
      <c r="JS5" s="14"/>
      <c r="JT5" s="14"/>
      <c r="JU5" s="14"/>
      <c r="JV5" s="14"/>
      <c r="JW5" s="14"/>
      <c r="JX5" s="14"/>
      <c r="JY5" s="14"/>
      <c r="JZ5" s="14"/>
      <c r="KA5" s="14"/>
      <c r="KB5" s="14"/>
      <c r="KC5" s="14"/>
      <c r="KD5" s="14"/>
      <c r="KE5" s="14"/>
      <c r="KF5" s="14"/>
      <c r="KG5" s="14"/>
      <c r="KH5" s="14"/>
      <c r="KI5" s="14"/>
      <c r="KJ5" s="14"/>
      <c r="KK5" s="14"/>
      <c r="KL5" s="14"/>
      <c r="KM5" s="14"/>
      <c r="KN5" s="14"/>
      <c r="KO5" s="14"/>
      <c r="KP5" s="14"/>
      <c r="KQ5" s="14"/>
      <c r="KR5" s="14"/>
      <c r="KS5" s="14"/>
      <c r="KT5" s="14"/>
      <c r="KU5" s="14"/>
      <c r="KV5" s="14"/>
      <c r="KW5" s="14"/>
      <c r="KX5" s="14"/>
      <c r="KY5" s="14"/>
      <c r="KZ5" s="14"/>
      <c r="LA5" s="14"/>
      <c r="LB5" s="14"/>
      <c r="LC5" s="14"/>
      <c r="LD5" s="14"/>
      <c r="LE5" s="14"/>
      <c r="LF5" s="14"/>
      <c r="LG5" s="14"/>
      <c r="LH5" s="14"/>
      <c r="LI5" s="14"/>
      <c r="LJ5" s="14"/>
      <c r="LK5" s="14"/>
      <c r="LL5" s="14"/>
      <c r="LM5" s="14"/>
      <c r="LN5" s="14"/>
      <c r="LO5" s="14"/>
      <c r="LP5" s="14"/>
      <c r="LQ5" s="14"/>
      <c r="LR5" s="14"/>
      <c r="LS5" s="14"/>
      <c r="LT5" s="14"/>
      <c r="LU5" s="14"/>
      <c r="LV5" s="14"/>
      <c r="LW5" s="14"/>
      <c r="LX5" s="14"/>
      <c r="LY5" s="14"/>
      <c r="LZ5" s="14"/>
      <c r="MA5" s="14"/>
      <c r="MB5" s="14"/>
      <c r="MC5" s="14"/>
      <c r="MD5" s="14"/>
      <c r="ME5" s="14"/>
      <c r="MF5" s="14"/>
      <c r="MG5" s="14"/>
      <c r="MH5" s="14"/>
      <c r="MI5" s="14"/>
      <c r="MJ5" s="14"/>
      <c r="MK5" s="14"/>
      <c r="ML5" s="14"/>
      <c r="MM5" s="14"/>
      <c r="MN5" s="14"/>
      <c r="MO5" s="14"/>
      <c r="MP5" s="14"/>
      <c r="MQ5" s="14"/>
      <c r="MR5" s="14"/>
      <c r="MS5" s="14"/>
      <c r="MT5" s="14"/>
      <c r="MU5" s="14"/>
      <c r="MV5" s="14"/>
      <c r="MW5" s="14"/>
      <c r="MX5" s="14"/>
      <c r="MY5" s="14"/>
      <c r="MZ5" s="14"/>
      <c r="NA5" s="14"/>
      <c r="NB5" s="14"/>
      <c r="NC5" s="14"/>
      <c r="ND5" s="14"/>
      <c r="NE5" s="14"/>
      <c r="NF5" s="14"/>
      <c r="NG5" s="14"/>
      <c r="NH5" s="14"/>
      <c r="NI5" s="14"/>
      <c r="NJ5" s="14"/>
      <c r="NK5" s="14"/>
      <c r="NL5" s="14"/>
      <c r="NM5" s="14"/>
      <c r="NN5" s="14"/>
      <c r="NO5" s="14"/>
      <c r="NP5" s="14"/>
      <c r="NQ5" s="14"/>
      <c r="NR5" s="14"/>
      <c r="NS5" s="14"/>
      <c r="NT5" s="14"/>
      <c r="NU5" s="14"/>
      <c r="NV5" s="14"/>
      <c r="NW5" s="14"/>
      <c r="NX5" s="14"/>
      <c r="NY5" s="14"/>
      <c r="NZ5" s="14"/>
      <c r="OA5" s="14"/>
      <c r="OB5" s="14"/>
      <c r="OC5" s="14"/>
      <c r="OD5" s="14"/>
      <c r="OE5" s="14"/>
      <c r="OF5" s="14"/>
      <c r="OG5" s="14"/>
      <c r="OH5" s="14"/>
      <c r="OI5" s="14"/>
      <c r="OJ5" s="14"/>
      <c r="OK5" s="14"/>
      <c r="OL5" s="14"/>
      <c r="OM5" s="14"/>
      <c r="ON5" s="14"/>
      <c r="OO5" s="14"/>
      <c r="OP5" s="14"/>
      <c r="OQ5" s="14"/>
      <c r="OR5" s="14"/>
      <c r="OS5" s="14"/>
      <c r="OT5" s="14"/>
      <c r="OU5" s="14"/>
      <c r="OV5" s="14"/>
      <c r="OW5" s="14"/>
      <c r="OX5" s="14"/>
      <c r="OY5" s="14"/>
      <c r="OZ5" s="14"/>
      <c r="PA5" s="14"/>
      <c r="PB5" s="14"/>
      <c r="PC5" s="14"/>
      <c r="PD5" s="14"/>
      <c r="PE5" s="14"/>
      <c r="PF5" s="14"/>
      <c r="PG5" s="14"/>
      <c r="PH5" s="14"/>
      <c r="PI5" s="14"/>
      <c r="PJ5" s="14"/>
      <c r="PK5" s="14"/>
      <c r="PL5" s="14"/>
      <c r="PM5" s="14"/>
      <c r="PN5" s="14"/>
      <c r="PO5" s="14"/>
      <c r="PP5" s="14"/>
      <c r="PQ5" s="14"/>
      <c r="PR5" s="14"/>
      <c r="PS5" s="14"/>
      <c r="PT5" s="14"/>
      <c r="PU5" s="14"/>
      <c r="PV5" s="14"/>
      <c r="PW5" s="14"/>
      <c r="PX5" s="14"/>
      <c r="PY5" s="14"/>
      <c r="PZ5" s="14"/>
      <c r="QA5" s="14"/>
      <c r="QB5" s="14"/>
      <c r="QC5" s="14"/>
      <c r="QD5" s="14"/>
      <c r="QE5" s="14"/>
      <c r="QF5" s="14"/>
      <c r="QG5" s="14"/>
      <c r="QH5" s="14"/>
      <c r="QI5" s="14"/>
      <c r="QJ5" s="14"/>
      <c r="QK5" s="14"/>
      <c r="QL5" s="14"/>
      <c r="QM5" s="14"/>
      <c r="QN5" s="14"/>
      <c r="QO5" s="14"/>
      <c r="QP5" s="14"/>
      <c r="QQ5" s="14"/>
      <c r="QR5" s="14"/>
      <c r="QS5" s="14"/>
      <c r="QT5" s="14"/>
      <c r="QU5" s="14"/>
      <c r="QV5" s="14"/>
      <c r="QW5" s="14"/>
      <c r="QX5" s="14"/>
      <c r="QY5" s="14"/>
      <c r="QZ5" s="14"/>
      <c r="RA5" s="14"/>
      <c r="RB5" s="14"/>
      <c r="RC5" s="14"/>
      <c r="RD5" s="14"/>
      <c r="RE5" s="14"/>
      <c r="RF5" s="14"/>
      <c r="RG5" s="14"/>
      <c r="RH5" s="14"/>
      <c r="RI5" s="14"/>
      <c r="RJ5" s="14"/>
      <c r="RK5" s="14"/>
      <c r="RL5" s="14"/>
      <c r="RM5" s="14"/>
      <c r="RN5" s="14"/>
      <c r="RO5" s="14"/>
      <c r="RP5" s="14"/>
      <c r="RQ5" s="14"/>
      <c r="RR5" s="14"/>
      <c r="RS5" s="14"/>
      <c r="RT5" s="14"/>
      <c r="RU5" s="14"/>
      <c r="RV5" s="14"/>
      <c r="RW5" s="14"/>
      <c r="RX5" s="14"/>
      <c r="RY5" s="14"/>
      <c r="RZ5" s="14"/>
      <c r="SA5" s="14"/>
      <c r="SB5" s="14"/>
      <c r="SC5" s="14"/>
      <c r="SD5" s="14"/>
      <c r="SE5" s="14"/>
      <c r="SF5" s="14"/>
      <c r="SG5" s="14"/>
      <c r="SH5" s="14"/>
      <c r="SI5" s="14"/>
      <c r="SJ5" s="14"/>
      <c r="SK5" s="14"/>
      <c r="SL5" s="14"/>
      <c r="SM5" s="14"/>
      <c r="SN5" s="14"/>
      <c r="SO5" s="14"/>
      <c r="SP5" s="14"/>
      <c r="SQ5" s="14"/>
      <c r="SR5" s="14"/>
      <c r="SS5" s="14"/>
      <c r="ST5" s="14"/>
      <c r="SU5" s="14"/>
      <c r="SV5" s="14"/>
      <c r="SW5" s="14"/>
      <c r="SX5" s="14"/>
      <c r="SY5" s="14"/>
      <c r="SZ5" s="14"/>
      <c r="TA5" s="14"/>
      <c r="TB5" s="14"/>
      <c r="TC5" s="14"/>
      <c r="TD5" s="14"/>
      <c r="TE5" s="14"/>
      <c r="TF5" s="14"/>
      <c r="TG5" s="14"/>
      <c r="TH5" s="14"/>
      <c r="TI5" s="14"/>
      <c r="TJ5" s="14"/>
      <c r="TK5" s="14"/>
      <c r="TL5" s="14"/>
      <c r="TM5" s="14"/>
      <c r="TN5" s="14"/>
      <c r="TO5" s="14"/>
      <c r="TP5" s="14"/>
      <c r="TQ5" s="14"/>
      <c r="TR5" s="14"/>
      <c r="TS5" s="14"/>
      <c r="TT5" s="14"/>
      <c r="TU5" s="14"/>
      <c r="TV5" s="14"/>
      <c r="TW5" s="14"/>
      <c r="TX5" s="14"/>
      <c r="TY5" s="14"/>
      <c r="TZ5" s="14"/>
      <c r="UA5" s="14"/>
      <c r="UB5" s="14"/>
      <c r="UC5" s="14"/>
      <c r="UD5" s="14"/>
      <c r="UE5" s="14"/>
      <c r="UF5" s="14"/>
      <c r="UG5" s="14"/>
      <c r="UH5" s="14"/>
      <c r="UI5" s="14"/>
      <c r="UJ5" s="14"/>
      <c r="UK5" s="14"/>
      <c r="UL5" s="14"/>
      <c r="UM5" s="14"/>
      <c r="UN5" s="14"/>
      <c r="UO5" s="14"/>
      <c r="UP5" s="14"/>
      <c r="UQ5" s="14"/>
      <c r="UR5" s="14"/>
      <c r="US5" s="14"/>
      <c r="UT5" s="14"/>
      <c r="UU5" s="14"/>
      <c r="UV5" s="14"/>
      <c r="UW5" s="14"/>
      <c r="UX5" s="14"/>
      <c r="UY5" s="14"/>
      <c r="UZ5" s="14"/>
      <c r="VA5" s="14"/>
      <c r="VB5" s="14"/>
      <c r="VC5" s="14"/>
      <c r="VD5" s="14"/>
      <c r="VE5" s="14"/>
      <c r="VF5" s="14"/>
      <c r="VG5" s="14"/>
      <c r="VH5" s="14"/>
      <c r="VI5" s="14"/>
      <c r="VJ5" s="14"/>
      <c r="VK5" s="14"/>
      <c r="VL5" s="14"/>
      <c r="VM5" s="14"/>
      <c r="VN5" s="14"/>
      <c r="VO5" s="14"/>
      <c r="VP5" s="14"/>
      <c r="VQ5" s="14"/>
      <c r="VR5" s="14"/>
      <c r="VS5" s="14"/>
      <c r="VT5" s="14"/>
      <c r="VU5" s="14"/>
      <c r="VV5" s="14"/>
      <c r="VW5" s="14"/>
      <c r="VX5" s="14"/>
      <c r="VY5" s="14"/>
      <c r="VZ5" s="14"/>
      <c r="WA5" s="14"/>
      <c r="WB5" s="14"/>
      <c r="WC5" s="14"/>
      <c r="WD5" s="14"/>
      <c r="WE5" s="14"/>
      <c r="WF5" s="14"/>
      <c r="WG5" s="14"/>
      <c r="WH5" s="14"/>
      <c r="WI5" s="14"/>
      <c r="WJ5" s="14"/>
      <c r="WK5" s="14"/>
      <c r="WL5" s="14"/>
      <c r="WM5" s="14"/>
      <c r="WN5" s="14"/>
      <c r="WO5" s="14"/>
      <c r="WP5" s="14"/>
      <c r="WQ5" s="14"/>
      <c r="WR5" s="14"/>
      <c r="WS5" s="14"/>
      <c r="WT5" s="14"/>
      <c r="WU5" s="14"/>
      <c r="WV5" s="14"/>
      <c r="WW5" s="14"/>
      <c r="WX5" s="14"/>
      <c r="WY5" s="14"/>
      <c r="WZ5" s="14"/>
      <c r="XA5" s="14"/>
      <c r="XB5" s="14"/>
      <c r="XC5" s="14"/>
      <c r="XD5" s="14"/>
      <c r="XE5" s="14"/>
      <c r="XF5" s="14"/>
      <c r="XG5" s="14"/>
      <c r="XH5" s="14"/>
      <c r="XI5" s="14"/>
      <c r="XJ5" s="14"/>
      <c r="XK5" s="14"/>
      <c r="XL5" s="14"/>
      <c r="XM5" s="14"/>
      <c r="XN5" s="14"/>
      <c r="XO5" s="14"/>
      <c r="XP5" s="14"/>
      <c r="XQ5" s="14"/>
      <c r="XR5" s="14"/>
      <c r="XS5" s="14"/>
      <c r="XT5" s="14"/>
      <c r="XU5" s="14"/>
      <c r="XV5" s="14"/>
      <c r="XW5" s="14"/>
      <c r="XX5" s="14"/>
      <c r="XY5" s="14"/>
      <c r="XZ5" s="14"/>
      <c r="YA5" s="14"/>
      <c r="YB5" s="14"/>
      <c r="YC5" s="14"/>
      <c r="YD5" s="14"/>
      <c r="YE5" s="14"/>
      <c r="YF5" s="14"/>
      <c r="YG5" s="14"/>
      <c r="YH5" s="14"/>
      <c r="YI5" s="14"/>
      <c r="YJ5" s="14"/>
      <c r="YK5" s="14"/>
      <c r="YL5" s="14"/>
      <c r="YM5" s="14"/>
      <c r="YN5" s="14"/>
      <c r="YO5" s="14"/>
      <c r="YP5" s="14"/>
      <c r="YQ5" s="14"/>
      <c r="YR5" s="14"/>
      <c r="YS5" s="14"/>
      <c r="YT5" s="14"/>
      <c r="YU5" s="14"/>
      <c r="YV5" s="14"/>
      <c r="YW5" s="14"/>
      <c r="YX5" s="14"/>
      <c r="YY5" s="14"/>
      <c r="YZ5" s="14"/>
      <c r="ZA5" s="14"/>
      <c r="ZB5" s="14"/>
      <c r="ZC5" s="14"/>
      <c r="ZD5" s="14"/>
      <c r="ZE5" s="14"/>
      <c r="ZF5" s="14"/>
      <c r="ZG5" s="14"/>
      <c r="ZH5" s="14"/>
      <c r="ZI5" s="14"/>
      <c r="ZJ5" s="14"/>
      <c r="ZK5" s="14"/>
      <c r="ZL5" s="14"/>
      <c r="ZM5" s="14"/>
      <c r="ZN5" s="14"/>
      <c r="ZO5" s="14"/>
      <c r="ZP5" s="14"/>
      <c r="ZQ5" s="14"/>
      <c r="ZR5" s="14"/>
      <c r="ZS5" s="14"/>
      <c r="ZT5" s="14"/>
      <c r="ZU5" s="14"/>
      <c r="ZV5" s="14"/>
      <c r="ZW5" s="14"/>
      <c r="ZX5" s="14"/>
      <c r="ZY5" s="14"/>
      <c r="ZZ5" s="14"/>
      <c r="AAA5" s="14"/>
      <c r="AAB5" s="14"/>
      <c r="AAC5" s="14"/>
      <c r="AAD5" s="14"/>
      <c r="AAE5" s="14"/>
      <c r="AAF5" s="14"/>
      <c r="AAG5" s="14"/>
      <c r="AAH5" s="14"/>
      <c r="AAI5" s="14"/>
      <c r="AAJ5" s="14"/>
      <c r="AAK5" s="14"/>
      <c r="AAL5" s="14"/>
      <c r="AAM5" s="14"/>
      <c r="AAN5" s="14"/>
      <c r="AAO5" s="14"/>
      <c r="AAP5" s="14"/>
      <c r="AAQ5" s="14"/>
      <c r="AAR5" s="14"/>
      <c r="AAS5" s="14"/>
      <c r="AAT5" s="14"/>
      <c r="AAU5" s="14"/>
      <c r="AAV5" s="14"/>
      <c r="AAW5" s="14"/>
      <c r="AAX5" s="14"/>
      <c r="AAY5" s="14"/>
      <c r="AAZ5" s="14"/>
      <c r="ABA5" s="14"/>
      <c r="ABB5" s="14"/>
      <c r="ABC5" s="14"/>
      <c r="ABD5" s="14"/>
      <c r="ABE5" s="14"/>
      <c r="ABF5" s="14"/>
      <c r="ABG5" s="14"/>
      <c r="ABH5" s="14"/>
      <c r="ABI5" s="14"/>
      <c r="ABJ5" s="14"/>
      <c r="ABK5" s="14"/>
      <c r="ABL5" s="14"/>
      <c r="ABM5" s="14"/>
      <c r="ABN5" s="14"/>
      <c r="ABO5" s="14"/>
      <c r="ABP5" s="14"/>
      <c r="ABQ5" s="14"/>
      <c r="ABR5" s="14"/>
      <c r="ABS5" s="14"/>
      <c r="ABT5" s="14"/>
      <c r="ABU5" s="14"/>
      <c r="ABV5" s="14"/>
      <c r="ABW5" s="14"/>
      <c r="ABX5" s="14"/>
      <c r="ABY5" s="14"/>
      <c r="ABZ5" s="14"/>
      <c r="ACA5" s="14"/>
      <c r="ACB5" s="14"/>
      <c r="ACC5" s="14"/>
      <c r="ACD5" s="14"/>
      <c r="ACE5" s="14"/>
      <c r="ACF5" s="14"/>
      <c r="ACG5" s="14"/>
      <c r="ACH5" s="14"/>
      <c r="ACI5" s="14"/>
      <c r="ACJ5" s="14"/>
      <c r="ACK5" s="14"/>
      <c r="ACL5" s="14"/>
      <c r="ACM5" s="14"/>
      <c r="ACN5" s="14"/>
      <c r="ACO5" s="14"/>
      <c r="ACP5" s="14"/>
      <c r="ACQ5" s="14"/>
      <c r="ACR5" s="14"/>
      <c r="ACS5" s="14"/>
      <c r="ACT5" s="14"/>
      <c r="ACU5" s="14"/>
      <c r="ACV5" s="14"/>
      <c r="ACW5" s="14"/>
      <c r="ACX5" s="14"/>
      <c r="ACY5" s="14"/>
      <c r="ACZ5" s="14"/>
      <c r="ADA5" s="14"/>
      <c r="ADB5" s="14"/>
      <c r="ADC5" s="14"/>
      <c r="ADD5" s="14"/>
      <c r="ADE5" s="14"/>
      <c r="ADF5" s="14"/>
      <c r="ADG5" s="14"/>
      <c r="ADH5" s="14"/>
      <c r="ADI5" s="14"/>
      <c r="ADJ5" s="14"/>
      <c r="ADK5" s="14"/>
      <c r="ADL5" s="14"/>
      <c r="ADM5" s="14"/>
      <c r="ADN5" s="14"/>
      <c r="ADO5" s="14"/>
      <c r="ADP5" s="14"/>
      <c r="ADQ5" s="14"/>
      <c r="ADR5" s="14"/>
      <c r="ADS5" s="14"/>
      <c r="ADT5" s="14"/>
      <c r="ADU5" s="14"/>
      <c r="ADV5" s="14"/>
      <c r="ADW5" s="14"/>
      <c r="ADX5" s="14"/>
      <c r="ADY5" s="14"/>
      <c r="ADZ5" s="14"/>
      <c r="AEA5" s="14"/>
      <c r="AEB5" s="14"/>
      <c r="AEC5" s="14"/>
      <c r="AED5" s="14"/>
      <c r="AEE5" s="14"/>
      <c r="AEF5" s="14"/>
      <c r="AEG5" s="14"/>
      <c r="AEH5" s="14"/>
      <c r="AEI5" s="14"/>
      <c r="AEJ5" s="14"/>
      <c r="AEK5" s="14"/>
      <c r="AEL5" s="14"/>
      <c r="AEM5" s="14"/>
      <c r="AEN5" s="14"/>
      <c r="AEO5" s="14"/>
      <c r="AEP5" s="14"/>
      <c r="AEQ5" s="14"/>
      <c r="AER5" s="14"/>
      <c r="AES5" s="14"/>
      <c r="AET5" s="14"/>
      <c r="AEU5" s="14"/>
      <c r="AEV5" s="14"/>
      <c r="AEW5" s="14"/>
      <c r="AEX5" s="14"/>
      <c r="AEY5" s="14"/>
      <c r="AEZ5" s="14"/>
      <c r="AFA5" s="14"/>
      <c r="AFB5" s="14"/>
      <c r="AFC5" s="14"/>
      <c r="AFD5" s="14"/>
      <c r="AFE5" s="14"/>
      <c r="AFF5" s="14"/>
      <c r="AFG5" s="14"/>
      <c r="AFH5" s="14"/>
      <c r="AFI5" s="14"/>
      <c r="AFJ5" s="14"/>
      <c r="AFK5" s="14"/>
      <c r="AFL5" s="14"/>
      <c r="AFM5" s="14"/>
      <c r="AFN5" s="14"/>
      <c r="AFO5" s="14"/>
      <c r="AFP5" s="14"/>
      <c r="AFQ5" s="14"/>
      <c r="AFR5" s="14"/>
      <c r="AFS5" s="14"/>
      <c r="AFT5" s="14"/>
      <c r="AFU5" s="14"/>
      <c r="AFV5" s="14"/>
      <c r="AFW5" s="14"/>
      <c r="AFX5" s="14"/>
      <c r="AFY5" s="14"/>
      <c r="AFZ5" s="14"/>
      <c r="AGA5" s="14"/>
      <c r="AGB5" s="14"/>
      <c r="AGC5" s="14"/>
      <c r="AGD5" s="14"/>
      <c r="AGE5" s="14"/>
      <c r="AGF5" s="14"/>
      <c r="AGG5" s="14"/>
      <c r="AGH5" s="14"/>
      <c r="AGI5" s="14"/>
      <c r="AGJ5" s="14"/>
      <c r="AGK5" s="14"/>
      <c r="AGL5" s="14"/>
      <c r="AGM5" s="14"/>
      <c r="AGN5" s="14"/>
      <c r="AGO5" s="14"/>
      <c r="AGP5" s="14"/>
      <c r="AGQ5" s="14"/>
      <c r="AGR5" s="14"/>
      <c r="AGS5" s="14"/>
      <c r="AGT5" s="14"/>
      <c r="AGU5" s="14"/>
      <c r="AGV5" s="14"/>
      <c r="AGW5" s="14"/>
      <c r="AGX5" s="14"/>
      <c r="AGY5" s="14"/>
      <c r="AGZ5" s="14"/>
      <c r="AHA5" s="14"/>
      <c r="AHB5" s="14"/>
      <c r="AHC5" s="14"/>
      <c r="AHD5" s="14"/>
      <c r="AHE5" s="14"/>
      <c r="AHF5" s="14"/>
      <c r="AHG5" s="14"/>
      <c r="AHH5" s="14"/>
      <c r="AHI5" s="14"/>
      <c r="AHJ5" s="14"/>
      <c r="AHK5" s="14"/>
      <c r="AHL5" s="14"/>
      <c r="AHM5" s="14"/>
      <c r="AHN5" s="14"/>
      <c r="AHO5" s="14"/>
      <c r="AHP5" s="14"/>
      <c r="AHQ5" s="14"/>
      <c r="AHR5" s="14"/>
      <c r="AHS5" s="14"/>
      <c r="AHT5" s="14"/>
      <c r="AHU5" s="14"/>
      <c r="AHV5" s="14"/>
      <c r="AHW5" s="14"/>
      <c r="AHX5" s="14"/>
      <c r="AHY5" s="14"/>
      <c r="AHZ5" s="14"/>
      <c r="AIA5" s="14"/>
      <c r="AIB5" s="14"/>
      <c r="AIC5" s="14"/>
      <c r="AID5" s="14"/>
      <c r="AIE5" s="14"/>
      <c r="AIF5" s="14"/>
      <c r="AIG5" s="14"/>
      <c r="AIH5" s="14"/>
      <c r="AII5" s="14"/>
      <c r="AIJ5" s="14"/>
      <c r="AIK5" s="14"/>
      <c r="AIL5" s="14"/>
      <c r="AIM5" s="14"/>
    </row>
    <row r="6">
      <c r="B6" s="13" t="s">
        <v>444</v>
      </c>
      <c r="C6" s="14"/>
      <c r="D6" s="14"/>
      <c r="E6" s="14"/>
      <c r="F6" s="14"/>
      <c r="G6" s="14"/>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4"/>
      <c r="AM6" s="14"/>
      <c r="AN6" s="14"/>
      <c r="AO6" s="14"/>
      <c r="AP6" s="14"/>
      <c r="AQ6" s="14"/>
      <c r="AR6" s="14"/>
      <c r="AS6" s="14"/>
      <c r="AT6" s="14"/>
      <c r="AU6" s="14"/>
      <c r="AV6" s="14"/>
      <c r="AW6" s="14"/>
      <c r="AX6" s="14"/>
      <c r="AY6" s="14"/>
      <c r="AZ6" s="14"/>
      <c r="BA6" s="14"/>
      <c r="BB6" s="14"/>
      <c r="BC6" s="14"/>
      <c r="BD6" s="14"/>
      <c r="BE6" s="14"/>
      <c r="BF6" s="14"/>
      <c r="BG6" s="14"/>
      <c r="BH6" s="14"/>
      <c r="BI6" s="14"/>
      <c r="BJ6" s="14"/>
      <c r="BK6" s="14"/>
      <c r="BL6" s="14"/>
      <c r="BM6" s="14"/>
      <c r="BN6" s="14"/>
      <c r="BO6" s="14"/>
      <c r="BP6" s="14"/>
      <c r="BQ6" s="14"/>
      <c r="BR6" s="14"/>
      <c r="BS6" s="14"/>
      <c r="BT6" s="14"/>
      <c r="BU6" s="14"/>
      <c r="BV6" s="14"/>
      <c r="BW6" s="14"/>
      <c r="BX6" s="14"/>
      <c r="BY6" s="14"/>
      <c r="BZ6" s="14"/>
      <c r="CA6" s="14"/>
      <c r="CB6" s="14"/>
      <c r="CC6" s="14"/>
      <c r="CD6" s="14"/>
      <c r="CE6" s="14"/>
      <c r="CF6" s="14"/>
      <c r="CG6" s="14"/>
      <c r="CH6" s="14"/>
      <c r="CI6" s="20"/>
      <c r="CJ6" s="20"/>
      <c r="CK6" s="14"/>
      <c r="CL6" s="14"/>
      <c r="CM6" s="14"/>
      <c r="CN6" s="14"/>
      <c r="CO6" s="14"/>
      <c r="CP6" s="14"/>
      <c r="CQ6" s="14"/>
      <c r="CR6" s="14"/>
      <c r="CS6" s="14"/>
      <c r="CT6" s="14"/>
      <c r="CU6" s="14"/>
      <c r="CV6" s="14"/>
      <c r="CW6" s="14"/>
      <c r="CX6" s="14"/>
      <c r="CY6" s="14"/>
      <c r="CZ6" s="14"/>
      <c r="DA6" s="14"/>
      <c r="DB6" s="14"/>
      <c r="DC6" s="14"/>
      <c r="DD6" s="14"/>
      <c r="DE6" s="14"/>
      <c r="DF6" s="14"/>
      <c r="DG6" s="14"/>
      <c r="DH6" s="14"/>
      <c r="DI6" s="14"/>
      <c r="DJ6" s="14"/>
      <c r="DK6" s="14"/>
      <c r="DL6" s="14"/>
      <c r="DM6" s="14"/>
      <c r="DN6" s="14"/>
      <c r="DO6" s="14"/>
      <c r="DP6" s="14"/>
      <c r="DQ6" s="14"/>
      <c r="DR6" s="14"/>
      <c r="DS6" s="14"/>
      <c r="DT6" s="14"/>
      <c r="DU6" s="14"/>
      <c r="DV6" s="14"/>
      <c r="DW6" s="14"/>
      <c r="DX6" s="14"/>
      <c r="DY6" s="14"/>
      <c r="DZ6" s="14"/>
      <c r="EA6" s="14"/>
      <c r="EB6" s="14"/>
      <c r="EC6" s="14"/>
      <c r="ED6" s="14"/>
      <c r="EE6" s="14"/>
      <c r="EF6" s="14"/>
      <c r="EG6" s="15"/>
      <c r="EH6" s="14"/>
      <c r="EI6" s="14"/>
      <c r="EK6" s="14"/>
      <c r="EL6" s="14"/>
      <c r="EM6" s="14"/>
      <c r="EN6" s="14"/>
      <c r="EO6" s="14"/>
      <c r="EP6" s="14"/>
      <c r="EQ6" s="12"/>
      <c r="ER6" s="14"/>
      <c r="ES6" s="14"/>
      <c r="ET6" s="14"/>
      <c r="EU6" s="14"/>
      <c r="EV6" s="14"/>
      <c r="EW6" s="14"/>
      <c r="EX6" s="14"/>
      <c r="EY6" s="14"/>
      <c r="EZ6" s="14"/>
      <c r="FA6" s="14"/>
      <c r="FB6" s="14"/>
      <c r="FC6" s="14"/>
      <c r="FD6" s="14"/>
      <c r="FE6" s="14"/>
      <c r="FF6" s="14"/>
      <c r="FG6" s="14"/>
      <c r="FH6" s="14"/>
      <c r="FI6" s="14"/>
      <c r="FJ6" s="14"/>
      <c r="FK6" s="14"/>
      <c r="FL6" s="14"/>
      <c r="FM6" s="14"/>
      <c r="FN6" s="14"/>
      <c r="FO6" s="14"/>
      <c r="FP6" s="14"/>
      <c r="FQ6" s="14"/>
      <c r="FR6" s="14"/>
      <c r="FS6" s="14"/>
      <c r="FT6" s="14"/>
      <c r="FU6" s="14"/>
      <c r="FV6" s="14"/>
      <c r="FW6" s="14"/>
      <c r="FX6" s="14"/>
      <c r="FY6" s="14"/>
      <c r="FZ6" s="14"/>
      <c r="GA6" s="14"/>
      <c r="GB6" s="14"/>
      <c r="GC6" s="14"/>
      <c r="GD6" s="14"/>
      <c r="GE6" s="14"/>
      <c r="GF6" s="14"/>
      <c r="GG6" s="14"/>
      <c r="GH6" s="14"/>
      <c r="GI6" s="14"/>
      <c r="GJ6" s="14"/>
      <c r="GK6" s="14"/>
      <c r="GL6" s="14"/>
      <c r="GM6" s="14"/>
      <c r="GN6" s="14"/>
      <c r="GO6" s="14"/>
      <c r="GP6" s="14"/>
      <c r="GQ6" s="14"/>
      <c r="GR6" s="14"/>
      <c r="GS6" s="14"/>
      <c r="GT6" s="14"/>
      <c r="GU6" s="14"/>
      <c r="GV6" s="14"/>
      <c r="GW6" s="14"/>
      <c r="GX6" s="14"/>
      <c r="GY6" s="14"/>
      <c r="GZ6" s="14"/>
      <c r="HA6" s="14"/>
      <c r="HB6" s="14"/>
      <c r="HC6" s="14"/>
      <c r="HD6" s="14"/>
      <c r="HE6" s="14"/>
      <c r="HF6" s="14"/>
      <c r="HG6" s="14"/>
      <c r="HH6" s="14"/>
      <c r="HI6" s="14"/>
      <c r="HJ6" s="14"/>
      <c r="HK6" s="14"/>
      <c r="HL6" s="14"/>
      <c r="HM6" s="14"/>
      <c r="HN6" s="14"/>
      <c r="HO6" s="14"/>
      <c r="HP6" s="14"/>
      <c r="HQ6" s="14"/>
      <c r="HR6" s="14"/>
      <c r="HS6" s="14"/>
      <c r="HT6" s="14"/>
      <c r="HU6" s="14"/>
      <c r="HV6" s="14"/>
      <c r="HW6" s="14"/>
      <c r="HX6" s="14"/>
      <c r="HY6" s="14"/>
      <c r="HZ6" s="14"/>
      <c r="IA6" s="14"/>
      <c r="IB6" s="14"/>
      <c r="IC6" s="14"/>
      <c r="ID6" s="14"/>
      <c r="IE6" s="14"/>
      <c r="IF6" s="14"/>
      <c r="IG6" s="14"/>
      <c r="IH6" s="14"/>
      <c r="II6" s="14"/>
      <c r="IJ6" s="14"/>
      <c r="IK6" s="14"/>
      <c r="IL6" s="14"/>
      <c r="IM6" s="14"/>
      <c r="IN6" s="14"/>
      <c r="IO6" s="14"/>
      <c r="IP6" s="14"/>
      <c r="IQ6" s="14"/>
      <c r="IR6" s="14"/>
      <c r="IS6" s="14"/>
      <c r="IT6" s="14"/>
      <c r="IU6" s="14"/>
      <c r="IV6" s="14"/>
      <c r="IW6" s="14"/>
      <c r="IX6" s="14"/>
      <c r="IY6" s="14"/>
      <c r="IZ6" s="14"/>
      <c r="JA6" s="14"/>
      <c r="JB6" s="14"/>
      <c r="JC6" s="14"/>
      <c r="JD6" s="14"/>
      <c r="JE6" s="14"/>
      <c r="JF6" s="14"/>
      <c r="JG6" s="14"/>
      <c r="JH6" s="14"/>
      <c r="JI6" s="14"/>
      <c r="JJ6" s="14"/>
      <c r="JK6" s="14"/>
      <c r="JL6" s="14"/>
      <c r="JM6" s="14"/>
      <c r="JN6" s="14"/>
      <c r="JO6" s="14"/>
      <c r="JP6" s="14"/>
      <c r="JQ6" s="14"/>
      <c r="JR6" s="14"/>
      <c r="JS6" s="14"/>
      <c r="JT6" s="14"/>
      <c r="JU6" s="14"/>
      <c r="JV6" s="14"/>
      <c r="JW6" s="14"/>
      <c r="JX6" s="14"/>
      <c r="JY6" s="14"/>
      <c r="JZ6" s="14"/>
      <c r="KA6" s="14"/>
      <c r="KB6" s="14"/>
      <c r="KC6" s="14"/>
      <c r="KD6" s="14"/>
      <c r="KE6" s="14"/>
      <c r="KF6" s="14"/>
      <c r="KG6" s="14"/>
      <c r="KH6" s="14"/>
      <c r="KI6" s="14"/>
      <c r="KJ6" s="14"/>
      <c r="KK6" s="14"/>
      <c r="KL6" s="14"/>
      <c r="KM6" s="14"/>
      <c r="KN6" s="14"/>
      <c r="KO6" s="14"/>
      <c r="KP6" s="14"/>
      <c r="KQ6" s="14"/>
      <c r="KR6" s="14"/>
      <c r="KS6" s="14"/>
      <c r="KT6" s="14"/>
      <c r="KU6" s="14"/>
      <c r="KV6" s="14"/>
      <c r="KW6" s="14"/>
      <c r="KX6" s="14"/>
      <c r="KY6" s="14"/>
      <c r="KZ6" s="14"/>
      <c r="LA6" s="14"/>
      <c r="LB6" s="14"/>
      <c r="LC6" s="14"/>
      <c r="LD6" s="14"/>
      <c r="LE6" s="14"/>
      <c r="LF6" s="14"/>
      <c r="LG6" s="14"/>
      <c r="LH6" s="14"/>
      <c r="LI6" s="14"/>
      <c r="LJ6" s="14"/>
      <c r="LK6" s="14"/>
      <c r="LL6" s="14"/>
      <c r="LM6" s="14"/>
      <c r="LN6" s="14"/>
      <c r="LO6" s="14"/>
      <c r="LP6" s="14"/>
      <c r="LQ6" s="14"/>
      <c r="LR6" s="14"/>
      <c r="LS6" s="14"/>
      <c r="LT6" s="14"/>
      <c r="LU6" s="14"/>
      <c r="LV6" s="14"/>
      <c r="LW6" s="14"/>
      <c r="LX6" s="14"/>
      <c r="LY6" s="14"/>
      <c r="LZ6" s="14"/>
      <c r="MA6" s="14"/>
      <c r="MB6" s="14"/>
      <c r="MC6" s="14"/>
      <c r="MD6" s="14"/>
      <c r="ME6" s="14"/>
      <c r="MF6" s="14"/>
      <c r="MG6" s="14"/>
      <c r="MH6" s="14"/>
      <c r="MI6" s="14"/>
      <c r="MJ6" s="14"/>
      <c r="MK6" s="14"/>
      <c r="ML6" s="14"/>
      <c r="MM6" s="14"/>
      <c r="MN6" s="14"/>
      <c r="MO6" s="14"/>
      <c r="MP6" s="14"/>
      <c r="MQ6" s="14"/>
      <c r="MR6" s="14"/>
      <c r="MS6" s="14"/>
      <c r="MT6" s="14"/>
      <c r="MU6" s="14"/>
      <c r="MV6" s="14"/>
      <c r="MW6" s="14"/>
      <c r="MX6" s="14"/>
      <c r="MY6" s="14"/>
      <c r="MZ6" s="14"/>
      <c r="NA6" s="14"/>
      <c r="NB6" s="14"/>
      <c r="NC6" s="14"/>
      <c r="ND6" s="14"/>
      <c r="NE6" s="14"/>
      <c r="NF6" s="14"/>
      <c r="NG6" s="14"/>
      <c r="NH6" s="14"/>
      <c r="NI6" s="14"/>
      <c r="NJ6" s="14"/>
      <c r="NK6" s="14"/>
      <c r="NL6" s="14"/>
      <c r="NM6" s="14"/>
      <c r="NN6" s="14"/>
      <c r="NO6" s="14"/>
      <c r="NP6" s="14"/>
      <c r="NQ6" s="14"/>
      <c r="NR6" s="14"/>
      <c r="NS6" s="14"/>
      <c r="NT6" s="14"/>
      <c r="NU6" s="14"/>
      <c r="NV6" s="14"/>
      <c r="NW6" s="14"/>
      <c r="NX6" s="14"/>
      <c r="NY6" s="14"/>
      <c r="NZ6" s="14"/>
      <c r="OA6" s="14"/>
      <c r="OB6" s="14"/>
      <c r="OC6" s="14"/>
      <c r="OD6" s="14"/>
      <c r="OE6" s="14"/>
      <c r="OF6" s="14"/>
      <c r="OG6" s="14"/>
      <c r="OH6" s="14"/>
      <c r="OI6" s="14"/>
      <c r="OJ6" s="14"/>
      <c r="OK6" s="14"/>
      <c r="OL6" s="14"/>
      <c r="OM6" s="14"/>
      <c r="ON6" s="14"/>
      <c r="OO6" s="14"/>
      <c r="OP6" s="14"/>
      <c r="OQ6" s="14"/>
      <c r="OR6" s="14"/>
      <c r="OS6" s="14"/>
      <c r="OT6" s="14"/>
      <c r="OU6" s="14"/>
      <c r="OV6" s="14"/>
      <c r="OW6" s="14"/>
      <c r="OX6" s="14"/>
      <c r="OY6" s="14"/>
      <c r="OZ6" s="14"/>
      <c r="PA6" s="14"/>
      <c r="PB6" s="14"/>
      <c r="PC6" s="14"/>
      <c r="PD6" s="14"/>
      <c r="PE6" s="14"/>
      <c r="PF6" s="14"/>
      <c r="PG6" s="14"/>
      <c r="PH6" s="14"/>
      <c r="PI6" s="14"/>
      <c r="PJ6" s="14"/>
      <c r="PK6" s="14"/>
      <c r="PL6" s="14"/>
      <c r="PM6" s="14"/>
      <c r="PN6" s="14"/>
      <c r="PO6" s="14"/>
      <c r="PP6" s="14"/>
      <c r="PQ6" s="14"/>
      <c r="PR6" s="14"/>
      <c r="PS6" s="14"/>
      <c r="PT6" s="14"/>
      <c r="PU6" s="14"/>
      <c r="PV6" s="14"/>
      <c r="PW6" s="14"/>
      <c r="PX6" s="14"/>
      <c r="PY6" s="14"/>
      <c r="PZ6" s="14"/>
      <c r="QA6" s="14"/>
      <c r="QB6" s="14"/>
      <c r="QC6" s="14"/>
      <c r="QD6" s="14"/>
      <c r="QE6" s="14"/>
      <c r="QF6" s="14"/>
      <c r="QG6" s="14"/>
      <c r="QH6" s="14"/>
      <c r="QI6" s="14"/>
      <c r="QJ6" s="14"/>
      <c r="QK6" s="14"/>
      <c r="QL6" s="14"/>
      <c r="QM6" s="14"/>
      <c r="QN6" s="14"/>
      <c r="QO6" s="14"/>
      <c r="QP6" s="14"/>
      <c r="QQ6" s="14"/>
      <c r="QR6" s="14"/>
      <c r="QS6" s="14"/>
      <c r="QT6" s="14"/>
      <c r="QU6" s="14"/>
      <c r="QV6" s="14"/>
      <c r="QW6" s="14"/>
      <c r="QX6" s="14"/>
      <c r="QY6" s="14"/>
      <c r="QZ6" s="14"/>
      <c r="RA6" s="14"/>
      <c r="RB6" s="14"/>
      <c r="RC6" s="14"/>
      <c r="RD6" s="14"/>
      <c r="RE6" s="14"/>
      <c r="RF6" s="14"/>
      <c r="RG6" s="14"/>
      <c r="RH6" s="14"/>
      <c r="RI6" s="14"/>
      <c r="RJ6" s="14"/>
      <c r="RK6" s="14"/>
      <c r="RL6" s="14"/>
      <c r="RM6" s="14"/>
      <c r="RN6" s="14"/>
      <c r="RO6" s="14"/>
      <c r="RP6" s="14"/>
      <c r="RQ6" s="14"/>
      <c r="RR6" s="14"/>
      <c r="RS6" s="14"/>
      <c r="RT6" s="14"/>
      <c r="RU6" s="14"/>
      <c r="RV6" s="14"/>
      <c r="RW6" s="14"/>
      <c r="RX6" s="14"/>
      <c r="RY6" s="14"/>
      <c r="RZ6" s="14"/>
      <c r="SA6" s="14"/>
      <c r="SB6" s="14"/>
      <c r="SC6" s="14"/>
      <c r="SD6" s="14"/>
      <c r="SE6" s="14"/>
      <c r="SF6" s="14"/>
      <c r="SG6" s="14"/>
      <c r="SH6" s="14"/>
      <c r="SI6" s="14"/>
      <c r="SJ6" s="14"/>
      <c r="SK6" s="14"/>
      <c r="SL6" s="14"/>
      <c r="SM6" s="14"/>
      <c r="SN6" s="14"/>
      <c r="SO6" s="14"/>
      <c r="SP6" s="14"/>
      <c r="SQ6" s="14"/>
      <c r="SR6" s="14"/>
      <c r="SS6" s="14"/>
      <c r="ST6" s="14"/>
      <c r="SU6" s="14"/>
      <c r="SV6" s="14"/>
      <c r="SW6" s="14"/>
      <c r="SX6" s="14"/>
      <c r="SY6" s="14"/>
      <c r="SZ6" s="14"/>
      <c r="TA6" s="14"/>
      <c r="TB6" s="14"/>
      <c r="TC6" s="14"/>
      <c r="TD6" s="14"/>
      <c r="TE6" s="14"/>
      <c r="TF6" s="14"/>
      <c r="TG6" s="14"/>
      <c r="TH6" s="14"/>
      <c r="TI6" s="14"/>
      <c r="TJ6" s="14"/>
      <c r="TK6" s="14"/>
      <c r="TL6" s="14"/>
      <c r="TM6" s="14"/>
      <c r="TN6" s="14"/>
      <c r="TO6" s="14"/>
      <c r="TP6" s="14"/>
      <c r="TQ6" s="14"/>
      <c r="TR6" s="14"/>
      <c r="TS6" s="14"/>
      <c r="TT6" s="14"/>
      <c r="TU6" s="14"/>
      <c r="TV6" s="14"/>
      <c r="TW6" s="14"/>
      <c r="TX6" s="14"/>
      <c r="TY6" s="14"/>
      <c r="TZ6" s="14"/>
      <c r="UA6" s="14"/>
      <c r="UB6" s="14"/>
      <c r="UC6" s="14"/>
      <c r="UD6" s="14"/>
      <c r="UE6" s="14"/>
      <c r="UF6" s="14"/>
      <c r="UG6" s="14"/>
      <c r="UH6" s="14"/>
      <c r="UI6" s="14"/>
      <c r="UJ6" s="14"/>
      <c r="UK6" s="14"/>
      <c r="UL6" s="14"/>
      <c r="UM6" s="14"/>
      <c r="UN6" s="14"/>
      <c r="UO6" s="14"/>
      <c r="UP6" s="14"/>
      <c r="UQ6" s="14"/>
      <c r="UR6" s="14"/>
      <c r="US6" s="14"/>
      <c r="UT6" s="14"/>
      <c r="UU6" s="14"/>
      <c r="UV6" s="14"/>
      <c r="UW6" s="14"/>
      <c r="UX6" s="14"/>
      <c r="UY6" s="14"/>
      <c r="UZ6" s="14"/>
      <c r="VA6" s="14"/>
      <c r="VB6" s="14"/>
      <c r="VC6" s="14"/>
      <c r="VD6" s="14"/>
      <c r="VE6" s="14"/>
      <c r="VF6" s="14"/>
      <c r="VG6" s="14"/>
      <c r="VH6" s="14"/>
      <c r="VI6" s="14"/>
      <c r="VJ6" s="14"/>
      <c r="VK6" s="14"/>
      <c r="VL6" s="14"/>
      <c r="VM6" s="14"/>
      <c r="VN6" s="14"/>
      <c r="VO6" s="14"/>
      <c r="VP6" s="14"/>
      <c r="VQ6" s="14"/>
      <c r="VR6" s="14"/>
      <c r="VS6" s="14"/>
      <c r="VT6" s="14"/>
      <c r="VU6" s="14"/>
      <c r="VV6" s="14"/>
      <c r="VW6" s="14"/>
      <c r="VX6" s="14"/>
      <c r="VY6" s="14"/>
      <c r="VZ6" s="14"/>
      <c r="WA6" s="14"/>
      <c r="WB6" s="14"/>
      <c r="WC6" s="14"/>
      <c r="WD6" s="14"/>
      <c r="WE6" s="14"/>
      <c r="WF6" s="14"/>
      <c r="WG6" s="14"/>
      <c r="WH6" s="14"/>
      <c r="WI6" s="14"/>
      <c r="WJ6" s="14"/>
      <c r="WK6" s="14"/>
      <c r="WL6" s="14"/>
      <c r="WM6" s="14"/>
      <c r="WN6" s="14"/>
      <c r="WO6" s="14"/>
      <c r="WP6" s="14"/>
      <c r="WQ6" s="14"/>
      <c r="WR6" s="14"/>
      <c r="WS6" s="14"/>
      <c r="WT6" s="14"/>
      <c r="WU6" s="14"/>
      <c r="WV6" s="14"/>
      <c r="WW6" s="14"/>
      <c r="WX6" s="14"/>
      <c r="WY6" s="14"/>
      <c r="WZ6" s="14"/>
      <c r="XA6" s="14"/>
      <c r="XB6" s="14"/>
      <c r="XC6" s="14"/>
      <c r="XD6" s="14"/>
      <c r="XE6" s="14"/>
      <c r="XF6" s="14"/>
      <c r="XG6" s="14"/>
      <c r="XH6" s="14"/>
      <c r="XI6" s="14"/>
      <c r="XJ6" s="14"/>
      <c r="XK6" s="14"/>
      <c r="XL6" s="14"/>
      <c r="XM6" s="14"/>
      <c r="XN6" s="14"/>
      <c r="XO6" s="14"/>
      <c r="XP6" s="14"/>
      <c r="XQ6" s="14"/>
      <c r="XR6" s="14"/>
      <c r="XS6" s="14"/>
      <c r="XT6" s="14"/>
      <c r="XU6" s="14"/>
      <c r="XV6" s="14"/>
      <c r="XW6" s="14"/>
      <c r="XX6" s="14"/>
      <c r="XY6" s="14"/>
      <c r="XZ6" s="14"/>
      <c r="YA6" s="14"/>
      <c r="YB6" s="14"/>
      <c r="YC6" s="14"/>
      <c r="YD6" s="14"/>
      <c r="YE6" s="14"/>
      <c r="YF6" s="14"/>
      <c r="YG6" s="14"/>
      <c r="YH6" s="14"/>
      <c r="YI6" s="14"/>
      <c r="YJ6" s="14"/>
      <c r="YK6" s="14"/>
      <c r="YL6" s="14"/>
      <c r="YM6" s="14"/>
      <c r="YN6" s="14"/>
      <c r="YO6" s="14"/>
      <c r="YP6" s="14"/>
      <c r="YQ6" s="14"/>
      <c r="YR6" s="14"/>
      <c r="YS6" s="14"/>
      <c r="YT6" s="14"/>
      <c r="YU6" s="14"/>
      <c r="YV6" s="14"/>
      <c r="YW6" s="14"/>
      <c r="YX6" s="14"/>
      <c r="YY6" s="14"/>
      <c r="YZ6" s="14"/>
      <c r="ZA6" s="14"/>
      <c r="ZB6" s="14"/>
      <c r="ZC6" s="14"/>
      <c r="ZD6" s="14"/>
      <c r="ZE6" s="14"/>
      <c r="ZF6" s="14"/>
      <c r="ZG6" s="14"/>
      <c r="ZH6" s="14"/>
      <c r="ZI6" s="14"/>
      <c r="ZJ6" s="14"/>
      <c r="ZK6" s="14"/>
      <c r="ZL6" s="14"/>
      <c r="ZM6" s="14"/>
      <c r="ZN6" s="14"/>
      <c r="ZO6" s="14"/>
      <c r="ZP6" s="14"/>
      <c r="ZQ6" s="14"/>
      <c r="ZR6" s="14"/>
      <c r="ZS6" s="14"/>
      <c r="ZT6" s="14"/>
      <c r="ZU6" s="14"/>
      <c r="ZV6" s="14"/>
      <c r="ZW6" s="14"/>
      <c r="ZX6" s="14"/>
      <c r="ZY6" s="14"/>
      <c r="ZZ6" s="14"/>
      <c r="AAA6" s="14"/>
      <c r="AAB6" s="14"/>
      <c r="AAC6" s="14"/>
      <c r="AAD6" s="14"/>
      <c r="AAE6" s="14"/>
      <c r="AAF6" s="14"/>
      <c r="AAG6" s="14"/>
      <c r="AAH6" s="14"/>
      <c r="AAI6" s="14"/>
      <c r="AAJ6" s="14"/>
      <c r="AAK6" s="14"/>
      <c r="AAL6" s="14"/>
      <c r="AAM6" s="14"/>
      <c r="AAN6" s="14"/>
      <c r="AAO6" s="14"/>
      <c r="AAP6" s="14"/>
      <c r="AAQ6" s="14"/>
      <c r="AAR6" s="14"/>
      <c r="AAS6" s="14"/>
      <c r="AAT6" s="14"/>
      <c r="AAU6" s="14"/>
      <c r="AAV6" s="14"/>
      <c r="AAW6" s="14"/>
      <c r="AAX6" s="14"/>
      <c r="AAY6" s="14"/>
      <c r="AAZ6" s="14"/>
      <c r="ABA6" s="14"/>
      <c r="ABB6" s="14"/>
      <c r="ABC6" s="14"/>
      <c r="ABD6" s="14"/>
      <c r="ABE6" s="14"/>
      <c r="ABF6" s="14"/>
      <c r="ABG6" s="14"/>
      <c r="ABH6" s="14"/>
      <c r="ABI6" s="14"/>
      <c r="ABJ6" s="14"/>
      <c r="ABK6" s="14"/>
      <c r="ABL6" s="14"/>
      <c r="ABM6" s="14"/>
      <c r="ABN6" s="14"/>
      <c r="ABO6" s="14"/>
      <c r="ABP6" s="14"/>
      <c r="ABQ6" s="14"/>
      <c r="ABR6" s="14"/>
      <c r="ABS6" s="14"/>
      <c r="ABT6" s="14"/>
      <c r="ABU6" s="14"/>
      <c r="ABV6" s="14"/>
      <c r="ABW6" s="14"/>
      <c r="ABX6" s="14"/>
      <c r="ABY6" s="14"/>
      <c r="ABZ6" s="14"/>
      <c r="ACA6" s="14"/>
      <c r="ACB6" s="14"/>
      <c r="ACC6" s="14"/>
      <c r="ACD6" s="14"/>
      <c r="ACE6" s="14"/>
      <c r="ACF6" s="14"/>
      <c r="ACG6" s="14"/>
      <c r="ACH6" s="14"/>
      <c r="ACI6" s="14"/>
      <c r="ACJ6" s="14"/>
      <c r="ACK6" s="14"/>
      <c r="ACL6" s="14"/>
      <c r="ACM6" s="14"/>
      <c r="ACN6" s="14"/>
      <c r="ACO6" s="14"/>
      <c r="ACP6" s="14"/>
      <c r="ACQ6" s="14"/>
      <c r="ACR6" s="14"/>
      <c r="ACS6" s="14"/>
      <c r="ACT6" s="14"/>
      <c r="ACU6" s="14"/>
      <c r="ACV6" s="14"/>
      <c r="ACW6" s="14"/>
      <c r="ACX6" s="14"/>
      <c r="ACY6" s="14"/>
      <c r="ACZ6" s="14"/>
      <c r="ADA6" s="14"/>
      <c r="ADB6" s="14"/>
      <c r="ADC6" s="14"/>
      <c r="ADD6" s="14"/>
      <c r="ADE6" s="14"/>
      <c r="ADF6" s="14"/>
      <c r="ADG6" s="14"/>
      <c r="ADH6" s="14"/>
      <c r="ADI6" s="14"/>
      <c r="ADJ6" s="14"/>
      <c r="ADK6" s="14"/>
      <c r="ADL6" s="14"/>
      <c r="ADM6" s="14"/>
      <c r="ADN6" s="14"/>
      <c r="ADO6" s="14"/>
      <c r="ADP6" s="14"/>
      <c r="ADQ6" s="14"/>
      <c r="ADR6" s="14"/>
      <c r="ADS6" s="14"/>
      <c r="ADT6" s="14"/>
      <c r="ADU6" s="14"/>
      <c r="ADV6" s="14"/>
      <c r="ADW6" s="14"/>
      <c r="ADX6" s="14"/>
      <c r="ADY6" s="14"/>
      <c r="ADZ6" s="14"/>
      <c r="AEA6" s="14"/>
      <c r="AEB6" s="14"/>
      <c r="AEC6" s="14"/>
      <c r="AED6" s="14"/>
      <c r="AEE6" s="14"/>
      <c r="AEF6" s="14"/>
      <c r="AEG6" s="14"/>
      <c r="AEH6" s="14"/>
      <c r="AEI6" s="14"/>
      <c r="AEJ6" s="14"/>
      <c r="AEK6" s="14"/>
      <c r="AEL6" s="14"/>
      <c r="AEM6" s="14"/>
      <c r="AEN6" s="14"/>
      <c r="AEO6" s="14"/>
      <c r="AEP6" s="14"/>
      <c r="AEQ6" s="14"/>
      <c r="AER6" s="14"/>
      <c r="AES6" s="14"/>
      <c r="AET6" s="14"/>
      <c r="AEU6" s="14"/>
      <c r="AEV6" s="14"/>
      <c r="AEW6" s="14"/>
      <c r="AEX6" s="14"/>
      <c r="AEY6" s="14"/>
      <c r="AEZ6" s="14"/>
      <c r="AFA6" s="14"/>
      <c r="AFB6" s="14"/>
      <c r="AFC6" s="14"/>
      <c r="AFD6" s="14"/>
      <c r="AFE6" s="14"/>
      <c r="AFF6" s="14"/>
      <c r="AFG6" s="14"/>
      <c r="AFH6" s="14"/>
      <c r="AFI6" s="14"/>
      <c r="AFJ6" s="14"/>
      <c r="AFK6" s="14"/>
      <c r="AFL6" s="14"/>
      <c r="AFM6" s="14"/>
      <c r="AFN6" s="14"/>
      <c r="AFO6" s="14"/>
      <c r="AFP6" s="14"/>
      <c r="AFQ6" s="14"/>
      <c r="AFR6" s="14"/>
      <c r="AFS6" s="14"/>
      <c r="AFT6" s="14"/>
      <c r="AFU6" s="14"/>
      <c r="AFV6" s="14"/>
      <c r="AFW6" s="14"/>
      <c r="AFX6" s="14"/>
      <c r="AFY6" s="14"/>
      <c r="AFZ6" s="14"/>
      <c r="AGA6" s="14"/>
      <c r="AGB6" s="14"/>
      <c r="AGC6" s="14"/>
      <c r="AGD6" s="14"/>
      <c r="AGE6" s="14"/>
      <c r="AGF6" s="14"/>
      <c r="AGG6" s="14"/>
      <c r="AGH6" s="14"/>
      <c r="AGI6" s="14"/>
      <c r="AGJ6" s="14"/>
      <c r="AGK6" s="14"/>
      <c r="AGL6" s="14"/>
      <c r="AGM6" s="14"/>
      <c r="AGN6" s="14"/>
      <c r="AGO6" s="14"/>
      <c r="AGP6" s="14"/>
      <c r="AGQ6" s="14"/>
      <c r="AGR6" s="14"/>
      <c r="AGS6" s="14"/>
      <c r="AGT6" s="14"/>
      <c r="AGU6" s="14"/>
      <c r="AGV6" s="14"/>
      <c r="AGW6" s="14"/>
      <c r="AGX6" s="14"/>
      <c r="AGY6" s="14"/>
      <c r="AGZ6" s="14"/>
      <c r="AHA6" s="14"/>
      <c r="AHB6" s="14"/>
      <c r="AHC6" s="14"/>
      <c r="AHD6" s="14"/>
      <c r="AHE6" s="14"/>
      <c r="AHF6" s="14"/>
      <c r="AHG6" s="14"/>
      <c r="AHH6" s="14"/>
      <c r="AHI6" s="14"/>
      <c r="AHJ6" s="14"/>
      <c r="AHK6" s="14"/>
      <c r="AHL6" s="14"/>
      <c r="AHM6" s="14"/>
      <c r="AHN6" s="14"/>
      <c r="AHO6" s="14"/>
      <c r="AHP6" s="14"/>
      <c r="AHQ6" s="14"/>
      <c r="AHR6" s="14"/>
      <c r="AHS6" s="14"/>
      <c r="AHT6" s="14"/>
      <c r="AHU6" s="14"/>
      <c r="AHV6" s="14"/>
      <c r="AHW6" s="14"/>
      <c r="AHX6" s="14"/>
      <c r="AHY6" s="14"/>
      <c r="AHZ6" s="14"/>
      <c r="AIA6" s="14"/>
      <c r="AIB6" s="14"/>
      <c r="AIC6" s="14"/>
      <c r="AID6" s="14"/>
      <c r="AIE6" s="14"/>
      <c r="AIF6" s="14"/>
      <c r="AIG6" s="14"/>
      <c r="AIH6" s="14"/>
      <c r="AII6" s="14"/>
      <c r="AIJ6" s="14"/>
      <c r="AIK6" s="14"/>
      <c r="AIL6" s="14"/>
      <c r="AIM6" s="14"/>
    </row>
    <row r="7" ht="15.75" customHeight="1">
      <c r="B7" s="7" t="s">
        <v>445</v>
      </c>
      <c r="C7" s="11"/>
      <c r="D7" s="11"/>
      <c r="E7" s="11"/>
      <c r="F7" s="11"/>
      <c r="G7" s="11"/>
      <c r="H7" s="11"/>
      <c r="I7" s="11"/>
      <c r="J7" s="11"/>
      <c r="K7" s="11"/>
      <c r="L7" s="11"/>
      <c r="M7" s="11"/>
      <c r="N7" s="10"/>
      <c r="O7" s="11"/>
      <c r="P7" s="11"/>
      <c r="Q7" s="11"/>
      <c r="R7" s="11"/>
      <c r="S7" s="11"/>
      <c r="T7" s="11"/>
      <c r="U7" s="11"/>
      <c r="V7" s="10" t="s">
        <v>446</v>
      </c>
      <c r="W7" s="11"/>
      <c r="X7" s="11"/>
      <c r="Y7" s="10" t="s">
        <v>446</v>
      </c>
      <c r="Z7" s="11"/>
      <c r="AA7" s="11"/>
      <c r="AB7" s="11"/>
      <c r="AC7" s="11"/>
      <c r="AD7" s="11"/>
      <c r="AE7" s="11"/>
      <c r="AF7" s="11"/>
      <c r="AG7" s="11"/>
      <c r="AH7" s="10" t="s">
        <v>447</v>
      </c>
      <c r="AI7" s="11"/>
      <c r="AJ7" s="10" t="s">
        <v>447</v>
      </c>
      <c r="AK7" s="11"/>
      <c r="AL7" s="10"/>
      <c r="AM7" s="11"/>
      <c r="AN7" s="11"/>
      <c r="AO7" s="11"/>
      <c r="AP7" s="11"/>
      <c r="AQ7" s="11"/>
      <c r="AR7" s="11"/>
      <c r="AS7" s="11"/>
      <c r="AT7" s="11"/>
      <c r="AU7" s="11"/>
      <c r="AV7" s="11"/>
      <c r="AW7" s="11"/>
      <c r="AX7" s="11"/>
      <c r="AY7" s="11"/>
      <c r="AZ7" s="10"/>
      <c r="BA7" s="11"/>
      <c r="BB7" s="11"/>
      <c r="BC7" s="11"/>
      <c r="BD7" s="11"/>
      <c r="BE7" s="11"/>
      <c r="BF7" s="11"/>
      <c r="BG7" s="11"/>
      <c r="BH7" s="11"/>
      <c r="BI7" s="11"/>
      <c r="BJ7" s="11"/>
      <c r="BK7" s="11"/>
      <c r="BL7" s="11"/>
      <c r="BM7" s="11"/>
      <c r="BN7" s="11"/>
      <c r="BO7" s="11"/>
      <c r="BP7" s="11"/>
      <c r="BQ7" s="11"/>
      <c r="BR7" s="11"/>
      <c r="BS7" s="11"/>
      <c r="BT7" s="11"/>
      <c r="BU7" s="11"/>
      <c r="BV7" s="11"/>
      <c r="BW7" s="11"/>
      <c r="BX7" s="11"/>
      <c r="BY7" s="11"/>
      <c r="BZ7" s="11"/>
      <c r="CA7" s="11"/>
      <c r="CB7" s="11"/>
      <c r="CC7" s="11"/>
      <c r="CD7" s="20"/>
      <c r="CE7" s="20"/>
      <c r="CF7" s="11"/>
      <c r="CG7" s="11"/>
      <c r="CH7" s="11"/>
      <c r="CI7" s="11"/>
      <c r="CJ7" s="11"/>
      <c r="CK7" s="11"/>
      <c r="CL7" s="11"/>
      <c r="CM7" s="11"/>
      <c r="CN7" s="11"/>
      <c r="CO7" s="11"/>
      <c r="CP7" s="11"/>
      <c r="CQ7" s="11"/>
      <c r="CR7" s="11"/>
      <c r="CS7" s="11"/>
      <c r="CT7" s="11"/>
      <c r="CU7" s="11"/>
      <c r="CV7" s="21" t="s">
        <v>448</v>
      </c>
      <c r="CW7" s="10" t="s">
        <v>449</v>
      </c>
      <c r="CX7" s="21" t="s">
        <v>450</v>
      </c>
      <c r="CY7" s="21" t="s">
        <v>451</v>
      </c>
      <c r="CZ7" s="11"/>
      <c r="DA7" s="11"/>
      <c r="DB7" s="11"/>
      <c r="DC7" s="11"/>
      <c r="DD7" s="11"/>
      <c r="DE7" s="11"/>
      <c r="DF7" s="11"/>
      <c r="DG7" s="10" t="s">
        <v>452</v>
      </c>
      <c r="DH7" s="11"/>
      <c r="DI7" s="11"/>
      <c r="DJ7" s="11"/>
      <c r="DK7" s="11"/>
      <c r="DL7" s="11"/>
      <c r="DM7" s="11"/>
      <c r="DN7" s="11"/>
      <c r="DO7" s="11"/>
      <c r="DP7" s="11"/>
      <c r="DQ7" s="11"/>
      <c r="DR7" s="11"/>
      <c r="DS7" s="11"/>
      <c r="DT7" s="11"/>
      <c r="DU7" s="10" t="s">
        <v>453</v>
      </c>
      <c r="DV7" s="11"/>
      <c r="DW7" s="11"/>
      <c r="DX7" s="11"/>
      <c r="DY7" s="11"/>
      <c r="DZ7" s="11"/>
      <c r="EA7" s="11"/>
      <c r="EB7" s="11"/>
      <c r="EC7" s="11"/>
      <c r="ED7" s="11"/>
      <c r="EE7" s="11"/>
      <c r="EF7" s="11"/>
      <c r="EG7" s="10" t="s">
        <v>454</v>
      </c>
      <c r="EH7" s="11"/>
      <c r="EI7" s="11"/>
      <c r="EK7" s="11"/>
      <c r="EL7" s="11"/>
      <c r="EM7" s="11"/>
      <c r="EN7" s="11"/>
      <c r="EO7" s="11"/>
      <c r="EP7" s="11"/>
      <c r="EQ7" s="12"/>
      <c r="ER7" s="11"/>
      <c r="ES7" s="11"/>
      <c r="ET7" s="11"/>
      <c r="EU7" s="11"/>
      <c r="EV7" s="11"/>
      <c r="EW7" s="11"/>
      <c r="EX7" s="11"/>
      <c r="EY7" s="11"/>
      <c r="EZ7" s="11"/>
      <c r="FA7" s="11"/>
      <c r="FB7" s="11"/>
      <c r="FC7" s="11"/>
      <c r="FD7" s="11"/>
      <c r="FE7" s="11"/>
      <c r="FF7" s="11"/>
      <c r="FG7" s="11"/>
      <c r="FH7" s="11"/>
      <c r="FI7" s="11"/>
      <c r="FJ7" s="11"/>
      <c r="FK7" s="11"/>
      <c r="FL7" s="11"/>
      <c r="FM7" s="11"/>
      <c r="FN7" s="11"/>
      <c r="FO7" s="11"/>
      <c r="FP7" s="11"/>
      <c r="FQ7" s="11"/>
      <c r="FR7" s="11"/>
      <c r="FS7" s="11"/>
      <c r="FT7" s="11"/>
      <c r="FU7" s="11"/>
      <c r="FV7" s="11"/>
      <c r="FW7" s="11"/>
      <c r="FX7" s="11"/>
      <c r="FY7" s="11"/>
      <c r="FZ7" s="11"/>
      <c r="GA7" s="11"/>
      <c r="GB7" s="11"/>
      <c r="GC7" s="11"/>
      <c r="GD7" s="11"/>
      <c r="GE7" s="11"/>
      <c r="GF7" s="11"/>
      <c r="GG7" s="11"/>
      <c r="GH7" s="11"/>
      <c r="GI7" s="11"/>
      <c r="GJ7" s="11"/>
      <c r="GK7" s="11"/>
      <c r="GL7" s="11"/>
      <c r="GM7" s="11"/>
      <c r="GN7" s="11"/>
      <c r="GO7" s="11"/>
      <c r="GP7" s="11"/>
      <c r="GQ7" s="11"/>
      <c r="GR7" s="11"/>
      <c r="GS7" s="11"/>
      <c r="GT7" s="11"/>
      <c r="GU7" s="11"/>
      <c r="GV7" s="11"/>
      <c r="GW7" s="11"/>
      <c r="GX7" s="11"/>
      <c r="GY7" s="11"/>
      <c r="GZ7" s="11"/>
      <c r="HA7" s="11"/>
      <c r="HB7" s="11"/>
      <c r="HC7" s="11"/>
      <c r="HD7" s="11"/>
      <c r="HE7" s="11"/>
      <c r="HF7" s="11"/>
      <c r="HG7" s="11"/>
      <c r="HH7" s="11"/>
      <c r="HI7" s="11"/>
      <c r="HJ7" s="11"/>
      <c r="HK7" s="11"/>
      <c r="HL7" s="11"/>
      <c r="HM7" s="11"/>
      <c r="HN7" s="11"/>
      <c r="HO7" s="11"/>
      <c r="HP7" s="11"/>
      <c r="HQ7" s="11"/>
      <c r="HR7" s="11"/>
      <c r="HS7" s="11"/>
      <c r="HT7" s="11"/>
      <c r="HU7" s="11"/>
      <c r="HV7" s="11"/>
      <c r="HW7" s="11"/>
      <c r="HX7" s="11"/>
      <c r="HY7" s="11"/>
      <c r="HZ7" s="11"/>
      <c r="IA7" s="11"/>
      <c r="IB7" s="11"/>
      <c r="IC7" s="11"/>
      <c r="ID7" s="11"/>
      <c r="IE7" s="11"/>
      <c r="IF7" s="11"/>
      <c r="IG7" s="11"/>
      <c r="IH7" s="11"/>
      <c r="II7" s="11"/>
      <c r="IJ7" s="11"/>
      <c r="IK7" s="11"/>
      <c r="IL7" s="11"/>
      <c r="IM7" s="11"/>
      <c r="IN7" s="11"/>
      <c r="IO7" s="11"/>
      <c r="IP7" s="11"/>
      <c r="IQ7" s="11"/>
      <c r="IR7" s="11"/>
      <c r="IS7" s="11"/>
      <c r="IT7" s="11"/>
      <c r="IU7" s="11"/>
      <c r="IV7" s="11"/>
      <c r="IW7" s="11"/>
      <c r="IX7" s="11"/>
      <c r="IY7" s="11"/>
      <c r="IZ7" s="11"/>
      <c r="JA7" s="11"/>
      <c r="JB7" s="11"/>
      <c r="JC7" s="11"/>
      <c r="JD7" s="11"/>
      <c r="JE7" s="11"/>
      <c r="JF7" s="11"/>
      <c r="JG7" s="11"/>
      <c r="JH7" s="11"/>
      <c r="JI7" s="11"/>
      <c r="JJ7" s="11"/>
      <c r="JK7" s="11"/>
      <c r="JL7" s="11"/>
      <c r="JM7" s="11"/>
      <c r="JN7" s="11"/>
      <c r="JO7" s="11"/>
      <c r="JP7" s="11"/>
      <c r="JQ7" s="11"/>
      <c r="JR7" s="11"/>
      <c r="JS7" s="11"/>
      <c r="JT7" s="11"/>
      <c r="JU7" s="11"/>
      <c r="JV7" s="11"/>
      <c r="JW7" s="11"/>
      <c r="JX7" s="11"/>
      <c r="JY7" s="11"/>
      <c r="JZ7" s="11"/>
      <c r="KA7" s="11"/>
      <c r="KB7" s="11"/>
      <c r="KC7" s="11"/>
      <c r="KD7" s="11"/>
      <c r="KE7" s="11"/>
      <c r="KF7" s="11"/>
      <c r="KG7" s="11"/>
      <c r="KH7" s="11"/>
      <c r="KI7" s="11"/>
      <c r="KJ7" s="11"/>
      <c r="KK7" s="11"/>
      <c r="KL7" s="11"/>
      <c r="KM7" s="11"/>
      <c r="KN7" s="11"/>
      <c r="KO7" s="11"/>
      <c r="KP7" s="11"/>
      <c r="KQ7" s="11"/>
      <c r="KR7" s="11"/>
      <c r="KS7" s="11"/>
      <c r="KT7" s="11"/>
      <c r="KU7" s="11"/>
      <c r="KV7" s="11"/>
      <c r="KW7" s="11"/>
      <c r="KX7" s="11"/>
      <c r="KY7" s="11"/>
      <c r="KZ7" s="11"/>
      <c r="LA7" s="11"/>
      <c r="LB7" s="11"/>
      <c r="LC7" s="11"/>
      <c r="LD7" s="11"/>
      <c r="LE7" s="11"/>
      <c r="LF7" s="11"/>
      <c r="LG7" s="11"/>
      <c r="LH7" s="11"/>
      <c r="LI7" s="11"/>
      <c r="LJ7" s="11"/>
      <c r="LK7" s="11"/>
      <c r="LL7" s="11"/>
      <c r="LM7" s="11"/>
      <c r="LN7" s="11"/>
      <c r="LO7" s="11"/>
      <c r="LP7" s="11"/>
      <c r="LQ7" s="11"/>
      <c r="LR7" s="11"/>
      <c r="LS7" s="11"/>
      <c r="LT7" s="11"/>
      <c r="LU7" s="11"/>
      <c r="LV7" s="11"/>
      <c r="LW7" s="11"/>
      <c r="LX7" s="11"/>
      <c r="LY7" s="11"/>
      <c r="LZ7" s="11"/>
      <c r="MA7" s="11"/>
      <c r="MB7" s="11"/>
      <c r="MC7" s="11"/>
      <c r="MD7" s="11"/>
      <c r="ME7" s="11"/>
      <c r="MF7" s="11"/>
      <c r="MG7" s="11"/>
      <c r="MH7" s="11"/>
      <c r="MI7" s="11"/>
      <c r="MJ7" s="11"/>
      <c r="MK7" s="11"/>
      <c r="ML7" s="11"/>
      <c r="MM7" s="11"/>
      <c r="MN7" s="11"/>
      <c r="MO7" s="11"/>
      <c r="MP7" s="11"/>
      <c r="MQ7" s="11"/>
      <c r="MR7" s="11"/>
      <c r="MS7" s="11"/>
      <c r="MT7" s="11"/>
      <c r="MU7" s="11"/>
      <c r="MV7" s="11"/>
      <c r="MW7" s="11"/>
      <c r="MX7" s="11"/>
      <c r="MY7" s="11"/>
      <c r="MZ7" s="11"/>
      <c r="NA7" s="11"/>
      <c r="NB7" s="11"/>
      <c r="NC7" s="11"/>
      <c r="ND7" s="11"/>
      <c r="NE7" s="11"/>
      <c r="NF7" s="11"/>
      <c r="NG7" s="11"/>
      <c r="NH7" s="11"/>
      <c r="NI7" s="11"/>
      <c r="NJ7" s="11"/>
      <c r="NK7" s="11"/>
      <c r="NL7" s="11"/>
      <c r="NM7" s="11"/>
      <c r="NN7" s="11"/>
      <c r="NO7" s="11"/>
      <c r="NP7" s="11"/>
      <c r="NQ7" s="11"/>
      <c r="NR7" s="11"/>
      <c r="NS7" s="11"/>
      <c r="NT7" s="11"/>
      <c r="NU7" s="11"/>
      <c r="NV7" s="11"/>
      <c r="NW7" s="11"/>
      <c r="NX7" s="11"/>
      <c r="NY7" s="11"/>
      <c r="NZ7" s="11"/>
      <c r="OA7" s="11"/>
      <c r="OB7" s="11"/>
      <c r="OC7" s="11"/>
      <c r="OD7" s="11"/>
      <c r="OE7" s="11"/>
      <c r="OF7" s="11"/>
      <c r="OG7" s="11"/>
      <c r="OH7" s="11"/>
      <c r="OI7" s="11"/>
      <c r="OJ7" s="11"/>
      <c r="OK7" s="11"/>
      <c r="OL7" s="11"/>
      <c r="OM7" s="11"/>
      <c r="ON7" s="11"/>
      <c r="OO7" s="11"/>
      <c r="OP7" s="11"/>
      <c r="OQ7" s="11"/>
      <c r="OR7" s="11"/>
      <c r="OS7" s="11"/>
      <c r="OT7" s="11"/>
      <c r="OU7" s="11"/>
      <c r="OV7" s="11"/>
      <c r="OW7" s="11"/>
      <c r="OX7" s="11"/>
      <c r="OY7" s="11"/>
      <c r="OZ7" s="11"/>
      <c r="PA7" s="11"/>
      <c r="PB7" s="11"/>
      <c r="PC7" s="11"/>
      <c r="PD7" s="11"/>
      <c r="PE7" s="11"/>
      <c r="PF7" s="11"/>
      <c r="PG7" s="11"/>
      <c r="PH7" s="11"/>
      <c r="PI7" s="11"/>
      <c r="PJ7" s="11"/>
      <c r="PK7" s="11"/>
      <c r="PL7" s="11"/>
      <c r="PM7" s="11"/>
      <c r="PN7" s="11"/>
      <c r="PO7" s="11"/>
      <c r="PP7" s="11"/>
      <c r="PQ7" s="11"/>
      <c r="PR7" s="11"/>
      <c r="PS7" s="11"/>
      <c r="PT7" s="11"/>
      <c r="PU7" s="11"/>
      <c r="PV7" s="11"/>
      <c r="PW7" s="11"/>
      <c r="PX7" s="11"/>
      <c r="PY7" s="11"/>
      <c r="PZ7" s="11"/>
      <c r="QA7" s="11"/>
      <c r="QB7" s="11"/>
      <c r="QC7" s="11"/>
      <c r="QD7" s="11"/>
      <c r="QE7" s="11"/>
      <c r="QF7" s="11"/>
      <c r="QG7" s="11"/>
      <c r="QH7" s="11"/>
      <c r="QI7" s="11"/>
      <c r="QJ7" s="11"/>
      <c r="QK7" s="11"/>
      <c r="QL7" s="11"/>
      <c r="QM7" s="11"/>
      <c r="QN7" s="11"/>
      <c r="QO7" s="11"/>
      <c r="QP7" s="11"/>
      <c r="QQ7" s="11"/>
      <c r="QR7" s="11"/>
      <c r="QS7" s="11"/>
      <c r="QT7" s="11"/>
      <c r="QU7" s="11"/>
      <c r="QV7" s="11"/>
      <c r="QW7" s="11"/>
      <c r="QX7" s="11"/>
      <c r="QY7" s="11"/>
      <c r="QZ7" s="11"/>
      <c r="RA7" s="11"/>
      <c r="RB7" s="11"/>
      <c r="RC7" s="11"/>
      <c r="RD7" s="11"/>
      <c r="RE7" s="11"/>
      <c r="RF7" s="11"/>
      <c r="RG7" s="11"/>
      <c r="RH7" s="11"/>
      <c r="RI7" s="11"/>
      <c r="RJ7" s="11"/>
      <c r="RK7" s="11"/>
      <c r="RL7" s="11"/>
      <c r="RM7" s="11"/>
      <c r="RN7" s="11"/>
      <c r="RO7" s="11"/>
      <c r="RP7" s="11"/>
      <c r="RQ7" s="11"/>
      <c r="RR7" s="11"/>
      <c r="RS7" s="11"/>
      <c r="RT7" s="11"/>
      <c r="RU7" s="11"/>
      <c r="RV7" s="11"/>
      <c r="RW7" s="11"/>
      <c r="RX7" s="11"/>
      <c r="RY7" s="11"/>
      <c r="RZ7" s="11"/>
      <c r="SA7" s="11"/>
      <c r="SB7" s="11"/>
      <c r="SC7" s="11"/>
      <c r="SD7" s="11"/>
      <c r="SE7" s="11"/>
      <c r="SF7" s="11"/>
      <c r="SG7" s="11"/>
      <c r="SH7" s="11"/>
      <c r="SI7" s="11"/>
      <c r="SJ7" s="11"/>
      <c r="SK7" s="11"/>
      <c r="SL7" s="11"/>
      <c r="SM7" s="11"/>
      <c r="SN7" s="11"/>
      <c r="SO7" s="11"/>
      <c r="SP7" s="11"/>
      <c r="SQ7" s="11"/>
      <c r="SR7" s="11"/>
      <c r="SS7" s="11"/>
      <c r="ST7" s="11"/>
      <c r="SU7" s="11"/>
      <c r="SV7" s="11"/>
      <c r="SW7" s="11"/>
      <c r="SX7" s="11"/>
      <c r="SY7" s="11"/>
      <c r="SZ7" s="11"/>
      <c r="TA7" s="11"/>
      <c r="TB7" s="11"/>
      <c r="TC7" s="11"/>
      <c r="TD7" s="11"/>
      <c r="TE7" s="11"/>
      <c r="TF7" s="11"/>
      <c r="TG7" s="11"/>
      <c r="TH7" s="11"/>
      <c r="TI7" s="11"/>
      <c r="TJ7" s="11"/>
      <c r="TK7" s="11"/>
      <c r="TL7" s="11"/>
      <c r="TM7" s="11"/>
      <c r="TN7" s="11"/>
      <c r="TO7" s="11"/>
      <c r="TP7" s="11"/>
      <c r="TQ7" s="11"/>
      <c r="TR7" s="11"/>
      <c r="TS7" s="11"/>
      <c r="TT7" s="11"/>
      <c r="TU7" s="11"/>
      <c r="TV7" s="11"/>
      <c r="TW7" s="11"/>
      <c r="TX7" s="11"/>
      <c r="TY7" s="11"/>
      <c r="TZ7" s="11"/>
      <c r="UA7" s="11"/>
      <c r="UB7" s="11"/>
      <c r="UC7" s="11"/>
      <c r="UD7" s="11"/>
      <c r="UE7" s="11"/>
      <c r="UF7" s="11"/>
      <c r="UG7" s="11"/>
      <c r="UH7" s="11"/>
      <c r="UI7" s="11"/>
      <c r="UJ7" s="11"/>
      <c r="UK7" s="11"/>
      <c r="UL7" s="11"/>
      <c r="UM7" s="11"/>
      <c r="UN7" s="11"/>
      <c r="UO7" s="11"/>
      <c r="UP7" s="11"/>
      <c r="UQ7" s="11"/>
      <c r="UR7" s="11"/>
      <c r="US7" s="11"/>
      <c r="UT7" s="11"/>
      <c r="UU7" s="11"/>
      <c r="UV7" s="11"/>
      <c r="UW7" s="11"/>
      <c r="UX7" s="11"/>
      <c r="UY7" s="11"/>
      <c r="UZ7" s="11"/>
      <c r="VA7" s="11"/>
      <c r="VB7" s="11"/>
      <c r="VC7" s="11"/>
      <c r="VD7" s="11"/>
      <c r="VE7" s="11"/>
      <c r="VF7" s="11"/>
      <c r="VG7" s="11"/>
      <c r="VH7" s="11"/>
      <c r="VI7" s="11"/>
      <c r="VJ7" s="11"/>
      <c r="VK7" s="11"/>
      <c r="VL7" s="11"/>
      <c r="VM7" s="11"/>
      <c r="VN7" s="11"/>
      <c r="VO7" s="11"/>
      <c r="VP7" s="11"/>
      <c r="VQ7" s="11"/>
      <c r="VR7" s="11"/>
      <c r="VS7" s="11"/>
      <c r="VT7" s="11"/>
      <c r="VU7" s="11"/>
      <c r="VV7" s="11"/>
      <c r="VW7" s="11"/>
      <c r="VX7" s="11"/>
      <c r="VY7" s="11"/>
      <c r="VZ7" s="11"/>
      <c r="WA7" s="11"/>
      <c r="WB7" s="11"/>
      <c r="WC7" s="11"/>
      <c r="WD7" s="11"/>
      <c r="WE7" s="11"/>
      <c r="WF7" s="11"/>
      <c r="WG7" s="11"/>
      <c r="WH7" s="11"/>
      <c r="WI7" s="11"/>
      <c r="WJ7" s="11"/>
      <c r="WK7" s="11"/>
      <c r="WL7" s="11"/>
      <c r="WM7" s="11"/>
      <c r="WN7" s="11"/>
      <c r="WO7" s="11"/>
      <c r="WP7" s="11"/>
      <c r="WQ7" s="11"/>
      <c r="WR7" s="11"/>
      <c r="WS7" s="11"/>
      <c r="WT7" s="11"/>
      <c r="WU7" s="11"/>
      <c r="WV7" s="11"/>
      <c r="WW7" s="11"/>
      <c r="WX7" s="11"/>
      <c r="WY7" s="11"/>
      <c r="WZ7" s="11"/>
      <c r="XA7" s="11"/>
      <c r="XB7" s="11"/>
      <c r="XC7" s="11"/>
      <c r="XD7" s="11"/>
      <c r="XE7" s="11"/>
      <c r="XF7" s="11"/>
      <c r="XG7" s="11"/>
      <c r="XH7" s="11"/>
      <c r="XI7" s="11"/>
      <c r="XJ7" s="11"/>
      <c r="XK7" s="11"/>
      <c r="XL7" s="11"/>
      <c r="XM7" s="11"/>
      <c r="XN7" s="11"/>
      <c r="XO7" s="11"/>
      <c r="XP7" s="11"/>
      <c r="XQ7" s="11"/>
      <c r="XR7" s="11"/>
      <c r="XS7" s="11"/>
      <c r="XT7" s="11"/>
      <c r="XU7" s="11"/>
      <c r="XV7" s="11"/>
      <c r="XW7" s="11"/>
      <c r="XX7" s="11"/>
      <c r="XY7" s="11"/>
      <c r="XZ7" s="11"/>
      <c r="YA7" s="11"/>
      <c r="YB7" s="11"/>
      <c r="YC7" s="11"/>
      <c r="YD7" s="11"/>
      <c r="YE7" s="11"/>
      <c r="YF7" s="11"/>
      <c r="YG7" s="11"/>
      <c r="YH7" s="11"/>
      <c r="YI7" s="11"/>
      <c r="YJ7" s="11"/>
      <c r="YK7" s="11"/>
      <c r="YL7" s="11"/>
      <c r="YM7" s="11"/>
      <c r="YN7" s="11"/>
      <c r="YO7" s="11"/>
      <c r="YP7" s="11"/>
      <c r="YQ7" s="11"/>
      <c r="YR7" s="11"/>
      <c r="YS7" s="11"/>
      <c r="YT7" s="11"/>
      <c r="YU7" s="11"/>
      <c r="YV7" s="11"/>
      <c r="YW7" s="11"/>
      <c r="YX7" s="11"/>
      <c r="YY7" s="11"/>
      <c r="YZ7" s="11"/>
      <c r="ZA7" s="11"/>
      <c r="ZB7" s="11"/>
      <c r="ZC7" s="11"/>
      <c r="ZD7" s="11"/>
      <c r="ZE7" s="11"/>
      <c r="ZF7" s="11"/>
      <c r="ZG7" s="11"/>
      <c r="ZH7" s="11"/>
      <c r="ZI7" s="11"/>
      <c r="ZJ7" s="11"/>
      <c r="ZK7" s="11"/>
      <c r="ZL7" s="11"/>
      <c r="ZM7" s="11"/>
      <c r="ZN7" s="11"/>
      <c r="ZO7" s="11"/>
      <c r="ZP7" s="11"/>
      <c r="ZQ7" s="11"/>
      <c r="ZR7" s="11"/>
      <c r="ZS7" s="11"/>
      <c r="ZT7" s="11"/>
      <c r="ZU7" s="11"/>
      <c r="ZV7" s="11"/>
      <c r="ZW7" s="11"/>
      <c r="ZX7" s="11"/>
      <c r="ZY7" s="11"/>
      <c r="ZZ7" s="11"/>
      <c r="AAA7" s="11"/>
      <c r="AAB7" s="11"/>
      <c r="AAC7" s="11"/>
      <c r="AAD7" s="11"/>
      <c r="AAE7" s="11"/>
      <c r="AAF7" s="11"/>
      <c r="AAG7" s="11"/>
      <c r="AAH7" s="11"/>
      <c r="AAI7" s="11"/>
      <c r="AAJ7" s="11"/>
      <c r="AAK7" s="11"/>
      <c r="AAL7" s="11"/>
      <c r="AAM7" s="11"/>
      <c r="AAN7" s="11"/>
      <c r="AAO7" s="11"/>
      <c r="AAP7" s="11"/>
      <c r="AAQ7" s="11"/>
      <c r="AAR7" s="11"/>
      <c r="AAS7" s="11"/>
      <c r="AAT7" s="11"/>
      <c r="AAU7" s="11"/>
      <c r="AAV7" s="11"/>
      <c r="AAW7" s="11"/>
      <c r="AAX7" s="11"/>
      <c r="AAY7" s="11"/>
      <c r="AAZ7" s="11"/>
      <c r="ABA7" s="11"/>
      <c r="ABB7" s="11"/>
      <c r="ABC7" s="11"/>
      <c r="ABD7" s="11"/>
      <c r="ABE7" s="11"/>
      <c r="ABF7" s="11"/>
      <c r="ABG7" s="11"/>
      <c r="ABH7" s="11"/>
      <c r="ABI7" s="11"/>
      <c r="ABJ7" s="11"/>
      <c r="ABK7" s="11"/>
      <c r="ABL7" s="11"/>
      <c r="ABM7" s="11"/>
      <c r="ABN7" s="11"/>
      <c r="ABO7" s="11"/>
      <c r="ABP7" s="11"/>
      <c r="ABQ7" s="11"/>
      <c r="ABR7" s="11"/>
      <c r="ABS7" s="11"/>
      <c r="ABT7" s="11"/>
      <c r="ABU7" s="11"/>
      <c r="ABV7" s="11"/>
      <c r="ABW7" s="11"/>
      <c r="ABX7" s="11"/>
      <c r="ABY7" s="11"/>
      <c r="ABZ7" s="11"/>
      <c r="ACA7" s="11"/>
      <c r="ACB7" s="11"/>
      <c r="ACC7" s="11"/>
      <c r="ACD7" s="11"/>
      <c r="ACE7" s="11"/>
      <c r="ACF7" s="11"/>
      <c r="ACG7" s="11"/>
      <c r="ACH7" s="11"/>
      <c r="ACI7" s="11"/>
      <c r="ACJ7" s="11"/>
      <c r="ACK7" s="11"/>
      <c r="ACL7" s="11"/>
      <c r="ACM7" s="11"/>
      <c r="ACN7" s="11"/>
      <c r="ACO7" s="11"/>
      <c r="ACP7" s="11"/>
      <c r="ACQ7" s="11"/>
      <c r="ACR7" s="11"/>
      <c r="ACS7" s="11"/>
      <c r="ACT7" s="11"/>
      <c r="ACU7" s="11"/>
      <c r="ACV7" s="11"/>
      <c r="ACW7" s="11"/>
      <c r="ACX7" s="11"/>
      <c r="ACY7" s="11"/>
      <c r="ACZ7" s="11"/>
      <c r="ADA7" s="11"/>
      <c r="ADB7" s="11"/>
      <c r="ADC7" s="11"/>
      <c r="ADD7" s="11"/>
      <c r="ADE7" s="11"/>
      <c r="ADF7" s="11"/>
      <c r="ADG7" s="11"/>
      <c r="ADH7" s="11"/>
      <c r="ADI7" s="11"/>
      <c r="ADJ7" s="11"/>
      <c r="ADK7" s="11"/>
      <c r="ADL7" s="11"/>
      <c r="ADM7" s="11"/>
      <c r="ADN7" s="11"/>
      <c r="ADO7" s="11"/>
      <c r="ADP7" s="11"/>
      <c r="ADQ7" s="11"/>
      <c r="ADR7" s="11"/>
      <c r="ADS7" s="11"/>
      <c r="ADT7" s="11"/>
      <c r="ADU7" s="11"/>
      <c r="ADV7" s="11"/>
      <c r="ADW7" s="11"/>
      <c r="ADX7" s="11"/>
      <c r="ADY7" s="11"/>
      <c r="ADZ7" s="11"/>
      <c r="AEA7" s="11"/>
      <c r="AEB7" s="11"/>
      <c r="AEC7" s="11"/>
      <c r="AED7" s="11"/>
      <c r="AEE7" s="11"/>
      <c r="AEF7" s="11"/>
      <c r="AEG7" s="11"/>
      <c r="AEH7" s="11"/>
      <c r="AEI7" s="11"/>
      <c r="AEJ7" s="11"/>
      <c r="AEK7" s="11"/>
      <c r="AEL7" s="11"/>
      <c r="AEM7" s="11"/>
      <c r="AEN7" s="11"/>
      <c r="AEO7" s="11"/>
      <c r="AEP7" s="11"/>
      <c r="AEQ7" s="11"/>
      <c r="AER7" s="11"/>
      <c r="AES7" s="11"/>
      <c r="AET7" s="11"/>
      <c r="AEU7" s="11"/>
      <c r="AEV7" s="11"/>
      <c r="AEW7" s="11"/>
      <c r="AEX7" s="11"/>
      <c r="AEY7" s="11"/>
      <c r="AEZ7" s="11"/>
      <c r="AFA7" s="11"/>
      <c r="AFB7" s="11"/>
      <c r="AFC7" s="11"/>
      <c r="AFD7" s="11"/>
      <c r="AFE7" s="11"/>
      <c r="AFF7" s="11"/>
      <c r="AFG7" s="11"/>
      <c r="AFH7" s="11"/>
      <c r="AFI7" s="11"/>
      <c r="AFJ7" s="11"/>
      <c r="AFK7" s="11"/>
      <c r="AFL7" s="11"/>
      <c r="AFM7" s="11"/>
      <c r="AFN7" s="11"/>
      <c r="AFO7" s="11"/>
      <c r="AFP7" s="11"/>
      <c r="AFQ7" s="11"/>
      <c r="AFR7" s="11"/>
      <c r="AFS7" s="11"/>
      <c r="AFT7" s="11"/>
      <c r="AFU7" s="11"/>
      <c r="AFV7" s="11"/>
      <c r="AFW7" s="11"/>
      <c r="AFX7" s="11"/>
      <c r="AFY7" s="11"/>
      <c r="AFZ7" s="11"/>
      <c r="AGA7" s="11"/>
      <c r="AGB7" s="11"/>
      <c r="AGC7" s="11"/>
      <c r="AGD7" s="11"/>
      <c r="AGE7" s="11"/>
      <c r="AGF7" s="11"/>
      <c r="AGG7" s="11"/>
      <c r="AGH7" s="11"/>
      <c r="AGI7" s="11"/>
      <c r="AGJ7" s="11"/>
      <c r="AGK7" s="11"/>
      <c r="AGL7" s="11"/>
      <c r="AGM7" s="11"/>
      <c r="AGN7" s="11"/>
      <c r="AGO7" s="11"/>
      <c r="AGP7" s="11"/>
      <c r="AGQ7" s="11"/>
      <c r="AGR7" s="11"/>
      <c r="AGS7" s="11"/>
      <c r="AGT7" s="11"/>
      <c r="AGU7" s="11"/>
      <c r="AGV7" s="11"/>
      <c r="AGW7" s="11"/>
      <c r="AGX7" s="11"/>
      <c r="AGY7" s="11"/>
      <c r="AGZ7" s="11"/>
      <c r="AHA7" s="11"/>
      <c r="AHB7" s="11"/>
      <c r="AHC7" s="11"/>
      <c r="AHD7" s="11"/>
      <c r="AHE7" s="11"/>
      <c r="AHF7" s="11"/>
      <c r="AHG7" s="11"/>
      <c r="AHH7" s="11"/>
      <c r="AHI7" s="11"/>
      <c r="AHJ7" s="11"/>
      <c r="AHK7" s="11"/>
      <c r="AHL7" s="11"/>
      <c r="AHM7" s="11"/>
      <c r="AHN7" s="11"/>
      <c r="AHO7" s="11"/>
      <c r="AHP7" s="11"/>
      <c r="AHQ7" s="11"/>
      <c r="AHR7" s="11"/>
      <c r="AHS7" s="11"/>
      <c r="AHT7" s="11"/>
      <c r="AHU7" s="11"/>
      <c r="AHV7" s="11"/>
      <c r="AHW7" s="11"/>
      <c r="AHX7" s="11"/>
      <c r="AHY7" s="11"/>
      <c r="AHZ7" s="11"/>
      <c r="AIA7" s="11"/>
      <c r="AIB7" s="11"/>
      <c r="AIC7" s="11"/>
      <c r="AID7" s="11"/>
      <c r="AIE7" s="11"/>
      <c r="AIF7" s="11"/>
      <c r="AIG7" s="11"/>
      <c r="AIH7" s="11"/>
      <c r="AII7" s="11"/>
      <c r="AIJ7" s="11"/>
      <c r="AIK7" s="11"/>
      <c r="AIL7" s="11"/>
      <c r="AIM7" s="11"/>
    </row>
    <row r="8" ht="18.75" customHeight="1">
      <c r="B8" s="22" t="s">
        <v>455</v>
      </c>
      <c r="C8" s="23"/>
      <c r="D8" s="23"/>
      <c r="E8" s="24" t="s">
        <v>456</v>
      </c>
      <c r="F8" s="24" t="s">
        <v>457</v>
      </c>
      <c r="G8" s="24" t="s">
        <v>458</v>
      </c>
      <c r="H8" s="23"/>
      <c r="I8" s="23"/>
      <c r="J8" s="23"/>
      <c r="K8" s="24"/>
      <c r="L8" s="23"/>
      <c r="M8" s="23"/>
      <c r="N8" s="24"/>
      <c r="O8" s="23"/>
      <c r="P8" s="23"/>
      <c r="Q8" s="23"/>
      <c r="R8" s="23"/>
      <c r="S8" s="23"/>
      <c r="T8" s="23"/>
      <c r="U8" s="25" t="s">
        <v>459</v>
      </c>
      <c r="V8" s="23"/>
      <c r="W8" s="23"/>
      <c r="X8" s="23"/>
      <c r="Y8" s="25" t="s">
        <v>460</v>
      </c>
      <c r="Z8" s="23"/>
      <c r="AA8" s="23"/>
      <c r="AB8" s="25" t="s">
        <v>461</v>
      </c>
      <c r="AC8" s="23"/>
      <c r="AD8" s="25" t="s">
        <v>462</v>
      </c>
      <c r="AE8" s="25" t="s">
        <v>463</v>
      </c>
      <c r="AF8" s="25" t="s">
        <v>464</v>
      </c>
      <c r="AG8" s="23"/>
      <c r="AH8" s="23"/>
      <c r="AI8" s="23"/>
      <c r="AJ8" s="23"/>
      <c r="AK8" s="23"/>
      <c r="AL8" s="23"/>
      <c r="AM8" s="23"/>
      <c r="AN8" s="23"/>
      <c r="AO8" s="24"/>
      <c r="AP8" s="23"/>
      <c r="AQ8" s="24" t="s">
        <v>465</v>
      </c>
      <c r="AR8" s="25" t="s">
        <v>466</v>
      </c>
      <c r="AS8" s="23"/>
      <c r="AT8" s="25" t="s">
        <v>467</v>
      </c>
      <c r="AU8" s="23"/>
      <c r="AV8" s="24" t="s">
        <v>468</v>
      </c>
      <c r="AW8" s="23"/>
      <c r="AX8" s="23"/>
      <c r="AY8" s="23"/>
      <c r="AZ8" s="24" t="s">
        <v>469</v>
      </c>
      <c r="BA8" s="23"/>
      <c r="BB8" s="23"/>
      <c r="BC8" s="24" t="s">
        <v>469</v>
      </c>
      <c r="BD8" s="23"/>
      <c r="BE8" s="23"/>
      <c r="BF8" s="24" t="s">
        <v>470</v>
      </c>
      <c r="BG8" s="23"/>
      <c r="BH8" s="24" t="s">
        <v>471</v>
      </c>
      <c r="BI8" s="23"/>
      <c r="BJ8" s="23"/>
      <c r="BK8" s="24" t="s">
        <v>472</v>
      </c>
      <c r="BL8" s="23"/>
      <c r="BM8" s="24"/>
      <c r="BN8" s="23"/>
      <c r="BO8" s="23"/>
      <c r="BP8" s="23"/>
      <c r="BQ8" s="24" t="s">
        <v>473</v>
      </c>
      <c r="BR8" s="24" t="s">
        <v>474</v>
      </c>
      <c r="BS8" s="23"/>
      <c r="BT8" s="24" t="s">
        <v>475</v>
      </c>
      <c r="BU8" s="23"/>
      <c r="BV8" s="23"/>
      <c r="BW8" s="23"/>
      <c r="BX8" s="23"/>
      <c r="BY8" s="23"/>
      <c r="BZ8" s="26" t="s">
        <v>476</v>
      </c>
      <c r="CA8" s="23"/>
      <c r="CB8" s="23"/>
      <c r="CC8" s="23"/>
      <c r="CD8" s="23"/>
      <c r="CE8" s="23"/>
      <c r="CF8" s="23"/>
      <c r="CG8" s="23"/>
      <c r="CH8" s="23"/>
      <c r="CI8" s="23"/>
      <c r="CJ8" s="23"/>
      <c r="CK8" s="23"/>
      <c r="CL8" s="23"/>
      <c r="CM8" s="23"/>
      <c r="CN8" s="23"/>
      <c r="CO8" s="23"/>
      <c r="CP8" s="24" t="s">
        <v>475</v>
      </c>
      <c r="CQ8" s="23"/>
      <c r="CR8" s="23"/>
      <c r="CS8" s="23"/>
      <c r="CT8" s="23"/>
      <c r="CU8" s="23"/>
      <c r="CV8" s="24" t="s">
        <v>477</v>
      </c>
      <c r="CW8" s="24" t="s">
        <v>478</v>
      </c>
      <c r="CX8" s="24" t="s">
        <v>479</v>
      </c>
      <c r="CY8" s="24" t="s">
        <v>480</v>
      </c>
      <c r="CZ8" s="24" t="s">
        <v>481</v>
      </c>
      <c r="DA8" s="23"/>
      <c r="DB8" s="23"/>
      <c r="DC8" s="23"/>
      <c r="DD8" s="24" t="s">
        <v>475</v>
      </c>
      <c r="DE8" s="23"/>
      <c r="DF8" s="27" t="s">
        <v>482</v>
      </c>
      <c r="DG8" s="23"/>
      <c r="DH8" s="23"/>
      <c r="DI8" s="28" t="s">
        <v>483</v>
      </c>
      <c r="DJ8" s="29" t="s">
        <v>484</v>
      </c>
      <c r="DK8" s="23"/>
      <c r="DL8" s="23"/>
      <c r="DM8" s="23"/>
      <c r="DN8" s="23"/>
      <c r="DO8" s="23"/>
      <c r="DP8" s="23"/>
      <c r="DQ8" s="23"/>
      <c r="DR8" s="23"/>
      <c r="DS8" s="29" t="s">
        <v>485</v>
      </c>
      <c r="DT8" s="23"/>
      <c r="DU8" s="23"/>
      <c r="DV8" s="23"/>
      <c r="DW8" s="23"/>
      <c r="DX8" s="23"/>
      <c r="DY8" s="23"/>
      <c r="DZ8" s="23"/>
      <c r="EA8" s="24" t="s">
        <v>486</v>
      </c>
      <c r="EB8" s="24" t="s">
        <v>487</v>
      </c>
      <c r="EC8" s="23"/>
      <c r="ED8" s="23"/>
      <c r="EE8" s="24" t="s">
        <v>488</v>
      </c>
      <c r="EF8" s="23"/>
      <c r="EG8" s="24" t="s">
        <v>489</v>
      </c>
      <c r="EH8" s="23"/>
      <c r="EI8" s="23"/>
      <c r="EJ8" s="30"/>
      <c r="EK8" s="23"/>
      <c r="EL8" s="23"/>
      <c r="EM8" s="29" t="s">
        <v>490</v>
      </c>
      <c r="EN8" s="23"/>
      <c r="EO8" s="23"/>
      <c r="EP8" s="23"/>
      <c r="EQ8" s="31"/>
      <c r="ER8" s="23"/>
      <c r="ES8" s="23"/>
      <c r="ET8" s="23"/>
      <c r="EU8" s="23"/>
      <c r="EV8" s="28" t="s">
        <v>491</v>
      </c>
      <c r="EW8" s="23"/>
      <c r="EX8" s="23"/>
      <c r="EY8" s="23"/>
      <c r="EZ8" s="23"/>
      <c r="FA8" s="23"/>
      <c r="FB8" s="23"/>
      <c r="FC8" s="23"/>
      <c r="FD8" s="23"/>
      <c r="FE8" s="23"/>
      <c r="FF8" s="23"/>
      <c r="FG8" s="23"/>
      <c r="FH8" s="23"/>
      <c r="FI8" s="23"/>
      <c r="FJ8" s="23"/>
      <c r="FK8" s="23"/>
      <c r="FL8" s="23"/>
      <c r="FM8" s="23"/>
      <c r="FN8" s="23"/>
      <c r="FO8" s="23"/>
      <c r="FP8" s="23"/>
      <c r="FQ8" s="23"/>
      <c r="FR8" s="23"/>
      <c r="FS8" s="23"/>
      <c r="FT8" s="23"/>
      <c r="FU8" s="23"/>
      <c r="FV8" s="23"/>
      <c r="FW8" s="23"/>
      <c r="FX8" s="23"/>
      <c r="FY8" s="23"/>
      <c r="FZ8" s="23"/>
      <c r="GA8" s="23"/>
      <c r="GB8" s="23"/>
      <c r="GC8" s="23"/>
      <c r="GD8" s="23"/>
      <c r="GE8" s="23"/>
      <c r="GF8" s="23"/>
      <c r="GG8" s="23"/>
      <c r="GH8" s="23"/>
      <c r="GI8" s="23"/>
      <c r="GJ8" s="23"/>
      <c r="GK8" s="23"/>
      <c r="GL8" s="23"/>
      <c r="GM8" s="23"/>
      <c r="GN8" s="23"/>
      <c r="GO8" s="23"/>
      <c r="GP8" s="23"/>
      <c r="GQ8" s="23"/>
      <c r="GR8" s="23"/>
      <c r="GS8" s="23"/>
      <c r="GT8" s="23"/>
      <c r="GU8" s="23"/>
      <c r="GV8" s="23"/>
      <c r="GW8" s="23"/>
      <c r="GX8" s="23"/>
      <c r="GY8" s="23"/>
      <c r="GZ8" s="23"/>
      <c r="HA8" s="23"/>
      <c r="HB8" s="23"/>
      <c r="HC8" s="23"/>
      <c r="HD8" s="23"/>
      <c r="HE8" s="23"/>
      <c r="HF8" s="23"/>
      <c r="HG8" s="23"/>
      <c r="HH8" s="23"/>
      <c r="HI8" s="23"/>
      <c r="HJ8" s="23"/>
      <c r="HK8" s="23"/>
      <c r="HL8" s="23"/>
      <c r="HM8" s="23"/>
      <c r="HN8" s="23"/>
      <c r="HO8" s="23"/>
      <c r="HP8" s="23"/>
      <c r="HQ8" s="23"/>
      <c r="HR8" s="23"/>
      <c r="HS8" s="23"/>
      <c r="HT8" s="23"/>
      <c r="HU8" s="23"/>
      <c r="HV8" s="23"/>
      <c r="HW8" s="23"/>
      <c r="HX8" s="23"/>
      <c r="HY8" s="23"/>
      <c r="HZ8" s="23"/>
      <c r="IA8" s="23"/>
      <c r="IB8" s="23"/>
      <c r="IC8" s="23"/>
      <c r="ID8" s="23"/>
      <c r="IE8" s="23"/>
      <c r="IF8" s="23"/>
      <c r="IG8" s="23"/>
      <c r="IH8" s="23"/>
      <c r="II8" s="23"/>
      <c r="IJ8" s="23"/>
      <c r="IK8" s="23"/>
      <c r="IL8" s="23"/>
      <c r="IM8" s="23"/>
      <c r="IN8" s="23"/>
      <c r="IO8" s="23"/>
      <c r="IP8" s="23"/>
      <c r="IQ8" s="23"/>
      <c r="IR8" s="23"/>
      <c r="IS8" s="23"/>
      <c r="IT8" s="23"/>
      <c r="IU8" s="23"/>
      <c r="IV8" s="23"/>
      <c r="IW8" s="23"/>
      <c r="IX8" s="23"/>
      <c r="IY8" s="23"/>
      <c r="IZ8" s="23"/>
      <c r="JA8" s="23"/>
      <c r="JB8" s="23"/>
      <c r="JC8" s="23"/>
      <c r="JD8" s="23"/>
      <c r="JE8" s="23"/>
      <c r="JF8" s="23"/>
      <c r="JG8" s="23"/>
      <c r="JH8" s="23"/>
      <c r="JI8" s="23"/>
      <c r="JJ8" s="23"/>
      <c r="JK8" s="23"/>
      <c r="JL8" s="23"/>
      <c r="JM8" s="23"/>
      <c r="JN8" s="23"/>
      <c r="JO8" s="23"/>
      <c r="JP8" s="23"/>
      <c r="JQ8" s="23"/>
      <c r="JR8" s="23"/>
      <c r="JS8" s="23"/>
      <c r="JT8" s="23"/>
      <c r="JU8" s="23"/>
      <c r="JV8" s="23"/>
      <c r="JW8" s="23"/>
      <c r="JX8" s="23"/>
      <c r="JY8" s="23"/>
      <c r="JZ8" s="23"/>
      <c r="KA8" s="23"/>
      <c r="KB8" s="23"/>
      <c r="KC8" s="23"/>
      <c r="KD8" s="23"/>
      <c r="KE8" s="23"/>
      <c r="KF8" s="23"/>
      <c r="KG8" s="23"/>
      <c r="KH8" s="23"/>
      <c r="KI8" s="23"/>
      <c r="KJ8" s="23"/>
      <c r="KK8" s="23"/>
      <c r="KL8" s="23"/>
      <c r="KM8" s="23"/>
      <c r="KN8" s="23"/>
      <c r="KO8" s="23"/>
      <c r="KP8" s="23"/>
      <c r="KQ8" s="23"/>
      <c r="KR8" s="23"/>
      <c r="KS8" s="23"/>
      <c r="KT8" s="23"/>
      <c r="KU8" s="23"/>
      <c r="KV8" s="23"/>
      <c r="KW8" s="23"/>
      <c r="KX8" s="23"/>
      <c r="KY8" s="23"/>
      <c r="KZ8" s="23"/>
      <c r="LA8" s="23"/>
      <c r="LB8" s="23"/>
      <c r="LC8" s="23"/>
      <c r="LD8" s="23"/>
      <c r="LE8" s="23"/>
      <c r="LF8" s="23"/>
      <c r="LG8" s="23"/>
      <c r="LH8" s="23"/>
      <c r="LI8" s="23"/>
      <c r="LJ8" s="23"/>
      <c r="LK8" s="23"/>
      <c r="LL8" s="23"/>
      <c r="LM8" s="23"/>
      <c r="LN8" s="23"/>
      <c r="LO8" s="23"/>
      <c r="LP8" s="23"/>
      <c r="LQ8" s="23"/>
      <c r="LR8" s="23"/>
      <c r="LS8" s="23"/>
      <c r="LT8" s="23"/>
      <c r="LU8" s="23"/>
      <c r="LV8" s="23"/>
      <c r="LW8" s="23"/>
      <c r="LX8" s="23"/>
      <c r="LY8" s="23"/>
      <c r="LZ8" s="23"/>
      <c r="MA8" s="23"/>
      <c r="MB8" s="23"/>
      <c r="MC8" s="23"/>
      <c r="MD8" s="23"/>
      <c r="ME8" s="23"/>
      <c r="MF8" s="23"/>
      <c r="MG8" s="23"/>
      <c r="MH8" s="23"/>
      <c r="MI8" s="23"/>
      <c r="MJ8" s="23"/>
      <c r="MK8" s="23"/>
      <c r="ML8" s="23"/>
      <c r="MM8" s="23"/>
      <c r="MN8" s="23"/>
      <c r="MO8" s="23"/>
      <c r="MP8" s="23"/>
      <c r="MQ8" s="23"/>
      <c r="MR8" s="23"/>
      <c r="MS8" s="23"/>
      <c r="MT8" s="23"/>
      <c r="MU8" s="23"/>
      <c r="MV8" s="23"/>
      <c r="MW8" s="23"/>
      <c r="MX8" s="23"/>
      <c r="MY8" s="23"/>
      <c r="MZ8" s="23"/>
      <c r="NA8" s="23"/>
      <c r="NB8" s="23"/>
      <c r="NC8" s="23"/>
      <c r="ND8" s="23"/>
      <c r="NE8" s="23"/>
      <c r="NF8" s="23"/>
      <c r="NG8" s="23"/>
      <c r="NH8" s="23"/>
      <c r="NI8" s="23"/>
      <c r="NJ8" s="23"/>
      <c r="NK8" s="23"/>
      <c r="NL8" s="23"/>
      <c r="NM8" s="23"/>
      <c r="NN8" s="23"/>
      <c r="NO8" s="23"/>
      <c r="NP8" s="23"/>
      <c r="NQ8" s="23"/>
      <c r="NR8" s="23"/>
      <c r="NS8" s="23"/>
      <c r="NT8" s="23"/>
      <c r="NU8" s="23"/>
      <c r="NV8" s="23"/>
      <c r="NW8" s="23"/>
      <c r="NX8" s="23"/>
      <c r="NY8" s="23"/>
      <c r="NZ8" s="23"/>
      <c r="OA8" s="23"/>
      <c r="OB8" s="23"/>
      <c r="OC8" s="23"/>
      <c r="OD8" s="23"/>
      <c r="OE8" s="23"/>
      <c r="OF8" s="23"/>
      <c r="OG8" s="23"/>
      <c r="OH8" s="23"/>
      <c r="OI8" s="23"/>
      <c r="OJ8" s="23"/>
      <c r="OK8" s="23"/>
      <c r="OL8" s="23"/>
      <c r="OM8" s="23"/>
      <c r="ON8" s="23"/>
      <c r="OO8" s="23"/>
      <c r="OP8" s="23"/>
      <c r="OQ8" s="23"/>
      <c r="OR8" s="23"/>
      <c r="OS8" s="23"/>
      <c r="OT8" s="23"/>
      <c r="OU8" s="23"/>
      <c r="OV8" s="23"/>
      <c r="OW8" s="23"/>
      <c r="OX8" s="23"/>
      <c r="OY8" s="23"/>
      <c r="OZ8" s="23"/>
      <c r="PA8" s="23"/>
      <c r="PB8" s="23"/>
      <c r="PC8" s="23"/>
      <c r="PD8" s="23"/>
      <c r="PE8" s="23"/>
      <c r="PF8" s="23"/>
      <c r="PG8" s="23"/>
      <c r="PH8" s="23"/>
      <c r="PI8" s="23"/>
      <c r="PJ8" s="23"/>
      <c r="PK8" s="23"/>
      <c r="PL8" s="23"/>
      <c r="PM8" s="23"/>
      <c r="PN8" s="23"/>
      <c r="PO8" s="23"/>
      <c r="PP8" s="23"/>
      <c r="PQ8" s="23"/>
      <c r="PR8" s="23"/>
      <c r="PS8" s="23"/>
      <c r="PT8" s="23"/>
      <c r="PU8" s="23"/>
      <c r="PV8" s="23"/>
      <c r="PW8" s="23"/>
      <c r="PX8" s="23"/>
      <c r="PY8" s="23"/>
      <c r="PZ8" s="23"/>
      <c r="QA8" s="23"/>
      <c r="QB8" s="23"/>
      <c r="QC8" s="23"/>
      <c r="QD8" s="23"/>
      <c r="QE8" s="23"/>
      <c r="QF8" s="23"/>
      <c r="QG8" s="23"/>
      <c r="QH8" s="23"/>
      <c r="QI8" s="23"/>
      <c r="QJ8" s="23"/>
      <c r="QK8" s="23"/>
      <c r="QL8" s="23"/>
      <c r="QM8" s="23"/>
      <c r="QN8" s="23"/>
      <c r="QO8" s="23"/>
      <c r="QP8" s="23"/>
      <c r="QQ8" s="23"/>
      <c r="QR8" s="23"/>
      <c r="QS8" s="23"/>
      <c r="QT8" s="23"/>
      <c r="QU8" s="23"/>
      <c r="QV8" s="23"/>
      <c r="QW8" s="23"/>
      <c r="QX8" s="23"/>
      <c r="QY8" s="23"/>
      <c r="QZ8" s="23"/>
      <c r="RA8" s="23"/>
      <c r="RB8" s="23"/>
      <c r="RC8" s="23"/>
      <c r="RD8" s="23"/>
      <c r="RE8" s="23"/>
      <c r="RF8" s="23"/>
      <c r="RG8" s="23"/>
      <c r="RH8" s="23"/>
      <c r="RI8" s="23"/>
      <c r="RJ8" s="23"/>
      <c r="RK8" s="23"/>
      <c r="RL8" s="23"/>
      <c r="RM8" s="23"/>
      <c r="RN8" s="23"/>
      <c r="RO8" s="23"/>
      <c r="RP8" s="23"/>
      <c r="RQ8" s="23"/>
      <c r="RR8" s="23"/>
      <c r="RS8" s="23"/>
      <c r="RT8" s="23"/>
      <c r="RU8" s="23"/>
      <c r="RV8" s="23"/>
      <c r="RW8" s="23"/>
      <c r="RX8" s="23"/>
      <c r="RY8" s="23"/>
      <c r="RZ8" s="23"/>
      <c r="SA8" s="23"/>
      <c r="SB8" s="23"/>
      <c r="SC8" s="23"/>
      <c r="SD8" s="23"/>
      <c r="SE8" s="23"/>
      <c r="SF8" s="23"/>
      <c r="SG8" s="23"/>
      <c r="SH8" s="23"/>
      <c r="SI8" s="23"/>
      <c r="SJ8" s="23"/>
      <c r="SK8" s="23"/>
      <c r="SL8" s="23"/>
      <c r="SM8" s="23"/>
      <c r="SN8" s="23"/>
      <c r="SO8" s="23"/>
      <c r="SP8" s="23"/>
      <c r="SQ8" s="23"/>
      <c r="SR8" s="23"/>
      <c r="SS8" s="23"/>
      <c r="ST8" s="23"/>
      <c r="SU8" s="23"/>
      <c r="SV8" s="23"/>
      <c r="SW8" s="23"/>
      <c r="SX8" s="23"/>
      <c r="SY8" s="23"/>
      <c r="SZ8" s="23"/>
      <c r="TA8" s="23"/>
      <c r="TB8" s="23"/>
      <c r="TC8" s="23"/>
      <c r="TD8" s="23"/>
      <c r="TE8" s="23"/>
      <c r="TF8" s="23"/>
      <c r="TG8" s="23"/>
      <c r="TH8" s="23"/>
      <c r="TI8" s="23"/>
      <c r="TJ8" s="23"/>
      <c r="TK8" s="23"/>
      <c r="TL8" s="23"/>
      <c r="TM8" s="23"/>
      <c r="TN8" s="23"/>
      <c r="TO8" s="23"/>
      <c r="TP8" s="23"/>
      <c r="TQ8" s="23"/>
      <c r="TR8" s="23"/>
      <c r="TS8" s="23"/>
      <c r="TT8" s="23"/>
      <c r="TU8" s="23"/>
      <c r="TV8" s="23"/>
      <c r="TW8" s="23"/>
      <c r="TX8" s="23"/>
      <c r="TY8" s="23"/>
      <c r="TZ8" s="23"/>
      <c r="UA8" s="23"/>
      <c r="UB8" s="23"/>
      <c r="UC8" s="23"/>
      <c r="UD8" s="23"/>
      <c r="UE8" s="23"/>
      <c r="UF8" s="23"/>
      <c r="UG8" s="23"/>
      <c r="UH8" s="23"/>
      <c r="UI8" s="23"/>
      <c r="UJ8" s="23"/>
      <c r="UK8" s="23"/>
      <c r="UL8" s="23"/>
      <c r="UM8" s="23"/>
      <c r="UN8" s="23"/>
      <c r="UO8" s="23"/>
      <c r="UP8" s="23"/>
      <c r="UQ8" s="23"/>
      <c r="UR8" s="23"/>
      <c r="US8" s="23"/>
      <c r="UT8" s="23"/>
      <c r="UU8" s="23"/>
      <c r="UV8" s="23"/>
      <c r="UW8" s="23"/>
      <c r="UX8" s="23"/>
      <c r="UY8" s="23"/>
      <c r="UZ8" s="23"/>
      <c r="VA8" s="23"/>
      <c r="VB8" s="23"/>
      <c r="VC8" s="23"/>
      <c r="VD8" s="23"/>
      <c r="VE8" s="23"/>
      <c r="VF8" s="23"/>
      <c r="VG8" s="23"/>
      <c r="VH8" s="23"/>
      <c r="VI8" s="23"/>
      <c r="VJ8" s="23"/>
      <c r="VK8" s="23"/>
      <c r="VL8" s="23"/>
      <c r="VM8" s="23"/>
      <c r="VN8" s="23"/>
      <c r="VO8" s="23"/>
      <c r="VP8" s="23"/>
      <c r="VQ8" s="23"/>
      <c r="VR8" s="23"/>
      <c r="VS8" s="23"/>
      <c r="VT8" s="23"/>
      <c r="VU8" s="23"/>
      <c r="VV8" s="23"/>
      <c r="VW8" s="23"/>
      <c r="VX8" s="23"/>
      <c r="VY8" s="23"/>
      <c r="VZ8" s="23"/>
      <c r="WA8" s="23"/>
      <c r="WB8" s="23"/>
      <c r="WC8" s="23"/>
      <c r="WD8" s="23"/>
      <c r="WE8" s="23"/>
      <c r="WF8" s="23"/>
      <c r="WG8" s="23"/>
      <c r="WH8" s="23"/>
      <c r="WI8" s="23"/>
      <c r="WJ8" s="23"/>
      <c r="WK8" s="23"/>
      <c r="WL8" s="23"/>
      <c r="WM8" s="23"/>
      <c r="WN8" s="23"/>
      <c r="WO8" s="23"/>
      <c r="WP8" s="23"/>
      <c r="WQ8" s="23"/>
      <c r="WR8" s="23"/>
      <c r="WS8" s="23"/>
      <c r="WT8" s="23"/>
      <c r="WU8" s="23"/>
      <c r="WV8" s="23"/>
      <c r="WW8" s="23"/>
      <c r="WX8" s="23"/>
      <c r="WY8" s="23"/>
      <c r="WZ8" s="23"/>
      <c r="XA8" s="23"/>
      <c r="XB8" s="23"/>
      <c r="XC8" s="23"/>
      <c r="XD8" s="23"/>
      <c r="XE8" s="23"/>
      <c r="XF8" s="23"/>
      <c r="XG8" s="23"/>
      <c r="XH8" s="23"/>
      <c r="XI8" s="23"/>
      <c r="XJ8" s="23"/>
      <c r="XK8" s="23"/>
      <c r="XL8" s="23"/>
      <c r="XM8" s="23"/>
      <c r="XN8" s="23"/>
      <c r="XO8" s="23"/>
      <c r="XP8" s="23"/>
      <c r="XQ8" s="23"/>
      <c r="XR8" s="23"/>
      <c r="XS8" s="23"/>
      <c r="XT8" s="23"/>
      <c r="XU8" s="23"/>
      <c r="XV8" s="23"/>
      <c r="XW8" s="23"/>
      <c r="XX8" s="23"/>
      <c r="XY8" s="23"/>
      <c r="XZ8" s="23"/>
      <c r="YA8" s="23"/>
      <c r="YB8" s="23"/>
      <c r="YC8" s="23"/>
      <c r="YD8" s="23"/>
      <c r="YE8" s="23"/>
      <c r="YF8" s="23"/>
      <c r="YG8" s="23"/>
      <c r="YH8" s="23"/>
      <c r="YI8" s="23"/>
      <c r="YJ8" s="23"/>
      <c r="YK8" s="23"/>
      <c r="YL8" s="23"/>
      <c r="YM8" s="23"/>
      <c r="YN8" s="23"/>
      <c r="YO8" s="23"/>
      <c r="YP8" s="23"/>
      <c r="YQ8" s="23"/>
      <c r="YR8" s="23"/>
      <c r="YS8" s="23"/>
      <c r="YT8" s="23"/>
      <c r="YU8" s="23"/>
      <c r="YV8" s="23"/>
      <c r="YW8" s="23"/>
      <c r="YX8" s="23"/>
      <c r="YY8" s="23"/>
      <c r="YZ8" s="23"/>
      <c r="ZA8" s="23"/>
      <c r="ZB8" s="23"/>
      <c r="ZC8" s="23"/>
      <c r="ZD8" s="23"/>
      <c r="ZE8" s="23"/>
      <c r="ZF8" s="23"/>
      <c r="ZG8" s="23"/>
      <c r="ZH8" s="23"/>
      <c r="ZI8" s="23"/>
      <c r="ZJ8" s="23"/>
      <c r="ZK8" s="23"/>
      <c r="ZL8" s="23"/>
      <c r="ZM8" s="23"/>
      <c r="ZN8" s="23"/>
      <c r="ZO8" s="23"/>
      <c r="ZP8" s="23"/>
      <c r="ZQ8" s="23"/>
      <c r="ZR8" s="23"/>
      <c r="ZS8" s="23"/>
      <c r="ZT8" s="23"/>
      <c r="ZU8" s="23"/>
      <c r="ZV8" s="23"/>
      <c r="ZW8" s="23"/>
      <c r="ZX8" s="23"/>
      <c r="ZY8" s="23"/>
      <c r="ZZ8" s="23"/>
      <c r="AAA8" s="23"/>
      <c r="AAB8" s="23"/>
      <c r="AAC8" s="23"/>
      <c r="AAD8" s="23"/>
      <c r="AAE8" s="23"/>
      <c r="AAF8" s="23"/>
      <c r="AAG8" s="23"/>
      <c r="AAH8" s="23"/>
      <c r="AAI8" s="23"/>
      <c r="AAJ8" s="23"/>
      <c r="AAK8" s="23"/>
      <c r="AAL8" s="23"/>
      <c r="AAM8" s="23"/>
      <c r="AAN8" s="23"/>
      <c r="AAO8" s="23"/>
      <c r="AAP8" s="23"/>
      <c r="AAQ8" s="23"/>
      <c r="AAR8" s="23"/>
      <c r="AAS8" s="23"/>
      <c r="AAT8" s="23"/>
      <c r="AAU8" s="23"/>
      <c r="AAV8" s="23"/>
      <c r="AAW8" s="23"/>
      <c r="AAX8" s="23"/>
      <c r="AAY8" s="23"/>
      <c r="AAZ8" s="23"/>
      <c r="ABA8" s="23"/>
      <c r="ABB8" s="23"/>
      <c r="ABC8" s="23"/>
      <c r="ABD8" s="23"/>
      <c r="ABE8" s="23"/>
      <c r="ABF8" s="23"/>
      <c r="ABG8" s="23"/>
      <c r="ABH8" s="23"/>
      <c r="ABI8" s="23"/>
      <c r="ABJ8" s="23"/>
      <c r="ABK8" s="23"/>
      <c r="ABL8" s="23"/>
      <c r="ABM8" s="23"/>
      <c r="ABN8" s="23"/>
      <c r="ABO8" s="23"/>
      <c r="ABP8" s="23"/>
      <c r="ABQ8" s="23"/>
      <c r="ABR8" s="23"/>
      <c r="ABS8" s="23"/>
      <c r="ABT8" s="23"/>
      <c r="ABU8" s="23"/>
      <c r="ABV8" s="23"/>
      <c r="ABW8" s="23"/>
      <c r="ABX8" s="23"/>
      <c r="ABY8" s="23"/>
      <c r="ABZ8" s="23"/>
      <c r="ACA8" s="23"/>
      <c r="ACB8" s="23"/>
      <c r="ACC8" s="23"/>
      <c r="ACD8" s="23"/>
      <c r="ACE8" s="23"/>
      <c r="ACF8" s="23"/>
      <c r="ACG8" s="23"/>
      <c r="ACH8" s="23"/>
      <c r="ACI8" s="23"/>
      <c r="ACJ8" s="23"/>
      <c r="ACK8" s="23"/>
      <c r="ACL8" s="23"/>
      <c r="ACM8" s="23"/>
      <c r="ACN8" s="23"/>
      <c r="ACO8" s="23"/>
      <c r="ACP8" s="23"/>
      <c r="ACQ8" s="23"/>
      <c r="ACR8" s="23"/>
      <c r="ACS8" s="23"/>
      <c r="ACT8" s="23"/>
      <c r="ACU8" s="23"/>
      <c r="ACV8" s="23"/>
      <c r="ACW8" s="23"/>
      <c r="ACX8" s="23"/>
      <c r="ACY8" s="23"/>
      <c r="ACZ8" s="23"/>
      <c r="ADA8" s="23"/>
      <c r="ADB8" s="23"/>
      <c r="ADC8" s="23"/>
      <c r="ADD8" s="23"/>
      <c r="ADE8" s="23"/>
      <c r="ADF8" s="23"/>
      <c r="ADG8" s="23"/>
      <c r="ADH8" s="23"/>
      <c r="ADI8" s="23"/>
      <c r="ADJ8" s="23"/>
      <c r="ADK8" s="23"/>
      <c r="ADL8" s="23"/>
      <c r="ADM8" s="23"/>
      <c r="ADN8" s="23"/>
      <c r="ADO8" s="23"/>
      <c r="ADP8" s="23"/>
      <c r="ADQ8" s="23"/>
      <c r="ADR8" s="23"/>
      <c r="ADS8" s="23"/>
      <c r="ADT8" s="23"/>
      <c r="ADU8" s="23"/>
      <c r="ADV8" s="23"/>
      <c r="ADW8" s="23"/>
      <c r="ADX8" s="23"/>
      <c r="ADY8" s="23"/>
      <c r="ADZ8" s="23"/>
      <c r="AEA8" s="23"/>
      <c r="AEB8" s="23"/>
      <c r="AEC8" s="23"/>
      <c r="AED8" s="23"/>
      <c r="AEE8" s="23"/>
      <c r="AEF8" s="23"/>
      <c r="AEG8" s="23"/>
      <c r="AEH8" s="23"/>
      <c r="AEI8" s="23"/>
      <c r="AEJ8" s="23"/>
      <c r="AEK8" s="23"/>
      <c r="AEL8" s="23"/>
      <c r="AEM8" s="23"/>
      <c r="AEN8" s="23"/>
      <c r="AEO8" s="23"/>
      <c r="AEP8" s="23"/>
      <c r="AEQ8" s="23"/>
      <c r="AER8" s="23"/>
      <c r="AES8" s="23"/>
      <c r="AET8" s="23"/>
      <c r="AEU8" s="23"/>
      <c r="AEV8" s="23"/>
      <c r="AEW8" s="23"/>
      <c r="AEX8" s="23"/>
      <c r="AEY8" s="23"/>
      <c r="AEZ8" s="23"/>
      <c r="AFA8" s="23"/>
      <c r="AFB8" s="23"/>
      <c r="AFC8" s="23"/>
      <c r="AFD8" s="23"/>
      <c r="AFE8" s="23"/>
      <c r="AFF8" s="23"/>
      <c r="AFG8" s="23"/>
      <c r="AFH8" s="23"/>
      <c r="AFI8" s="23"/>
      <c r="AFJ8" s="23"/>
      <c r="AFK8" s="23"/>
      <c r="AFL8" s="23"/>
      <c r="AFM8" s="23"/>
      <c r="AFN8" s="23"/>
      <c r="AFO8" s="23"/>
      <c r="AFP8" s="23"/>
      <c r="AFQ8" s="23"/>
      <c r="AFR8" s="23"/>
      <c r="AFS8" s="23"/>
      <c r="AFT8" s="23"/>
      <c r="AFU8" s="23"/>
      <c r="AFV8" s="23"/>
      <c r="AFW8" s="23"/>
      <c r="AFX8" s="23"/>
      <c r="AFY8" s="23"/>
      <c r="AFZ8" s="23"/>
      <c r="AGA8" s="23"/>
      <c r="AGB8" s="23"/>
      <c r="AGC8" s="23"/>
      <c r="AGD8" s="23"/>
      <c r="AGE8" s="23"/>
      <c r="AGF8" s="23"/>
      <c r="AGG8" s="23"/>
      <c r="AGH8" s="23"/>
      <c r="AGI8" s="23"/>
      <c r="AGJ8" s="23"/>
      <c r="AGK8" s="23"/>
      <c r="AGL8" s="23"/>
      <c r="AGM8" s="23"/>
      <c r="AGN8" s="23"/>
      <c r="AGO8" s="23"/>
      <c r="AGP8" s="23"/>
      <c r="AGQ8" s="23"/>
      <c r="AGR8" s="23"/>
      <c r="AGS8" s="23"/>
      <c r="AGT8" s="23"/>
      <c r="AGU8" s="23"/>
      <c r="AGV8" s="23"/>
      <c r="AGW8" s="23"/>
      <c r="AGX8" s="23"/>
      <c r="AGY8" s="23"/>
      <c r="AGZ8" s="23"/>
      <c r="AHA8" s="23"/>
      <c r="AHB8" s="23"/>
      <c r="AHC8" s="23"/>
      <c r="AHD8" s="23"/>
      <c r="AHE8" s="23"/>
      <c r="AHF8" s="23"/>
      <c r="AHG8" s="23"/>
      <c r="AHH8" s="23"/>
      <c r="AHI8" s="23"/>
      <c r="AHJ8" s="23"/>
      <c r="AHK8" s="23"/>
      <c r="AHL8" s="23"/>
      <c r="AHM8" s="23"/>
      <c r="AHN8" s="23"/>
      <c r="AHO8" s="23"/>
      <c r="AHP8" s="23"/>
      <c r="AHQ8" s="23"/>
      <c r="AHR8" s="23"/>
      <c r="AHS8" s="23"/>
      <c r="AHT8" s="23"/>
      <c r="AHU8" s="23"/>
      <c r="AHV8" s="23"/>
      <c r="AHW8" s="23"/>
      <c r="AHX8" s="23"/>
      <c r="AHY8" s="23"/>
      <c r="AHZ8" s="23"/>
      <c r="AIA8" s="23"/>
      <c r="AIB8" s="23"/>
      <c r="AIC8" s="23"/>
      <c r="AID8" s="23"/>
      <c r="AIE8" s="23"/>
      <c r="AIF8" s="23"/>
      <c r="AIG8" s="23"/>
      <c r="AIH8" s="23"/>
      <c r="AII8" s="23"/>
      <c r="AIJ8" s="23"/>
      <c r="AIK8" s="23"/>
      <c r="AIL8" s="23"/>
      <c r="AIM8" s="23"/>
    </row>
    <row r="9">
      <c r="A9" s="32" t="s">
        <v>492</v>
      </c>
      <c r="B9" s="7" t="s">
        <v>493</v>
      </c>
      <c r="C9" s="10"/>
      <c r="D9" s="11">
        <f>0.228*1000000</f>
        <v>228000</v>
      </c>
      <c r="E9" s="10">
        <v>128000.0</v>
      </c>
      <c r="F9" s="10"/>
      <c r="G9" s="11"/>
      <c r="H9" s="10">
        <v>440.0</v>
      </c>
      <c r="I9" s="10">
        <v>16282.0</v>
      </c>
      <c r="J9" s="10">
        <v>31.6</v>
      </c>
      <c r="K9" s="10">
        <v>21388.0</v>
      </c>
      <c r="L9" s="10">
        <v>508000.0</v>
      </c>
      <c r="M9" s="10">
        <v>59495.0</v>
      </c>
      <c r="N9" s="10">
        <v>180898.0</v>
      </c>
      <c r="O9" s="10">
        <v>86000.0</v>
      </c>
      <c r="P9" s="10">
        <v>204.0</v>
      </c>
      <c r="Q9" s="10">
        <v>100000.0</v>
      </c>
      <c r="R9" s="10">
        <v>0.0</v>
      </c>
      <c r="S9" s="10">
        <v>12225.0</v>
      </c>
      <c r="T9" s="10">
        <v>9593.0</v>
      </c>
      <c r="U9" s="11"/>
      <c r="V9" s="11"/>
      <c r="W9" s="10">
        <v>5865.0</v>
      </c>
      <c r="X9" s="10">
        <v>778627.0</v>
      </c>
      <c r="Y9" s="11"/>
      <c r="Z9" s="10">
        <v>628000.0</v>
      </c>
      <c r="AA9" s="10">
        <v>133.5</v>
      </c>
      <c r="AB9" s="11"/>
      <c r="AC9" s="10">
        <v>2132.0</v>
      </c>
      <c r="AD9" s="11"/>
      <c r="AE9" s="11"/>
      <c r="AF9" s="10"/>
      <c r="AG9" s="10">
        <v>409.0</v>
      </c>
      <c r="AH9" s="11"/>
      <c r="AI9" s="10">
        <v>473.0</v>
      </c>
      <c r="AJ9" s="11"/>
      <c r="AK9" s="10">
        <v>8600.0</v>
      </c>
      <c r="AL9" s="10"/>
      <c r="AM9" s="10">
        <v>61000.0</v>
      </c>
      <c r="AN9" s="10">
        <v>4442.0</v>
      </c>
      <c r="AO9" s="11"/>
      <c r="AP9" s="10">
        <v>36.0</v>
      </c>
      <c r="AQ9" s="10">
        <v>1240000.0</v>
      </c>
      <c r="AR9" s="11"/>
      <c r="AS9" s="10">
        <v>0.0</v>
      </c>
      <c r="AT9" s="10"/>
      <c r="AU9" s="10">
        <v>301.0</v>
      </c>
      <c r="AV9" s="10">
        <v>1139.0</v>
      </c>
      <c r="AW9" s="10">
        <v>0.0</v>
      </c>
      <c r="AX9" s="10">
        <v>3895.0</v>
      </c>
      <c r="AY9" s="3">
        <v>0.0</v>
      </c>
      <c r="AZ9" s="10">
        <v>16354.0</v>
      </c>
      <c r="BA9" s="10">
        <v>2735.0</v>
      </c>
      <c r="BB9" s="10">
        <v>16300.0</v>
      </c>
      <c r="BC9" s="10">
        <v>295.0</v>
      </c>
      <c r="BD9" s="10">
        <v>54000.0</v>
      </c>
      <c r="BE9" s="10">
        <v>106.0</v>
      </c>
      <c r="BF9" s="10">
        <v>16039.0</v>
      </c>
      <c r="BG9" s="10">
        <v>9577.0</v>
      </c>
      <c r="BH9" s="10">
        <v>61467.0</v>
      </c>
      <c r="BI9" s="10">
        <v>14.0</v>
      </c>
      <c r="BJ9" s="10">
        <v>1102.0</v>
      </c>
      <c r="BK9" s="11"/>
      <c r="BL9" s="10">
        <v>37.0</v>
      </c>
      <c r="BM9" s="11"/>
      <c r="BN9" s="10">
        <v>11.0</v>
      </c>
      <c r="BO9" s="11"/>
      <c r="BP9" s="11"/>
      <c r="BQ9" s="11"/>
      <c r="BR9" s="11"/>
      <c r="BS9" s="11"/>
      <c r="BT9" s="11"/>
      <c r="BU9" s="11"/>
      <c r="BV9" s="11"/>
      <c r="BW9" s="11"/>
      <c r="BX9" s="11"/>
      <c r="BY9" s="11"/>
      <c r="BZ9" s="11"/>
      <c r="CA9" s="11"/>
      <c r="CB9" s="11"/>
      <c r="CC9" s="11"/>
      <c r="CD9" s="11"/>
      <c r="CE9" s="11"/>
      <c r="CF9" s="11"/>
      <c r="CG9" s="11"/>
      <c r="CH9" s="11"/>
      <c r="CI9" s="11"/>
      <c r="CJ9" s="11"/>
      <c r="CK9" s="11"/>
      <c r="CL9" s="11"/>
      <c r="CM9" s="11"/>
      <c r="CN9" s="11"/>
      <c r="CO9" s="11"/>
      <c r="CP9" s="11"/>
      <c r="CQ9" s="11"/>
      <c r="CR9" s="11"/>
      <c r="CS9" s="11"/>
      <c r="CT9" s="11"/>
      <c r="CU9" s="11"/>
      <c r="CV9" s="10"/>
      <c r="CW9" s="10"/>
      <c r="CX9" s="10"/>
      <c r="CY9" s="10"/>
      <c r="CZ9" s="10"/>
      <c r="DA9" s="11"/>
      <c r="DB9" s="11"/>
      <c r="DC9" s="11"/>
      <c r="DD9" s="11"/>
      <c r="DE9" s="11"/>
      <c r="DF9" s="11"/>
      <c r="DG9" s="10"/>
      <c r="DH9" s="11"/>
      <c r="DI9" s="11"/>
      <c r="DJ9" s="11"/>
      <c r="DK9" s="11"/>
      <c r="DL9" s="11"/>
      <c r="DM9" s="11"/>
      <c r="DN9" s="11"/>
      <c r="DO9" s="11"/>
      <c r="DP9" s="11"/>
      <c r="DQ9" s="11"/>
      <c r="DR9" s="11"/>
      <c r="DS9" s="11"/>
      <c r="DT9" s="11"/>
      <c r="DU9" s="10"/>
      <c r="DV9" s="11"/>
      <c r="DW9" s="11"/>
      <c r="DX9" s="11"/>
      <c r="DY9" s="11"/>
      <c r="DZ9" s="11"/>
      <c r="EA9" s="11"/>
      <c r="EB9" s="11"/>
      <c r="EC9" s="10"/>
      <c r="ED9" s="11"/>
      <c r="EE9" s="11"/>
      <c r="EF9" s="10"/>
      <c r="EG9" s="10"/>
      <c r="EH9" s="10"/>
      <c r="EI9" s="10"/>
      <c r="EK9" s="11"/>
      <c r="EL9" s="11"/>
      <c r="EM9" s="11"/>
      <c r="EN9" s="11"/>
      <c r="EO9" s="11"/>
      <c r="EP9" s="11"/>
      <c r="EQ9" s="11"/>
      <c r="ER9" s="11"/>
      <c r="ES9" s="11"/>
      <c r="ET9" s="11"/>
      <c r="EU9" s="11"/>
      <c r="EV9" s="11"/>
      <c r="EW9" s="11"/>
      <c r="EX9" s="11"/>
      <c r="EY9" s="11"/>
      <c r="EZ9" s="11"/>
      <c r="FA9" s="11"/>
      <c r="FB9" s="11"/>
      <c r="FC9" s="11"/>
      <c r="FD9" s="11"/>
      <c r="FE9" s="11"/>
      <c r="FF9" s="11"/>
      <c r="FG9" s="11"/>
      <c r="FH9" s="11"/>
      <c r="FI9" s="11"/>
      <c r="FJ9" s="11"/>
      <c r="FK9" s="11"/>
      <c r="FL9" s="11"/>
      <c r="FM9" s="11"/>
      <c r="FN9" s="11"/>
      <c r="FO9" s="11"/>
      <c r="FP9" s="11"/>
      <c r="FQ9" s="11"/>
      <c r="FR9" s="11"/>
      <c r="FS9" s="11"/>
      <c r="FT9" s="11"/>
      <c r="FU9" s="11"/>
      <c r="FV9" s="11"/>
      <c r="FW9" s="11"/>
      <c r="FX9" s="11"/>
      <c r="FY9" s="11"/>
      <c r="FZ9" s="11"/>
      <c r="GA9" s="11"/>
      <c r="GB9" s="11"/>
      <c r="GC9" s="11"/>
      <c r="GD9" s="11"/>
      <c r="GE9" s="11"/>
      <c r="GF9" s="11"/>
      <c r="GG9" s="11"/>
      <c r="GH9" s="11"/>
      <c r="GI9" s="11"/>
      <c r="GJ9" s="11"/>
      <c r="GK9" s="11"/>
      <c r="GL9" s="11"/>
      <c r="GM9" s="11"/>
      <c r="GN9" s="11"/>
      <c r="GO9" s="11"/>
      <c r="GP9" s="11"/>
      <c r="GQ9" s="11"/>
      <c r="GR9" s="11"/>
      <c r="GS9" s="11"/>
      <c r="GT9" s="11"/>
      <c r="GU9" s="11"/>
      <c r="GV9" s="11"/>
      <c r="GW9" s="11"/>
      <c r="GX9" s="11"/>
      <c r="GY9" s="11"/>
      <c r="GZ9" s="11"/>
      <c r="HA9" s="11"/>
      <c r="HB9" s="11"/>
      <c r="HC9" s="11"/>
      <c r="HD9" s="11"/>
      <c r="HE9" s="11"/>
      <c r="HF9" s="11"/>
      <c r="HG9" s="11"/>
      <c r="HH9" s="11"/>
      <c r="HI9" s="11"/>
      <c r="HJ9" s="11"/>
      <c r="HK9" s="11"/>
      <c r="HL9" s="11"/>
      <c r="HM9" s="11"/>
      <c r="HN9" s="11"/>
      <c r="HO9" s="11"/>
      <c r="HP9" s="11"/>
      <c r="HQ9" s="11"/>
      <c r="HR9" s="11"/>
      <c r="HS9" s="11"/>
      <c r="HT9" s="11"/>
      <c r="HU9" s="11"/>
      <c r="HV9" s="11"/>
      <c r="HW9" s="11"/>
      <c r="HX9" s="11"/>
      <c r="HY9" s="11"/>
      <c r="HZ9" s="11"/>
      <c r="IA9" s="11"/>
      <c r="IB9" s="11"/>
      <c r="IC9" s="11"/>
      <c r="ID9" s="11"/>
      <c r="IE9" s="11"/>
      <c r="IF9" s="11"/>
      <c r="IG9" s="11"/>
      <c r="IH9" s="11"/>
      <c r="II9" s="11"/>
      <c r="IJ9" s="11"/>
      <c r="IK9" s="11"/>
      <c r="IL9" s="11"/>
      <c r="IM9" s="11"/>
      <c r="IN9" s="11"/>
      <c r="IO9" s="11"/>
      <c r="IP9" s="11"/>
      <c r="IQ9" s="11"/>
      <c r="IR9" s="11"/>
      <c r="IS9" s="11"/>
      <c r="IT9" s="11"/>
      <c r="IU9" s="11"/>
      <c r="IV9" s="11"/>
      <c r="IW9" s="11"/>
      <c r="IX9" s="11"/>
      <c r="IY9" s="11"/>
      <c r="IZ9" s="11"/>
      <c r="JA9" s="11"/>
      <c r="JB9" s="11"/>
      <c r="JC9" s="11"/>
      <c r="JD9" s="11"/>
      <c r="JE9" s="11"/>
      <c r="JF9" s="11"/>
      <c r="JG9" s="11"/>
      <c r="JH9" s="11"/>
      <c r="JI9" s="11"/>
      <c r="JJ9" s="11"/>
      <c r="JK9" s="11"/>
      <c r="JL9" s="11"/>
      <c r="JM9" s="11"/>
      <c r="JN9" s="11"/>
      <c r="JO9" s="11"/>
      <c r="JP9" s="11"/>
      <c r="JQ9" s="11"/>
      <c r="JR9" s="11"/>
      <c r="JS9" s="11"/>
      <c r="JT9" s="11"/>
      <c r="JU9" s="11"/>
      <c r="JV9" s="11"/>
      <c r="JW9" s="11"/>
      <c r="JX9" s="11"/>
      <c r="JY9" s="11"/>
      <c r="JZ9" s="11"/>
      <c r="KA9" s="11"/>
      <c r="KB9" s="11"/>
      <c r="KC9" s="11"/>
      <c r="KD9" s="11"/>
      <c r="KE9" s="11"/>
      <c r="KF9" s="11"/>
      <c r="KG9" s="11"/>
      <c r="KH9" s="11"/>
      <c r="KI9" s="11"/>
      <c r="KJ9" s="11"/>
      <c r="KK9" s="11"/>
      <c r="KL9" s="11"/>
      <c r="KM9" s="11"/>
      <c r="KN9" s="11"/>
      <c r="KO9" s="11"/>
      <c r="KP9" s="11"/>
      <c r="KQ9" s="11"/>
      <c r="KR9" s="11"/>
      <c r="KS9" s="11"/>
      <c r="KT9" s="11"/>
      <c r="KU9" s="11"/>
      <c r="KV9" s="11"/>
      <c r="KW9" s="11"/>
      <c r="KX9" s="11"/>
      <c r="KY9" s="11"/>
      <c r="KZ9" s="11"/>
      <c r="LA9" s="11"/>
      <c r="LB9" s="11"/>
      <c r="LC9" s="11"/>
      <c r="LD9" s="11"/>
      <c r="LE9" s="11"/>
      <c r="LF9" s="11"/>
      <c r="LG9" s="11"/>
      <c r="LH9" s="11"/>
      <c r="LI9" s="11"/>
      <c r="LJ9" s="11"/>
      <c r="LK9" s="11"/>
      <c r="LL9" s="11"/>
      <c r="LM9" s="11"/>
      <c r="LN9" s="11"/>
      <c r="LO9" s="11"/>
      <c r="LP9" s="11"/>
      <c r="LQ9" s="11"/>
      <c r="LR9" s="11"/>
      <c r="LS9" s="11"/>
      <c r="LT9" s="11"/>
      <c r="LU9" s="11"/>
      <c r="LV9" s="11"/>
      <c r="LW9" s="11"/>
      <c r="LX9" s="11"/>
      <c r="LY9" s="11"/>
      <c r="LZ9" s="11"/>
      <c r="MA9" s="11"/>
      <c r="MB9" s="11"/>
      <c r="MC9" s="11"/>
      <c r="MD9" s="11"/>
      <c r="ME9" s="11"/>
      <c r="MF9" s="11"/>
      <c r="MG9" s="11"/>
      <c r="MH9" s="11"/>
      <c r="MI9" s="11"/>
      <c r="MJ9" s="11"/>
      <c r="MK9" s="11"/>
      <c r="ML9" s="11"/>
      <c r="MM9" s="11"/>
      <c r="MN9" s="11"/>
      <c r="MO9" s="11"/>
      <c r="MP9" s="11"/>
      <c r="MQ9" s="11"/>
      <c r="MR9" s="11"/>
      <c r="MS9" s="11"/>
      <c r="MT9" s="11"/>
      <c r="MU9" s="11"/>
      <c r="MV9" s="11"/>
      <c r="MW9" s="11"/>
      <c r="MX9" s="11"/>
      <c r="MY9" s="11"/>
      <c r="MZ9" s="11"/>
      <c r="NA9" s="11"/>
      <c r="NB9" s="11"/>
      <c r="NC9" s="11"/>
      <c r="ND9" s="11"/>
      <c r="NE9" s="11"/>
      <c r="NF9" s="11"/>
      <c r="NG9" s="11"/>
      <c r="NH9" s="11"/>
      <c r="NI9" s="11"/>
      <c r="NJ9" s="11"/>
      <c r="NK9" s="11"/>
      <c r="NL9" s="11"/>
      <c r="NM9" s="11"/>
      <c r="NN9" s="11"/>
      <c r="NO9" s="11"/>
      <c r="NP9" s="11"/>
      <c r="NQ9" s="11"/>
      <c r="NR9" s="11"/>
      <c r="NS9" s="11"/>
      <c r="NT9" s="11"/>
      <c r="NU9" s="11"/>
      <c r="NV9" s="11"/>
      <c r="NW9" s="11"/>
      <c r="NX9" s="11"/>
      <c r="NY9" s="11"/>
      <c r="NZ9" s="11"/>
      <c r="OA9" s="11"/>
      <c r="OB9" s="11"/>
      <c r="OC9" s="11"/>
      <c r="OD9" s="11"/>
      <c r="OE9" s="11"/>
      <c r="OF9" s="11"/>
      <c r="OG9" s="11"/>
      <c r="OH9" s="11"/>
      <c r="OI9" s="11"/>
      <c r="OJ9" s="11"/>
      <c r="OK9" s="11"/>
      <c r="OL9" s="11"/>
      <c r="OM9" s="11"/>
      <c r="ON9" s="11"/>
      <c r="OO9" s="11"/>
      <c r="OP9" s="11"/>
      <c r="OQ9" s="11"/>
      <c r="OR9" s="11"/>
      <c r="OS9" s="11"/>
      <c r="OT9" s="11"/>
      <c r="OU9" s="11"/>
      <c r="OV9" s="11"/>
      <c r="OW9" s="11"/>
      <c r="OX9" s="11"/>
      <c r="OY9" s="11"/>
      <c r="OZ9" s="11"/>
      <c r="PA9" s="11"/>
      <c r="PB9" s="11"/>
      <c r="PC9" s="11"/>
      <c r="PD9" s="11"/>
      <c r="PE9" s="11"/>
      <c r="PF9" s="11"/>
      <c r="PG9" s="11"/>
      <c r="PH9" s="11"/>
      <c r="PI9" s="11"/>
      <c r="PJ9" s="11"/>
      <c r="PK9" s="11"/>
      <c r="PL9" s="11"/>
      <c r="PM9" s="11"/>
      <c r="PN9" s="11"/>
      <c r="PO9" s="11"/>
      <c r="PP9" s="11"/>
      <c r="PQ9" s="11"/>
      <c r="PR9" s="11"/>
      <c r="PS9" s="11"/>
      <c r="PT9" s="11"/>
      <c r="PU9" s="11"/>
      <c r="PV9" s="11"/>
      <c r="PW9" s="11"/>
      <c r="PX9" s="11"/>
      <c r="PY9" s="11"/>
      <c r="PZ9" s="11"/>
      <c r="QA9" s="11"/>
      <c r="QB9" s="11"/>
      <c r="QC9" s="11"/>
      <c r="QD9" s="11"/>
      <c r="QE9" s="11"/>
      <c r="QF9" s="11"/>
      <c r="QG9" s="11"/>
      <c r="QH9" s="11"/>
      <c r="QI9" s="11"/>
      <c r="QJ9" s="11"/>
      <c r="QK9" s="11"/>
      <c r="QL9" s="11"/>
      <c r="QM9" s="11"/>
      <c r="QN9" s="11"/>
      <c r="QO9" s="11"/>
      <c r="QP9" s="11"/>
      <c r="QQ9" s="11"/>
      <c r="QR9" s="11"/>
      <c r="QS9" s="11"/>
      <c r="QT9" s="11"/>
      <c r="QU9" s="11"/>
      <c r="QV9" s="11"/>
      <c r="QW9" s="11"/>
      <c r="QX9" s="11"/>
      <c r="QY9" s="11"/>
      <c r="QZ9" s="11"/>
      <c r="RA9" s="11"/>
      <c r="RB9" s="11"/>
      <c r="RC9" s="11"/>
      <c r="RD9" s="11"/>
      <c r="RE9" s="11"/>
      <c r="RF9" s="11"/>
      <c r="RG9" s="11"/>
      <c r="RH9" s="11"/>
      <c r="RI9" s="11"/>
      <c r="RJ9" s="11"/>
      <c r="RK9" s="11"/>
      <c r="RL9" s="11"/>
      <c r="RM9" s="11"/>
      <c r="RN9" s="11"/>
      <c r="RO9" s="11"/>
      <c r="RP9" s="11"/>
      <c r="RQ9" s="11"/>
      <c r="RR9" s="11"/>
      <c r="RS9" s="11"/>
      <c r="RT9" s="11"/>
      <c r="RU9" s="11"/>
      <c r="RV9" s="11"/>
      <c r="RW9" s="11"/>
      <c r="RX9" s="11"/>
      <c r="RY9" s="11"/>
      <c r="RZ9" s="11"/>
      <c r="SA9" s="11"/>
      <c r="SB9" s="11"/>
      <c r="SC9" s="11"/>
      <c r="SD9" s="11"/>
      <c r="SE9" s="11"/>
      <c r="SF9" s="11"/>
      <c r="SG9" s="11"/>
      <c r="SH9" s="11"/>
      <c r="SI9" s="11"/>
      <c r="SJ9" s="11"/>
      <c r="SK9" s="11"/>
      <c r="SL9" s="11"/>
      <c r="SM9" s="11"/>
      <c r="SN9" s="11"/>
      <c r="SO9" s="11"/>
      <c r="SP9" s="11"/>
      <c r="SQ9" s="11"/>
      <c r="SR9" s="11"/>
      <c r="SS9" s="11"/>
      <c r="ST9" s="11"/>
      <c r="SU9" s="11"/>
      <c r="SV9" s="11"/>
      <c r="SW9" s="11"/>
      <c r="SX9" s="11"/>
      <c r="SY9" s="11"/>
      <c r="SZ9" s="11"/>
      <c r="TA9" s="11"/>
      <c r="TB9" s="11"/>
      <c r="TC9" s="11"/>
      <c r="TD9" s="11"/>
      <c r="TE9" s="11"/>
      <c r="TF9" s="11"/>
      <c r="TG9" s="11"/>
      <c r="TH9" s="11"/>
      <c r="TI9" s="11"/>
      <c r="TJ9" s="11"/>
      <c r="TK9" s="11"/>
      <c r="TL9" s="11"/>
      <c r="TM9" s="11"/>
      <c r="TN9" s="11"/>
      <c r="TO9" s="11"/>
      <c r="TP9" s="11"/>
      <c r="TQ9" s="11"/>
      <c r="TR9" s="11"/>
      <c r="TS9" s="11"/>
      <c r="TT9" s="11"/>
      <c r="TU9" s="11"/>
      <c r="TV9" s="11"/>
      <c r="TW9" s="11"/>
      <c r="TX9" s="11"/>
      <c r="TY9" s="11"/>
      <c r="TZ9" s="11"/>
      <c r="UA9" s="11"/>
      <c r="UB9" s="11"/>
      <c r="UC9" s="11"/>
      <c r="UD9" s="11"/>
      <c r="UE9" s="11"/>
      <c r="UF9" s="11"/>
      <c r="UG9" s="11"/>
      <c r="UH9" s="11"/>
      <c r="UI9" s="11"/>
      <c r="UJ9" s="11"/>
      <c r="UK9" s="11"/>
      <c r="UL9" s="11"/>
      <c r="UM9" s="11"/>
      <c r="UN9" s="11"/>
      <c r="UO9" s="11"/>
      <c r="UP9" s="11"/>
      <c r="UQ9" s="11"/>
      <c r="UR9" s="11"/>
      <c r="US9" s="11"/>
      <c r="UT9" s="11"/>
      <c r="UU9" s="11"/>
      <c r="UV9" s="11"/>
      <c r="UW9" s="11"/>
      <c r="UX9" s="11"/>
      <c r="UY9" s="11"/>
      <c r="UZ9" s="11"/>
      <c r="VA9" s="11"/>
      <c r="VB9" s="11"/>
      <c r="VC9" s="11"/>
      <c r="VD9" s="11"/>
      <c r="VE9" s="11"/>
      <c r="VF9" s="11"/>
      <c r="VG9" s="11"/>
      <c r="VH9" s="11"/>
      <c r="VI9" s="11"/>
      <c r="VJ9" s="11"/>
      <c r="VK9" s="11"/>
      <c r="VL9" s="11"/>
      <c r="VM9" s="11"/>
      <c r="VN9" s="11"/>
      <c r="VO9" s="11"/>
      <c r="VP9" s="11"/>
      <c r="VQ9" s="11"/>
      <c r="VR9" s="11"/>
      <c r="VS9" s="11"/>
      <c r="VT9" s="11"/>
      <c r="VU9" s="11"/>
      <c r="VV9" s="11"/>
      <c r="VW9" s="11"/>
      <c r="VX9" s="11"/>
      <c r="VY9" s="11"/>
      <c r="VZ9" s="11"/>
      <c r="WA9" s="11"/>
      <c r="WB9" s="11"/>
      <c r="WC9" s="11"/>
      <c r="WD9" s="11"/>
      <c r="WE9" s="11"/>
      <c r="WF9" s="11"/>
      <c r="WG9" s="11"/>
      <c r="WH9" s="11"/>
      <c r="WI9" s="11"/>
      <c r="WJ9" s="11"/>
      <c r="WK9" s="11"/>
      <c r="WL9" s="11"/>
      <c r="WM9" s="11"/>
      <c r="WN9" s="11"/>
      <c r="WO9" s="11"/>
      <c r="WP9" s="11"/>
      <c r="WQ9" s="11"/>
      <c r="WR9" s="11"/>
      <c r="WS9" s="11"/>
      <c r="WT9" s="11"/>
      <c r="WU9" s="11"/>
      <c r="WV9" s="11"/>
      <c r="WW9" s="11"/>
      <c r="WX9" s="11"/>
      <c r="WY9" s="11"/>
      <c r="WZ9" s="11"/>
      <c r="XA9" s="11"/>
      <c r="XB9" s="11"/>
      <c r="XC9" s="11"/>
      <c r="XD9" s="11"/>
      <c r="XE9" s="11"/>
      <c r="XF9" s="11"/>
      <c r="XG9" s="11"/>
      <c r="XH9" s="11"/>
      <c r="XI9" s="11"/>
      <c r="XJ9" s="11"/>
      <c r="XK9" s="11"/>
      <c r="XL9" s="11"/>
      <c r="XM9" s="11"/>
      <c r="XN9" s="11"/>
      <c r="XO9" s="11"/>
      <c r="XP9" s="11"/>
      <c r="XQ9" s="11"/>
      <c r="XR9" s="11"/>
      <c r="XS9" s="11"/>
      <c r="XT9" s="11"/>
      <c r="XU9" s="11"/>
      <c r="XV9" s="11"/>
      <c r="XW9" s="11"/>
      <c r="XX9" s="11"/>
      <c r="XY9" s="11"/>
      <c r="XZ9" s="11"/>
      <c r="YA9" s="11"/>
      <c r="YB9" s="11"/>
      <c r="YC9" s="11"/>
      <c r="YD9" s="11"/>
      <c r="YE9" s="11"/>
      <c r="YF9" s="11"/>
      <c r="YG9" s="11"/>
      <c r="YH9" s="11"/>
      <c r="YI9" s="11"/>
      <c r="YJ9" s="11"/>
      <c r="YK9" s="11"/>
      <c r="YL9" s="11"/>
      <c r="YM9" s="11"/>
      <c r="YN9" s="11"/>
      <c r="YO9" s="11"/>
      <c r="YP9" s="11"/>
      <c r="YQ9" s="11"/>
      <c r="YR9" s="11"/>
      <c r="YS9" s="11"/>
      <c r="YT9" s="11"/>
      <c r="YU9" s="11"/>
      <c r="YV9" s="11"/>
      <c r="YW9" s="11"/>
      <c r="YX9" s="11"/>
      <c r="YY9" s="11"/>
      <c r="YZ9" s="11"/>
      <c r="ZA9" s="11"/>
      <c r="ZB9" s="11"/>
      <c r="ZC9" s="11"/>
      <c r="ZD9" s="11"/>
      <c r="ZE9" s="11"/>
      <c r="ZF9" s="11"/>
      <c r="ZG9" s="11"/>
      <c r="ZH9" s="11"/>
      <c r="ZI9" s="11"/>
      <c r="ZJ9" s="11"/>
      <c r="ZK9" s="11"/>
      <c r="ZL9" s="11"/>
      <c r="ZM9" s="11"/>
      <c r="ZN9" s="11"/>
      <c r="ZO9" s="11"/>
      <c r="ZP9" s="11"/>
      <c r="ZQ9" s="11"/>
      <c r="ZR9" s="11"/>
      <c r="ZS9" s="11"/>
      <c r="ZT9" s="11"/>
      <c r="ZU9" s="11"/>
      <c r="ZV9" s="11"/>
      <c r="ZW9" s="11"/>
      <c r="ZX9" s="11"/>
      <c r="ZY9" s="11"/>
      <c r="ZZ9" s="11"/>
      <c r="AAA9" s="11"/>
      <c r="AAB9" s="11"/>
      <c r="AAC9" s="11"/>
      <c r="AAD9" s="11"/>
      <c r="AAE9" s="11"/>
      <c r="AAF9" s="11"/>
      <c r="AAG9" s="11"/>
      <c r="AAH9" s="11"/>
      <c r="AAI9" s="11"/>
      <c r="AAJ9" s="11"/>
      <c r="AAK9" s="11"/>
      <c r="AAL9" s="11"/>
      <c r="AAM9" s="11"/>
      <c r="AAN9" s="11"/>
      <c r="AAO9" s="11"/>
      <c r="AAP9" s="11"/>
      <c r="AAQ9" s="11"/>
      <c r="AAR9" s="11"/>
      <c r="AAS9" s="11"/>
      <c r="AAT9" s="11"/>
      <c r="AAU9" s="11"/>
      <c r="AAV9" s="11"/>
      <c r="AAW9" s="11"/>
      <c r="AAX9" s="11"/>
      <c r="AAY9" s="11"/>
      <c r="AAZ9" s="11"/>
      <c r="ABA9" s="11"/>
      <c r="ABB9" s="11"/>
      <c r="ABC9" s="11"/>
      <c r="ABD9" s="11"/>
      <c r="ABE9" s="11"/>
      <c r="ABF9" s="11"/>
      <c r="ABG9" s="11"/>
      <c r="ABH9" s="11"/>
      <c r="ABI9" s="11"/>
      <c r="ABJ9" s="11"/>
      <c r="ABK9" s="11"/>
      <c r="ABL9" s="11"/>
      <c r="ABM9" s="11"/>
      <c r="ABN9" s="11"/>
      <c r="ABO9" s="11"/>
      <c r="ABP9" s="11"/>
      <c r="ABQ9" s="11"/>
      <c r="ABR9" s="11"/>
      <c r="ABS9" s="11"/>
      <c r="ABT9" s="11"/>
      <c r="ABU9" s="11"/>
      <c r="ABV9" s="11"/>
      <c r="ABW9" s="11"/>
      <c r="ABX9" s="11"/>
      <c r="ABY9" s="11"/>
      <c r="ABZ9" s="11"/>
      <c r="ACA9" s="11"/>
      <c r="ACB9" s="11"/>
      <c r="ACC9" s="11"/>
      <c r="ACD9" s="11"/>
      <c r="ACE9" s="11"/>
      <c r="ACF9" s="11"/>
      <c r="ACG9" s="11"/>
      <c r="ACH9" s="11"/>
      <c r="ACI9" s="11"/>
      <c r="ACJ9" s="11"/>
      <c r="ACK9" s="11"/>
      <c r="ACL9" s="11"/>
      <c r="ACM9" s="11"/>
      <c r="ACN9" s="11"/>
      <c r="ACO9" s="11"/>
      <c r="ACP9" s="11"/>
      <c r="ACQ9" s="11"/>
      <c r="ACR9" s="11"/>
      <c r="ACS9" s="11"/>
      <c r="ACT9" s="11"/>
      <c r="ACU9" s="11"/>
      <c r="ACV9" s="11"/>
      <c r="ACW9" s="11"/>
      <c r="ACX9" s="11"/>
      <c r="ACY9" s="11"/>
      <c r="ACZ9" s="11"/>
      <c r="ADA9" s="11"/>
      <c r="ADB9" s="11"/>
      <c r="ADC9" s="11"/>
      <c r="ADD9" s="11"/>
      <c r="ADE9" s="11"/>
      <c r="ADF9" s="11"/>
      <c r="ADG9" s="11"/>
      <c r="ADH9" s="11"/>
      <c r="ADI9" s="11"/>
      <c r="ADJ9" s="11"/>
      <c r="ADK9" s="11"/>
      <c r="ADL9" s="11"/>
      <c r="ADM9" s="11"/>
      <c r="ADN9" s="11"/>
      <c r="ADO9" s="11"/>
      <c r="ADP9" s="11"/>
      <c r="ADQ9" s="11"/>
      <c r="ADR9" s="11"/>
      <c r="ADS9" s="11"/>
      <c r="ADT9" s="11"/>
      <c r="ADU9" s="11"/>
      <c r="ADV9" s="11"/>
      <c r="ADW9" s="11"/>
      <c r="ADX9" s="11"/>
      <c r="ADY9" s="11"/>
      <c r="ADZ9" s="11"/>
      <c r="AEA9" s="11"/>
      <c r="AEB9" s="11"/>
      <c r="AEC9" s="11"/>
      <c r="AED9" s="11"/>
      <c r="AEE9" s="11"/>
      <c r="AEF9" s="11"/>
      <c r="AEG9" s="11"/>
      <c r="AEH9" s="11"/>
      <c r="AEI9" s="11"/>
      <c r="AEJ9" s="11"/>
      <c r="AEK9" s="11"/>
      <c r="AEL9" s="11"/>
      <c r="AEM9" s="11"/>
      <c r="AEN9" s="11"/>
      <c r="AEO9" s="11"/>
      <c r="AEP9" s="11"/>
      <c r="AEQ9" s="11"/>
      <c r="AER9" s="11"/>
      <c r="AES9" s="11"/>
      <c r="AET9" s="11"/>
      <c r="AEU9" s="11"/>
      <c r="AEV9" s="11"/>
      <c r="AEW9" s="11"/>
      <c r="AEX9" s="11"/>
      <c r="AEY9" s="11"/>
      <c r="AEZ9" s="11"/>
      <c r="AFA9" s="11"/>
      <c r="AFB9" s="11"/>
      <c r="AFC9" s="11"/>
      <c r="AFD9" s="11"/>
      <c r="AFE9" s="11"/>
      <c r="AFF9" s="11"/>
      <c r="AFG9" s="11"/>
      <c r="AFH9" s="11"/>
      <c r="AFI9" s="11"/>
      <c r="AFJ9" s="11"/>
      <c r="AFK9" s="11"/>
      <c r="AFL9" s="11"/>
      <c r="AFM9" s="11"/>
      <c r="AFN9" s="11"/>
      <c r="AFO9" s="11"/>
      <c r="AFP9" s="11"/>
      <c r="AFQ9" s="11"/>
      <c r="AFR9" s="11"/>
      <c r="AFS9" s="11"/>
      <c r="AFT9" s="11"/>
      <c r="AFU9" s="11"/>
      <c r="AFV9" s="11"/>
      <c r="AFW9" s="11"/>
      <c r="AFX9" s="11"/>
      <c r="AFY9" s="11"/>
      <c r="AFZ9" s="11"/>
      <c r="AGA9" s="11"/>
      <c r="AGB9" s="11"/>
      <c r="AGC9" s="11"/>
      <c r="AGD9" s="11"/>
      <c r="AGE9" s="11"/>
      <c r="AGF9" s="11"/>
      <c r="AGG9" s="11"/>
      <c r="AGH9" s="11"/>
      <c r="AGI9" s="11"/>
      <c r="AGJ9" s="11"/>
      <c r="AGK9" s="11"/>
      <c r="AGL9" s="11"/>
      <c r="AGM9" s="11"/>
      <c r="AGN9" s="11"/>
      <c r="AGO9" s="11"/>
      <c r="AGP9" s="11"/>
      <c r="AGQ9" s="11"/>
      <c r="AGR9" s="11"/>
      <c r="AGS9" s="11"/>
      <c r="AGT9" s="11"/>
      <c r="AGU9" s="11"/>
      <c r="AGV9" s="11"/>
      <c r="AGW9" s="11"/>
      <c r="AGX9" s="11"/>
      <c r="AGY9" s="11"/>
      <c r="AGZ9" s="11"/>
      <c r="AHA9" s="11"/>
      <c r="AHB9" s="11"/>
      <c r="AHC9" s="11"/>
      <c r="AHD9" s="11"/>
      <c r="AHE9" s="11"/>
      <c r="AHF9" s="11"/>
      <c r="AHG9" s="11"/>
      <c r="AHH9" s="11"/>
      <c r="AHI9" s="11"/>
      <c r="AHJ9" s="11"/>
      <c r="AHK9" s="11"/>
      <c r="AHL9" s="11"/>
      <c r="AHM9" s="11"/>
      <c r="AHN9" s="11"/>
      <c r="AHO9" s="11"/>
      <c r="AHP9" s="11"/>
      <c r="AHQ9" s="11"/>
      <c r="AHR9" s="11"/>
      <c r="AHS9" s="11"/>
      <c r="AHT9" s="11"/>
      <c r="AHU9" s="11"/>
      <c r="AHV9" s="11"/>
      <c r="AHW9" s="11"/>
      <c r="AHX9" s="11"/>
      <c r="AHY9" s="11"/>
      <c r="AHZ9" s="11"/>
      <c r="AIA9" s="11"/>
      <c r="AIB9" s="11"/>
      <c r="AIC9" s="11"/>
      <c r="AID9" s="11"/>
      <c r="AIE9" s="11"/>
      <c r="AIF9" s="11"/>
      <c r="AIG9" s="11"/>
      <c r="AIH9" s="11"/>
      <c r="AII9" s="11"/>
      <c r="AIJ9" s="11"/>
      <c r="AIK9" s="11"/>
      <c r="AIL9" s="11"/>
      <c r="AIM9" s="11"/>
    </row>
    <row r="10">
      <c r="B10" s="7" t="s">
        <v>494</v>
      </c>
      <c r="C10" s="10"/>
      <c r="D10" s="11"/>
      <c r="E10" s="10">
        <v>285000.0</v>
      </c>
      <c r="F10" s="10"/>
      <c r="G10" s="11"/>
      <c r="H10" s="10">
        <v>2275.0</v>
      </c>
      <c r="I10" s="10">
        <v>50071.0</v>
      </c>
      <c r="J10" s="10">
        <v>13.0</v>
      </c>
      <c r="K10" s="10"/>
      <c r="L10" s="10">
        <v>192000.0</v>
      </c>
      <c r="M10" s="10">
        <v>166908.0</v>
      </c>
      <c r="N10" s="10">
        <v>183332.0</v>
      </c>
      <c r="O10" s="10">
        <v>142000.0</v>
      </c>
      <c r="P10" s="10">
        <v>1611.0</v>
      </c>
      <c r="Q10" s="10">
        <v>260000.0</v>
      </c>
      <c r="R10" s="10">
        <v>31.0</v>
      </c>
      <c r="S10" s="10">
        <v>20857.0</v>
      </c>
      <c r="T10" s="11"/>
      <c r="U10" s="11"/>
      <c r="V10" s="11"/>
      <c r="W10" s="10">
        <v>4176.0</v>
      </c>
      <c r="X10" s="10">
        <v>389370.0</v>
      </c>
      <c r="Y10" s="11"/>
      <c r="Z10" s="10"/>
      <c r="AA10" s="10"/>
      <c r="AB10" s="11"/>
      <c r="AC10" s="10">
        <v>1652.0</v>
      </c>
      <c r="AD10" s="11"/>
      <c r="AE10" s="11"/>
      <c r="AF10" s="10"/>
      <c r="AG10" s="10"/>
      <c r="AH10" s="11"/>
      <c r="AI10" s="10"/>
      <c r="AJ10" s="11"/>
      <c r="AK10" s="10"/>
      <c r="AL10" s="11"/>
      <c r="AM10" s="10"/>
      <c r="AN10" s="10">
        <v>4744.0</v>
      </c>
      <c r="AO10" s="11"/>
      <c r="AP10" s="11"/>
      <c r="AQ10" s="10">
        <v>1005000.0</v>
      </c>
      <c r="AR10" s="11"/>
      <c r="AS10" s="10">
        <v>3451.0</v>
      </c>
      <c r="AT10" s="10"/>
      <c r="AU10" s="10">
        <v>8860.0</v>
      </c>
      <c r="AV10" s="10">
        <v>11147.0</v>
      </c>
      <c r="AW10" s="11"/>
      <c r="AX10" s="11"/>
      <c r="AZ10" s="10"/>
      <c r="BA10" s="10">
        <v>7880.0</v>
      </c>
      <c r="BB10" s="10">
        <v>101450.0</v>
      </c>
      <c r="BC10" s="10">
        <v>400.0</v>
      </c>
      <c r="BD10" s="10"/>
      <c r="BE10" s="10">
        <v>3080.0</v>
      </c>
      <c r="BF10" s="11"/>
      <c r="BG10" s="10">
        <v>2879.0</v>
      </c>
      <c r="BH10" s="10">
        <v>283571.0</v>
      </c>
      <c r="BI10" s="11"/>
      <c r="BJ10" s="11"/>
      <c r="BK10" s="11"/>
      <c r="BL10" s="10">
        <v>3030.0</v>
      </c>
      <c r="BM10" s="11"/>
      <c r="BN10" s="10">
        <v>123.0</v>
      </c>
      <c r="BO10" s="11"/>
      <c r="BP10" s="11"/>
      <c r="BQ10" s="11"/>
      <c r="BR10" s="11"/>
      <c r="BS10" s="11"/>
      <c r="BT10" s="11"/>
      <c r="BU10" s="11"/>
      <c r="BV10" s="11"/>
      <c r="BW10" s="11"/>
      <c r="BX10" s="11"/>
      <c r="BY10" s="11"/>
      <c r="BZ10" s="11"/>
      <c r="CA10" s="11"/>
      <c r="CB10" s="11"/>
      <c r="CC10" s="11"/>
      <c r="CD10" s="11"/>
      <c r="CE10" s="11"/>
      <c r="CF10" s="11"/>
      <c r="CG10" s="11"/>
      <c r="CH10" s="11"/>
      <c r="CI10" s="11"/>
      <c r="CJ10" s="11"/>
      <c r="CK10" s="11"/>
      <c r="CL10" s="11"/>
      <c r="CM10" s="11"/>
      <c r="CN10" s="11"/>
      <c r="CO10" s="11"/>
      <c r="CP10" s="11"/>
      <c r="CQ10" s="11"/>
      <c r="CR10" s="11"/>
      <c r="CS10" s="11"/>
      <c r="CT10" s="11"/>
      <c r="CU10" s="11"/>
      <c r="CV10" s="10"/>
      <c r="CW10" s="10"/>
      <c r="CX10" s="10"/>
      <c r="CY10" s="10"/>
      <c r="CZ10" s="10"/>
      <c r="DA10" s="11"/>
      <c r="DB10" s="11"/>
      <c r="DC10" s="11"/>
      <c r="DD10" s="11"/>
      <c r="DE10" s="11"/>
      <c r="DF10" s="11"/>
      <c r="DG10" s="10"/>
      <c r="DH10" s="11"/>
      <c r="DI10" s="11"/>
      <c r="DJ10" s="11"/>
      <c r="DK10" s="11"/>
      <c r="DL10" s="11"/>
      <c r="DM10" s="11"/>
      <c r="DN10" s="11"/>
      <c r="DO10" s="11"/>
      <c r="DP10" s="11"/>
      <c r="DQ10" s="11"/>
      <c r="DR10" s="11"/>
      <c r="DS10" s="11"/>
      <c r="DT10" s="11"/>
      <c r="DU10" s="10"/>
      <c r="DV10" s="11"/>
      <c r="DW10" s="11"/>
      <c r="DX10" s="11"/>
      <c r="DY10" s="11"/>
      <c r="DZ10" s="11"/>
      <c r="EA10" s="11"/>
      <c r="EB10" s="11"/>
      <c r="EC10" s="10"/>
      <c r="ED10" s="11"/>
      <c r="EE10" s="11"/>
      <c r="EF10" s="10"/>
      <c r="EG10" s="10"/>
      <c r="EH10" s="10"/>
      <c r="EI10" s="10"/>
      <c r="EK10" s="11"/>
      <c r="EL10" s="11"/>
      <c r="EM10" s="11"/>
      <c r="EN10" s="11"/>
      <c r="EO10" s="11"/>
      <c r="EP10" s="11"/>
      <c r="EQ10" s="11"/>
      <c r="ER10" s="11"/>
      <c r="ES10" s="11"/>
      <c r="ET10" s="11"/>
      <c r="EU10" s="11"/>
      <c r="EV10" s="11"/>
      <c r="EW10" s="11"/>
      <c r="EX10" s="11"/>
      <c r="EY10" s="11"/>
      <c r="EZ10" s="11"/>
      <c r="FA10" s="11"/>
      <c r="FB10" s="11"/>
      <c r="FC10" s="11"/>
      <c r="FD10" s="11"/>
      <c r="FE10" s="11"/>
      <c r="FF10" s="11"/>
      <c r="FG10" s="11"/>
      <c r="FH10" s="11"/>
      <c r="FI10" s="11"/>
      <c r="FJ10" s="11"/>
      <c r="FK10" s="11"/>
      <c r="FL10" s="11"/>
      <c r="FM10" s="11"/>
      <c r="FN10" s="11"/>
      <c r="FO10" s="11"/>
      <c r="FP10" s="11"/>
      <c r="FQ10" s="11"/>
      <c r="FR10" s="11"/>
      <c r="FS10" s="11"/>
      <c r="FT10" s="11"/>
      <c r="FU10" s="11"/>
      <c r="FV10" s="11"/>
      <c r="FW10" s="11"/>
      <c r="FX10" s="11"/>
      <c r="FY10" s="11"/>
      <c r="FZ10" s="11"/>
      <c r="GA10" s="11"/>
      <c r="GB10" s="11"/>
      <c r="GC10" s="11"/>
      <c r="GD10" s="11"/>
      <c r="GE10" s="11"/>
      <c r="GF10" s="11"/>
      <c r="GG10" s="11"/>
      <c r="GH10" s="11"/>
      <c r="GI10" s="11"/>
      <c r="GJ10" s="11"/>
      <c r="GK10" s="11"/>
      <c r="GL10" s="11"/>
      <c r="GM10" s="11"/>
      <c r="GN10" s="11"/>
      <c r="GO10" s="11"/>
      <c r="GP10" s="11"/>
      <c r="GQ10" s="11"/>
      <c r="GR10" s="11"/>
      <c r="GS10" s="11"/>
      <c r="GT10" s="11"/>
      <c r="GU10" s="11"/>
      <c r="GV10" s="11"/>
      <c r="GW10" s="11"/>
      <c r="GX10" s="11"/>
      <c r="GY10" s="11"/>
      <c r="GZ10" s="11"/>
      <c r="HA10" s="11"/>
      <c r="HB10" s="11"/>
      <c r="HC10" s="11"/>
      <c r="HD10" s="11"/>
      <c r="HE10" s="11"/>
      <c r="HF10" s="11"/>
      <c r="HG10" s="11"/>
      <c r="HH10" s="11"/>
      <c r="HI10" s="11"/>
      <c r="HJ10" s="11"/>
      <c r="HK10" s="11"/>
      <c r="HL10" s="11"/>
      <c r="HM10" s="11"/>
      <c r="HN10" s="11"/>
      <c r="HO10" s="11"/>
      <c r="HP10" s="11"/>
      <c r="HQ10" s="11"/>
      <c r="HR10" s="11"/>
      <c r="HS10" s="11"/>
      <c r="HT10" s="11"/>
      <c r="HU10" s="11"/>
      <c r="HV10" s="11"/>
      <c r="HW10" s="11"/>
      <c r="HX10" s="11"/>
      <c r="HY10" s="11"/>
      <c r="HZ10" s="11"/>
      <c r="IA10" s="11"/>
      <c r="IB10" s="11"/>
      <c r="IC10" s="11"/>
      <c r="ID10" s="11"/>
      <c r="IE10" s="11"/>
      <c r="IF10" s="11"/>
      <c r="IG10" s="11"/>
      <c r="IH10" s="11"/>
      <c r="II10" s="11"/>
      <c r="IJ10" s="11"/>
      <c r="IK10" s="11"/>
      <c r="IL10" s="11"/>
      <c r="IM10" s="11"/>
      <c r="IN10" s="11"/>
      <c r="IO10" s="11"/>
      <c r="IP10" s="11"/>
      <c r="IQ10" s="11"/>
      <c r="IR10" s="11"/>
      <c r="IS10" s="11"/>
      <c r="IT10" s="11"/>
      <c r="IU10" s="11"/>
      <c r="IV10" s="11"/>
      <c r="IW10" s="11"/>
      <c r="IX10" s="11"/>
      <c r="IY10" s="11"/>
      <c r="IZ10" s="11"/>
      <c r="JA10" s="11"/>
      <c r="JB10" s="11"/>
      <c r="JC10" s="11"/>
      <c r="JD10" s="11"/>
      <c r="JE10" s="11"/>
      <c r="JF10" s="11"/>
      <c r="JG10" s="11"/>
      <c r="JH10" s="11"/>
      <c r="JI10" s="11"/>
      <c r="JJ10" s="11"/>
      <c r="JK10" s="11"/>
      <c r="JL10" s="11"/>
      <c r="JM10" s="11"/>
      <c r="JN10" s="11"/>
      <c r="JO10" s="11"/>
      <c r="JP10" s="11"/>
      <c r="JQ10" s="11"/>
      <c r="JR10" s="11"/>
      <c r="JS10" s="11"/>
      <c r="JT10" s="11"/>
      <c r="JU10" s="11"/>
      <c r="JV10" s="11"/>
      <c r="JW10" s="11"/>
      <c r="JX10" s="11"/>
      <c r="JY10" s="11"/>
      <c r="JZ10" s="11"/>
      <c r="KA10" s="11"/>
      <c r="KB10" s="11"/>
      <c r="KC10" s="11"/>
      <c r="KD10" s="11"/>
      <c r="KE10" s="11"/>
      <c r="KF10" s="11"/>
      <c r="KG10" s="11"/>
      <c r="KH10" s="11"/>
      <c r="KI10" s="11"/>
      <c r="KJ10" s="11"/>
      <c r="KK10" s="11"/>
      <c r="KL10" s="11"/>
      <c r="KM10" s="11"/>
      <c r="KN10" s="11"/>
      <c r="KO10" s="11"/>
      <c r="KP10" s="11"/>
      <c r="KQ10" s="11"/>
      <c r="KR10" s="11"/>
      <c r="KS10" s="11"/>
      <c r="KT10" s="11"/>
      <c r="KU10" s="11"/>
      <c r="KV10" s="11"/>
      <c r="KW10" s="11"/>
      <c r="KX10" s="11"/>
      <c r="KY10" s="11"/>
      <c r="KZ10" s="11"/>
      <c r="LA10" s="11"/>
      <c r="LB10" s="11"/>
      <c r="LC10" s="11"/>
      <c r="LD10" s="11"/>
      <c r="LE10" s="11"/>
      <c r="LF10" s="11"/>
      <c r="LG10" s="11"/>
      <c r="LH10" s="11"/>
      <c r="LI10" s="11"/>
      <c r="LJ10" s="11"/>
      <c r="LK10" s="11"/>
      <c r="LL10" s="11"/>
      <c r="LM10" s="11"/>
      <c r="LN10" s="11"/>
      <c r="LO10" s="11"/>
      <c r="LP10" s="11"/>
      <c r="LQ10" s="11"/>
      <c r="LR10" s="11"/>
      <c r="LS10" s="11"/>
      <c r="LT10" s="11"/>
      <c r="LU10" s="11"/>
      <c r="LV10" s="11"/>
      <c r="LW10" s="11"/>
      <c r="LX10" s="11"/>
      <c r="LY10" s="11"/>
      <c r="LZ10" s="11"/>
      <c r="MA10" s="11"/>
      <c r="MB10" s="11"/>
      <c r="MC10" s="11"/>
      <c r="MD10" s="11"/>
      <c r="ME10" s="11"/>
      <c r="MF10" s="11"/>
      <c r="MG10" s="11"/>
      <c r="MH10" s="11"/>
      <c r="MI10" s="11"/>
      <c r="MJ10" s="11"/>
      <c r="MK10" s="11"/>
      <c r="ML10" s="11"/>
      <c r="MM10" s="11"/>
      <c r="MN10" s="11"/>
      <c r="MO10" s="11"/>
      <c r="MP10" s="11"/>
      <c r="MQ10" s="11"/>
      <c r="MR10" s="11"/>
      <c r="MS10" s="11"/>
      <c r="MT10" s="11"/>
      <c r="MU10" s="11"/>
      <c r="MV10" s="11"/>
      <c r="MW10" s="11"/>
      <c r="MX10" s="11"/>
      <c r="MY10" s="11"/>
      <c r="MZ10" s="11"/>
      <c r="NA10" s="11"/>
      <c r="NB10" s="11"/>
      <c r="NC10" s="11"/>
      <c r="ND10" s="11"/>
      <c r="NE10" s="11"/>
      <c r="NF10" s="11"/>
      <c r="NG10" s="11"/>
      <c r="NH10" s="11"/>
      <c r="NI10" s="11"/>
      <c r="NJ10" s="11"/>
      <c r="NK10" s="11"/>
      <c r="NL10" s="11"/>
      <c r="NM10" s="11"/>
      <c r="NN10" s="11"/>
      <c r="NO10" s="11"/>
      <c r="NP10" s="11"/>
      <c r="NQ10" s="11"/>
      <c r="NR10" s="11"/>
      <c r="NS10" s="11"/>
      <c r="NT10" s="11"/>
      <c r="NU10" s="11"/>
      <c r="NV10" s="11"/>
      <c r="NW10" s="11"/>
      <c r="NX10" s="11"/>
      <c r="NY10" s="11"/>
      <c r="NZ10" s="11"/>
      <c r="OA10" s="11"/>
      <c r="OB10" s="11"/>
      <c r="OC10" s="11"/>
      <c r="OD10" s="11"/>
      <c r="OE10" s="11"/>
      <c r="OF10" s="11"/>
      <c r="OG10" s="11"/>
      <c r="OH10" s="11"/>
      <c r="OI10" s="11"/>
      <c r="OJ10" s="11"/>
      <c r="OK10" s="11"/>
      <c r="OL10" s="11"/>
      <c r="OM10" s="11"/>
      <c r="ON10" s="11"/>
      <c r="OO10" s="11"/>
      <c r="OP10" s="11"/>
      <c r="OQ10" s="11"/>
      <c r="OR10" s="11"/>
      <c r="OS10" s="11"/>
      <c r="OT10" s="11"/>
      <c r="OU10" s="11"/>
      <c r="OV10" s="11"/>
      <c r="OW10" s="11"/>
      <c r="OX10" s="11"/>
      <c r="OY10" s="11"/>
      <c r="OZ10" s="11"/>
      <c r="PA10" s="11"/>
      <c r="PB10" s="11"/>
      <c r="PC10" s="11"/>
      <c r="PD10" s="11"/>
      <c r="PE10" s="11"/>
      <c r="PF10" s="11"/>
      <c r="PG10" s="11"/>
      <c r="PH10" s="11"/>
      <c r="PI10" s="11"/>
      <c r="PJ10" s="11"/>
      <c r="PK10" s="11"/>
      <c r="PL10" s="11"/>
      <c r="PM10" s="11"/>
      <c r="PN10" s="11"/>
      <c r="PO10" s="11"/>
      <c r="PP10" s="11"/>
      <c r="PQ10" s="11"/>
      <c r="PR10" s="11"/>
      <c r="PS10" s="11"/>
      <c r="PT10" s="11"/>
      <c r="PU10" s="11"/>
      <c r="PV10" s="11"/>
      <c r="PW10" s="11"/>
      <c r="PX10" s="11"/>
      <c r="PY10" s="11"/>
      <c r="PZ10" s="11"/>
      <c r="QA10" s="11"/>
      <c r="QB10" s="11"/>
      <c r="QC10" s="11"/>
      <c r="QD10" s="11"/>
      <c r="QE10" s="11"/>
      <c r="QF10" s="11"/>
      <c r="QG10" s="11"/>
      <c r="QH10" s="11"/>
      <c r="QI10" s="11"/>
      <c r="QJ10" s="11"/>
      <c r="QK10" s="11"/>
      <c r="QL10" s="11"/>
      <c r="QM10" s="11"/>
      <c r="QN10" s="11"/>
      <c r="QO10" s="11"/>
      <c r="QP10" s="11"/>
      <c r="QQ10" s="11"/>
      <c r="QR10" s="11"/>
      <c r="QS10" s="11"/>
      <c r="QT10" s="11"/>
      <c r="QU10" s="11"/>
      <c r="QV10" s="11"/>
      <c r="QW10" s="11"/>
      <c r="QX10" s="11"/>
      <c r="QY10" s="11"/>
      <c r="QZ10" s="11"/>
      <c r="RA10" s="11"/>
      <c r="RB10" s="11"/>
      <c r="RC10" s="11"/>
      <c r="RD10" s="11"/>
      <c r="RE10" s="11"/>
      <c r="RF10" s="11"/>
      <c r="RG10" s="11"/>
      <c r="RH10" s="11"/>
      <c r="RI10" s="11"/>
      <c r="RJ10" s="11"/>
      <c r="RK10" s="11"/>
      <c r="RL10" s="11"/>
      <c r="RM10" s="11"/>
      <c r="RN10" s="11"/>
      <c r="RO10" s="11"/>
      <c r="RP10" s="11"/>
      <c r="RQ10" s="11"/>
      <c r="RR10" s="11"/>
      <c r="RS10" s="11"/>
      <c r="RT10" s="11"/>
      <c r="RU10" s="11"/>
      <c r="RV10" s="11"/>
      <c r="RW10" s="11"/>
      <c r="RX10" s="11"/>
      <c r="RY10" s="11"/>
      <c r="RZ10" s="11"/>
      <c r="SA10" s="11"/>
      <c r="SB10" s="11"/>
      <c r="SC10" s="11"/>
      <c r="SD10" s="11"/>
      <c r="SE10" s="11"/>
      <c r="SF10" s="11"/>
      <c r="SG10" s="11"/>
      <c r="SH10" s="11"/>
      <c r="SI10" s="11"/>
      <c r="SJ10" s="11"/>
      <c r="SK10" s="11"/>
      <c r="SL10" s="11"/>
      <c r="SM10" s="11"/>
      <c r="SN10" s="11"/>
      <c r="SO10" s="11"/>
      <c r="SP10" s="11"/>
      <c r="SQ10" s="11"/>
      <c r="SR10" s="11"/>
      <c r="SS10" s="11"/>
      <c r="ST10" s="11"/>
      <c r="SU10" s="11"/>
      <c r="SV10" s="11"/>
      <c r="SW10" s="11"/>
      <c r="SX10" s="11"/>
      <c r="SY10" s="11"/>
      <c r="SZ10" s="11"/>
      <c r="TA10" s="11"/>
      <c r="TB10" s="11"/>
      <c r="TC10" s="11"/>
      <c r="TD10" s="11"/>
      <c r="TE10" s="11"/>
      <c r="TF10" s="11"/>
      <c r="TG10" s="11"/>
      <c r="TH10" s="11"/>
      <c r="TI10" s="11"/>
      <c r="TJ10" s="11"/>
      <c r="TK10" s="11"/>
      <c r="TL10" s="11"/>
      <c r="TM10" s="11"/>
      <c r="TN10" s="11"/>
      <c r="TO10" s="11"/>
      <c r="TP10" s="11"/>
      <c r="TQ10" s="11"/>
      <c r="TR10" s="11"/>
      <c r="TS10" s="11"/>
      <c r="TT10" s="11"/>
      <c r="TU10" s="11"/>
      <c r="TV10" s="11"/>
      <c r="TW10" s="11"/>
      <c r="TX10" s="11"/>
      <c r="TY10" s="11"/>
      <c r="TZ10" s="11"/>
      <c r="UA10" s="11"/>
      <c r="UB10" s="11"/>
      <c r="UC10" s="11"/>
      <c r="UD10" s="11"/>
      <c r="UE10" s="11"/>
      <c r="UF10" s="11"/>
      <c r="UG10" s="11"/>
      <c r="UH10" s="11"/>
      <c r="UI10" s="11"/>
      <c r="UJ10" s="11"/>
      <c r="UK10" s="11"/>
      <c r="UL10" s="11"/>
      <c r="UM10" s="11"/>
      <c r="UN10" s="11"/>
      <c r="UO10" s="11"/>
      <c r="UP10" s="11"/>
      <c r="UQ10" s="11"/>
      <c r="UR10" s="11"/>
      <c r="US10" s="11"/>
      <c r="UT10" s="11"/>
      <c r="UU10" s="11"/>
      <c r="UV10" s="11"/>
      <c r="UW10" s="11"/>
      <c r="UX10" s="11"/>
      <c r="UY10" s="11"/>
      <c r="UZ10" s="11"/>
      <c r="VA10" s="11"/>
      <c r="VB10" s="11"/>
      <c r="VC10" s="11"/>
      <c r="VD10" s="11"/>
      <c r="VE10" s="11"/>
      <c r="VF10" s="11"/>
      <c r="VG10" s="11"/>
      <c r="VH10" s="11"/>
      <c r="VI10" s="11"/>
      <c r="VJ10" s="11"/>
      <c r="VK10" s="11"/>
      <c r="VL10" s="11"/>
      <c r="VM10" s="11"/>
      <c r="VN10" s="11"/>
      <c r="VO10" s="11"/>
      <c r="VP10" s="11"/>
      <c r="VQ10" s="11"/>
      <c r="VR10" s="11"/>
      <c r="VS10" s="11"/>
      <c r="VT10" s="11"/>
      <c r="VU10" s="11"/>
      <c r="VV10" s="11"/>
      <c r="VW10" s="11"/>
      <c r="VX10" s="11"/>
      <c r="VY10" s="11"/>
      <c r="VZ10" s="11"/>
      <c r="WA10" s="11"/>
      <c r="WB10" s="11"/>
      <c r="WC10" s="11"/>
      <c r="WD10" s="11"/>
      <c r="WE10" s="11"/>
      <c r="WF10" s="11"/>
      <c r="WG10" s="11"/>
      <c r="WH10" s="11"/>
      <c r="WI10" s="11"/>
      <c r="WJ10" s="11"/>
      <c r="WK10" s="11"/>
      <c r="WL10" s="11"/>
      <c r="WM10" s="11"/>
      <c r="WN10" s="11"/>
      <c r="WO10" s="11"/>
      <c r="WP10" s="11"/>
      <c r="WQ10" s="11"/>
      <c r="WR10" s="11"/>
      <c r="WS10" s="11"/>
      <c r="WT10" s="11"/>
      <c r="WU10" s="11"/>
      <c r="WV10" s="11"/>
      <c r="WW10" s="11"/>
      <c r="WX10" s="11"/>
      <c r="WY10" s="11"/>
      <c r="WZ10" s="11"/>
      <c r="XA10" s="11"/>
      <c r="XB10" s="11"/>
      <c r="XC10" s="11"/>
      <c r="XD10" s="11"/>
      <c r="XE10" s="11"/>
      <c r="XF10" s="11"/>
      <c r="XG10" s="11"/>
      <c r="XH10" s="11"/>
      <c r="XI10" s="11"/>
      <c r="XJ10" s="11"/>
      <c r="XK10" s="11"/>
      <c r="XL10" s="11"/>
      <c r="XM10" s="11"/>
      <c r="XN10" s="11"/>
      <c r="XO10" s="11"/>
      <c r="XP10" s="11"/>
      <c r="XQ10" s="11"/>
      <c r="XR10" s="11"/>
      <c r="XS10" s="11"/>
      <c r="XT10" s="11"/>
      <c r="XU10" s="11"/>
      <c r="XV10" s="11"/>
      <c r="XW10" s="11"/>
      <c r="XX10" s="11"/>
      <c r="XY10" s="11"/>
      <c r="XZ10" s="11"/>
      <c r="YA10" s="11"/>
      <c r="YB10" s="11"/>
      <c r="YC10" s="11"/>
      <c r="YD10" s="11"/>
      <c r="YE10" s="11"/>
      <c r="YF10" s="11"/>
      <c r="YG10" s="11"/>
      <c r="YH10" s="11"/>
      <c r="YI10" s="11"/>
      <c r="YJ10" s="11"/>
      <c r="YK10" s="11"/>
      <c r="YL10" s="11"/>
      <c r="YM10" s="11"/>
      <c r="YN10" s="11"/>
      <c r="YO10" s="11"/>
      <c r="YP10" s="11"/>
      <c r="YQ10" s="11"/>
      <c r="YR10" s="11"/>
      <c r="YS10" s="11"/>
      <c r="YT10" s="11"/>
      <c r="YU10" s="11"/>
      <c r="YV10" s="11"/>
      <c r="YW10" s="11"/>
      <c r="YX10" s="11"/>
      <c r="YY10" s="11"/>
      <c r="YZ10" s="11"/>
      <c r="ZA10" s="11"/>
      <c r="ZB10" s="11"/>
      <c r="ZC10" s="11"/>
      <c r="ZD10" s="11"/>
      <c r="ZE10" s="11"/>
      <c r="ZF10" s="11"/>
      <c r="ZG10" s="11"/>
      <c r="ZH10" s="11"/>
      <c r="ZI10" s="11"/>
      <c r="ZJ10" s="11"/>
      <c r="ZK10" s="11"/>
      <c r="ZL10" s="11"/>
      <c r="ZM10" s="11"/>
      <c r="ZN10" s="11"/>
      <c r="ZO10" s="11"/>
      <c r="ZP10" s="11"/>
      <c r="ZQ10" s="11"/>
      <c r="ZR10" s="11"/>
      <c r="ZS10" s="11"/>
      <c r="ZT10" s="11"/>
      <c r="ZU10" s="11"/>
      <c r="ZV10" s="11"/>
      <c r="ZW10" s="11"/>
      <c r="ZX10" s="11"/>
      <c r="ZY10" s="11"/>
      <c r="ZZ10" s="11"/>
      <c r="AAA10" s="11"/>
      <c r="AAB10" s="11"/>
      <c r="AAC10" s="11"/>
      <c r="AAD10" s="11"/>
      <c r="AAE10" s="11"/>
      <c r="AAF10" s="11"/>
      <c r="AAG10" s="11"/>
      <c r="AAH10" s="11"/>
      <c r="AAI10" s="11"/>
      <c r="AAJ10" s="11"/>
      <c r="AAK10" s="11"/>
      <c r="AAL10" s="11"/>
      <c r="AAM10" s="11"/>
      <c r="AAN10" s="11"/>
      <c r="AAO10" s="11"/>
      <c r="AAP10" s="11"/>
      <c r="AAQ10" s="11"/>
      <c r="AAR10" s="11"/>
      <c r="AAS10" s="11"/>
      <c r="AAT10" s="11"/>
      <c r="AAU10" s="11"/>
      <c r="AAV10" s="11"/>
      <c r="AAW10" s="11"/>
      <c r="AAX10" s="11"/>
      <c r="AAY10" s="11"/>
      <c r="AAZ10" s="11"/>
      <c r="ABA10" s="11"/>
      <c r="ABB10" s="11"/>
      <c r="ABC10" s="11"/>
      <c r="ABD10" s="11"/>
      <c r="ABE10" s="11"/>
      <c r="ABF10" s="11"/>
      <c r="ABG10" s="11"/>
      <c r="ABH10" s="11"/>
      <c r="ABI10" s="11"/>
      <c r="ABJ10" s="11"/>
      <c r="ABK10" s="11"/>
      <c r="ABL10" s="11"/>
      <c r="ABM10" s="11"/>
      <c r="ABN10" s="11"/>
      <c r="ABO10" s="11"/>
      <c r="ABP10" s="11"/>
      <c r="ABQ10" s="11"/>
      <c r="ABR10" s="11"/>
      <c r="ABS10" s="11"/>
      <c r="ABT10" s="11"/>
      <c r="ABU10" s="11"/>
      <c r="ABV10" s="11"/>
      <c r="ABW10" s="11"/>
      <c r="ABX10" s="11"/>
      <c r="ABY10" s="11"/>
      <c r="ABZ10" s="11"/>
      <c r="ACA10" s="11"/>
      <c r="ACB10" s="11"/>
      <c r="ACC10" s="11"/>
      <c r="ACD10" s="11"/>
      <c r="ACE10" s="11"/>
      <c r="ACF10" s="11"/>
      <c r="ACG10" s="11"/>
      <c r="ACH10" s="11"/>
      <c r="ACI10" s="11"/>
      <c r="ACJ10" s="11"/>
      <c r="ACK10" s="11"/>
      <c r="ACL10" s="11"/>
      <c r="ACM10" s="11"/>
      <c r="ACN10" s="11"/>
      <c r="ACO10" s="11"/>
      <c r="ACP10" s="11"/>
      <c r="ACQ10" s="11"/>
      <c r="ACR10" s="11"/>
      <c r="ACS10" s="11"/>
      <c r="ACT10" s="11"/>
      <c r="ACU10" s="11"/>
      <c r="ACV10" s="11"/>
      <c r="ACW10" s="11"/>
      <c r="ACX10" s="11"/>
      <c r="ACY10" s="11"/>
      <c r="ACZ10" s="11"/>
      <c r="ADA10" s="11"/>
      <c r="ADB10" s="11"/>
      <c r="ADC10" s="11"/>
      <c r="ADD10" s="11"/>
      <c r="ADE10" s="11"/>
      <c r="ADF10" s="11"/>
      <c r="ADG10" s="11"/>
      <c r="ADH10" s="11"/>
      <c r="ADI10" s="11"/>
      <c r="ADJ10" s="11"/>
      <c r="ADK10" s="11"/>
      <c r="ADL10" s="11"/>
      <c r="ADM10" s="11"/>
      <c r="ADN10" s="11"/>
      <c r="ADO10" s="11"/>
      <c r="ADP10" s="11"/>
      <c r="ADQ10" s="11"/>
      <c r="ADR10" s="11"/>
      <c r="ADS10" s="11"/>
      <c r="ADT10" s="11"/>
      <c r="ADU10" s="11"/>
      <c r="ADV10" s="11"/>
      <c r="ADW10" s="11"/>
      <c r="ADX10" s="11"/>
      <c r="ADY10" s="11"/>
      <c r="ADZ10" s="11"/>
      <c r="AEA10" s="11"/>
      <c r="AEB10" s="11"/>
      <c r="AEC10" s="11"/>
      <c r="AED10" s="11"/>
      <c r="AEE10" s="11"/>
      <c r="AEF10" s="11"/>
      <c r="AEG10" s="11"/>
      <c r="AEH10" s="11"/>
      <c r="AEI10" s="11"/>
      <c r="AEJ10" s="11"/>
      <c r="AEK10" s="11"/>
      <c r="AEL10" s="11"/>
      <c r="AEM10" s="11"/>
      <c r="AEN10" s="11"/>
      <c r="AEO10" s="11"/>
      <c r="AEP10" s="11"/>
      <c r="AEQ10" s="11"/>
      <c r="AER10" s="11"/>
      <c r="AES10" s="11"/>
      <c r="AET10" s="11"/>
      <c r="AEU10" s="11"/>
      <c r="AEV10" s="11"/>
      <c r="AEW10" s="11"/>
      <c r="AEX10" s="11"/>
      <c r="AEY10" s="11"/>
      <c r="AEZ10" s="11"/>
      <c r="AFA10" s="11"/>
      <c r="AFB10" s="11"/>
      <c r="AFC10" s="11"/>
      <c r="AFD10" s="11"/>
      <c r="AFE10" s="11"/>
      <c r="AFF10" s="11"/>
      <c r="AFG10" s="11"/>
      <c r="AFH10" s="11"/>
      <c r="AFI10" s="11"/>
      <c r="AFJ10" s="11"/>
      <c r="AFK10" s="11"/>
      <c r="AFL10" s="11"/>
      <c r="AFM10" s="11"/>
      <c r="AFN10" s="11"/>
      <c r="AFO10" s="11"/>
      <c r="AFP10" s="11"/>
      <c r="AFQ10" s="11"/>
      <c r="AFR10" s="11"/>
      <c r="AFS10" s="11"/>
      <c r="AFT10" s="11"/>
      <c r="AFU10" s="11"/>
      <c r="AFV10" s="11"/>
      <c r="AFW10" s="11"/>
      <c r="AFX10" s="11"/>
      <c r="AFY10" s="11"/>
      <c r="AFZ10" s="11"/>
      <c r="AGA10" s="11"/>
      <c r="AGB10" s="11"/>
      <c r="AGC10" s="11"/>
      <c r="AGD10" s="11"/>
      <c r="AGE10" s="11"/>
      <c r="AGF10" s="11"/>
      <c r="AGG10" s="11"/>
      <c r="AGH10" s="11"/>
      <c r="AGI10" s="11"/>
      <c r="AGJ10" s="11"/>
      <c r="AGK10" s="11"/>
      <c r="AGL10" s="11"/>
      <c r="AGM10" s="11"/>
      <c r="AGN10" s="11"/>
      <c r="AGO10" s="11"/>
      <c r="AGP10" s="11"/>
      <c r="AGQ10" s="11"/>
      <c r="AGR10" s="11"/>
      <c r="AGS10" s="11"/>
      <c r="AGT10" s="11"/>
      <c r="AGU10" s="11"/>
      <c r="AGV10" s="11"/>
      <c r="AGW10" s="11"/>
      <c r="AGX10" s="11"/>
      <c r="AGY10" s="11"/>
      <c r="AGZ10" s="11"/>
      <c r="AHA10" s="11"/>
      <c r="AHB10" s="11"/>
      <c r="AHC10" s="11"/>
      <c r="AHD10" s="11"/>
      <c r="AHE10" s="11"/>
      <c r="AHF10" s="11"/>
      <c r="AHG10" s="11"/>
      <c r="AHH10" s="11"/>
      <c r="AHI10" s="11"/>
      <c r="AHJ10" s="11"/>
      <c r="AHK10" s="11"/>
      <c r="AHL10" s="11"/>
      <c r="AHM10" s="11"/>
      <c r="AHN10" s="11"/>
      <c r="AHO10" s="11"/>
      <c r="AHP10" s="11"/>
      <c r="AHQ10" s="11"/>
      <c r="AHR10" s="11"/>
      <c r="AHS10" s="11"/>
      <c r="AHT10" s="11"/>
      <c r="AHU10" s="11"/>
      <c r="AHV10" s="11"/>
      <c r="AHW10" s="11"/>
      <c r="AHX10" s="11"/>
      <c r="AHY10" s="11"/>
      <c r="AHZ10" s="11"/>
      <c r="AIA10" s="11"/>
      <c r="AIB10" s="11"/>
      <c r="AIC10" s="11"/>
      <c r="AID10" s="11"/>
      <c r="AIE10" s="11"/>
      <c r="AIF10" s="11"/>
      <c r="AIG10" s="11"/>
      <c r="AIH10" s="11"/>
      <c r="AII10" s="11"/>
      <c r="AIJ10" s="11"/>
      <c r="AIK10" s="11"/>
      <c r="AIL10" s="11"/>
      <c r="AIM10" s="11"/>
    </row>
    <row r="11">
      <c r="B11" s="7" t="s">
        <v>495</v>
      </c>
      <c r="C11" s="10"/>
      <c r="D11" s="11">
        <f>0.066*1000000</f>
        <v>66000</v>
      </c>
      <c r="E11" s="10">
        <v>23000.0</v>
      </c>
      <c r="F11" s="10"/>
      <c r="G11" s="11"/>
      <c r="H11" s="10">
        <v>3114.0</v>
      </c>
      <c r="I11" s="10">
        <v>5082.0</v>
      </c>
      <c r="J11" s="10"/>
      <c r="K11" s="10">
        <v>2750.0</v>
      </c>
      <c r="L11" s="10">
        <v>152000.0</v>
      </c>
      <c r="M11" s="11"/>
      <c r="N11" s="10">
        <v>19940.0</v>
      </c>
      <c r="O11" s="10">
        <v>26000.0</v>
      </c>
      <c r="P11" s="10">
        <v>1217.0</v>
      </c>
      <c r="Q11" s="11"/>
      <c r="R11" s="10">
        <v>27.0</v>
      </c>
      <c r="S11" s="10">
        <v>2195.0</v>
      </c>
      <c r="T11" s="10">
        <v>6631.0</v>
      </c>
      <c r="U11" s="11"/>
      <c r="V11" s="11"/>
      <c r="W11" s="10">
        <v>3150.0</v>
      </c>
      <c r="X11" s="10">
        <v>88671.0</v>
      </c>
      <c r="Y11" s="11"/>
      <c r="Z11" s="10">
        <v>215000.0</v>
      </c>
      <c r="AA11" s="10">
        <v>48.3</v>
      </c>
      <c r="AB11" s="11"/>
      <c r="AC11" s="10">
        <v>1189.0</v>
      </c>
      <c r="AD11" s="11"/>
      <c r="AE11" s="11"/>
      <c r="AF11" s="10"/>
      <c r="AG11" s="10"/>
      <c r="AH11" s="11"/>
      <c r="AI11" s="10">
        <v>4081.0</v>
      </c>
      <c r="AJ11" s="11"/>
      <c r="AK11" s="10">
        <v>10670.0</v>
      </c>
      <c r="AL11" s="11"/>
      <c r="AM11" s="10">
        <v>8000.0</v>
      </c>
      <c r="AN11" s="10">
        <v>3347.0</v>
      </c>
      <c r="AO11" s="11"/>
      <c r="AP11" s="10">
        <v>397.0</v>
      </c>
      <c r="AQ11" s="10"/>
      <c r="AR11" s="11"/>
      <c r="AS11" s="10">
        <v>1771.0</v>
      </c>
      <c r="AT11" s="10"/>
      <c r="AU11" s="10">
        <v>846.0</v>
      </c>
      <c r="AV11" s="10">
        <v>714.0</v>
      </c>
      <c r="AW11" s="10">
        <v>27.0</v>
      </c>
      <c r="AX11" s="10">
        <v>614.0</v>
      </c>
      <c r="AY11" s="3">
        <v>0.31</v>
      </c>
      <c r="AZ11" s="10">
        <v>38451.0</v>
      </c>
      <c r="BA11" s="10">
        <v>9262.0</v>
      </c>
      <c r="BB11" s="10">
        <v>74060.0</v>
      </c>
      <c r="BC11" s="10">
        <v>312.0</v>
      </c>
      <c r="BD11" s="10">
        <v>12000.0</v>
      </c>
      <c r="BE11" s="10">
        <v>853.0</v>
      </c>
      <c r="BF11" s="10">
        <v>15200.0</v>
      </c>
      <c r="BG11" s="11"/>
      <c r="BH11" s="10">
        <v>17621.0</v>
      </c>
      <c r="BI11" s="10">
        <v>8.0</v>
      </c>
      <c r="BJ11" s="10">
        <v>6636.0</v>
      </c>
      <c r="BK11" s="11"/>
      <c r="BL11" s="10">
        <v>2299.0</v>
      </c>
      <c r="BM11" s="11"/>
      <c r="BN11" s="10">
        <v>11.0</v>
      </c>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0"/>
      <c r="CW11" s="10"/>
      <c r="CX11" s="10"/>
      <c r="CY11" s="10"/>
      <c r="CZ11" s="10"/>
      <c r="DA11" s="11"/>
      <c r="DB11" s="11"/>
      <c r="DC11" s="11"/>
      <c r="DD11" s="11"/>
      <c r="DE11" s="11"/>
      <c r="DF11" s="11"/>
      <c r="DG11" s="10"/>
      <c r="DH11" s="11"/>
      <c r="DI11" s="11"/>
      <c r="DJ11" s="11"/>
      <c r="DK11" s="11"/>
      <c r="DL11" s="11"/>
      <c r="DM11" s="11"/>
      <c r="DN11" s="11"/>
      <c r="DO11" s="11"/>
      <c r="DP11" s="11"/>
      <c r="DQ11" s="11"/>
      <c r="DR11" s="11"/>
      <c r="DS11" s="11"/>
      <c r="DT11" s="11"/>
      <c r="DU11" s="10"/>
      <c r="DV11" s="11"/>
      <c r="DW11" s="11"/>
      <c r="DX11" s="11"/>
      <c r="DY11" s="11"/>
      <c r="DZ11" s="11"/>
      <c r="EA11" s="11"/>
      <c r="EB11" s="11"/>
      <c r="EC11" s="10"/>
      <c r="ED11" s="11"/>
      <c r="EE11" s="11"/>
      <c r="EF11" s="10"/>
      <c r="EG11" s="10"/>
      <c r="EH11" s="10"/>
      <c r="EI11" s="10"/>
      <c r="EK11" s="11"/>
      <c r="EL11" s="11"/>
      <c r="EM11" s="11"/>
      <c r="EN11" s="11"/>
      <c r="EO11" s="11"/>
      <c r="EP11" s="11"/>
      <c r="EQ11" s="11"/>
      <c r="ER11" s="11"/>
      <c r="ES11" s="11"/>
      <c r="ET11" s="11"/>
      <c r="EU11" s="11"/>
      <c r="EV11" s="11"/>
      <c r="EW11" s="11"/>
      <c r="EX11" s="11"/>
      <c r="EY11" s="11"/>
      <c r="EZ11" s="11"/>
      <c r="FA11" s="11"/>
      <c r="FB11" s="11"/>
      <c r="FC11" s="11"/>
      <c r="FD11" s="11"/>
      <c r="FE11" s="11"/>
      <c r="FF11" s="11"/>
      <c r="FG11" s="11"/>
      <c r="FH11" s="11"/>
      <c r="FI11" s="11"/>
      <c r="FJ11" s="11"/>
      <c r="FK11" s="11"/>
      <c r="FL11" s="11"/>
      <c r="FM11" s="11"/>
      <c r="FN11" s="11"/>
      <c r="FO11" s="11"/>
      <c r="FP11" s="11"/>
      <c r="FQ11" s="11"/>
      <c r="FR11" s="11"/>
      <c r="FS11" s="11"/>
      <c r="FT11" s="11"/>
      <c r="FU11" s="11"/>
      <c r="FV11" s="11"/>
      <c r="FW11" s="11"/>
      <c r="FX11" s="11"/>
      <c r="FY11" s="11"/>
      <c r="FZ11" s="11"/>
      <c r="GA11" s="11"/>
      <c r="GB11" s="11"/>
      <c r="GC11" s="11"/>
      <c r="GD11" s="11"/>
      <c r="GE11" s="11"/>
      <c r="GF11" s="11"/>
      <c r="GG11" s="11"/>
      <c r="GH11" s="11"/>
      <c r="GI11" s="11"/>
      <c r="GJ11" s="11"/>
      <c r="GK11" s="11"/>
      <c r="GL11" s="11"/>
      <c r="GM11" s="11"/>
      <c r="GN11" s="11"/>
      <c r="GO11" s="11"/>
      <c r="GP11" s="11"/>
      <c r="GQ11" s="11"/>
      <c r="GR11" s="11"/>
      <c r="GS11" s="11"/>
      <c r="GT11" s="11"/>
      <c r="GU11" s="11"/>
      <c r="GV11" s="11"/>
      <c r="GW11" s="11"/>
      <c r="GX11" s="11"/>
      <c r="GY11" s="11"/>
      <c r="GZ11" s="11"/>
      <c r="HA11" s="11"/>
      <c r="HB11" s="11"/>
      <c r="HC11" s="11"/>
      <c r="HD11" s="11"/>
      <c r="HE11" s="11"/>
      <c r="HF11" s="11"/>
      <c r="HG11" s="11"/>
      <c r="HH11" s="11"/>
      <c r="HI11" s="11"/>
      <c r="HJ11" s="11"/>
      <c r="HK11" s="11"/>
      <c r="HL11" s="11"/>
      <c r="HM11" s="11"/>
      <c r="HN11" s="11"/>
      <c r="HO11" s="11"/>
      <c r="HP11" s="11"/>
      <c r="HQ11" s="11"/>
      <c r="HR11" s="11"/>
      <c r="HS11" s="11"/>
      <c r="HT11" s="11"/>
      <c r="HU11" s="11"/>
      <c r="HV11" s="11"/>
      <c r="HW11" s="11"/>
      <c r="HX11" s="11"/>
      <c r="HY11" s="11"/>
      <c r="HZ11" s="11"/>
      <c r="IA11" s="11"/>
      <c r="IB11" s="11"/>
      <c r="IC11" s="11"/>
      <c r="ID11" s="11"/>
      <c r="IE11" s="11"/>
      <c r="IF11" s="11"/>
      <c r="IG11" s="11"/>
      <c r="IH11" s="11"/>
      <c r="II11" s="11"/>
      <c r="IJ11" s="11"/>
      <c r="IK11" s="11"/>
      <c r="IL11" s="11"/>
      <c r="IM11" s="11"/>
      <c r="IN11" s="11"/>
      <c r="IO11" s="11"/>
      <c r="IP11" s="11"/>
      <c r="IQ11" s="11"/>
      <c r="IR11" s="11"/>
      <c r="IS11" s="11"/>
      <c r="IT11" s="11"/>
      <c r="IU11" s="11"/>
      <c r="IV11" s="11"/>
      <c r="IW11" s="11"/>
      <c r="IX11" s="11"/>
      <c r="IY11" s="11"/>
      <c r="IZ11" s="11"/>
      <c r="JA11" s="11"/>
      <c r="JB11" s="11"/>
      <c r="JC11" s="11"/>
      <c r="JD11" s="11"/>
      <c r="JE11" s="11"/>
      <c r="JF11" s="11"/>
      <c r="JG11" s="11"/>
      <c r="JH11" s="11"/>
      <c r="JI11" s="11"/>
      <c r="JJ11" s="11"/>
      <c r="JK11" s="11"/>
      <c r="JL11" s="11"/>
      <c r="JM11" s="11"/>
      <c r="JN11" s="11"/>
      <c r="JO11" s="11"/>
      <c r="JP11" s="11"/>
      <c r="JQ11" s="11"/>
      <c r="JR11" s="11"/>
      <c r="JS11" s="11"/>
      <c r="JT11" s="11"/>
      <c r="JU11" s="11"/>
      <c r="JV11" s="11"/>
      <c r="JW11" s="11"/>
      <c r="JX11" s="11"/>
      <c r="JY11" s="11"/>
      <c r="JZ11" s="11"/>
      <c r="KA11" s="11"/>
      <c r="KB11" s="11"/>
      <c r="KC11" s="11"/>
      <c r="KD11" s="11"/>
      <c r="KE11" s="11"/>
      <c r="KF11" s="11"/>
      <c r="KG11" s="11"/>
      <c r="KH11" s="11"/>
      <c r="KI11" s="11"/>
      <c r="KJ11" s="11"/>
      <c r="KK11" s="11"/>
      <c r="KL11" s="11"/>
      <c r="KM11" s="11"/>
      <c r="KN11" s="11"/>
      <c r="KO11" s="11"/>
      <c r="KP11" s="11"/>
      <c r="KQ11" s="11"/>
      <c r="KR11" s="11"/>
      <c r="KS11" s="11"/>
      <c r="KT11" s="11"/>
      <c r="KU11" s="11"/>
      <c r="KV11" s="11"/>
      <c r="KW11" s="11"/>
      <c r="KX11" s="11"/>
      <c r="KY11" s="11"/>
      <c r="KZ11" s="11"/>
      <c r="LA11" s="11"/>
      <c r="LB11" s="11"/>
      <c r="LC11" s="11"/>
      <c r="LD11" s="11"/>
      <c r="LE11" s="11"/>
      <c r="LF11" s="11"/>
      <c r="LG11" s="11"/>
      <c r="LH11" s="11"/>
      <c r="LI11" s="11"/>
      <c r="LJ11" s="11"/>
      <c r="LK11" s="11"/>
      <c r="LL11" s="11"/>
      <c r="LM11" s="11"/>
      <c r="LN11" s="11"/>
      <c r="LO11" s="11"/>
      <c r="LP11" s="11"/>
      <c r="LQ11" s="11"/>
      <c r="LR11" s="11"/>
      <c r="LS11" s="11"/>
      <c r="LT11" s="11"/>
      <c r="LU11" s="11"/>
      <c r="LV11" s="11"/>
      <c r="LW11" s="11"/>
      <c r="LX11" s="11"/>
      <c r="LY11" s="11"/>
      <c r="LZ11" s="11"/>
      <c r="MA11" s="11"/>
      <c r="MB11" s="11"/>
      <c r="MC11" s="11"/>
      <c r="MD11" s="11"/>
      <c r="ME11" s="11"/>
      <c r="MF11" s="11"/>
      <c r="MG11" s="11"/>
      <c r="MH11" s="11"/>
      <c r="MI11" s="11"/>
      <c r="MJ11" s="11"/>
      <c r="MK11" s="11"/>
      <c r="ML11" s="11"/>
      <c r="MM11" s="11"/>
      <c r="MN11" s="11"/>
      <c r="MO11" s="11"/>
      <c r="MP11" s="11"/>
      <c r="MQ11" s="11"/>
      <c r="MR11" s="11"/>
      <c r="MS11" s="11"/>
      <c r="MT11" s="11"/>
      <c r="MU11" s="11"/>
      <c r="MV11" s="11"/>
      <c r="MW11" s="11"/>
      <c r="MX11" s="11"/>
      <c r="MY11" s="11"/>
      <c r="MZ11" s="11"/>
      <c r="NA11" s="11"/>
      <c r="NB11" s="11"/>
      <c r="NC11" s="11"/>
      <c r="ND11" s="11"/>
      <c r="NE11" s="11"/>
      <c r="NF11" s="11"/>
      <c r="NG11" s="11"/>
      <c r="NH11" s="11"/>
      <c r="NI11" s="11"/>
      <c r="NJ11" s="11"/>
      <c r="NK11" s="11"/>
      <c r="NL11" s="11"/>
      <c r="NM11" s="11"/>
      <c r="NN11" s="11"/>
      <c r="NO11" s="11"/>
      <c r="NP11" s="11"/>
      <c r="NQ11" s="11"/>
      <c r="NR11" s="11"/>
      <c r="NS11" s="11"/>
      <c r="NT11" s="11"/>
      <c r="NU11" s="11"/>
      <c r="NV11" s="11"/>
      <c r="NW11" s="11"/>
      <c r="NX11" s="11"/>
      <c r="NY11" s="11"/>
      <c r="NZ11" s="11"/>
      <c r="OA11" s="11"/>
      <c r="OB11" s="11"/>
      <c r="OC11" s="11"/>
      <c r="OD11" s="11"/>
      <c r="OE11" s="11"/>
      <c r="OF11" s="11"/>
      <c r="OG11" s="11"/>
      <c r="OH11" s="11"/>
      <c r="OI11" s="11"/>
      <c r="OJ11" s="11"/>
      <c r="OK11" s="11"/>
      <c r="OL11" s="11"/>
      <c r="OM11" s="11"/>
      <c r="ON11" s="11"/>
      <c r="OO11" s="11"/>
      <c r="OP11" s="11"/>
      <c r="OQ11" s="11"/>
      <c r="OR11" s="11"/>
      <c r="OS11" s="11"/>
      <c r="OT11" s="11"/>
      <c r="OU11" s="11"/>
      <c r="OV11" s="11"/>
      <c r="OW11" s="11"/>
      <c r="OX11" s="11"/>
      <c r="OY11" s="11"/>
      <c r="OZ11" s="11"/>
      <c r="PA11" s="11"/>
      <c r="PB11" s="11"/>
      <c r="PC11" s="11"/>
      <c r="PD11" s="11"/>
      <c r="PE11" s="11"/>
      <c r="PF11" s="11"/>
      <c r="PG11" s="11"/>
      <c r="PH11" s="11"/>
      <c r="PI11" s="11"/>
      <c r="PJ11" s="11"/>
      <c r="PK11" s="11"/>
      <c r="PL11" s="11"/>
      <c r="PM11" s="11"/>
      <c r="PN11" s="11"/>
      <c r="PO11" s="11"/>
      <c r="PP11" s="11"/>
      <c r="PQ11" s="11"/>
      <c r="PR11" s="11"/>
      <c r="PS11" s="11"/>
      <c r="PT11" s="11"/>
      <c r="PU11" s="11"/>
      <c r="PV11" s="11"/>
      <c r="PW11" s="11"/>
      <c r="PX11" s="11"/>
      <c r="PY11" s="11"/>
      <c r="PZ11" s="11"/>
      <c r="QA11" s="11"/>
      <c r="QB11" s="11"/>
      <c r="QC11" s="11"/>
      <c r="QD11" s="11"/>
      <c r="QE11" s="11"/>
      <c r="QF11" s="11"/>
      <c r="QG11" s="11"/>
      <c r="QH11" s="11"/>
      <c r="QI11" s="11"/>
      <c r="QJ11" s="11"/>
      <c r="QK11" s="11"/>
      <c r="QL11" s="11"/>
      <c r="QM11" s="11"/>
      <c r="QN11" s="11"/>
      <c r="QO11" s="11"/>
      <c r="QP11" s="11"/>
      <c r="QQ11" s="11"/>
      <c r="QR11" s="11"/>
      <c r="QS11" s="11"/>
      <c r="QT11" s="11"/>
      <c r="QU11" s="11"/>
      <c r="QV11" s="11"/>
      <c r="QW11" s="11"/>
      <c r="QX11" s="11"/>
      <c r="QY11" s="11"/>
      <c r="QZ11" s="11"/>
      <c r="RA11" s="11"/>
      <c r="RB11" s="11"/>
      <c r="RC11" s="11"/>
      <c r="RD11" s="11"/>
      <c r="RE11" s="11"/>
      <c r="RF11" s="11"/>
      <c r="RG11" s="11"/>
      <c r="RH11" s="11"/>
      <c r="RI11" s="11"/>
      <c r="RJ11" s="11"/>
      <c r="RK11" s="11"/>
      <c r="RL11" s="11"/>
      <c r="RM11" s="11"/>
      <c r="RN11" s="11"/>
      <c r="RO11" s="11"/>
      <c r="RP11" s="11"/>
      <c r="RQ11" s="11"/>
      <c r="RR11" s="11"/>
      <c r="RS11" s="11"/>
      <c r="RT11" s="11"/>
      <c r="RU11" s="11"/>
      <c r="RV11" s="11"/>
      <c r="RW11" s="11"/>
      <c r="RX11" s="11"/>
      <c r="RY11" s="11"/>
      <c r="RZ11" s="11"/>
      <c r="SA11" s="11"/>
      <c r="SB11" s="11"/>
      <c r="SC11" s="11"/>
      <c r="SD11" s="11"/>
      <c r="SE11" s="11"/>
      <c r="SF11" s="11"/>
      <c r="SG11" s="11"/>
      <c r="SH11" s="11"/>
      <c r="SI11" s="11"/>
      <c r="SJ11" s="11"/>
      <c r="SK11" s="11"/>
      <c r="SL11" s="11"/>
      <c r="SM11" s="11"/>
      <c r="SN11" s="11"/>
      <c r="SO11" s="11"/>
      <c r="SP11" s="11"/>
      <c r="SQ11" s="11"/>
      <c r="SR11" s="11"/>
      <c r="SS11" s="11"/>
      <c r="ST11" s="11"/>
      <c r="SU11" s="11"/>
      <c r="SV11" s="11"/>
      <c r="SW11" s="11"/>
      <c r="SX11" s="11"/>
      <c r="SY11" s="11"/>
      <c r="SZ11" s="11"/>
      <c r="TA11" s="11"/>
      <c r="TB11" s="11"/>
      <c r="TC11" s="11"/>
      <c r="TD11" s="11"/>
      <c r="TE11" s="11"/>
      <c r="TF11" s="11"/>
      <c r="TG11" s="11"/>
      <c r="TH11" s="11"/>
      <c r="TI11" s="11"/>
      <c r="TJ11" s="11"/>
      <c r="TK11" s="11"/>
      <c r="TL11" s="11"/>
      <c r="TM11" s="11"/>
      <c r="TN11" s="11"/>
      <c r="TO11" s="11"/>
      <c r="TP11" s="11"/>
      <c r="TQ11" s="11"/>
      <c r="TR11" s="11"/>
      <c r="TS11" s="11"/>
      <c r="TT11" s="11"/>
      <c r="TU11" s="11"/>
      <c r="TV11" s="11"/>
      <c r="TW11" s="11"/>
      <c r="TX11" s="11"/>
      <c r="TY11" s="11"/>
      <c r="TZ11" s="11"/>
      <c r="UA11" s="11"/>
      <c r="UB11" s="11"/>
      <c r="UC11" s="11"/>
      <c r="UD11" s="11"/>
      <c r="UE11" s="11"/>
      <c r="UF11" s="11"/>
      <c r="UG11" s="11"/>
      <c r="UH11" s="11"/>
      <c r="UI11" s="11"/>
      <c r="UJ11" s="11"/>
      <c r="UK11" s="11"/>
      <c r="UL11" s="11"/>
      <c r="UM11" s="11"/>
      <c r="UN11" s="11"/>
      <c r="UO11" s="11"/>
      <c r="UP11" s="11"/>
      <c r="UQ11" s="11"/>
      <c r="UR11" s="11"/>
      <c r="US11" s="11"/>
      <c r="UT11" s="11"/>
      <c r="UU11" s="11"/>
      <c r="UV11" s="11"/>
      <c r="UW11" s="11"/>
      <c r="UX11" s="11"/>
      <c r="UY11" s="11"/>
      <c r="UZ11" s="11"/>
      <c r="VA11" s="11"/>
      <c r="VB11" s="11"/>
      <c r="VC11" s="11"/>
      <c r="VD11" s="11"/>
      <c r="VE11" s="11"/>
      <c r="VF11" s="11"/>
      <c r="VG11" s="11"/>
      <c r="VH11" s="11"/>
      <c r="VI11" s="11"/>
      <c r="VJ11" s="11"/>
      <c r="VK11" s="11"/>
      <c r="VL11" s="11"/>
      <c r="VM11" s="11"/>
      <c r="VN11" s="11"/>
      <c r="VO11" s="11"/>
      <c r="VP11" s="11"/>
      <c r="VQ11" s="11"/>
      <c r="VR11" s="11"/>
      <c r="VS11" s="11"/>
      <c r="VT11" s="11"/>
      <c r="VU11" s="11"/>
      <c r="VV11" s="11"/>
      <c r="VW11" s="11"/>
      <c r="VX11" s="11"/>
      <c r="VY11" s="11"/>
      <c r="VZ11" s="11"/>
      <c r="WA11" s="11"/>
      <c r="WB11" s="11"/>
      <c r="WC11" s="11"/>
      <c r="WD11" s="11"/>
      <c r="WE11" s="11"/>
      <c r="WF11" s="11"/>
      <c r="WG11" s="11"/>
      <c r="WH11" s="11"/>
      <c r="WI11" s="11"/>
      <c r="WJ11" s="11"/>
      <c r="WK11" s="11"/>
      <c r="WL11" s="11"/>
      <c r="WM11" s="11"/>
      <c r="WN11" s="11"/>
      <c r="WO11" s="11"/>
      <c r="WP11" s="11"/>
      <c r="WQ11" s="11"/>
      <c r="WR11" s="11"/>
      <c r="WS11" s="11"/>
      <c r="WT11" s="11"/>
      <c r="WU11" s="11"/>
      <c r="WV11" s="11"/>
      <c r="WW11" s="11"/>
      <c r="WX11" s="11"/>
      <c r="WY11" s="11"/>
      <c r="WZ11" s="11"/>
      <c r="XA11" s="11"/>
      <c r="XB11" s="11"/>
      <c r="XC11" s="11"/>
      <c r="XD11" s="11"/>
      <c r="XE11" s="11"/>
      <c r="XF11" s="11"/>
      <c r="XG11" s="11"/>
      <c r="XH11" s="11"/>
      <c r="XI11" s="11"/>
      <c r="XJ11" s="11"/>
      <c r="XK11" s="11"/>
      <c r="XL11" s="11"/>
      <c r="XM11" s="11"/>
      <c r="XN11" s="11"/>
      <c r="XO11" s="11"/>
      <c r="XP11" s="11"/>
      <c r="XQ11" s="11"/>
      <c r="XR11" s="11"/>
      <c r="XS11" s="11"/>
      <c r="XT11" s="11"/>
      <c r="XU11" s="11"/>
      <c r="XV11" s="11"/>
      <c r="XW11" s="11"/>
      <c r="XX11" s="11"/>
      <c r="XY11" s="11"/>
      <c r="XZ11" s="11"/>
      <c r="YA11" s="11"/>
      <c r="YB11" s="11"/>
      <c r="YC11" s="11"/>
      <c r="YD11" s="11"/>
      <c r="YE11" s="11"/>
      <c r="YF11" s="11"/>
      <c r="YG11" s="11"/>
      <c r="YH11" s="11"/>
      <c r="YI11" s="11"/>
      <c r="YJ11" s="11"/>
      <c r="YK11" s="11"/>
      <c r="YL11" s="11"/>
      <c r="YM11" s="11"/>
      <c r="YN11" s="11"/>
      <c r="YO11" s="11"/>
      <c r="YP11" s="11"/>
      <c r="YQ11" s="11"/>
      <c r="YR11" s="11"/>
      <c r="YS11" s="11"/>
      <c r="YT11" s="11"/>
      <c r="YU11" s="11"/>
      <c r="YV11" s="11"/>
      <c r="YW11" s="11"/>
      <c r="YX11" s="11"/>
      <c r="YY11" s="11"/>
      <c r="YZ11" s="11"/>
      <c r="ZA11" s="11"/>
      <c r="ZB11" s="11"/>
      <c r="ZC11" s="11"/>
      <c r="ZD11" s="11"/>
      <c r="ZE11" s="11"/>
      <c r="ZF11" s="11"/>
      <c r="ZG11" s="11"/>
      <c r="ZH11" s="11"/>
      <c r="ZI11" s="11"/>
      <c r="ZJ11" s="11"/>
      <c r="ZK11" s="11"/>
      <c r="ZL11" s="11"/>
      <c r="ZM11" s="11"/>
      <c r="ZN11" s="11"/>
      <c r="ZO11" s="11"/>
      <c r="ZP11" s="11"/>
      <c r="ZQ11" s="11"/>
      <c r="ZR11" s="11"/>
      <c r="ZS11" s="11"/>
      <c r="ZT11" s="11"/>
      <c r="ZU11" s="11"/>
      <c r="ZV11" s="11"/>
      <c r="ZW11" s="11"/>
      <c r="ZX11" s="11"/>
      <c r="ZY11" s="11"/>
      <c r="ZZ11" s="11"/>
      <c r="AAA11" s="11"/>
      <c r="AAB11" s="11"/>
      <c r="AAC11" s="11"/>
      <c r="AAD11" s="11"/>
      <c r="AAE11" s="11"/>
      <c r="AAF11" s="11"/>
      <c r="AAG11" s="11"/>
      <c r="AAH11" s="11"/>
      <c r="AAI11" s="11"/>
      <c r="AAJ11" s="11"/>
      <c r="AAK11" s="11"/>
      <c r="AAL11" s="11"/>
      <c r="AAM11" s="11"/>
      <c r="AAN11" s="11"/>
      <c r="AAO11" s="11"/>
      <c r="AAP11" s="11"/>
      <c r="AAQ11" s="11"/>
      <c r="AAR11" s="11"/>
      <c r="AAS11" s="11"/>
      <c r="AAT11" s="11"/>
      <c r="AAU11" s="11"/>
      <c r="AAV11" s="11"/>
      <c r="AAW11" s="11"/>
      <c r="AAX11" s="11"/>
      <c r="AAY11" s="11"/>
      <c r="AAZ11" s="11"/>
      <c r="ABA11" s="11"/>
      <c r="ABB11" s="11"/>
      <c r="ABC11" s="11"/>
      <c r="ABD11" s="11"/>
      <c r="ABE11" s="11"/>
      <c r="ABF11" s="11"/>
      <c r="ABG11" s="11"/>
      <c r="ABH11" s="11"/>
      <c r="ABI11" s="11"/>
      <c r="ABJ11" s="11"/>
      <c r="ABK11" s="11"/>
      <c r="ABL11" s="11"/>
      <c r="ABM11" s="11"/>
      <c r="ABN11" s="11"/>
      <c r="ABO11" s="11"/>
      <c r="ABP11" s="11"/>
      <c r="ABQ11" s="11"/>
      <c r="ABR11" s="11"/>
      <c r="ABS11" s="11"/>
      <c r="ABT11" s="11"/>
      <c r="ABU11" s="11"/>
      <c r="ABV11" s="11"/>
      <c r="ABW11" s="11"/>
      <c r="ABX11" s="11"/>
      <c r="ABY11" s="11"/>
      <c r="ABZ11" s="11"/>
      <c r="ACA11" s="11"/>
      <c r="ACB11" s="11"/>
      <c r="ACC11" s="11"/>
      <c r="ACD11" s="11"/>
      <c r="ACE11" s="11"/>
      <c r="ACF11" s="11"/>
      <c r="ACG11" s="11"/>
      <c r="ACH11" s="11"/>
      <c r="ACI11" s="11"/>
      <c r="ACJ11" s="11"/>
      <c r="ACK11" s="11"/>
      <c r="ACL11" s="11"/>
      <c r="ACM11" s="11"/>
      <c r="ACN11" s="11"/>
      <c r="ACO11" s="11"/>
      <c r="ACP11" s="11"/>
      <c r="ACQ11" s="11"/>
      <c r="ACR11" s="11"/>
      <c r="ACS11" s="11"/>
      <c r="ACT11" s="11"/>
      <c r="ACU11" s="11"/>
      <c r="ACV11" s="11"/>
      <c r="ACW11" s="11"/>
      <c r="ACX11" s="11"/>
      <c r="ACY11" s="11"/>
      <c r="ACZ11" s="11"/>
      <c r="ADA11" s="11"/>
      <c r="ADB11" s="11"/>
      <c r="ADC11" s="11"/>
      <c r="ADD11" s="11"/>
      <c r="ADE11" s="11"/>
      <c r="ADF11" s="11"/>
      <c r="ADG11" s="11"/>
      <c r="ADH11" s="11"/>
      <c r="ADI11" s="11"/>
      <c r="ADJ11" s="11"/>
      <c r="ADK11" s="11"/>
      <c r="ADL11" s="11"/>
      <c r="ADM11" s="11"/>
      <c r="ADN11" s="11"/>
      <c r="ADO11" s="11"/>
      <c r="ADP11" s="11"/>
      <c r="ADQ11" s="11"/>
      <c r="ADR11" s="11"/>
      <c r="ADS11" s="11"/>
      <c r="ADT11" s="11"/>
      <c r="ADU11" s="11"/>
      <c r="ADV11" s="11"/>
      <c r="ADW11" s="11"/>
      <c r="ADX11" s="11"/>
      <c r="ADY11" s="11"/>
      <c r="ADZ11" s="11"/>
      <c r="AEA11" s="11"/>
      <c r="AEB11" s="11"/>
      <c r="AEC11" s="11"/>
      <c r="AED11" s="11"/>
      <c r="AEE11" s="11"/>
      <c r="AEF11" s="11"/>
      <c r="AEG11" s="11"/>
      <c r="AEH11" s="11"/>
      <c r="AEI11" s="11"/>
      <c r="AEJ11" s="11"/>
      <c r="AEK11" s="11"/>
      <c r="AEL11" s="11"/>
      <c r="AEM11" s="11"/>
      <c r="AEN11" s="11"/>
      <c r="AEO11" s="11"/>
      <c r="AEP11" s="11"/>
      <c r="AEQ11" s="11"/>
      <c r="AER11" s="11"/>
      <c r="AES11" s="11"/>
      <c r="AET11" s="11"/>
      <c r="AEU11" s="11"/>
      <c r="AEV11" s="11"/>
      <c r="AEW11" s="11"/>
      <c r="AEX11" s="11"/>
      <c r="AEY11" s="11"/>
      <c r="AEZ11" s="11"/>
      <c r="AFA11" s="11"/>
      <c r="AFB11" s="11"/>
      <c r="AFC11" s="11"/>
      <c r="AFD11" s="11"/>
      <c r="AFE11" s="11"/>
      <c r="AFF11" s="11"/>
      <c r="AFG11" s="11"/>
      <c r="AFH11" s="11"/>
      <c r="AFI11" s="11"/>
      <c r="AFJ11" s="11"/>
      <c r="AFK11" s="11"/>
      <c r="AFL11" s="11"/>
      <c r="AFM11" s="11"/>
      <c r="AFN11" s="11"/>
      <c r="AFO11" s="11"/>
      <c r="AFP11" s="11"/>
      <c r="AFQ11" s="11"/>
      <c r="AFR11" s="11"/>
      <c r="AFS11" s="11"/>
      <c r="AFT11" s="11"/>
      <c r="AFU11" s="11"/>
      <c r="AFV11" s="11"/>
      <c r="AFW11" s="11"/>
      <c r="AFX11" s="11"/>
      <c r="AFY11" s="11"/>
      <c r="AFZ11" s="11"/>
      <c r="AGA11" s="11"/>
      <c r="AGB11" s="11"/>
      <c r="AGC11" s="11"/>
      <c r="AGD11" s="11"/>
      <c r="AGE11" s="11"/>
      <c r="AGF11" s="11"/>
      <c r="AGG11" s="11"/>
      <c r="AGH11" s="11"/>
      <c r="AGI11" s="11"/>
      <c r="AGJ11" s="11"/>
      <c r="AGK11" s="11"/>
      <c r="AGL11" s="11"/>
      <c r="AGM11" s="11"/>
      <c r="AGN11" s="11"/>
      <c r="AGO11" s="11"/>
      <c r="AGP11" s="11"/>
      <c r="AGQ11" s="11"/>
      <c r="AGR11" s="11"/>
      <c r="AGS11" s="11"/>
      <c r="AGT11" s="11"/>
      <c r="AGU11" s="11"/>
      <c r="AGV11" s="11"/>
      <c r="AGW11" s="11"/>
      <c r="AGX11" s="11"/>
      <c r="AGY11" s="11"/>
      <c r="AGZ11" s="11"/>
      <c r="AHA11" s="11"/>
      <c r="AHB11" s="11"/>
      <c r="AHC11" s="11"/>
      <c r="AHD11" s="11"/>
      <c r="AHE11" s="11"/>
      <c r="AHF11" s="11"/>
      <c r="AHG11" s="11"/>
      <c r="AHH11" s="11"/>
      <c r="AHI11" s="11"/>
      <c r="AHJ11" s="11"/>
      <c r="AHK11" s="11"/>
      <c r="AHL11" s="11"/>
      <c r="AHM11" s="11"/>
      <c r="AHN11" s="11"/>
      <c r="AHO11" s="11"/>
      <c r="AHP11" s="11"/>
      <c r="AHQ11" s="11"/>
      <c r="AHR11" s="11"/>
      <c r="AHS11" s="11"/>
      <c r="AHT11" s="11"/>
      <c r="AHU11" s="11"/>
      <c r="AHV11" s="11"/>
      <c r="AHW11" s="11"/>
      <c r="AHX11" s="11"/>
      <c r="AHY11" s="11"/>
      <c r="AHZ11" s="11"/>
      <c r="AIA11" s="11"/>
      <c r="AIB11" s="11"/>
      <c r="AIC11" s="11"/>
      <c r="AID11" s="11"/>
      <c r="AIE11" s="11"/>
      <c r="AIF11" s="11"/>
      <c r="AIG11" s="11"/>
      <c r="AIH11" s="11"/>
      <c r="AII11" s="11"/>
      <c r="AIJ11" s="11"/>
      <c r="AIK11" s="11"/>
      <c r="AIL11" s="11"/>
      <c r="AIM11" s="11"/>
    </row>
    <row r="12">
      <c r="B12" s="33" t="s">
        <v>496</v>
      </c>
      <c r="C12" s="10"/>
      <c r="D12" s="11"/>
      <c r="E12" s="10">
        <v>151000.0</v>
      </c>
      <c r="F12" s="10"/>
      <c r="G12" s="11"/>
      <c r="H12" s="10"/>
      <c r="I12" s="10"/>
      <c r="J12" s="10"/>
      <c r="K12" s="10"/>
      <c r="L12" s="10">
        <v>660000.0</v>
      </c>
      <c r="M12" s="10">
        <v>227151.0</v>
      </c>
      <c r="N12" s="10">
        <v>200838.0</v>
      </c>
      <c r="O12" s="10">
        <v>112000.0</v>
      </c>
      <c r="P12" s="10">
        <v>1939.0</v>
      </c>
      <c r="Q12" s="11"/>
      <c r="R12" s="11"/>
      <c r="S12" s="10">
        <v>46475.0</v>
      </c>
      <c r="T12" s="11"/>
      <c r="U12" s="11"/>
      <c r="V12" s="11"/>
      <c r="W12" s="11"/>
      <c r="X12" s="10"/>
      <c r="Y12" s="11"/>
      <c r="Z12" s="10">
        <v>842000.0</v>
      </c>
      <c r="AA12" s="11"/>
      <c r="AB12" s="11"/>
      <c r="AC12" s="11"/>
      <c r="AD12" s="11"/>
      <c r="AE12" s="11"/>
      <c r="AF12" s="10"/>
      <c r="AG12" s="10">
        <v>607.0</v>
      </c>
      <c r="AH12" s="11"/>
      <c r="AI12" s="10"/>
      <c r="AJ12" s="11"/>
      <c r="AK12" s="10">
        <v>19270.0</v>
      </c>
      <c r="AL12" s="10">
        <v>4250.0</v>
      </c>
      <c r="AM12" s="10"/>
      <c r="AN12" s="11"/>
      <c r="AO12" s="11"/>
      <c r="AP12" s="10">
        <v>433.0</v>
      </c>
      <c r="AQ12" s="10">
        <v>2245000.0</v>
      </c>
      <c r="AR12" s="11"/>
      <c r="AS12" s="10">
        <v>1711.0</v>
      </c>
      <c r="AT12" s="10"/>
      <c r="AU12" s="10">
        <v>1147.0</v>
      </c>
      <c r="AV12" s="11"/>
      <c r="AW12" s="11"/>
      <c r="AX12" s="10">
        <v>4509.0</v>
      </c>
      <c r="AZ12" s="10">
        <v>54805.0</v>
      </c>
      <c r="BA12" s="11"/>
      <c r="BB12" s="10">
        <v>90400.0</v>
      </c>
      <c r="BC12" s="10"/>
      <c r="BD12" s="10"/>
      <c r="BE12" s="10"/>
      <c r="BF12" s="11"/>
      <c r="BG12" s="11"/>
      <c r="BH12" s="11"/>
      <c r="BI12" s="11"/>
      <c r="BJ12" s="10">
        <v>17737.0</v>
      </c>
      <c r="BK12" s="11"/>
      <c r="BL12" s="11"/>
      <c r="BM12" s="10">
        <v>19029.0</v>
      </c>
      <c r="BN12" s="11"/>
      <c r="BO12" s="11"/>
      <c r="BP12" s="11"/>
      <c r="BQ12" s="11"/>
      <c r="BR12" s="11"/>
      <c r="BS12" s="11"/>
      <c r="BT12" s="11"/>
      <c r="BU12" s="11"/>
      <c r="BV12" s="11"/>
      <c r="BW12" s="11"/>
      <c r="BX12" s="11"/>
      <c r="BY12" s="11"/>
      <c r="BZ12" s="11"/>
      <c r="CA12" s="11"/>
      <c r="CB12" s="11"/>
      <c r="CC12" s="11"/>
      <c r="CD12" s="11"/>
      <c r="CE12" s="11"/>
      <c r="CF12" s="11"/>
      <c r="CG12" s="11"/>
      <c r="CH12" s="11"/>
      <c r="CI12" s="11"/>
      <c r="CJ12" s="11"/>
      <c r="CK12" s="11"/>
      <c r="CL12" s="11"/>
      <c r="CM12" s="11"/>
      <c r="CN12" s="11"/>
      <c r="CO12" s="11"/>
      <c r="CP12" s="11"/>
      <c r="CQ12" s="11"/>
      <c r="CR12" s="11"/>
      <c r="CS12" s="11"/>
      <c r="CT12" s="11"/>
      <c r="CU12" s="11"/>
      <c r="CV12" s="10"/>
      <c r="CW12" s="10"/>
      <c r="CX12" s="10"/>
      <c r="CY12" s="10"/>
      <c r="CZ12" s="10"/>
      <c r="DA12" s="11"/>
      <c r="DB12" s="11"/>
      <c r="DC12" s="11"/>
      <c r="DD12" s="11"/>
      <c r="DE12" s="11"/>
      <c r="DF12" s="11"/>
      <c r="DG12" s="10"/>
      <c r="DH12" s="11"/>
      <c r="DI12" s="11"/>
      <c r="DJ12" s="11"/>
      <c r="DK12" s="11"/>
      <c r="DL12" s="11"/>
      <c r="DM12" s="11"/>
      <c r="DN12" s="11"/>
      <c r="DO12" s="11"/>
      <c r="DP12" s="11"/>
      <c r="DQ12" s="11"/>
      <c r="DR12" s="11"/>
      <c r="DS12" s="11"/>
      <c r="DT12" s="11"/>
      <c r="DU12" s="10"/>
      <c r="DV12" s="11"/>
      <c r="DW12" s="11"/>
      <c r="DX12" s="11"/>
      <c r="DY12" s="11"/>
      <c r="DZ12" s="11"/>
      <c r="EA12" s="11"/>
      <c r="EB12" s="11"/>
      <c r="EC12" s="10"/>
      <c r="ED12" s="11"/>
      <c r="EE12" s="11"/>
      <c r="EF12" s="10"/>
      <c r="EG12" s="10"/>
      <c r="EH12" s="10"/>
      <c r="EI12" s="10"/>
      <c r="EK12" s="11"/>
      <c r="EL12" s="11"/>
      <c r="EM12" s="11"/>
      <c r="EN12" s="11"/>
      <c r="EO12" s="11"/>
      <c r="EP12" s="11"/>
      <c r="EQ12" s="11"/>
      <c r="ER12" s="11"/>
      <c r="ES12" s="11"/>
      <c r="ET12" s="11"/>
      <c r="EU12" s="11"/>
      <c r="EV12" s="11"/>
      <c r="EW12" s="11"/>
      <c r="EX12" s="11"/>
      <c r="EY12" s="11"/>
      <c r="EZ12" s="11"/>
      <c r="FA12" s="11"/>
      <c r="FB12" s="11"/>
      <c r="FC12" s="11"/>
      <c r="FD12" s="11"/>
      <c r="FE12" s="11"/>
      <c r="FF12" s="11"/>
      <c r="FG12" s="11"/>
      <c r="FH12" s="11"/>
      <c r="FI12" s="11"/>
      <c r="FJ12" s="11"/>
      <c r="FK12" s="11"/>
      <c r="FL12" s="11"/>
      <c r="FM12" s="11"/>
      <c r="FN12" s="11"/>
      <c r="FO12" s="11"/>
      <c r="FP12" s="11"/>
      <c r="FQ12" s="11"/>
      <c r="FR12" s="11"/>
      <c r="FS12" s="11"/>
      <c r="FT12" s="11"/>
      <c r="FU12" s="11"/>
      <c r="FV12" s="11"/>
      <c r="FW12" s="11"/>
      <c r="FX12" s="11"/>
      <c r="FY12" s="11"/>
      <c r="FZ12" s="11"/>
      <c r="GA12" s="11"/>
      <c r="GB12" s="11"/>
      <c r="GC12" s="11"/>
      <c r="GD12" s="11"/>
      <c r="GE12" s="11"/>
      <c r="GF12" s="11"/>
      <c r="GG12" s="11"/>
      <c r="GH12" s="11"/>
      <c r="GI12" s="11"/>
      <c r="GJ12" s="11"/>
      <c r="GK12" s="11"/>
      <c r="GL12" s="11"/>
      <c r="GM12" s="11"/>
      <c r="GN12" s="11"/>
      <c r="GO12" s="11"/>
      <c r="GP12" s="11"/>
      <c r="GQ12" s="11"/>
      <c r="GR12" s="11"/>
      <c r="GS12" s="11"/>
      <c r="GT12" s="11"/>
      <c r="GU12" s="11"/>
      <c r="GV12" s="11"/>
      <c r="GW12" s="11"/>
      <c r="GX12" s="11"/>
      <c r="GY12" s="11"/>
      <c r="GZ12" s="11"/>
      <c r="HA12" s="11"/>
      <c r="HB12" s="11"/>
      <c r="HC12" s="11"/>
      <c r="HD12" s="11"/>
      <c r="HE12" s="11"/>
      <c r="HF12" s="11"/>
      <c r="HG12" s="11"/>
      <c r="HH12" s="11"/>
      <c r="HI12" s="11"/>
      <c r="HJ12" s="11"/>
      <c r="HK12" s="11"/>
      <c r="HL12" s="11"/>
      <c r="HM12" s="11"/>
      <c r="HN12" s="11"/>
      <c r="HO12" s="11"/>
      <c r="HP12" s="11"/>
      <c r="HQ12" s="11"/>
      <c r="HR12" s="11"/>
      <c r="HS12" s="11"/>
      <c r="HT12" s="11"/>
      <c r="HU12" s="11"/>
      <c r="HV12" s="11"/>
      <c r="HW12" s="11"/>
      <c r="HX12" s="11"/>
      <c r="HY12" s="11"/>
      <c r="HZ12" s="11"/>
      <c r="IA12" s="11"/>
      <c r="IB12" s="11"/>
      <c r="IC12" s="11"/>
      <c r="ID12" s="11"/>
      <c r="IE12" s="11"/>
      <c r="IF12" s="11"/>
      <c r="IG12" s="11"/>
      <c r="IH12" s="11"/>
      <c r="II12" s="11"/>
      <c r="IJ12" s="11"/>
      <c r="IK12" s="11"/>
      <c r="IL12" s="11"/>
      <c r="IM12" s="11"/>
      <c r="IN12" s="11"/>
      <c r="IO12" s="11"/>
      <c r="IP12" s="11"/>
      <c r="IQ12" s="11"/>
      <c r="IR12" s="11"/>
      <c r="IS12" s="11"/>
      <c r="IT12" s="11"/>
      <c r="IU12" s="11"/>
      <c r="IV12" s="11"/>
      <c r="IW12" s="11"/>
      <c r="IX12" s="11"/>
      <c r="IY12" s="11"/>
      <c r="IZ12" s="11"/>
      <c r="JA12" s="11"/>
      <c r="JB12" s="11"/>
      <c r="JC12" s="11"/>
      <c r="JD12" s="11"/>
      <c r="JE12" s="11"/>
      <c r="JF12" s="11"/>
      <c r="JG12" s="11"/>
      <c r="JH12" s="11"/>
      <c r="JI12" s="11"/>
      <c r="JJ12" s="11"/>
      <c r="JK12" s="11"/>
      <c r="JL12" s="11"/>
      <c r="JM12" s="11"/>
      <c r="JN12" s="11"/>
      <c r="JO12" s="11"/>
      <c r="JP12" s="11"/>
      <c r="JQ12" s="11"/>
      <c r="JR12" s="11"/>
      <c r="JS12" s="11"/>
      <c r="JT12" s="11"/>
      <c r="JU12" s="11"/>
      <c r="JV12" s="11"/>
      <c r="JW12" s="11"/>
      <c r="JX12" s="11"/>
      <c r="JY12" s="11"/>
      <c r="JZ12" s="11"/>
      <c r="KA12" s="11"/>
      <c r="KB12" s="11"/>
      <c r="KC12" s="11"/>
      <c r="KD12" s="11"/>
      <c r="KE12" s="11"/>
      <c r="KF12" s="11"/>
      <c r="KG12" s="11"/>
      <c r="KH12" s="11"/>
      <c r="KI12" s="11"/>
      <c r="KJ12" s="11"/>
      <c r="KK12" s="11"/>
      <c r="KL12" s="11"/>
      <c r="KM12" s="11"/>
      <c r="KN12" s="11"/>
      <c r="KO12" s="11"/>
      <c r="KP12" s="11"/>
      <c r="KQ12" s="11"/>
      <c r="KR12" s="11"/>
      <c r="KS12" s="11"/>
      <c r="KT12" s="11"/>
      <c r="KU12" s="11"/>
      <c r="KV12" s="11"/>
      <c r="KW12" s="11"/>
      <c r="KX12" s="11"/>
      <c r="KY12" s="11"/>
      <c r="KZ12" s="11"/>
      <c r="LA12" s="11"/>
      <c r="LB12" s="11"/>
      <c r="LC12" s="11"/>
      <c r="LD12" s="11"/>
      <c r="LE12" s="11"/>
      <c r="LF12" s="11"/>
      <c r="LG12" s="11"/>
      <c r="LH12" s="11"/>
      <c r="LI12" s="11"/>
      <c r="LJ12" s="11"/>
      <c r="LK12" s="11"/>
      <c r="LL12" s="11"/>
      <c r="LM12" s="11"/>
      <c r="LN12" s="11"/>
      <c r="LO12" s="11"/>
      <c r="LP12" s="11"/>
      <c r="LQ12" s="11"/>
      <c r="LR12" s="11"/>
      <c r="LS12" s="11"/>
      <c r="LT12" s="11"/>
      <c r="LU12" s="11"/>
      <c r="LV12" s="11"/>
      <c r="LW12" s="11"/>
      <c r="LX12" s="11"/>
      <c r="LY12" s="11"/>
      <c r="LZ12" s="11"/>
      <c r="MA12" s="11"/>
      <c r="MB12" s="11"/>
      <c r="MC12" s="11"/>
      <c r="MD12" s="11"/>
      <c r="ME12" s="11"/>
      <c r="MF12" s="11"/>
      <c r="MG12" s="11"/>
      <c r="MH12" s="11"/>
      <c r="MI12" s="11"/>
      <c r="MJ12" s="11"/>
      <c r="MK12" s="11"/>
      <c r="ML12" s="11"/>
      <c r="MM12" s="11"/>
      <c r="MN12" s="11"/>
      <c r="MO12" s="11"/>
      <c r="MP12" s="11"/>
      <c r="MQ12" s="11"/>
      <c r="MR12" s="11"/>
      <c r="MS12" s="11"/>
      <c r="MT12" s="11"/>
      <c r="MU12" s="11"/>
      <c r="MV12" s="11"/>
      <c r="MW12" s="11"/>
      <c r="MX12" s="11"/>
      <c r="MY12" s="11"/>
      <c r="MZ12" s="11"/>
      <c r="NA12" s="11"/>
      <c r="NB12" s="11"/>
      <c r="NC12" s="11"/>
      <c r="ND12" s="11"/>
      <c r="NE12" s="11"/>
      <c r="NF12" s="11"/>
      <c r="NG12" s="11"/>
      <c r="NH12" s="11"/>
      <c r="NI12" s="11"/>
      <c r="NJ12" s="11"/>
      <c r="NK12" s="11"/>
      <c r="NL12" s="11"/>
      <c r="NM12" s="11"/>
      <c r="NN12" s="11"/>
      <c r="NO12" s="11"/>
      <c r="NP12" s="11"/>
      <c r="NQ12" s="11"/>
      <c r="NR12" s="11"/>
      <c r="NS12" s="11"/>
      <c r="NT12" s="11"/>
      <c r="NU12" s="11"/>
      <c r="NV12" s="11"/>
      <c r="NW12" s="11"/>
      <c r="NX12" s="11"/>
      <c r="NY12" s="11"/>
      <c r="NZ12" s="11"/>
      <c r="OA12" s="11"/>
      <c r="OB12" s="11"/>
      <c r="OC12" s="11"/>
      <c r="OD12" s="11"/>
      <c r="OE12" s="11"/>
      <c r="OF12" s="11"/>
      <c r="OG12" s="11"/>
      <c r="OH12" s="11"/>
      <c r="OI12" s="11"/>
      <c r="OJ12" s="11"/>
      <c r="OK12" s="11"/>
      <c r="OL12" s="11"/>
      <c r="OM12" s="11"/>
      <c r="ON12" s="11"/>
      <c r="OO12" s="11"/>
      <c r="OP12" s="11"/>
      <c r="OQ12" s="11"/>
      <c r="OR12" s="11"/>
      <c r="OS12" s="11"/>
      <c r="OT12" s="11"/>
      <c r="OU12" s="11"/>
      <c r="OV12" s="11"/>
      <c r="OW12" s="11"/>
      <c r="OX12" s="11"/>
      <c r="OY12" s="11"/>
      <c r="OZ12" s="11"/>
      <c r="PA12" s="11"/>
      <c r="PB12" s="11"/>
      <c r="PC12" s="11"/>
      <c r="PD12" s="11"/>
      <c r="PE12" s="11"/>
      <c r="PF12" s="11"/>
      <c r="PG12" s="11"/>
      <c r="PH12" s="11"/>
      <c r="PI12" s="11"/>
      <c r="PJ12" s="11"/>
      <c r="PK12" s="11"/>
      <c r="PL12" s="11"/>
      <c r="PM12" s="11"/>
      <c r="PN12" s="11"/>
      <c r="PO12" s="11"/>
      <c r="PP12" s="11"/>
      <c r="PQ12" s="11"/>
      <c r="PR12" s="11"/>
      <c r="PS12" s="11"/>
      <c r="PT12" s="11"/>
      <c r="PU12" s="11"/>
      <c r="PV12" s="11"/>
      <c r="PW12" s="11"/>
      <c r="PX12" s="11"/>
      <c r="PY12" s="11"/>
      <c r="PZ12" s="11"/>
      <c r="QA12" s="11"/>
      <c r="QB12" s="11"/>
      <c r="QC12" s="11"/>
      <c r="QD12" s="11"/>
      <c r="QE12" s="11"/>
      <c r="QF12" s="11"/>
      <c r="QG12" s="11"/>
      <c r="QH12" s="11"/>
      <c r="QI12" s="11"/>
      <c r="QJ12" s="11"/>
      <c r="QK12" s="11"/>
      <c r="QL12" s="11"/>
      <c r="QM12" s="11"/>
      <c r="QN12" s="11"/>
      <c r="QO12" s="11"/>
      <c r="QP12" s="11"/>
      <c r="QQ12" s="11"/>
      <c r="QR12" s="11"/>
      <c r="QS12" s="11"/>
      <c r="QT12" s="11"/>
      <c r="QU12" s="11"/>
      <c r="QV12" s="11"/>
      <c r="QW12" s="11"/>
      <c r="QX12" s="11"/>
      <c r="QY12" s="11"/>
      <c r="QZ12" s="11"/>
      <c r="RA12" s="11"/>
      <c r="RB12" s="11"/>
      <c r="RC12" s="11"/>
      <c r="RD12" s="11"/>
      <c r="RE12" s="11"/>
      <c r="RF12" s="11"/>
      <c r="RG12" s="11"/>
      <c r="RH12" s="11"/>
      <c r="RI12" s="11"/>
      <c r="RJ12" s="11"/>
      <c r="RK12" s="11"/>
      <c r="RL12" s="11"/>
      <c r="RM12" s="11"/>
      <c r="RN12" s="11"/>
      <c r="RO12" s="11"/>
      <c r="RP12" s="11"/>
      <c r="RQ12" s="11"/>
      <c r="RR12" s="11"/>
      <c r="RS12" s="11"/>
      <c r="RT12" s="11"/>
      <c r="RU12" s="11"/>
      <c r="RV12" s="11"/>
      <c r="RW12" s="11"/>
      <c r="RX12" s="11"/>
      <c r="RY12" s="11"/>
      <c r="RZ12" s="11"/>
      <c r="SA12" s="11"/>
      <c r="SB12" s="11"/>
      <c r="SC12" s="11"/>
      <c r="SD12" s="11"/>
      <c r="SE12" s="11"/>
      <c r="SF12" s="11"/>
      <c r="SG12" s="11"/>
      <c r="SH12" s="11"/>
      <c r="SI12" s="11"/>
      <c r="SJ12" s="11"/>
      <c r="SK12" s="11"/>
      <c r="SL12" s="11"/>
      <c r="SM12" s="11"/>
      <c r="SN12" s="11"/>
      <c r="SO12" s="11"/>
      <c r="SP12" s="11"/>
      <c r="SQ12" s="11"/>
      <c r="SR12" s="11"/>
      <c r="SS12" s="11"/>
      <c r="ST12" s="11"/>
      <c r="SU12" s="11"/>
      <c r="SV12" s="11"/>
      <c r="SW12" s="11"/>
      <c r="SX12" s="11"/>
      <c r="SY12" s="11"/>
      <c r="SZ12" s="11"/>
      <c r="TA12" s="11"/>
      <c r="TB12" s="11"/>
      <c r="TC12" s="11"/>
      <c r="TD12" s="11"/>
      <c r="TE12" s="11"/>
      <c r="TF12" s="11"/>
      <c r="TG12" s="11"/>
      <c r="TH12" s="11"/>
      <c r="TI12" s="11"/>
      <c r="TJ12" s="11"/>
      <c r="TK12" s="11"/>
      <c r="TL12" s="11"/>
      <c r="TM12" s="11"/>
      <c r="TN12" s="11"/>
      <c r="TO12" s="11"/>
      <c r="TP12" s="11"/>
      <c r="TQ12" s="11"/>
      <c r="TR12" s="11"/>
      <c r="TS12" s="11"/>
      <c r="TT12" s="11"/>
      <c r="TU12" s="11"/>
      <c r="TV12" s="11"/>
      <c r="TW12" s="11"/>
      <c r="TX12" s="11"/>
      <c r="TY12" s="11"/>
      <c r="TZ12" s="11"/>
      <c r="UA12" s="11"/>
      <c r="UB12" s="11"/>
      <c r="UC12" s="11"/>
      <c r="UD12" s="11"/>
      <c r="UE12" s="11"/>
      <c r="UF12" s="11"/>
      <c r="UG12" s="11"/>
      <c r="UH12" s="11"/>
      <c r="UI12" s="11"/>
      <c r="UJ12" s="11"/>
      <c r="UK12" s="11"/>
      <c r="UL12" s="11"/>
      <c r="UM12" s="11"/>
      <c r="UN12" s="11"/>
      <c r="UO12" s="11"/>
      <c r="UP12" s="11"/>
      <c r="UQ12" s="11"/>
      <c r="UR12" s="11"/>
      <c r="US12" s="11"/>
      <c r="UT12" s="11"/>
      <c r="UU12" s="11"/>
      <c r="UV12" s="11"/>
      <c r="UW12" s="11"/>
      <c r="UX12" s="11"/>
      <c r="UY12" s="11"/>
      <c r="UZ12" s="11"/>
      <c r="VA12" s="11"/>
      <c r="VB12" s="11"/>
      <c r="VC12" s="11"/>
      <c r="VD12" s="11"/>
      <c r="VE12" s="11"/>
      <c r="VF12" s="11"/>
      <c r="VG12" s="11"/>
      <c r="VH12" s="11"/>
      <c r="VI12" s="11"/>
      <c r="VJ12" s="11"/>
      <c r="VK12" s="11"/>
      <c r="VL12" s="11"/>
      <c r="VM12" s="11"/>
      <c r="VN12" s="11"/>
      <c r="VO12" s="11"/>
      <c r="VP12" s="11"/>
      <c r="VQ12" s="11"/>
      <c r="VR12" s="11"/>
      <c r="VS12" s="11"/>
      <c r="VT12" s="11"/>
      <c r="VU12" s="11"/>
      <c r="VV12" s="11"/>
      <c r="VW12" s="11"/>
      <c r="VX12" s="11"/>
      <c r="VY12" s="11"/>
      <c r="VZ12" s="11"/>
      <c r="WA12" s="11"/>
      <c r="WB12" s="11"/>
      <c r="WC12" s="11"/>
      <c r="WD12" s="11"/>
      <c r="WE12" s="11"/>
      <c r="WF12" s="11"/>
      <c r="WG12" s="11"/>
      <c r="WH12" s="11"/>
      <c r="WI12" s="11"/>
      <c r="WJ12" s="11"/>
      <c r="WK12" s="11"/>
      <c r="WL12" s="11"/>
      <c r="WM12" s="11"/>
      <c r="WN12" s="11"/>
      <c r="WO12" s="11"/>
      <c r="WP12" s="11"/>
      <c r="WQ12" s="11"/>
      <c r="WR12" s="11"/>
      <c r="WS12" s="11"/>
      <c r="WT12" s="11"/>
      <c r="WU12" s="11"/>
      <c r="WV12" s="11"/>
      <c r="WW12" s="11"/>
      <c r="WX12" s="11"/>
      <c r="WY12" s="11"/>
      <c r="WZ12" s="11"/>
      <c r="XA12" s="11"/>
      <c r="XB12" s="11"/>
      <c r="XC12" s="11"/>
      <c r="XD12" s="11"/>
      <c r="XE12" s="11"/>
      <c r="XF12" s="11"/>
      <c r="XG12" s="11"/>
      <c r="XH12" s="11"/>
      <c r="XI12" s="11"/>
      <c r="XJ12" s="11"/>
      <c r="XK12" s="11"/>
      <c r="XL12" s="11"/>
      <c r="XM12" s="11"/>
      <c r="XN12" s="11"/>
      <c r="XO12" s="11"/>
      <c r="XP12" s="11"/>
      <c r="XQ12" s="11"/>
      <c r="XR12" s="11"/>
      <c r="XS12" s="11"/>
      <c r="XT12" s="11"/>
      <c r="XU12" s="11"/>
      <c r="XV12" s="11"/>
      <c r="XW12" s="11"/>
      <c r="XX12" s="11"/>
      <c r="XY12" s="11"/>
      <c r="XZ12" s="11"/>
      <c r="YA12" s="11"/>
      <c r="YB12" s="11"/>
      <c r="YC12" s="11"/>
      <c r="YD12" s="11"/>
      <c r="YE12" s="11"/>
      <c r="YF12" s="11"/>
      <c r="YG12" s="11"/>
      <c r="YH12" s="11"/>
      <c r="YI12" s="11"/>
      <c r="YJ12" s="11"/>
      <c r="YK12" s="11"/>
      <c r="YL12" s="11"/>
      <c r="YM12" s="11"/>
      <c r="YN12" s="11"/>
      <c r="YO12" s="11"/>
      <c r="YP12" s="11"/>
      <c r="YQ12" s="11"/>
      <c r="YR12" s="11"/>
      <c r="YS12" s="11"/>
      <c r="YT12" s="11"/>
      <c r="YU12" s="11"/>
      <c r="YV12" s="11"/>
      <c r="YW12" s="11"/>
      <c r="YX12" s="11"/>
      <c r="YY12" s="11"/>
      <c r="YZ12" s="11"/>
      <c r="ZA12" s="11"/>
      <c r="ZB12" s="11"/>
      <c r="ZC12" s="11"/>
      <c r="ZD12" s="11"/>
      <c r="ZE12" s="11"/>
      <c r="ZF12" s="11"/>
      <c r="ZG12" s="11"/>
      <c r="ZH12" s="11"/>
      <c r="ZI12" s="11"/>
      <c r="ZJ12" s="11"/>
      <c r="ZK12" s="11"/>
      <c r="ZL12" s="11"/>
      <c r="ZM12" s="11"/>
      <c r="ZN12" s="11"/>
      <c r="ZO12" s="11"/>
      <c r="ZP12" s="11"/>
      <c r="ZQ12" s="11"/>
      <c r="ZR12" s="11"/>
      <c r="ZS12" s="11"/>
      <c r="ZT12" s="11"/>
      <c r="ZU12" s="11"/>
      <c r="ZV12" s="11"/>
      <c r="ZW12" s="11"/>
      <c r="ZX12" s="11"/>
      <c r="ZY12" s="11"/>
      <c r="ZZ12" s="11"/>
      <c r="AAA12" s="11"/>
      <c r="AAB12" s="11"/>
      <c r="AAC12" s="11"/>
      <c r="AAD12" s="11"/>
      <c r="AAE12" s="11"/>
      <c r="AAF12" s="11"/>
      <c r="AAG12" s="11"/>
      <c r="AAH12" s="11"/>
      <c r="AAI12" s="11"/>
      <c r="AAJ12" s="11"/>
      <c r="AAK12" s="11"/>
      <c r="AAL12" s="11"/>
      <c r="AAM12" s="11"/>
      <c r="AAN12" s="11"/>
      <c r="AAO12" s="11"/>
      <c r="AAP12" s="11"/>
      <c r="AAQ12" s="11"/>
      <c r="AAR12" s="11"/>
      <c r="AAS12" s="11"/>
      <c r="AAT12" s="11"/>
      <c r="AAU12" s="11"/>
      <c r="AAV12" s="11"/>
      <c r="AAW12" s="11"/>
      <c r="AAX12" s="11"/>
      <c r="AAY12" s="11"/>
      <c r="AAZ12" s="11"/>
      <c r="ABA12" s="11"/>
      <c r="ABB12" s="11"/>
      <c r="ABC12" s="11"/>
      <c r="ABD12" s="11"/>
      <c r="ABE12" s="11"/>
      <c r="ABF12" s="11"/>
      <c r="ABG12" s="11"/>
      <c r="ABH12" s="11"/>
      <c r="ABI12" s="11"/>
      <c r="ABJ12" s="11"/>
      <c r="ABK12" s="11"/>
      <c r="ABL12" s="11"/>
      <c r="ABM12" s="11"/>
      <c r="ABN12" s="11"/>
      <c r="ABO12" s="11"/>
      <c r="ABP12" s="11"/>
      <c r="ABQ12" s="11"/>
      <c r="ABR12" s="11"/>
      <c r="ABS12" s="11"/>
      <c r="ABT12" s="11"/>
      <c r="ABU12" s="11"/>
      <c r="ABV12" s="11"/>
      <c r="ABW12" s="11"/>
      <c r="ABX12" s="11"/>
      <c r="ABY12" s="11"/>
      <c r="ABZ12" s="11"/>
      <c r="ACA12" s="11"/>
      <c r="ACB12" s="11"/>
      <c r="ACC12" s="11"/>
      <c r="ACD12" s="11"/>
      <c r="ACE12" s="11"/>
      <c r="ACF12" s="11"/>
      <c r="ACG12" s="11"/>
      <c r="ACH12" s="11"/>
      <c r="ACI12" s="11"/>
      <c r="ACJ12" s="11"/>
      <c r="ACK12" s="11"/>
      <c r="ACL12" s="11"/>
      <c r="ACM12" s="11"/>
      <c r="ACN12" s="11"/>
      <c r="ACO12" s="11"/>
      <c r="ACP12" s="11"/>
      <c r="ACQ12" s="11"/>
      <c r="ACR12" s="11"/>
      <c r="ACS12" s="11"/>
      <c r="ACT12" s="11"/>
      <c r="ACU12" s="11"/>
      <c r="ACV12" s="11"/>
      <c r="ACW12" s="11"/>
      <c r="ACX12" s="11"/>
      <c r="ACY12" s="11"/>
      <c r="ACZ12" s="11"/>
      <c r="ADA12" s="11"/>
      <c r="ADB12" s="11"/>
      <c r="ADC12" s="11"/>
      <c r="ADD12" s="11"/>
      <c r="ADE12" s="11"/>
      <c r="ADF12" s="11"/>
      <c r="ADG12" s="11"/>
      <c r="ADH12" s="11"/>
      <c r="ADI12" s="11"/>
      <c r="ADJ12" s="11"/>
      <c r="ADK12" s="11"/>
      <c r="ADL12" s="11"/>
      <c r="ADM12" s="11"/>
      <c r="ADN12" s="11"/>
      <c r="ADO12" s="11"/>
      <c r="ADP12" s="11"/>
      <c r="ADQ12" s="11"/>
      <c r="ADR12" s="11"/>
      <c r="ADS12" s="11"/>
      <c r="ADT12" s="11"/>
      <c r="ADU12" s="11"/>
      <c r="ADV12" s="11"/>
      <c r="ADW12" s="11"/>
      <c r="ADX12" s="11"/>
      <c r="ADY12" s="11"/>
      <c r="ADZ12" s="11"/>
      <c r="AEA12" s="11"/>
      <c r="AEB12" s="11"/>
      <c r="AEC12" s="11"/>
      <c r="AED12" s="11"/>
      <c r="AEE12" s="11"/>
      <c r="AEF12" s="11"/>
      <c r="AEG12" s="11"/>
      <c r="AEH12" s="11"/>
      <c r="AEI12" s="11"/>
      <c r="AEJ12" s="11"/>
      <c r="AEK12" s="11"/>
      <c r="AEL12" s="11"/>
      <c r="AEM12" s="11"/>
      <c r="AEN12" s="11"/>
      <c r="AEO12" s="11"/>
      <c r="AEP12" s="11"/>
      <c r="AEQ12" s="11"/>
      <c r="AER12" s="11"/>
      <c r="AES12" s="11"/>
      <c r="AET12" s="11"/>
      <c r="AEU12" s="11"/>
      <c r="AEV12" s="11"/>
      <c r="AEW12" s="11"/>
      <c r="AEX12" s="11"/>
      <c r="AEY12" s="11"/>
      <c r="AEZ12" s="11"/>
      <c r="AFA12" s="11"/>
      <c r="AFB12" s="11"/>
      <c r="AFC12" s="11"/>
      <c r="AFD12" s="11"/>
      <c r="AFE12" s="11"/>
      <c r="AFF12" s="11"/>
      <c r="AFG12" s="11"/>
      <c r="AFH12" s="11"/>
      <c r="AFI12" s="11"/>
      <c r="AFJ12" s="11"/>
      <c r="AFK12" s="11"/>
      <c r="AFL12" s="11"/>
      <c r="AFM12" s="11"/>
      <c r="AFN12" s="11"/>
      <c r="AFO12" s="11"/>
      <c r="AFP12" s="11"/>
      <c r="AFQ12" s="11"/>
      <c r="AFR12" s="11"/>
      <c r="AFS12" s="11"/>
      <c r="AFT12" s="11"/>
      <c r="AFU12" s="11"/>
      <c r="AFV12" s="11"/>
      <c r="AFW12" s="11"/>
      <c r="AFX12" s="11"/>
      <c r="AFY12" s="11"/>
      <c r="AFZ12" s="11"/>
      <c r="AGA12" s="11"/>
      <c r="AGB12" s="11"/>
      <c r="AGC12" s="11"/>
      <c r="AGD12" s="11"/>
      <c r="AGE12" s="11"/>
      <c r="AGF12" s="11"/>
      <c r="AGG12" s="11"/>
      <c r="AGH12" s="11"/>
      <c r="AGI12" s="11"/>
      <c r="AGJ12" s="11"/>
      <c r="AGK12" s="11"/>
      <c r="AGL12" s="11"/>
      <c r="AGM12" s="11"/>
      <c r="AGN12" s="11"/>
      <c r="AGO12" s="11"/>
      <c r="AGP12" s="11"/>
      <c r="AGQ12" s="11"/>
      <c r="AGR12" s="11"/>
      <c r="AGS12" s="11"/>
      <c r="AGT12" s="11"/>
      <c r="AGU12" s="11"/>
      <c r="AGV12" s="11"/>
      <c r="AGW12" s="11"/>
      <c r="AGX12" s="11"/>
      <c r="AGY12" s="11"/>
      <c r="AGZ12" s="11"/>
      <c r="AHA12" s="11"/>
      <c r="AHB12" s="11"/>
      <c r="AHC12" s="11"/>
      <c r="AHD12" s="11"/>
      <c r="AHE12" s="11"/>
      <c r="AHF12" s="11"/>
      <c r="AHG12" s="11"/>
      <c r="AHH12" s="11"/>
      <c r="AHI12" s="11"/>
      <c r="AHJ12" s="11"/>
      <c r="AHK12" s="11"/>
      <c r="AHL12" s="11"/>
      <c r="AHM12" s="11"/>
      <c r="AHN12" s="11"/>
      <c r="AHO12" s="11"/>
      <c r="AHP12" s="11"/>
      <c r="AHQ12" s="11"/>
      <c r="AHR12" s="11"/>
      <c r="AHS12" s="11"/>
      <c r="AHT12" s="11"/>
      <c r="AHU12" s="11"/>
      <c r="AHV12" s="11"/>
      <c r="AHW12" s="11"/>
      <c r="AHX12" s="11"/>
      <c r="AHY12" s="11"/>
      <c r="AHZ12" s="11"/>
      <c r="AIA12" s="11"/>
      <c r="AIB12" s="11"/>
      <c r="AIC12" s="11"/>
      <c r="AID12" s="11"/>
      <c r="AIE12" s="11"/>
      <c r="AIF12" s="11"/>
      <c r="AIG12" s="11"/>
      <c r="AIH12" s="11"/>
      <c r="AII12" s="11"/>
      <c r="AIJ12" s="11"/>
      <c r="AIK12" s="11"/>
      <c r="AIL12" s="11"/>
      <c r="AIM12" s="11"/>
    </row>
    <row r="13">
      <c r="B13" s="7" t="s">
        <v>497</v>
      </c>
      <c r="C13" s="10"/>
      <c r="D13" s="11">
        <f>266*1000000</f>
        <v>266000000</v>
      </c>
      <c r="E13" s="10" t="s">
        <v>498</v>
      </c>
      <c r="F13" s="10"/>
      <c r="G13" s="11"/>
      <c r="H13" s="10">
        <v>10999.0</v>
      </c>
      <c r="I13" s="10">
        <v>4.4554244E7</v>
      </c>
      <c r="J13" s="10">
        <v>576.6</v>
      </c>
      <c r="K13" s="10">
        <v>213126.0</v>
      </c>
      <c r="L13" s="10">
        <v>1.8151E7</v>
      </c>
      <c r="M13" s="10">
        <v>1.6629181E7</v>
      </c>
      <c r="N13" s="10">
        <v>6736878.0</v>
      </c>
      <c r="O13" s="10">
        <v>2.50528E8</v>
      </c>
      <c r="P13" s="10">
        <v>9813.0</v>
      </c>
      <c r="Q13" s="11">
        <f>3070000+460000+240000</f>
        <v>3770000</v>
      </c>
      <c r="R13" s="10">
        <v>463.0</v>
      </c>
      <c r="S13" s="10">
        <v>2705502.0</v>
      </c>
      <c r="T13" s="10">
        <v>1.0722442E7</v>
      </c>
      <c r="U13" s="11"/>
      <c r="V13" s="11"/>
      <c r="W13" s="10">
        <v>833976.0</v>
      </c>
      <c r="X13" s="10">
        <v>3006061.0</v>
      </c>
      <c r="Y13" s="11"/>
      <c r="Z13" s="11"/>
      <c r="AA13" s="11"/>
      <c r="AB13" s="11"/>
      <c r="AC13" s="10">
        <v>841084.0</v>
      </c>
      <c r="AD13" s="11"/>
      <c r="AE13" s="11"/>
      <c r="AF13" s="10"/>
      <c r="AG13" s="10"/>
      <c r="AH13" s="11"/>
      <c r="AI13" s="10" t="s">
        <v>499</v>
      </c>
      <c r="AJ13" s="11"/>
      <c r="AK13" s="10">
        <v>13630.0</v>
      </c>
      <c r="AL13" s="11"/>
      <c r="AM13" s="10"/>
      <c r="AN13" s="10">
        <v>500240.0</v>
      </c>
      <c r="AO13" s="11"/>
      <c r="AP13" s="10">
        <v>23907.0</v>
      </c>
      <c r="AQ13" s="10"/>
      <c r="AR13" s="11"/>
      <c r="AS13" s="10">
        <v>13258.0</v>
      </c>
      <c r="AT13" s="10"/>
      <c r="AU13" s="10">
        <v>13507.0</v>
      </c>
      <c r="AV13" s="11"/>
      <c r="AW13" s="10">
        <v>2419.0</v>
      </c>
      <c r="AX13" s="11"/>
      <c r="AZ13" s="10">
        <v>8532.0</v>
      </c>
      <c r="BA13" s="10">
        <v>244749.0</v>
      </c>
      <c r="BB13" s="10">
        <v>123400.0</v>
      </c>
      <c r="BC13" s="10">
        <v>82378.0</v>
      </c>
      <c r="BD13" s="10">
        <v>609000.0</v>
      </c>
      <c r="BE13" s="10">
        <v>4617.0</v>
      </c>
      <c r="BF13" s="11"/>
      <c r="BG13" s="10">
        <v>80431.0</v>
      </c>
      <c r="BH13" s="11"/>
      <c r="BI13" s="10">
        <v>16.0</v>
      </c>
      <c r="BJ13" s="11"/>
      <c r="BK13" s="11"/>
      <c r="BL13" s="10">
        <v>12220.0</v>
      </c>
      <c r="BM13" s="11"/>
      <c r="BN13" s="10">
        <v>191335.0</v>
      </c>
      <c r="BO13" s="11"/>
      <c r="BP13" s="11"/>
      <c r="BQ13" s="11"/>
      <c r="BR13" s="11"/>
      <c r="BS13" s="11"/>
      <c r="BT13" s="11"/>
      <c r="BU13" s="11"/>
      <c r="BV13" s="11"/>
      <c r="BW13" s="11"/>
      <c r="BX13" s="11"/>
      <c r="BY13" s="11"/>
      <c r="BZ13" s="11"/>
      <c r="CA13" s="11"/>
      <c r="CB13" s="11"/>
      <c r="CC13" s="11"/>
      <c r="CD13" s="11"/>
      <c r="CE13" s="11"/>
      <c r="CF13" s="11"/>
      <c r="CG13" s="11"/>
      <c r="CH13" s="11"/>
      <c r="CI13" s="11"/>
      <c r="CJ13" s="11"/>
      <c r="CK13" s="11"/>
      <c r="CL13" s="11"/>
      <c r="CM13" s="11"/>
      <c r="CN13" s="11"/>
      <c r="CO13" s="11"/>
      <c r="CP13" s="11"/>
      <c r="CQ13" s="11"/>
      <c r="CR13" s="11"/>
      <c r="CS13" s="11"/>
      <c r="CT13" s="11"/>
      <c r="CU13" s="11"/>
      <c r="CV13" s="10"/>
      <c r="CW13" s="10"/>
      <c r="CX13" s="10"/>
      <c r="CY13" s="10"/>
      <c r="CZ13" s="10"/>
      <c r="DA13" s="11"/>
      <c r="DB13" s="11"/>
      <c r="DC13" s="11"/>
      <c r="DD13" s="11"/>
      <c r="DE13" s="11"/>
      <c r="DF13" s="11"/>
      <c r="DG13" s="10"/>
      <c r="DH13" s="11"/>
      <c r="DI13" s="11"/>
      <c r="DJ13" s="11"/>
      <c r="DK13" s="11"/>
      <c r="DL13" s="11"/>
      <c r="DM13" s="11"/>
      <c r="DN13" s="11"/>
      <c r="DO13" s="11"/>
      <c r="DP13" s="11"/>
      <c r="DQ13" s="11"/>
      <c r="DR13" s="11"/>
      <c r="DS13" s="11"/>
      <c r="DT13" s="11"/>
      <c r="DU13" s="10"/>
      <c r="DV13" s="11"/>
      <c r="DW13" s="11"/>
      <c r="DX13" s="11"/>
      <c r="DY13" s="11"/>
      <c r="DZ13" s="11"/>
      <c r="EA13" s="11"/>
      <c r="EB13" s="11"/>
      <c r="EC13" s="10"/>
      <c r="ED13" s="11"/>
      <c r="EE13" s="11"/>
      <c r="EF13" s="10"/>
      <c r="EG13" s="10"/>
      <c r="EH13" s="10"/>
      <c r="EI13" s="10"/>
      <c r="EK13" s="11"/>
      <c r="EL13" s="11"/>
      <c r="EM13" s="11"/>
      <c r="EN13" s="11"/>
      <c r="EO13" s="11"/>
      <c r="EP13" s="11"/>
      <c r="EQ13" s="11"/>
      <c r="ER13" s="11"/>
      <c r="ES13" s="11"/>
      <c r="ET13" s="11"/>
      <c r="EU13" s="11"/>
      <c r="EV13" s="11"/>
      <c r="EW13" s="11"/>
      <c r="EX13" s="11"/>
      <c r="EY13" s="11"/>
      <c r="EZ13" s="11"/>
      <c r="FA13" s="11"/>
      <c r="FB13" s="11"/>
      <c r="FC13" s="11"/>
      <c r="FD13" s="11"/>
      <c r="FE13" s="11"/>
      <c r="FF13" s="11"/>
      <c r="FG13" s="11"/>
      <c r="FH13" s="11"/>
      <c r="FI13" s="11"/>
      <c r="FJ13" s="11"/>
      <c r="FK13" s="11"/>
      <c r="FL13" s="11"/>
      <c r="FM13" s="11"/>
      <c r="FN13" s="11"/>
      <c r="FO13" s="11"/>
      <c r="FP13" s="11"/>
      <c r="FQ13" s="11"/>
      <c r="FR13" s="11"/>
      <c r="FS13" s="11"/>
      <c r="FT13" s="11"/>
      <c r="FU13" s="11"/>
      <c r="FV13" s="11"/>
      <c r="FW13" s="11"/>
      <c r="FX13" s="11"/>
      <c r="FY13" s="11"/>
      <c r="FZ13" s="11"/>
      <c r="GA13" s="11"/>
      <c r="GB13" s="11"/>
      <c r="GC13" s="11"/>
      <c r="GD13" s="11"/>
      <c r="GE13" s="11"/>
      <c r="GF13" s="11"/>
      <c r="GG13" s="11"/>
      <c r="GH13" s="11"/>
      <c r="GI13" s="11"/>
      <c r="GJ13" s="11"/>
      <c r="GK13" s="11"/>
      <c r="GL13" s="11"/>
      <c r="GM13" s="11"/>
      <c r="GN13" s="11"/>
      <c r="GO13" s="11"/>
      <c r="GP13" s="11"/>
      <c r="GQ13" s="11"/>
      <c r="GR13" s="11"/>
      <c r="GS13" s="11"/>
      <c r="GT13" s="11"/>
      <c r="GU13" s="11"/>
      <c r="GV13" s="11"/>
      <c r="GW13" s="11"/>
      <c r="GX13" s="11"/>
      <c r="GY13" s="11"/>
      <c r="GZ13" s="11"/>
      <c r="HA13" s="11"/>
      <c r="HB13" s="11"/>
      <c r="HC13" s="11"/>
      <c r="HD13" s="11"/>
      <c r="HE13" s="11"/>
      <c r="HF13" s="11"/>
      <c r="HG13" s="11"/>
      <c r="HH13" s="11"/>
      <c r="HI13" s="11"/>
      <c r="HJ13" s="11"/>
      <c r="HK13" s="11"/>
      <c r="HL13" s="11"/>
      <c r="HM13" s="11"/>
      <c r="HN13" s="11"/>
      <c r="HO13" s="11"/>
      <c r="HP13" s="11"/>
      <c r="HQ13" s="11"/>
      <c r="HR13" s="11"/>
      <c r="HS13" s="11"/>
      <c r="HT13" s="11"/>
      <c r="HU13" s="11"/>
      <c r="HV13" s="11"/>
      <c r="HW13" s="11"/>
      <c r="HX13" s="11"/>
      <c r="HY13" s="11"/>
      <c r="HZ13" s="11"/>
      <c r="IA13" s="11"/>
      <c r="IB13" s="11"/>
      <c r="IC13" s="11"/>
      <c r="ID13" s="11"/>
      <c r="IE13" s="11"/>
      <c r="IF13" s="11"/>
      <c r="IG13" s="11"/>
      <c r="IH13" s="11"/>
      <c r="II13" s="11"/>
      <c r="IJ13" s="11"/>
      <c r="IK13" s="11"/>
      <c r="IL13" s="11"/>
      <c r="IM13" s="11"/>
      <c r="IN13" s="11"/>
      <c r="IO13" s="11"/>
      <c r="IP13" s="11"/>
      <c r="IQ13" s="11"/>
      <c r="IR13" s="11"/>
      <c r="IS13" s="11"/>
      <c r="IT13" s="11"/>
      <c r="IU13" s="11"/>
      <c r="IV13" s="11"/>
      <c r="IW13" s="11"/>
      <c r="IX13" s="11"/>
      <c r="IY13" s="11"/>
      <c r="IZ13" s="11"/>
      <c r="JA13" s="11"/>
      <c r="JB13" s="11"/>
      <c r="JC13" s="11"/>
      <c r="JD13" s="11"/>
      <c r="JE13" s="11"/>
      <c r="JF13" s="11"/>
      <c r="JG13" s="11"/>
      <c r="JH13" s="11"/>
      <c r="JI13" s="11"/>
      <c r="JJ13" s="11"/>
      <c r="JK13" s="11"/>
      <c r="JL13" s="11"/>
      <c r="JM13" s="11"/>
      <c r="JN13" s="11"/>
      <c r="JO13" s="11"/>
      <c r="JP13" s="11"/>
      <c r="JQ13" s="11"/>
      <c r="JR13" s="11"/>
      <c r="JS13" s="11"/>
      <c r="JT13" s="11"/>
      <c r="JU13" s="11"/>
      <c r="JV13" s="11"/>
      <c r="JW13" s="11"/>
      <c r="JX13" s="11"/>
      <c r="JY13" s="11"/>
      <c r="JZ13" s="11"/>
      <c r="KA13" s="11"/>
      <c r="KB13" s="11"/>
      <c r="KC13" s="11"/>
      <c r="KD13" s="11"/>
      <c r="KE13" s="11"/>
      <c r="KF13" s="11"/>
      <c r="KG13" s="11"/>
      <c r="KH13" s="11"/>
      <c r="KI13" s="11"/>
      <c r="KJ13" s="11"/>
      <c r="KK13" s="11"/>
      <c r="KL13" s="11"/>
      <c r="KM13" s="11"/>
      <c r="KN13" s="11"/>
      <c r="KO13" s="11"/>
      <c r="KP13" s="11"/>
      <c r="KQ13" s="11"/>
      <c r="KR13" s="11"/>
      <c r="KS13" s="11"/>
      <c r="KT13" s="11"/>
      <c r="KU13" s="11"/>
      <c r="KV13" s="11"/>
      <c r="KW13" s="11"/>
      <c r="KX13" s="11"/>
      <c r="KY13" s="11"/>
      <c r="KZ13" s="11"/>
      <c r="LA13" s="11"/>
      <c r="LB13" s="11"/>
      <c r="LC13" s="11"/>
      <c r="LD13" s="11"/>
      <c r="LE13" s="11"/>
      <c r="LF13" s="11"/>
      <c r="LG13" s="11"/>
      <c r="LH13" s="11"/>
      <c r="LI13" s="11"/>
      <c r="LJ13" s="11"/>
      <c r="LK13" s="11"/>
      <c r="LL13" s="11"/>
      <c r="LM13" s="11"/>
      <c r="LN13" s="11"/>
      <c r="LO13" s="11"/>
      <c r="LP13" s="11"/>
      <c r="LQ13" s="11"/>
      <c r="LR13" s="11"/>
      <c r="LS13" s="11"/>
      <c r="LT13" s="11"/>
      <c r="LU13" s="11"/>
      <c r="LV13" s="11"/>
      <c r="LW13" s="11"/>
      <c r="LX13" s="11"/>
      <c r="LY13" s="11"/>
      <c r="LZ13" s="11"/>
      <c r="MA13" s="11"/>
      <c r="MB13" s="11"/>
      <c r="MC13" s="11"/>
      <c r="MD13" s="11"/>
      <c r="ME13" s="11"/>
      <c r="MF13" s="11"/>
      <c r="MG13" s="11"/>
      <c r="MH13" s="11"/>
      <c r="MI13" s="11"/>
      <c r="MJ13" s="11"/>
      <c r="MK13" s="11"/>
      <c r="ML13" s="11"/>
      <c r="MM13" s="11"/>
      <c r="MN13" s="11"/>
      <c r="MO13" s="11"/>
      <c r="MP13" s="11"/>
      <c r="MQ13" s="11"/>
      <c r="MR13" s="11"/>
      <c r="MS13" s="11"/>
      <c r="MT13" s="11"/>
      <c r="MU13" s="11"/>
      <c r="MV13" s="11"/>
      <c r="MW13" s="11"/>
      <c r="MX13" s="11"/>
      <c r="MY13" s="11"/>
      <c r="MZ13" s="11"/>
      <c r="NA13" s="11"/>
      <c r="NB13" s="11"/>
      <c r="NC13" s="11"/>
      <c r="ND13" s="11"/>
      <c r="NE13" s="11"/>
      <c r="NF13" s="11"/>
      <c r="NG13" s="11"/>
      <c r="NH13" s="11"/>
      <c r="NI13" s="11"/>
      <c r="NJ13" s="11"/>
      <c r="NK13" s="11"/>
      <c r="NL13" s="11"/>
      <c r="NM13" s="11"/>
      <c r="NN13" s="11"/>
      <c r="NO13" s="11"/>
      <c r="NP13" s="11"/>
      <c r="NQ13" s="11"/>
      <c r="NR13" s="11"/>
      <c r="NS13" s="11"/>
      <c r="NT13" s="11"/>
      <c r="NU13" s="11"/>
      <c r="NV13" s="11"/>
      <c r="NW13" s="11"/>
      <c r="NX13" s="11"/>
      <c r="NY13" s="11"/>
      <c r="NZ13" s="11"/>
      <c r="OA13" s="11"/>
      <c r="OB13" s="11"/>
      <c r="OC13" s="11"/>
      <c r="OD13" s="11"/>
      <c r="OE13" s="11"/>
      <c r="OF13" s="11"/>
      <c r="OG13" s="11"/>
      <c r="OH13" s="11"/>
      <c r="OI13" s="11"/>
      <c r="OJ13" s="11"/>
      <c r="OK13" s="11"/>
      <c r="OL13" s="11"/>
      <c r="OM13" s="11"/>
      <c r="ON13" s="11"/>
      <c r="OO13" s="11"/>
      <c r="OP13" s="11"/>
      <c r="OQ13" s="11"/>
      <c r="OR13" s="11"/>
      <c r="OS13" s="11"/>
      <c r="OT13" s="11"/>
      <c r="OU13" s="11"/>
      <c r="OV13" s="11"/>
      <c r="OW13" s="11"/>
      <c r="OX13" s="11"/>
      <c r="OY13" s="11"/>
      <c r="OZ13" s="11"/>
      <c r="PA13" s="11"/>
      <c r="PB13" s="11"/>
      <c r="PC13" s="11"/>
      <c r="PD13" s="11"/>
      <c r="PE13" s="11"/>
      <c r="PF13" s="11"/>
      <c r="PG13" s="11"/>
      <c r="PH13" s="11"/>
      <c r="PI13" s="11"/>
      <c r="PJ13" s="11"/>
      <c r="PK13" s="11"/>
      <c r="PL13" s="11"/>
      <c r="PM13" s="11"/>
      <c r="PN13" s="11"/>
      <c r="PO13" s="11"/>
      <c r="PP13" s="11"/>
      <c r="PQ13" s="11"/>
      <c r="PR13" s="11"/>
      <c r="PS13" s="11"/>
      <c r="PT13" s="11"/>
      <c r="PU13" s="11"/>
      <c r="PV13" s="11"/>
      <c r="PW13" s="11"/>
      <c r="PX13" s="11"/>
      <c r="PY13" s="11"/>
      <c r="PZ13" s="11"/>
      <c r="QA13" s="11"/>
      <c r="QB13" s="11"/>
      <c r="QC13" s="11"/>
      <c r="QD13" s="11"/>
      <c r="QE13" s="11"/>
      <c r="QF13" s="11"/>
      <c r="QG13" s="11"/>
      <c r="QH13" s="11"/>
      <c r="QI13" s="11"/>
      <c r="QJ13" s="11"/>
      <c r="QK13" s="11"/>
      <c r="QL13" s="11"/>
      <c r="QM13" s="11"/>
      <c r="QN13" s="11"/>
      <c r="QO13" s="11"/>
      <c r="QP13" s="11"/>
      <c r="QQ13" s="11"/>
      <c r="QR13" s="11"/>
      <c r="QS13" s="11"/>
      <c r="QT13" s="11"/>
      <c r="QU13" s="11"/>
      <c r="QV13" s="11"/>
      <c r="QW13" s="11"/>
      <c r="QX13" s="11"/>
      <c r="QY13" s="11"/>
      <c r="QZ13" s="11"/>
      <c r="RA13" s="11"/>
      <c r="RB13" s="11"/>
      <c r="RC13" s="11"/>
      <c r="RD13" s="11"/>
      <c r="RE13" s="11"/>
      <c r="RF13" s="11"/>
      <c r="RG13" s="11"/>
      <c r="RH13" s="11"/>
      <c r="RI13" s="11"/>
      <c r="RJ13" s="11"/>
      <c r="RK13" s="11"/>
      <c r="RL13" s="11"/>
      <c r="RM13" s="11"/>
      <c r="RN13" s="11"/>
      <c r="RO13" s="11"/>
      <c r="RP13" s="11"/>
      <c r="RQ13" s="11"/>
      <c r="RR13" s="11"/>
      <c r="RS13" s="11"/>
      <c r="RT13" s="11"/>
      <c r="RU13" s="11"/>
      <c r="RV13" s="11"/>
      <c r="RW13" s="11"/>
      <c r="RX13" s="11"/>
      <c r="RY13" s="11"/>
      <c r="RZ13" s="11"/>
      <c r="SA13" s="11"/>
      <c r="SB13" s="11"/>
      <c r="SC13" s="11"/>
      <c r="SD13" s="11"/>
      <c r="SE13" s="11"/>
      <c r="SF13" s="11"/>
      <c r="SG13" s="11"/>
      <c r="SH13" s="11"/>
      <c r="SI13" s="11"/>
      <c r="SJ13" s="11"/>
      <c r="SK13" s="11"/>
      <c r="SL13" s="11"/>
      <c r="SM13" s="11"/>
      <c r="SN13" s="11"/>
      <c r="SO13" s="11"/>
      <c r="SP13" s="11"/>
      <c r="SQ13" s="11"/>
      <c r="SR13" s="11"/>
      <c r="SS13" s="11"/>
      <c r="ST13" s="11"/>
      <c r="SU13" s="11"/>
      <c r="SV13" s="11"/>
      <c r="SW13" s="11"/>
      <c r="SX13" s="11"/>
      <c r="SY13" s="11"/>
      <c r="SZ13" s="11"/>
      <c r="TA13" s="11"/>
      <c r="TB13" s="11"/>
      <c r="TC13" s="11"/>
      <c r="TD13" s="11"/>
      <c r="TE13" s="11"/>
      <c r="TF13" s="11"/>
      <c r="TG13" s="11"/>
      <c r="TH13" s="11"/>
      <c r="TI13" s="11"/>
      <c r="TJ13" s="11"/>
      <c r="TK13" s="11"/>
      <c r="TL13" s="11"/>
      <c r="TM13" s="11"/>
      <c r="TN13" s="11"/>
      <c r="TO13" s="11"/>
      <c r="TP13" s="11"/>
      <c r="TQ13" s="11"/>
      <c r="TR13" s="11"/>
      <c r="TS13" s="11"/>
      <c r="TT13" s="11"/>
      <c r="TU13" s="11"/>
      <c r="TV13" s="11"/>
      <c r="TW13" s="11"/>
      <c r="TX13" s="11"/>
      <c r="TY13" s="11"/>
      <c r="TZ13" s="11"/>
      <c r="UA13" s="11"/>
      <c r="UB13" s="11"/>
      <c r="UC13" s="11"/>
      <c r="UD13" s="11"/>
      <c r="UE13" s="11"/>
      <c r="UF13" s="11"/>
      <c r="UG13" s="11"/>
      <c r="UH13" s="11"/>
      <c r="UI13" s="11"/>
      <c r="UJ13" s="11"/>
      <c r="UK13" s="11"/>
      <c r="UL13" s="11"/>
      <c r="UM13" s="11"/>
      <c r="UN13" s="11"/>
      <c r="UO13" s="11"/>
      <c r="UP13" s="11"/>
      <c r="UQ13" s="11"/>
      <c r="UR13" s="11"/>
      <c r="US13" s="11"/>
      <c r="UT13" s="11"/>
      <c r="UU13" s="11"/>
      <c r="UV13" s="11"/>
      <c r="UW13" s="11"/>
      <c r="UX13" s="11"/>
      <c r="UY13" s="11"/>
      <c r="UZ13" s="11"/>
      <c r="VA13" s="11"/>
      <c r="VB13" s="11"/>
      <c r="VC13" s="11"/>
      <c r="VD13" s="11"/>
      <c r="VE13" s="11"/>
      <c r="VF13" s="11"/>
      <c r="VG13" s="11"/>
      <c r="VH13" s="11"/>
      <c r="VI13" s="11"/>
      <c r="VJ13" s="11"/>
      <c r="VK13" s="11"/>
      <c r="VL13" s="11"/>
      <c r="VM13" s="11"/>
      <c r="VN13" s="11"/>
      <c r="VO13" s="11"/>
      <c r="VP13" s="11"/>
      <c r="VQ13" s="11"/>
      <c r="VR13" s="11"/>
      <c r="VS13" s="11"/>
      <c r="VT13" s="11"/>
      <c r="VU13" s="11"/>
      <c r="VV13" s="11"/>
      <c r="VW13" s="11"/>
      <c r="VX13" s="11"/>
      <c r="VY13" s="11"/>
      <c r="VZ13" s="11"/>
      <c r="WA13" s="11"/>
      <c r="WB13" s="11"/>
      <c r="WC13" s="11"/>
      <c r="WD13" s="11"/>
      <c r="WE13" s="11"/>
      <c r="WF13" s="11"/>
      <c r="WG13" s="11"/>
      <c r="WH13" s="11"/>
      <c r="WI13" s="11"/>
      <c r="WJ13" s="11"/>
      <c r="WK13" s="11"/>
      <c r="WL13" s="11"/>
      <c r="WM13" s="11"/>
      <c r="WN13" s="11"/>
      <c r="WO13" s="11"/>
      <c r="WP13" s="11"/>
      <c r="WQ13" s="11"/>
      <c r="WR13" s="11"/>
      <c r="WS13" s="11"/>
      <c r="WT13" s="11"/>
      <c r="WU13" s="11"/>
      <c r="WV13" s="11"/>
      <c r="WW13" s="11"/>
      <c r="WX13" s="11"/>
      <c r="WY13" s="11"/>
      <c r="WZ13" s="11"/>
      <c r="XA13" s="11"/>
      <c r="XB13" s="11"/>
      <c r="XC13" s="11"/>
      <c r="XD13" s="11"/>
      <c r="XE13" s="11"/>
      <c r="XF13" s="11"/>
      <c r="XG13" s="11"/>
      <c r="XH13" s="11"/>
      <c r="XI13" s="11"/>
      <c r="XJ13" s="11"/>
      <c r="XK13" s="11"/>
      <c r="XL13" s="11"/>
      <c r="XM13" s="11"/>
      <c r="XN13" s="11"/>
      <c r="XO13" s="11"/>
      <c r="XP13" s="11"/>
      <c r="XQ13" s="11"/>
      <c r="XR13" s="11"/>
      <c r="XS13" s="11"/>
      <c r="XT13" s="11"/>
      <c r="XU13" s="11"/>
      <c r="XV13" s="11"/>
      <c r="XW13" s="11"/>
      <c r="XX13" s="11"/>
      <c r="XY13" s="11"/>
      <c r="XZ13" s="11"/>
      <c r="YA13" s="11"/>
      <c r="YB13" s="11"/>
      <c r="YC13" s="11"/>
      <c r="YD13" s="11"/>
      <c r="YE13" s="11"/>
      <c r="YF13" s="11"/>
      <c r="YG13" s="11"/>
      <c r="YH13" s="11"/>
      <c r="YI13" s="11"/>
      <c r="YJ13" s="11"/>
      <c r="YK13" s="11"/>
      <c r="YL13" s="11"/>
      <c r="YM13" s="11"/>
      <c r="YN13" s="11"/>
      <c r="YO13" s="11"/>
      <c r="YP13" s="11"/>
      <c r="YQ13" s="11"/>
      <c r="YR13" s="11"/>
      <c r="YS13" s="11"/>
      <c r="YT13" s="11"/>
      <c r="YU13" s="11"/>
      <c r="YV13" s="11"/>
      <c r="YW13" s="11"/>
      <c r="YX13" s="11"/>
      <c r="YY13" s="11"/>
      <c r="YZ13" s="11"/>
      <c r="ZA13" s="11"/>
      <c r="ZB13" s="11"/>
      <c r="ZC13" s="11"/>
      <c r="ZD13" s="11"/>
      <c r="ZE13" s="11"/>
      <c r="ZF13" s="11"/>
      <c r="ZG13" s="11"/>
      <c r="ZH13" s="11"/>
      <c r="ZI13" s="11"/>
      <c r="ZJ13" s="11"/>
      <c r="ZK13" s="11"/>
      <c r="ZL13" s="11"/>
      <c r="ZM13" s="11"/>
      <c r="ZN13" s="11"/>
      <c r="ZO13" s="11"/>
      <c r="ZP13" s="11"/>
      <c r="ZQ13" s="11"/>
      <c r="ZR13" s="11"/>
      <c r="ZS13" s="11"/>
      <c r="ZT13" s="11"/>
      <c r="ZU13" s="11"/>
      <c r="ZV13" s="11"/>
      <c r="ZW13" s="11"/>
      <c r="ZX13" s="11"/>
      <c r="ZY13" s="11"/>
      <c r="ZZ13" s="11"/>
      <c r="AAA13" s="11"/>
      <c r="AAB13" s="11"/>
      <c r="AAC13" s="11"/>
      <c r="AAD13" s="11"/>
      <c r="AAE13" s="11"/>
      <c r="AAF13" s="11"/>
      <c r="AAG13" s="11"/>
      <c r="AAH13" s="11"/>
      <c r="AAI13" s="11"/>
      <c r="AAJ13" s="11"/>
      <c r="AAK13" s="11"/>
      <c r="AAL13" s="11"/>
      <c r="AAM13" s="11"/>
      <c r="AAN13" s="11"/>
      <c r="AAO13" s="11"/>
      <c r="AAP13" s="11"/>
      <c r="AAQ13" s="11"/>
      <c r="AAR13" s="11"/>
      <c r="AAS13" s="11"/>
      <c r="AAT13" s="11"/>
      <c r="AAU13" s="11"/>
      <c r="AAV13" s="11"/>
      <c r="AAW13" s="11"/>
      <c r="AAX13" s="11"/>
      <c r="AAY13" s="11"/>
      <c r="AAZ13" s="11"/>
      <c r="ABA13" s="11"/>
      <c r="ABB13" s="11"/>
      <c r="ABC13" s="11"/>
      <c r="ABD13" s="11"/>
      <c r="ABE13" s="11"/>
      <c r="ABF13" s="11"/>
      <c r="ABG13" s="11"/>
      <c r="ABH13" s="11"/>
      <c r="ABI13" s="11"/>
      <c r="ABJ13" s="11"/>
      <c r="ABK13" s="11"/>
      <c r="ABL13" s="11"/>
      <c r="ABM13" s="11"/>
      <c r="ABN13" s="11"/>
      <c r="ABO13" s="11"/>
      <c r="ABP13" s="11"/>
      <c r="ABQ13" s="11"/>
      <c r="ABR13" s="11"/>
      <c r="ABS13" s="11"/>
      <c r="ABT13" s="11"/>
      <c r="ABU13" s="11"/>
      <c r="ABV13" s="11"/>
      <c r="ABW13" s="11"/>
      <c r="ABX13" s="11"/>
      <c r="ABY13" s="11"/>
      <c r="ABZ13" s="11"/>
      <c r="ACA13" s="11"/>
      <c r="ACB13" s="11"/>
      <c r="ACC13" s="11"/>
      <c r="ACD13" s="11"/>
      <c r="ACE13" s="11"/>
      <c r="ACF13" s="11"/>
      <c r="ACG13" s="11"/>
      <c r="ACH13" s="11"/>
      <c r="ACI13" s="11"/>
      <c r="ACJ13" s="11"/>
      <c r="ACK13" s="11"/>
      <c r="ACL13" s="11"/>
      <c r="ACM13" s="11"/>
      <c r="ACN13" s="11"/>
      <c r="ACO13" s="11"/>
      <c r="ACP13" s="11"/>
      <c r="ACQ13" s="11"/>
      <c r="ACR13" s="11"/>
      <c r="ACS13" s="11"/>
      <c r="ACT13" s="11"/>
      <c r="ACU13" s="11"/>
      <c r="ACV13" s="11"/>
      <c r="ACW13" s="11"/>
      <c r="ACX13" s="11"/>
      <c r="ACY13" s="11"/>
      <c r="ACZ13" s="11"/>
      <c r="ADA13" s="11"/>
      <c r="ADB13" s="11"/>
      <c r="ADC13" s="11"/>
      <c r="ADD13" s="11"/>
      <c r="ADE13" s="11"/>
      <c r="ADF13" s="11"/>
      <c r="ADG13" s="11"/>
      <c r="ADH13" s="11"/>
      <c r="ADI13" s="11"/>
      <c r="ADJ13" s="11"/>
      <c r="ADK13" s="11"/>
      <c r="ADL13" s="11"/>
      <c r="ADM13" s="11"/>
      <c r="ADN13" s="11"/>
      <c r="ADO13" s="11"/>
      <c r="ADP13" s="11"/>
      <c r="ADQ13" s="11"/>
      <c r="ADR13" s="11"/>
      <c r="ADS13" s="11"/>
      <c r="ADT13" s="11"/>
      <c r="ADU13" s="11"/>
      <c r="ADV13" s="11"/>
      <c r="ADW13" s="11"/>
      <c r="ADX13" s="11"/>
      <c r="ADY13" s="11"/>
      <c r="ADZ13" s="11"/>
      <c r="AEA13" s="11"/>
      <c r="AEB13" s="11"/>
      <c r="AEC13" s="11"/>
      <c r="AED13" s="11"/>
      <c r="AEE13" s="11"/>
      <c r="AEF13" s="11"/>
      <c r="AEG13" s="11"/>
      <c r="AEH13" s="11"/>
      <c r="AEI13" s="11"/>
      <c r="AEJ13" s="11"/>
      <c r="AEK13" s="11"/>
      <c r="AEL13" s="11"/>
      <c r="AEM13" s="11"/>
      <c r="AEN13" s="11"/>
      <c r="AEO13" s="11"/>
      <c r="AEP13" s="11"/>
      <c r="AEQ13" s="11"/>
      <c r="AER13" s="11"/>
      <c r="AES13" s="11"/>
      <c r="AET13" s="11"/>
      <c r="AEU13" s="11"/>
      <c r="AEV13" s="11"/>
      <c r="AEW13" s="11"/>
      <c r="AEX13" s="11"/>
      <c r="AEY13" s="11"/>
      <c r="AEZ13" s="11"/>
      <c r="AFA13" s="11"/>
      <c r="AFB13" s="11"/>
      <c r="AFC13" s="11"/>
      <c r="AFD13" s="11"/>
      <c r="AFE13" s="11"/>
      <c r="AFF13" s="11"/>
      <c r="AFG13" s="11"/>
      <c r="AFH13" s="11"/>
      <c r="AFI13" s="11"/>
      <c r="AFJ13" s="11"/>
      <c r="AFK13" s="11"/>
      <c r="AFL13" s="11"/>
      <c r="AFM13" s="11"/>
      <c r="AFN13" s="11"/>
      <c r="AFO13" s="11"/>
      <c r="AFP13" s="11"/>
      <c r="AFQ13" s="11"/>
      <c r="AFR13" s="11"/>
      <c r="AFS13" s="11"/>
      <c r="AFT13" s="11"/>
      <c r="AFU13" s="11"/>
      <c r="AFV13" s="11"/>
      <c r="AFW13" s="11"/>
      <c r="AFX13" s="11"/>
      <c r="AFY13" s="11"/>
      <c r="AFZ13" s="11"/>
      <c r="AGA13" s="11"/>
      <c r="AGB13" s="11"/>
      <c r="AGC13" s="11"/>
      <c r="AGD13" s="11"/>
      <c r="AGE13" s="11"/>
      <c r="AGF13" s="11"/>
      <c r="AGG13" s="11"/>
      <c r="AGH13" s="11"/>
      <c r="AGI13" s="11"/>
      <c r="AGJ13" s="11"/>
      <c r="AGK13" s="11"/>
      <c r="AGL13" s="11"/>
      <c r="AGM13" s="11"/>
      <c r="AGN13" s="11"/>
      <c r="AGO13" s="11"/>
      <c r="AGP13" s="11"/>
      <c r="AGQ13" s="11"/>
      <c r="AGR13" s="11"/>
      <c r="AGS13" s="11"/>
      <c r="AGT13" s="11"/>
      <c r="AGU13" s="11"/>
      <c r="AGV13" s="11"/>
      <c r="AGW13" s="11"/>
      <c r="AGX13" s="11"/>
      <c r="AGY13" s="11"/>
      <c r="AGZ13" s="11"/>
      <c r="AHA13" s="11"/>
      <c r="AHB13" s="11"/>
      <c r="AHC13" s="11"/>
      <c r="AHD13" s="11"/>
      <c r="AHE13" s="11"/>
      <c r="AHF13" s="11"/>
      <c r="AHG13" s="11"/>
      <c r="AHH13" s="11"/>
      <c r="AHI13" s="11"/>
      <c r="AHJ13" s="11"/>
      <c r="AHK13" s="11"/>
      <c r="AHL13" s="11"/>
      <c r="AHM13" s="11"/>
      <c r="AHN13" s="11"/>
      <c r="AHO13" s="11"/>
      <c r="AHP13" s="11"/>
      <c r="AHQ13" s="11"/>
      <c r="AHR13" s="11"/>
      <c r="AHS13" s="11"/>
      <c r="AHT13" s="11"/>
      <c r="AHU13" s="11"/>
      <c r="AHV13" s="11"/>
      <c r="AHW13" s="11"/>
      <c r="AHX13" s="11"/>
      <c r="AHY13" s="11"/>
      <c r="AHZ13" s="11"/>
      <c r="AIA13" s="11"/>
      <c r="AIB13" s="11"/>
      <c r="AIC13" s="11"/>
      <c r="AID13" s="11"/>
      <c r="AIE13" s="11"/>
      <c r="AIF13" s="11"/>
      <c r="AIG13" s="11"/>
      <c r="AIH13" s="11"/>
      <c r="AII13" s="11"/>
      <c r="AIJ13" s="11"/>
      <c r="AIK13" s="11"/>
      <c r="AIL13" s="11"/>
      <c r="AIM13" s="11"/>
    </row>
    <row r="14">
      <c r="B14" s="7" t="s">
        <v>500</v>
      </c>
      <c r="C14" s="10"/>
      <c r="D14" s="11"/>
      <c r="E14" s="10"/>
      <c r="F14" s="10"/>
      <c r="G14" s="10"/>
      <c r="H14" s="10">
        <v>14553.0</v>
      </c>
      <c r="I14" s="10"/>
      <c r="J14" s="10">
        <v>621.1</v>
      </c>
      <c r="K14" s="10"/>
      <c r="L14" s="10"/>
      <c r="M14" s="11"/>
      <c r="N14" s="10"/>
      <c r="O14" s="10">
        <v>2.5064E8</v>
      </c>
      <c r="P14" s="10">
        <v>11752.0</v>
      </c>
      <c r="Q14" s="10">
        <v>4130000.0</v>
      </c>
      <c r="R14" s="10">
        <v>490.0</v>
      </c>
      <c r="S14" s="10">
        <v>2719922.0</v>
      </c>
      <c r="T14" s="10">
        <v>1.0738666E7</v>
      </c>
      <c r="U14" s="11"/>
      <c r="V14" s="11"/>
      <c r="W14" s="10">
        <v>842990.0</v>
      </c>
      <c r="X14" s="10">
        <v>3873359.0</v>
      </c>
      <c r="Y14" s="11"/>
      <c r="Z14" s="10"/>
      <c r="AA14" s="10">
        <v>632873.2</v>
      </c>
      <c r="AB14" s="11"/>
      <c r="AC14" s="10">
        <v>844405.0</v>
      </c>
      <c r="AD14" s="11"/>
      <c r="AE14" s="11"/>
      <c r="AF14" s="10"/>
      <c r="AG14" s="10">
        <v>27034.0</v>
      </c>
      <c r="AH14" s="11"/>
      <c r="AI14" s="10">
        <v>67276.0</v>
      </c>
      <c r="AJ14" s="11"/>
      <c r="AK14" s="10"/>
      <c r="AL14" s="11"/>
      <c r="AM14" s="10"/>
      <c r="AN14" s="10">
        <v>508029.0</v>
      </c>
      <c r="AO14" s="11"/>
      <c r="AP14" s="10">
        <v>24340.0</v>
      </c>
      <c r="AQ14" s="10"/>
      <c r="AR14" s="11"/>
      <c r="AS14" s="10">
        <v>14970.0</v>
      </c>
      <c r="AT14" s="11"/>
      <c r="AU14" s="11"/>
      <c r="AV14" s="10">
        <v>97974.0</v>
      </c>
      <c r="AW14" s="10">
        <v>2462.0</v>
      </c>
      <c r="AX14" s="11"/>
      <c r="AY14" s="34">
        <v>1885.128</v>
      </c>
      <c r="AZ14" s="10"/>
      <c r="BA14" s="10">
        <v>255364.0</v>
      </c>
      <c r="BB14" s="10"/>
      <c r="BC14" s="10"/>
      <c r="BD14" s="10">
        <v>675000.0</v>
      </c>
      <c r="BE14" s="10">
        <v>5577.0</v>
      </c>
      <c r="BF14" s="11"/>
      <c r="BG14" s="10">
        <v>92887.0</v>
      </c>
      <c r="BH14" s="10">
        <v>2.37238E7</v>
      </c>
      <c r="BI14" s="11"/>
      <c r="BJ14" s="11"/>
      <c r="BK14" s="11"/>
      <c r="BL14" s="10">
        <v>14556.0</v>
      </c>
      <c r="BM14" s="11"/>
      <c r="BN14" s="11"/>
      <c r="BO14" s="11"/>
      <c r="BP14" s="11"/>
      <c r="BQ14" s="11"/>
      <c r="BR14" s="11"/>
      <c r="BS14" s="11"/>
      <c r="BT14" s="11"/>
      <c r="BU14" s="11"/>
      <c r="BV14" s="11"/>
      <c r="BW14" s="11"/>
      <c r="BX14" s="11"/>
      <c r="BY14" s="11"/>
      <c r="BZ14" s="11"/>
      <c r="CA14" s="11"/>
      <c r="CB14" s="11"/>
      <c r="CC14" s="11"/>
      <c r="CD14" s="11"/>
      <c r="CE14" s="11"/>
      <c r="CF14" s="11"/>
      <c r="CG14" s="11"/>
      <c r="CH14" s="11"/>
      <c r="CI14" s="11"/>
      <c r="CJ14" s="11"/>
      <c r="CK14" s="11"/>
      <c r="CL14" s="11"/>
      <c r="CM14" s="11"/>
      <c r="CN14" s="11"/>
      <c r="CO14" s="11"/>
      <c r="CP14" s="11"/>
      <c r="CQ14" s="11"/>
      <c r="CR14" s="11"/>
      <c r="CS14" s="11"/>
      <c r="CT14" s="11"/>
      <c r="CU14" s="11"/>
      <c r="CV14" s="10"/>
      <c r="CW14" s="10"/>
      <c r="CX14" s="10"/>
      <c r="CY14" s="10"/>
      <c r="CZ14" s="10"/>
      <c r="DA14" s="11"/>
      <c r="DB14" s="11"/>
      <c r="DC14" s="11"/>
      <c r="DD14" s="11"/>
      <c r="DE14" s="11"/>
      <c r="DF14" s="11"/>
      <c r="DG14" s="10"/>
      <c r="DH14" s="11"/>
      <c r="DI14" s="11"/>
      <c r="DJ14" s="11"/>
      <c r="DK14" s="11"/>
      <c r="DL14" s="11"/>
      <c r="DM14" s="11"/>
      <c r="DN14" s="11"/>
      <c r="DO14" s="11"/>
      <c r="DP14" s="11"/>
      <c r="DQ14" s="11"/>
      <c r="DR14" s="11"/>
      <c r="DS14" s="11"/>
      <c r="DT14" s="11"/>
      <c r="DU14" s="10"/>
      <c r="DV14" s="11"/>
      <c r="DW14" s="11"/>
      <c r="DX14" s="11"/>
      <c r="DY14" s="11"/>
      <c r="DZ14" s="11"/>
      <c r="EA14" s="11"/>
      <c r="EB14" s="11"/>
      <c r="EC14" s="10"/>
      <c r="ED14" s="11"/>
      <c r="EE14" s="11"/>
      <c r="EF14" s="10"/>
      <c r="EG14" s="10"/>
      <c r="EH14" s="10"/>
      <c r="EI14" s="10"/>
      <c r="EK14" s="11"/>
      <c r="EL14" s="11"/>
      <c r="EM14" s="11"/>
      <c r="EN14" s="11"/>
      <c r="EO14" s="11"/>
      <c r="EP14" s="11"/>
      <c r="EQ14" s="11"/>
      <c r="ER14" s="11"/>
      <c r="ES14" s="11"/>
      <c r="ET14" s="11"/>
      <c r="EU14" s="11"/>
      <c r="EV14" s="11"/>
      <c r="EW14" s="11"/>
      <c r="EX14" s="11"/>
      <c r="EY14" s="11"/>
      <c r="EZ14" s="11"/>
      <c r="FA14" s="11"/>
      <c r="FB14" s="11"/>
      <c r="FC14" s="11"/>
      <c r="FD14" s="11"/>
      <c r="FE14" s="11"/>
      <c r="FF14" s="11"/>
      <c r="FG14" s="11"/>
      <c r="FH14" s="11"/>
      <c r="FI14" s="11"/>
      <c r="FJ14" s="11"/>
      <c r="FK14" s="11"/>
      <c r="FL14" s="11"/>
      <c r="FM14" s="11"/>
      <c r="FN14" s="11"/>
      <c r="FO14" s="11"/>
      <c r="FP14" s="11"/>
      <c r="FQ14" s="11"/>
      <c r="FR14" s="11"/>
      <c r="FS14" s="11"/>
      <c r="FT14" s="11"/>
      <c r="FU14" s="11"/>
      <c r="FV14" s="11"/>
      <c r="FW14" s="11"/>
      <c r="FX14" s="11"/>
      <c r="FY14" s="11"/>
      <c r="FZ14" s="11"/>
      <c r="GA14" s="11"/>
      <c r="GB14" s="11"/>
      <c r="GC14" s="11"/>
      <c r="GD14" s="11"/>
      <c r="GE14" s="11"/>
      <c r="GF14" s="11"/>
      <c r="GG14" s="11"/>
      <c r="GH14" s="11"/>
      <c r="GI14" s="11"/>
      <c r="GJ14" s="11"/>
      <c r="GK14" s="11"/>
      <c r="GL14" s="11"/>
      <c r="GM14" s="11"/>
      <c r="GN14" s="11"/>
      <c r="GO14" s="11"/>
      <c r="GP14" s="11"/>
      <c r="GQ14" s="11"/>
      <c r="GR14" s="11"/>
      <c r="GS14" s="11"/>
      <c r="GT14" s="11"/>
      <c r="GU14" s="11"/>
      <c r="GV14" s="11"/>
      <c r="GW14" s="11"/>
      <c r="GX14" s="11"/>
      <c r="GY14" s="11"/>
      <c r="GZ14" s="11"/>
      <c r="HA14" s="11"/>
      <c r="HB14" s="11"/>
      <c r="HC14" s="11"/>
      <c r="HD14" s="11"/>
      <c r="HE14" s="11"/>
      <c r="HF14" s="11"/>
      <c r="HG14" s="11"/>
      <c r="HH14" s="11"/>
      <c r="HI14" s="11"/>
      <c r="HJ14" s="11"/>
      <c r="HK14" s="11"/>
      <c r="HL14" s="11"/>
      <c r="HM14" s="11"/>
      <c r="HN14" s="11"/>
      <c r="HO14" s="11"/>
      <c r="HP14" s="11"/>
      <c r="HQ14" s="11"/>
      <c r="HR14" s="11"/>
      <c r="HS14" s="11"/>
      <c r="HT14" s="11"/>
      <c r="HU14" s="11"/>
      <c r="HV14" s="11"/>
      <c r="HW14" s="11"/>
      <c r="HX14" s="11"/>
      <c r="HY14" s="11"/>
      <c r="HZ14" s="11"/>
      <c r="IA14" s="11"/>
      <c r="IB14" s="11"/>
      <c r="IC14" s="11"/>
      <c r="ID14" s="11"/>
      <c r="IE14" s="11"/>
      <c r="IF14" s="11"/>
      <c r="IG14" s="11"/>
      <c r="IH14" s="11"/>
      <c r="II14" s="11"/>
      <c r="IJ14" s="11"/>
      <c r="IK14" s="11"/>
      <c r="IL14" s="11"/>
      <c r="IM14" s="11"/>
      <c r="IN14" s="11"/>
      <c r="IO14" s="11"/>
      <c r="IP14" s="11"/>
      <c r="IQ14" s="11"/>
      <c r="IR14" s="11"/>
      <c r="IS14" s="11"/>
      <c r="IT14" s="11"/>
      <c r="IU14" s="11"/>
      <c r="IV14" s="11"/>
      <c r="IW14" s="11"/>
      <c r="IX14" s="11"/>
      <c r="IY14" s="11"/>
      <c r="IZ14" s="11"/>
      <c r="JA14" s="11"/>
      <c r="JB14" s="11"/>
      <c r="JC14" s="11"/>
      <c r="JD14" s="11"/>
      <c r="JE14" s="11"/>
      <c r="JF14" s="11"/>
      <c r="JG14" s="11"/>
      <c r="JH14" s="11"/>
      <c r="JI14" s="11"/>
      <c r="JJ14" s="11"/>
      <c r="JK14" s="11"/>
      <c r="JL14" s="11"/>
      <c r="JM14" s="11"/>
      <c r="JN14" s="11"/>
      <c r="JO14" s="11"/>
      <c r="JP14" s="11"/>
      <c r="JQ14" s="11"/>
      <c r="JR14" s="11"/>
      <c r="JS14" s="11"/>
      <c r="JT14" s="11"/>
      <c r="JU14" s="11"/>
      <c r="JV14" s="11"/>
      <c r="JW14" s="11"/>
      <c r="JX14" s="11"/>
      <c r="JY14" s="11"/>
      <c r="JZ14" s="11"/>
      <c r="KA14" s="11"/>
      <c r="KB14" s="11"/>
      <c r="KC14" s="11"/>
      <c r="KD14" s="11"/>
      <c r="KE14" s="11"/>
      <c r="KF14" s="11"/>
      <c r="KG14" s="11"/>
      <c r="KH14" s="11"/>
      <c r="KI14" s="11"/>
      <c r="KJ14" s="11"/>
      <c r="KK14" s="11"/>
      <c r="KL14" s="11"/>
      <c r="KM14" s="11"/>
      <c r="KN14" s="11"/>
      <c r="KO14" s="11"/>
      <c r="KP14" s="11"/>
      <c r="KQ14" s="11"/>
      <c r="KR14" s="11"/>
      <c r="KS14" s="11"/>
      <c r="KT14" s="11"/>
      <c r="KU14" s="11"/>
      <c r="KV14" s="11"/>
      <c r="KW14" s="11"/>
      <c r="KX14" s="11"/>
      <c r="KY14" s="11"/>
      <c r="KZ14" s="11"/>
      <c r="LA14" s="11"/>
      <c r="LB14" s="11"/>
      <c r="LC14" s="11"/>
      <c r="LD14" s="11"/>
      <c r="LE14" s="11"/>
      <c r="LF14" s="11"/>
      <c r="LG14" s="11"/>
      <c r="LH14" s="11"/>
      <c r="LI14" s="11"/>
      <c r="LJ14" s="11"/>
      <c r="LK14" s="11"/>
      <c r="LL14" s="11"/>
      <c r="LM14" s="11"/>
      <c r="LN14" s="11"/>
      <c r="LO14" s="11"/>
      <c r="LP14" s="11"/>
      <c r="LQ14" s="11"/>
      <c r="LR14" s="11"/>
      <c r="LS14" s="11"/>
      <c r="LT14" s="11"/>
      <c r="LU14" s="11"/>
      <c r="LV14" s="11"/>
      <c r="LW14" s="11"/>
      <c r="LX14" s="11"/>
      <c r="LY14" s="11"/>
      <c r="LZ14" s="11"/>
      <c r="MA14" s="11"/>
      <c r="MB14" s="11"/>
      <c r="MC14" s="11"/>
      <c r="MD14" s="11"/>
      <c r="ME14" s="11"/>
      <c r="MF14" s="11"/>
      <c r="MG14" s="11"/>
      <c r="MH14" s="11"/>
      <c r="MI14" s="11"/>
      <c r="MJ14" s="11"/>
      <c r="MK14" s="11"/>
      <c r="ML14" s="11"/>
      <c r="MM14" s="11"/>
      <c r="MN14" s="11"/>
      <c r="MO14" s="11"/>
      <c r="MP14" s="11"/>
      <c r="MQ14" s="11"/>
      <c r="MR14" s="11"/>
      <c r="MS14" s="11"/>
      <c r="MT14" s="11"/>
      <c r="MU14" s="11"/>
      <c r="MV14" s="11"/>
      <c r="MW14" s="11"/>
      <c r="MX14" s="11"/>
      <c r="MY14" s="11"/>
      <c r="MZ14" s="11"/>
      <c r="NA14" s="11"/>
      <c r="NB14" s="11"/>
      <c r="NC14" s="11"/>
      <c r="ND14" s="11"/>
      <c r="NE14" s="11"/>
      <c r="NF14" s="11"/>
      <c r="NG14" s="11"/>
      <c r="NH14" s="11"/>
      <c r="NI14" s="11"/>
      <c r="NJ14" s="11"/>
      <c r="NK14" s="11"/>
      <c r="NL14" s="11"/>
      <c r="NM14" s="11"/>
      <c r="NN14" s="11"/>
      <c r="NO14" s="11"/>
      <c r="NP14" s="11"/>
      <c r="NQ14" s="11"/>
      <c r="NR14" s="11"/>
      <c r="NS14" s="11"/>
      <c r="NT14" s="11"/>
      <c r="NU14" s="11"/>
      <c r="NV14" s="11"/>
      <c r="NW14" s="11"/>
      <c r="NX14" s="11"/>
      <c r="NY14" s="11"/>
      <c r="NZ14" s="11"/>
      <c r="OA14" s="11"/>
      <c r="OB14" s="11"/>
      <c r="OC14" s="11"/>
      <c r="OD14" s="11"/>
      <c r="OE14" s="11"/>
      <c r="OF14" s="11"/>
      <c r="OG14" s="11"/>
      <c r="OH14" s="11"/>
      <c r="OI14" s="11"/>
      <c r="OJ14" s="11"/>
      <c r="OK14" s="11"/>
      <c r="OL14" s="11"/>
      <c r="OM14" s="11"/>
      <c r="ON14" s="11"/>
      <c r="OO14" s="11"/>
      <c r="OP14" s="11"/>
      <c r="OQ14" s="11"/>
      <c r="OR14" s="11"/>
      <c r="OS14" s="11"/>
      <c r="OT14" s="11"/>
      <c r="OU14" s="11"/>
      <c r="OV14" s="11"/>
      <c r="OW14" s="11"/>
      <c r="OX14" s="11"/>
      <c r="OY14" s="11"/>
      <c r="OZ14" s="11"/>
      <c r="PA14" s="11"/>
      <c r="PB14" s="11"/>
      <c r="PC14" s="11"/>
      <c r="PD14" s="11"/>
      <c r="PE14" s="11"/>
      <c r="PF14" s="11"/>
      <c r="PG14" s="11"/>
      <c r="PH14" s="11"/>
      <c r="PI14" s="11"/>
      <c r="PJ14" s="11"/>
      <c r="PK14" s="11"/>
      <c r="PL14" s="11"/>
      <c r="PM14" s="11"/>
      <c r="PN14" s="11"/>
      <c r="PO14" s="11"/>
      <c r="PP14" s="11"/>
      <c r="PQ14" s="11"/>
      <c r="PR14" s="11"/>
      <c r="PS14" s="11"/>
      <c r="PT14" s="11"/>
      <c r="PU14" s="11"/>
      <c r="PV14" s="11"/>
      <c r="PW14" s="11"/>
      <c r="PX14" s="11"/>
      <c r="PY14" s="11"/>
      <c r="PZ14" s="11"/>
      <c r="QA14" s="11"/>
      <c r="QB14" s="11"/>
      <c r="QC14" s="11"/>
      <c r="QD14" s="11"/>
      <c r="QE14" s="11"/>
      <c r="QF14" s="11"/>
      <c r="QG14" s="11"/>
      <c r="QH14" s="11"/>
      <c r="QI14" s="11"/>
      <c r="QJ14" s="11"/>
      <c r="QK14" s="11"/>
      <c r="QL14" s="11"/>
      <c r="QM14" s="11"/>
      <c r="QN14" s="11"/>
      <c r="QO14" s="11"/>
      <c r="QP14" s="11"/>
      <c r="QQ14" s="11"/>
      <c r="QR14" s="11"/>
      <c r="QS14" s="11"/>
      <c r="QT14" s="11"/>
      <c r="QU14" s="11"/>
      <c r="QV14" s="11"/>
      <c r="QW14" s="11"/>
      <c r="QX14" s="11"/>
      <c r="QY14" s="11"/>
      <c r="QZ14" s="11"/>
      <c r="RA14" s="11"/>
      <c r="RB14" s="11"/>
      <c r="RC14" s="11"/>
      <c r="RD14" s="11"/>
      <c r="RE14" s="11"/>
      <c r="RF14" s="11"/>
      <c r="RG14" s="11"/>
      <c r="RH14" s="11"/>
      <c r="RI14" s="11"/>
      <c r="RJ14" s="11"/>
      <c r="RK14" s="11"/>
      <c r="RL14" s="11"/>
      <c r="RM14" s="11"/>
      <c r="RN14" s="11"/>
      <c r="RO14" s="11"/>
      <c r="RP14" s="11"/>
      <c r="RQ14" s="11"/>
      <c r="RR14" s="11"/>
      <c r="RS14" s="11"/>
      <c r="RT14" s="11"/>
      <c r="RU14" s="11"/>
      <c r="RV14" s="11"/>
      <c r="RW14" s="11"/>
      <c r="RX14" s="11"/>
      <c r="RY14" s="11"/>
      <c r="RZ14" s="11"/>
      <c r="SA14" s="11"/>
      <c r="SB14" s="11"/>
      <c r="SC14" s="11"/>
      <c r="SD14" s="11"/>
      <c r="SE14" s="11"/>
      <c r="SF14" s="11"/>
      <c r="SG14" s="11"/>
      <c r="SH14" s="11"/>
      <c r="SI14" s="11"/>
      <c r="SJ14" s="11"/>
      <c r="SK14" s="11"/>
      <c r="SL14" s="11"/>
      <c r="SM14" s="11"/>
      <c r="SN14" s="11"/>
      <c r="SO14" s="11"/>
      <c r="SP14" s="11"/>
      <c r="SQ14" s="11"/>
      <c r="SR14" s="11"/>
      <c r="SS14" s="11"/>
      <c r="ST14" s="11"/>
      <c r="SU14" s="11"/>
      <c r="SV14" s="11"/>
      <c r="SW14" s="11"/>
      <c r="SX14" s="11"/>
      <c r="SY14" s="11"/>
      <c r="SZ14" s="11"/>
      <c r="TA14" s="11"/>
      <c r="TB14" s="11"/>
      <c r="TC14" s="11"/>
      <c r="TD14" s="11"/>
      <c r="TE14" s="11"/>
      <c r="TF14" s="11"/>
      <c r="TG14" s="11"/>
      <c r="TH14" s="11"/>
      <c r="TI14" s="11"/>
      <c r="TJ14" s="11"/>
      <c r="TK14" s="11"/>
      <c r="TL14" s="11"/>
      <c r="TM14" s="11"/>
      <c r="TN14" s="11"/>
      <c r="TO14" s="11"/>
      <c r="TP14" s="11"/>
      <c r="TQ14" s="11"/>
      <c r="TR14" s="11"/>
      <c r="TS14" s="11"/>
      <c r="TT14" s="11"/>
      <c r="TU14" s="11"/>
      <c r="TV14" s="11"/>
      <c r="TW14" s="11"/>
      <c r="TX14" s="11"/>
      <c r="TY14" s="11"/>
      <c r="TZ14" s="11"/>
      <c r="UA14" s="11"/>
      <c r="UB14" s="11"/>
      <c r="UC14" s="11"/>
      <c r="UD14" s="11"/>
      <c r="UE14" s="11"/>
      <c r="UF14" s="11"/>
      <c r="UG14" s="11"/>
      <c r="UH14" s="11"/>
      <c r="UI14" s="11"/>
      <c r="UJ14" s="11"/>
      <c r="UK14" s="11"/>
      <c r="UL14" s="11"/>
      <c r="UM14" s="11"/>
      <c r="UN14" s="11"/>
      <c r="UO14" s="11"/>
      <c r="UP14" s="11"/>
      <c r="UQ14" s="11"/>
      <c r="UR14" s="11"/>
      <c r="US14" s="11"/>
      <c r="UT14" s="11"/>
      <c r="UU14" s="11"/>
      <c r="UV14" s="11"/>
      <c r="UW14" s="11"/>
      <c r="UX14" s="11"/>
      <c r="UY14" s="11"/>
      <c r="UZ14" s="11"/>
      <c r="VA14" s="11"/>
      <c r="VB14" s="11"/>
      <c r="VC14" s="11"/>
      <c r="VD14" s="11"/>
      <c r="VE14" s="11"/>
      <c r="VF14" s="11"/>
      <c r="VG14" s="11"/>
      <c r="VH14" s="11"/>
      <c r="VI14" s="11"/>
      <c r="VJ14" s="11"/>
      <c r="VK14" s="11"/>
      <c r="VL14" s="11"/>
      <c r="VM14" s="11"/>
      <c r="VN14" s="11"/>
      <c r="VO14" s="11"/>
      <c r="VP14" s="11"/>
      <c r="VQ14" s="11"/>
      <c r="VR14" s="11"/>
      <c r="VS14" s="11"/>
      <c r="VT14" s="11"/>
      <c r="VU14" s="11"/>
      <c r="VV14" s="11"/>
      <c r="VW14" s="11"/>
      <c r="VX14" s="11"/>
      <c r="VY14" s="11"/>
      <c r="VZ14" s="11"/>
      <c r="WA14" s="11"/>
      <c r="WB14" s="11"/>
      <c r="WC14" s="11"/>
      <c r="WD14" s="11"/>
      <c r="WE14" s="11"/>
      <c r="WF14" s="11"/>
      <c r="WG14" s="11"/>
      <c r="WH14" s="11"/>
      <c r="WI14" s="11"/>
      <c r="WJ14" s="11"/>
      <c r="WK14" s="11"/>
      <c r="WL14" s="11"/>
      <c r="WM14" s="11"/>
      <c r="WN14" s="11"/>
      <c r="WO14" s="11"/>
      <c r="WP14" s="11"/>
      <c r="WQ14" s="11"/>
      <c r="WR14" s="11"/>
      <c r="WS14" s="11"/>
      <c r="WT14" s="11"/>
      <c r="WU14" s="11"/>
      <c r="WV14" s="11"/>
      <c r="WW14" s="11"/>
      <c r="WX14" s="11"/>
      <c r="WY14" s="11"/>
      <c r="WZ14" s="11"/>
      <c r="XA14" s="11"/>
      <c r="XB14" s="11"/>
      <c r="XC14" s="11"/>
      <c r="XD14" s="11"/>
      <c r="XE14" s="11"/>
      <c r="XF14" s="11"/>
      <c r="XG14" s="11"/>
      <c r="XH14" s="11"/>
      <c r="XI14" s="11"/>
      <c r="XJ14" s="11"/>
      <c r="XK14" s="11"/>
      <c r="XL14" s="11"/>
      <c r="XM14" s="11"/>
      <c r="XN14" s="11"/>
      <c r="XO14" s="11"/>
      <c r="XP14" s="11"/>
      <c r="XQ14" s="11"/>
      <c r="XR14" s="11"/>
      <c r="XS14" s="11"/>
      <c r="XT14" s="11"/>
      <c r="XU14" s="11"/>
      <c r="XV14" s="11"/>
      <c r="XW14" s="11"/>
      <c r="XX14" s="11"/>
      <c r="XY14" s="11"/>
      <c r="XZ14" s="11"/>
      <c r="YA14" s="11"/>
      <c r="YB14" s="11"/>
      <c r="YC14" s="11"/>
      <c r="YD14" s="11"/>
      <c r="YE14" s="11"/>
      <c r="YF14" s="11"/>
      <c r="YG14" s="11"/>
      <c r="YH14" s="11"/>
      <c r="YI14" s="11"/>
      <c r="YJ14" s="11"/>
      <c r="YK14" s="11"/>
      <c r="YL14" s="11"/>
      <c r="YM14" s="11"/>
      <c r="YN14" s="11"/>
      <c r="YO14" s="11"/>
      <c r="YP14" s="11"/>
      <c r="YQ14" s="11"/>
      <c r="YR14" s="11"/>
      <c r="YS14" s="11"/>
      <c r="YT14" s="11"/>
      <c r="YU14" s="11"/>
      <c r="YV14" s="11"/>
      <c r="YW14" s="11"/>
      <c r="YX14" s="11"/>
      <c r="YY14" s="11"/>
      <c r="YZ14" s="11"/>
      <c r="ZA14" s="11"/>
      <c r="ZB14" s="11"/>
      <c r="ZC14" s="11"/>
      <c r="ZD14" s="11"/>
      <c r="ZE14" s="11"/>
      <c r="ZF14" s="11"/>
      <c r="ZG14" s="11"/>
      <c r="ZH14" s="11"/>
      <c r="ZI14" s="11"/>
      <c r="ZJ14" s="11"/>
      <c r="ZK14" s="11"/>
      <c r="ZL14" s="11"/>
      <c r="ZM14" s="11"/>
      <c r="ZN14" s="11"/>
      <c r="ZO14" s="11"/>
      <c r="ZP14" s="11"/>
      <c r="ZQ14" s="11"/>
      <c r="ZR14" s="11"/>
      <c r="ZS14" s="11"/>
      <c r="ZT14" s="11"/>
      <c r="ZU14" s="11"/>
      <c r="ZV14" s="11"/>
      <c r="ZW14" s="11"/>
      <c r="ZX14" s="11"/>
      <c r="ZY14" s="11"/>
      <c r="ZZ14" s="11"/>
      <c r="AAA14" s="11"/>
      <c r="AAB14" s="11"/>
      <c r="AAC14" s="11"/>
      <c r="AAD14" s="11"/>
      <c r="AAE14" s="11"/>
      <c r="AAF14" s="11"/>
      <c r="AAG14" s="11"/>
      <c r="AAH14" s="11"/>
      <c r="AAI14" s="11"/>
      <c r="AAJ14" s="11"/>
      <c r="AAK14" s="11"/>
      <c r="AAL14" s="11"/>
      <c r="AAM14" s="11"/>
      <c r="AAN14" s="11"/>
      <c r="AAO14" s="11"/>
      <c r="AAP14" s="11"/>
      <c r="AAQ14" s="11"/>
      <c r="AAR14" s="11"/>
      <c r="AAS14" s="11"/>
      <c r="AAT14" s="11"/>
      <c r="AAU14" s="11"/>
      <c r="AAV14" s="11"/>
      <c r="AAW14" s="11"/>
      <c r="AAX14" s="11"/>
      <c r="AAY14" s="11"/>
      <c r="AAZ14" s="11"/>
      <c r="ABA14" s="11"/>
      <c r="ABB14" s="11"/>
      <c r="ABC14" s="11"/>
      <c r="ABD14" s="11"/>
      <c r="ABE14" s="11"/>
      <c r="ABF14" s="11"/>
      <c r="ABG14" s="11"/>
      <c r="ABH14" s="11"/>
      <c r="ABI14" s="11"/>
      <c r="ABJ14" s="11"/>
      <c r="ABK14" s="11"/>
      <c r="ABL14" s="11"/>
      <c r="ABM14" s="11"/>
      <c r="ABN14" s="11"/>
      <c r="ABO14" s="11"/>
      <c r="ABP14" s="11"/>
      <c r="ABQ14" s="11"/>
      <c r="ABR14" s="11"/>
      <c r="ABS14" s="11"/>
      <c r="ABT14" s="11"/>
      <c r="ABU14" s="11"/>
      <c r="ABV14" s="11"/>
      <c r="ABW14" s="11"/>
      <c r="ABX14" s="11"/>
      <c r="ABY14" s="11"/>
      <c r="ABZ14" s="11"/>
      <c r="ACA14" s="11"/>
      <c r="ACB14" s="11"/>
      <c r="ACC14" s="11"/>
      <c r="ACD14" s="11"/>
      <c r="ACE14" s="11"/>
      <c r="ACF14" s="11"/>
      <c r="ACG14" s="11"/>
      <c r="ACH14" s="11"/>
      <c r="ACI14" s="11"/>
      <c r="ACJ14" s="11"/>
      <c r="ACK14" s="11"/>
      <c r="ACL14" s="11"/>
      <c r="ACM14" s="11"/>
      <c r="ACN14" s="11"/>
      <c r="ACO14" s="11"/>
      <c r="ACP14" s="11"/>
      <c r="ACQ14" s="11"/>
      <c r="ACR14" s="11"/>
      <c r="ACS14" s="11"/>
      <c r="ACT14" s="11"/>
      <c r="ACU14" s="11"/>
      <c r="ACV14" s="11"/>
      <c r="ACW14" s="11"/>
      <c r="ACX14" s="11"/>
      <c r="ACY14" s="11"/>
      <c r="ACZ14" s="11"/>
      <c r="ADA14" s="11"/>
      <c r="ADB14" s="11"/>
      <c r="ADC14" s="11"/>
      <c r="ADD14" s="11"/>
      <c r="ADE14" s="11"/>
      <c r="ADF14" s="11"/>
      <c r="ADG14" s="11"/>
      <c r="ADH14" s="11"/>
      <c r="ADI14" s="11"/>
      <c r="ADJ14" s="11"/>
      <c r="ADK14" s="11"/>
      <c r="ADL14" s="11"/>
      <c r="ADM14" s="11"/>
      <c r="ADN14" s="11"/>
      <c r="ADO14" s="11"/>
      <c r="ADP14" s="11"/>
      <c r="ADQ14" s="11"/>
      <c r="ADR14" s="11"/>
      <c r="ADS14" s="11"/>
      <c r="ADT14" s="11"/>
      <c r="ADU14" s="11"/>
      <c r="ADV14" s="11"/>
      <c r="ADW14" s="11"/>
      <c r="ADX14" s="11"/>
      <c r="ADY14" s="11"/>
      <c r="ADZ14" s="11"/>
      <c r="AEA14" s="11"/>
      <c r="AEB14" s="11"/>
      <c r="AEC14" s="11"/>
      <c r="AED14" s="11"/>
      <c r="AEE14" s="11"/>
      <c r="AEF14" s="11"/>
      <c r="AEG14" s="11"/>
      <c r="AEH14" s="11"/>
      <c r="AEI14" s="11"/>
      <c r="AEJ14" s="11"/>
      <c r="AEK14" s="11"/>
      <c r="AEL14" s="11"/>
      <c r="AEM14" s="11"/>
      <c r="AEN14" s="11"/>
      <c r="AEO14" s="11"/>
      <c r="AEP14" s="11"/>
      <c r="AEQ14" s="11"/>
      <c r="AER14" s="11"/>
      <c r="AES14" s="11"/>
      <c r="AET14" s="11"/>
      <c r="AEU14" s="11"/>
      <c r="AEV14" s="11"/>
      <c r="AEW14" s="11"/>
      <c r="AEX14" s="11"/>
      <c r="AEY14" s="11"/>
      <c r="AEZ14" s="11"/>
      <c r="AFA14" s="11"/>
      <c r="AFB14" s="11"/>
      <c r="AFC14" s="11"/>
      <c r="AFD14" s="11"/>
      <c r="AFE14" s="11"/>
      <c r="AFF14" s="11"/>
      <c r="AFG14" s="11"/>
      <c r="AFH14" s="11"/>
      <c r="AFI14" s="11"/>
      <c r="AFJ14" s="11"/>
      <c r="AFK14" s="11"/>
      <c r="AFL14" s="11"/>
      <c r="AFM14" s="11"/>
      <c r="AFN14" s="11"/>
      <c r="AFO14" s="11"/>
      <c r="AFP14" s="11"/>
      <c r="AFQ14" s="11"/>
      <c r="AFR14" s="11"/>
      <c r="AFS14" s="11"/>
      <c r="AFT14" s="11"/>
      <c r="AFU14" s="11"/>
      <c r="AFV14" s="11"/>
      <c r="AFW14" s="11"/>
      <c r="AFX14" s="11"/>
      <c r="AFY14" s="11"/>
      <c r="AFZ14" s="11"/>
      <c r="AGA14" s="11"/>
      <c r="AGB14" s="11"/>
      <c r="AGC14" s="11"/>
      <c r="AGD14" s="11"/>
      <c r="AGE14" s="11"/>
      <c r="AGF14" s="11"/>
      <c r="AGG14" s="11"/>
      <c r="AGH14" s="11"/>
      <c r="AGI14" s="11"/>
      <c r="AGJ14" s="11"/>
      <c r="AGK14" s="11"/>
      <c r="AGL14" s="11"/>
      <c r="AGM14" s="11"/>
      <c r="AGN14" s="11"/>
      <c r="AGO14" s="11"/>
      <c r="AGP14" s="11"/>
      <c r="AGQ14" s="11"/>
      <c r="AGR14" s="11"/>
      <c r="AGS14" s="11"/>
      <c r="AGT14" s="11"/>
      <c r="AGU14" s="11"/>
      <c r="AGV14" s="11"/>
      <c r="AGW14" s="11"/>
      <c r="AGX14" s="11"/>
      <c r="AGY14" s="11"/>
      <c r="AGZ14" s="11"/>
      <c r="AHA14" s="11"/>
      <c r="AHB14" s="11"/>
      <c r="AHC14" s="11"/>
      <c r="AHD14" s="11"/>
      <c r="AHE14" s="11"/>
      <c r="AHF14" s="11"/>
      <c r="AHG14" s="11"/>
      <c r="AHH14" s="11"/>
      <c r="AHI14" s="11"/>
      <c r="AHJ14" s="11"/>
      <c r="AHK14" s="11"/>
      <c r="AHL14" s="11"/>
      <c r="AHM14" s="11"/>
      <c r="AHN14" s="11"/>
      <c r="AHO14" s="11"/>
      <c r="AHP14" s="11"/>
      <c r="AHQ14" s="11"/>
      <c r="AHR14" s="11"/>
      <c r="AHS14" s="11"/>
      <c r="AHT14" s="11"/>
      <c r="AHU14" s="11"/>
      <c r="AHV14" s="11"/>
      <c r="AHW14" s="11"/>
      <c r="AHX14" s="11"/>
      <c r="AHY14" s="11"/>
      <c r="AHZ14" s="11"/>
      <c r="AIA14" s="11"/>
      <c r="AIB14" s="11"/>
      <c r="AIC14" s="11"/>
      <c r="AID14" s="11"/>
      <c r="AIE14" s="11"/>
      <c r="AIF14" s="11"/>
      <c r="AIG14" s="11"/>
      <c r="AIH14" s="11"/>
      <c r="AII14" s="11"/>
      <c r="AIJ14" s="11"/>
      <c r="AIK14" s="11"/>
      <c r="AIL14" s="11"/>
      <c r="AIM14" s="11"/>
    </row>
    <row r="15">
      <c r="B15" s="35" t="s">
        <v>501</v>
      </c>
      <c r="C15" s="36"/>
      <c r="D15" s="36">
        <v>13000.0</v>
      </c>
      <c r="E15" s="36">
        <v>860.0</v>
      </c>
      <c r="F15" s="36"/>
      <c r="G15" s="37"/>
      <c r="H15" s="36"/>
      <c r="I15" s="36"/>
      <c r="J15" s="36"/>
      <c r="K15" s="36"/>
      <c r="L15" s="36"/>
      <c r="M15" s="37"/>
      <c r="N15" s="36">
        <v>59750.0</v>
      </c>
      <c r="O15" s="37"/>
      <c r="P15" s="37"/>
      <c r="Q15" s="37"/>
      <c r="R15" s="37"/>
      <c r="S15" s="37"/>
      <c r="T15" s="37"/>
      <c r="U15" s="37"/>
      <c r="V15" s="37"/>
      <c r="W15" s="37"/>
      <c r="X15" s="36">
        <v>5834000.0</v>
      </c>
      <c r="Y15" s="37"/>
      <c r="Z15" s="37"/>
      <c r="AA15" s="37"/>
      <c r="AB15" s="37"/>
      <c r="AC15" s="37"/>
      <c r="AD15" s="37"/>
      <c r="AE15" s="37"/>
      <c r="AF15" s="36"/>
      <c r="AG15" s="36"/>
      <c r="AH15" s="37"/>
      <c r="AI15" s="36"/>
      <c r="AJ15" s="37"/>
      <c r="AK15" s="36"/>
      <c r="AL15" s="37"/>
      <c r="AM15" s="36"/>
      <c r="AN15" s="37"/>
      <c r="AO15" s="37"/>
      <c r="AP15" s="37"/>
      <c r="AQ15" s="36" t="s">
        <v>502</v>
      </c>
      <c r="AR15" s="37"/>
      <c r="AS15" s="37"/>
      <c r="AT15" s="37"/>
      <c r="AU15" s="37"/>
      <c r="AV15" s="37"/>
      <c r="AW15" s="36">
        <v>597.0</v>
      </c>
      <c r="AX15" s="37"/>
      <c r="AY15" s="38"/>
      <c r="AZ15" s="36"/>
      <c r="BA15" s="37"/>
      <c r="BB15" s="36"/>
      <c r="BC15" s="36"/>
      <c r="BD15" s="36"/>
      <c r="BE15" s="36"/>
      <c r="BF15" s="37"/>
      <c r="BG15" s="37"/>
      <c r="BH15" s="36">
        <v>370009.0</v>
      </c>
      <c r="BI15" s="37"/>
      <c r="BJ15" s="37"/>
      <c r="BK15" s="37"/>
      <c r="BL15" s="37"/>
      <c r="BM15" s="37"/>
      <c r="BN15" s="37"/>
      <c r="BO15" s="37"/>
      <c r="BP15" s="37"/>
      <c r="BQ15" s="37"/>
      <c r="BR15" s="37"/>
      <c r="BS15" s="37"/>
      <c r="BT15" s="37"/>
      <c r="BU15" s="37"/>
      <c r="BV15" s="37"/>
      <c r="BW15" s="37"/>
      <c r="BX15" s="37"/>
      <c r="BY15" s="37"/>
      <c r="BZ15" s="37"/>
      <c r="CA15" s="37"/>
      <c r="CB15" s="37"/>
      <c r="CC15" s="37"/>
      <c r="CD15" s="37"/>
      <c r="CE15" s="37"/>
      <c r="CF15" s="37"/>
      <c r="CG15" s="37"/>
      <c r="CH15" s="37"/>
      <c r="CI15" s="37"/>
      <c r="CJ15" s="37"/>
      <c r="CK15" s="37"/>
      <c r="CL15" s="37"/>
      <c r="CM15" s="37"/>
      <c r="CN15" s="37"/>
      <c r="CO15" s="37"/>
      <c r="CP15" s="37"/>
      <c r="CQ15" s="37"/>
      <c r="CR15" s="37"/>
      <c r="CS15" s="37"/>
      <c r="CT15" s="37"/>
      <c r="CU15" s="37"/>
      <c r="CV15" s="36"/>
      <c r="CW15" s="36"/>
      <c r="CX15" s="36"/>
      <c r="CY15" s="36"/>
      <c r="CZ15" s="36"/>
      <c r="DA15" s="37"/>
      <c r="DB15" s="37"/>
      <c r="DC15" s="37"/>
      <c r="DD15" s="37"/>
      <c r="DE15" s="37"/>
      <c r="DF15" s="37"/>
      <c r="DG15" s="36"/>
      <c r="DH15" s="37"/>
      <c r="DI15" s="37"/>
      <c r="DJ15" s="37"/>
      <c r="DK15" s="37"/>
      <c r="DL15" s="37"/>
      <c r="DM15" s="37"/>
      <c r="DN15" s="37"/>
      <c r="DO15" s="37"/>
      <c r="DP15" s="37"/>
      <c r="DQ15" s="37"/>
      <c r="DR15" s="37"/>
      <c r="DS15" s="37"/>
      <c r="DT15" s="37"/>
      <c r="DU15" s="36"/>
      <c r="DV15" s="37"/>
      <c r="DW15" s="37"/>
      <c r="DX15" s="37"/>
      <c r="DY15" s="37"/>
      <c r="DZ15" s="37"/>
      <c r="EA15" s="37"/>
      <c r="EB15" s="37"/>
      <c r="EC15" s="36"/>
      <c r="ED15" s="37"/>
      <c r="EE15" s="37"/>
      <c r="EF15" s="36"/>
      <c r="EG15" s="36"/>
      <c r="EH15" s="36"/>
      <c r="EI15" s="36"/>
      <c r="EJ15" s="38"/>
      <c r="EK15" s="37"/>
      <c r="EL15" s="37"/>
      <c r="EM15" s="37"/>
      <c r="EN15" s="37"/>
      <c r="EO15" s="37"/>
      <c r="EP15" s="37"/>
      <c r="EQ15" s="37"/>
      <c r="ER15" s="37"/>
      <c r="ES15" s="37"/>
      <c r="ET15" s="37"/>
      <c r="EU15" s="37"/>
      <c r="EV15" s="37"/>
      <c r="EW15" s="37"/>
      <c r="EX15" s="37"/>
      <c r="EY15" s="37"/>
      <c r="EZ15" s="37"/>
      <c r="FA15" s="37"/>
      <c r="FB15" s="37"/>
      <c r="FC15" s="37"/>
      <c r="FD15" s="37"/>
      <c r="FE15" s="37"/>
      <c r="FF15" s="37"/>
      <c r="FG15" s="37"/>
      <c r="FH15" s="37"/>
      <c r="FI15" s="37"/>
      <c r="FJ15" s="37"/>
      <c r="FK15" s="37"/>
      <c r="FL15" s="37"/>
      <c r="FM15" s="37"/>
      <c r="FN15" s="37"/>
      <c r="FO15" s="37"/>
      <c r="FP15" s="37"/>
      <c r="FQ15" s="37"/>
      <c r="FR15" s="37"/>
      <c r="FS15" s="37"/>
      <c r="FT15" s="37"/>
      <c r="FU15" s="37"/>
      <c r="FV15" s="37"/>
      <c r="FW15" s="37"/>
      <c r="FX15" s="37"/>
      <c r="FY15" s="37"/>
      <c r="FZ15" s="37"/>
      <c r="GA15" s="37"/>
      <c r="GB15" s="37"/>
      <c r="GC15" s="37"/>
      <c r="GD15" s="37"/>
      <c r="GE15" s="37"/>
      <c r="GF15" s="37"/>
      <c r="GG15" s="37"/>
      <c r="GH15" s="37"/>
      <c r="GI15" s="37"/>
      <c r="GJ15" s="37"/>
      <c r="GK15" s="37"/>
      <c r="GL15" s="37"/>
      <c r="GM15" s="37"/>
      <c r="GN15" s="37"/>
      <c r="GO15" s="37"/>
      <c r="GP15" s="37"/>
      <c r="GQ15" s="37"/>
      <c r="GR15" s="37"/>
      <c r="GS15" s="37"/>
      <c r="GT15" s="37"/>
      <c r="GU15" s="37"/>
      <c r="GV15" s="37"/>
      <c r="GW15" s="37"/>
      <c r="GX15" s="37"/>
      <c r="GY15" s="37"/>
      <c r="GZ15" s="37"/>
      <c r="HA15" s="37"/>
      <c r="HB15" s="37"/>
      <c r="HC15" s="37"/>
      <c r="HD15" s="37"/>
      <c r="HE15" s="37"/>
      <c r="HF15" s="37"/>
      <c r="HG15" s="37"/>
      <c r="HH15" s="37"/>
      <c r="HI15" s="37"/>
      <c r="HJ15" s="37"/>
      <c r="HK15" s="37"/>
      <c r="HL15" s="37"/>
      <c r="HM15" s="37"/>
      <c r="HN15" s="37"/>
      <c r="HO15" s="37"/>
      <c r="HP15" s="37"/>
      <c r="HQ15" s="37"/>
      <c r="HR15" s="37"/>
      <c r="HS15" s="37"/>
      <c r="HT15" s="37"/>
      <c r="HU15" s="37"/>
      <c r="HV15" s="37"/>
      <c r="HW15" s="37"/>
      <c r="HX15" s="37"/>
      <c r="HY15" s="37"/>
      <c r="HZ15" s="37"/>
      <c r="IA15" s="37"/>
      <c r="IB15" s="37"/>
      <c r="IC15" s="37"/>
      <c r="ID15" s="37"/>
      <c r="IE15" s="37"/>
      <c r="IF15" s="37"/>
      <c r="IG15" s="37"/>
      <c r="IH15" s="37"/>
      <c r="II15" s="37"/>
      <c r="IJ15" s="37"/>
      <c r="IK15" s="37"/>
      <c r="IL15" s="37"/>
      <c r="IM15" s="37"/>
      <c r="IN15" s="37"/>
      <c r="IO15" s="37"/>
      <c r="IP15" s="37"/>
      <c r="IQ15" s="37"/>
      <c r="IR15" s="37"/>
      <c r="IS15" s="37"/>
      <c r="IT15" s="37"/>
      <c r="IU15" s="37"/>
      <c r="IV15" s="37"/>
      <c r="IW15" s="37"/>
      <c r="IX15" s="37"/>
      <c r="IY15" s="37"/>
      <c r="IZ15" s="37"/>
      <c r="JA15" s="37"/>
      <c r="JB15" s="37"/>
      <c r="JC15" s="37"/>
      <c r="JD15" s="37"/>
      <c r="JE15" s="37"/>
      <c r="JF15" s="37"/>
      <c r="JG15" s="37"/>
      <c r="JH15" s="37"/>
      <c r="JI15" s="37"/>
      <c r="JJ15" s="37"/>
      <c r="JK15" s="37"/>
      <c r="JL15" s="37"/>
      <c r="JM15" s="37"/>
      <c r="JN15" s="37"/>
      <c r="JO15" s="37"/>
      <c r="JP15" s="37"/>
      <c r="JQ15" s="37"/>
      <c r="JR15" s="37"/>
      <c r="JS15" s="37"/>
      <c r="JT15" s="37"/>
      <c r="JU15" s="37"/>
      <c r="JV15" s="37"/>
      <c r="JW15" s="37"/>
      <c r="JX15" s="37"/>
      <c r="JY15" s="37"/>
      <c r="JZ15" s="37"/>
      <c r="KA15" s="37"/>
      <c r="KB15" s="37"/>
      <c r="KC15" s="37"/>
      <c r="KD15" s="37"/>
      <c r="KE15" s="37"/>
      <c r="KF15" s="37"/>
      <c r="KG15" s="37"/>
      <c r="KH15" s="37"/>
      <c r="KI15" s="37"/>
      <c r="KJ15" s="37"/>
      <c r="KK15" s="37"/>
      <c r="KL15" s="37"/>
      <c r="KM15" s="37"/>
      <c r="KN15" s="37"/>
      <c r="KO15" s="37"/>
      <c r="KP15" s="37"/>
      <c r="KQ15" s="37"/>
      <c r="KR15" s="37"/>
      <c r="KS15" s="37"/>
      <c r="KT15" s="37"/>
      <c r="KU15" s="37"/>
      <c r="KV15" s="37"/>
      <c r="KW15" s="37"/>
      <c r="KX15" s="37"/>
      <c r="KY15" s="37"/>
      <c r="KZ15" s="37"/>
      <c r="LA15" s="37"/>
      <c r="LB15" s="37"/>
      <c r="LC15" s="37"/>
      <c r="LD15" s="37"/>
      <c r="LE15" s="37"/>
      <c r="LF15" s="37"/>
      <c r="LG15" s="37"/>
      <c r="LH15" s="37"/>
      <c r="LI15" s="37"/>
      <c r="LJ15" s="37"/>
      <c r="LK15" s="37"/>
      <c r="LL15" s="37"/>
      <c r="LM15" s="37"/>
      <c r="LN15" s="37"/>
      <c r="LO15" s="37"/>
      <c r="LP15" s="37"/>
      <c r="LQ15" s="37"/>
      <c r="LR15" s="37"/>
      <c r="LS15" s="37"/>
      <c r="LT15" s="37"/>
      <c r="LU15" s="37"/>
      <c r="LV15" s="37"/>
      <c r="LW15" s="37"/>
      <c r="LX15" s="37"/>
      <c r="LY15" s="37"/>
      <c r="LZ15" s="37"/>
      <c r="MA15" s="37"/>
      <c r="MB15" s="37"/>
      <c r="MC15" s="37"/>
      <c r="MD15" s="37"/>
      <c r="ME15" s="37"/>
      <c r="MF15" s="37"/>
      <c r="MG15" s="37"/>
      <c r="MH15" s="37"/>
      <c r="MI15" s="37"/>
      <c r="MJ15" s="37"/>
      <c r="MK15" s="37"/>
      <c r="ML15" s="37"/>
      <c r="MM15" s="37"/>
      <c r="MN15" s="37"/>
      <c r="MO15" s="37"/>
      <c r="MP15" s="37"/>
      <c r="MQ15" s="37"/>
      <c r="MR15" s="37"/>
      <c r="MS15" s="37"/>
      <c r="MT15" s="37"/>
      <c r="MU15" s="37"/>
      <c r="MV15" s="37"/>
      <c r="MW15" s="37"/>
      <c r="MX15" s="37"/>
      <c r="MY15" s="37"/>
      <c r="MZ15" s="37"/>
      <c r="NA15" s="37"/>
      <c r="NB15" s="37"/>
      <c r="NC15" s="37"/>
      <c r="ND15" s="37"/>
      <c r="NE15" s="37"/>
      <c r="NF15" s="37"/>
      <c r="NG15" s="37"/>
      <c r="NH15" s="37"/>
      <c r="NI15" s="37"/>
      <c r="NJ15" s="37"/>
      <c r="NK15" s="37"/>
      <c r="NL15" s="37"/>
      <c r="NM15" s="37"/>
      <c r="NN15" s="37"/>
      <c r="NO15" s="37"/>
      <c r="NP15" s="37"/>
      <c r="NQ15" s="37"/>
      <c r="NR15" s="37"/>
      <c r="NS15" s="37"/>
      <c r="NT15" s="37"/>
      <c r="NU15" s="37"/>
      <c r="NV15" s="37"/>
      <c r="NW15" s="37"/>
      <c r="NX15" s="37"/>
      <c r="NY15" s="37"/>
      <c r="NZ15" s="37"/>
      <c r="OA15" s="37"/>
      <c r="OB15" s="37"/>
      <c r="OC15" s="37"/>
      <c r="OD15" s="37"/>
      <c r="OE15" s="37"/>
      <c r="OF15" s="37"/>
      <c r="OG15" s="37"/>
      <c r="OH15" s="37"/>
      <c r="OI15" s="37"/>
      <c r="OJ15" s="37"/>
      <c r="OK15" s="37"/>
      <c r="OL15" s="37"/>
      <c r="OM15" s="37"/>
      <c r="ON15" s="37"/>
      <c r="OO15" s="37"/>
      <c r="OP15" s="37"/>
      <c r="OQ15" s="37"/>
      <c r="OR15" s="37"/>
      <c r="OS15" s="37"/>
      <c r="OT15" s="37"/>
      <c r="OU15" s="37"/>
      <c r="OV15" s="37"/>
      <c r="OW15" s="37"/>
      <c r="OX15" s="37"/>
      <c r="OY15" s="37"/>
      <c r="OZ15" s="37"/>
      <c r="PA15" s="37"/>
      <c r="PB15" s="37"/>
      <c r="PC15" s="37"/>
      <c r="PD15" s="37"/>
      <c r="PE15" s="37"/>
      <c r="PF15" s="37"/>
      <c r="PG15" s="37"/>
      <c r="PH15" s="37"/>
      <c r="PI15" s="37"/>
      <c r="PJ15" s="37"/>
      <c r="PK15" s="37"/>
      <c r="PL15" s="37"/>
      <c r="PM15" s="37"/>
      <c r="PN15" s="37"/>
      <c r="PO15" s="37"/>
      <c r="PP15" s="37"/>
      <c r="PQ15" s="37"/>
      <c r="PR15" s="37"/>
      <c r="PS15" s="37"/>
      <c r="PT15" s="37"/>
      <c r="PU15" s="37"/>
      <c r="PV15" s="37"/>
      <c r="PW15" s="37"/>
      <c r="PX15" s="37"/>
      <c r="PY15" s="37"/>
      <c r="PZ15" s="37"/>
      <c r="QA15" s="37"/>
      <c r="QB15" s="37"/>
      <c r="QC15" s="37"/>
      <c r="QD15" s="37"/>
      <c r="QE15" s="37"/>
      <c r="QF15" s="37"/>
      <c r="QG15" s="37"/>
      <c r="QH15" s="37"/>
      <c r="QI15" s="37"/>
      <c r="QJ15" s="37"/>
      <c r="QK15" s="37"/>
      <c r="QL15" s="37"/>
      <c r="QM15" s="37"/>
      <c r="QN15" s="37"/>
      <c r="QO15" s="37"/>
      <c r="QP15" s="37"/>
      <c r="QQ15" s="37"/>
      <c r="QR15" s="37"/>
      <c r="QS15" s="37"/>
      <c r="QT15" s="37"/>
      <c r="QU15" s="37"/>
      <c r="QV15" s="37"/>
      <c r="QW15" s="37"/>
      <c r="QX15" s="37"/>
      <c r="QY15" s="37"/>
      <c r="QZ15" s="37"/>
      <c r="RA15" s="37"/>
      <c r="RB15" s="37"/>
      <c r="RC15" s="37"/>
      <c r="RD15" s="37"/>
      <c r="RE15" s="37"/>
      <c r="RF15" s="37"/>
      <c r="RG15" s="37"/>
      <c r="RH15" s="37"/>
      <c r="RI15" s="37"/>
      <c r="RJ15" s="37"/>
      <c r="RK15" s="37"/>
      <c r="RL15" s="37"/>
      <c r="RM15" s="37"/>
      <c r="RN15" s="37"/>
      <c r="RO15" s="37"/>
      <c r="RP15" s="37"/>
      <c r="RQ15" s="37"/>
      <c r="RR15" s="37"/>
      <c r="RS15" s="37"/>
      <c r="RT15" s="37"/>
      <c r="RU15" s="37"/>
      <c r="RV15" s="37"/>
      <c r="RW15" s="37"/>
      <c r="RX15" s="37"/>
      <c r="RY15" s="37"/>
      <c r="RZ15" s="37"/>
      <c r="SA15" s="37"/>
      <c r="SB15" s="37"/>
      <c r="SC15" s="37"/>
      <c r="SD15" s="37"/>
      <c r="SE15" s="37"/>
      <c r="SF15" s="37"/>
      <c r="SG15" s="37"/>
      <c r="SH15" s="37"/>
      <c r="SI15" s="37"/>
      <c r="SJ15" s="37"/>
      <c r="SK15" s="37"/>
      <c r="SL15" s="37"/>
      <c r="SM15" s="37"/>
      <c r="SN15" s="37"/>
      <c r="SO15" s="37"/>
      <c r="SP15" s="37"/>
      <c r="SQ15" s="37"/>
      <c r="SR15" s="37"/>
      <c r="SS15" s="37"/>
      <c r="ST15" s="37"/>
      <c r="SU15" s="37"/>
      <c r="SV15" s="37"/>
      <c r="SW15" s="37"/>
      <c r="SX15" s="37"/>
      <c r="SY15" s="37"/>
      <c r="SZ15" s="37"/>
      <c r="TA15" s="37"/>
      <c r="TB15" s="37"/>
      <c r="TC15" s="37"/>
      <c r="TD15" s="37"/>
      <c r="TE15" s="37"/>
      <c r="TF15" s="37"/>
      <c r="TG15" s="37"/>
      <c r="TH15" s="37"/>
      <c r="TI15" s="37"/>
      <c r="TJ15" s="37"/>
      <c r="TK15" s="37"/>
      <c r="TL15" s="37"/>
      <c r="TM15" s="37"/>
      <c r="TN15" s="37"/>
      <c r="TO15" s="37"/>
      <c r="TP15" s="37"/>
      <c r="TQ15" s="37"/>
      <c r="TR15" s="37"/>
      <c r="TS15" s="37"/>
      <c r="TT15" s="37"/>
      <c r="TU15" s="37"/>
      <c r="TV15" s="37"/>
      <c r="TW15" s="37"/>
      <c r="TX15" s="37"/>
      <c r="TY15" s="37"/>
      <c r="TZ15" s="37"/>
      <c r="UA15" s="37"/>
      <c r="UB15" s="37"/>
      <c r="UC15" s="37"/>
      <c r="UD15" s="37"/>
      <c r="UE15" s="37"/>
      <c r="UF15" s="37"/>
      <c r="UG15" s="37"/>
      <c r="UH15" s="37"/>
      <c r="UI15" s="37"/>
      <c r="UJ15" s="37"/>
      <c r="UK15" s="37"/>
      <c r="UL15" s="37"/>
      <c r="UM15" s="37"/>
      <c r="UN15" s="37"/>
      <c r="UO15" s="37"/>
      <c r="UP15" s="37"/>
      <c r="UQ15" s="37"/>
      <c r="UR15" s="37"/>
      <c r="US15" s="37"/>
      <c r="UT15" s="37"/>
      <c r="UU15" s="37"/>
      <c r="UV15" s="37"/>
      <c r="UW15" s="37"/>
      <c r="UX15" s="37"/>
      <c r="UY15" s="37"/>
      <c r="UZ15" s="37"/>
      <c r="VA15" s="37"/>
      <c r="VB15" s="37"/>
      <c r="VC15" s="37"/>
      <c r="VD15" s="37"/>
      <c r="VE15" s="37"/>
      <c r="VF15" s="37"/>
      <c r="VG15" s="37"/>
      <c r="VH15" s="37"/>
      <c r="VI15" s="37"/>
      <c r="VJ15" s="37"/>
      <c r="VK15" s="37"/>
      <c r="VL15" s="37"/>
      <c r="VM15" s="37"/>
      <c r="VN15" s="37"/>
      <c r="VO15" s="37"/>
      <c r="VP15" s="37"/>
      <c r="VQ15" s="37"/>
      <c r="VR15" s="37"/>
      <c r="VS15" s="37"/>
      <c r="VT15" s="37"/>
      <c r="VU15" s="37"/>
      <c r="VV15" s="37"/>
      <c r="VW15" s="37"/>
      <c r="VX15" s="37"/>
      <c r="VY15" s="37"/>
      <c r="VZ15" s="37"/>
      <c r="WA15" s="37"/>
      <c r="WB15" s="37"/>
      <c r="WC15" s="37"/>
      <c r="WD15" s="37"/>
      <c r="WE15" s="37"/>
      <c r="WF15" s="37"/>
      <c r="WG15" s="37"/>
      <c r="WH15" s="37"/>
      <c r="WI15" s="37"/>
      <c r="WJ15" s="37"/>
      <c r="WK15" s="37"/>
      <c r="WL15" s="37"/>
      <c r="WM15" s="37"/>
      <c r="WN15" s="37"/>
      <c r="WO15" s="37"/>
      <c r="WP15" s="37"/>
      <c r="WQ15" s="37"/>
      <c r="WR15" s="37"/>
      <c r="WS15" s="37"/>
      <c r="WT15" s="37"/>
      <c r="WU15" s="37"/>
      <c r="WV15" s="37"/>
      <c r="WW15" s="37"/>
      <c r="WX15" s="37"/>
      <c r="WY15" s="37"/>
      <c r="WZ15" s="37"/>
      <c r="XA15" s="37"/>
      <c r="XB15" s="37"/>
      <c r="XC15" s="37"/>
      <c r="XD15" s="37"/>
      <c r="XE15" s="37"/>
      <c r="XF15" s="37"/>
      <c r="XG15" s="37"/>
      <c r="XH15" s="37"/>
      <c r="XI15" s="37"/>
      <c r="XJ15" s="37"/>
      <c r="XK15" s="37"/>
      <c r="XL15" s="37"/>
      <c r="XM15" s="37"/>
      <c r="XN15" s="37"/>
      <c r="XO15" s="37"/>
      <c r="XP15" s="37"/>
      <c r="XQ15" s="37"/>
      <c r="XR15" s="37"/>
      <c r="XS15" s="37"/>
      <c r="XT15" s="37"/>
      <c r="XU15" s="37"/>
      <c r="XV15" s="37"/>
      <c r="XW15" s="37"/>
      <c r="XX15" s="37"/>
      <c r="XY15" s="37"/>
      <c r="XZ15" s="37"/>
      <c r="YA15" s="37"/>
      <c r="YB15" s="37"/>
      <c r="YC15" s="37"/>
      <c r="YD15" s="37"/>
      <c r="YE15" s="37"/>
      <c r="YF15" s="37"/>
      <c r="YG15" s="37"/>
      <c r="YH15" s="37"/>
      <c r="YI15" s="37"/>
      <c r="YJ15" s="37"/>
      <c r="YK15" s="37"/>
      <c r="YL15" s="37"/>
      <c r="YM15" s="37"/>
      <c r="YN15" s="37"/>
      <c r="YO15" s="37"/>
      <c r="YP15" s="37"/>
      <c r="YQ15" s="37"/>
      <c r="YR15" s="37"/>
      <c r="YS15" s="37"/>
      <c r="YT15" s="37"/>
      <c r="YU15" s="37"/>
      <c r="YV15" s="37"/>
      <c r="YW15" s="37"/>
      <c r="YX15" s="37"/>
      <c r="YY15" s="37"/>
      <c r="YZ15" s="37"/>
      <c r="ZA15" s="37"/>
      <c r="ZB15" s="37"/>
      <c r="ZC15" s="37"/>
      <c r="ZD15" s="37"/>
      <c r="ZE15" s="37"/>
      <c r="ZF15" s="37"/>
      <c r="ZG15" s="37"/>
      <c r="ZH15" s="37"/>
      <c r="ZI15" s="37"/>
      <c r="ZJ15" s="37"/>
      <c r="ZK15" s="37"/>
      <c r="ZL15" s="37"/>
      <c r="ZM15" s="37"/>
      <c r="ZN15" s="37"/>
      <c r="ZO15" s="37"/>
      <c r="ZP15" s="37"/>
      <c r="ZQ15" s="37"/>
      <c r="ZR15" s="37"/>
      <c r="ZS15" s="37"/>
      <c r="ZT15" s="37"/>
      <c r="ZU15" s="37"/>
      <c r="ZV15" s="37"/>
      <c r="ZW15" s="37"/>
      <c r="ZX15" s="37"/>
      <c r="ZY15" s="37"/>
      <c r="ZZ15" s="37"/>
      <c r="AAA15" s="37"/>
      <c r="AAB15" s="37"/>
      <c r="AAC15" s="37"/>
      <c r="AAD15" s="37"/>
      <c r="AAE15" s="37"/>
      <c r="AAF15" s="37"/>
      <c r="AAG15" s="37"/>
      <c r="AAH15" s="37"/>
      <c r="AAI15" s="37"/>
      <c r="AAJ15" s="37"/>
      <c r="AAK15" s="37"/>
      <c r="AAL15" s="37"/>
      <c r="AAM15" s="37"/>
      <c r="AAN15" s="37"/>
      <c r="AAO15" s="37"/>
      <c r="AAP15" s="37"/>
      <c r="AAQ15" s="37"/>
      <c r="AAR15" s="37"/>
      <c r="AAS15" s="37"/>
      <c r="AAT15" s="37"/>
      <c r="AAU15" s="37"/>
      <c r="AAV15" s="37"/>
      <c r="AAW15" s="37"/>
      <c r="AAX15" s="37"/>
      <c r="AAY15" s="37"/>
      <c r="AAZ15" s="37"/>
      <c r="ABA15" s="37"/>
      <c r="ABB15" s="37"/>
      <c r="ABC15" s="37"/>
      <c r="ABD15" s="37"/>
      <c r="ABE15" s="37"/>
      <c r="ABF15" s="37"/>
      <c r="ABG15" s="37"/>
      <c r="ABH15" s="37"/>
      <c r="ABI15" s="37"/>
      <c r="ABJ15" s="37"/>
      <c r="ABK15" s="37"/>
      <c r="ABL15" s="37"/>
      <c r="ABM15" s="37"/>
      <c r="ABN15" s="37"/>
      <c r="ABO15" s="37"/>
      <c r="ABP15" s="37"/>
      <c r="ABQ15" s="37"/>
      <c r="ABR15" s="37"/>
      <c r="ABS15" s="37"/>
      <c r="ABT15" s="37"/>
      <c r="ABU15" s="37"/>
      <c r="ABV15" s="37"/>
      <c r="ABW15" s="37"/>
      <c r="ABX15" s="37"/>
      <c r="ABY15" s="37"/>
      <c r="ABZ15" s="37"/>
      <c r="ACA15" s="37"/>
      <c r="ACB15" s="37"/>
      <c r="ACC15" s="37"/>
      <c r="ACD15" s="37"/>
      <c r="ACE15" s="37"/>
      <c r="ACF15" s="37"/>
      <c r="ACG15" s="37"/>
      <c r="ACH15" s="37"/>
      <c r="ACI15" s="37"/>
      <c r="ACJ15" s="37"/>
      <c r="ACK15" s="37"/>
      <c r="ACL15" s="37"/>
      <c r="ACM15" s="37"/>
      <c r="ACN15" s="37"/>
      <c r="ACO15" s="37"/>
      <c r="ACP15" s="37"/>
      <c r="ACQ15" s="37"/>
      <c r="ACR15" s="37"/>
      <c r="ACS15" s="37"/>
      <c r="ACT15" s="37"/>
      <c r="ACU15" s="37"/>
      <c r="ACV15" s="37"/>
      <c r="ACW15" s="37"/>
      <c r="ACX15" s="37"/>
      <c r="ACY15" s="37"/>
      <c r="ACZ15" s="37"/>
      <c r="ADA15" s="37"/>
      <c r="ADB15" s="37"/>
      <c r="ADC15" s="37"/>
      <c r="ADD15" s="37"/>
      <c r="ADE15" s="37"/>
      <c r="ADF15" s="37"/>
      <c r="ADG15" s="37"/>
      <c r="ADH15" s="37"/>
      <c r="ADI15" s="37"/>
      <c r="ADJ15" s="37"/>
      <c r="ADK15" s="37"/>
      <c r="ADL15" s="37"/>
      <c r="ADM15" s="37"/>
      <c r="ADN15" s="37"/>
      <c r="ADO15" s="37"/>
      <c r="ADP15" s="37"/>
      <c r="ADQ15" s="37"/>
      <c r="ADR15" s="37"/>
      <c r="ADS15" s="37"/>
      <c r="ADT15" s="37"/>
      <c r="ADU15" s="37"/>
      <c r="ADV15" s="37"/>
      <c r="ADW15" s="37"/>
      <c r="ADX15" s="37"/>
      <c r="ADY15" s="37"/>
      <c r="ADZ15" s="37"/>
      <c r="AEA15" s="37"/>
      <c r="AEB15" s="37"/>
      <c r="AEC15" s="37"/>
      <c r="AED15" s="37"/>
      <c r="AEE15" s="37"/>
      <c r="AEF15" s="37"/>
      <c r="AEG15" s="37"/>
      <c r="AEH15" s="37"/>
      <c r="AEI15" s="37"/>
      <c r="AEJ15" s="37"/>
      <c r="AEK15" s="37"/>
      <c r="AEL15" s="37"/>
      <c r="AEM15" s="37"/>
      <c r="AEN15" s="37"/>
      <c r="AEO15" s="37"/>
      <c r="AEP15" s="37"/>
      <c r="AEQ15" s="37"/>
      <c r="AER15" s="37"/>
      <c r="AES15" s="37"/>
      <c r="AET15" s="37"/>
      <c r="AEU15" s="37"/>
      <c r="AEV15" s="37"/>
      <c r="AEW15" s="37"/>
      <c r="AEX15" s="37"/>
      <c r="AEY15" s="37"/>
      <c r="AEZ15" s="37"/>
      <c r="AFA15" s="37"/>
      <c r="AFB15" s="37"/>
      <c r="AFC15" s="37"/>
      <c r="AFD15" s="37"/>
      <c r="AFE15" s="37"/>
      <c r="AFF15" s="37"/>
      <c r="AFG15" s="37"/>
      <c r="AFH15" s="37"/>
      <c r="AFI15" s="37"/>
      <c r="AFJ15" s="37"/>
      <c r="AFK15" s="37"/>
      <c r="AFL15" s="37"/>
      <c r="AFM15" s="37"/>
      <c r="AFN15" s="37"/>
      <c r="AFO15" s="37"/>
      <c r="AFP15" s="37"/>
      <c r="AFQ15" s="37"/>
      <c r="AFR15" s="37"/>
      <c r="AFS15" s="37"/>
      <c r="AFT15" s="37"/>
      <c r="AFU15" s="37"/>
      <c r="AFV15" s="37"/>
      <c r="AFW15" s="37"/>
      <c r="AFX15" s="37"/>
      <c r="AFY15" s="37"/>
      <c r="AFZ15" s="37"/>
      <c r="AGA15" s="37"/>
      <c r="AGB15" s="37"/>
      <c r="AGC15" s="37"/>
      <c r="AGD15" s="37"/>
      <c r="AGE15" s="37"/>
      <c r="AGF15" s="37"/>
      <c r="AGG15" s="37"/>
      <c r="AGH15" s="37"/>
      <c r="AGI15" s="37"/>
      <c r="AGJ15" s="37"/>
      <c r="AGK15" s="37"/>
      <c r="AGL15" s="37"/>
      <c r="AGM15" s="37"/>
      <c r="AGN15" s="37"/>
      <c r="AGO15" s="37"/>
      <c r="AGP15" s="37"/>
      <c r="AGQ15" s="37"/>
      <c r="AGR15" s="37"/>
      <c r="AGS15" s="37"/>
      <c r="AGT15" s="37"/>
      <c r="AGU15" s="37"/>
      <c r="AGV15" s="37"/>
      <c r="AGW15" s="37"/>
      <c r="AGX15" s="37"/>
      <c r="AGY15" s="37"/>
      <c r="AGZ15" s="37"/>
      <c r="AHA15" s="37"/>
      <c r="AHB15" s="37"/>
      <c r="AHC15" s="37"/>
      <c r="AHD15" s="37"/>
      <c r="AHE15" s="37"/>
      <c r="AHF15" s="37"/>
      <c r="AHG15" s="37"/>
      <c r="AHH15" s="37"/>
      <c r="AHI15" s="37"/>
      <c r="AHJ15" s="37"/>
      <c r="AHK15" s="37"/>
      <c r="AHL15" s="37"/>
      <c r="AHM15" s="37"/>
      <c r="AHN15" s="37"/>
      <c r="AHO15" s="37"/>
      <c r="AHP15" s="37"/>
      <c r="AHQ15" s="37"/>
      <c r="AHR15" s="37"/>
      <c r="AHS15" s="37"/>
      <c r="AHT15" s="37"/>
      <c r="AHU15" s="37"/>
      <c r="AHV15" s="37"/>
      <c r="AHW15" s="37"/>
      <c r="AHX15" s="37"/>
      <c r="AHY15" s="37"/>
      <c r="AHZ15" s="37"/>
      <c r="AIA15" s="37"/>
      <c r="AIB15" s="37"/>
      <c r="AIC15" s="37"/>
      <c r="AID15" s="37"/>
      <c r="AIE15" s="37"/>
      <c r="AIF15" s="37"/>
      <c r="AIG15" s="37"/>
      <c r="AIH15" s="37"/>
      <c r="AII15" s="37"/>
      <c r="AIJ15" s="37"/>
      <c r="AIK15" s="37"/>
      <c r="AIL15" s="37"/>
      <c r="AIM15" s="37"/>
    </row>
    <row r="16">
      <c r="A16" s="39" t="s">
        <v>503</v>
      </c>
      <c r="B16" s="7" t="s">
        <v>493</v>
      </c>
      <c r="C16" s="10">
        <v>276679.0</v>
      </c>
      <c r="D16" s="11"/>
      <c r="E16" s="10">
        <v>155000.0</v>
      </c>
      <c r="F16" s="10">
        <v>3966.0</v>
      </c>
      <c r="G16" s="10">
        <v>2446.0</v>
      </c>
      <c r="H16" s="10">
        <v>1106.0</v>
      </c>
      <c r="I16" s="10">
        <v>16004.0</v>
      </c>
      <c r="J16" s="10">
        <v>28.9</v>
      </c>
      <c r="K16" s="10">
        <v>21414.0</v>
      </c>
      <c r="L16" s="10"/>
      <c r="M16" s="11"/>
      <c r="N16" s="10">
        <v>245117.0</v>
      </c>
      <c r="O16" s="11"/>
      <c r="P16" s="11"/>
      <c r="Q16" s="11"/>
      <c r="R16" s="11"/>
      <c r="S16" s="11"/>
      <c r="T16" s="11"/>
      <c r="U16" s="10">
        <v>3602.0</v>
      </c>
      <c r="V16" s="11"/>
      <c r="W16" s="11"/>
      <c r="X16" s="10"/>
      <c r="Y16" s="11"/>
      <c r="Z16" s="11"/>
      <c r="AA16" s="11"/>
      <c r="AB16" s="10">
        <v>22697.0</v>
      </c>
      <c r="AC16" s="11"/>
      <c r="AD16" s="10">
        <v>0.0</v>
      </c>
      <c r="AE16" s="11"/>
      <c r="AF16" s="10">
        <v>550.0</v>
      </c>
      <c r="AG16" s="10">
        <v>192.0</v>
      </c>
      <c r="AH16" s="11"/>
      <c r="AI16" s="10">
        <v>487.0</v>
      </c>
      <c r="AJ16" s="11"/>
      <c r="AK16" s="10">
        <v>9920.0</v>
      </c>
      <c r="AL16" s="11"/>
      <c r="AM16" s="10">
        <v>73000.0</v>
      </c>
      <c r="AN16" s="11"/>
      <c r="AO16" s="10">
        <v>8000.0</v>
      </c>
      <c r="AP16" s="11"/>
      <c r="AQ16" s="10">
        <v>1395000.0</v>
      </c>
      <c r="AR16" s="11"/>
      <c r="AS16" s="11"/>
      <c r="AT16" s="10">
        <v>1526.0</v>
      </c>
      <c r="AU16" s="11"/>
      <c r="AV16" s="11"/>
      <c r="AW16" s="11"/>
      <c r="AX16" s="11"/>
      <c r="AZ16" s="10"/>
      <c r="BA16" s="11"/>
      <c r="BB16" s="10">
        <v>15900.0</v>
      </c>
      <c r="BC16" s="10">
        <v>207.0</v>
      </c>
      <c r="BD16" s="10">
        <v>54.0</v>
      </c>
      <c r="BE16" s="10">
        <v>78.0</v>
      </c>
      <c r="BF16" s="11"/>
      <c r="BG16" s="11"/>
      <c r="BH16" s="11"/>
      <c r="BI16" s="11"/>
      <c r="BJ16" s="11"/>
      <c r="BK16" s="11"/>
      <c r="BL16" s="11"/>
      <c r="BM16" s="11"/>
      <c r="BN16" s="11"/>
      <c r="BO16" s="11"/>
      <c r="BP16" s="11"/>
      <c r="BQ16" s="11"/>
      <c r="BR16" s="11"/>
      <c r="BS16" s="11"/>
      <c r="BT16" s="11"/>
      <c r="BU16" s="11"/>
      <c r="BV16" s="11"/>
      <c r="BW16" s="11"/>
      <c r="BX16" s="11"/>
      <c r="BY16" s="11"/>
      <c r="BZ16" s="11"/>
      <c r="CA16" s="11"/>
      <c r="CB16" s="11"/>
      <c r="CC16" s="11"/>
      <c r="CD16" s="11"/>
      <c r="CE16" s="11"/>
      <c r="CF16" s="11"/>
      <c r="CG16" s="11"/>
      <c r="CH16" s="11"/>
      <c r="CI16" s="11"/>
      <c r="CJ16" s="11"/>
      <c r="CK16" s="11"/>
      <c r="CL16" s="11"/>
      <c r="CM16" s="11"/>
      <c r="CN16" s="11"/>
      <c r="CO16" s="11"/>
      <c r="CP16" s="11"/>
      <c r="CQ16" s="11"/>
      <c r="CR16" s="11"/>
      <c r="CS16" s="11"/>
      <c r="CT16" s="11"/>
      <c r="CU16" s="11"/>
      <c r="CV16" s="10">
        <v>10953.0</v>
      </c>
      <c r="CW16" s="10">
        <v>12000.0</v>
      </c>
      <c r="CX16" s="10">
        <v>1343.0</v>
      </c>
      <c r="CY16" s="10">
        <v>80000.0</v>
      </c>
      <c r="CZ16" s="10">
        <v>3093000.0</v>
      </c>
      <c r="DA16" s="11"/>
      <c r="DB16" s="11"/>
      <c r="DC16" s="11"/>
      <c r="DD16" s="11"/>
      <c r="DE16" s="11"/>
      <c r="DF16" s="11"/>
      <c r="DG16" s="10">
        <v>164000.0</v>
      </c>
      <c r="DH16" s="11"/>
      <c r="DI16" s="11"/>
      <c r="DJ16" s="11"/>
      <c r="DK16" s="11"/>
      <c r="DL16" s="11"/>
      <c r="DM16" s="11"/>
      <c r="DN16" s="11"/>
      <c r="DO16" s="11"/>
      <c r="DP16" s="11"/>
      <c r="DQ16" s="11"/>
      <c r="DR16" s="11"/>
      <c r="DS16" s="11"/>
      <c r="DT16" s="11"/>
      <c r="DU16" s="10">
        <v>38402.0</v>
      </c>
      <c r="DV16" s="11"/>
      <c r="DW16" s="11"/>
      <c r="DX16" s="11"/>
      <c r="DY16" s="11"/>
      <c r="DZ16" s="11"/>
      <c r="EA16" s="11"/>
      <c r="EB16" s="11"/>
      <c r="EC16" s="10">
        <v>97.0</v>
      </c>
      <c r="ED16" s="11"/>
      <c r="EE16" s="11"/>
      <c r="EF16" s="10"/>
      <c r="EG16" s="10">
        <v>243000.0</v>
      </c>
      <c r="EH16" s="10">
        <v>1264.0</v>
      </c>
      <c r="EI16" s="10">
        <v>953.0</v>
      </c>
      <c r="EK16" s="11"/>
      <c r="EL16" s="11"/>
      <c r="EM16" s="11"/>
      <c r="EN16" s="11"/>
      <c r="EO16" s="11"/>
      <c r="EP16" s="11"/>
      <c r="EQ16" s="11"/>
      <c r="ER16" s="11"/>
      <c r="ES16" s="11"/>
      <c r="ET16" s="11"/>
      <c r="EU16" s="11"/>
      <c r="EV16" s="11"/>
      <c r="EW16" s="11"/>
      <c r="EX16" s="11"/>
      <c r="EY16" s="11"/>
      <c r="EZ16" s="11"/>
      <c r="FA16" s="11"/>
      <c r="FB16" s="11"/>
      <c r="FC16" s="11"/>
      <c r="FD16" s="11"/>
      <c r="FE16" s="11"/>
      <c r="FF16" s="11"/>
      <c r="FG16" s="11"/>
      <c r="FH16" s="11"/>
      <c r="FI16" s="11"/>
      <c r="FJ16" s="11"/>
      <c r="FK16" s="11"/>
      <c r="FL16" s="11"/>
      <c r="FM16" s="11"/>
      <c r="FN16" s="11"/>
      <c r="FO16" s="11"/>
      <c r="FP16" s="11"/>
      <c r="FQ16" s="11"/>
      <c r="FR16" s="11"/>
      <c r="FS16" s="11"/>
      <c r="FT16" s="11"/>
      <c r="FU16" s="11"/>
      <c r="FV16" s="11"/>
      <c r="FW16" s="11"/>
      <c r="FX16" s="11"/>
      <c r="FY16" s="11"/>
      <c r="FZ16" s="11"/>
      <c r="GA16" s="11"/>
      <c r="GB16" s="11"/>
      <c r="GC16" s="11"/>
      <c r="GD16" s="11"/>
      <c r="GE16" s="11"/>
      <c r="GF16" s="11"/>
      <c r="GG16" s="11"/>
      <c r="GH16" s="11"/>
      <c r="GI16" s="11"/>
      <c r="GJ16" s="11"/>
      <c r="GK16" s="11"/>
      <c r="GL16" s="11"/>
      <c r="GM16" s="11"/>
      <c r="GN16" s="11"/>
      <c r="GO16" s="11"/>
      <c r="GP16" s="11"/>
      <c r="GQ16" s="11"/>
      <c r="GR16" s="11"/>
      <c r="GS16" s="11"/>
      <c r="GT16" s="11"/>
      <c r="GU16" s="11"/>
      <c r="GV16" s="11"/>
      <c r="GW16" s="11"/>
      <c r="GX16" s="11"/>
      <c r="GY16" s="11"/>
      <c r="GZ16" s="11"/>
      <c r="HA16" s="11"/>
      <c r="HB16" s="11"/>
      <c r="HC16" s="11"/>
      <c r="HD16" s="11"/>
      <c r="HE16" s="11"/>
      <c r="HF16" s="11"/>
      <c r="HG16" s="11"/>
      <c r="HH16" s="11"/>
      <c r="HI16" s="11"/>
      <c r="HJ16" s="11"/>
      <c r="HK16" s="11"/>
      <c r="HL16" s="11"/>
      <c r="HM16" s="11"/>
      <c r="HN16" s="11"/>
      <c r="HO16" s="11"/>
      <c r="HP16" s="11"/>
      <c r="HQ16" s="11"/>
      <c r="HR16" s="11"/>
      <c r="HS16" s="11"/>
      <c r="HT16" s="11"/>
      <c r="HU16" s="11"/>
      <c r="HV16" s="11"/>
      <c r="HW16" s="11"/>
      <c r="HX16" s="11"/>
      <c r="HY16" s="11"/>
      <c r="HZ16" s="11"/>
      <c r="IA16" s="11"/>
      <c r="IB16" s="11"/>
      <c r="IC16" s="11"/>
      <c r="ID16" s="11"/>
      <c r="IE16" s="11"/>
      <c r="IF16" s="11"/>
      <c r="IG16" s="11"/>
      <c r="IH16" s="11"/>
      <c r="II16" s="11"/>
      <c r="IJ16" s="11"/>
      <c r="IK16" s="11"/>
      <c r="IL16" s="11"/>
      <c r="IM16" s="11"/>
      <c r="IN16" s="11"/>
      <c r="IO16" s="11"/>
      <c r="IP16" s="11"/>
      <c r="IQ16" s="11"/>
      <c r="IR16" s="11"/>
      <c r="IS16" s="11"/>
      <c r="IT16" s="11"/>
      <c r="IU16" s="11"/>
      <c r="IV16" s="11"/>
      <c r="IW16" s="11"/>
      <c r="IX16" s="11"/>
      <c r="IY16" s="11"/>
      <c r="IZ16" s="11"/>
      <c r="JA16" s="11"/>
      <c r="JB16" s="11"/>
      <c r="JC16" s="11"/>
      <c r="JD16" s="11"/>
      <c r="JE16" s="11"/>
      <c r="JF16" s="11"/>
      <c r="JG16" s="11"/>
      <c r="JH16" s="11"/>
      <c r="JI16" s="11"/>
      <c r="JJ16" s="11"/>
      <c r="JK16" s="11"/>
      <c r="JL16" s="11"/>
      <c r="JM16" s="11"/>
      <c r="JN16" s="11"/>
      <c r="JO16" s="11"/>
      <c r="JP16" s="11"/>
      <c r="JQ16" s="11"/>
      <c r="JR16" s="11"/>
      <c r="JS16" s="11"/>
      <c r="JT16" s="11"/>
      <c r="JU16" s="11"/>
      <c r="JV16" s="11"/>
      <c r="JW16" s="11"/>
      <c r="JX16" s="11"/>
      <c r="JY16" s="11"/>
      <c r="JZ16" s="11"/>
      <c r="KA16" s="11"/>
      <c r="KB16" s="11"/>
      <c r="KC16" s="11"/>
      <c r="KD16" s="11"/>
      <c r="KE16" s="11"/>
      <c r="KF16" s="11"/>
      <c r="KG16" s="11"/>
      <c r="KH16" s="11"/>
      <c r="KI16" s="11"/>
      <c r="KJ16" s="11"/>
      <c r="KK16" s="11"/>
      <c r="KL16" s="11"/>
      <c r="KM16" s="11"/>
      <c r="KN16" s="11"/>
      <c r="KO16" s="11"/>
      <c r="KP16" s="11"/>
      <c r="KQ16" s="11"/>
      <c r="KR16" s="11"/>
      <c r="KS16" s="11"/>
      <c r="KT16" s="11"/>
      <c r="KU16" s="11"/>
      <c r="KV16" s="11"/>
      <c r="KW16" s="11"/>
      <c r="KX16" s="11"/>
      <c r="KY16" s="11"/>
      <c r="KZ16" s="11"/>
      <c r="LA16" s="11"/>
      <c r="LB16" s="11"/>
      <c r="LC16" s="11"/>
      <c r="LD16" s="11"/>
      <c r="LE16" s="11"/>
      <c r="LF16" s="11"/>
      <c r="LG16" s="11"/>
      <c r="LH16" s="11"/>
      <c r="LI16" s="11"/>
      <c r="LJ16" s="11"/>
      <c r="LK16" s="11"/>
      <c r="LL16" s="11"/>
      <c r="LM16" s="11"/>
      <c r="LN16" s="11"/>
      <c r="LO16" s="11"/>
      <c r="LP16" s="11"/>
      <c r="LQ16" s="11"/>
      <c r="LR16" s="11"/>
      <c r="LS16" s="11"/>
      <c r="LT16" s="11"/>
      <c r="LU16" s="11"/>
      <c r="LV16" s="11"/>
      <c r="LW16" s="11"/>
      <c r="LX16" s="11"/>
      <c r="LY16" s="11"/>
      <c r="LZ16" s="11"/>
      <c r="MA16" s="11"/>
      <c r="MB16" s="11"/>
      <c r="MC16" s="11"/>
      <c r="MD16" s="11"/>
      <c r="ME16" s="11"/>
      <c r="MF16" s="11"/>
      <c r="MG16" s="11"/>
      <c r="MH16" s="11"/>
      <c r="MI16" s="11"/>
      <c r="MJ16" s="11"/>
      <c r="MK16" s="11"/>
      <c r="ML16" s="11"/>
      <c r="MM16" s="11"/>
      <c r="MN16" s="11"/>
      <c r="MO16" s="11"/>
      <c r="MP16" s="11"/>
      <c r="MQ16" s="11"/>
      <c r="MR16" s="11"/>
      <c r="MS16" s="11"/>
      <c r="MT16" s="11"/>
      <c r="MU16" s="11"/>
      <c r="MV16" s="11"/>
      <c r="MW16" s="11"/>
      <c r="MX16" s="11"/>
      <c r="MY16" s="11"/>
      <c r="MZ16" s="11"/>
      <c r="NA16" s="11"/>
      <c r="NB16" s="11"/>
      <c r="NC16" s="11"/>
      <c r="ND16" s="11"/>
      <c r="NE16" s="11"/>
      <c r="NF16" s="11"/>
      <c r="NG16" s="11"/>
      <c r="NH16" s="11"/>
      <c r="NI16" s="11"/>
      <c r="NJ16" s="11"/>
      <c r="NK16" s="11"/>
      <c r="NL16" s="11"/>
      <c r="NM16" s="11"/>
      <c r="NN16" s="11"/>
      <c r="NO16" s="11"/>
      <c r="NP16" s="11"/>
      <c r="NQ16" s="11"/>
      <c r="NR16" s="11"/>
      <c r="NS16" s="11"/>
      <c r="NT16" s="11"/>
      <c r="NU16" s="11"/>
      <c r="NV16" s="11"/>
      <c r="NW16" s="11"/>
      <c r="NX16" s="11"/>
      <c r="NY16" s="11"/>
      <c r="NZ16" s="11"/>
      <c r="OA16" s="11"/>
      <c r="OB16" s="11"/>
      <c r="OC16" s="11"/>
      <c r="OD16" s="11"/>
      <c r="OE16" s="11"/>
      <c r="OF16" s="11"/>
      <c r="OG16" s="11"/>
      <c r="OH16" s="11"/>
      <c r="OI16" s="11"/>
      <c r="OJ16" s="11"/>
      <c r="OK16" s="11"/>
      <c r="OL16" s="11"/>
      <c r="OM16" s="11"/>
      <c r="ON16" s="11"/>
      <c r="OO16" s="11"/>
      <c r="OP16" s="11"/>
      <c r="OQ16" s="11"/>
      <c r="OR16" s="11"/>
      <c r="OS16" s="11"/>
      <c r="OT16" s="11"/>
      <c r="OU16" s="11"/>
      <c r="OV16" s="11"/>
      <c r="OW16" s="11"/>
      <c r="OX16" s="11"/>
      <c r="OY16" s="11"/>
      <c r="OZ16" s="11"/>
      <c r="PA16" s="11"/>
      <c r="PB16" s="11"/>
      <c r="PC16" s="11"/>
      <c r="PD16" s="11"/>
      <c r="PE16" s="11"/>
      <c r="PF16" s="11"/>
      <c r="PG16" s="11"/>
      <c r="PH16" s="11"/>
      <c r="PI16" s="11"/>
      <c r="PJ16" s="11"/>
      <c r="PK16" s="11"/>
      <c r="PL16" s="11"/>
      <c r="PM16" s="11"/>
      <c r="PN16" s="11"/>
      <c r="PO16" s="11"/>
      <c r="PP16" s="11"/>
      <c r="PQ16" s="11"/>
      <c r="PR16" s="11"/>
      <c r="PS16" s="11"/>
      <c r="PT16" s="11"/>
      <c r="PU16" s="11"/>
      <c r="PV16" s="11"/>
      <c r="PW16" s="11"/>
      <c r="PX16" s="11"/>
      <c r="PY16" s="11"/>
      <c r="PZ16" s="11"/>
      <c r="QA16" s="11"/>
      <c r="QB16" s="11"/>
      <c r="QC16" s="11"/>
      <c r="QD16" s="11"/>
      <c r="QE16" s="11"/>
      <c r="QF16" s="11"/>
      <c r="QG16" s="11"/>
      <c r="QH16" s="11"/>
      <c r="QI16" s="11"/>
      <c r="QJ16" s="11"/>
      <c r="QK16" s="11"/>
      <c r="QL16" s="11"/>
      <c r="QM16" s="11"/>
      <c r="QN16" s="11"/>
      <c r="QO16" s="11"/>
      <c r="QP16" s="11"/>
      <c r="QQ16" s="11"/>
      <c r="QR16" s="11"/>
      <c r="QS16" s="11"/>
      <c r="QT16" s="11"/>
      <c r="QU16" s="11"/>
      <c r="QV16" s="11"/>
      <c r="QW16" s="11"/>
      <c r="QX16" s="11"/>
      <c r="QY16" s="11"/>
      <c r="QZ16" s="11"/>
      <c r="RA16" s="11"/>
      <c r="RB16" s="11"/>
      <c r="RC16" s="11"/>
      <c r="RD16" s="11"/>
      <c r="RE16" s="11"/>
      <c r="RF16" s="11"/>
      <c r="RG16" s="11"/>
      <c r="RH16" s="11"/>
      <c r="RI16" s="11"/>
      <c r="RJ16" s="11"/>
      <c r="RK16" s="11"/>
      <c r="RL16" s="11"/>
      <c r="RM16" s="11"/>
      <c r="RN16" s="11"/>
      <c r="RO16" s="11"/>
      <c r="RP16" s="11"/>
      <c r="RQ16" s="11"/>
      <c r="RR16" s="11"/>
      <c r="RS16" s="11"/>
      <c r="RT16" s="11"/>
      <c r="RU16" s="11"/>
      <c r="RV16" s="11"/>
      <c r="RW16" s="11"/>
      <c r="RX16" s="11"/>
      <c r="RY16" s="11"/>
      <c r="RZ16" s="11"/>
      <c r="SA16" s="11"/>
      <c r="SB16" s="11"/>
      <c r="SC16" s="11"/>
      <c r="SD16" s="11"/>
      <c r="SE16" s="11"/>
      <c r="SF16" s="11"/>
      <c r="SG16" s="11"/>
      <c r="SH16" s="11"/>
      <c r="SI16" s="11"/>
      <c r="SJ16" s="11"/>
      <c r="SK16" s="11"/>
      <c r="SL16" s="11"/>
      <c r="SM16" s="11"/>
      <c r="SN16" s="11"/>
      <c r="SO16" s="11"/>
      <c r="SP16" s="11"/>
      <c r="SQ16" s="11"/>
      <c r="SR16" s="11"/>
      <c r="SS16" s="11"/>
      <c r="ST16" s="11"/>
      <c r="SU16" s="11"/>
      <c r="SV16" s="11"/>
      <c r="SW16" s="11"/>
      <c r="SX16" s="11"/>
      <c r="SY16" s="11"/>
      <c r="SZ16" s="11"/>
      <c r="TA16" s="11"/>
      <c r="TB16" s="11"/>
      <c r="TC16" s="11"/>
      <c r="TD16" s="11"/>
      <c r="TE16" s="11"/>
      <c r="TF16" s="11"/>
      <c r="TG16" s="11"/>
      <c r="TH16" s="11"/>
      <c r="TI16" s="11"/>
      <c r="TJ16" s="11"/>
      <c r="TK16" s="11"/>
      <c r="TL16" s="11"/>
      <c r="TM16" s="11"/>
      <c r="TN16" s="11"/>
      <c r="TO16" s="11"/>
      <c r="TP16" s="11"/>
      <c r="TQ16" s="11"/>
      <c r="TR16" s="11"/>
      <c r="TS16" s="11"/>
      <c r="TT16" s="11"/>
      <c r="TU16" s="11"/>
      <c r="TV16" s="11"/>
      <c r="TW16" s="11"/>
      <c r="TX16" s="11"/>
      <c r="TY16" s="11"/>
      <c r="TZ16" s="11"/>
      <c r="UA16" s="11"/>
      <c r="UB16" s="11"/>
      <c r="UC16" s="11"/>
      <c r="UD16" s="11"/>
      <c r="UE16" s="11"/>
      <c r="UF16" s="11"/>
      <c r="UG16" s="11"/>
      <c r="UH16" s="11"/>
      <c r="UI16" s="11"/>
      <c r="UJ16" s="11"/>
      <c r="UK16" s="11"/>
      <c r="UL16" s="11"/>
      <c r="UM16" s="11"/>
      <c r="UN16" s="11"/>
      <c r="UO16" s="11"/>
      <c r="UP16" s="11"/>
      <c r="UQ16" s="11"/>
      <c r="UR16" s="11"/>
      <c r="US16" s="11"/>
      <c r="UT16" s="11"/>
      <c r="UU16" s="11"/>
      <c r="UV16" s="11"/>
      <c r="UW16" s="11"/>
      <c r="UX16" s="11"/>
      <c r="UY16" s="11"/>
      <c r="UZ16" s="11"/>
      <c r="VA16" s="11"/>
      <c r="VB16" s="11"/>
      <c r="VC16" s="11"/>
      <c r="VD16" s="11"/>
      <c r="VE16" s="11"/>
      <c r="VF16" s="11"/>
      <c r="VG16" s="11"/>
      <c r="VH16" s="11"/>
      <c r="VI16" s="11"/>
      <c r="VJ16" s="11"/>
      <c r="VK16" s="11"/>
      <c r="VL16" s="11"/>
      <c r="VM16" s="11"/>
      <c r="VN16" s="11"/>
      <c r="VO16" s="11"/>
      <c r="VP16" s="11"/>
      <c r="VQ16" s="11"/>
      <c r="VR16" s="11"/>
      <c r="VS16" s="11"/>
      <c r="VT16" s="11"/>
      <c r="VU16" s="11"/>
      <c r="VV16" s="11"/>
      <c r="VW16" s="11"/>
      <c r="VX16" s="11"/>
      <c r="VY16" s="11"/>
      <c r="VZ16" s="11"/>
      <c r="WA16" s="11"/>
      <c r="WB16" s="11"/>
      <c r="WC16" s="11"/>
      <c r="WD16" s="11"/>
      <c r="WE16" s="11"/>
      <c r="WF16" s="11"/>
      <c r="WG16" s="11"/>
      <c r="WH16" s="11"/>
      <c r="WI16" s="11"/>
      <c r="WJ16" s="11"/>
      <c r="WK16" s="11"/>
      <c r="WL16" s="11"/>
      <c r="WM16" s="11"/>
      <c r="WN16" s="11"/>
      <c r="WO16" s="11"/>
      <c r="WP16" s="11"/>
      <c r="WQ16" s="11"/>
      <c r="WR16" s="11"/>
      <c r="WS16" s="11"/>
      <c r="WT16" s="11"/>
      <c r="WU16" s="11"/>
      <c r="WV16" s="11"/>
      <c r="WW16" s="11"/>
      <c r="WX16" s="11"/>
      <c r="WY16" s="11"/>
      <c r="WZ16" s="11"/>
      <c r="XA16" s="11"/>
      <c r="XB16" s="11"/>
      <c r="XC16" s="11"/>
      <c r="XD16" s="11"/>
      <c r="XE16" s="11"/>
      <c r="XF16" s="11"/>
      <c r="XG16" s="11"/>
      <c r="XH16" s="11"/>
      <c r="XI16" s="11"/>
      <c r="XJ16" s="11"/>
      <c r="XK16" s="11"/>
      <c r="XL16" s="11"/>
      <c r="XM16" s="11"/>
      <c r="XN16" s="11"/>
      <c r="XO16" s="11"/>
      <c r="XP16" s="11"/>
      <c r="XQ16" s="11"/>
      <c r="XR16" s="11"/>
      <c r="XS16" s="11"/>
      <c r="XT16" s="11"/>
      <c r="XU16" s="11"/>
      <c r="XV16" s="11"/>
      <c r="XW16" s="11"/>
      <c r="XX16" s="11"/>
      <c r="XY16" s="11"/>
      <c r="XZ16" s="11"/>
      <c r="YA16" s="11"/>
      <c r="YB16" s="11"/>
      <c r="YC16" s="11"/>
      <c r="YD16" s="11"/>
      <c r="YE16" s="11"/>
      <c r="YF16" s="11"/>
      <c r="YG16" s="11"/>
      <c r="YH16" s="11"/>
      <c r="YI16" s="11"/>
      <c r="YJ16" s="11"/>
      <c r="YK16" s="11"/>
      <c r="YL16" s="11"/>
      <c r="YM16" s="11"/>
      <c r="YN16" s="11"/>
      <c r="YO16" s="11"/>
      <c r="YP16" s="11"/>
      <c r="YQ16" s="11"/>
      <c r="YR16" s="11"/>
      <c r="YS16" s="11"/>
      <c r="YT16" s="11"/>
      <c r="YU16" s="11"/>
      <c r="YV16" s="11"/>
      <c r="YW16" s="11"/>
      <c r="YX16" s="11"/>
      <c r="YY16" s="11"/>
      <c r="YZ16" s="11"/>
      <c r="ZA16" s="11"/>
      <c r="ZB16" s="11"/>
      <c r="ZC16" s="11"/>
      <c r="ZD16" s="11"/>
      <c r="ZE16" s="11"/>
      <c r="ZF16" s="11"/>
      <c r="ZG16" s="11"/>
      <c r="ZH16" s="11"/>
      <c r="ZI16" s="11"/>
      <c r="ZJ16" s="11"/>
      <c r="ZK16" s="11"/>
      <c r="ZL16" s="11"/>
      <c r="ZM16" s="11"/>
      <c r="ZN16" s="11"/>
      <c r="ZO16" s="11"/>
      <c r="ZP16" s="11"/>
      <c r="ZQ16" s="11"/>
      <c r="ZR16" s="11"/>
      <c r="ZS16" s="11"/>
      <c r="ZT16" s="11"/>
      <c r="ZU16" s="11"/>
      <c r="ZV16" s="11"/>
      <c r="ZW16" s="11"/>
      <c r="ZX16" s="11"/>
      <c r="ZY16" s="11"/>
      <c r="ZZ16" s="11"/>
      <c r="AAA16" s="11"/>
      <c r="AAB16" s="11"/>
      <c r="AAC16" s="11"/>
      <c r="AAD16" s="11"/>
      <c r="AAE16" s="11"/>
      <c r="AAF16" s="11"/>
      <c r="AAG16" s="11"/>
      <c r="AAH16" s="11"/>
      <c r="AAI16" s="11"/>
      <c r="AAJ16" s="11"/>
      <c r="AAK16" s="11"/>
      <c r="AAL16" s="11"/>
      <c r="AAM16" s="11"/>
      <c r="AAN16" s="11"/>
      <c r="AAO16" s="11"/>
      <c r="AAP16" s="11"/>
      <c r="AAQ16" s="11"/>
      <c r="AAR16" s="11"/>
      <c r="AAS16" s="11"/>
      <c r="AAT16" s="11"/>
      <c r="AAU16" s="11"/>
      <c r="AAV16" s="11"/>
      <c r="AAW16" s="11"/>
      <c r="AAX16" s="11"/>
      <c r="AAY16" s="11"/>
      <c r="AAZ16" s="11"/>
      <c r="ABA16" s="11"/>
      <c r="ABB16" s="11"/>
      <c r="ABC16" s="11"/>
      <c r="ABD16" s="11"/>
      <c r="ABE16" s="11"/>
      <c r="ABF16" s="11"/>
      <c r="ABG16" s="11"/>
      <c r="ABH16" s="11"/>
      <c r="ABI16" s="11"/>
      <c r="ABJ16" s="11"/>
      <c r="ABK16" s="11"/>
      <c r="ABL16" s="11"/>
      <c r="ABM16" s="11"/>
      <c r="ABN16" s="11"/>
      <c r="ABO16" s="11"/>
      <c r="ABP16" s="11"/>
      <c r="ABQ16" s="11"/>
      <c r="ABR16" s="11"/>
      <c r="ABS16" s="11"/>
      <c r="ABT16" s="11"/>
      <c r="ABU16" s="11"/>
      <c r="ABV16" s="11"/>
      <c r="ABW16" s="11"/>
      <c r="ABX16" s="11"/>
      <c r="ABY16" s="11"/>
      <c r="ABZ16" s="11"/>
      <c r="ACA16" s="11"/>
      <c r="ACB16" s="11"/>
      <c r="ACC16" s="11"/>
      <c r="ACD16" s="11"/>
      <c r="ACE16" s="11"/>
      <c r="ACF16" s="11"/>
      <c r="ACG16" s="11"/>
      <c r="ACH16" s="11"/>
      <c r="ACI16" s="11"/>
      <c r="ACJ16" s="11"/>
      <c r="ACK16" s="11"/>
      <c r="ACL16" s="11"/>
      <c r="ACM16" s="11"/>
      <c r="ACN16" s="11"/>
      <c r="ACO16" s="11"/>
      <c r="ACP16" s="11"/>
      <c r="ACQ16" s="11"/>
      <c r="ACR16" s="11"/>
      <c r="ACS16" s="11"/>
      <c r="ACT16" s="11"/>
      <c r="ACU16" s="11"/>
      <c r="ACV16" s="11"/>
      <c r="ACW16" s="11"/>
      <c r="ACX16" s="11"/>
      <c r="ACY16" s="11"/>
      <c r="ACZ16" s="11"/>
      <c r="ADA16" s="11"/>
      <c r="ADB16" s="11"/>
      <c r="ADC16" s="11"/>
      <c r="ADD16" s="11"/>
      <c r="ADE16" s="11"/>
      <c r="ADF16" s="11"/>
      <c r="ADG16" s="11"/>
      <c r="ADH16" s="11"/>
      <c r="ADI16" s="11"/>
      <c r="ADJ16" s="11"/>
      <c r="ADK16" s="11"/>
      <c r="ADL16" s="11"/>
      <c r="ADM16" s="11"/>
      <c r="ADN16" s="11"/>
      <c r="ADO16" s="11"/>
      <c r="ADP16" s="11"/>
      <c r="ADQ16" s="11"/>
      <c r="ADR16" s="11"/>
      <c r="ADS16" s="11"/>
      <c r="ADT16" s="11"/>
      <c r="ADU16" s="11"/>
      <c r="ADV16" s="11"/>
      <c r="ADW16" s="11"/>
      <c r="ADX16" s="11"/>
      <c r="ADY16" s="11"/>
      <c r="ADZ16" s="11"/>
      <c r="AEA16" s="11"/>
      <c r="AEB16" s="11"/>
      <c r="AEC16" s="11"/>
      <c r="AED16" s="11"/>
      <c r="AEE16" s="11"/>
      <c r="AEF16" s="11"/>
      <c r="AEG16" s="11"/>
      <c r="AEH16" s="11"/>
      <c r="AEI16" s="11"/>
      <c r="AEJ16" s="11"/>
      <c r="AEK16" s="11"/>
      <c r="AEL16" s="11"/>
      <c r="AEM16" s="11"/>
      <c r="AEN16" s="11"/>
      <c r="AEO16" s="11"/>
      <c r="AEP16" s="11"/>
      <c r="AEQ16" s="11"/>
      <c r="AER16" s="11"/>
      <c r="AES16" s="11"/>
      <c r="AET16" s="11"/>
      <c r="AEU16" s="11"/>
      <c r="AEV16" s="11"/>
      <c r="AEW16" s="11"/>
      <c r="AEX16" s="11"/>
      <c r="AEY16" s="11"/>
      <c r="AEZ16" s="11"/>
      <c r="AFA16" s="11"/>
      <c r="AFB16" s="11"/>
      <c r="AFC16" s="11"/>
      <c r="AFD16" s="11"/>
      <c r="AFE16" s="11"/>
      <c r="AFF16" s="11"/>
      <c r="AFG16" s="11"/>
      <c r="AFH16" s="11"/>
      <c r="AFI16" s="11"/>
      <c r="AFJ16" s="11"/>
      <c r="AFK16" s="11"/>
      <c r="AFL16" s="11"/>
      <c r="AFM16" s="11"/>
      <c r="AFN16" s="11"/>
      <c r="AFO16" s="11"/>
      <c r="AFP16" s="11"/>
      <c r="AFQ16" s="11"/>
      <c r="AFR16" s="11"/>
      <c r="AFS16" s="11"/>
      <c r="AFT16" s="11"/>
      <c r="AFU16" s="11"/>
      <c r="AFV16" s="11"/>
      <c r="AFW16" s="11"/>
      <c r="AFX16" s="11"/>
      <c r="AFY16" s="11"/>
      <c r="AFZ16" s="11"/>
      <c r="AGA16" s="11"/>
      <c r="AGB16" s="11"/>
      <c r="AGC16" s="11"/>
      <c r="AGD16" s="11"/>
      <c r="AGE16" s="11"/>
      <c r="AGF16" s="11"/>
      <c r="AGG16" s="11"/>
      <c r="AGH16" s="11"/>
      <c r="AGI16" s="11"/>
      <c r="AGJ16" s="11"/>
      <c r="AGK16" s="11"/>
      <c r="AGL16" s="11"/>
      <c r="AGM16" s="11"/>
      <c r="AGN16" s="11"/>
      <c r="AGO16" s="11"/>
      <c r="AGP16" s="11"/>
      <c r="AGQ16" s="11"/>
      <c r="AGR16" s="11"/>
      <c r="AGS16" s="11"/>
      <c r="AGT16" s="11"/>
      <c r="AGU16" s="11"/>
      <c r="AGV16" s="11"/>
      <c r="AGW16" s="11"/>
      <c r="AGX16" s="11"/>
      <c r="AGY16" s="11"/>
      <c r="AGZ16" s="11"/>
      <c r="AHA16" s="11"/>
      <c r="AHB16" s="11"/>
      <c r="AHC16" s="11"/>
      <c r="AHD16" s="11"/>
      <c r="AHE16" s="11"/>
      <c r="AHF16" s="11"/>
      <c r="AHG16" s="11"/>
      <c r="AHH16" s="11"/>
      <c r="AHI16" s="11"/>
      <c r="AHJ16" s="11"/>
      <c r="AHK16" s="11"/>
      <c r="AHL16" s="11"/>
      <c r="AHM16" s="11"/>
      <c r="AHN16" s="11"/>
      <c r="AHO16" s="11"/>
      <c r="AHP16" s="11"/>
      <c r="AHQ16" s="11"/>
      <c r="AHR16" s="11"/>
      <c r="AHS16" s="11"/>
      <c r="AHT16" s="11"/>
      <c r="AHU16" s="11"/>
      <c r="AHV16" s="11"/>
      <c r="AHW16" s="11"/>
      <c r="AHX16" s="11"/>
      <c r="AHY16" s="11"/>
      <c r="AHZ16" s="11"/>
      <c r="AIA16" s="11"/>
      <c r="AIB16" s="11"/>
      <c r="AIC16" s="11"/>
      <c r="AID16" s="11"/>
      <c r="AIE16" s="11"/>
      <c r="AIF16" s="11"/>
      <c r="AIG16" s="11"/>
      <c r="AIH16" s="11"/>
      <c r="AII16" s="11"/>
      <c r="AIJ16" s="11"/>
      <c r="AIK16" s="11"/>
      <c r="AIL16" s="11"/>
      <c r="AIM16" s="11"/>
    </row>
    <row r="17">
      <c r="B17" s="7" t="s">
        <v>494</v>
      </c>
      <c r="C17" s="11"/>
      <c r="D17" s="11"/>
      <c r="E17" s="10">
        <v>66000.0</v>
      </c>
      <c r="F17" s="40">
        <v>514.0</v>
      </c>
      <c r="G17" s="7">
        <v>3887.0</v>
      </c>
      <c r="H17" s="10">
        <v>2944.0</v>
      </c>
      <c r="I17" s="10">
        <v>7125.0</v>
      </c>
      <c r="J17" s="10">
        <v>51.7</v>
      </c>
      <c r="K17" s="10"/>
      <c r="L17" s="10"/>
      <c r="M17" s="11"/>
      <c r="N17" s="10">
        <v>195126.0</v>
      </c>
      <c r="O17" s="11"/>
      <c r="P17" s="11"/>
      <c r="Q17" s="11"/>
      <c r="R17" s="11"/>
      <c r="S17" s="11"/>
      <c r="T17" s="11"/>
      <c r="U17" s="10">
        <v>2456.0</v>
      </c>
      <c r="V17" s="11"/>
      <c r="W17" s="11"/>
      <c r="X17" s="41"/>
      <c r="Y17" s="11"/>
      <c r="Z17" s="11"/>
      <c r="AA17" s="10"/>
      <c r="AB17" s="10">
        <v>701.0</v>
      </c>
      <c r="AC17" s="11"/>
      <c r="AD17" s="11"/>
      <c r="AE17" s="11"/>
      <c r="AF17" s="10">
        <v>12756.0</v>
      </c>
      <c r="AG17" s="10">
        <v>2151.0</v>
      </c>
      <c r="AH17" s="11"/>
      <c r="AI17" s="10">
        <v>10311.0</v>
      </c>
      <c r="AJ17" s="11"/>
      <c r="AK17" s="11"/>
      <c r="AL17" s="11"/>
      <c r="AM17" s="10">
        <v>10000.0</v>
      </c>
      <c r="AN17" s="11"/>
      <c r="AO17" s="10">
        <v>31000.0</v>
      </c>
      <c r="AP17" s="11"/>
      <c r="AQ17" s="10">
        <v>1254000.0</v>
      </c>
      <c r="AR17" s="10">
        <v>4671.0</v>
      </c>
      <c r="AS17" s="11"/>
      <c r="AT17" s="11"/>
      <c r="AU17" s="11"/>
      <c r="AV17" s="11"/>
      <c r="AW17" s="11"/>
      <c r="AX17" s="11"/>
      <c r="AY17" s="10">
        <v>16.0</v>
      </c>
      <c r="AZ17" s="10"/>
      <c r="BA17" s="11"/>
      <c r="BB17" s="42">
        <v>93000.0</v>
      </c>
      <c r="BC17" s="10">
        <v>343.0</v>
      </c>
      <c r="BD17" s="42">
        <v>12.0</v>
      </c>
      <c r="BE17" s="42">
        <v>820.0</v>
      </c>
      <c r="BF17" s="11"/>
      <c r="BG17" s="11"/>
      <c r="BH17" s="11"/>
      <c r="BI17" s="11"/>
      <c r="BJ17" s="11"/>
      <c r="BK17" s="11"/>
      <c r="BL17" s="11"/>
      <c r="BM17" s="11"/>
      <c r="BN17" s="11"/>
      <c r="BO17" s="11"/>
      <c r="BP17" s="11"/>
      <c r="BQ17" s="11"/>
      <c r="BR17" s="11"/>
      <c r="BS17" s="11"/>
      <c r="BT17" s="11"/>
      <c r="BU17" s="11"/>
      <c r="BV17" s="11"/>
      <c r="BW17" s="11"/>
      <c r="BX17" s="11"/>
      <c r="BY17" s="11"/>
      <c r="BZ17" s="11"/>
      <c r="CA17" s="11"/>
      <c r="CB17" s="11"/>
      <c r="CC17" s="11"/>
      <c r="CD17" s="11"/>
      <c r="CE17" s="11"/>
      <c r="CF17" s="11"/>
      <c r="CG17" s="11"/>
      <c r="CH17" s="11"/>
      <c r="CI17" s="11"/>
      <c r="CJ17" s="11"/>
      <c r="CK17" s="11"/>
      <c r="CL17" s="11"/>
      <c r="CM17" s="11"/>
      <c r="CN17" s="11"/>
      <c r="CO17" s="11"/>
      <c r="CP17" s="11"/>
      <c r="CQ17" s="11"/>
      <c r="CR17" s="11"/>
      <c r="CS17" s="11"/>
      <c r="CT17" s="11"/>
      <c r="CU17" s="11"/>
      <c r="CV17" s="10">
        <v>16303.0</v>
      </c>
      <c r="CW17" s="10">
        <v>63000.0</v>
      </c>
      <c r="CX17" s="10">
        <v>25273.0</v>
      </c>
      <c r="CY17" s="10">
        <v>185000.0</v>
      </c>
      <c r="CZ17" s="10">
        <v>5100.0</v>
      </c>
      <c r="DA17" s="11"/>
      <c r="DB17" s="11"/>
      <c r="DC17" s="11"/>
      <c r="DD17" s="11"/>
      <c r="DE17" s="11"/>
      <c r="DF17" s="11"/>
      <c r="DG17" s="10">
        <v>36000.0</v>
      </c>
      <c r="DH17" s="11"/>
      <c r="DI17" s="11"/>
      <c r="DJ17" s="11"/>
      <c r="DK17" s="11"/>
      <c r="DL17" s="11"/>
      <c r="DM17" s="11"/>
      <c r="DN17" s="11"/>
      <c r="DO17" s="11"/>
      <c r="DP17" s="11"/>
      <c r="DQ17" s="11"/>
      <c r="DR17" s="11"/>
      <c r="DS17" s="11"/>
      <c r="DT17" s="11"/>
      <c r="DU17" s="10">
        <v>141636.0</v>
      </c>
      <c r="DV17" s="11"/>
      <c r="DW17" s="11"/>
      <c r="DX17" s="11"/>
      <c r="DY17" s="11"/>
      <c r="DZ17" s="11"/>
      <c r="EA17" s="11"/>
      <c r="EB17" s="11"/>
      <c r="EC17" s="11"/>
      <c r="ED17" s="10" t="s">
        <v>504</v>
      </c>
      <c r="EE17" s="11"/>
      <c r="EF17" s="11"/>
      <c r="EG17" s="10">
        <v>81000.0</v>
      </c>
      <c r="EH17" s="11"/>
      <c r="EI17" s="10">
        <v>10179.0</v>
      </c>
      <c r="EK17" s="11"/>
      <c r="EL17" s="11"/>
      <c r="EM17" s="11"/>
      <c r="EN17" s="11"/>
      <c r="EO17" s="11"/>
      <c r="EP17" s="11"/>
      <c r="EQ17" s="11"/>
      <c r="ER17" s="11"/>
      <c r="ES17" s="11"/>
      <c r="ET17" s="11"/>
      <c r="EU17" s="11"/>
      <c r="EV17" s="11"/>
      <c r="EW17" s="11"/>
      <c r="EX17" s="11"/>
      <c r="EY17" s="11"/>
      <c r="EZ17" s="11"/>
      <c r="FA17" s="11"/>
      <c r="FB17" s="11"/>
      <c r="FC17" s="11"/>
      <c r="FD17" s="11"/>
      <c r="FE17" s="11"/>
      <c r="FF17" s="11"/>
      <c r="FG17" s="11"/>
      <c r="FH17" s="11"/>
      <c r="FI17" s="11"/>
      <c r="FJ17" s="11"/>
      <c r="FK17" s="11"/>
      <c r="FL17" s="11"/>
      <c r="FM17" s="11"/>
      <c r="FN17" s="11"/>
      <c r="FO17" s="11"/>
      <c r="FP17" s="11"/>
      <c r="FQ17" s="11"/>
      <c r="FR17" s="11"/>
      <c r="FS17" s="11"/>
      <c r="FT17" s="11"/>
      <c r="FU17" s="11"/>
      <c r="FV17" s="11"/>
      <c r="FW17" s="11"/>
      <c r="FX17" s="11"/>
      <c r="FY17" s="11"/>
      <c r="FZ17" s="11"/>
      <c r="GA17" s="11"/>
      <c r="GB17" s="11"/>
      <c r="GC17" s="11"/>
      <c r="GD17" s="11"/>
      <c r="GE17" s="11"/>
      <c r="GF17" s="11"/>
      <c r="GG17" s="11"/>
      <c r="GH17" s="11"/>
      <c r="GI17" s="11"/>
      <c r="GJ17" s="11"/>
      <c r="GK17" s="11"/>
      <c r="GL17" s="11"/>
      <c r="GM17" s="11"/>
      <c r="GN17" s="11"/>
      <c r="GO17" s="11"/>
      <c r="GP17" s="11"/>
      <c r="GQ17" s="11"/>
      <c r="GR17" s="11"/>
      <c r="GS17" s="11"/>
      <c r="GT17" s="11"/>
      <c r="GU17" s="11"/>
      <c r="GV17" s="11"/>
      <c r="GW17" s="11"/>
      <c r="GX17" s="11"/>
      <c r="GY17" s="11"/>
      <c r="GZ17" s="11"/>
      <c r="HA17" s="11"/>
      <c r="HB17" s="11"/>
      <c r="HC17" s="11"/>
      <c r="HD17" s="11"/>
      <c r="HE17" s="11"/>
      <c r="HF17" s="11"/>
      <c r="HG17" s="11"/>
      <c r="HH17" s="11"/>
      <c r="HI17" s="11"/>
      <c r="HJ17" s="11"/>
      <c r="HK17" s="11"/>
      <c r="HL17" s="11"/>
      <c r="HM17" s="11"/>
      <c r="HN17" s="11"/>
      <c r="HO17" s="11"/>
      <c r="HP17" s="11"/>
      <c r="HQ17" s="11"/>
      <c r="HR17" s="11"/>
      <c r="HS17" s="11"/>
      <c r="HT17" s="11"/>
      <c r="HU17" s="11"/>
      <c r="HV17" s="11"/>
      <c r="HW17" s="11"/>
      <c r="HX17" s="11"/>
      <c r="HY17" s="11"/>
      <c r="HZ17" s="11"/>
      <c r="IA17" s="11"/>
      <c r="IB17" s="11"/>
      <c r="IC17" s="11"/>
      <c r="ID17" s="11"/>
      <c r="IE17" s="11"/>
      <c r="IF17" s="11"/>
      <c r="IG17" s="11"/>
      <c r="IH17" s="11"/>
      <c r="II17" s="11"/>
      <c r="IJ17" s="11"/>
      <c r="IK17" s="11"/>
      <c r="IL17" s="11"/>
      <c r="IM17" s="11"/>
      <c r="IN17" s="11"/>
      <c r="IO17" s="11"/>
      <c r="IP17" s="11"/>
      <c r="IQ17" s="11"/>
      <c r="IR17" s="11"/>
      <c r="IS17" s="11"/>
      <c r="IT17" s="11"/>
      <c r="IU17" s="11"/>
      <c r="IV17" s="11"/>
      <c r="IW17" s="11"/>
      <c r="IX17" s="11"/>
      <c r="IY17" s="11"/>
      <c r="IZ17" s="11"/>
      <c r="JA17" s="11"/>
      <c r="JB17" s="11"/>
      <c r="JC17" s="11"/>
      <c r="JD17" s="11"/>
      <c r="JE17" s="11"/>
      <c r="JF17" s="11"/>
      <c r="JG17" s="11"/>
      <c r="JH17" s="11"/>
      <c r="JI17" s="11"/>
      <c r="JJ17" s="11"/>
      <c r="JK17" s="11"/>
      <c r="JL17" s="11"/>
      <c r="JM17" s="11"/>
      <c r="JN17" s="11"/>
      <c r="JO17" s="11"/>
      <c r="JP17" s="11"/>
      <c r="JQ17" s="11"/>
      <c r="JR17" s="11"/>
      <c r="JS17" s="11"/>
      <c r="JT17" s="11"/>
      <c r="JU17" s="11"/>
      <c r="JV17" s="11"/>
      <c r="JW17" s="11"/>
      <c r="JX17" s="11"/>
      <c r="JY17" s="11"/>
      <c r="JZ17" s="11"/>
      <c r="KA17" s="11"/>
      <c r="KB17" s="11"/>
      <c r="KC17" s="11"/>
      <c r="KD17" s="11"/>
      <c r="KE17" s="11"/>
      <c r="KF17" s="11"/>
      <c r="KG17" s="11"/>
      <c r="KH17" s="11"/>
      <c r="KI17" s="11"/>
      <c r="KJ17" s="11"/>
      <c r="KK17" s="11"/>
      <c r="KL17" s="11"/>
      <c r="KM17" s="11"/>
      <c r="KN17" s="11"/>
      <c r="KO17" s="11"/>
      <c r="KP17" s="11"/>
      <c r="KQ17" s="11"/>
      <c r="KR17" s="11"/>
      <c r="KS17" s="11"/>
      <c r="KT17" s="11"/>
      <c r="KU17" s="11"/>
      <c r="KV17" s="11"/>
      <c r="KW17" s="11"/>
      <c r="KX17" s="11"/>
      <c r="KY17" s="11"/>
      <c r="KZ17" s="11"/>
      <c r="LA17" s="11"/>
      <c r="LB17" s="11"/>
      <c r="LC17" s="11"/>
      <c r="LD17" s="11"/>
      <c r="LE17" s="11"/>
      <c r="LF17" s="11"/>
      <c r="LG17" s="11"/>
      <c r="LH17" s="11"/>
      <c r="LI17" s="11"/>
      <c r="LJ17" s="11"/>
      <c r="LK17" s="11"/>
      <c r="LL17" s="11"/>
      <c r="LM17" s="11"/>
      <c r="LN17" s="11"/>
      <c r="LO17" s="11"/>
      <c r="LP17" s="11"/>
      <c r="LQ17" s="11"/>
      <c r="LR17" s="11"/>
      <c r="LS17" s="11"/>
      <c r="LT17" s="11"/>
      <c r="LU17" s="11"/>
      <c r="LV17" s="11"/>
      <c r="LW17" s="11"/>
      <c r="LX17" s="11"/>
      <c r="LY17" s="11"/>
      <c r="LZ17" s="11"/>
      <c r="MA17" s="11"/>
      <c r="MB17" s="11"/>
      <c r="MC17" s="11"/>
      <c r="MD17" s="11"/>
      <c r="ME17" s="11"/>
      <c r="MF17" s="11"/>
      <c r="MG17" s="11"/>
      <c r="MH17" s="11"/>
      <c r="MI17" s="11"/>
      <c r="MJ17" s="11"/>
      <c r="MK17" s="11"/>
      <c r="ML17" s="11"/>
      <c r="MM17" s="11"/>
      <c r="MN17" s="11"/>
      <c r="MO17" s="11"/>
      <c r="MP17" s="11"/>
      <c r="MQ17" s="11"/>
      <c r="MR17" s="11"/>
      <c r="MS17" s="11"/>
      <c r="MT17" s="11"/>
      <c r="MU17" s="11"/>
      <c r="MV17" s="11"/>
      <c r="MW17" s="11"/>
      <c r="MX17" s="11"/>
      <c r="MY17" s="11"/>
      <c r="MZ17" s="11"/>
      <c r="NA17" s="11"/>
      <c r="NB17" s="11"/>
      <c r="NC17" s="11"/>
      <c r="ND17" s="11"/>
      <c r="NE17" s="11"/>
      <c r="NF17" s="11"/>
      <c r="NG17" s="11"/>
      <c r="NH17" s="11"/>
      <c r="NI17" s="11"/>
      <c r="NJ17" s="11"/>
      <c r="NK17" s="11"/>
      <c r="NL17" s="11"/>
      <c r="NM17" s="11"/>
      <c r="NN17" s="11"/>
      <c r="NO17" s="11"/>
      <c r="NP17" s="11"/>
      <c r="NQ17" s="11"/>
      <c r="NR17" s="11"/>
      <c r="NS17" s="11"/>
      <c r="NT17" s="11"/>
      <c r="NU17" s="11"/>
      <c r="NV17" s="11"/>
      <c r="NW17" s="11"/>
      <c r="NX17" s="11"/>
      <c r="NY17" s="11"/>
      <c r="NZ17" s="11"/>
      <c r="OA17" s="11"/>
      <c r="OB17" s="11"/>
      <c r="OC17" s="11"/>
      <c r="OD17" s="11"/>
      <c r="OE17" s="11"/>
      <c r="OF17" s="11"/>
      <c r="OG17" s="11"/>
      <c r="OH17" s="11"/>
      <c r="OI17" s="11"/>
      <c r="OJ17" s="11"/>
      <c r="OK17" s="11"/>
      <c r="OL17" s="11"/>
      <c r="OM17" s="11"/>
      <c r="ON17" s="11"/>
      <c r="OO17" s="11"/>
      <c r="OP17" s="11"/>
      <c r="OQ17" s="11"/>
      <c r="OR17" s="11"/>
      <c r="OS17" s="11"/>
      <c r="OT17" s="11"/>
      <c r="OU17" s="11"/>
      <c r="OV17" s="11"/>
      <c r="OW17" s="11"/>
      <c r="OX17" s="11"/>
      <c r="OY17" s="11"/>
      <c r="OZ17" s="11"/>
      <c r="PA17" s="11"/>
      <c r="PB17" s="11"/>
      <c r="PC17" s="11"/>
      <c r="PD17" s="11"/>
      <c r="PE17" s="11"/>
      <c r="PF17" s="11"/>
      <c r="PG17" s="11"/>
      <c r="PH17" s="11"/>
      <c r="PI17" s="11"/>
      <c r="PJ17" s="11"/>
      <c r="PK17" s="11"/>
      <c r="PL17" s="11"/>
      <c r="PM17" s="11"/>
      <c r="PN17" s="11"/>
      <c r="PO17" s="11"/>
      <c r="PP17" s="11"/>
      <c r="PQ17" s="11"/>
      <c r="PR17" s="11"/>
      <c r="PS17" s="11"/>
      <c r="PT17" s="11"/>
      <c r="PU17" s="11"/>
      <c r="PV17" s="11"/>
      <c r="PW17" s="11"/>
      <c r="PX17" s="11"/>
      <c r="PY17" s="11"/>
      <c r="PZ17" s="11"/>
      <c r="QA17" s="11"/>
      <c r="QB17" s="11"/>
      <c r="QC17" s="11"/>
      <c r="QD17" s="11"/>
      <c r="QE17" s="11"/>
      <c r="QF17" s="11"/>
      <c r="QG17" s="11"/>
      <c r="QH17" s="11"/>
      <c r="QI17" s="11"/>
      <c r="QJ17" s="11"/>
      <c r="QK17" s="11"/>
      <c r="QL17" s="11"/>
      <c r="QM17" s="11"/>
      <c r="QN17" s="11"/>
      <c r="QO17" s="11"/>
      <c r="QP17" s="11"/>
      <c r="QQ17" s="11"/>
      <c r="QR17" s="11"/>
      <c r="QS17" s="11"/>
      <c r="QT17" s="11"/>
      <c r="QU17" s="11"/>
      <c r="QV17" s="11"/>
      <c r="QW17" s="11"/>
      <c r="QX17" s="11"/>
      <c r="QY17" s="11"/>
      <c r="QZ17" s="11"/>
      <c r="RA17" s="11"/>
      <c r="RB17" s="11"/>
      <c r="RC17" s="11"/>
      <c r="RD17" s="11"/>
      <c r="RE17" s="11"/>
      <c r="RF17" s="11"/>
      <c r="RG17" s="11"/>
      <c r="RH17" s="11"/>
      <c r="RI17" s="11"/>
      <c r="RJ17" s="11"/>
      <c r="RK17" s="11"/>
      <c r="RL17" s="11"/>
      <c r="RM17" s="11"/>
      <c r="RN17" s="11"/>
      <c r="RO17" s="11"/>
      <c r="RP17" s="11"/>
      <c r="RQ17" s="11"/>
      <c r="RR17" s="11"/>
      <c r="RS17" s="11"/>
      <c r="RT17" s="11"/>
      <c r="RU17" s="11"/>
      <c r="RV17" s="11"/>
      <c r="RW17" s="11"/>
      <c r="RX17" s="11"/>
      <c r="RY17" s="11"/>
      <c r="RZ17" s="11"/>
      <c r="SA17" s="11"/>
      <c r="SB17" s="11"/>
      <c r="SC17" s="11"/>
      <c r="SD17" s="11"/>
      <c r="SE17" s="11"/>
      <c r="SF17" s="11"/>
      <c r="SG17" s="11"/>
      <c r="SH17" s="11"/>
      <c r="SI17" s="11"/>
      <c r="SJ17" s="11"/>
      <c r="SK17" s="11"/>
      <c r="SL17" s="11"/>
      <c r="SM17" s="11"/>
      <c r="SN17" s="11"/>
      <c r="SO17" s="11"/>
      <c r="SP17" s="11"/>
      <c r="SQ17" s="11"/>
      <c r="SR17" s="11"/>
      <c r="SS17" s="11"/>
      <c r="ST17" s="11"/>
      <c r="SU17" s="11"/>
      <c r="SV17" s="11"/>
      <c r="SW17" s="11"/>
      <c r="SX17" s="11"/>
      <c r="SY17" s="11"/>
      <c r="SZ17" s="11"/>
      <c r="TA17" s="11"/>
      <c r="TB17" s="11"/>
      <c r="TC17" s="11"/>
      <c r="TD17" s="11"/>
      <c r="TE17" s="11"/>
      <c r="TF17" s="11"/>
      <c r="TG17" s="11"/>
      <c r="TH17" s="11"/>
      <c r="TI17" s="11"/>
      <c r="TJ17" s="11"/>
      <c r="TK17" s="11"/>
      <c r="TL17" s="11"/>
      <c r="TM17" s="11"/>
      <c r="TN17" s="11"/>
      <c r="TO17" s="11"/>
      <c r="TP17" s="11"/>
      <c r="TQ17" s="11"/>
      <c r="TR17" s="11"/>
      <c r="TS17" s="11"/>
      <c r="TT17" s="11"/>
      <c r="TU17" s="11"/>
      <c r="TV17" s="11"/>
      <c r="TW17" s="11"/>
      <c r="TX17" s="11"/>
      <c r="TY17" s="11"/>
      <c r="TZ17" s="11"/>
      <c r="UA17" s="11"/>
      <c r="UB17" s="11"/>
      <c r="UC17" s="11"/>
      <c r="UD17" s="11"/>
      <c r="UE17" s="11"/>
      <c r="UF17" s="11"/>
      <c r="UG17" s="11"/>
      <c r="UH17" s="11"/>
      <c r="UI17" s="11"/>
      <c r="UJ17" s="11"/>
      <c r="UK17" s="11"/>
      <c r="UL17" s="11"/>
      <c r="UM17" s="11"/>
      <c r="UN17" s="11"/>
      <c r="UO17" s="11"/>
      <c r="UP17" s="11"/>
      <c r="UQ17" s="11"/>
      <c r="UR17" s="11"/>
      <c r="US17" s="11"/>
      <c r="UT17" s="11"/>
      <c r="UU17" s="11"/>
      <c r="UV17" s="11"/>
      <c r="UW17" s="11"/>
      <c r="UX17" s="11"/>
      <c r="UY17" s="11"/>
      <c r="UZ17" s="11"/>
      <c r="VA17" s="11"/>
      <c r="VB17" s="11"/>
      <c r="VC17" s="11"/>
      <c r="VD17" s="11"/>
      <c r="VE17" s="11"/>
      <c r="VF17" s="11"/>
      <c r="VG17" s="11"/>
      <c r="VH17" s="11"/>
      <c r="VI17" s="11"/>
      <c r="VJ17" s="11"/>
      <c r="VK17" s="11"/>
      <c r="VL17" s="11"/>
      <c r="VM17" s="11"/>
      <c r="VN17" s="11"/>
      <c r="VO17" s="11"/>
      <c r="VP17" s="11"/>
      <c r="VQ17" s="11"/>
      <c r="VR17" s="11"/>
      <c r="VS17" s="11"/>
      <c r="VT17" s="11"/>
      <c r="VU17" s="11"/>
      <c r="VV17" s="11"/>
      <c r="VW17" s="11"/>
      <c r="VX17" s="11"/>
      <c r="VY17" s="11"/>
      <c r="VZ17" s="11"/>
      <c r="WA17" s="11"/>
      <c r="WB17" s="11"/>
      <c r="WC17" s="11"/>
      <c r="WD17" s="11"/>
      <c r="WE17" s="11"/>
      <c r="WF17" s="11"/>
      <c r="WG17" s="11"/>
      <c r="WH17" s="11"/>
      <c r="WI17" s="11"/>
      <c r="WJ17" s="11"/>
      <c r="WK17" s="11"/>
      <c r="WL17" s="11"/>
      <c r="WM17" s="11"/>
      <c r="WN17" s="11"/>
      <c r="WO17" s="11"/>
      <c r="WP17" s="11"/>
      <c r="WQ17" s="11"/>
      <c r="WR17" s="11"/>
      <c r="WS17" s="11"/>
      <c r="WT17" s="11"/>
      <c r="WU17" s="11"/>
      <c r="WV17" s="11"/>
      <c r="WW17" s="11"/>
      <c r="WX17" s="11"/>
      <c r="WY17" s="11"/>
      <c r="WZ17" s="11"/>
      <c r="XA17" s="11"/>
      <c r="XB17" s="11"/>
      <c r="XC17" s="11"/>
      <c r="XD17" s="11"/>
      <c r="XE17" s="11"/>
      <c r="XF17" s="11"/>
      <c r="XG17" s="11"/>
      <c r="XH17" s="11"/>
      <c r="XI17" s="11"/>
      <c r="XJ17" s="11"/>
      <c r="XK17" s="11"/>
      <c r="XL17" s="11"/>
      <c r="XM17" s="11"/>
      <c r="XN17" s="11"/>
      <c r="XO17" s="11"/>
      <c r="XP17" s="11"/>
      <c r="XQ17" s="11"/>
      <c r="XR17" s="11"/>
      <c r="XS17" s="11"/>
      <c r="XT17" s="11"/>
      <c r="XU17" s="11"/>
      <c r="XV17" s="11"/>
      <c r="XW17" s="11"/>
      <c r="XX17" s="11"/>
      <c r="XY17" s="11"/>
      <c r="XZ17" s="11"/>
      <c r="YA17" s="11"/>
      <c r="YB17" s="11"/>
      <c r="YC17" s="11"/>
      <c r="YD17" s="11"/>
      <c r="YE17" s="11"/>
      <c r="YF17" s="11"/>
      <c r="YG17" s="11"/>
      <c r="YH17" s="11"/>
      <c r="YI17" s="11"/>
      <c r="YJ17" s="11"/>
      <c r="YK17" s="11"/>
      <c r="YL17" s="11"/>
      <c r="YM17" s="11"/>
      <c r="YN17" s="11"/>
      <c r="YO17" s="11"/>
      <c r="YP17" s="11"/>
      <c r="YQ17" s="11"/>
      <c r="YR17" s="11"/>
      <c r="YS17" s="11"/>
      <c r="YT17" s="11"/>
      <c r="YU17" s="11"/>
      <c r="YV17" s="11"/>
      <c r="YW17" s="11"/>
      <c r="YX17" s="11"/>
      <c r="YY17" s="11"/>
      <c r="YZ17" s="11"/>
      <c r="ZA17" s="11"/>
      <c r="ZB17" s="11"/>
      <c r="ZC17" s="11"/>
      <c r="ZD17" s="11"/>
      <c r="ZE17" s="11"/>
      <c r="ZF17" s="11"/>
      <c r="ZG17" s="11"/>
      <c r="ZH17" s="11"/>
      <c r="ZI17" s="11"/>
      <c r="ZJ17" s="11"/>
      <c r="ZK17" s="11"/>
      <c r="ZL17" s="11"/>
      <c r="ZM17" s="11"/>
      <c r="ZN17" s="11"/>
      <c r="ZO17" s="11"/>
      <c r="ZP17" s="11"/>
      <c r="ZQ17" s="11"/>
      <c r="ZR17" s="11"/>
      <c r="ZS17" s="11"/>
      <c r="ZT17" s="11"/>
      <c r="ZU17" s="11"/>
      <c r="ZV17" s="11"/>
      <c r="ZW17" s="11"/>
      <c r="ZX17" s="11"/>
      <c r="ZY17" s="11"/>
      <c r="ZZ17" s="11"/>
      <c r="AAA17" s="11"/>
      <c r="AAB17" s="11"/>
      <c r="AAC17" s="11"/>
      <c r="AAD17" s="11"/>
      <c r="AAE17" s="11"/>
      <c r="AAF17" s="11"/>
      <c r="AAG17" s="11"/>
      <c r="AAH17" s="11"/>
      <c r="AAI17" s="11"/>
      <c r="AAJ17" s="11"/>
      <c r="AAK17" s="11"/>
      <c r="AAL17" s="11"/>
      <c r="AAM17" s="11"/>
      <c r="AAN17" s="11"/>
      <c r="AAO17" s="11"/>
      <c r="AAP17" s="11"/>
      <c r="AAQ17" s="11"/>
      <c r="AAR17" s="11"/>
      <c r="AAS17" s="11"/>
      <c r="AAT17" s="11"/>
      <c r="AAU17" s="11"/>
      <c r="AAV17" s="11"/>
      <c r="AAW17" s="11"/>
      <c r="AAX17" s="11"/>
      <c r="AAY17" s="11"/>
      <c r="AAZ17" s="11"/>
      <c r="ABA17" s="11"/>
      <c r="ABB17" s="11"/>
      <c r="ABC17" s="11"/>
      <c r="ABD17" s="11"/>
      <c r="ABE17" s="11"/>
      <c r="ABF17" s="11"/>
      <c r="ABG17" s="11"/>
      <c r="ABH17" s="11"/>
      <c r="ABI17" s="11"/>
      <c r="ABJ17" s="11"/>
      <c r="ABK17" s="11"/>
      <c r="ABL17" s="11"/>
      <c r="ABM17" s="11"/>
      <c r="ABN17" s="11"/>
      <c r="ABO17" s="11"/>
      <c r="ABP17" s="11"/>
      <c r="ABQ17" s="11"/>
      <c r="ABR17" s="11"/>
      <c r="ABS17" s="11"/>
      <c r="ABT17" s="11"/>
      <c r="ABU17" s="11"/>
      <c r="ABV17" s="11"/>
      <c r="ABW17" s="11"/>
      <c r="ABX17" s="11"/>
      <c r="ABY17" s="11"/>
      <c r="ABZ17" s="11"/>
      <c r="ACA17" s="11"/>
      <c r="ACB17" s="11"/>
      <c r="ACC17" s="11"/>
      <c r="ACD17" s="11"/>
      <c r="ACE17" s="11"/>
      <c r="ACF17" s="11"/>
      <c r="ACG17" s="11"/>
      <c r="ACH17" s="11"/>
      <c r="ACI17" s="11"/>
      <c r="ACJ17" s="11"/>
      <c r="ACK17" s="11"/>
      <c r="ACL17" s="11"/>
      <c r="ACM17" s="11"/>
      <c r="ACN17" s="11"/>
      <c r="ACO17" s="11"/>
      <c r="ACP17" s="11"/>
      <c r="ACQ17" s="11"/>
      <c r="ACR17" s="11"/>
      <c r="ACS17" s="11"/>
      <c r="ACT17" s="11"/>
      <c r="ACU17" s="11"/>
      <c r="ACV17" s="11"/>
      <c r="ACW17" s="11"/>
      <c r="ACX17" s="11"/>
      <c r="ACY17" s="11"/>
      <c r="ACZ17" s="11"/>
      <c r="ADA17" s="11"/>
      <c r="ADB17" s="11"/>
      <c r="ADC17" s="11"/>
      <c r="ADD17" s="11"/>
      <c r="ADE17" s="11"/>
      <c r="ADF17" s="11"/>
      <c r="ADG17" s="11"/>
      <c r="ADH17" s="11"/>
      <c r="ADI17" s="11"/>
      <c r="ADJ17" s="11"/>
      <c r="ADK17" s="11"/>
      <c r="ADL17" s="11"/>
      <c r="ADM17" s="11"/>
      <c r="ADN17" s="11"/>
      <c r="ADO17" s="11"/>
      <c r="ADP17" s="11"/>
      <c r="ADQ17" s="11"/>
      <c r="ADR17" s="11"/>
      <c r="ADS17" s="11"/>
      <c r="ADT17" s="11"/>
      <c r="ADU17" s="11"/>
      <c r="ADV17" s="11"/>
      <c r="ADW17" s="11"/>
      <c r="ADX17" s="11"/>
      <c r="ADY17" s="11"/>
      <c r="ADZ17" s="11"/>
      <c r="AEA17" s="11"/>
      <c r="AEB17" s="11"/>
      <c r="AEC17" s="11"/>
      <c r="AED17" s="11"/>
      <c r="AEE17" s="11"/>
      <c r="AEF17" s="11"/>
      <c r="AEG17" s="11"/>
      <c r="AEH17" s="11"/>
      <c r="AEI17" s="11"/>
      <c r="AEJ17" s="11"/>
      <c r="AEK17" s="11"/>
      <c r="AEL17" s="11"/>
      <c r="AEM17" s="11"/>
      <c r="AEN17" s="11"/>
      <c r="AEO17" s="11"/>
      <c r="AEP17" s="11"/>
      <c r="AEQ17" s="11"/>
      <c r="AER17" s="11"/>
      <c r="AES17" s="11"/>
      <c r="AET17" s="11"/>
      <c r="AEU17" s="11"/>
      <c r="AEV17" s="11"/>
      <c r="AEW17" s="11"/>
      <c r="AEX17" s="11"/>
      <c r="AEY17" s="11"/>
      <c r="AEZ17" s="11"/>
      <c r="AFA17" s="11"/>
      <c r="AFB17" s="11"/>
      <c r="AFC17" s="11"/>
      <c r="AFD17" s="11"/>
      <c r="AFE17" s="11"/>
      <c r="AFF17" s="11"/>
      <c r="AFG17" s="11"/>
      <c r="AFH17" s="11"/>
      <c r="AFI17" s="11"/>
      <c r="AFJ17" s="11"/>
      <c r="AFK17" s="11"/>
      <c r="AFL17" s="11"/>
      <c r="AFM17" s="11"/>
      <c r="AFN17" s="11"/>
      <c r="AFO17" s="11"/>
      <c r="AFP17" s="11"/>
      <c r="AFQ17" s="11"/>
      <c r="AFR17" s="11"/>
      <c r="AFS17" s="11"/>
      <c r="AFT17" s="11"/>
      <c r="AFU17" s="11"/>
      <c r="AFV17" s="11"/>
      <c r="AFW17" s="11"/>
      <c r="AFX17" s="11"/>
      <c r="AFY17" s="11"/>
      <c r="AFZ17" s="11"/>
      <c r="AGA17" s="11"/>
      <c r="AGB17" s="11"/>
      <c r="AGC17" s="11"/>
      <c r="AGD17" s="11"/>
      <c r="AGE17" s="11"/>
      <c r="AGF17" s="11"/>
      <c r="AGG17" s="11"/>
      <c r="AGH17" s="11"/>
      <c r="AGI17" s="11"/>
      <c r="AGJ17" s="11"/>
      <c r="AGK17" s="11"/>
      <c r="AGL17" s="11"/>
      <c r="AGM17" s="11"/>
      <c r="AGN17" s="11"/>
      <c r="AGO17" s="11"/>
      <c r="AGP17" s="11"/>
      <c r="AGQ17" s="11"/>
      <c r="AGR17" s="11"/>
      <c r="AGS17" s="11"/>
      <c r="AGT17" s="11"/>
      <c r="AGU17" s="11"/>
      <c r="AGV17" s="11"/>
      <c r="AGW17" s="11"/>
      <c r="AGX17" s="11"/>
      <c r="AGY17" s="11"/>
      <c r="AGZ17" s="11"/>
      <c r="AHA17" s="11"/>
      <c r="AHB17" s="11"/>
      <c r="AHC17" s="11"/>
      <c r="AHD17" s="11"/>
      <c r="AHE17" s="11"/>
      <c r="AHF17" s="11"/>
      <c r="AHG17" s="11"/>
      <c r="AHH17" s="11"/>
      <c r="AHI17" s="11"/>
      <c r="AHJ17" s="11"/>
      <c r="AHK17" s="11"/>
      <c r="AHL17" s="11"/>
      <c r="AHM17" s="11"/>
      <c r="AHN17" s="11"/>
      <c r="AHO17" s="11"/>
      <c r="AHP17" s="11"/>
      <c r="AHQ17" s="11"/>
      <c r="AHR17" s="11"/>
      <c r="AHS17" s="11"/>
      <c r="AHT17" s="11"/>
      <c r="AHU17" s="11"/>
      <c r="AHV17" s="11"/>
      <c r="AHW17" s="11"/>
      <c r="AHX17" s="11"/>
      <c r="AHY17" s="11"/>
      <c r="AHZ17" s="11"/>
      <c r="AIA17" s="11"/>
      <c r="AIB17" s="11"/>
      <c r="AIC17" s="11"/>
      <c r="AID17" s="11"/>
      <c r="AIE17" s="11"/>
      <c r="AIF17" s="11"/>
      <c r="AIG17" s="11"/>
      <c r="AIH17" s="11"/>
      <c r="AII17" s="11"/>
      <c r="AIJ17" s="11"/>
      <c r="AIK17" s="11"/>
      <c r="AIL17" s="11"/>
      <c r="AIM17" s="11"/>
    </row>
    <row r="18">
      <c r="B18" s="7" t="s">
        <v>495</v>
      </c>
      <c r="C18" s="10">
        <v>67256.0</v>
      </c>
      <c r="D18" s="11"/>
      <c r="E18" s="11"/>
      <c r="F18" s="11"/>
      <c r="G18" s="10">
        <v>4273.0</v>
      </c>
      <c r="H18" s="11"/>
      <c r="I18" s="11"/>
      <c r="J18" s="11"/>
      <c r="K18" s="10">
        <v>0.5</v>
      </c>
      <c r="L18" s="10"/>
      <c r="M18" s="11"/>
      <c r="N18" s="10">
        <v>18491.0</v>
      </c>
      <c r="O18" s="11"/>
      <c r="P18" s="11"/>
      <c r="Q18" s="11"/>
      <c r="R18" s="11"/>
      <c r="S18" s="11"/>
      <c r="T18" s="11"/>
      <c r="U18" s="11"/>
      <c r="V18" s="11"/>
      <c r="W18" s="11"/>
      <c r="X18" s="10"/>
      <c r="Y18" s="11"/>
      <c r="Z18" s="11"/>
      <c r="AA18" s="11"/>
      <c r="AB18" s="10">
        <v>1810.0</v>
      </c>
      <c r="AC18" s="11"/>
      <c r="AD18" s="10" t="s">
        <v>505</v>
      </c>
      <c r="AE18" s="11"/>
      <c r="AF18" s="10">
        <v>31091.0</v>
      </c>
      <c r="AG18" s="11">
        <f>337-AG16</f>
        <v>145</v>
      </c>
      <c r="AH18" s="11"/>
      <c r="AI18" s="10">
        <v>6271.0</v>
      </c>
      <c r="AJ18" s="11"/>
      <c r="AK18" s="10">
        <v>14260.0</v>
      </c>
      <c r="AL18" s="11"/>
      <c r="AM18" s="11"/>
      <c r="AN18" s="11"/>
      <c r="AO18" s="10">
        <v>18000.0</v>
      </c>
      <c r="AP18" s="11"/>
      <c r="AQ18" s="10">
        <v>1499000.0</v>
      </c>
      <c r="AR18" s="11"/>
      <c r="AS18" s="11"/>
      <c r="AT18" s="10">
        <v>69850.0</v>
      </c>
      <c r="AU18" s="11"/>
      <c r="AV18" s="11"/>
      <c r="AW18" s="11"/>
      <c r="AX18" s="11"/>
      <c r="AY18" s="11"/>
      <c r="AZ18" s="11"/>
      <c r="BA18" s="11"/>
      <c r="BB18" s="11"/>
      <c r="BC18" s="10">
        <v>263.0</v>
      </c>
      <c r="BD18" s="10">
        <v>609.0</v>
      </c>
      <c r="BE18" s="10">
        <v>3663.0</v>
      </c>
      <c r="BF18" s="11"/>
      <c r="BG18" s="11"/>
      <c r="BH18" s="11"/>
      <c r="BI18" s="11"/>
      <c r="BJ18" s="11"/>
      <c r="BK18" s="11"/>
      <c r="BL18" s="11"/>
      <c r="BM18" s="11"/>
      <c r="BN18" s="11"/>
      <c r="BO18" s="11"/>
      <c r="BP18" s="11"/>
      <c r="BQ18" s="11"/>
      <c r="BR18" s="11"/>
      <c r="BS18" s="11"/>
      <c r="BT18" s="11"/>
      <c r="BU18" s="11"/>
      <c r="BV18" s="11"/>
      <c r="BW18" s="11"/>
      <c r="BX18" s="11"/>
      <c r="BY18" s="11"/>
      <c r="BZ18" s="11"/>
      <c r="CA18" s="11"/>
      <c r="CB18" s="11"/>
      <c r="CC18" s="11"/>
      <c r="CD18" s="11"/>
      <c r="CE18" s="11"/>
      <c r="CF18" s="11"/>
      <c r="CG18" s="11"/>
      <c r="CH18" s="11"/>
      <c r="CI18" s="11"/>
      <c r="CJ18" s="11"/>
      <c r="CK18" s="11"/>
      <c r="CL18" s="11"/>
      <c r="CM18" s="11"/>
      <c r="CN18" s="11"/>
      <c r="CO18" s="11"/>
      <c r="CP18" s="11"/>
      <c r="CQ18" s="11"/>
      <c r="CR18" s="11"/>
      <c r="CS18" s="11"/>
      <c r="CT18" s="11"/>
      <c r="CU18" s="11"/>
      <c r="CV18" s="10">
        <v>10913.0</v>
      </c>
      <c r="CW18" s="11"/>
      <c r="CX18" s="10">
        <v>17182.0</v>
      </c>
      <c r="CY18" s="10">
        <v>61000.0</v>
      </c>
      <c r="CZ18" s="11"/>
      <c r="DA18" s="11"/>
      <c r="DB18" s="11"/>
      <c r="DC18" s="11"/>
      <c r="DD18" s="11"/>
      <c r="DE18" s="11"/>
      <c r="DF18" s="11"/>
      <c r="DG18" s="10">
        <v>18000.0</v>
      </c>
      <c r="DH18" s="11"/>
      <c r="DI18" s="11"/>
      <c r="DJ18" s="11"/>
      <c r="DK18" s="11"/>
      <c r="DL18" s="11"/>
      <c r="DM18" s="11"/>
      <c r="DN18" s="11"/>
      <c r="DO18" s="11"/>
      <c r="DP18" s="11"/>
      <c r="DQ18" s="11"/>
      <c r="DR18" s="11"/>
      <c r="DS18" s="11"/>
      <c r="DT18" s="11"/>
      <c r="DU18" s="10">
        <v>45258.0</v>
      </c>
      <c r="DV18" s="11"/>
      <c r="DW18" s="11"/>
      <c r="DX18" s="11"/>
      <c r="DY18" s="11"/>
      <c r="DZ18" s="11"/>
      <c r="EA18" s="11"/>
      <c r="EB18" s="11"/>
      <c r="EC18" s="10">
        <v>648.0</v>
      </c>
      <c r="ED18" s="10" t="s">
        <v>506</v>
      </c>
      <c r="EE18" s="11"/>
      <c r="EF18" s="11"/>
      <c r="EG18" s="10"/>
      <c r="EH18" s="10">
        <v>3829.0</v>
      </c>
      <c r="EI18" s="10">
        <v>2052.0</v>
      </c>
      <c r="EK18" s="11"/>
      <c r="EL18" s="11"/>
      <c r="EM18" s="11"/>
      <c r="EN18" s="11"/>
      <c r="EO18" s="11"/>
      <c r="EP18" s="11"/>
      <c r="EQ18" s="11"/>
      <c r="ER18" s="11"/>
      <c r="ES18" s="11"/>
      <c r="ET18" s="11"/>
      <c r="EU18" s="11"/>
      <c r="EV18" s="11"/>
      <c r="EW18" s="11"/>
      <c r="EX18" s="11"/>
      <c r="EY18" s="11"/>
      <c r="EZ18" s="11"/>
      <c r="FA18" s="11"/>
      <c r="FB18" s="11"/>
      <c r="FC18" s="11"/>
      <c r="FD18" s="11"/>
      <c r="FE18" s="11"/>
      <c r="FF18" s="11"/>
      <c r="FG18" s="11"/>
      <c r="FH18" s="11"/>
      <c r="FI18" s="11"/>
      <c r="FJ18" s="11"/>
      <c r="FK18" s="11"/>
      <c r="FL18" s="11"/>
      <c r="FM18" s="11"/>
      <c r="FN18" s="11"/>
      <c r="FO18" s="11"/>
      <c r="FP18" s="11"/>
      <c r="FQ18" s="11"/>
      <c r="FR18" s="11"/>
      <c r="FS18" s="11"/>
      <c r="FT18" s="11"/>
      <c r="FU18" s="11"/>
      <c r="FV18" s="11"/>
      <c r="FW18" s="11"/>
      <c r="FX18" s="11"/>
      <c r="FY18" s="11"/>
      <c r="FZ18" s="11"/>
      <c r="GA18" s="11"/>
      <c r="GB18" s="11"/>
      <c r="GC18" s="11"/>
      <c r="GD18" s="11"/>
      <c r="GE18" s="11"/>
      <c r="GF18" s="11"/>
      <c r="GG18" s="11"/>
      <c r="GH18" s="11"/>
      <c r="GI18" s="11"/>
      <c r="GJ18" s="11"/>
      <c r="GK18" s="11"/>
      <c r="GL18" s="11"/>
      <c r="GM18" s="11"/>
      <c r="GN18" s="11"/>
      <c r="GO18" s="11"/>
      <c r="GP18" s="11"/>
      <c r="GQ18" s="11"/>
      <c r="GR18" s="11"/>
      <c r="GS18" s="11"/>
      <c r="GT18" s="11"/>
      <c r="GU18" s="11"/>
      <c r="GV18" s="11"/>
      <c r="GW18" s="11"/>
      <c r="GX18" s="11"/>
      <c r="GY18" s="11"/>
      <c r="GZ18" s="11"/>
      <c r="HA18" s="11"/>
      <c r="HB18" s="11"/>
      <c r="HC18" s="11"/>
      <c r="HD18" s="11"/>
      <c r="HE18" s="11"/>
      <c r="HF18" s="11"/>
      <c r="HG18" s="11"/>
      <c r="HH18" s="11"/>
      <c r="HI18" s="11"/>
      <c r="HJ18" s="11"/>
      <c r="HK18" s="11"/>
      <c r="HL18" s="11"/>
      <c r="HM18" s="11"/>
      <c r="HN18" s="11"/>
      <c r="HO18" s="11"/>
      <c r="HP18" s="11"/>
      <c r="HQ18" s="11"/>
      <c r="HR18" s="11"/>
      <c r="HS18" s="11"/>
      <c r="HT18" s="11"/>
      <c r="HU18" s="11"/>
      <c r="HV18" s="11"/>
      <c r="HW18" s="11"/>
      <c r="HX18" s="11"/>
      <c r="HY18" s="11"/>
      <c r="HZ18" s="11"/>
      <c r="IA18" s="11"/>
      <c r="IB18" s="11"/>
      <c r="IC18" s="11"/>
      <c r="ID18" s="11"/>
      <c r="IE18" s="11"/>
      <c r="IF18" s="11"/>
      <c r="IG18" s="11"/>
      <c r="IH18" s="11"/>
      <c r="II18" s="11"/>
      <c r="IJ18" s="11"/>
      <c r="IK18" s="11"/>
      <c r="IL18" s="11"/>
      <c r="IM18" s="11"/>
      <c r="IN18" s="11"/>
      <c r="IO18" s="11"/>
      <c r="IP18" s="11"/>
      <c r="IQ18" s="11"/>
      <c r="IR18" s="11"/>
      <c r="IS18" s="11"/>
      <c r="IT18" s="11"/>
      <c r="IU18" s="11"/>
      <c r="IV18" s="11"/>
      <c r="IW18" s="11"/>
      <c r="IX18" s="11"/>
      <c r="IY18" s="11"/>
      <c r="IZ18" s="11"/>
      <c r="JA18" s="11"/>
      <c r="JB18" s="11"/>
      <c r="JC18" s="11"/>
      <c r="JD18" s="11"/>
      <c r="JE18" s="11"/>
      <c r="JF18" s="11"/>
      <c r="JG18" s="11"/>
      <c r="JH18" s="11"/>
      <c r="JI18" s="11"/>
      <c r="JJ18" s="11"/>
      <c r="JK18" s="11"/>
      <c r="JL18" s="11"/>
      <c r="JM18" s="11"/>
      <c r="JN18" s="11"/>
      <c r="JO18" s="11"/>
      <c r="JP18" s="11"/>
      <c r="JQ18" s="11"/>
      <c r="JR18" s="11"/>
      <c r="JS18" s="11"/>
      <c r="JT18" s="11"/>
      <c r="JU18" s="11"/>
      <c r="JV18" s="11"/>
      <c r="JW18" s="11"/>
      <c r="JX18" s="11"/>
      <c r="JY18" s="11"/>
      <c r="JZ18" s="11"/>
      <c r="KA18" s="11"/>
      <c r="KB18" s="11"/>
      <c r="KC18" s="11"/>
      <c r="KD18" s="11"/>
      <c r="KE18" s="11"/>
      <c r="KF18" s="11"/>
      <c r="KG18" s="11"/>
      <c r="KH18" s="11"/>
      <c r="KI18" s="11"/>
      <c r="KJ18" s="11"/>
      <c r="KK18" s="11"/>
      <c r="KL18" s="11"/>
      <c r="KM18" s="11"/>
      <c r="KN18" s="11"/>
      <c r="KO18" s="11"/>
      <c r="KP18" s="11"/>
      <c r="KQ18" s="11"/>
      <c r="KR18" s="11"/>
      <c r="KS18" s="11"/>
      <c r="KT18" s="11"/>
      <c r="KU18" s="11"/>
      <c r="KV18" s="11"/>
      <c r="KW18" s="11"/>
      <c r="KX18" s="11"/>
      <c r="KY18" s="11"/>
      <c r="KZ18" s="11"/>
      <c r="LA18" s="11"/>
      <c r="LB18" s="11"/>
      <c r="LC18" s="11"/>
      <c r="LD18" s="11"/>
      <c r="LE18" s="11"/>
      <c r="LF18" s="11"/>
      <c r="LG18" s="11"/>
      <c r="LH18" s="11"/>
      <c r="LI18" s="11"/>
      <c r="LJ18" s="11"/>
      <c r="LK18" s="11"/>
      <c r="LL18" s="11"/>
      <c r="LM18" s="11"/>
      <c r="LN18" s="11"/>
      <c r="LO18" s="11"/>
      <c r="LP18" s="11"/>
      <c r="LQ18" s="11"/>
      <c r="LR18" s="11"/>
      <c r="LS18" s="11"/>
      <c r="LT18" s="11"/>
      <c r="LU18" s="11"/>
      <c r="LV18" s="11"/>
      <c r="LW18" s="11"/>
      <c r="LX18" s="11"/>
      <c r="LY18" s="11"/>
      <c r="LZ18" s="11"/>
      <c r="MA18" s="11"/>
      <c r="MB18" s="11"/>
      <c r="MC18" s="11"/>
      <c r="MD18" s="11"/>
      <c r="ME18" s="11"/>
      <c r="MF18" s="11"/>
      <c r="MG18" s="11"/>
      <c r="MH18" s="11"/>
      <c r="MI18" s="11"/>
      <c r="MJ18" s="11"/>
      <c r="MK18" s="11"/>
      <c r="ML18" s="11"/>
      <c r="MM18" s="11"/>
      <c r="MN18" s="11"/>
      <c r="MO18" s="11"/>
      <c r="MP18" s="11"/>
      <c r="MQ18" s="11"/>
      <c r="MR18" s="11"/>
      <c r="MS18" s="11"/>
      <c r="MT18" s="11"/>
      <c r="MU18" s="11"/>
      <c r="MV18" s="11"/>
      <c r="MW18" s="11"/>
      <c r="MX18" s="11"/>
      <c r="MY18" s="11"/>
      <c r="MZ18" s="11"/>
      <c r="NA18" s="11"/>
      <c r="NB18" s="11"/>
      <c r="NC18" s="11"/>
      <c r="ND18" s="11"/>
      <c r="NE18" s="11"/>
      <c r="NF18" s="11"/>
      <c r="NG18" s="11"/>
      <c r="NH18" s="11"/>
      <c r="NI18" s="11"/>
      <c r="NJ18" s="11"/>
      <c r="NK18" s="11"/>
      <c r="NL18" s="11"/>
      <c r="NM18" s="11"/>
      <c r="NN18" s="11"/>
      <c r="NO18" s="11"/>
      <c r="NP18" s="11"/>
      <c r="NQ18" s="11"/>
      <c r="NR18" s="11"/>
      <c r="NS18" s="11"/>
      <c r="NT18" s="11"/>
      <c r="NU18" s="11"/>
      <c r="NV18" s="11"/>
      <c r="NW18" s="11"/>
      <c r="NX18" s="11"/>
      <c r="NY18" s="11"/>
      <c r="NZ18" s="11"/>
      <c r="OA18" s="11"/>
      <c r="OB18" s="11"/>
      <c r="OC18" s="11"/>
      <c r="OD18" s="11"/>
      <c r="OE18" s="11"/>
      <c r="OF18" s="11"/>
      <c r="OG18" s="11"/>
      <c r="OH18" s="11"/>
      <c r="OI18" s="11"/>
      <c r="OJ18" s="11"/>
      <c r="OK18" s="11"/>
      <c r="OL18" s="11"/>
      <c r="OM18" s="11"/>
      <c r="ON18" s="11"/>
      <c r="OO18" s="11"/>
      <c r="OP18" s="11"/>
      <c r="OQ18" s="11"/>
      <c r="OR18" s="11"/>
      <c r="OS18" s="11"/>
      <c r="OT18" s="11"/>
      <c r="OU18" s="11"/>
      <c r="OV18" s="11"/>
      <c r="OW18" s="11"/>
      <c r="OX18" s="11"/>
      <c r="OY18" s="11"/>
      <c r="OZ18" s="11"/>
      <c r="PA18" s="11"/>
      <c r="PB18" s="11"/>
      <c r="PC18" s="11"/>
      <c r="PD18" s="11"/>
      <c r="PE18" s="11"/>
      <c r="PF18" s="11"/>
      <c r="PG18" s="11"/>
      <c r="PH18" s="11"/>
      <c r="PI18" s="11"/>
      <c r="PJ18" s="11"/>
      <c r="PK18" s="11"/>
      <c r="PL18" s="11"/>
      <c r="PM18" s="11"/>
      <c r="PN18" s="11"/>
      <c r="PO18" s="11"/>
      <c r="PP18" s="11"/>
      <c r="PQ18" s="11"/>
      <c r="PR18" s="11"/>
      <c r="PS18" s="11"/>
      <c r="PT18" s="11"/>
      <c r="PU18" s="11"/>
      <c r="PV18" s="11"/>
      <c r="PW18" s="11"/>
      <c r="PX18" s="11"/>
      <c r="PY18" s="11"/>
      <c r="PZ18" s="11"/>
      <c r="QA18" s="11"/>
      <c r="QB18" s="11"/>
      <c r="QC18" s="11"/>
      <c r="QD18" s="11"/>
      <c r="QE18" s="11"/>
      <c r="QF18" s="11"/>
      <c r="QG18" s="11"/>
      <c r="QH18" s="11"/>
      <c r="QI18" s="11"/>
      <c r="QJ18" s="11"/>
      <c r="QK18" s="11"/>
      <c r="QL18" s="11"/>
      <c r="QM18" s="11"/>
      <c r="QN18" s="11"/>
      <c r="QO18" s="11"/>
      <c r="QP18" s="11"/>
      <c r="QQ18" s="11"/>
      <c r="QR18" s="11"/>
      <c r="QS18" s="11"/>
      <c r="QT18" s="11"/>
      <c r="QU18" s="11"/>
      <c r="QV18" s="11"/>
      <c r="QW18" s="11"/>
      <c r="QX18" s="11"/>
      <c r="QY18" s="11"/>
      <c r="QZ18" s="11"/>
      <c r="RA18" s="11"/>
      <c r="RB18" s="11"/>
      <c r="RC18" s="11"/>
      <c r="RD18" s="11"/>
      <c r="RE18" s="11"/>
      <c r="RF18" s="11"/>
      <c r="RG18" s="11"/>
      <c r="RH18" s="11"/>
      <c r="RI18" s="11"/>
      <c r="RJ18" s="11"/>
      <c r="RK18" s="11"/>
      <c r="RL18" s="11"/>
      <c r="RM18" s="11"/>
      <c r="RN18" s="11"/>
      <c r="RO18" s="11"/>
      <c r="RP18" s="11"/>
      <c r="RQ18" s="11"/>
      <c r="RR18" s="11"/>
      <c r="RS18" s="11"/>
      <c r="RT18" s="11"/>
      <c r="RU18" s="11"/>
      <c r="RV18" s="11"/>
      <c r="RW18" s="11"/>
      <c r="RX18" s="11"/>
      <c r="RY18" s="11"/>
      <c r="RZ18" s="11"/>
      <c r="SA18" s="11"/>
      <c r="SB18" s="11"/>
      <c r="SC18" s="11"/>
      <c r="SD18" s="11"/>
      <c r="SE18" s="11"/>
      <c r="SF18" s="11"/>
      <c r="SG18" s="11"/>
      <c r="SH18" s="11"/>
      <c r="SI18" s="11"/>
      <c r="SJ18" s="11"/>
      <c r="SK18" s="11"/>
      <c r="SL18" s="11"/>
      <c r="SM18" s="11"/>
      <c r="SN18" s="11"/>
      <c r="SO18" s="11"/>
      <c r="SP18" s="11"/>
      <c r="SQ18" s="11"/>
      <c r="SR18" s="11"/>
      <c r="SS18" s="11"/>
      <c r="ST18" s="11"/>
      <c r="SU18" s="11"/>
      <c r="SV18" s="11"/>
      <c r="SW18" s="11"/>
      <c r="SX18" s="11"/>
      <c r="SY18" s="11"/>
      <c r="SZ18" s="11"/>
      <c r="TA18" s="11"/>
      <c r="TB18" s="11"/>
      <c r="TC18" s="11"/>
      <c r="TD18" s="11"/>
      <c r="TE18" s="11"/>
      <c r="TF18" s="11"/>
      <c r="TG18" s="11"/>
      <c r="TH18" s="11"/>
      <c r="TI18" s="11"/>
      <c r="TJ18" s="11"/>
      <c r="TK18" s="11"/>
      <c r="TL18" s="11"/>
      <c r="TM18" s="11"/>
      <c r="TN18" s="11"/>
      <c r="TO18" s="11"/>
      <c r="TP18" s="11"/>
      <c r="TQ18" s="11"/>
      <c r="TR18" s="11"/>
      <c r="TS18" s="11"/>
      <c r="TT18" s="11"/>
      <c r="TU18" s="11"/>
      <c r="TV18" s="11"/>
      <c r="TW18" s="11"/>
      <c r="TX18" s="11"/>
      <c r="TY18" s="11"/>
      <c r="TZ18" s="11"/>
      <c r="UA18" s="11"/>
      <c r="UB18" s="11"/>
      <c r="UC18" s="11"/>
      <c r="UD18" s="11"/>
      <c r="UE18" s="11"/>
      <c r="UF18" s="11"/>
      <c r="UG18" s="11"/>
      <c r="UH18" s="11"/>
      <c r="UI18" s="11"/>
      <c r="UJ18" s="11"/>
      <c r="UK18" s="11"/>
      <c r="UL18" s="11"/>
      <c r="UM18" s="11"/>
      <c r="UN18" s="11"/>
      <c r="UO18" s="11"/>
      <c r="UP18" s="11"/>
      <c r="UQ18" s="11"/>
      <c r="UR18" s="11"/>
      <c r="US18" s="11"/>
      <c r="UT18" s="11"/>
      <c r="UU18" s="11"/>
      <c r="UV18" s="11"/>
      <c r="UW18" s="11"/>
      <c r="UX18" s="11"/>
      <c r="UY18" s="11"/>
      <c r="UZ18" s="11"/>
      <c r="VA18" s="11"/>
      <c r="VB18" s="11"/>
      <c r="VC18" s="11"/>
      <c r="VD18" s="11"/>
      <c r="VE18" s="11"/>
      <c r="VF18" s="11"/>
      <c r="VG18" s="11"/>
      <c r="VH18" s="11"/>
      <c r="VI18" s="11"/>
      <c r="VJ18" s="11"/>
      <c r="VK18" s="11"/>
      <c r="VL18" s="11"/>
      <c r="VM18" s="11"/>
      <c r="VN18" s="11"/>
      <c r="VO18" s="11"/>
      <c r="VP18" s="11"/>
      <c r="VQ18" s="11"/>
      <c r="VR18" s="11"/>
      <c r="VS18" s="11"/>
      <c r="VT18" s="11"/>
      <c r="VU18" s="11"/>
      <c r="VV18" s="11"/>
      <c r="VW18" s="11"/>
      <c r="VX18" s="11"/>
      <c r="VY18" s="11"/>
      <c r="VZ18" s="11"/>
      <c r="WA18" s="11"/>
      <c r="WB18" s="11"/>
      <c r="WC18" s="11"/>
      <c r="WD18" s="11"/>
      <c r="WE18" s="11"/>
      <c r="WF18" s="11"/>
      <c r="WG18" s="11"/>
      <c r="WH18" s="11"/>
      <c r="WI18" s="11"/>
      <c r="WJ18" s="11"/>
      <c r="WK18" s="11"/>
      <c r="WL18" s="11"/>
      <c r="WM18" s="11"/>
      <c r="WN18" s="11"/>
      <c r="WO18" s="11"/>
      <c r="WP18" s="11"/>
      <c r="WQ18" s="11"/>
      <c r="WR18" s="11"/>
      <c r="WS18" s="11"/>
      <c r="WT18" s="11"/>
      <c r="WU18" s="11"/>
      <c r="WV18" s="11"/>
      <c r="WW18" s="11"/>
      <c r="WX18" s="11"/>
      <c r="WY18" s="11"/>
      <c r="WZ18" s="11"/>
      <c r="XA18" s="11"/>
      <c r="XB18" s="11"/>
      <c r="XC18" s="11"/>
      <c r="XD18" s="11"/>
      <c r="XE18" s="11"/>
      <c r="XF18" s="11"/>
      <c r="XG18" s="11"/>
      <c r="XH18" s="11"/>
      <c r="XI18" s="11"/>
      <c r="XJ18" s="11"/>
      <c r="XK18" s="11"/>
      <c r="XL18" s="11"/>
      <c r="XM18" s="11"/>
      <c r="XN18" s="11"/>
      <c r="XO18" s="11"/>
      <c r="XP18" s="11"/>
      <c r="XQ18" s="11"/>
      <c r="XR18" s="11"/>
      <c r="XS18" s="11"/>
      <c r="XT18" s="11"/>
      <c r="XU18" s="11"/>
      <c r="XV18" s="11"/>
      <c r="XW18" s="11"/>
      <c r="XX18" s="11"/>
      <c r="XY18" s="11"/>
      <c r="XZ18" s="11"/>
      <c r="YA18" s="11"/>
      <c r="YB18" s="11"/>
      <c r="YC18" s="11"/>
      <c r="YD18" s="11"/>
      <c r="YE18" s="11"/>
      <c r="YF18" s="11"/>
      <c r="YG18" s="11"/>
      <c r="YH18" s="11"/>
      <c r="YI18" s="11"/>
      <c r="YJ18" s="11"/>
      <c r="YK18" s="11"/>
      <c r="YL18" s="11"/>
      <c r="YM18" s="11"/>
      <c r="YN18" s="11"/>
      <c r="YO18" s="11"/>
      <c r="YP18" s="11"/>
      <c r="YQ18" s="11"/>
      <c r="YR18" s="11"/>
      <c r="YS18" s="11"/>
      <c r="YT18" s="11"/>
      <c r="YU18" s="11"/>
      <c r="YV18" s="11"/>
      <c r="YW18" s="11"/>
      <c r="YX18" s="11"/>
      <c r="YY18" s="11"/>
      <c r="YZ18" s="11"/>
      <c r="ZA18" s="11"/>
      <c r="ZB18" s="11"/>
      <c r="ZC18" s="11"/>
      <c r="ZD18" s="11"/>
      <c r="ZE18" s="11"/>
      <c r="ZF18" s="11"/>
      <c r="ZG18" s="11"/>
      <c r="ZH18" s="11"/>
      <c r="ZI18" s="11"/>
      <c r="ZJ18" s="11"/>
      <c r="ZK18" s="11"/>
      <c r="ZL18" s="11"/>
      <c r="ZM18" s="11"/>
      <c r="ZN18" s="11"/>
      <c r="ZO18" s="11"/>
      <c r="ZP18" s="11"/>
      <c r="ZQ18" s="11"/>
      <c r="ZR18" s="11"/>
      <c r="ZS18" s="11"/>
      <c r="ZT18" s="11"/>
      <c r="ZU18" s="11"/>
      <c r="ZV18" s="11"/>
      <c r="ZW18" s="11"/>
      <c r="ZX18" s="11"/>
      <c r="ZY18" s="11"/>
      <c r="ZZ18" s="11"/>
      <c r="AAA18" s="11"/>
      <c r="AAB18" s="11"/>
      <c r="AAC18" s="11"/>
      <c r="AAD18" s="11"/>
      <c r="AAE18" s="11"/>
      <c r="AAF18" s="11"/>
      <c r="AAG18" s="11"/>
      <c r="AAH18" s="11"/>
      <c r="AAI18" s="11"/>
      <c r="AAJ18" s="11"/>
      <c r="AAK18" s="11"/>
      <c r="AAL18" s="11"/>
      <c r="AAM18" s="11"/>
      <c r="AAN18" s="11"/>
      <c r="AAO18" s="11"/>
      <c r="AAP18" s="11"/>
      <c r="AAQ18" s="11"/>
      <c r="AAR18" s="11"/>
      <c r="AAS18" s="11"/>
      <c r="AAT18" s="11"/>
      <c r="AAU18" s="11"/>
      <c r="AAV18" s="11"/>
      <c r="AAW18" s="11"/>
      <c r="AAX18" s="11"/>
      <c r="AAY18" s="11"/>
      <c r="AAZ18" s="11"/>
      <c r="ABA18" s="11"/>
      <c r="ABB18" s="11"/>
      <c r="ABC18" s="11"/>
      <c r="ABD18" s="11"/>
      <c r="ABE18" s="11"/>
      <c r="ABF18" s="11"/>
      <c r="ABG18" s="11"/>
      <c r="ABH18" s="11"/>
      <c r="ABI18" s="11"/>
      <c r="ABJ18" s="11"/>
      <c r="ABK18" s="11"/>
      <c r="ABL18" s="11"/>
      <c r="ABM18" s="11"/>
      <c r="ABN18" s="11"/>
      <c r="ABO18" s="11"/>
      <c r="ABP18" s="11"/>
      <c r="ABQ18" s="11"/>
      <c r="ABR18" s="11"/>
      <c r="ABS18" s="11"/>
      <c r="ABT18" s="11"/>
      <c r="ABU18" s="11"/>
      <c r="ABV18" s="11"/>
      <c r="ABW18" s="11"/>
      <c r="ABX18" s="11"/>
      <c r="ABY18" s="11"/>
      <c r="ABZ18" s="11"/>
      <c r="ACA18" s="11"/>
      <c r="ACB18" s="11"/>
      <c r="ACC18" s="11"/>
      <c r="ACD18" s="11"/>
      <c r="ACE18" s="11"/>
      <c r="ACF18" s="11"/>
      <c r="ACG18" s="11"/>
      <c r="ACH18" s="11"/>
      <c r="ACI18" s="11"/>
      <c r="ACJ18" s="11"/>
      <c r="ACK18" s="11"/>
      <c r="ACL18" s="11"/>
      <c r="ACM18" s="11"/>
      <c r="ACN18" s="11"/>
      <c r="ACO18" s="11"/>
      <c r="ACP18" s="11"/>
      <c r="ACQ18" s="11"/>
      <c r="ACR18" s="11"/>
      <c r="ACS18" s="11"/>
      <c r="ACT18" s="11"/>
      <c r="ACU18" s="11"/>
      <c r="ACV18" s="11"/>
      <c r="ACW18" s="11"/>
      <c r="ACX18" s="11"/>
      <c r="ACY18" s="11"/>
      <c r="ACZ18" s="11"/>
      <c r="ADA18" s="11"/>
      <c r="ADB18" s="11"/>
      <c r="ADC18" s="11"/>
      <c r="ADD18" s="11"/>
      <c r="ADE18" s="11"/>
      <c r="ADF18" s="11"/>
      <c r="ADG18" s="11"/>
      <c r="ADH18" s="11"/>
      <c r="ADI18" s="11"/>
      <c r="ADJ18" s="11"/>
      <c r="ADK18" s="11"/>
      <c r="ADL18" s="11"/>
      <c r="ADM18" s="11"/>
      <c r="ADN18" s="11"/>
      <c r="ADO18" s="11"/>
      <c r="ADP18" s="11"/>
      <c r="ADQ18" s="11"/>
      <c r="ADR18" s="11"/>
      <c r="ADS18" s="11"/>
      <c r="ADT18" s="11"/>
      <c r="ADU18" s="11"/>
      <c r="ADV18" s="11"/>
      <c r="ADW18" s="11"/>
      <c r="ADX18" s="11"/>
      <c r="ADY18" s="11"/>
      <c r="ADZ18" s="11"/>
      <c r="AEA18" s="11"/>
      <c r="AEB18" s="11"/>
      <c r="AEC18" s="11"/>
      <c r="AED18" s="11"/>
      <c r="AEE18" s="11"/>
      <c r="AEF18" s="11"/>
      <c r="AEG18" s="11"/>
      <c r="AEH18" s="11"/>
      <c r="AEI18" s="11"/>
      <c r="AEJ18" s="11"/>
      <c r="AEK18" s="11"/>
      <c r="AEL18" s="11"/>
      <c r="AEM18" s="11"/>
      <c r="AEN18" s="11"/>
      <c r="AEO18" s="11"/>
      <c r="AEP18" s="11"/>
      <c r="AEQ18" s="11"/>
      <c r="AER18" s="11"/>
      <c r="AES18" s="11"/>
      <c r="AET18" s="11"/>
      <c r="AEU18" s="11"/>
      <c r="AEV18" s="11"/>
      <c r="AEW18" s="11"/>
      <c r="AEX18" s="11"/>
      <c r="AEY18" s="11"/>
      <c r="AEZ18" s="11"/>
      <c r="AFA18" s="11"/>
      <c r="AFB18" s="11"/>
      <c r="AFC18" s="11"/>
      <c r="AFD18" s="11"/>
      <c r="AFE18" s="11"/>
      <c r="AFF18" s="11"/>
      <c r="AFG18" s="11"/>
      <c r="AFH18" s="11"/>
      <c r="AFI18" s="11"/>
      <c r="AFJ18" s="11"/>
      <c r="AFK18" s="11"/>
      <c r="AFL18" s="11"/>
      <c r="AFM18" s="11"/>
      <c r="AFN18" s="11"/>
      <c r="AFO18" s="11"/>
      <c r="AFP18" s="11"/>
      <c r="AFQ18" s="11"/>
      <c r="AFR18" s="11"/>
      <c r="AFS18" s="11"/>
      <c r="AFT18" s="11"/>
      <c r="AFU18" s="11"/>
      <c r="AFV18" s="11"/>
      <c r="AFW18" s="11"/>
      <c r="AFX18" s="11"/>
      <c r="AFY18" s="11"/>
      <c r="AFZ18" s="11"/>
      <c r="AGA18" s="11"/>
      <c r="AGB18" s="11"/>
      <c r="AGC18" s="11"/>
      <c r="AGD18" s="11"/>
      <c r="AGE18" s="11"/>
      <c r="AGF18" s="11"/>
      <c r="AGG18" s="11"/>
      <c r="AGH18" s="11"/>
      <c r="AGI18" s="11"/>
      <c r="AGJ18" s="11"/>
      <c r="AGK18" s="11"/>
      <c r="AGL18" s="11"/>
      <c r="AGM18" s="11"/>
      <c r="AGN18" s="11"/>
      <c r="AGO18" s="11"/>
      <c r="AGP18" s="11"/>
      <c r="AGQ18" s="11"/>
      <c r="AGR18" s="11"/>
      <c r="AGS18" s="11"/>
      <c r="AGT18" s="11"/>
      <c r="AGU18" s="11"/>
      <c r="AGV18" s="11"/>
      <c r="AGW18" s="11"/>
      <c r="AGX18" s="11"/>
      <c r="AGY18" s="11"/>
      <c r="AGZ18" s="11"/>
      <c r="AHA18" s="11"/>
      <c r="AHB18" s="11"/>
      <c r="AHC18" s="11"/>
      <c r="AHD18" s="11"/>
      <c r="AHE18" s="11"/>
      <c r="AHF18" s="11"/>
      <c r="AHG18" s="11"/>
      <c r="AHH18" s="11"/>
      <c r="AHI18" s="11"/>
      <c r="AHJ18" s="11"/>
      <c r="AHK18" s="11"/>
      <c r="AHL18" s="11"/>
      <c r="AHM18" s="11"/>
      <c r="AHN18" s="11"/>
      <c r="AHO18" s="11"/>
      <c r="AHP18" s="11"/>
      <c r="AHQ18" s="11"/>
      <c r="AHR18" s="11"/>
      <c r="AHS18" s="11"/>
      <c r="AHT18" s="11"/>
      <c r="AHU18" s="11"/>
      <c r="AHV18" s="11"/>
      <c r="AHW18" s="11"/>
      <c r="AHX18" s="11"/>
      <c r="AHY18" s="11"/>
      <c r="AHZ18" s="11"/>
      <c r="AIA18" s="11"/>
      <c r="AIB18" s="11"/>
      <c r="AIC18" s="11"/>
      <c r="AID18" s="11"/>
      <c r="AIE18" s="11"/>
      <c r="AIF18" s="11"/>
      <c r="AIG18" s="11"/>
      <c r="AIH18" s="11"/>
      <c r="AII18" s="11"/>
      <c r="AIJ18" s="11"/>
      <c r="AIK18" s="11"/>
      <c r="AIL18" s="11"/>
      <c r="AIM18" s="11"/>
    </row>
    <row r="19">
      <c r="B19" s="33" t="s">
        <v>496</v>
      </c>
      <c r="C19" s="10"/>
      <c r="D19" s="11"/>
      <c r="E19" s="11"/>
      <c r="F19" s="11"/>
      <c r="G19" s="11"/>
      <c r="H19" s="11"/>
      <c r="I19" s="11"/>
      <c r="J19" s="11"/>
      <c r="K19" s="11"/>
      <c r="L19" s="11"/>
      <c r="M19" s="11"/>
      <c r="N19" s="10"/>
      <c r="O19" s="11"/>
      <c r="P19" s="11"/>
      <c r="Q19" s="11"/>
      <c r="R19" s="11"/>
      <c r="S19" s="11"/>
      <c r="T19" s="11"/>
      <c r="U19" s="11"/>
      <c r="V19" s="11"/>
      <c r="W19" s="11"/>
      <c r="X19" s="10"/>
      <c r="Y19" s="11"/>
      <c r="Z19" s="11"/>
      <c r="AA19" s="11"/>
      <c r="AB19" s="11"/>
      <c r="AC19" s="11"/>
      <c r="AD19" s="11"/>
      <c r="AE19" s="10">
        <v>531.0</v>
      </c>
      <c r="AF19" s="10"/>
      <c r="AG19" s="11"/>
      <c r="AH19" s="11"/>
      <c r="AI19" s="11"/>
      <c r="AJ19" s="11"/>
      <c r="AK19" s="11"/>
      <c r="AL19" s="11"/>
      <c r="AM19" s="11"/>
      <c r="AN19" s="11"/>
      <c r="AO19" s="10">
        <v>26000.0</v>
      </c>
      <c r="AP19" s="11"/>
      <c r="AQ19" s="10"/>
      <c r="AR19" s="11"/>
      <c r="AS19" s="11"/>
      <c r="AT19" s="11"/>
      <c r="AU19" s="11"/>
      <c r="AV19" s="11"/>
      <c r="AW19" s="11"/>
      <c r="AX19" s="11"/>
      <c r="AY19" s="11"/>
      <c r="AZ19" s="11"/>
      <c r="BA19" s="11"/>
      <c r="BB19" s="11"/>
      <c r="BC19" s="11"/>
      <c r="BD19" s="11"/>
      <c r="BE19" s="11"/>
      <c r="BF19" s="11"/>
      <c r="BG19" s="11"/>
      <c r="BH19" s="11"/>
      <c r="BI19" s="11"/>
      <c r="BJ19" s="11"/>
      <c r="BK19" s="11"/>
      <c r="BL19" s="11"/>
      <c r="BM19" s="11"/>
      <c r="BN19" s="11"/>
      <c r="BO19" s="11"/>
      <c r="BP19" s="11"/>
      <c r="BQ19" s="11"/>
      <c r="BR19" s="11"/>
      <c r="BS19" s="11"/>
      <c r="BT19" s="11"/>
      <c r="BU19" s="11"/>
      <c r="BV19" s="11"/>
      <c r="BW19" s="11"/>
      <c r="BX19" s="11"/>
      <c r="BY19" s="11"/>
      <c r="BZ19" s="11"/>
      <c r="CA19" s="11"/>
      <c r="CB19" s="11"/>
      <c r="CC19" s="11"/>
      <c r="CD19" s="11"/>
      <c r="CE19" s="11"/>
      <c r="CF19" s="11"/>
      <c r="CG19" s="11"/>
      <c r="CH19" s="11"/>
      <c r="CI19" s="11"/>
      <c r="CJ19" s="11"/>
      <c r="CK19" s="11"/>
      <c r="CL19" s="11"/>
      <c r="CM19" s="11"/>
      <c r="CN19" s="11"/>
      <c r="CO19" s="11"/>
      <c r="CP19" s="11"/>
      <c r="CQ19" s="11"/>
      <c r="CR19" s="11"/>
      <c r="CS19" s="11"/>
      <c r="CT19" s="11"/>
      <c r="CU19" s="11"/>
      <c r="CV19" s="10"/>
      <c r="CW19" s="11"/>
      <c r="CX19" s="11"/>
      <c r="CY19" s="11"/>
      <c r="CZ19" s="11"/>
      <c r="DA19" s="11"/>
      <c r="DB19" s="11"/>
      <c r="DC19" s="11"/>
      <c r="DD19" s="11"/>
      <c r="DE19" s="11"/>
      <c r="DF19" s="11"/>
      <c r="DG19" s="10"/>
      <c r="DH19" s="11"/>
      <c r="DI19" s="11"/>
      <c r="DJ19" s="11"/>
      <c r="DK19" s="11"/>
      <c r="DL19" s="11"/>
      <c r="DM19" s="11"/>
      <c r="DN19" s="11"/>
      <c r="DO19" s="11"/>
      <c r="DP19" s="11"/>
      <c r="DQ19" s="11"/>
      <c r="DR19" s="11"/>
      <c r="DS19" s="11"/>
      <c r="DT19" s="11"/>
      <c r="DU19" s="10"/>
      <c r="DV19" s="11"/>
      <c r="DW19" s="11"/>
      <c r="DX19" s="11"/>
      <c r="DY19" s="11"/>
      <c r="DZ19" s="11"/>
      <c r="EA19" s="11"/>
      <c r="EB19" s="11"/>
      <c r="EC19" s="11"/>
      <c r="ED19" s="11"/>
      <c r="EE19" s="11"/>
      <c r="EF19" s="43">
        <v>5160.0</v>
      </c>
      <c r="EG19" s="10"/>
      <c r="EH19" s="10"/>
      <c r="EI19" s="10"/>
      <c r="EK19" s="11"/>
      <c r="EL19" s="11"/>
      <c r="EM19" s="11"/>
      <c r="EN19" s="11"/>
      <c r="EO19" s="11"/>
      <c r="EP19" s="11"/>
      <c r="EQ19" s="11"/>
      <c r="ER19" s="11"/>
      <c r="ES19" s="11"/>
      <c r="ET19" s="11"/>
      <c r="EU19" s="11"/>
      <c r="EV19" s="11"/>
      <c r="EW19" s="11"/>
      <c r="EX19" s="11"/>
      <c r="EY19" s="11"/>
      <c r="EZ19" s="11"/>
      <c r="FA19" s="11"/>
      <c r="FB19" s="11"/>
      <c r="FC19" s="11"/>
      <c r="FD19" s="11"/>
      <c r="FE19" s="11"/>
      <c r="FF19" s="11"/>
      <c r="FG19" s="11"/>
      <c r="FH19" s="11"/>
      <c r="FI19" s="11"/>
      <c r="FJ19" s="11"/>
      <c r="FK19" s="11"/>
      <c r="FL19" s="11"/>
      <c r="FM19" s="11"/>
      <c r="FN19" s="11"/>
      <c r="FO19" s="11"/>
      <c r="FP19" s="11"/>
      <c r="FQ19" s="11"/>
      <c r="FR19" s="11"/>
      <c r="FS19" s="11"/>
      <c r="FT19" s="11"/>
      <c r="FU19" s="11"/>
      <c r="FV19" s="11"/>
      <c r="FW19" s="11"/>
      <c r="FX19" s="11"/>
      <c r="FY19" s="11"/>
      <c r="FZ19" s="11"/>
      <c r="GA19" s="11"/>
      <c r="GB19" s="11"/>
      <c r="GC19" s="11"/>
      <c r="GD19" s="11"/>
      <c r="GE19" s="11"/>
      <c r="GF19" s="11"/>
      <c r="GG19" s="11"/>
      <c r="GH19" s="11"/>
      <c r="GI19" s="11"/>
      <c r="GJ19" s="11"/>
      <c r="GK19" s="11"/>
      <c r="GL19" s="11"/>
      <c r="GM19" s="11"/>
      <c r="GN19" s="11"/>
      <c r="GO19" s="11"/>
      <c r="GP19" s="11"/>
      <c r="GQ19" s="11"/>
      <c r="GR19" s="11"/>
      <c r="GS19" s="11"/>
      <c r="GT19" s="11"/>
      <c r="GU19" s="11"/>
      <c r="GV19" s="11"/>
      <c r="GW19" s="11"/>
      <c r="GX19" s="11"/>
      <c r="GY19" s="11"/>
      <c r="GZ19" s="11"/>
      <c r="HA19" s="11"/>
      <c r="HB19" s="11"/>
      <c r="HC19" s="11"/>
      <c r="HD19" s="11"/>
      <c r="HE19" s="11"/>
      <c r="HF19" s="11"/>
      <c r="HG19" s="11"/>
      <c r="HH19" s="11"/>
      <c r="HI19" s="11"/>
      <c r="HJ19" s="11"/>
      <c r="HK19" s="11"/>
      <c r="HL19" s="11"/>
      <c r="HM19" s="11"/>
      <c r="HN19" s="11"/>
      <c r="HO19" s="11"/>
      <c r="HP19" s="11"/>
      <c r="HQ19" s="11"/>
      <c r="HR19" s="11"/>
      <c r="HS19" s="11"/>
      <c r="HT19" s="11"/>
      <c r="HU19" s="11"/>
      <c r="HV19" s="11"/>
      <c r="HW19" s="11"/>
      <c r="HX19" s="11"/>
      <c r="HY19" s="11"/>
      <c r="HZ19" s="11"/>
      <c r="IA19" s="11"/>
      <c r="IB19" s="11"/>
      <c r="IC19" s="11"/>
      <c r="ID19" s="11"/>
      <c r="IE19" s="11"/>
      <c r="IF19" s="11"/>
      <c r="IG19" s="11"/>
      <c r="IH19" s="11"/>
      <c r="II19" s="11"/>
      <c r="IJ19" s="11"/>
      <c r="IK19" s="11"/>
      <c r="IL19" s="11"/>
      <c r="IM19" s="11"/>
      <c r="IN19" s="11"/>
      <c r="IO19" s="11"/>
      <c r="IP19" s="11"/>
      <c r="IQ19" s="11"/>
      <c r="IR19" s="11"/>
      <c r="IS19" s="11"/>
      <c r="IT19" s="11"/>
      <c r="IU19" s="11"/>
      <c r="IV19" s="11"/>
      <c r="IW19" s="11"/>
      <c r="IX19" s="11"/>
      <c r="IY19" s="11"/>
      <c r="IZ19" s="11"/>
      <c r="JA19" s="11"/>
      <c r="JB19" s="11"/>
      <c r="JC19" s="11"/>
      <c r="JD19" s="11"/>
      <c r="JE19" s="11"/>
      <c r="JF19" s="11"/>
      <c r="JG19" s="11"/>
      <c r="JH19" s="11"/>
      <c r="JI19" s="11"/>
      <c r="JJ19" s="11"/>
      <c r="JK19" s="11"/>
      <c r="JL19" s="11"/>
      <c r="JM19" s="11"/>
      <c r="JN19" s="11"/>
      <c r="JO19" s="11"/>
      <c r="JP19" s="11"/>
      <c r="JQ19" s="11"/>
      <c r="JR19" s="11"/>
      <c r="JS19" s="11"/>
      <c r="JT19" s="11"/>
      <c r="JU19" s="11"/>
      <c r="JV19" s="11"/>
      <c r="JW19" s="11"/>
      <c r="JX19" s="11"/>
      <c r="JY19" s="11"/>
      <c r="JZ19" s="11"/>
      <c r="KA19" s="11"/>
      <c r="KB19" s="11"/>
      <c r="KC19" s="11"/>
      <c r="KD19" s="11"/>
      <c r="KE19" s="11"/>
      <c r="KF19" s="11"/>
      <c r="KG19" s="11"/>
      <c r="KH19" s="11"/>
      <c r="KI19" s="11"/>
      <c r="KJ19" s="11"/>
      <c r="KK19" s="11"/>
      <c r="KL19" s="11"/>
      <c r="KM19" s="11"/>
      <c r="KN19" s="11"/>
      <c r="KO19" s="11"/>
      <c r="KP19" s="11"/>
      <c r="KQ19" s="11"/>
      <c r="KR19" s="11"/>
      <c r="KS19" s="11"/>
      <c r="KT19" s="11"/>
      <c r="KU19" s="11"/>
      <c r="KV19" s="11"/>
      <c r="KW19" s="11"/>
      <c r="KX19" s="11"/>
      <c r="KY19" s="11"/>
      <c r="KZ19" s="11"/>
      <c r="LA19" s="11"/>
      <c r="LB19" s="11"/>
      <c r="LC19" s="11"/>
      <c r="LD19" s="11"/>
      <c r="LE19" s="11"/>
      <c r="LF19" s="11"/>
      <c r="LG19" s="11"/>
      <c r="LH19" s="11"/>
      <c r="LI19" s="11"/>
      <c r="LJ19" s="11"/>
      <c r="LK19" s="11"/>
      <c r="LL19" s="11"/>
      <c r="LM19" s="11"/>
      <c r="LN19" s="11"/>
      <c r="LO19" s="11"/>
      <c r="LP19" s="11"/>
      <c r="LQ19" s="11"/>
      <c r="LR19" s="11"/>
      <c r="LS19" s="11"/>
      <c r="LT19" s="11"/>
      <c r="LU19" s="11"/>
      <c r="LV19" s="11"/>
      <c r="LW19" s="11"/>
      <c r="LX19" s="11"/>
      <c r="LY19" s="11"/>
      <c r="LZ19" s="11"/>
      <c r="MA19" s="11"/>
      <c r="MB19" s="11"/>
      <c r="MC19" s="11"/>
      <c r="MD19" s="11"/>
      <c r="ME19" s="11"/>
      <c r="MF19" s="11"/>
      <c r="MG19" s="11"/>
      <c r="MH19" s="11"/>
      <c r="MI19" s="11"/>
      <c r="MJ19" s="11"/>
      <c r="MK19" s="11"/>
      <c r="ML19" s="11"/>
      <c r="MM19" s="11"/>
      <c r="MN19" s="11"/>
      <c r="MO19" s="11"/>
      <c r="MP19" s="11"/>
      <c r="MQ19" s="11"/>
      <c r="MR19" s="11"/>
      <c r="MS19" s="11"/>
      <c r="MT19" s="11"/>
      <c r="MU19" s="11"/>
      <c r="MV19" s="11"/>
      <c r="MW19" s="11"/>
      <c r="MX19" s="11"/>
      <c r="MY19" s="11"/>
      <c r="MZ19" s="11"/>
      <c r="NA19" s="11"/>
      <c r="NB19" s="11"/>
      <c r="NC19" s="11"/>
      <c r="ND19" s="11"/>
      <c r="NE19" s="11"/>
      <c r="NF19" s="11"/>
      <c r="NG19" s="11"/>
      <c r="NH19" s="11"/>
      <c r="NI19" s="11"/>
      <c r="NJ19" s="11"/>
      <c r="NK19" s="11"/>
      <c r="NL19" s="11"/>
      <c r="NM19" s="11"/>
      <c r="NN19" s="11"/>
      <c r="NO19" s="11"/>
      <c r="NP19" s="11"/>
      <c r="NQ19" s="11"/>
      <c r="NR19" s="11"/>
      <c r="NS19" s="11"/>
      <c r="NT19" s="11"/>
      <c r="NU19" s="11"/>
      <c r="NV19" s="11"/>
      <c r="NW19" s="11"/>
      <c r="NX19" s="11"/>
      <c r="NY19" s="11"/>
      <c r="NZ19" s="11"/>
      <c r="OA19" s="11"/>
      <c r="OB19" s="11"/>
      <c r="OC19" s="11"/>
      <c r="OD19" s="11"/>
      <c r="OE19" s="11"/>
      <c r="OF19" s="11"/>
      <c r="OG19" s="11"/>
      <c r="OH19" s="11"/>
      <c r="OI19" s="11"/>
      <c r="OJ19" s="11"/>
      <c r="OK19" s="11"/>
      <c r="OL19" s="11"/>
      <c r="OM19" s="11"/>
      <c r="ON19" s="11"/>
      <c r="OO19" s="11"/>
      <c r="OP19" s="11"/>
      <c r="OQ19" s="11"/>
      <c r="OR19" s="11"/>
      <c r="OS19" s="11"/>
      <c r="OT19" s="11"/>
      <c r="OU19" s="11"/>
      <c r="OV19" s="11"/>
      <c r="OW19" s="11"/>
      <c r="OX19" s="11"/>
      <c r="OY19" s="11"/>
      <c r="OZ19" s="11"/>
      <c r="PA19" s="11"/>
      <c r="PB19" s="11"/>
      <c r="PC19" s="11"/>
      <c r="PD19" s="11"/>
      <c r="PE19" s="11"/>
      <c r="PF19" s="11"/>
      <c r="PG19" s="11"/>
      <c r="PH19" s="11"/>
      <c r="PI19" s="11"/>
      <c r="PJ19" s="11"/>
      <c r="PK19" s="11"/>
      <c r="PL19" s="11"/>
      <c r="PM19" s="11"/>
      <c r="PN19" s="11"/>
      <c r="PO19" s="11"/>
      <c r="PP19" s="11"/>
      <c r="PQ19" s="11"/>
      <c r="PR19" s="11"/>
      <c r="PS19" s="11"/>
      <c r="PT19" s="11"/>
      <c r="PU19" s="11"/>
      <c r="PV19" s="11"/>
      <c r="PW19" s="11"/>
      <c r="PX19" s="11"/>
      <c r="PY19" s="11"/>
      <c r="PZ19" s="11"/>
      <c r="QA19" s="11"/>
      <c r="QB19" s="11"/>
      <c r="QC19" s="11"/>
      <c r="QD19" s="11"/>
      <c r="QE19" s="11"/>
      <c r="QF19" s="11"/>
      <c r="QG19" s="11"/>
      <c r="QH19" s="11"/>
      <c r="QI19" s="11"/>
      <c r="QJ19" s="11"/>
      <c r="QK19" s="11"/>
      <c r="QL19" s="11"/>
      <c r="QM19" s="11"/>
      <c r="QN19" s="11"/>
      <c r="QO19" s="11"/>
      <c r="QP19" s="11"/>
      <c r="QQ19" s="11"/>
      <c r="QR19" s="11"/>
      <c r="QS19" s="11"/>
      <c r="QT19" s="11"/>
      <c r="QU19" s="11"/>
      <c r="QV19" s="11"/>
      <c r="QW19" s="11"/>
      <c r="QX19" s="11"/>
      <c r="QY19" s="11"/>
      <c r="QZ19" s="11"/>
      <c r="RA19" s="11"/>
      <c r="RB19" s="11"/>
      <c r="RC19" s="11"/>
      <c r="RD19" s="11"/>
      <c r="RE19" s="11"/>
      <c r="RF19" s="11"/>
      <c r="RG19" s="11"/>
      <c r="RH19" s="11"/>
      <c r="RI19" s="11"/>
      <c r="RJ19" s="11"/>
      <c r="RK19" s="11"/>
      <c r="RL19" s="11"/>
      <c r="RM19" s="11"/>
      <c r="RN19" s="11"/>
      <c r="RO19" s="11"/>
      <c r="RP19" s="11"/>
      <c r="RQ19" s="11"/>
      <c r="RR19" s="11"/>
      <c r="RS19" s="11"/>
      <c r="RT19" s="11"/>
      <c r="RU19" s="11"/>
      <c r="RV19" s="11"/>
      <c r="RW19" s="11"/>
      <c r="RX19" s="11"/>
      <c r="RY19" s="11"/>
      <c r="RZ19" s="11"/>
      <c r="SA19" s="11"/>
      <c r="SB19" s="11"/>
      <c r="SC19" s="11"/>
      <c r="SD19" s="11"/>
      <c r="SE19" s="11"/>
      <c r="SF19" s="11"/>
      <c r="SG19" s="11"/>
      <c r="SH19" s="11"/>
      <c r="SI19" s="11"/>
      <c r="SJ19" s="11"/>
      <c r="SK19" s="11"/>
      <c r="SL19" s="11"/>
      <c r="SM19" s="11"/>
      <c r="SN19" s="11"/>
      <c r="SO19" s="11"/>
      <c r="SP19" s="11"/>
      <c r="SQ19" s="11"/>
      <c r="SR19" s="11"/>
      <c r="SS19" s="11"/>
      <c r="ST19" s="11"/>
      <c r="SU19" s="11"/>
      <c r="SV19" s="11"/>
      <c r="SW19" s="11"/>
      <c r="SX19" s="11"/>
      <c r="SY19" s="11"/>
      <c r="SZ19" s="11"/>
      <c r="TA19" s="11"/>
      <c r="TB19" s="11"/>
      <c r="TC19" s="11"/>
      <c r="TD19" s="11"/>
      <c r="TE19" s="11"/>
      <c r="TF19" s="11"/>
      <c r="TG19" s="11"/>
      <c r="TH19" s="11"/>
      <c r="TI19" s="11"/>
      <c r="TJ19" s="11"/>
      <c r="TK19" s="11"/>
      <c r="TL19" s="11"/>
      <c r="TM19" s="11"/>
      <c r="TN19" s="11"/>
      <c r="TO19" s="11"/>
      <c r="TP19" s="11"/>
      <c r="TQ19" s="11"/>
      <c r="TR19" s="11"/>
      <c r="TS19" s="11"/>
      <c r="TT19" s="11"/>
      <c r="TU19" s="11"/>
      <c r="TV19" s="11"/>
      <c r="TW19" s="11"/>
      <c r="TX19" s="11"/>
      <c r="TY19" s="11"/>
      <c r="TZ19" s="11"/>
      <c r="UA19" s="11"/>
      <c r="UB19" s="11"/>
      <c r="UC19" s="11"/>
      <c r="UD19" s="11"/>
      <c r="UE19" s="11"/>
      <c r="UF19" s="11"/>
      <c r="UG19" s="11"/>
      <c r="UH19" s="11"/>
      <c r="UI19" s="11"/>
      <c r="UJ19" s="11"/>
      <c r="UK19" s="11"/>
      <c r="UL19" s="11"/>
      <c r="UM19" s="11"/>
      <c r="UN19" s="11"/>
      <c r="UO19" s="11"/>
      <c r="UP19" s="11"/>
      <c r="UQ19" s="11"/>
      <c r="UR19" s="11"/>
      <c r="US19" s="11"/>
      <c r="UT19" s="11"/>
      <c r="UU19" s="11"/>
      <c r="UV19" s="11"/>
      <c r="UW19" s="11"/>
      <c r="UX19" s="11"/>
      <c r="UY19" s="11"/>
      <c r="UZ19" s="11"/>
      <c r="VA19" s="11"/>
      <c r="VB19" s="11"/>
      <c r="VC19" s="11"/>
      <c r="VD19" s="11"/>
      <c r="VE19" s="11"/>
      <c r="VF19" s="11"/>
      <c r="VG19" s="11"/>
      <c r="VH19" s="11"/>
      <c r="VI19" s="11"/>
      <c r="VJ19" s="11"/>
      <c r="VK19" s="11"/>
      <c r="VL19" s="11"/>
      <c r="VM19" s="11"/>
      <c r="VN19" s="11"/>
      <c r="VO19" s="11"/>
      <c r="VP19" s="11"/>
      <c r="VQ19" s="11"/>
      <c r="VR19" s="11"/>
      <c r="VS19" s="11"/>
      <c r="VT19" s="11"/>
      <c r="VU19" s="11"/>
      <c r="VV19" s="11"/>
      <c r="VW19" s="11"/>
      <c r="VX19" s="11"/>
      <c r="VY19" s="11"/>
      <c r="VZ19" s="11"/>
      <c r="WA19" s="11"/>
      <c r="WB19" s="11"/>
      <c r="WC19" s="11"/>
      <c r="WD19" s="11"/>
      <c r="WE19" s="11"/>
      <c r="WF19" s="11"/>
      <c r="WG19" s="11"/>
      <c r="WH19" s="11"/>
      <c r="WI19" s="11"/>
      <c r="WJ19" s="11"/>
      <c r="WK19" s="11"/>
      <c r="WL19" s="11"/>
      <c r="WM19" s="11"/>
      <c r="WN19" s="11"/>
      <c r="WO19" s="11"/>
      <c r="WP19" s="11"/>
      <c r="WQ19" s="11"/>
      <c r="WR19" s="11"/>
      <c r="WS19" s="11"/>
      <c r="WT19" s="11"/>
      <c r="WU19" s="11"/>
      <c r="WV19" s="11"/>
      <c r="WW19" s="11"/>
      <c r="WX19" s="11"/>
      <c r="WY19" s="11"/>
      <c r="WZ19" s="11"/>
      <c r="XA19" s="11"/>
      <c r="XB19" s="11"/>
      <c r="XC19" s="11"/>
      <c r="XD19" s="11"/>
      <c r="XE19" s="11"/>
      <c r="XF19" s="11"/>
      <c r="XG19" s="11"/>
      <c r="XH19" s="11"/>
      <c r="XI19" s="11"/>
      <c r="XJ19" s="11"/>
      <c r="XK19" s="11"/>
      <c r="XL19" s="11"/>
      <c r="XM19" s="11"/>
      <c r="XN19" s="11"/>
      <c r="XO19" s="11"/>
      <c r="XP19" s="11"/>
      <c r="XQ19" s="11"/>
      <c r="XR19" s="11"/>
      <c r="XS19" s="11"/>
      <c r="XT19" s="11"/>
      <c r="XU19" s="11"/>
      <c r="XV19" s="11"/>
      <c r="XW19" s="11"/>
      <c r="XX19" s="11"/>
      <c r="XY19" s="11"/>
      <c r="XZ19" s="11"/>
      <c r="YA19" s="11"/>
      <c r="YB19" s="11"/>
      <c r="YC19" s="11"/>
      <c r="YD19" s="11"/>
      <c r="YE19" s="11"/>
      <c r="YF19" s="11"/>
      <c r="YG19" s="11"/>
      <c r="YH19" s="11"/>
      <c r="YI19" s="11"/>
      <c r="YJ19" s="11"/>
      <c r="YK19" s="11"/>
      <c r="YL19" s="11"/>
      <c r="YM19" s="11"/>
      <c r="YN19" s="11"/>
      <c r="YO19" s="11"/>
      <c r="YP19" s="11"/>
      <c r="YQ19" s="11"/>
      <c r="YR19" s="11"/>
      <c r="YS19" s="11"/>
      <c r="YT19" s="11"/>
      <c r="YU19" s="11"/>
      <c r="YV19" s="11"/>
      <c r="YW19" s="11"/>
      <c r="YX19" s="11"/>
      <c r="YY19" s="11"/>
      <c r="YZ19" s="11"/>
      <c r="ZA19" s="11"/>
      <c r="ZB19" s="11"/>
      <c r="ZC19" s="11"/>
      <c r="ZD19" s="11"/>
      <c r="ZE19" s="11"/>
      <c r="ZF19" s="11"/>
      <c r="ZG19" s="11"/>
      <c r="ZH19" s="11"/>
      <c r="ZI19" s="11"/>
      <c r="ZJ19" s="11"/>
      <c r="ZK19" s="11"/>
      <c r="ZL19" s="11"/>
      <c r="ZM19" s="11"/>
      <c r="ZN19" s="11"/>
      <c r="ZO19" s="11"/>
      <c r="ZP19" s="11"/>
      <c r="ZQ19" s="11"/>
      <c r="ZR19" s="11"/>
      <c r="ZS19" s="11"/>
      <c r="ZT19" s="11"/>
      <c r="ZU19" s="11"/>
      <c r="ZV19" s="11"/>
      <c r="ZW19" s="11"/>
      <c r="ZX19" s="11"/>
      <c r="ZY19" s="11"/>
      <c r="ZZ19" s="11"/>
      <c r="AAA19" s="11"/>
      <c r="AAB19" s="11"/>
      <c r="AAC19" s="11"/>
      <c r="AAD19" s="11"/>
      <c r="AAE19" s="11"/>
      <c r="AAF19" s="11"/>
      <c r="AAG19" s="11"/>
      <c r="AAH19" s="11"/>
      <c r="AAI19" s="11"/>
      <c r="AAJ19" s="11"/>
      <c r="AAK19" s="11"/>
      <c r="AAL19" s="11"/>
      <c r="AAM19" s="11"/>
      <c r="AAN19" s="11"/>
      <c r="AAO19" s="11"/>
      <c r="AAP19" s="11"/>
      <c r="AAQ19" s="11"/>
      <c r="AAR19" s="11"/>
      <c r="AAS19" s="11"/>
      <c r="AAT19" s="11"/>
      <c r="AAU19" s="11"/>
      <c r="AAV19" s="11"/>
      <c r="AAW19" s="11"/>
      <c r="AAX19" s="11"/>
      <c r="AAY19" s="11"/>
      <c r="AAZ19" s="11"/>
      <c r="ABA19" s="11"/>
      <c r="ABB19" s="11"/>
      <c r="ABC19" s="11"/>
      <c r="ABD19" s="11"/>
      <c r="ABE19" s="11"/>
      <c r="ABF19" s="11"/>
      <c r="ABG19" s="11"/>
      <c r="ABH19" s="11"/>
      <c r="ABI19" s="11"/>
      <c r="ABJ19" s="11"/>
      <c r="ABK19" s="11"/>
      <c r="ABL19" s="11"/>
      <c r="ABM19" s="11"/>
      <c r="ABN19" s="11"/>
      <c r="ABO19" s="11"/>
      <c r="ABP19" s="11"/>
      <c r="ABQ19" s="11"/>
      <c r="ABR19" s="11"/>
      <c r="ABS19" s="11"/>
      <c r="ABT19" s="11"/>
      <c r="ABU19" s="11"/>
      <c r="ABV19" s="11"/>
      <c r="ABW19" s="11"/>
      <c r="ABX19" s="11"/>
      <c r="ABY19" s="11"/>
      <c r="ABZ19" s="11"/>
      <c r="ACA19" s="11"/>
      <c r="ACB19" s="11"/>
      <c r="ACC19" s="11"/>
      <c r="ACD19" s="11"/>
      <c r="ACE19" s="11"/>
      <c r="ACF19" s="11"/>
      <c r="ACG19" s="11"/>
      <c r="ACH19" s="11"/>
      <c r="ACI19" s="11"/>
      <c r="ACJ19" s="11"/>
      <c r="ACK19" s="11"/>
      <c r="ACL19" s="11"/>
      <c r="ACM19" s="11"/>
      <c r="ACN19" s="11"/>
      <c r="ACO19" s="11"/>
      <c r="ACP19" s="11"/>
      <c r="ACQ19" s="11"/>
      <c r="ACR19" s="11"/>
      <c r="ACS19" s="11"/>
      <c r="ACT19" s="11"/>
      <c r="ACU19" s="11"/>
      <c r="ACV19" s="11"/>
      <c r="ACW19" s="11"/>
      <c r="ACX19" s="11"/>
      <c r="ACY19" s="11"/>
      <c r="ACZ19" s="11"/>
      <c r="ADA19" s="11"/>
      <c r="ADB19" s="11"/>
      <c r="ADC19" s="11"/>
      <c r="ADD19" s="11"/>
      <c r="ADE19" s="11"/>
      <c r="ADF19" s="11"/>
      <c r="ADG19" s="11"/>
      <c r="ADH19" s="11"/>
      <c r="ADI19" s="11"/>
      <c r="ADJ19" s="11"/>
      <c r="ADK19" s="11"/>
      <c r="ADL19" s="11"/>
      <c r="ADM19" s="11"/>
      <c r="ADN19" s="11"/>
      <c r="ADO19" s="11"/>
      <c r="ADP19" s="11"/>
      <c r="ADQ19" s="11"/>
      <c r="ADR19" s="11"/>
      <c r="ADS19" s="11"/>
      <c r="ADT19" s="11"/>
      <c r="ADU19" s="11"/>
      <c r="ADV19" s="11"/>
      <c r="ADW19" s="11"/>
      <c r="ADX19" s="11"/>
      <c r="ADY19" s="11"/>
      <c r="ADZ19" s="11"/>
      <c r="AEA19" s="11"/>
      <c r="AEB19" s="11"/>
      <c r="AEC19" s="11"/>
      <c r="AED19" s="11"/>
      <c r="AEE19" s="11"/>
      <c r="AEF19" s="11"/>
      <c r="AEG19" s="11"/>
      <c r="AEH19" s="11"/>
      <c r="AEI19" s="11"/>
      <c r="AEJ19" s="11"/>
      <c r="AEK19" s="11"/>
      <c r="AEL19" s="11"/>
      <c r="AEM19" s="11"/>
      <c r="AEN19" s="11"/>
      <c r="AEO19" s="11"/>
      <c r="AEP19" s="11"/>
      <c r="AEQ19" s="11"/>
      <c r="AER19" s="11"/>
      <c r="AES19" s="11"/>
      <c r="AET19" s="11"/>
      <c r="AEU19" s="11"/>
      <c r="AEV19" s="11"/>
      <c r="AEW19" s="11"/>
      <c r="AEX19" s="11"/>
      <c r="AEY19" s="11"/>
      <c r="AEZ19" s="11"/>
      <c r="AFA19" s="11"/>
      <c r="AFB19" s="11"/>
      <c r="AFC19" s="11"/>
      <c r="AFD19" s="11"/>
      <c r="AFE19" s="11"/>
      <c r="AFF19" s="11"/>
      <c r="AFG19" s="11"/>
      <c r="AFH19" s="11"/>
      <c r="AFI19" s="11"/>
      <c r="AFJ19" s="11"/>
      <c r="AFK19" s="11"/>
      <c r="AFL19" s="11"/>
      <c r="AFM19" s="11"/>
      <c r="AFN19" s="11"/>
      <c r="AFO19" s="11"/>
      <c r="AFP19" s="11"/>
      <c r="AFQ19" s="11"/>
      <c r="AFR19" s="11"/>
      <c r="AFS19" s="11"/>
      <c r="AFT19" s="11"/>
      <c r="AFU19" s="11"/>
      <c r="AFV19" s="11"/>
      <c r="AFW19" s="11"/>
      <c r="AFX19" s="11"/>
      <c r="AFY19" s="11"/>
      <c r="AFZ19" s="11"/>
      <c r="AGA19" s="11"/>
      <c r="AGB19" s="11"/>
      <c r="AGC19" s="11"/>
      <c r="AGD19" s="11"/>
      <c r="AGE19" s="11"/>
      <c r="AGF19" s="11"/>
      <c r="AGG19" s="11"/>
      <c r="AGH19" s="11"/>
      <c r="AGI19" s="11"/>
      <c r="AGJ19" s="11"/>
      <c r="AGK19" s="11"/>
      <c r="AGL19" s="11"/>
      <c r="AGM19" s="11"/>
      <c r="AGN19" s="11"/>
      <c r="AGO19" s="11"/>
      <c r="AGP19" s="11"/>
      <c r="AGQ19" s="11"/>
      <c r="AGR19" s="11"/>
      <c r="AGS19" s="11"/>
      <c r="AGT19" s="11"/>
      <c r="AGU19" s="11"/>
      <c r="AGV19" s="11"/>
      <c r="AGW19" s="11"/>
      <c r="AGX19" s="11"/>
      <c r="AGY19" s="11"/>
      <c r="AGZ19" s="11"/>
      <c r="AHA19" s="11"/>
      <c r="AHB19" s="11"/>
      <c r="AHC19" s="11"/>
      <c r="AHD19" s="11"/>
      <c r="AHE19" s="11"/>
      <c r="AHF19" s="11"/>
      <c r="AHG19" s="11"/>
      <c r="AHH19" s="11"/>
      <c r="AHI19" s="11"/>
      <c r="AHJ19" s="11"/>
      <c r="AHK19" s="11"/>
      <c r="AHL19" s="11"/>
      <c r="AHM19" s="11"/>
      <c r="AHN19" s="11"/>
      <c r="AHO19" s="11"/>
      <c r="AHP19" s="11"/>
      <c r="AHQ19" s="11"/>
      <c r="AHR19" s="11"/>
      <c r="AHS19" s="11"/>
      <c r="AHT19" s="11"/>
      <c r="AHU19" s="11"/>
      <c r="AHV19" s="11"/>
      <c r="AHW19" s="11"/>
      <c r="AHX19" s="11"/>
      <c r="AHY19" s="11"/>
      <c r="AHZ19" s="11"/>
      <c r="AIA19" s="11"/>
      <c r="AIB19" s="11"/>
      <c r="AIC19" s="11"/>
      <c r="AID19" s="11"/>
      <c r="AIE19" s="11"/>
      <c r="AIF19" s="11"/>
      <c r="AIG19" s="11"/>
      <c r="AIH19" s="11"/>
      <c r="AII19" s="11"/>
      <c r="AIJ19" s="11"/>
      <c r="AIK19" s="11"/>
      <c r="AIL19" s="11"/>
      <c r="AIM19" s="11"/>
    </row>
    <row r="20">
      <c r="B20" s="7" t="s">
        <v>497</v>
      </c>
      <c r="C20" s="10">
        <v>8598361.0</v>
      </c>
      <c r="D20" s="11"/>
      <c r="E20" s="10">
        <v>3.92188E8</v>
      </c>
      <c r="F20" s="11"/>
      <c r="G20" s="10">
        <v>34103.0</v>
      </c>
      <c r="H20" s="10">
        <v>10791.0</v>
      </c>
      <c r="I20" s="11">
        <f>632587+31000000</f>
        <v>31632587</v>
      </c>
      <c r="J20" s="10">
        <v>493.5</v>
      </c>
      <c r="K20" s="10">
        <v>49400.0</v>
      </c>
      <c r="L20" s="10"/>
      <c r="M20" s="11"/>
      <c r="N20" s="10">
        <v>6388133.0</v>
      </c>
      <c r="O20" s="11"/>
      <c r="P20" s="11"/>
      <c r="Q20" s="11"/>
      <c r="R20" s="11"/>
      <c r="S20" s="11"/>
      <c r="T20" s="11"/>
      <c r="U20" s="10">
        <v>22829.0</v>
      </c>
      <c r="V20" s="11"/>
      <c r="W20" s="11"/>
      <c r="X20" s="10"/>
      <c r="Y20" s="11"/>
      <c r="Z20" s="11"/>
      <c r="AA20" s="11"/>
      <c r="AB20" s="10">
        <v>3321.0</v>
      </c>
      <c r="AC20" s="11"/>
      <c r="AD20" s="10">
        <v>7346.0</v>
      </c>
      <c r="AE20" s="11"/>
      <c r="AF20" s="10">
        <v>106355.0</v>
      </c>
      <c r="AG20" s="10">
        <v>39916.0</v>
      </c>
      <c r="AH20" s="11"/>
      <c r="AI20" s="11">
        <f>38475.3+37647</f>
        <v>76122.3</v>
      </c>
      <c r="AJ20" s="11"/>
      <c r="AK20" s="11"/>
      <c r="AL20" s="10">
        <v>5302000.0</v>
      </c>
      <c r="AM20" s="11"/>
      <c r="AN20" s="11"/>
      <c r="AO20" s="10" t="s">
        <v>507</v>
      </c>
      <c r="AP20" s="10">
        <v>5901864.0</v>
      </c>
      <c r="AQ20" s="10" t="s">
        <v>508</v>
      </c>
      <c r="AR20" s="10">
        <v>810.0</v>
      </c>
      <c r="AS20" s="11"/>
      <c r="AT20" s="10">
        <v>187979.0</v>
      </c>
      <c r="AU20" s="11"/>
      <c r="AV20" s="11"/>
      <c r="AW20" s="11"/>
      <c r="AX20" s="11"/>
      <c r="AY20" s="44">
        <v>416.0</v>
      </c>
      <c r="AZ20" s="10"/>
      <c r="BA20" s="11"/>
      <c r="BB20" s="11"/>
      <c r="BC20" s="10">
        <v>6082.0</v>
      </c>
      <c r="BD20" s="11"/>
      <c r="BE20" s="11"/>
      <c r="BF20" s="11"/>
      <c r="BG20" s="11"/>
      <c r="BH20" s="11"/>
      <c r="BI20" s="11"/>
      <c r="BJ20" s="11"/>
      <c r="BK20" s="11"/>
      <c r="BL20" s="11"/>
      <c r="BM20" s="11"/>
      <c r="BN20" s="11"/>
      <c r="BO20" s="11"/>
      <c r="BP20" s="11"/>
      <c r="BQ20" s="11"/>
      <c r="BR20" s="11"/>
      <c r="BS20" s="11"/>
      <c r="BT20" s="11"/>
      <c r="BU20" s="11"/>
      <c r="BV20" s="11"/>
      <c r="BW20" s="11"/>
      <c r="BX20" s="11"/>
      <c r="BY20" s="11"/>
      <c r="BZ20" s="11"/>
      <c r="CA20" s="11"/>
      <c r="CB20" s="11"/>
      <c r="CC20" s="11"/>
      <c r="CD20" s="11"/>
      <c r="CE20" s="11"/>
      <c r="CF20" s="11"/>
      <c r="CG20" s="11"/>
      <c r="CH20" s="11"/>
      <c r="CI20" s="11"/>
      <c r="CJ20" s="11"/>
      <c r="CK20" s="11"/>
      <c r="CL20" s="11"/>
      <c r="CM20" s="11"/>
      <c r="CN20" s="11"/>
      <c r="CO20" s="11"/>
      <c r="CP20" s="11"/>
      <c r="CQ20" s="11"/>
      <c r="CR20" s="11"/>
      <c r="CS20" s="11"/>
      <c r="CT20" s="11"/>
      <c r="CU20" s="11"/>
      <c r="CV20" s="10">
        <v>18631.0</v>
      </c>
      <c r="CW20" s="10">
        <v>4.5874E7</v>
      </c>
      <c r="CX20" s="10">
        <v>17977.0</v>
      </c>
      <c r="CY20" s="10" t="s">
        <v>509</v>
      </c>
      <c r="CZ20" s="11"/>
      <c r="DA20" s="11"/>
      <c r="DB20" s="11"/>
      <c r="DC20" s="11"/>
      <c r="DD20" s="11"/>
      <c r="DE20" s="11"/>
      <c r="DF20" s="11"/>
      <c r="DG20" s="10">
        <v>1688000.0</v>
      </c>
      <c r="DH20" s="11"/>
      <c r="DI20" s="11"/>
      <c r="DJ20" s="11"/>
      <c r="DK20" s="11"/>
      <c r="DL20" s="11"/>
      <c r="DM20" s="11"/>
      <c r="DN20" s="11"/>
      <c r="DO20" s="11"/>
      <c r="DP20" s="11"/>
      <c r="DQ20" s="11"/>
      <c r="DR20" s="11"/>
      <c r="DS20" s="11"/>
      <c r="DT20" s="11"/>
      <c r="DU20" s="10">
        <v>2.7609345E7</v>
      </c>
      <c r="DV20" s="11"/>
      <c r="DW20" s="11"/>
      <c r="DX20" s="11"/>
      <c r="DY20" s="11"/>
      <c r="DZ20" s="11"/>
      <c r="EA20" s="11"/>
      <c r="EB20" s="11"/>
      <c r="EC20" s="10">
        <v>91954.0</v>
      </c>
      <c r="ED20" s="10" t="s">
        <v>510</v>
      </c>
      <c r="EE20" s="11"/>
      <c r="EF20" s="11"/>
      <c r="EG20" s="10">
        <v>2.87E8</v>
      </c>
      <c r="EH20" s="10">
        <v>12085.0</v>
      </c>
      <c r="EI20" s="10">
        <v>15496.0</v>
      </c>
      <c r="EK20" s="11"/>
      <c r="EL20" s="11"/>
      <c r="EM20" s="11"/>
      <c r="EN20" s="11"/>
      <c r="EO20" s="11"/>
      <c r="EP20" s="11"/>
      <c r="EQ20" s="11"/>
      <c r="ER20" s="11"/>
      <c r="ES20" s="11"/>
      <c r="ET20" s="11"/>
      <c r="EU20" s="11"/>
      <c r="EV20" s="11"/>
      <c r="EW20" s="11"/>
      <c r="EX20" s="11"/>
      <c r="EY20" s="11"/>
      <c r="EZ20" s="11"/>
      <c r="FA20" s="11"/>
      <c r="FB20" s="11"/>
      <c r="FC20" s="11"/>
      <c r="FD20" s="11"/>
      <c r="FE20" s="11"/>
      <c r="FF20" s="11"/>
      <c r="FG20" s="11"/>
      <c r="FH20" s="11"/>
      <c r="FI20" s="11"/>
      <c r="FJ20" s="11"/>
      <c r="FK20" s="11"/>
      <c r="FL20" s="11"/>
      <c r="FM20" s="11"/>
      <c r="FN20" s="11"/>
      <c r="FO20" s="11"/>
      <c r="FP20" s="11"/>
      <c r="FQ20" s="11"/>
      <c r="FR20" s="11"/>
      <c r="FS20" s="11"/>
      <c r="FT20" s="11"/>
      <c r="FU20" s="11"/>
      <c r="FV20" s="11"/>
      <c r="FW20" s="11"/>
      <c r="FX20" s="11"/>
      <c r="FY20" s="11"/>
      <c r="FZ20" s="11"/>
      <c r="GA20" s="11"/>
      <c r="GB20" s="11"/>
      <c r="GC20" s="11"/>
      <c r="GD20" s="11"/>
      <c r="GE20" s="11"/>
      <c r="GF20" s="11"/>
      <c r="GG20" s="11"/>
      <c r="GH20" s="11"/>
      <c r="GI20" s="11"/>
      <c r="GJ20" s="11"/>
      <c r="GK20" s="11"/>
      <c r="GL20" s="11"/>
      <c r="GM20" s="11"/>
      <c r="GN20" s="11"/>
      <c r="GO20" s="11"/>
      <c r="GP20" s="11"/>
      <c r="GQ20" s="11"/>
      <c r="GR20" s="11"/>
      <c r="GS20" s="11"/>
      <c r="GT20" s="11"/>
      <c r="GU20" s="11"/>
      <c r="GV20" s="11"/>
      <c r="GW20" s="11"/>
      <c r="GX20" s="11"/>
      <c r="GY20" s="11"/>
      <c r="GZ20" s="11"/>
      <c r="HA20" s="11"/>
      <c r="HB20" s="11"/>
      <c r="HC20" s="11"/>
      <c r="HD20" s="11"/>
      <c r="HE20" s="11"/>
      <c r="HF20" s="11"/>
      <c r="HG20" s="11"/>
      <c r="HH20" s="11"/>
      <c r="HI20" s="11"/>
      <c r="HJ20" s="11"/>
      <c r="HK20" s="11"/>
      <c r="HL20" s="11"/>
      <c r="HM20" s="11"/>
      <c r="HN20" s="11"/>
      <c r="HO20" s="11"/>
      <c r="HP20" s="11"/>
      <c r="HQ20" s="11"/>
      <c r="HR20" s="11"/>
      <c r="HS20" s="11"/>
      <c r="HT20" s="11"/>
      <c r="HU20" s="11"/>
      <c r="HV20" s="11"/>
      <c r="HW20" s="11"/>
      <c r="HX20" s="11"/>
      <c r="HY20" s="11"/>
      <c r="HZ20" s="11"/>
      <c r="IA20" s="11"/>
      <c r="IB20" s="11"/>
      <c r="IC20" s="11"/>
      <c r="ID20" s="11"/>
      <c r="IE20" s="11"/>
      <c r="IF20" s="11"/>
      <c r="IG20" s="11"/>
      <c r="IH20" s="11"/>
      <c r="II20" s="11"/>
      <c r="IJ20" s="11"/>
      <c r="IK20" s="11"/>
      <c r="IL20" s="11"/>
      <c r="IM20" s="11"/>
      <c r="IN20" s="11"/>
      <c r="IO20" s="11"/>
      <c r="IP20" s="11"/>
      <c r="IQ20" s="11"/>
      <c r="IR20" s="11"/>
      <c r="IS20" s="11"/>
      <c r="IT20" s="11"/>
      <c r="IU20" s="11"/>
      <c r="IV20" s="11"/>
      <c r="IW20" s="11"/>
      <c r="IX20" s="11"/>
      <c r="IY20" s="11"/>
      <c r="IZ20" s="11"/>
      <c r="JA20" s="11"/>
      <c r="JB20" s="11"/>
      <c r="JC20" s="11"/>
      <c r="JD20" s="11"/>
      <c r="JE20" s="11"/>
      <c r="JF20" s="11"/>
      <c r="JG20" s="11"/>
      <c r="JH20" s="11"/>
      <c r="JI20" s="11"/>
      <c r="JJ20" s="11"/>
      <c r="JK20" s="11"/>
      <c r="JL20" s="11"/>
      <c r="JM20" s="11"/>
      <c r="JN20" s="11"/>
      <c r="JO20" s="11"/>
      <c r="JP20" s="11"/>
      <c r="JQ20" s="11"/>
      <c r="JR20" s="11"/>
      <c r="JS20" s="11"/>
      <c r="JT20" s="11"/>
      <c r="JU20" s="11"/>
      <c r="JV20" s="11"/>
      <c r="JW20" s="11"/>
      <c r="JX20" s="11"/>
      <c r="JY20" s="11"/>
      <c r="JZ20" s="11"/>
      <c r="KA20" s="11"/>
      <c r="KB20" s="11"/>
      <c r="KC20" s="11"/>
      <c r="KD20" s="11"/>
      <c r="KE20" s="11"/>
      <c r="KF20" s="11"/>
      <c r="KG20" s="11"/>
      <c r="KH20" s="11"/>
      <c r="KI20" s="11"/>
      <c r="KJ20" s="11"/>
      <c r="KK20" s="11"/>
      <c r="KL20" s="11"/>
      <c r="KM20" s="11"/>
      <c r="KN20" s="11"/>
      <c r="KO20" s="11"/>
      <c r="KP20" s="11"/>
      <c r="KQ20" s="11"/>
      <c r="KR20" s="11"/>
      <c r="KS20" s="11"/>
      <c r="KT20" s="11"/>
      <c r="KU20" s="11"/>
      <c r="KV20" s="11"/>
      <c r="KW20" s="11"/>
      <c r="KX20" s="11"/>
      <c r="KY20" s="11"/>
      <c r="KZ20" s="11"/>
      <c r="LA20" s="11"/>
      <c r="LB20" s="11"/>
      <c r="LC20" s="11"/>
      <c r="LD20" s="11"/>
      <c r="LE20" s="11"/>
      <c r="LF20" s="11"/>
      <c r="LG20" s="11"/>
      <c r="LH20" s="11"/>
      <c r="LI20" s="11"/>
      <c r="LJ20" s="11"/>
      <c r="LK20" s="11"/>
      <c r="LL20" s="11"/>
      <c r="LM20" s="11"/>
      <c r="LN20" s="11"/>
      <c r="LO20" s="11"/>
      <c r="LP20" s="11"/>
      <c r="LQ20" s="11"/>
      <c r="LR20" s="11"/>
      <c r="LS20" s="11"/>
      <c r="LT20" s="11"/>
      <c r="LU20" s="11"/>
      <c r="LV20" s="11"/>
      <c r="LW20" s="11"/>
      <c r="LX20" s="11"/>
      <c r="LY20" s="11"/>
      <c r="LZ20" s="11"/>
      <c r="MA20" s="11"/>
      <c r="MB20" s="11"/>
      <c r="MC20" s="11"/>
      <c r="MD20" s="11"/>
      <c r="ME20" s="11"/>
      <c r="MF20" s="11"/>
      <c r="MG20" s="11"/>
      <c r="MH20" s="11"/>
      <c r="MI20" s="11"/>
      <c r="MJ20" s="11"/>
      <c r="MK20" s="11"/>
      <c r="ML20" s="11"/>
      <c r="MM20" s="11"/>
      <c r="MN20" s="11"/>
      <c r="MO20" s="11"/>
      <c r="MP20" s="11"/>
      <c r="MQ20" s="11"/>
      <c r="MR20" s="11"/>
      <c r="MS20" s="11"/>
      <c r="MT20" s="11"/>
      <c r="MU20" s="11"/>
      <c r="MV20" s="11"/>
      <c r="MW20" s="11"/>
      <c r="MX20" s="11"/>
      <c r="MY20" s="11"/>
      <c r="MZ20" s="11"/>
      <c r="NA20" s="11"/>
      <c r="NB20" s="11"/>
      <c r="NC20" s="11"/>
      <c r="ND20" s="11"/>
      <c r="NE20" s="11"/>
      <c r="NF20" s="11"/>
      <c r="NG20" s="11"/>
      <c r="NH20" s="11"/>
      <c r="NI20" s="11"/>
      <c r="NJ20" s="11"/>
      <c r="NK20" s="11"/>
      <c r="NL20" s="11"/>
      <c r="NM20" s="11"/>
      <c r="NN20" s="11"/>
      <c r="NO20" s="11"/>
      <c r="NP20" s="11"/>
      <c r="NQ20" s="11"/>
      <c r="NR20" s="11"/>
      <c r="NS20" s="11"/>
      <c r="NT20" s="11"/>
      <c r="NU20" s="11"/>
      <c r="NV20" s="11"/>
      <c r="NW20" s="11"/>
      <c r="NX20" s="11"/>
      <c r="NY20" s="11"/>
      <c r="NZ20" s="11"/>
      <c r="OA20" s="11"/>
      <c r="OB20" s="11"/>
      <c r="OC20" s="11"/>
      <c r="OD20" s="11"/>
      <c r="OE20" s="11"/>
      <c r="OF20" s="11"/>
      <c r="OG20" s="11"/>
      <c r="OH20" s="11"/>
      <c r="OI20" s="11"/>
      <c r="OJ20" s="11"/>
      <c r="OK20" s="11"/>
      <c r="OL20" s="11"/>
      <c r="OM20" s="11"/>
      <c r="ON20" s="11"/>
      <c r="OO20" s="11"/>
      <c r="OP20" s="11"/>
      <c r="OQ20" s="11"/>
      <c r="OR20" s="11"/>
      <c r="OS20" s="11"/>
      <c r="OT20" s="11"/>
      <c r="OU20" s="11"/>
      <c r="OV20" s="11"/>
      <c r="OW20" s="11"/>
      <c r="OX20" s="11"/>
      <c r="OY20" s="11"/>
      <c r="OZ20" s="11"/>
      <c r="PA20" s="11"/>
      <c r="PB20" s="11"/>
      <c r="PC20" s="11"/>
      <c r="PD20" s="11"/>
      <c r="PE20" s="11"/>
      <c r="PF20" s="11"/>
      <c r="PG20" s="11"/>
      <c r="PH20" s="11"/>
      <c r="PI20" s="11"/>
      <c r="PJ20" s="11"/>
      <c r="PK20" s="11"/>
      <c r="PL20" s="11"/>
      <c r="PM20" s="11"/>
      <c r="PN20" s="11"/>
      <c r="PO20" s="11"/>
      <c r="PP20" s="11"/>
      <c r="PQ20" s="11"/>
      <c r="PR20" s="11"/>
      <c r="PS20" s="11"/>
      <c r="PT20" s="11"/>
      <c r="PU20" s="11"/>
      <c r="PV20" s="11"/>
      <c r="PW20" s="11"/>
      <c r="PX20" s="11"/>
      <c r="PY20" s="11"/>
      <c r="PZ20" s="11"/>
      <c r="QA20" s="11"/>
      <c r="QB20" s="11"/>
      <c r="QC20" s="11"/>
      <c r="QD20" s="11"/>
      <c r="QE20" s="11"/>
      <c r="QF20" s="11"/>
      <c r="QG20" s="11"/>
      <c r="QH20" s="11"/>
      <c r="QI20" s="11"/>
      <c r="QJ20" s="11"/>
      <c r="QK20" s="11"/>
      <c r="QL20" s="11"/>
      <c r="QM20" s="11"/>
      <c r="QN20" s="11"/>
      <c r="QO20" s="11"/>
      <c r="QP20" s="11"/>
      <c r="QQ20" s="11"/>
      <c r="QR20" s="11"/>
      <c r="QS20" s="11"/>
      <c r="QT20" s="11"/>
      <c r="QU20" s="11"/>
      <c r="QV20" s="11"/>
      <c r="QW20" s="11"/>
      <c r="QX20" s="11"/>
      <c r="QY20" s="11"/>
      <c r="QZ20" s="11"/>
      <c r="RA20" s="11"/>
      <c r="RB20" s="11"/>
      <c r="RC20" s="11"/>
      <c r="RD20" s="11"/>
      <c r="RE20" s="11"/>
      <c r="RF20" s="11"/>
      <c r="RG20" s="11"/>
      <c r="RH20" s="11"/>
      <c r="RI20" s="11"/>
      <c r="RJ20" s="11"/>
      <c r="RK20" s="11"/>
      <c r="RL20" s="11"/>
      <c r="RM20" s="11"/>
      <c r="RN20" s="11"/>
      <c r="RO20" s="11"/>
      <c r="RP20" s="11"/>
      <c r="RQ20" s="11"/>
      <c r="RR20" s="11"/>
      <c r="RS20" s="11"/>
      <c r="RT20" s="11"/>
      <c r="RU20" s="11"/>
      <c r="RV20" s="11"/>
      <c r="RW20" s="11"/>
      <c r="RX20" s="11"/>
      <c r="RY20" s="11"/>
      <c r="RZ20" s="11"/>
      <c r="SA20" s="11"/>
      <c r="SB20" s="11"/>
      <c r="SC20" s="11"/>
      <c r="SD20" s="11"/>
      <c r="SE20" s="11"/>
      <c r="SF20" s="11"/>
      <c r="SG20" s="11"/>
      <c r="SH20" s="11"/>
      <c r="SI20" s="11"/>
      <c r="SJ20" s="11"/>
      <c r="SK20" s="11"/>
      <c r="SL20" s="11"/>
      <c r="SM20" s="11"/>
      <c r="SN20" s="11"/>
      <c r="SO20" s="11"/>
      <c r="SP20" s="11"/>
      <c r="SQ20" s="11"/>
      <c r="SR20" s="11"/>
      <c r="SS20" s="11"/>
      <c r="ST20" s="11"/>
      <c r="SU20" s="11"/>
      <c r="SV20" s="11"/>
      <c r="SW20" s="11"/>
      <c r="SX20" s="11"/>
      <c r="SY20" s="11"/>
      <c r="SZ20" s="11"/>
      <c r="TA20" s="11"/>
      <c r="TB20" s="11"/>
      <c r="TC20" s="11"/>
      <c r="TD20" s="11"/>
      <c r="TE20" s="11"/>
      <c r="TF20" s="11"/>
      <c r="TG20" s="11"/>
      <c r="TH20" s="11"/>
      <c r="TI20" s="11"/>
      <c r="TJ20" s="11"/>
      <c r="TK20" s="11"/>
      <c r="TL20" s="11"/>
      <c r="TM20" s="11"/>
      <c r="TN20" s="11"/>
      <c r="TO20" s="11"/>
      <c r="TP20" s="11"/>
      <c r="TQ20" s="11"/>
      <c r="TR20" s="11"/>
      <c r="TS20" s="11"/>
      <c r="TT20" s="11"/>
      <c r="TU20" s="11"/>
      <c r="TV20" s="11"/>
      <c r="TW20" s="11"/>
      <c r="TX20" s="11"/>
      <c r="TY20" s="11"/>
      <c r="TZ20" s="11"/>
      <c r="UA20" s="11"/>
      <c r="UB20" s="11"/>
      <c r="UC20" s="11"/>
      <c r="UD20" s="11"/>
      <c r="UE20" s="11"/>
      <c r="UF20" s="11"/>
      <c r="UG20" s="11"/>
      <c r="UH20" s="11"/>
      <c r="UI20" s="11"/>
      <c r="UJ20" s="11"/>
      <c r="UK20" s="11"/>
      <c r="UL20" s="11"/>
      <c r="UM20" s="11"/>
      <c r="UN20" s="11"/>
      <c r="UO20" s="11"/>
      <c r="UP20" s="11"/>
      <c r="UQ20" s="11"/>
      <c r="UR20" s="11"/>
      <c r="US20" s="11"/>
      <c r="UT20" s="11"/>
      <c r="UU20" s="11"/>
      <c r="UV20" s="11"/>
      <c r="UW20" s="11"/>
      <c r="UX20" s="11"/>
      <c r="UY20" s="11"/>
      <c r="UZ20" s="11"/>
      <c r="VA20" s="11"/>
      <c r="VB20" s="11"/>
      <c r="VC20" s="11"/>
      <c r="VD20" s="11"/>
      <c r="VE20" s="11"/>
      <c r="VF20" s="11"/>
      <c r="VG20" s="11"/>
      <c r="VH20" s="11"/>
      <c r="VI20" s="11"/>
      <c r="VJ20" s="11"/>
      <c r="VK20" s="11"/>
      <c r="VL20" s="11"/>
      <c r="VM20" s="11"/>
      <c r="VN20" s="11"/>
      <c r="VO20" s="11"/>
      <c r="VP20" s="11"/>
      <c r="VQ20" s="11"/>
      <c r="VR20" s="11"/>
      <c r="VS20" s="11"/>
      <c r="VT20" s="11"/>
      <c r="VU20" s="11"/>
      <c r="VV20" s="11"/>
      <c r="VW20" s="11"/>
      <c r="VX20" s="11"/>
      <c r="VY20" s="11"/>
      <c r="VZ20" s="11"/>
      <c r="WA20" s="11"/>
      <c r="WB20" s="11"/>
      <c r="WC20" s="11"/>
      <c r="WD20" s="11"/>
      <c r="WE20" s="11"/>
      <c r="WF20" s="11"/>
      <c r="WG20" s="11"/>
      <c r="WH20" s="11"/>
      <c r="WI20" s="11"/>
      <c r="WJ20" s="11"/>
      <c r="WK20" s="11"/>
      <c r="WL20" s="11"/>
      <c r="WM20" s="11"/>
      <c r="WN20" s="11"/>
      <c r="WO20" s="11"/>
      <c r="WP20" s="11"/>
      <c r="WQ20" s="11"/>
      <c r="WR20" s="11"/>
      <c r="WS20" s="11"/>
      <c r="WT20" s="11"/>
      <c r="WU20" s="11"/>
      <c r="WV20" s="11"/>
      <c r="WW20" s="11"/>
      <c r="WX20" s="11"/>
      <c r="WY20" s="11"/>
      <c r="WZ20" s="11"/>
      <c r="XA20" s="11"/>
      <c r="XB20" s="11"/>
      <c r="XC20" s="11"/>
      <c r="XD20" s="11"/>
      <c r="XE20" s="11"/>
      <c r="XF20" s="11"/>
      <c r="XG20" s="11"/>
      <c r="XH20" s="11"/>
      <c r="XI20" s="11"/>
      <c r="XJ20" s="11"/>
      <c r="XK20" s="11"/>
      <c r="XL20" s="11"/>
      <c r="XM20" s="11"/>
      <c r="XN20" s="11"/>
      <c r="XO20" s="11"/>
      <c r="XP20" s="11"/>
      <c r="XQ20" s="11"/>
      <c r="XR20" s="11"/>
      <c r="XS20" s="11"/>
      <c r="XT20" s="11"/>
      <c r="XU20" s="11"/>
      <c r="XV20" s="11"/>
      <c r="XW20" s="11"/>
      <c r="XX20" s="11"/>
      <c r="XY20" s="11"/>
      <c r="XZ20" s="11"/>
      <c r="YA20" s="11"/>
      <c r="YB20" s="11"/>
      <c r="YC20" s="11"/>
      <c r="YD20" s="11"/>
      <c r="YE20" s="11"/>
      <c r="YF20" s="11"/>
      <c r="YG20" s="11"/>
      <c r="YH20" s="11"/>
      <c r="YI20" s="11"/>
      <c r="YJ20" s="11"/>
      <c r="YK20" s="11"/>
      <c r="YL20" s="11"/>
      <c r="YM20" s="11"/>
      <c r="YN20" s="11"/>
      <c r="YO20" s="11"/>
      <c r="YP20" s="11"/>
      <c r="YQ20" s="11"/>
      <c r="YR20" s="11"/>
      <c r="YS20" s="11"/>
      <c r="YT20" s="11"/>
      <c r="YU20" s="11"/>
      <c r="YV20" s="11"/>
      <c r="YW20" s="11"/>
      <c r="YX20" s="11"/>
      <c r="YY20" s="11"/>
      <c r="YZ20" s="11"/>
      <c r="ZA20" s="11"/>
      <c r="ZB20" s="11"/>
      <c r="ZC20" s="11"/>
      <c r="ZD20" s="11"/>
      <c r="ZE20" s="11"/>
      <c r="ZF20" s="11"/>
      <c r="ZG20" s="11"/>
      <c r="ZH20" s="11"/>
      <c r="ZI20" s="11"/>
      <c r="ZJ20" s="11"/>
      <c r="ZK20" s="11"/>
      <c r="ZL20" s="11"/>
      <c r="ZM20" s="11"/>
      <c r="ZN20" s="11"/>
      <c r="ZO20" s="11"/>
      <c r="ZP20" s="11"/>
      <c r="ZQ20" s="11"/>
      <c r="ZR20" s="11"/>
      <c r="ZS20" s="11"/>
      <c r="ZT20" s="11"/>
      <c r="ZU20" s="11"/>
      <c r="ZV20" s="11"/>
      <c r="ZW20" s="11"/>
      <c r="ZX20" s="11"/>
      <c r="ZY20" s="11"/>
      <c r="ZZ20" s="11"/>
      <c r="AAA20" s="11"/>
      <c r="AAB20" s="11"/>
      <c r="AAC20" s="11"/>
      <c r="AAD20" s="11"/>
      <c r="AAE20" s="11"/>
      <c r="AAF20" s="11"/>
      <c r="AAG20" s="11"/>
      <c r="AAH20" s="11"/>
      <c r="AAI20" s="11"/>
      <c r="AAJ20" s="11"/>
      <c r="AAK20" s="11"/>
      <c r="AAL20" s="11"/>
      <c r="AAM20" s="11"/>
      <c r="AAN20" s="11"/>
      <c r="AAO20" s="11"/>
      <c r="AAP20" s="11"/>
      <c r="AAQ20" s="11"/>
      <c r="AAR20" s="11"/>
      <c r="AAS20" s="11"/>
      <c r="AAT20" s="11"/>
      <c r="AAU20" s="11"/>
      <c r="AAV20" s="11"/>
      <c r="AAW20" s="11"/>
      <c r="AAX20" s="11"/>
      <c r="AAY20" s="11"/>
      <c r="AAZ20" s="11"/>
      <c r="ABA20" s="11"/>
      <c r="ABB20" s="11"/>
      <c r="ABC20" s="11"/>
      <c r="ABD20" s="11"/>
      <c r="ABE20" s="11"/>
      <c r="ABF20" s="11"/>
      <c r="ABG20" s="11"/>
      <c r="ABH20" s="11"/>
      <c r="ABI20" s="11"/>
      <c r="ABJ20" s="11"/>
      <c r="ABK20" s="11"/>
      <c r="ABL20" s="11"/>
      <c r="ABM20" s="11"/>
      <c r="ABN20" s="11"/>
      <c r="ABO20" s="11"/>
      <c r="ABP20" s="11"/>
      <c r="ABQ20" s="11"/>
      <c r="ABR20" s="11"/>
      <c r="ABS20" s="11"/>
      <c r="ABT20" s="11"/>
      <c r="ABU20" s="11"/>
      <c r="ABV20" s="11"/>
      <c r="ABW20" s="11"/>
      <c r="ABX20" s="11"/>
      <c r="ABY20" s="11"/>
      <c r="ABZ20" s="11"/>
      <c r="ACA20" s="11"/>
      <c r="ACB20" s="11"/>
      <c r="ACC20" s="11"/>
      <c r="ACD20" s="11"/>
      <c r="ACE20" s="11"/>
      <c r="ACF20" s="11"/>
      <c r="ACG20" s="11"/>
      <c r="ACH20" s="11"/>
      <c r="ACI20" s="11"/>
      <c r="ACJ20" s="11"/>
      <c r="ACK20" s="11"/>
      <c r="ACL20" s="11"/>
      <c r="ACM20" s="11"/>
      <c r="ACN20" s="11"/>
      <c r="ACO20" s="11"/>
      <c r="ACP20" s="11"/>
      <c r="ACQ20" s="11"/>
      <c r="ACR20" s="11"/>
      <c r="ACS20" s="11"/>
      <c r="ACT20" s="11"/>
      <c r="ACU20" s="11"/>
      <c r="ACV20" s="11"/>
      <c r="ACW20" s="11"/>
      <c r="ACX20" s="11"/>
      <c r="ACY20" s="11"/>
      <c r="ACZ20" s="11"/>
      <c r="ADA20" s="11"/>
      <c r="ADB20" s="11"/>
      <c r="ADC20" s="11"/>
      <c r="ADD20" s="11"/>
      <c r="ADE20" s="11"/>
      <c r="ADF20" s="11"/>
      <c r="ADG20" s="11"/>
      <c r="ADH20" s="11"/>
      <c r="ADI20" s="11"/>
      <c r="ADJ20" s="11"/>
      <c r="ADK20" s="11"/>
      <c r="ADL20" s="11"/>
      <c r="ADM20" s="11"/>
      <c r="ADN20" s="11"/>
      <c r="ADO20" s="11"/>
      <c r="ADP20" s="11"/>
      <c r="ADQ20" s="11"/>
      <c r="ADR20" s="11"/>
      <c r="ADS20" s="11"/>
      <c r="ADT20" s="11"/>
      <c r="ADU20" s="11"/>
      <c r="ADV20" s="11"/>
      <c r="ADW20" s="11"/>
      <c r="ADX20" s="11"/>
      <c r="ADY20" s="11"/>
      <c r="ADZ20" s="11"/>
      <c r="AEA20" s="11"/>
      <c r="AEB20" s="11"/>
      <c r="AEC20" s="11"/>
      <c r="AED20" s="11"/>
      <c r="AEE20" s="11"/>
      <c r="AEF20" s="11"/>
      <c r="AEG20" s="11"/>
      <c r="AEH20" s="11"/>
      <c r="AEI20" s="11"/>
      <c r="AEJ20" s="11"/>
      <c r="AEK20" s="11"/>
      <c r="AEL20" s="11"/>
      <c r="AEM20" s="11"/>
      <c r="AEN20" s="11"/>
      <c r="AEO20" s="11"/>
      <c r="AEP20" s="11"/>
      <c r="AEQ20" s="11"/>
      <c r="AER20" s="11"/>
      <c r="AES20" s="11"/>
      <c r="AET20" s="11"/>
      <c r="AEU20" s="11"/>
      <c r="AEV20" s="11"/>
      <c r="AEW20" s="11"/>
      <c r="AEX20" s="11"/>
      <c r="AEY20" s="11"/>
      <c r="AEZ20" s="11"/>
      <c r="AFA20" s="11"/>
      <c r="AFB20" s="11"/>
      <c r="AFC20" s="11"/>
      <c r="AFD20" s="11"/>
      <c r="AFE20" s="11"/>
      <c r="AFF20" s="11"/>
      <c r="AFG20" s="11"/>
      <c r="AFH20" s="11"/>
      <c r="AFI20" s="11"/>
      <c r="AFJ20" s="11"/>
      <c r="AFK20" s="11"/>
      <c r="AFL20" s="11"/>
      <c r="AFM20" s="11"/>
      <c r="AFN20" s="11"/>
      <c r="AFO20" s="11"/>
      <c r="AFP20" s="11"/>
      <c r="AFQ20" s="11"/>
      <c r="AFR20" s="11"/>
      <c r="AFS20" s="11"/>
      <c r="AFT20" s="11"/>
      <c r="AFU20" s="11"/>
      <c r="AFV20" s="11"/>
      <c r="AFW20" s="11"/>
      <c r="AFX20" s="11"/>
      <c r="AFY20" s="11"/>
      <c r="AFZ20" s="11"/>
      <c r="AGA20" s="11"/>
      <c r="AGB20" s="11"/>
      <c r="AGC20" s="11"/>
      <c r="AGD20" s="11"/>
      <c r="AGE20" s="11"/>
      <c r="AGF20" s="11"/>
      <c r="AGG20" s="11"/>
      <c r="AGH20" s="11"/>
      <c r="AGI20" s="11"/>
      <c r="AGJ20" s="11"/>
      <c r="AGK20" s="11"/>
      <c r="AGL20" s="11"/>
      <c r="AGM20" s="11"/>
      <c r="AGN20" s="11"/>
      <c r="AGO20" s="11"/>
      <c r="AGP20" s="11"/>
      <c r="AGQ20" s="11"/>
      <c r="AGR20" s="11"/>
      <c r="AGS20" s="11"/>
      <c r="AGT20" s="11"/>
      <c r="AGU20" s="11"/>
      <c r="AGV20" s="11"/>
      <c r="AGW20" s="11"/>
      <c r="AGX20" s="11"/>
      <c r="AGY20" s="11"/>
      <c r="AGZ20" s="11"/>
      <c r="AHA20" s="11"/>
      <c r="AHB20" s="11"/>
      <c r="AHC20" s="11"/>
      <c r="AHD20" s="11"/>
      <c r="AHE20" s="11"/>
      <c r="AHF20" s="11"/>
      <c r="AHG20" s="11"/>
      <c r="AHH20" s="11"/>
      <c r="AHI20" s="11"/>
      <c r="AHJ20" s="11"/>
      <c r="AHK20" s="11"/>
      <c r="AHL20" s="11"/>
      <c r="AHM20" s="11"/>
      <c r="AHN20" s="11"/>
      <c r="AHO20" s="11"/>
      <c r="AHP20" s="11"/>
      <c r="AHQ20" s="11"/>
      <c r="AHR20" s="11"/>
      <c r="AHS20" s="11"/>
      <c r="AHT20" s="11"/>
      <c r="AHU20" s="11"/>
      <c r="AHV20" s="11"/>
      <c r="AHW20" s="11"/>
      <c r="AHX20" s="11"/>
      <c r="AHY20" s="11"/>
      <c r="AHZ20" s="11"/>
      <c r="AIA20" s="11"/>
      <c r="AIB20" s="11"/>
      <c r="AIC20" s="11"/>
      <c r="AID20" s="11"/>
      <c r="AIE20" s="11"/>
      <c r="AIF20" s="11"/>
      <c r="AIG20" s="11"/>
      <c r="AIH20" s="11"/>
      <c r="AII20" s="11"/>
      <c r="AIJ20" s="11"/>
      <c r="AIK20" s="11"/>
      <c r="AIL20" s="11"/>
      <c r="AIM20" s="11"/>
    </row>
    <row r="21">
      <c r="B21" s="7" t="s">
        <v>500</v>
      </c>
      <c r="C21" s="10">
        <v>8942296.0</v>
      </c>
      <c r="D21" s="11"/>
      <c r="E21" s="11"/>
      <c r="F21" s="11"/>
      <c r="G21" s="10">
        <v>40436.0</v>
      </c>
      <c r="H21" s="10">
        <v>14841.0</v>
      </c>
      <c r="I21" s="11"/>
      <c r="J21" s="11"/>
      <c r="K21" s="11"/>
      <c r="L21" s="10"/>
      <c r="M21" s="11"/>
      <c r="N21" s="11"/>
      <c r="O21" s="11"/>
      <c r="P21" s="11"/>
      <c r="Q21" s="11"/>
      <c r="R21" s="11"/>
      <c r="S21" s="11"/>
      <c r="T21" s="11"/>
      <c r="U21" s="10">
        <v>28887.0</v>
      </c>
      <c r="V21" s="11"/>
      <c r="W21" s="11"/>
      <c r="X21" s="10"/>
      <c r="Y21" s="11"/>
      <c r="Z21" s="11"/>
      <c r="AA21" s="11"/>
      <c r="AB21" s="11"/>
      <c r="AC21" s="11"/>
      <c r="AD21" s="11"/>
      <c r="AE21" s="11"/>
      <c r="AF21" s="10">
        <v>119661.0</v>
      </c>
      <c r="AG21" s="10">
        <v>42731.0</v>
      </c>
      <c r="AH21" s="11"/>
      <c r="AI21" s="10">
        <v>82880.0</v>
      </c>
      <c r="AJ21" s="11"/>
      <c r="AK21" s="11"/>
      <c r="AL21" s="11"/>
      <c r="AM21" s="11"/>
      <c r="AN21" s="11"/>
      <c r="AO21" s="11"/>
      <c r="AP21" s="11"/>
      <c r="AQ21" s="11"/>
      <c r="AR21" s="11"/>
      <c r="AS21" s="11"/>
      <c r="AT21" s="10">
        <v>259355.0</v>
      </c>
      <c r="AU21" s="11"/>
      <c r="AV21" s="11"/>
      <c r="AW21" s="11"/>
      <c r="AX21" s="11"/>
      <c r="AY21" s="11"/>
      <c r="AZ21" s="10"/>
      <c r="BA21" s="11"/>
      <c r="BB21" s="11"/>
      <c r="BC21" s="11"/>
      <c r="BD21" s="11"/>
      <c r="BE21" s="11"/>
      <c r="BF21" s="11"/>
      <c r="BG21" s="11"/>
      <c r="BH21" s="11"/>
      <c r="BI21" s="11"/>
      <c r="BJ21" s="11"/>
      <c r="BK21" s="11"/>
      <c r="BL21" s="11"/>
      <c r="BM21" s="11"/>
      <c r="BN21" s="11"/>
      <c r="BO21" s="11"/>
      <c r="BP21" s="11"/>
      <c r="BQ21" s="11"/>
      <c r="BR21" s="11"/>
      <c r="BS21" s="11"/>
      <c r="BT21" s="11"/>
      <c r="BU21" s="11"/>
      <c r="BV21" s="11"/>
      <c r="BW21" s="11"/>
      <c r="BX21" s="11"/>
      <c r="BY21" s="11"/>
      <c r="BZ21" s="11"/>
      <c r="CA21" s="11"/>
      <c r="CB21" s="11"/>
      <c r="CC21" s="11"/>
      <c r="CD21" s="11"/>
      <c r="CE21" s="11"/>
      <c r="CF21" s="11"/>
      <c r="CG21" s="11"/>
      <c r="CH21" s="11"/>
      <c r="CI21" s="11"/>
      <c r="CJ21" s="11"/>
      <c r="CK21" s="11"/>
      <c r="CL21" s="11"/>
      <c r="CM21" s="11"/>
      <c r="CN21" s="11"/>
      <c r="CO21" s="11"/>
      <c r="CP21" s="11"/>
      <c r="CQ21" s="11"/>
      <c r="CR21" s="11"/>
      <c r="CS21" s="11"/>
      <c r="CT21" s="11"/>
      <c r="CU21" s="11"/>
      <c r="CV21" s="11"/>
      <c r="CW21" s="11"/>
      <c r="CX21" s="11"/>
      <c r="CY21" s="11"/>
      <c r="CZ21" s="11"/>
      <c r="DA21" s="11"/>
      <c r="DB21" s="11"/>
      <c r="DC21" s="11"/>
      <c r="DD21" s="11"/>
      <c r="DE21" s="11"/>
      <c r="DF21" s="11"/>
      <c r="DG21" s="11"/>
      <c r="DH21" s="11"/>
      <c r="DI21" s="11"/>
      <c r="DJ21" s="11"/>
      <c r="DK21" s="11"/>
      <c r="DL21" s="11"/>
      <c r="DM21" s="11"/>
      <c r="DN21" s="11"/>
      <c r="DO21" s="11"/>
      <c r="DP21" s="11"/>
      <c r="DQ21" s="11"/>
      <c r="DR21" s="11"/>
      <c r="DS21" s="11"/>
      <c r="DT21" s="11"/>
      <c r="DU21" s="10"/>
      <c r="DV21" s="11"/>
      <c r="DW21" s="11"/>
      <c r="DX21" s="11"/>
      <c r="DY21" s="11"/>
      <c r="DZ21" s="11"/>
      <c r="EA21" s="11"/>
      <c r="EB21" s="11"/>
      <c r="EC21" s="10">
        <v>92699.0</v>
      </c>
      <c r="ED21" s="11"/>
      <c r="EE21" s="11"/>
      <c r="EF21" s="11"/>
      <c r="EG21" s="10"/>
      <c r="EH21" s="11"/>
      <c r="EI21" s="11"/>
      <c r="EK21" s="11"/>
      <c r="EL21" s="11"/>
      <c r="EM21" s="11"/>
      <c r="EN21" s="11"/>
      <c r="EO21" s="11"/>
      <c r="EP21" s="11"/>
      <c r="EQ21" s="11"/>
      <c r="ER21" s="11"/>
      <c r="ES21" s="11"/>
      <c r="ET21" s="11"/>
      <c r="EU21" s="11"/>
      <c r="EV21" s="11"/>
      <c r="EW21" s="11"/>
      <c r="EX21" s="10" t="s">
        <v>511</v>
      </c>
      <c r="EY21" s="11"/>
      <c r="EZ21" s="11"/>
      <c r="FA21" s="11"/>
      <c r="FB21" s="11"/>
      <c r="FC21" s="11"/>
      <c r="FD21" s="11"/>
      <c r="FE21" s="11"/>
      <c r="FF21" s="11"/>
      <c r="FG21" s="11"/>
      <c r="FH21" s="11"/>
      <c r="FI21" s="11"/>
      <c r="FJ21" s="11"/>
      <c r="FK21" s="11"/>
      <c r="FL21" s="11"/>
      <c r="FM21" s="11"/>
      <c r="FN21" s="11"/>
      <c r="FO21" s="11"/>
      <c r="FP21" s="11"/>
      <c r="FQ21" s="11"/>
      <c r="FR21" s="11"/>
      <c r="FS21" s="11"/>
      <c r="FT21" s="11"/>
      <c r="FU21" s="11"/>
      <c r="FV21" s="11"/>
      <c r="FW21" s="11"/>
      <c r="FX21" s="11"/>
      <c r="FY21" s="11"/>
      <c r="FZ21" s="11"/>
      <c r="GA21" s="11"/>
      <c r="GB21" s="11"/>
      <c r="GC21" s="11"/>
      <c r="GD21" s="11"/>
      <c r="GE21" s="11"/>
      <c r="GF21" s="11"/>
      <c r="GG21" s="11"/>
      <c r="GH21" s="11"/>
      <c r="GI21" s="11"/>
      <c r="GJ21" s="11"/>
      <c r="GK21" s="11"/>
      <c r="GL21" s="11"/>
      <c r="GM21" s="11"/>
      <c r="GN21" s="11"/>
      <c r="GO21" s="11"/>
      <c r="GP21" s="11"/>
      <c r="GQ21" s="11"/>
      <c r="GR21" s="11"/>
      <c r="GS21" s="11"/>
      <c r="GT21" s="11"/>
      <c r="GU21" s="11"/>
      <c r="GV21" s="11"/>
      <c r="GW21" s="11"/>
      <c r="GX21" s="11"/>
      <c r="GY21" s="11"/>
      <c r="GZ21" s="11"/>
      <c r="HA21" s="11"/>
      <c r="HB21" s="11"/>
      <c r="HC21" s="11"/>
      <c r="HD21" s="11"/>
      <c r="HE21" s="11"/>
      <c r="HF21" s="11"/>
      <c r="HG21" s="11"/>
      <c r="HH21" s="11"/>
      <c r="HI21" s="11"/>
      <c r="HJ21" s="11"/>
      <c r="HK21" s="11"/>
      <c r="HL21" s="11"/>
      <c r="HM21" s="11"/>
      <c r="HN21" s="11"/>
      <c r="HO21" s="11"/>
      <c r="HP21" s="11"/>
      <c r="HQ21" s="11"/>
      <c r="HR21" s="11"/>
      <c r="HS21" s="11"/>
      <c r="HT21" s="11"/>
      <c r="HU21" s="11"/>
      <c r="HV21" s="11"/>
      <c r="HW21" s="11"/>
      <c r="HX21" s="11"/>
      <c r="HY21" s="11"/>
      <c r="HZ21" s="11"/>
      <c r="IA21" s="11"/>
      <c r="IB21" s="11"/>
      <c r="IC21" s="11"/>
      <c r="ID21" s="11"/>
      <c r="IE21" s="11"/>
      <c r="IF21" s="11"/>
      <c r="IG21" s="11"/>
      <c r="IH21" s="11"/>
      <c r="II21" s="11"/>
      <c r="IJ21" s="11"/>
      <c r="IK21" s="11"/>
      <c r="IL21" s="11"/>
      <c r="IM21" s="11"/>
      <c r="IN21" s="11"/>
      <c r="IO21" s="11"/>
      <c r="IP21" s="11"/>
      <c r="IQ21" s="11"/>
      <c r="IR21" s="11"/>
      <c r="IS21" s="11"/>
      <c r="IT21" s="11"/>
      <c r="IU21" s="11"/>
      <c r="IV21" s="11"/>
      <c r="IW21" s="11"/>
      <c r="IX21" s="11"/>
      <c r="IY21" s="11"/>
      <c r="IZ21" s="11"/>
      <c r="JA21" s="11"/>
      <c r="JB21" s="11"/>
      <c r="JC21" s="11"/>
      <c r="JD21" s="11"/>
      <c r="JE21" s="11"/>
      <c r="JF21" s="11"/>
      <c r="JG21" s="11"/>
      <c r="JH21" s="11"/>
      <c r="JI21" s="11"/>
      <c r="JJ21" s="11"/>
      <c r="JK21" s="11"/>
      <c r="JL21" s="11"/>
      <c r="JM21" s="11"/>
      <c r="JN21" s="11"/>
      <c r="JO21" s="11"/>
      <c r="JP21" s="11"/>
      <c r="JQ21" s="11"/>
      <c r="JR21" s="11"/>
      <c r="JS21" s="11"/>
      <c r="JT21" s="11"/>
      <c r="JU21" s="11"/>
      <c r="JV21" s="11"/>
      <c r="JW21" s="11"/>
      <c r="JX21" s="11"/>
      <c r="JY21" s="11"/>
      <c r="JZ21" s="11"/>
      <c r="KA21" s="11"/>
      <c r="KB21" s="11"/>
      <c r="KC21" s="11"/>
      <c r="KD21" s="11"/>
      <c r="KE21" s="11"/>
      <c r="KF21" s="11"/>
      <c r="KG21" s="11"/>
      <c r="KH21" s="11"/>
      <c r="KI21" s="11"/>
      <c r="KJ21" s="11"/>
      <c r="KK21" s="11"/>
      <c r="KL21" s="11"/>
      <c r="KM21" s="11"/>
      <c r="KN21" s="11"/>
      <c r="KO21" s="11"/>
      <c r="KP21" s="11"/>
      <c r="KQ21" s="11"/>
      <c r="KR21" s="11"/>
      <c r="KS21" s="11"/>
      <c r="KT21" s="11"/>
      <c r="KU21" s="11"/>
      <c r="KV21" s="11"/>
      <c r="KW21" s="11"/>
      <c r="KX21" s="11"/>
      <c r="KY21" s="11"/>
      <c r="KZ21" s="11"/>
      <c r="LA21" s="11"/>
      <c r="LB21" s="11"/>
      <c r="LC21" s="11"/>
      <c r="LD21" s="11"/>
      <c r="LE21" s="11"/>
      <c r="LF21" s="11"/>
      <c r="LG21" s="11"/>
      <c r="LH21" s="11"/>
      <c r="LI21" s="11"/>
      <c r="LJ21" s="11"/>
      <c r="LK21" s="11"/>
      <c r="LL21" s="11"/>
      <c r="LM21" s="11"/>
      <c r="LN21" s="11"/>
      <c r="LO21" s="11"/>
      <c r="LP21" s="11"/>
      <c r="LQ21" s="11"/>
      <c r="LR21" s="11"/>
      <c r="LS21" s="11"/>
      <c r="LT21" s="11"/>
      <c r="LU21" s="11"/>
      <c r="LV21" s="11"/>
      <c r="LW21" s="11"/>
      <c r="LX21" s="11"/>
      <c r="LY21" s="11"/>
      <c r="LZ21" s="11"/>
      <c r="MA21" s="11"/>
      <c r="MB21" s="11"/>
      <c r="MC21" s="11"/>
      <c r="MD21" s="11"/>
      <c r="ME21" s="11"/>
      <c r="MF21" s="11"/>
      <c r="MG21" s="11"/>
      <c r="MH21" s="11"/>
      <c r="MI21" s="11"/>
      <c r="MJ21" s="11"/>
      <c r="MK21" s="11"/>
      <c r="ML21" s="11"/>
      <c r="MM21" s="11"/>
      <c r="MN21" s="11"/>
      <c r="MO21" s="11"/>
      <c r="MP21" s="11"/>
      <c r="MQ21" s="11"/>
      <c r="MR21" s="11"/>
      <c r="MS21" s="11"/>
      <c r="MT21" s="11"/>
      <c r="MU21" s="11"/>
      <c r="MV21" s="11"/>
      <c r="MW21" s="11"/>
      <c r="MX21" s="11"/>
      <c r="MY21" s="11"/>
      <c r="MZ21" s="11"/>
      <c r="NA21" s="11"/>
      <c r="NB21" s="11"/>
      <c r="NC21" s="11"/>
      <c r="ND21" s="11"/>
      <c r="NE21" s="11"/>
      <c r="NF21" s="11"/>
      <c r="NG21" s="11"/>
      <c r="NH21" s="11"/>
      <c r="NI21" s="11"/>
      <c r="NJ21" s="11"/>
      <c r="NK21" s="11"/>
      <c r="NL21" s="11"/>
      <c r="NM21" s="11"/>
      <c r="NN21" s="11"/>
      <c r="NO21" s="11"/>
      <c r="NP21" s="11"/>
      <c r="NQ21" s="11"/>
      <c r="NR21" s="11"/>
      <c r="NS21" s="11"/>
      <c r="NT21" s="11"/>
      <c r="NU21" s="11"/>
      <c r="NV21" s="11"/>
      <c r="NW21" s="11"/>
      <c r="NX21" s="11"/>
      <c r="NY21" s="11"/>
      <c r="NZ21" s="11"/>
      <c r="OA21" s="11"/>
      <c r="OB21" s="11"/>
      <c r="OC21" s="11"/>
      <c r="OD21" s="11"/>
      <c r="OE21" s="11"/>
      <c r="OF21" s="11"/>
      <c r="OG21" s="11"/>
      <c r="OH21" s="11"/>
      <c r="OI21" s="11"/>
      <c r="OJ21" s="11"/>
      <c r="OK21" s="11"/>
      <c r="OL21" s="11"/>
      <c r="OM21" s="11"/>
      <c r="ON21" s="11"/>
      <c r="OO21" s="11"/>
      <c r="OP21" s="11"/>
      <c r="OQ21" s="11"/>
      <c r="OR21" s="11"/>
      <c r="OS21" s="11"/>
      <c r="OT21" s="11"/>
      <c r="OU21" s="11"/>
      <c r="OV21" s="11"/>
      <c r="OW21" s="11"/>
      <c r="OX21" s="11"/>
      <c r="OY21" s="11"/>
      <c r="OZ21" s="11"/>
      <c r="PA21" s="11"/>
      <c r="PB21" s="11"/>
      <c r="PC21" s="11"/>
      <c r="PD21" s="11"/>
      <c r="PE21" s="11"/>
      <c r="PF21" s="11"/>
      <c r="PG21" s="11"/>
      <c r="PH21" s="11"/>
      <c r="PI21" s="11"/>
      <c r="PJ21" s="11"/>
      <c r="PK21" s="11"/>
      <c r="PL21" s="11"/>
      <c r="PM21" s="11"/>
      <c r="PN21" s="11"/>
      <c r="PO21" s="11"/>
      <c r="PP21" s="11"/>
      <c r="PQ21" s="11"/>
      <c r="PR21" s="11"/>
      <c r="PS21" s="11"/>
      <c r="PT21" s="11"/>
      <c r="PU21" s="11"/>
      <c r="PV21" s="11"/>
      <c r="PW21" s="11"/>
      <c r="PX21" s="11"/>
      <c r="PY21" s="11"/>
      <c r="PZ21" s="11"/>
      <c r="QA21" s="11"/>
      <c r="QB21" s="11"/>
      <c r="QC21" s="11"/>
      <c r="QD21" s="11"/>
      <c r="QE21" s="11"/>
      <c r="QF21" s="11"/>
      <c r="QG21" s="11"/>
      <c r="QH21" s="11"/>
      <c r="QI21" s="11"/>
      <c r="QJ21" s="11"/>
      <c r="QK21" s="11"/>
      <c r="QL21" s="11"/>
      <c r="QM21" s="11"/>
      <c r="QN21" s="11"/>
      <c r="QO21" s="11"/>
      <c r="QP21" s="11"/>
      <c r="QQ21" s="11"/>
      <c r="QR21" s="11"/>
      <c r="QS21" s="11"/>
      <c r="QT21" s="11"/>
      <c r="QU21" s="11"/>
      <c r="QV21" s="11"/>
      <c r="QW21" s="11"/>
      <c r="QX21" s="11"/>
      <c r="QY21" s="11"/>
      <c r="QZ21" s="11"/>
      <c r="RA21" s="11"/>
      <c r="RB21" s="11"/>
      <c r="RC21" s="11"/>
      <c r="RD21" s="11"/>
      <c r="RE21" s="11"/>
      <c r="RF21" s="11"/>
      <c r="RG21" s="11"/>
      <c r="RH21" s="11"/>
      <c r="RI21" s="11"/>
      <c r="RJ21" s="11"/>
      <c r="RK21" s="11"/>
      <c r="RL21" s="11"/>
      <c r="RM21" s="11"/>
      <c r="RN21" s="11"/>
      <c r="RO21" s="11"/>
      <c r="RP21" s="11"/>
      <c r="RQ21" s="11"/>
      <c r="RR21" s="11"/>
      <c r="RS21" s="11"/>
      <c r="RT21" s="11"/>
      <c r="RU21" s="11"/>
      <c r="RV21" s="11"/>
      <c r="RW21" s="11"/>
      <c r="RX21" s="11"/>
      <c r="RY21" s="11"/>
      <c r="RZ21" s="11"/>
      <c r="SA21" s="11"/>
      <c r="SB21" s="11"/>
      <c r="SC21" s="11"/>
      <c r="SD21" s="11"/>
      <c r="SE21" s="11"/>
      <c r="SF21" s="11"/>
      <c r="SG21" s="11"/>
      <c r="SH21" s="11"/>
      <c r="SI21" s="11"/>
      <c r="SJ21" s="11"/>
      <c r="SK21" s="11"/>
      <c r="SL21" s="11"/>
      <c r="SM21" s="11"/>
      <c r="SN21" s="11"/>
      <c r="SO21" s="11"/>
      <c r="SP21" s="11"/>
      <c r="SQ21" s="11"/>
      <c r="SR21" s="11"/>
      <c r="SS21" s="11"/>
      <c r="ST21" s="11"/>
      <c r="SU21" s="11"/>
      <c r="SV21" s="11"/>
      <c r="SW21" s="11"/>
      <c r="SX21" s="11"/>
      <c r="SY21" s="11"/>
      <c r="SZ21" s="11"/>
      <c r="TA21" s="11"/>
      <c r="TB21" s="11"/>
      <c r="TC21" s="11"/>
      <c r="TD21" s="11"/>
      <c r="TE21" s="11"/>
      <c r="TF21" s="11"/>
      <c r="TG21" s="11"/>
      <c r="TH21" s="11"/>
      <c r="TI21" s="11"/>
      <c r="TJ21" s="11"/>
      <c r="TK21" s="11"/>
      <c r="TL21" s="11"/>
      <c r="TM21" s="11"/>
      <c r="TN21" s="11"/>
      <c r="TO21" s="11"/>
      <c r="TP21" s="11"/>
      <c r="TQ21" s="11"/>
      <c r="TR21" s="11"/>
      <c r="TS21" s="11"/>
      <c r="TT21" s="11"/>
      <c r="TU21" s="11"/>
      <c r="TV21" s="11"/>
      <c r="TW21" s="11"/>
      <c r="TX21" s="11"/>
      <c r="TY21" s="11"/>
      <c r="TZ21" s="11"/>
      <c r="UA21" s="11"/>
      <c r="UB21" s="11"/>
      <c r="UC21" s="11"/>
      <c r="UD21" s="11"/>
      <c r="UE21" s="11"/>
      <c r="UF21" s="11"/>
      <c r="UG21" s="11"/>
      <c r="UH21" s="11"/>
      <c r="UI21" s="11"/>
      <c r="UJ21" s="11"/>
      <c r="UK21" s="11"/>
      <c r="UL21" s="11"/>
      <c r="UM21" s="11"/>
      <c r="UN21" s="11"/>
      <c r="UO21" s="11"/>
      <c r="UP21" s="11"/>
      <c r="UQ21" s="11"/>
      <c r="UR21" s="11"/>
      <c r="US21" s="11"/>
      <c r="UT21" s="11"/>
      <c r="UU21" s="11"/>
      <c r="UV21" s="11"/>
      <c r="UW21" s="11"/>
      <c r="UX21" s="11"/>
      <c r="UY21" s="11"/>
      <c r="UZ21" s="11"/>
      <c r="VA21" s="11"/>
      <c r="VB21" s="11"/>
      <c r="VC21" s="11"/>
      <c r="VD21" s="11"/>
      <c r="VE21" s="11"/>
      <c r="VF21" s="11"/>
      <c r="VG21" s="11"/>
      <c r="VH21" s="11"/>
      <c r="VI21" s="11"/>
      <c r="VJ21" s="11"/>
      <c r="VK21" s="11"/>
      <c r="VL21" s="11"/>
      <c r="VM21" s="11"/>
      <c r="VN21" s="11"/>
      <c r="VO21" s="11"/>
      <c r="VP21" s="11"/>
      <c r="VQ21" s="11"/>
      <c r="VR21" s="11"/>
      <c r="VS21" s="11"/>
      <c r="VT21" s="11"/>
      <c r="VU21" s="11"/>
      <c r="VV21" s="11"/>
      <c r="VW21" s="11"/>
      <c r="VX21" s="11"/>
      <c r="VY21" s="11"/>
      <c r="VZ21" s="11"/>
      <c r="WA21" s="11"/>
      <c r="WB21" s="11"/>
      <c r="WC21" s="11"/>
      <c r="WD21" s="11"/>
      <c r="WE21" s="11"/>
      <c r="WF21" s="11"/>
      <c r="WG21" s="11"/>
      <c r="WH21" s="11"/>
      <c r="WI21" s="11"/>
      <c r="WJ21" s="11"/>
      <c r="WK21" s="11"/>
      <c r="WL21" s="11"/>
      <c r="WM21" s="11"/>
      <c r="WN21" s="11"/>
      <c r="WO21" s="11"/>
      <c r="WP21" s="11"/>
      <c r="WQ21" s="11"/>
      <c r="WR21" s="11"/>
      <c r="WS21" s="11"/>
      <c r="WT21" s="11"/>
      <c r="WU21" s="11"/>
      <c r="WV21" s="11"/>
      <c r="WW21" s="11"/>
      <c r="WX21" s="11"/>
      <c r="WY21" s="11"/>
      <c r="WZ21" s="11"/>
      <c r="XA21" s="11"/>
      <c r="XB21" s="11"/>
      <c r="XC21" s="11"/>
      <c r="XD21" s="11"/>
      <c r="XE21" s="11"/>
      <c r="XF21" s="11"/>
      <c r="XG21" s="11"/>
      <c r="XH21" s="11"/>
      <c r="XI21" s="11"/>
      <c r="XJ21" s="11"/>
      <c r="XK21" s="11"/>
      <c r="XL21" s="11"/>
      <c r="XM21" s="11"/>
      <c r="XN21" s="11"/>
      <c r="XO21" s="11"/>
      <c r="XP21" s="11"/>
      <c r="XQ21" s="11"/>
      <c r="XR21" s="11"/>
      <c r="XS21" s="11"/>
      <c r="XT21" s="11"/>
      <c r="XU21" s="11"/>
      <c r="XV21" s="11"/>
      <c r="XW21" s="11"/>
      <c r="XX21" s="11"/>
      <c r="XY21" s="11"/>
      <c r="XZ21" s="11"/>
      <c r="YA21" s="11"/>
      <c r="YB21" s="11"/>
      <c r="YC21" s="11"/>
      <c r="YD21" s="11"/>
      <c r="YE21" s="11"/>
      <c r="YF21" s="11"/>
      <c r="YG21" s="11"/>
      <c r="YH21" s="11"/>
      <c r="YI21" s="11"/>
      <c r="YJ21" s="11"/>
      <c r="YK21" s="11"/>
      <c r="YL21" s="11"/>
      <c r="YM21" s="11"/>
      <c r="YN21" s="11"/>
      <c r="YO21" s="11"/>
      <c r="YP21" s="11"/>
      <c r="YQ21" s="11"/>
      <c r="YR21" s="11"/>
      <c r="YS21" s="11"/>
      <c r="YT21" s="11"/>
      <c r="YU21" s="11"/>
      <c r="YV21" s="11"/>
      <c r="YW21" s="11"/>
      <c r="YX21" s="11"/>
      <c r="YY21" s="11"/>
      <c r="YZ21" s="11"/>
      <c r="ZA21" s="11"/>
      <c r="ZB21" s="11"/>
      <c r="ZC21" s="11"/>
      <c r="ZD21" s="11"/>
      <c r="ZE21" s="11"/>
      <c r="ZF21" s="11"/>
      <c r="ZG21" s="11"/>
      <c r="ZH21" s="11"/>
      <c r="ZI21" s="11"/>
      <c r="ZJ21" s="11"/>
      <c r="ZK21" s="11"/>
      <c r="ZL21" s="11"/>
      <c r="ZM21" s="11"/>
      <c r="ZN21" s="11"/>
      <c r="ZO21" s="11"/>
      <c r="ZP21" s="11"/>
      <c r="ZQ21" s="11"/>
      <c r="ZR21" s="11"/>
      <c r="ZS21" s="11"/>
      <c r="ZT21" s="11"/>
      <c r="ZU21" s="11"/>
      <c r="ZV21" s="11"/>
      <c r="ZW21" s="11"/>
      <c r="ZX21" s="11"/>
      <c r="ZY21" s="11"/>
      <c r="ZZ21" s="11"/>
      <c r="AAA21" s="11"/>
      <c r="AAB21" s="11"/>
      <c r="AAC21" s="11"/>
      <c r="AAD21" s="11"/>
      <c r="AAE21" s="11"/>
      <c r="AAF21" s="11"/>
      <c r="AAG21" s="11"/>
      <c r="AAH21" s="11"/>
      <c r="AAI21" s="11"/>
      <c r="AAJ21" s="11"/>
      <c r="AAK21" s="11"/>
      <c r="AAL21" s="11"/>
      <c r="AAM21" s="11"/>
      <c r="AAN21" s="11"/>
      <c r="AAO21" s="11"/>
      <c r="AAP21" s="11"/>
      <c r="AAQ21" s="11"/>
      <c r="AAR21" s="11"/>
      <c r="AAS21" s="11"/>
      <c r="AAT21" s="11"/>
      <c r="AAU21" s="11"/>
      <c r="AAV21" s="11"/>
      <c r="AAW21" s="11"/>
      <c r="AAX21" s="11"/>
      <c r="AAY21" s="11"/>
      <c r="AAZ21" s="11"/>
      <c r="ABA21" s="11"/>
      <c r="ABB21" s="11"/>
      <c r="ABC21" s="11"/>
      <c r="ABD21" s="11"/>
      <c r="ABE21" s="11"/>
      <c r="ABF21" s="11"/>
      <c r="ABG21" s="11"/>
      <c r="ABH21" s="11"/>
      <c r="ABI21" s="11"/>
      <c r="ABJ21" s="11"/>
      <c r="ABK21" s="11"/>
      <c r="ABL21" s="11"/>
      <c r="ABM21" s="11"/>
      <c r="ABN21" s="11"/>
      <c r="ABO21" s="11"/>
      <c r="ABP21" s="11"/>
      <c r="ABQ21" s="11"/>
      <c r="ABR21" s="11"/>
      <c r="ABS21" s="11"/>
      <c r="ABT21" s="11"/>
      <c r="ABU21" s="11"/>
      <c r="ABV21" s="11"/>
      <c r="ABW21" s="11"/>
      <c r="ABX21" s="11"/>
      <c r="ABY21" s="11"/>
      <c r="ABZ21" s="11"/>
      <c r="ACA21" s="11"/>
      <c r="ACB21" s="11"/>
      <c r="ACC21" s="11"/>
      <c r="ACD21" s="11"/>
      <c r="ACE21" s="11"/>
      <c r="ACF21" s="11"/>
      <c r="ACG21" s="11"/>
      <c r="ACH21" s="11"/>
      <c r="ACI21" s="11"/>
      <c r="ACJ21" s="11"/>
      <c r="ACK21" s="11"/>
      <c r="ACL21" s="11"/>
      <c r="ACM21" s="11"/>
      <c r="ACN21" s="11"/>
      <c r="ACO21" s="11"/>
      <c r="ACP21" s="11"/>
      <c r="ACQ21" s="11"/>
      <c r="ACR21" s="11"/>
      <c r="ACS21" s="11"/>
      <c r="ACT21" s="11"/>
      <c r="ACU21" s="11"/>
      <c r="ACV21" s="11"/>
      <c r="ACW21" s="11"/>
      <c r="ACX21" s="11"/>
      <c r="ACY21" s="11"/>
      <c r="ACZ21" s="11"/>
      <c r="ADA21" s="11"/>
      <c r="ADB21" s="11"/>
      <c r="ADC21" s="11"/>
      <c r="ADD21" s="11"/>
      <c r="ADE21" s="11"/>
      <c r="ADF21" s="11"/>
      <c r="ADG21" s="11"/>
      <c r="ADH21" s="11"/>
      <c r="ADI21" s="11"/>
      <c r="ADJ21" s="11"/>
      <c r="ADK21" s="11"/>
      <c r="ADL21" s="11"/>
      <c r="ADM21" s="11"/>
      <c r="ADN21" s="11"/>
      <c r="ADO21" s="11"/>
      <c r="ADP21" s="11"/>
      <c r="ADQ21" s="11"/>
      <c r="ADR21" s="11"/>
      <c r="ADS21" s="11"/>
      <c r="ADT21" s="11"/>
      <c r="ADU21" s="11"/>
      <c r="ADV21" s="11"/>
      <c r="ADW21" s="11"/>
      <c r="ADX21" s="11"/>
      <c r="ADY21" s="11"/>
      <c r="ADZ21" s="11"/>
      <c r="AEA21" s="11"/>
      <c r="AEB21" s="11"/>
      <c r="AEC21" s="11"/>
      <c r="AED21" s="11"/>
      <c r="AEE21" s="11"/>
      <c r="AEF21" s="11"/>
      <c r="AEG21" s="11"/>
      <c r="AEH21" s="11"/>
      <c r="AEI21" s="11"/>
      <c r="AEJ21" s="11"/>
      <c r="AEK21" s="11"/>
      <c r="AEL21" s="11"/>
      <c r="AEM21" s="11"/>
      <c r="AEN21" s="11"/>
      <c r="AEO21" s="11"/>
      <c r="AEP21" s="11"/>
      <c r="AEQ21" s="11"/>
      <c r="AER21" s="11"/>
      <c r="AES21" s="11"/>
      <c r="AET21" s="11"/>
      <c r="AEU21" s="11"/>
      <c r="AEV21" s="11"/>
      <c r="AEW21" s="11"/>
      <c r="AEX21" s="11"/>
      <c r="AEY21" s="11"/>
      <c r="AEZ21" s="11"/>
      <c r="AFA21" s="11"/>
      <c r="AFB21" s="11"/>
      <c r="AFC21" s="11"/>
      <c r="AFD21" s="11"/>
      <c r="AFE21" s="11"/>
      <c r="AFF21" s="11"/>
      <c r="AFG21" s="11"/>
      <c r="AFH21" s="11"/>
      <c r="AFI21" s="11"/>
      <c r="AFJ21" s="11"/>
      <c r="AFK21" s="11"/>
      <c r="AFL21" s="11"/>
      <c r="AFM21" s="11"/>
      <c r="AFN21" s="11"/>
      <c r="AFO21" s="11"/>
      <c r="AFP21" s="11"/>
      <c r="AFQ21" s="11"/>
      <c r="AFR21" s="11"/>
      <c r="AFS21" s="11"/>
      <c r="AFT21" s="11"/>
      <c r="AFU21" s="11"/>
      <c r="AFV21" s="11"/>
      <c r="AFW21" s="11"/>
      <c r="AFX21" s="11"/>
      <c r="AFY21" s="11"/>
      <c r="AFZ21" s="11"/>
      <c r="AGA21" s="11"/>
      <c r="AGB21" s="11"/>
      <c r="AGC21" s="11"/>
      <c r="AGD21" s="11"/>
      <c r="AGE21" s="11"/>
      <c r="AGF21" s="11"/>
      <c r="AGG21" s="11"/>
      <c r="AGH21" s="11"/>
      <c r="AGI21" s="11"/>
      <c r="AGJ21" s="11"/>
      <c r="AGK21" s="11"/>
      <c r="AGL21" s="11"/>
      <c r="AGM21" s="11"/>
      <c r="AGN21" s="11"/>
      <c r="AGO21" s="11"/>
      <c r="AGP21" s="11"/>
      <c r="AGQ21" s="11"/>
      <c r="AGR21" s="11"/>
      <c r="AGS21" s="11"/>
      <c r="AGT21" s="11"/>
      <c r="AGU21" s="11"/>
      <c r="AGV21" s="11"/>
      <c r="AGW21" s="11"/>
      <c r="AGX21" s="11"/>
      <c r="AGY21" s="11"/>
      <c r="AGZ21" s="11"/>
      <c r="AHA21" s="11"/>
      <c r="AHB21" s="11"/>
      <c r="AHC21" s="11"/>
      <c r="AHD21" s="11"/>
      <c r="AHE21" s="11"/>
      <c r="AHF21" s="11"/>
      <c r="AHG21" s="11"/>
      <c r="AHH21" s="11"/>
      <c r="AHI21" s="11"/>
      <c r="AHJ21" s="11"/>
      <c r="AHK21" s="11"/>
      <c r="AHL21" s="11"/>
      <c r="AHM21" s="11"/>
      <c r="AHN21" s="11"/>
      <c r="AHO21" s="11"/>
      <c r="AHP21" s="11"/>
      <c r="AHQ21" s="11"/>
      <c r="AHR21" s="11"/>
      <c r="AHS21" s="11"/>
      <c r="AHT21" s="11"/>
      <c r="AHU21" s="11"/>
      <c r="AHV21" s="11"/>
      <c r="AHW21" s="11"/>
      <c r="AHX21" s="11"/>
      <c r="AHY21" s="11"/>
      <c r="AHZ21" s="11"/>
      <c r="AIA21" s="11"/>
      <c r="AIB21" s="11"/>
      <c r="AIC21" s="11"/>
      <c r="AID21" s="11"/>
      <c r="AIE21" s="11"/>
      <c r="AIF21" s="11"/>
      <c r="AIG21" s="11"/>
      <c r="AIH21" s="11"/>
      <c r="AII21" s="11"/>
      <c r="AIJ21" s="11"/>
      <c r="AIK21" s="11"/>
      <c r="AIL21" s="11"/>
      <c r="AIM21" s="11"/>
    </row>
    <row r="22">
      <c r="B22" s="35" t="s">
        <v>501</v>
      </c>
      <c r="C22" s="37"/>
      <c r="D22" s="37"/>
      <c r="E22" s="37"/>
      <c r="F22" s="37"/>
      <c r="G22" s="37"/>
      <c r="H22" s="37"/>
      <c r="I22" s="37"/>
      <c r="J22" s="37"/>
      <c r="K22" s="37"/>
      <c r="L22" s="37"/>
      <c r="M22" s="37"/>
      <c r="N22" s="36">
        <v>9556.0</v>
      </c>
      <c r="O22" s="37"/>
      <c r="P22" s="37"/>
      <c r="Q22" s="37"/>
      <c r="R22" s="37"/>
      <c r="S22" s="37"/>
      <c r="T22" s="37"/>
      <c r="U22" s="37"/>
      <c r="V22" s="37"/>
      <c r="W22" s="37"/>
      <c r="X22" s="36"/>
      <c r="Y22" s="37"/>
      <c r="Z22" s="37"/>
      <c r="AA22" s="37"/>
      <c r="AB22" s="37"/>
      <c r="AC22" s="37"/>
      <c r="AD22" s="37"/>
      <c r="AE22" s="37"/>
      <c r="AF22" s="36">
        <v>309.0</v>
      </c>
      <c r="AG22" s="37"/>
      <c r="AH22" s="37"/>
      <c r="AI22" s="37"/>
      <c r="AJ22" s="37"/>
      <c r="AK22" s="37"/>
      <c r="AL22" s="37"/>
      <c r="AM22" s="37"/>
      <c r="AN22" s="37"/>
      <c r="AO22" s="37"/>
      <c r="AP22" s="37"/>
      <c r="AQ22" s="37">
        <v>506000.0</v>
      </c>
      <c r="AR22" s="37"/>
      <c r="AS22" s="37"/>
      <c r="AT22" s="37"/>
      <c r="AU22" s="37"/>
      <c r="AV22" s="37"/>
      <c r="AW22" s="37"/>
      <c r="AX22" s="37"/>
      <c r="AY22" s="37"/>
      <c r="AZ22" s="36"/>
      <c r="BA22" s="37"/>
      <c r="BB22" s="37"/>
      <c r="BC22" s="37"/>
      <c r="BD22" s="37"/>
      <c r="BE22" s="37"/>
      <c r="BF22" s="37"/>
      <c r="BG22" s="37"/>
      <c r="BH22" s="37"/>
      <c r="BI22" s="37"/>
      <c r="BJ22" s="37"/>
      <c r="BK22" s="37"/>
      <c r="BL22" s="37"/>
      <c r="BM22" s="37"/>
      <c r="BN22" s="37"/>
      <c r="BO22" s="37"/>
      <c r="BP22" s="37"/>
      <c r="BQ22" s="37"/>
      <c r="BR22" s="37"/>
      <c r="BS22" s="37"/>
      <c r="BT22" s="37"/>
      <c r="BU22" s="37"/>
      <c r="BV22" s="37"/>
      <c r="BW22" s="37"/>
      <c r="BX22" s="37"/>
      <c r="BY22" s="37"/>
      <c r="BZ22" s="37"/>
      <c r="CA22" s="37"/>
      <c r="CB22" s="37"/>
      <c r="CC22" s="37"/>
      <c r="CD22" s="37"/>
      <c r="CE22" s="37"/>
      <c r="CF22" s="37"/>
      <c r="CG22" s="37"/>
      <c r="CH22" s="37"/>
      <c r="CI22" s="37"/>
      <c r="CJ22" s="37"/>
      <c r="CK22" s="37"/>
      <c r="CL22" s="37"/>
      <c r="CM22" s="37"/>
      <c r="CN22" s="37"/>
      <c r="CO22" s="37"/>
      <c r="CP22" s="37"/>
      <c r="CQ22" s="37"/>
      <c r="CR22" s="37"/>
      <c r="CS22" s="37"/>
      <c r="CT22" s="37"/>
      <c r="CU22" s="37"/>
      <c r="CV22" s="36">
        <v>1087.0</v>
      </c>
      <c r="CW22" s="37"/>
      <c r="CX22" s="37"/>
      <c r="CY22" s="37"/>
      <c r="CZ22" s="37"/>
      <c r="DA22" s="37"/>
      <c r="DB22" s="37"/>
      <c r="DC22" s="37"/>
      <c r="DD22" s="37"/>
      <c r="DE22" s="37"/>
      <c r="DF22" s="37"/>
      <c r="DG22" s="36">
        <v>33000.0</v>
      </c>
      <c r="DH22" s="37"/>
      <c r="DI22" s="37"/>
      <c r="DJ22" s="37"/>
      <c r="DK22" s="37"/>
      <c r="DL22" s="37"/>
      <c r="DM22" s="37"/>
      <c r="DN22" s="37"/>
      <c r="DO22" s="37"/>
      <c r="DP22" s="37"/>
      <c r="DQ22" s="37"/>
      <c r="DR22" s="37"/>
      <c r="DS22" s="37"/>
      <c r="DT22" s="37"/>
      <c r="DU22" s="36"/>
      <c r="DV22" s="37"/>
      <c r="DW22" s="37"/>
      <c r="DX22" s="37"/>
      <c r="DY22" s="37"/>
      <c r="DZ22" s="37"/>
      <c r="EA22" s="37"/>
      <c r="EB22" s="37"/>
      <c r="EC22" s="37"/>
      <c r="ED22" s="37"/>
      <c r="EE22" s="37"/>
      <c r="EF22" s="37"/>
      <c r="EG22" s="36"/>
      <c r="EH22" s="37"/>
      <c r="EI22" s="37"/>
      <c r="EJ22" s="38"/>
      <c r="EK22" s="37"/>
      <c r="EL22" s="37"/>
      <c r="EM22" s="37"/>
      <c r="EN22" s="37"/>
      <c r="EO22" s="37"/>
      <c r="EP22" s="37"/>
      <c r="EQ22" s="37"/>
      <c r="ER22" s="37"/>
      <c r="ES22" s="37"/>
      <c r="ET22" s="37"/>
      <c r="EU22" s="37"/>
      <c r="EV22" s="37"/>
      <c r="EW22" s="37"/>
      <c r="EX22" s="37"/>
      <c r="EY22" s="37"/>
      <c r="EZ22" s="37"/>
      <c r="FA22" s="37"/>
      <c r="FB22" s="37"/>
      <c r="FC22" s="37"/>
      <c r="FD22" s="37"/>
      <c r="FE22" s="37"/>
      <c r="FF22" s="37"/>
      <c r="FG22" s="37"/>
      <c r="FH22" s="37"/>
      <c r="FI22" s="37"/>
      <c r="FJ22" s="37"/>
      <c r="FK22" s="37"/>
      <c r="FL22" s="37"/>
      <c r="FM22" s="37"/>
      <c r="FN22" s="37"/>
      <c r="FO22" s="37"/>
      <c r="FP22" s="37"/>
      <c r="FQ22" s="37"/>
      <c r="FR22" s="37"/>
      <c r="FS22" s="37"/>
      <c r="FT22" s="37"/>
      <c r="FU22" s="37"/>
      <c r="FV22" s="37"/>
      <c r="FW22" s="37"/>
      <c r="FX22" s="37"/>
      <c r="FY22" s="37"/>
      <c r="FZ22" s="37"/>
      <c r="GA22" s="37"/>
      <c r="GB22" s="37"/>
      <c r="GC22" s="37"/>
      <c r="GD22" s="37"/>
      <c r="GE22" s="37"/>
      <c r="GF22" s="37"/>
      <c r="GG22" s="37"/>
      <c r="GH22" s="37"/>
      <c r="GI22" s="37"/>
      <c r="GJ22" s="37"/>
      <c r="GK22" s="37"/>
      <c r="GL22" s="37"/>
      <c r="GM22" s="37"/>
      <c r="GN22" s="37"/>
      <c r="GO22" s="37"/>
      <c r="GP22" s="37"/>
      <c r="GQ22" s="37"/>
      <c r="GR22" s="37"/>
      <c r="GS22" s="37"/>
      <c r="GT22" s="37"/>
      <c r="GU22" s="37"/>
      <c r="GV22" s="37"/>
      <c r="GW22" s="37"/>
      <c r="GX22" s="37"/>
      <c r="GY22" s="37"/>
      <c r="GZ22" s="37"/>
      <c r="HA22" s="37"/>
      <c r="HB22" s="37"/>
      <c r="HC22" s="37"/>
      <c r="HD22" s="37"/>
      <c r="HE22" s="37"/>
      <c r="HF22" s="37"/>
      <c r="HG22" s="37"/>
      <c r="HH22" s="37"/>
      <c r="HI22" s="37"/>
      <c r="HJ22" s="37"/>
      <c r="HK22" s="37"/>
      <c r="HL22" s="37"/>
      <c r="HM22" s="37"/>
      <c r="HN22" s="37"/>
      <c r="HO22" s="37"/>
      <c r="HP22" s="37"/>
      <c r="HQ22" s="37"/>
      <c r="HR22" s="37"/>
      <c r="HS22" s="37"/>
      <c r="HT22" s="37"/>
      <c r="HU22" s="37"/>
      <c r="HV22" s="37"/>
      <c r="HW22" s="37"/>
      <c r="HX22" s="37"/>
      <c r="HY22" s="37"/>
      <c r="HZ22" s="37"/>
      <c r="IA22" s="37"/>
      <c r="IB22" s="37"/>
      <c r="IC22" s="37"/>
      <c r="ID22" s="37"/>
      <c r="IE22" s="37"/>
      <c r="IF22" s="37"/>
      <c r="IG22" s="37"/>
      <c r="IH22" s="37"/>
      <c r="II22" s="37"/>
      <c r="IJ22" s="37"/>
      <c r="IK22" s="37"/>
      <c r="IL22" s="37"/>
      <c r="IM22" s="37"/>
      <c r="IN22" s="37"/>
      <c r="IO22" s="37"/>
      <c r="IP22" s="37"/>
      <c r="IQ22" s="37"/>
      <c r="IR22" s="37"/>
      <c r="IS22" s="37"/>
      <c r="IT22" s="37"/>
      <c r="IU22" s="37"/>
      <c r="IV22" s="37"/>
      <c r="IW22" s="37"/>
      <c r="IX22" s="37"/>
      <c r="IY22" s="37"/>
      <c r="IZ22" s="37"/>
      <c r="JA22" s="37"/>
      <c r="JB22" s="37"/>
      <c r="JC22" s="37"/>
      <c r="JD22" s="37"/>
      <c r="JE22" s="37"/>
      <c r="JF22" s="37"/>
      <c r="JG22" s="37"/>
      <c r="JH22" s="37"/>
      <c r="JI22" s="37"/>
      <c r="JJ22" s="37"/>
      <c r="JK22" s="37"/>
      <c r="JL22" s="37"/>
      <c r="JM22" s="37"/>
      <c r="JN22" s="37"/>
      <c r="JO22" s="37"/>
      <c r="JP22" s="37"/>
      <c r="JQ22" s="37"/>
      <c r="JR22" s="37"/>
      <c r="JS22" s="37"/>
      <c r="JT22" s="37"/>
      <c r="JU22" s="37"/>
      <c r="JV22" s="37"/>
      <c r="JW22" s="37"/>
      <c r="JX22" s="37"/>
      <c r="JY22" s="37"/>
      <c r="JZ22" s="37"/>
      <c r="KA22" s="37"/>
      <c r="KB22" s="37"/>
      <c r="KC22" s="37"/>
      <c r="KD22" s="37"/>
      <c r="KE22" s="37"/>
      <c r="KF22" s="37"/>
      <c r="KG22" s="37"/>
      <c r="KH22" s="37"/>
      <c r="KI22" s="37"/>
      <c r="KJ22" s="37"/>
      <c r="KK22" s="37"/>
      <c r="KL22" s="37"/>
      <c r="KM22" s="37"/>
      <c r="KN22" s="37"/>
      <c r="KO22" s="37"/>
      <c r="KP22" s="37"/>
      <c r="KQ22" s="37"/>
      <c r="KR22" s="37"/>
      <c r="KS22" s="37"/>
      <c r="KT22" s="37"/>
      <c r="KU22" s="37"/>
      <c r="KV22" s="37"/>
      <c r="KW22" s="37"/>
      <c r="KX22" s="37"/>
      <c r="KY22" s="37"/>
      <c r="KZ22" s="37"/>
      <c r="LA22" s="37"/>
      <c r="LB22" s="37"/>
      <c r="LC22" s="37"/>
      <c r="LD22" s="37"/>
      <c r="LE22" s="37"/>
      <c r="LF22" s="37"/>
      <c r="LG22" s="37"/>
      <c r="LH22" s="37"/>
      <c r="LI22" s="37"/>
      <c r="LJ22" s="37"/>
      <c r="LK22" s="37"/>
      <c r="LL22" s="37"/>
      <c r="LM22" s="37"/>
      <c r="LN22" s="37"/>
      <c r="LO22" s="37"/>
      <c r="LP22" s="37"/>
      <c r="LQ22" s="37"/>
      <c r="LR22" s="37"/>
      <c r="LS22" s="37"/>
      <c r="LT22" s="37"/>
      <c r="LU22" s="37"/>
      <c r="LV22" s="37"/>
      <c r="LW22" s="37"/>
      <c r="LX22" s="37"/>
      <c r="LY22" s="37"/>
      <c r="LZ22" s="37"/>
      <c r="MA22" s="37"/>
      <c r="MB22" s="37"/>
      <c r="MC22" s="37"/>
      <c r="MD22" s="37"/>
      <c r="ME22" s="37"/>
      <c r="MF22" s="37"/>
      <c r="MG22" s="37"/>
      <c r="MH22" s="37"/>
      <c r="MI22" s="37"/>
      <c r="MJ22" s="37"/>
      <c r="MK22" s="37"/>
      <c r="ML22" s="37"/>
      <c r="MM22" s="37"/>
      <c r="MN22" s="37"/>
      <c r="MO22" s="37"/>
      <c r="MP22" s="37"/>
      <c r="MQ22" s="37"/>
      <c r="MR22" s="37"/>
      <c r="MS22" s="37"/>
      <c r="MT22" s="37"/>
      <c r="MU22" s="37"/>
      <c r="MV22" s="37"/>
      <c r="MW22" s="37"/>
      <c r="MX22" s="37"/>
      <c r="MY22" s="37"/>
      <c r="MZ22" s="37"/>
      <c r="NA22" s="37"/>
      <c r="NB22" s="37"/>
      <c r="NC22" s="37"/>
      <c r="ND22" s="37"/>
      <c r="NE22" s="37"/>
      <c r="NF22" s="37"/>
      <c r="NG22" s="37"/>
      <c r="NH22" s="37"/>
      <c r="NI22" s="37"/>
      <c r="NJ22" s="37"/>
      <c r="NK22" s="37"/>
      <c r="NL22" s="37"/>
      <c r="NM22" s="37"/>
      <c r="NN22" s="37"/>
      <c r="NO22" s="37"/>
      <c r="NP22" s="37"/>
      <c r="NQ22" s="37"/>
      <c r="NR22" s="37"/>
      <c r="NS22" s="37"/>
      <c r="NT22" s="37"/>
      <c r="NU22" s="37"/>
      <c r="NV22" s="37"/>
      <c r="NW22" s="37"/>
      <c r="NX22" s="37"/>
      <c r="NY22" s="37"/>
      <c r="NZ22" s="37"/>
      <c r="OA22" s="37"/>
      <c r="OB22" s="37"/>
      <c r="OC22" s="37"/>
      <c r="OD22" s="37"/>
      <c r="OE22" s="37"/>
      <c r="OF22" s="37"/>
      <c r="OG22" s="37"/>
      <c r="OH22" s="37"/>
      <c r="OI22" s="37"/>
      <c r="OJ22" s="37"/>
      <c r="OK22" s="37"/>
      <c r="OL22" s="37"/>
      <c r="OM22" s="37"/>
      <c r="ON22" s="37"/>
      <c r="OO22" s="37"/>
      <c r="OP22" s="37"/>
      <c r="OQ22" s="37"/>
      <c r="OR22" s="37"/>
      <c r="OS22" s="37"/>
      <c r="OT22" s="37"/>
      <c r="OU22" s="37"/>
      <c r="OV22" s="37"/>
      <c r="OW22" s="37"/>
      <c r="OX22" s="37"/>
      <c r="OY22" s="37"/>
      <c r="OZ22" s="37"/>
      <c r="PA22" s="37"/>
      <c r="PB22" s="37"/>
      <c r="PC22" s="37"/>
      <c r="PD22" s="37"/>
      <c r="PE22" s="37"/>
      <c r="PF22" s="37"/>
      <c r="PG22" s="37"/>
      <c r="PH22" s="37"/>
      <c r="PI22" s="37"/>
      <c r="PJ22" s="37"/>
      <c r="PK22" s="37"/>
      <c r="PL22" s="37"/>
      <c r="PM22" s="37"/>
      <c r="PN22" s="37"/>
      <c r="PO22" s="37"/>
      <c r="PP22" s="37"/>
      <c r="PQ22" s="37"/>
      <c r="PR22" s="37"/>
      <c r="PS22" s="37"/>
      <c r="PT22" s="37"/>
      <c r="PU22" s="37"/>
      <c r="PV22" s="37"/>
      <c r="PW22" s="37"/>
      <c r="PX22" s="37"/>
      <c r="PY22" s="37"/>
      <c r="PZ22" s="37"/>
      <c r="QA22" s="37"/>
      <c r="QB22" s="37"/>
      <c r="QC22" s="37"/>
      <c r="QD22" s="37"/>
      <c r="QE22" s="37"/>
      <c r="QF22" s="37"/>
      <c r="QG22" s="37"/>
      <c r="QH22" s="37"/>
      <c r="QI22" s="37"/>
      <c r="QJ22" s="37"/>
      <c r="QK22" s="37"/>
      <c r="QL22" s="37"/>
      <c r="QM22" s="37"/>
      <c r="QN22" s="37"/>
      <c r="QO22" s="37"/>
      <c r="QP22" s="37"/>
      <c r="QQ22" s="37"/>
      <c r="QR22" s="37"/>
      <c r="QS22" s="37"/>
      <c r="QT22" s="37"/>
      <c r="QU22" s="37"/>
      <c r="QV22" s="37"/>
      <c r="QW22" s="37"/>
      <c r="QX22" s="37"/>
      <c r="QY22" s="37"/>
      <c r="QZ22" s="37"/>
      <c r="RA22" s="37"/>
      <c r="RB22" s="37"/>
      <c r="RC22" s="37"/>
      <c r="RD22" s="37"/>
      <c r="RE22" s="37"/>
      <c r="RF22" s="37"/>
      <c r="RG22" s="37"/>
      <c r="RH22" s="37"/>
      <c r="RI22" s="37"/>
      <c r="RJ22" s="37"/>
      <c r="RK22" s="37"/>
      <c r="RL22" s="37"/>
      <c r="RM22" s="37"/>
      <c r="RN22" s="37"/>
      <c r="RO22" s="37"/>
      <c r="RP22" s="37"/>
      <c r="RQ22" s="37"/>
      <c r="RR22" s="37"/>
      <c r="RS22" s="37"/>
      <c r="RT22" s="37"/>
      <c r="RU22" s="37"/>
      <c r="RV22" s="37"/>
      <c r="RW22" s="37"/>
      <c r="RX22" s="37"/>
      <c r="RY22" s="37"/>
      <c r="RZ22" s="37"/>
      <c r="SA22" s="37"/>
      <c r="SB22" s="37"/>
      <c r="SC22" s="37"/>
      <c r="SD22" s="37"/>
      <c r="SE22" s="37"/>
      <c r="SF22" s="37"/>
      <c r="SG22" s="37"/>
      <c r="SH22" s="37"/>
      <c r="SI22" s="37"/>
      <c r="SJ22" s="37"/>
      <c r="SK22" s="37"/>
      <c r="SL22" s="37"/>
      <c r="SM22" s="37"/>
      <c r="SN22" s="37"/>
      <c r="SO22" s="37"/>
      <c r="SP22" s="37"/>
      <c r="SQ22" s="37"/>
      <c r="SR22" s="37"/>
      <c r="SS22" s="37"/>
      <c r="ST22" s="37"/>
      <c r="SU22" s="37"/>
      <c r="SV22" s="37"/>
      <c r="SW22" s="37"/>
      <c r="SX22" s="37"/>
      <c r="SY22" s="37"/>
      <c r="SZ22" s="37"/>
      <c r="TA22" s="37"/>
      <c r="TB22" s="37"/>
      <c r="TC22" s="37"/>
      <c r="TD22" s="37"/>
      <c r="TE22" s="37"/>
      <c r="TF22" s="37"/>
      <c r="TG22" s="37"/>
      <c r="TH22" s="37"/>
      <c r="TI22" s="37"/>
      <c r="TJ22" s="37"/>
      <c r="TK22" s="37"/>
      <c r="TL22" s="37"/>
      <c r="TM22" s="37"/>
      <c r="TN22" s="37"/>
      <c r="TO22" s="37"/>
      <c r="TP22" s="37"/>
      <c r="TQ22" s="37"/>
      <c r="TR22" s="37"/>
      <c r="TS22" s="37"/>
      <c r="TT22" s="37"/>
      <c r="TU22" s="37"/>
      <c r="TV22" s="37"/>
      <c r="TW22" s="37"/>
      <c r="TX22" s="37"/>
      <c r="TY22" s="37"/>
      <c r="TZ22" s="37"/>
      <c r="UA22" s="37"/>
      <c r="UB22" s="37"/>
      <c r="UC22" s="37"/>
      <c r="UD22" s="37"/>
      <c r="UE22" s="37"/>
      <c r="UF22" s="37"/>
      <c r="UG22" s="37"/>
      <c r="UH22" s="37"/>
      <c r="UI22" s="37"/>
      <c r="UJ22" s="37"/>
      <c r="UK22" s="37"/>
      <c r="UL22" s="37"/>
      <c r="UM22" s="37"/>
      <c r="UN22" s="37"/>
      <c r="UO22" s="37"/>
      <c r="UP22" s="37"/>
      <c r="UQ22" s="37"/>
      <c r="UR22" s="37"/>
      <c r="US22" s="37"/>
      <c r="UT22" s="37"/>
      <c r="UU22" s="37"/>
      <c r="UV22" s="37"/>
      <c r="UW22" s="37"/>
      <c r="UX22" s="37"/>
      <c r="UY22" s="37"/>
      <c r="UZ22" s="37"/>
      <c r="VA22" s="37"/>
      <c r="VB22" s="37"/>
      <c r="VC22" s="37"/>
      <c r="VD22" s="37"/>
      <c r="VE22" s="37"/>
      <c r="VF22" s="37"/>
      <c r="VG22" s="37"/>
      <c r="VH22" s="37"/>
      <c r="VI22" s="37"/>
      <c r="VJ22" s="37"/>
      <c r="VK22" s="37"/>
      <c r="VL22" s="37"/>
      <c r="VM22" s="37"/>
      <c r="VN22" s="37"/>
      <c r="VO22" s="37"/>
      <c r="VP22" s="37"/>
      <c r="VQ22" s="37"/>
      <c r="VR22" s="37"/>
      <c r="VS22" s="37"/>
      <c r="VT22" s="37"/>
      <c r="VU22" s="37"/>
      <c r="VV22" s="37"/>
      <c r="VW22" s="37"/>
      <c r="VX22" s="37"/>
      <c r="VY22" s="37"/>
      <c r="VZ22" s="37"/>
      <c r="WA22" s="37"/>
      <c r="WB22" s="37"/>
      <c r="WC22" s="37"/>
      <c r="WD22" s="37"/>
      <c r="WE22" s="37"/>
      <c r="WF22" s="37"/>
      <c r="WG22" s="37"/>
      <c r="WH22" s="37"/>
      <c r="WI22" s="37"/>
      <c r="WJ22" s="37"/>
      <c r="WK22" s="37"/>
      <c r="WL22" s="37"/>
      <c r="WM22" s="37"/>
      <c r="WN22" s="37"/>
      <c r="WO22" s="37"/>
      <c r="WP22" s="37"/>
      <c r="WQ22" s="37"/>
      <c r="WR22" s="37"/>
      <c r="WS22" s="37"/>
      <c r="WT22" s="37"/>
      <c r="WU22" s="37"/>
      <c r="WV22" s="37"/>
      <c r="WW22" s="37"/>
      <c r="WX22" s="37"/>
      <c r="WY22" s="37"/>
      <c r="WZ22" s="37"/>
      <c r="XA22" s="37"/>
      <c r="XB22" s="37"/>
      <c r="XC22" s="37"/>
      <c r="XD22" s="37"/>
      <c r="XE22" s="37"/>
      <c r="XF22" s="37"/>
      <c r="XG22" s="37"/>
      <c r="XH22" s="37"/>
      <c r="XI22" s="37"/>
      <c r="XJ22" s="37"/>
      <c r="XK22" s="37"/>
      <c r="XL22" s="37"/>
      <c r="XM22" s="37"/>
      <c r="XN22" s="37"/>
      <c r="XO22" s="37"/>
      <c r="XP22" s="37"/>
      <c r="XQ22" s="37"/>
      <c r="XR22" s="37"/>
      <c r="XS22" s="37"/>
      <c r="XT22" s="37"/>
      <c r="XU22" s="37"/>
      <c r="XV22" s="37"/>
      <c r="XW22" s="37"/>
      <c r="XX22" s="37"/>
      <c r="XY22" s="37"/>
      <c r="XZ22" s="37"/>
      <c r="YA22" s="37"/>
      <c r="YB22" s="37"/>
      <c r="YC22" s="37"/>
      <c r="YD22" s="37"/>
      <c r="YE22" s="37"/>
      <c r="YF22" s="37"/>
      <c r="YG22" s="37"/>
      <c r="YH22" s="37"/>
      <c r="YI22" s="37"/>
      <c r="YJ22" s="37"/>
      <c r="YK22" s="37"/>
      <c r="YL22" s="37"/>
      <c r="YM22" s="37"/>
      <c r="YN22" s="37"/>
      <c r="YO22" s="37"/>
      <c r="YP22" s="37"/>
      <c r="YQ22" s="37"/>
      <c r="YR22" s="37"/>
      <c r="YS22" s="37"/>
      <c r="YT22" s="37"/>
      <c r="YU22" s="37"/>
      <c r="YV22" s="37"/>
      <c r="YW22" s="37"/>
      <c r="YX22" s="37"/>
      <c r="YY22" s="37"/>
      <c r="YZ22" s="37"/>
      <c r="ZA22" s="37"/>
      <c r="ZB22" s="37"/>
      <c r="ZC22" s="37"/>
      <c r="ZD22" s="37"/>
      <c r="ZE22" s="37"/>
      <c r="ZF22" s="37"/>
      <c r="ZG22" s="37"/>
      <c r="ZH22" s="37"/>
      <c r="ZI22" s="37"/>
      <c r="ZJ22" s="37"/>
      <c r="ZK22" s="37"/>
      <c r="ZL22" s="37"/>
      <c r="ZM22" s="37"/>
      <c r="ZN22" s="37"/>
      <c r="ZO22" s="37"/>
      <c r="ZP22" s="37"/>
      <c r="ZQ22" s="37"/>
      <c r="ZR22" s="37"/>
      <c r="ZS22" s="37"/>
      <c r="ZT22" s="37"/>
      <c r="ZU22" s="37"/>
      <c r="ZV22" s="37"/>
      <c r="ZW22" s="37"/>
      <c r="ZX22" s="37"/>
      <c r="ZY22" s="37"/>
      <c r="ZZ22" s="37"/>
      <c r="AAA22" s="37"/>
      <c r="AAB22" s="37"/>
      <c r="AAC22" s="37"/>
      <c r="AAD22" s="37"/>
      <c r="AAE22" s="37"/>
      <c r="AAF22" s="37"/>
      <c r="AAG22" s="37"/>
      <c r="AAH22" s="37"/>
      <c r="AAI22" s="37"/>
      <c r="AAJ22" s="37"/>
      <c r="AAK22" s="37"/>
      <c r="AAL22" s="37"/>
      <c r="AAM22" s="37"/>
      <c r="AAN22" s="37"/>
      <c r="AAO22" s="37"/>
      <c r="AAP22" s="37"/>
      <c r="AAQ22" s="37"/>
      <c r="AAR22" s="37"/>
      <c r="AAS22" s="37"/>
      <c r="AAT22" s="37"/>
      <c r="AAU22" s="37"/>
      <c r="AAV22" s="37"/>
      <c r="AAW22" s="37"/>
      <c r="AAX22" s="37"/>
      <c r="AAY22" s="37"/>
      <c r="AAZ22" s="37"/>
      <c r="ABA22" s="37"/>
      <c r="ABB22" s="37"/>
      <c r="ABC22" s="37"/>
      <c r="ABD22" s="37"/>
      <c r="ABE22" s="37"/>
      <c r="ABF22" s="37"/>
      <c r="ABG22" s="37"/>
      <c r="ABH22" s="37"/>
      <c r="ABI22" s="37"/>
      <c r="ABJ22" s="37"/>
      <c r="ABK22" s="37"/>
      <c r="ABL22" s="37"/>
      <c r="ABM22" s="37"/>
      <c r="ABN22" s="37"/>
      <c r="ABO22" s="37"/>
      <c r="ABP22" s="37"/>
      <c r="ABQ22" s="37"/>
      <c r="ABR22" s="37"/>
      <c r="ABS22" s="37"/>
      <c r="ABT22" s="37"/>
      <c r="ABU22" s="37"/>
      <c r="ABV22" s="37"/>
      <c r="ABW22" s="37"/>
      <c r="ABX22" s="37"/>
      <c r="ABY22" s="37"/>
      <c r="ABZ22" s="37"/>
      <c r="ACA22" s="37"/>
      <c r="ACB22" s="37"/>
      <c r="ACC22" s="37"/>
      <c r="ACD22" s="37"/>
      <c r="ACE22" s="37"/>
      <c r="ACF22" s="37"/>
      <c r="ACG22" s="37"/>
      <c r="ACH22" s="37"/>
      <c r="ACI22" s="37"/>
      <c r="ACJ22" s="37"/>
      <c r="ACK22" s="37"/>
      <c r="ACL22" s="37"/>
      <c r="ACM22" s="37"/>
      <c r="ACN22" s="37"/>
      <c r="ACO22" s="37"/>
      <c r="ACP22" s="37"/>
      <c r="ACQ22" s="37"/>
      <c r="ACR22" s="37"/>
      <c r="ACS22" s="37"/>
      <c r="ACT22" s="37"/>
      <c r="ACU22" s="37"/>
      <c r="ACV22" s="37"/>
      <c r="ACW22" s="37"/>
      <c r="ACX22" s="37"/>
      <c r="ACY22" s="37"/>
      <c r="ACZ22" s="37"/>
      <c r="ADA22" s="37"/>
      <c r="ADB22" s="37"/>
      <c r="ADC22" s="37"/>
      <c r="ADD22" s="37"/>
      <c r="ADE22" s="37"/>
      <c r="ADF22" s="37"/>
      <c r="ADG22" s="37"/>
      <c r="ADH22" s="37"/>
      <c r="ADI22" s="37"/>
      <c r="ADJ22" s="37"/>
      <c r="ADK22" s="37"/>
      <c r="ADL22" s="37"/>
      <c r="ADM22" s="37"/>
      <c r="ADN22" s="37"/>
      <c r="ADO22" s="37"/>
      <c r="ADP22" s="37"/>
      <c r="ADQ22" s="37"/>
      <c r="ADR22" s="37"/>
      <c r="ADS22" s="37"/>
      <c r="ADT22" s="37"/>
      <c r="ADU22" s="37"/>
      <c r="ADV22" s="37"/>
      <c r="ADW22" s="37"/>
      <c r="ADX22" s="37"/>
      <c r="ADY22" s="37"/>
      <c r="ADZ22" s="37"/>
      <c r="AEA22" s="37"/>
      <c r="AEB22" s="37"/>
      <c r="AEC22" s="37"/>
      <c r="AED22" s="37"/>
      <c r="AEE22" s="37"/>
      <c r="AEF22" s="37"/>
      <c r="AEG22" s="37"/>
      <c r="AEH22" s="37"/>
      <c r="AEI22" s="37"/>
      <c r="AEJ22" s="37"/>
      <c r="AEK22" s="37"/>
      <c r="AEL22" s="37"/>
      <c r="AEM22" s="37"/>
      <c r="AEN22" s="37"/>
      <c r="AEO22" s="37"/>
      <c r="AEP22" s="37"/>
      <c r="AEQ22" s="37"/>
      <c r="AER22" s="37"/>
      <c r="AES22" s="37"/>
      <c r="AET22" s="37"/>
      <c r="AEU22" s="37"/>
      <c r="AEV22" s="37"/>
      <c r="AEW22" s="37"/>
      <c r="AEX22" s="37"/>
      <c r="AEY22" s="37"/>
      <c r="AEZ22" s="37"/>
      <c r="AFA22" s="37"/>
      <c r="AFB22" s="37"/>
      <c r="AFC22" s="37"/>
      <c r="AFD22" s="37"/>
      <c r="AFE22" s="37"/>
      <c r="AFF22" s="37"/>
      <c r="AFG22" s="37"/>
      <c r="AFH22" s="37"/>
      <c r="AFI22" s="37"/>
      <c r="AFJ22" s="37"/>
      <c r="AFK22" s="37"/>
      <c r="AFL22" s="37"/>
      <c r="AFM22" s="37"/>
      <c r="AFN22" s="37"/>
      <c r="AFO22" s="37"/>
      <c r="AFP22" s="37"/>
      <c r="AFQ22" s="37"/>
      <c r="AFR22" s="37"/>
      <c r="AFS22" s="37"/>
      <c r="AFT22" s="37"/>
      <c r="AFU22" s="37"/>
      <c r="AFV22" s="37"/>
      <c r="AFW22" s="37"/>
      <c r="AFX22" s="37"/>
      <c r="AFY22" s="37"/>
      <c r="AFZ22" s="37"/>
      <c r="AGA22" s="37"/>
      <c r="AGB22" s="37"/>
      <c r="AGC22" s="37"/>
      <c r="AGD22" s="37"/>
      <c r="AGE22" s="37"/>
      <c r="AGF22" s="37"/>
      <c r="AGG22" s="37"/>
      <c r="AGH22" s="37"/>
      <c r="AGI22" s="37"/>
      <c r="AGJ22" s="37"/>
      <c r="AGK22" s="37"/>
      <c r="AGL22" s="37"/>
      <c r="AGM22" s="37"/>
      <c r="AGN22" s="37"/>
      <c r="AGO22" s="37"/>
      <c r="AGP22" s="37"/>
      <c r="AGQ22" s="37"/>
      <c r="AGR22" s="37"/>
      <c r="AGS22" s="37"/>
      <c r="AGT22" s="37"/>
      <c r="AGU22" s="37"/>
      <c r="AGV22" s="37"/>
      <c r="AGW22" s="37"/>
      <c r="AGX22" s="37"/>
      <c r="AGY22" s="37"/>
      <c r="AGZ22" s="37"/>
      <c r="AHA22" s="37"/>
      <c r="AHB22" s="37"/>
      <c r="AHC22" s="37"/>
      <c r="AHD22" s="37"/>
      <c r="AHE22" s="37"/>
      <c r="AHF22" s="37"/>
      <c r="AHG22" s="37"/>
      <c r="AHH22" s="37"/>
      <c r="AHI22" s="37"/>
      <c r="AHJ22" s="37"/>
      <c r="AHK22" s="37"/>
      <c r="AHL22" s="37"/>
      <c r="AHM22" s="37"/>
      <c r="AHN22" s="37"/>
      <c r="AHO22" s="37"/>
      <c r="AHP22" s="37"/>
      <c r="AHQ22" s="37"/>
      <c r="AHR22" s="37"/>
      <c r="AHS22" s="37"/>
      <c r="AHT22" s="37"/>
      <c r="AHU22" s="37"/>
      <c r="AHV22" s="37"/>
      <c r="AHW22" s="37"/>
      <c r="AHX22" s="37"/>
      <c r="AHY22" s="37"/>
      <c r="AHZ22" s="37"/>
      <c r="AIA22" s="37"/>
      <c r="AIB22" s="37"/>
      <c r="AIC22" s="37"/>
      <c r="AID22" s="37"/>
      <c r="AIE22" s="37"/>
      <c r="AIF22" s="37"/>
      <c r="AIG22" s="37"/>
      <c r="AIH22" s="37"/>
      <c r="AII22" s="37"/>
      <c r="AIJ22" s="37"/>
      <c r="AIK22" s="37"/>
      <c r="AIL22" s="37"/>
      <c r="AIM22" s="37"/>
    </row>
    <row r="23">
      <c r="A23" s="45" t="s">
        <v>512</v>
      </c>
      <c r="B23" s="7" t="s">
        <v>493</v>
      </c>
      <c r="C23" s="11"/>
      <c r="D23" s="11"/>
      <c r="E23" s="11"/>
      <c r="F23" s="11"/>
      <c r="G23" s="11"/>
      <c r="H23" s="11"/>
      <c r="I23" s="11"/>
      <c r="J23" s="11"/>
      <c r="K23" s="11"/>
      <c r="L23" s="11"/>
      <c r="M23" s="11"/>
      <c r="N23" s="10">
        <v>246705.0</v>
      </c>
      <c r="O23" s="11"/>
      <c r="P23" s="11"/>
      <c r="Q23" s="11"/>
      <c r="R23" s="11"/>
      <c r="S23" s="11"/>
      <c r="T23" s="11"/>
      <c r="U23" s="11"/>
      <c r="V23" s="11"/>
      <c r="W23" s="11"/>
      <c r="X23" s="10"/>
      <c r="Y23" s="11"/>
      <c r="Z23" s="11"/>
      <c r="AA23" s="11"/>
      <c r="AB23" s="11"/>
      <c r="AC23" s="11"/>
      <c r="AD23" s="11"/>
      <c r="AE23" s="11"/>
      <c r="AF23" s="11"/>
      <c r="AG23" s="11"/>
      <c r="AH23" s="11"/>
      <c r="AI23" s="11"/>
      <c r="AJ23" s="11"/>
      <c r="AK23" s="11"/>
      <c r="AL23" s="11"/>
      <c r="AM23" s="11"/>
      <c r="AN23" s="11"/>
      <c r="AO23" s="11"/>
      <c r="AP23" s="11"/>
      <c r="AQ23" s="10">
        <v>1410000.0</v>
      </c>
      <c r="AR23" s="11"/>
      <c r="AS23" s="11"/>
      <c r="AT23" s="11"/>
      <c r="AU23" s="11"/>
      <c r="AV23" s="11"/>
      <c r="AW23" s="11"/>
      <c r="AX23" s="11"/>
      <c r="AY23" s="11"/>
      <c r="AZ23" s="10"/>
      <c r="BA23" s="11"/>
      <c r="BB23" s="11"/>
      <c r="BC23" s="11"/>
      <c r="BD23" s="11"/>
      <c r="BE23" s="11"/>
      <c r="BF23" s="11"/>
      <c r="BG23" s="11"/>
      <c r="BH23" s="11"/>
      <c r="BI23" s="11"/>
      <c r="BJ23" s="11"/>
      <c r="BK23" s="11"/>
      <c r="BL23" s="11"/>
      <c r="BM23" s="11"/>
      <c r="BN23" s="11"/>
      <c r="BO23" s="11"/>
      <c r="BP23" s="11"/>
      <c r="BQ23" s="11"/>
      <c r="BR23" s="11"/>
      <c r="BS23" s="11"/>
      <c r="BT23" s="11"/>
      <c r="BU23" s="11"/>
      <c r="BV23" s="11"/>
      <c r="BW23" s="11"/>
      <c r="BX23" s="11"/>
      <c r="BY23" s="11"/>
      <c r="BZ23" s="11"/>
      <c r="CA23" s="11"/>
      <c r="CB23" s="11"/>
      <c r="CC23" s="11"/>
      <c r="CD23" s="11"/>
      <c r="CE23" s="11"/>
      <c r="CF23" s="11"/>
      <c r="CG23" s="11"/>
      <c r="CH23" s="11"/>
      <c r="CI23" s="11"/>
      <c r="CJ23" s="11"/>
      <c r="CK23" s="11"/>
      <c r="CL23" s="11"/>
      <c r="CM23" s="11"/>
      <c r="CN23" s="11"/>
      <c r="CO23" s="11"/>
      <c r="CP23" s="11"/>
      <c r="CQ23" s="11"/>
      <c r="CR23" s="11"/>
      <c r="CS23" s="11"/>
      <c r="CT23" s="11"/>
      <c r="CU23" s="11"/>
      <c r="CV23" s="11"/>
      <c r="CW23" s="11"/>
      <c r="CX23" s="11"/>
      <c r="CY23" s="11"/>
      <c r="CZ23" s="11"/>
      <c r="DA23" s="11"/>
      <c r="DB23" s="11"/>
      <c r="DC23" s="11"/>
      <c r="DD23" s="11"/>
      <c r="DE23" s="11"/>
      <c r="DF23" s="11"/>
      <c r="DG23" s="10">
        <v>194000.0</v>
      </c>
      <c r="DH23" s="11"/>
      <c r="DI23" s="11"/>
      <c r="DJ23" s="11"/>
      <c r="DK23" s="11"/>
      <c r="DL23" s="11"/>
      <c r="DM23" s="11"/>
      <c r="DN23" s="11"/>
      <c r="DO23" s="11"/>
      <c r="DP23" s="11"/>
      <c r="DQ23" s="11"/>
      <c r="DR23" s="11"/>
      <c r="DS23" s="11"/>
      <c r="DT23" s="11"/>
      <c r="DU23" s="10">
        <v>38242.0</v>
      </c>
      <c r="DV23" s="11"/>
      <c r="DW23" s="11"/>
      <c r="DX23" s="11"/>
      <c r="DY23" s="11"/>
      <c r="DZ23" s="11"/>
      <c r="EA23" s="11"/>
      <c r="EB23" s="11"/>
      <c r="EC23" s="10">
        <v>52.0</v>
      </c>
      <c r="ED23" s="11"/>
      <c r="EE23" s="11"/>
      <c r="EG23" s="10">
        <v>252000.0</v>
      </c>
      <c r="EH23" s="10">
        <v>377.0</v>
      </c>
      <c r="EI23" s="10">
        <v>1007.0</v>
      </c>
      <c r="EJ23" s="11"/>
      <c r="EK23" s="11"/>
      <c r="EL23" s="11"/>
      <c r="EM23" s="11"/>
      <c r="EN23" s="11"/>
      <c r="EO23" s="11"/>
      <c r="EP23" s="11"/>
      <c r="EQ23" s="11"/>
      <c r="ER23" s="11"/>
      <c r="ES23" s="11"/>
      <c r="ET23" s="11"/>
      <c r="EU23" s="11"/>
      <c r="EV23" s="11"/>
      <c r="EW23" s="11"/>
      <c r="EX23" s="11"/>
      <c r="EY23" s="11"/>
      <c r="EZ23" s="11"/>
      <c r="FA23" s="11"/>
      <c r="FB23" s="11"/>
      <c r="FC23" s="11"/>
      <c r="FD23" s="11"/>
      <c r="FE23" s="11"/>
      <c r="FF23" s="11"/>
      <c r="FG23" s="11"/>
      <c r="FH23" s="11"/>
      <c r="FI23" s="11"/>
      <c r="FJ23" s="11"/>
      <c r="FK23" s="11"/>
      <c r="FL23" s="11"/>
      <c r="FM23" s="11"/>
      <c r="FN23" s="11"/>
      <c r="FO23" s="11"/>
      <c r="FP23" s="11"/>
      <c r="FQ23" s="11"/>
      <c r="FR23" s="11"/>
      <c r="FS23" s="11"/>
      <c r="FT23" s="11"/>
      <c r="FU23" s="11"/>
      <c r="FV23" s="11"/>
      <c r="FW23" s="11"/>
      <c r="FX23" s="11"/>
      <c r="FY23" s="11"/>
      <c r="FZ23" s="11"/>
      <c r="GA23" s="11"/>
      <c r="GB23" s="11"/>
      <c r="GC23" s="11"/>
      <c r="GD23" s="11"/>
      <c r="GE23" s="11"/>
      <c r="GF23" s="11"/>
      <c r="GG23" s="11"/>
      <c r="GH23" s="11"/>
      <c r="GI23" s="11"/>
      <c r="GJ23" s="11"/>
      <c r="GK23" s="11"/>
      <c r="GL23" s="11"/>
      <c r="GM23" s="11"/>
      <c r="GN23" s="11"/>
      <c r="GO23" s="11"/>
      <c r="GP23" s="11"/>
      <c r="GQ23" s="11"/>
      <c r="GR23" s="11"/>
      <c r="GS23" s="11"/>
      <c r="GT23" s="11"/>
      <c r="GU23" s="11"/>
      <c r="GV23" s="11"/>
      <c r="GW23" s="11"/>
      <c r="GX23" s="11"/>
      <c r="GY23" s="11"/>
      <c r="GZ23" s="11"/>
      <c r="HA23" s="11"/>
      <c r="HB23" s="11"/>
      <c r="HC23" s="11"/>
      <c r="HD23" s="11"/>
      <c r="HE23" s="11"/>
      <c r="HF23" s="11"/>
      <c r="HG23" s="11"/>
      <c r="HH23" s="11"/>
      <c r="HI23" s="11"/>
      <c r="HJ23" s="11"/>
      <c r="HK23" s="11"/>
      <c r="HL23" s="11"/>
      <c r="HM23" s="11"/>
      <c r="HN23" s="11"/>
      <c r="HO23" s="11"/>
      <c r="HP23" s="11"/>
      <c r="HQ23" s="11"/>
      <c r="HR23" s="11"/>
      <c r="HS23" s="11"/>
      <c r="HT23" s="11"/>
      <c r="HU23" s="11"/>
      <c r="HV23" s="11"/>
      <c r="HW23" s="11"/>
      <c r="HX23" s="11"/>
      <c r="HY23" s="11"/>
      <c r="HZ23" s="11"/>
      <c r="IA23" s="11"/>
      <c r="IB23" s="11"/>
      <c r="IC23" s="11"/>
      <c r="ID23" s="11"/>
      <c r="IE23" s="11"/>
      <c r="IF23" s="11"/>
      <c r="IG23" s="11"/>
      <c r="IH23" s="11"/>
      <c r="II23" s="11"/>
      <c r="IJ23" s="11"/>
      <c r="IK23" s="11"/>
      <c r="IL23" s="11"/>
      <c r="IM23" s="11"/>
      <c r="IN23" s="11"/>
      <c r="IO23" s="11"/>
      <c r="IP23" s="11"/>
      <c r="IQ23" s="11"/>
      <c r="IR23" s="11"/>
      <c r="IS23" s="11"/>
      <c r="IT23" s="11"/>
      <c r="IU23" s="11"/>
      <c r="IV23" s="11"/>
      <c r="IW23" s="11"/>
      <c r="IX23" s="11"/>
      <c r="IY23" s="11"/>
      <c r="IZ23" s="11"/>
      <c r="JA23" s="11"/>
      <c r="JB23" s="11"/>
      <c r="JC23" s="11"/>
      <c r="JD23" s="11"/>
      <c r="JE23" s="11"/>
      <c r="JF23" s="11"/>
      <c r="JG23" s="11"/>
      <c r="JH23" s="11"/>
      <c r="JI23" s="11"/>
      <c r="JJ23" s="11"/>
      <c r="JK23" s="11"/>
      <c r="JL23" s="11"/>
      <c r="JM23" s="11"/>
      <c r="JN23" s="11"/>
      <c r="JO23" s="11"/>
      <c r="JP23" s="11"/>
      <c r="JQ23" s="11"/>
      <c r="JR23" s="11"/>
      <c r="JS23" s="11"/>
      <c r="JT23" s="11"/>
      <c r="JU23" s="11"/>
      <c r="JV23" s="11"/>
      <c r="JW23" s="11"/>
      <c r="JX23" s="11"/>
      <c r="JY23" s="11"/>
      <c r="JZ23" s="11"/>
      <c r="KA23" s="11"/>
      <c r="KB23" s="11"/>
      <c r="KC23" s="11"/>
      <c r="KD23" s="11"/>
      <c r="KE23" s="11"/>
      <c r="KF23" s="11"/>
      <c r="KG23" s="11"/>
      <c r="KH23" s="11"/>
      <c r="KI23" s="11"/>
      <c r="KJ23" s="11"/>
      <c r="KK23" s="11"/>
      <c r="KL23" s="11"/>
      <c r="KM23" s="11"/>
      <c r="KN23" s="11"/>
      <c r="KO23" s="11"/>
      <c r="KP23" s="11"/>
      <c r="KQ23" s="11"/>
      <c r="KR23" s="11"/>
      <c r="KS23" s="11"/>
      <c r="KT23" s="11"/>
      <c r="KU23" s="11"/>
      <c r="KV23" s="11"/>
      <c r="KW23" s="11"/>
      <c r="KX23" s="11"/>
      <c r="KY23" s="11"/>
      <c r="KZ23" s="11"/>
      <c r="LA23" s="11"/>
      <c r="LB23" s="11"/>
      <c r="LC23" s="11"/>
      <c r="LD23" s="11"/>
      <c r="LE23" s="11"/>
      <c r="LF23" s="11"/>
      <c r="LG23" s="11"/>
      <c r="LH23" s="11"/>
      <c r="LI23" s="11"/>
      <c r="LJ23" s="11"/>
      <c r="LK23" s="11"/>
      <c r="LL23" s="11"/>
      <c r="LM23" s="11"/>
      <c r="LN23" s="11"/>
      <c r="LO23" s="11"/>
      <c r="LP23" s="11"/>
      <c r="LQ23" s="11"/>
      <c r="LR23" s="11"/>
      <c r="LS23" s="11"/>
      <c r="LT23" s="11"/>
      <c r="LU23" s="11"/>
      <c r="LV23" s="11"/>
      <c r="LW23" s="11"/>
      <c r="LX23" s="11"/>
      <c r="LY23" s="11"/>
      <c r="LZ23" s="11"/>
      <c r="MA23" s="11"/>
      <c r="MB23" s="11"/>
      <c r="MC23" s="11"/>
      <c r="MD23" s="11"/>
      <c r="ME23" s="11"/>
      <c r="MF23" s="11"/>
      <c r="MG23" s="11"/>
      <c r="MH23" s="11"/>
      <c r="MI23" s="11"/>
      <c r="MJ23" s="11"/>
      <c r="MK23" s="11"/>
      <c r="ML23" s="11"/>
      <c r="MM23" s="11"/>
      <c r="MN23" s="11"/>
      <c r="MO23" s="11"/>
      <c r="MP23" s="11"/>
      <c r="MQ23" s="11"/>
      <c r="MR23" s="11"/>
      <c r="MS23" s="11"/>
      <c r="MT23" s="11"/>
      <c r="MU23" s="11"/>
      <c r="MV23" s="11"/>
      <c r="MW23" s="11"/>
      <c r="MX23" s="11"/>
      <c r="MY23" s="11"/>
      <c r="MZ23" s="11"/>
      <c r="NA23" s="11"/>
      <c r="NB23" s="11"/>
      <c r="NC23" s="11"/>
      <c r="ND23" s="11"/>
      <c r="NE23" s="11"/>
      <c r="NF23" s="11"/>
      <c r="NG23" s="11"/>
      <c r="NH23" s="11"/>
      <c r="NI23" s="11"/>
      <c r="NJ23" s="11"/>
      <c r="NK23" s="11"/>
      <c r="NL23" s="11"/>
      <c r="NM23" s="11"/>
      <c r="NN23" s="11"/>
      <c r="NO23" s="11"/>
      <c r="NP23" s="11"/>
      <c r="NQ23" s="11"/>
      <c r="NR23" s="11"/>
      <c r="NS23" s="11"/>
      <c r="NT23" s="11"/>
      <c r="NU23" s="11"/>
      <c r="NV23" s="11"/>
      <c r="NW23" s="11"/>
      <c r="NX23" s="11"/>
      <c r="NY23" s="11"/>
      <c r="NZ23" s="11"/>
      <c r="OA23" s="11"/>
      <c r="OB23" s="11"/>
      <c r="OC23" s="11"/>
      <c r="OD23" s="11"/>
      <c r="OE23" s="11"/>
      <c r="OF23" s="11"/>
      <c r="OG23" s="11"/>
      <c r="OH23" s="11"/>
      <c r="OI23" s="11"/>
      <c r="OJ23" s="11"/>
      <c r="OK23" s="11"/>
      <c r="OL23" s="11"/>
      <c r="OM23" s="11"/>
      <c r="ON23" s="11"/>
      <c r="OO23" s="11"/>
      <c r="OP23" s="11"/>
      <c r="OQ23" s="11"/>
      <c r="OR23" s="11"/>
      <c r="OS23" s="11"/>
      <c r="OT23" s="11"/>
      <c r="OU23" s="11"/>
      <c r="OV23" s="11"/>
      <c r="OW23" s="11"/>
      <c r="OX23" s="11"/>
      <c r="OY23" s="11"/>
      <c r="OZ23" s="11"/>
      <c r="PA23" s="11"/>
      <c r="PB23" s="11"/>
      <c r="PC23" s="11"/>
      <c r="PD23" s="11"/>
      <c r="PE23" s="11"/>
      <c r="PF23" s="11"/>
      <c r="PG23" s="11"/>
      <c r="PH23" s="11"/>
      <c r="PI23" s="11"/>
      <c r="PJ23" s="11"/>
      <c r="PK23" s="11"/>
      <c r="PL23" s="11"/>
      <c r="PM23" s="11"/>
      <c r="PN23" s="11"/>
      <c r="PO23" s="11"/>
      <c r="PP23" s="11"/>
      <c r="PQ23" s="11"/>
      <c r="PR23" s="11"/>
      <c r="PS23" s="11"/>
      <c r="PT23" s="11"/>
      <c r="PU23" s="11"/>
      <c r="PV23" s="11"/>
      <c r="PW23" s="11"/>
      <c r="PX23" s="11"/>
      <c r="PY23" s="11"/>
      <c r="PZ23" s="11"/>
      <c r="QA23" s="11"/>
      <c r="QB23" s="11"/>
      <c r="QC23" s="11"/>
      <c r="QD23" s="11"/>
      <c r="QE23" s="11"/>
      <c r="QF23" s="11"/>
      <c r="QG23" s="11"/>
      <c r="QH23" s="11"/>
      <c r="QI23" s="11"/>
      <c r="QJ23" s="11"/>
      <c r="QK23" s="11"/>
      <c r="QL23" s="11"/>
      <c r="QM23" s="11"/>
      <c r="QN23" s="11"/>
      <c r="QO23" s="11"/>
      <c r="QP23" s="11"/>
      <c r="QQ23" s="11"/>
      <c r="QR23" s="11"/>
      <c r="QS23" s="11"/>
      <c r="QT23" s="11"/>
      <c r="QU23" s="11"/>
      <c r="QV23" s="11"/>
      <c r="QW23" s="11"/>
      <c r="QX23" s="11"/>
      <c r="QY23" s="11"/>
      <c r="QZ23" s="11"/>
      <c r="RA23" s="11"/>
      <c r="RB23" s="11"/>
      <c r="RC23" s="11"/>
      <c r="RD23" s="11"/>
      <c r="RE23" s="11"/>
      <c r="RF23" s="11"/>
      <c r="RG23" s="11"/>
      <c r="RH23" s="11"/>
      <c r="RI23" s="11"/>
      <c r="RJ23" s="11"/>
      <c r="RK23" s="11"/>
      <c r="RL23" s="11"/>
      <c r="RM23" s="11"/>
      <c r="RN23" s="11"/>
      <c r="RO23" s="11"/>
      <c r="RP23" s="11"/>
      <c r="RQ23" s="11"/>
      <c r="RR23" s="11"/>
      <c r="RS23" s="11"/>
      <c r="RT23" s="11"/>
      <c r="RU23" s="11"/>
      <c r="RV23" s="11"/>
      <c r="RW23" s="11"/>
      <c r="RX23" s="11"/>
      <c r="RY23" s="11"/>
      <c r="RZ23" s="11"/>
      <c r="SA23" s="11"/>
      <c r="SB23" s="11"/>
      <c r="SC23" s="11"/>
      <c r="SD23" s="11"/>
      <c r="SE23" s="11"/>
      <c r="SF23" s="11"/>
      <c r="SG23" s="11"/>
      <c r="SH23" s="11"/>
      <c r="SI23" s="11"/>
      <c r="SJ23" s="11"/>
      <c r="SK23" s="11"/>
      <c r="SL23" s="11"/>
      <c r="SM23" s="11"/>
      <c r="SN23" s="11"/>
      <c r="SO23" s="11"/>
      <c r="SP23" s="11"/>
      <c r="SQ23" s="11"/>
      <c r="SR23" s="11"/>
      <c r="SS23" s="11"/>
      <c r="ST23" s="11"/>
      <c r="SU23" s="11"/>
      <c r="SV23" s="11"/>
      <c r="SW23" s="11"/>
      <c r="SX23" s="11"/>
      <c r="SY23" s="11"/>
      <c r="SZ23" s="11"/>
      <c r="TA23" s="11"/>
      <c r="TB23" s="11"/>
      <c r="TC23" s="11"/>
      <c r="TD23" s="11"/>
      <c r="TE23" s="11"/>
      <c r="TF23" s="11"/>
      <c r="TG23" s="11"/>
      <c r="TH23" s="11"/>
      <c r="TI23" s="11"/>
      <c r="TJ23" s="11"/>
      <c r="TK23" s="11"/>
      <c r="TL23" s="11"/>
      <c r="TM23" s="11"/>
      <c r="TN23" s="11"/>
      <c r="TO23" s="11"/>
      <c r="TP23" s="11"/>
      <c r="TQ23" s="11"/>
      <c r="TR23" s="11"/>
      <c r="TS23" s="11"/>
      <c r="TT23" s="11"/>
      <c r="TU23" s="11"/>
      <c r="TV23" s="11"/>
      <c r="TW23" s="11"/>
      <c r="TX23" s="11"/>
      <c r="TY23" s="11"/>
      <c r="TZ23" s="11"/>
      <c r="UA23" s="11"/>
      <c r="UB23" s="11"/>
      <c r="UC23" s="11"/>
      <c r="UD23" s="11"/>
      <c r="UE23" s="11"/>
      <c r="UF23" s="11"/>
      <c r="UG23" s="11"/>
      <c r="UH23" s="11"/>
      <c r="UI23" s="11"/>
      <c r="UJ23" s="11"/>
      <c r="UK23" s="11"/>
      <c r="UL23" s="11"/>
      <c r="UM23" s="11"/>
      <c r="UN23" s="11"/>
      <c r="UO23" s="11"/>
      <c r="UP23" s="11"/>
      <c r="UQ23" s="11"/>
      <c r="UR23" s="11"/>
      <c r="US23" s="11"/>
      <c r="UT23" s="11"/>
      <c r="UU23" s="11"/>
      <c r="UV23" s="11"/>
      <c r="UW23" s="11"/>
      <c r="UX23" s="11"/>
      <c r="UY23" s="11"/>
      <c r="UZ23" s="11"/>
      <c r="VA23" s="11"/>
      <c r="VB23" s="11"/>
      <c r="VC23" s="11"/>
      <c r="VD23" s="11"/>
      <c r="VE23" s="11"/>
      <c r="VF23" s="11"/>
      <c r="VG23" s="11"/>
      <c r="VH23" s="11"/>
      <c r="VI23" s="11"/>
      <c r="VJ23" s="11"/>
      <c r="VK23" s="11"/>
      <c r="VL23" s="11"/>
      <c r="VM23" s="11"/>
      <c r="VN23" s="11"/>
      <c r="VO23" s="11"/>
      <c r="VP23" s="11"/>
      <c r="VQ23" s="11"/>
      <c r="VR23" s="11"/>
      <c r="VS23" s="11"/>
      <c r="VT23" s="11"/>
      <c r="VU23" s="11"/>
      <c r="VV23" s="11"/>
      <c r="VW23" s="11"/>
      <c r="VX23" s="11"/>
      <c r="VY23" s="11"/>
      <c r="VZ23" s="11"/>
      <c r="WA23" s="11"/>
      <c r="WB23" s="11"/>
      <c r="WC23" s="11"/>
      <c r="WD23" s="11"/>
      <c r="WE23" s="11"/>
      <c r="WF23" s="11"/>
      <c r="WG23" s="11"/>
      <c r="WH23" s="11"/>
      <c r="WI23" s="11"/>
      <c r="WJ23" s="11"/>
      <c r="WK23" s="11"/>
      <c r="WL23" s="11"/>
      <c r="WM23" s="11"/>
      <c r="WN23" s="11"/>
      <c r="WO23" s="11"/>
      <c r="WP23" s="11"/>
      <c r="WQ23" s="11"/>
      <c r="WR23" s="11"/>
      <c r="WS23" s="11"/>
      <c r="WT23" s="11"/>
      <c r="WU23" s="11"/>
      <c r="WV23" s="11"/>
      <c r="WW23" s="11"/>
      <c r="WX23" s="11"/>
      <c r="WY23" s="11"/>
      <c r="WZ23" s="11"/>
      <c r="XA23" s="11"/>
      <c r="XB23" s="11"/>
      <c r="XC23" s="11"/>
      <c r="XD23" s="11"/>
      <c r="XE23" s="11"/>
      <c r="XF23" s="11"/>
      <c r="XG23" s="11"/>
      <c r="XH23" s="11"/>
      <c r="XI23" s="11"/>
      <c r="XJ23" s="11"/>
      <c r="XK23" s="11"/>
      <c r="XL23" s="11"/>
      <c r="XM23" s="11"/>
      <c r="XN23" s="11"/>
      <c r="XO23" s="11"/>
      <c r="XP23" s="11"/>
      <c r="XQ23" s="11"/>
      <c r="XR23" s="11"/>
      <c r="XS23" s="11"/>
      <c r="XT23" s="11"/>
      <c r="XU23" s="11"/>
      <c r="XV23" s="11"/>
      <c r="XW23" s="11"/>
      <c r="XX23" s="11"/>
      <c r="XY23" s="11"/>
      <c r="XZ23" s="11"/>
      <c r="YA23" s="11"/>
      <c r="YB23" s="11"/>
      <c r="YC23" s="11"/>
      <c r="YD23" s="11"/>
      <c r="YE23" s="11"/>
      <c r="YF23" s="11"/>
      <c r="YG23" s="11"/>
      <c r="YH23" s="11"/>
      <c r="YI23" s="11"/>
      <c r="YJ23" s="11"/>
      <c r="YK23" s="11"/>
      <c r="YL23" s="11"/>
      <c r="YM23" s="11"/>
      <c r="YN23" s="11"/>
      <c r="YO23" s="11"/>
      <c r="YP23" s="11"/>
      <c r="YQ23" s="11"/>
      <c r="YR23" s="11"/>
      <c r="YS23" s="11"/>
      <c r="YT23" s="11"/>
      <c r="YU23" s="11"/>
      <c r="YV23" s="11"/>
      <c r="YW23" s="11"/>
      <c r="YX23" s="11"/>
      <c r="YY23" s="11"/>
      <c r="YZ23" s="11"/>
      <c r="ZA23" s="11"/>
      <c r="ZB23" s="11"/>
      <c r="ZC23" s="11"/>
      <c r="ZD23" s="11"/>
      <c r="ZE23" s="11"/>
      <c r="ZF23" s="11"/>
      <c r="ZG23" s="11"/>
      <c r="ZH23" s="11"/>
      <c r="ZI23" s="11"/>
      <c r="ZJ23" s="11"/>
      <c r="ZK23" s="11"/>
      <c r="ZL23" s="11"/>
      <c r="ZM23" s="11"/>
      <c r="ZN23" s="11"/>
      <c r="ZO23" s="11"/>
      <c r="ZP23" s="11"/>
      <c r="ZQ23" s="11"/>
      <c r="ZR23" s="11"/>
      <c r="ZS23" s="11"/>
      <c r="ZT23" s="11"/>
      <c r="ZU23" s="11"/>
      <c r="ZV23" s="11"/>
      <c r="ZW23" s="11"/>
      <c r="ZX23" s="11"/>
      <c r="ZY23" s="11"/>
      <c r="ZZ23" s="11"/>
      <c r="AAA23" s="11"/>
      <c r="AAB23" s="11"/>
      <c r="AAC23" s="11"/>
      <c r="AAD23" s="11"/>
      <c r="AAE23" s="11"/>
      <c r="AAF23" s="11"/>
      <c r="AAG23" s="11"/>
      <c r="AAH23" s="11"/>
      <c r="AAI23" s="11"/>
      <c r="AAJ23" s="11"/>
      <c r="AAK23" s="11"/>
      <c r="AAL23" s="11"/>
      <c r="AAM23" s="11"/>
      <c r="AAN23" s="11"/>
      <c r="AAO23" s="11"/>
      <c r="AAP23" s="11"/>
      <c r="AAQ23" s="11"/>
      <c r="AAR23" s="11"/>
      <c r="AAS23" s="11"/>
      <c r="AAT23" s="11"/>
      <c r="AAU23" s="11"/>
      <c r="AAV23" s="11"/>
      <c r="AAW23" s="11"/>
      <c r="AAX23" s="11"/>
      <c r="AAY23" s="11"/>
      <c r="AAZ23" s="11"/>
      <c r="ABA23" s="11"/>
      <c r="ABB23" s="11"/>
      <c r="ABC23" s="11"/>
      <c r="ABD23" s="11"/>
      <c r="ABE23" s="11"/>
      <c r="ABF23" s="11"/>
      <c r="ABG23" s="11"/>
      <c r="ABH23" s="11"/>
      <c r="ABI23" s="11"/>
      <c r="ABJ23" s="11"/>
      <c r="ABK23" s="11"/>
      <c r="ABL23" s="11"/>
      <c r="ABM23" s="11"/>
      <c r="ABN23" s="11"/>
      <c r="ABO23" s="11"/>
      <c r="ABP23" s="11"/>
      <c r="ABQ23" s="11"/>
      <c r="ABR23" s="11"/>
      <c r="ABS23" s="11"/>
      <c r="ABT23" s="11"/>
      <c r="ABU23" s="11"/>
      <c r="ABV23" s="11"/>
      <c r="ABW23" s="11"/>
      <c r="ABX23" s="11"/>
      <c r="ABY23" s="11"/>
      <c r="ABZ23" s="11"/>
      <c r="ACA23" s="11"/>
      <c r="ACB23" s="11"/>
      <c r="ACC23" s="11"/>
      <c r="ACD23" s="11"/>
      <c r="ACE23" s="11"/>
      <c r="ACF23" s="11"/>
      <c r="ACG23" s="11"/>
      <c r="ACH23" s="11"/>
      <c r="ACI23" s="11"/>
      <c r="ACJ23" s="11"/>
      <c r="ACK23" s="11"/>
      <c r="ACL23" s="11"/>
      <c r="ACM23" s="11"/>
      <c r="ACN23" s="11"/>
      <c r="ACO23" s="11"/>
      <c r="ACP23" s="11"/>
      <c r="ACQ23" s="11"/>
      <c r="ACR23" s="11"/>
      <c r="ACS23" s="11"/>
      <c r="ACT23" s="11"/>
      <c r="ACU23" s="11"/>
      <c r="ACV23" s="11"/>
      <c r="ACW23" s="11"/>
      <c r="ACX23" s="11"/>
      <c r="ACY23" s="11"/>
      <c r="ACZ23" s="11"/>
      <c r="ADA23" s="11"/>
      <c r="ADB23" s="11"/>
      <c r="ADC23" s="11"/>
      <c r="ADD23" s="11"/>
      <c r="ADE23" s="11"/>
      <c r="ADF23" s="11"/>
      <c r="ADG23" s="11"/>
      <c r="ADH23" s="11"/>
      <c r="ADI23" s="11"/>
      <c r="ADJ23" s="11"/>
      <c r="ADK23" s="11"/>
      <c r="ADL23" s="11"/>
      <c r="ADM23" s="11"/>
      <c r="ADN23" s="11"/>
      <c r="ADO23" s="11"/>
      <c r="ADP23" s="11"/>
      <c r="ADQ23" s="11"/>
      <c r="ADR23" s="11"/>
      <c r="ADS23" s="11"/>
      <c r="ADT23" s="11"/>
      <c r="ADU23" s="11"/>
      <c r="ADV23" s="11"/>
      <c r="ADW23" s="11"/>
      <c r="ADX23" s="11"/>
      <c r="ADY23" s="11"/>
      <c r="ADZ23" s="11"/>
      <c r="AEA23" s="11"/>
      <c r="AEB23" s="11"/>
      <c r="AEC23" s="11"/>
      <c r="AED23" s="11"/>
      <c r="AEE23" s="11"/>
      <c r="AEF23" s="11"/>
      <c r="AEG23" s="11"/>
      <c r="AEH23" s="11"/>
      <c r="AEI23" s="11"/>
      <c r="AEJ23" s="11"/>
      <c r="AEK23" s="11"/>
      <c r="AEL23" s="11"/>
      <c r="AEM23" s="11"/>
      <c r="AEN23" s="11"/>
      <c r="AEO23" s="11"/>
      <c r="AEP23" s="11"/>
      <c r="AEQ23" s="11"/>
      <c r="AER23" s="11"/>
      <c r="AES23" s="11"/>
      <c r="AET23" s="11"/>
      <c r="AEU23" s="11"/>
      <c r="AEV23" s="11"/>
      <c r="AEW23" s="11"/>
      <c r="AEX23" s="11"/>
      <c r="AEY23" s="11"/>
      <c r="AEZ23" s="11"/>
      <c r="AFA23" s="11"/>
      <c r="AFB23" s="11"/>
      <c r="AFC23" s="11"/>
      <c r="AFD23" s="11"/>
      <c r="AFE23" s="11"/>
      <c r="AFF23" s="11"/>
      <c r="AFG23" s="11"/>
      <c r="AFH23" s="11"/>
      <c r="AFI23" s="11"/>
      <c r="AFJ23" s="11"/>
      <c r="AFK23" s="11"/>
      <c r="AFL23" s="11"/>
      <c r="AFM23" s="11"/>
      <c r="AFN23" s="11"/>
      <c r="AFO23" s="11"/>
      <c r="AFP23" s="11"/>
      <c r="AFQ23" s="11"/>
      <c r="AFR23" s="11"/>
      <c r="AFS23" s="11"/>
      <c r="AFT23" s="11"/>
      <c r="AFU23" s="11"/>
      <c r="AFV23" s="11"/>
      <c r="AFW23" s="11"/>
      <c r="AFX23" s="11"/>
      <c r="AFY23" s="11"/>
      <c r="AFZ23" s="11"/>
      <c r="AGA23" s="11"/>
      <c r="AGB23" s="11"/>
      <c r="AGC23" s="11"/>
      <c r="AGD23" s="11"/>
      <c r="AGE23" s="11"/>
      <c r="AGF23" s="11"/>
      <c r="AGG23" s="11"/>
      <c r="AGH23" s="11"/>
      <c r="AGI23" s="11"/>
      <c r="AGJ23" s="11"/>
      <c r="AGK23" s="11"/>
      <c r="AGL23" s="11"/>
      <c r="AGM23" s="11"/>
      <c r="AGN23" s="11"/>
      <c r="AGO23" s="11"/>
      <c r="AGP23" s="11"/>
      <c r="AGQ23" s="11"/>
      <c r="AGR23" s="11"/>
      <c r="AGS23" s="11"/>
      <c r="AGT23" s="11"/>
      <c r="AGU23" s="11"/>
      <c r="AGV23" s="11"/>
      <c r="AGW23" s="11"/>
      <c r="AGX23" s="11"/>
      <c r="AGY23" s="11"/>
      <c r="AGZ23" s="11"/>
      <c r="AHA23" s="11"/>
      <c r="AHB23" s="11"/>
      <c r="AHC23" s="11"/>
      <c r="AHD23" s="11"/>
      <c r="AHE23" s="11"/>
      <c r="AHF23" s="11"/>
      <c r="AHG23" s="11"/>
      <c r="AHH23" s="11"/>
      <c r="AHI23" s="11"/>
      <c r="AHJ23" s="11"/>
      <c r="AHK23" s="11"/>
      <c r="AHL23" s="11"/>
      <c r="AHM23" s="11"/>
      <c r="AHN23" s="11"/>
      <c r="AHO23" s="11"/>
      <c r="AHP23" s="11"/>
      <c r="AHQ23" s="11"/>
      <c r="AHR23" s="11"/>
      <c r="AHS23" s="11"/>
      <c r="AHT23" s="11"/>
      <c r="AHU23" s="11"/>
      <c r="AHV23" s="11"/>
      <c r="AHW23" s="11"/>
      <c r="AHX23" s="11"/>
      <c r="AHY23" s="11"/>
      <c r="AHZ23" s="11"/>
      <c r="AIA23" s="11"/>
      <c r="AIB23" s="11"/>
      <c r="AIC23" s="11"/>
      <c r="AID23" s="11"/>
      <c r="AIE23" s="11"/>
      <c r="AIF23" s="11"/>
      <c r="AIG23" s="11"/>
      <c r="AIH23" s="11"/>
      <c r="AII23" s="11"/>
      <c r="AIJ23" s="11"/>
      <c r="AIK23" s="11"/>
      <c r="AIL23" s="11"/>
      <c r="AIM23" s="11"/>
    </row>
    <row r="24">
      <c r="B24" s="7" t="s">
        <v>494</v>
      </c>
      <c r="C24" s="11"/>
      <c r="D24" s="11"/>
      <c r="E24" s="11"/>
      <c r="F24" s="11"/>
      <c r="G24" s="11"/>
      <c r="H24" s="11"/>
      <c r="I24" s="11"/>
      <c r="J24" s="11"/>
      <c r="K24" s="11"/>
      <c r="L24" s="11"/>
      <c r="M24" s="11"/>
      <c r="N24" s="10">
        <v>207003.0</v>
      </c>
      <c r="O24" s="11"/>
      <c r="P24" s="11"/>
      <c r="Q24" s="11"/>
      <c r="R24" s="11"/>
      <c r="S24" s="11"/>
      <c r="T24" s="11"/>
      <c r="U24" s="11"/>
      <c r="V24" s="11"/>
      <c r="W24" s="11"/>
      <c r="X24" s="10"/>
      <c r="Y24" s="11"/>
      <c r="Z24" s="11"/>
      <c r="AA24" s="11"/>
      <c r="AB24" s="11"/>
      <c r="AC24" s="11"/>
      <c r="AD24" s="11"/>
      <c r="AE24" s="11"/>
      <c r="AF24" s="11"/>
      <c r="AG24" s="11"/>
      <c r="AH24" s="11"/>
      <c r="AI24" s="11"/>
      <c r="AJ24" s="11"/>
      <c r="AK24" s="11"/>
      <c r="AL24" s="11"/>
      <c r="AM24" s="11"/>
      <c r="AN24" s="11"/>
      <c r="AO24" s="11"/>
      <c r="AP24" s="11"/>
      <c r="AQ24" s="10">
        <v>1172000.0</v>
      </c>
      <c r="AR24" s="11"/>
      <c r="AS24" s="11"/>
      <c r="AT24" s="11"/>
      <c r="AU24" s="11"/>
      <c r="AV24" s="11"/>
      <c r="AW24" s="11"/>
      <c r="AX24" s="11"/>
      <c r="AY24" s="11"/>
      <c r="AZ24" s="11"/>
      <c r="BA24" s="11"/>
      <c r="BB24" s="11"/>
      <c r="BC24" s="11"/>
      <c r="BD24" s="11"/>
      <c r="BE24" s="11"/>
      <c r="BF24" s="11"/>
      <c r="BG24" s="11"/>
      <c r="BH24" s="11"/>
      <c r="BI24" s="11"/>
      <c r="BJ24" s="11"/>
      <c r="BK24" s="11"/>
      <c r="BL24" s="11"/>
      <c r="BM24" s="11"/>
      <c r="BN24" s="11"/>
      <c r="BO24" s="11"/>
      <c r="BP24" s="11"/>
      <c r="BQ24" s="11"/>
      <c r="BR24" s="11"/>
      <c r="BS24" s="11"/>
      <c r="BT24" s="11"/>
      <c r="BU24" s="11"/>
      <c r="BV24" s="11"/>
      <c r="BW24" s="11"/>
      <c r="BX24" s="11"/>
      <c r="BY24" s="11"/>
      <c r="BZ24" s="11"/>
      <c r="CA24" s="11"/>
      <c r="CB24" s="11"/>
      <c r="CC24" s="11"/>
      <c r="CD24" s="11"/>
      <c r="CE24" s="11"/>
      <c r="CF24" s="11"/>
      <c r="CG24" s="11"/>
      <c r="CH24" s="11"/>
      <c r="CI24" s="11"/>
      <c r="CJ24" s="11"/>
      <c r="CK24" s="11"/>
      <c r="CL24" s="11"/>
      <c r="CM24" s="11"/>
      <c r="CN24" s="11"/>
      <c r="CO24" s="11"/>
      <c r="CP24" s="11"/>
      <c r="CQ24" s="11"/>
      <c r="CR24" s="11"/>
      <c r="CS24" s="11"/>
      <c r="CT24" s="11"/>
      <c r="CU24" s="11"/>
      <c r="CV24" s="11"/>
      <c r="CW24" s="11"/>
      <c r="CX24" s="11"/>
      <c r="CY24" s="11"/>
      <c r="CZ24" s="11"/>
      <c r="DA24" s="11"/>
      <c r="DB24" s="11"/>
      <c r="DC24" s="11"/>
      <c r="DD24" s="11"/>
      <c r="DE24" s="11"/>
      <c r="DF24" s="11"/>
      <c r="DG24" s="10">
        <v>35000.0</v>
      </c>
      <c r="DH24" s="11"/>
      <c r="DI24" s="11"/>
      <c r="DJ24" s="11"/>
      <c r="DK24" s="11"/>
      <c r="DL24" s="11"/>
      <c r="DM24" s="11"/>
      <c r="DN24" s="11"/>
      <c r="DO24" s="11"/>
      <c r="DP24" s="11"/>
      <c r="DQ24" s="11"/>
      <c r="DR24" s="11"/>
      <c r="DS24" s="11"/>
      <c r="DT24" s="11"/>
      <c r="DU24" s="10">
        <v>138985.0</v>
      </c>
      <c r="DV24" s="11"/>
      <c r="DW24" s="11"/>
      <c r="DX24" s="11"/>
      <c r="DY24" s="11"/>
      <c r="DZ24" s="11"/>
      <c r="EA24" s="11"/>
      <c r="EB24" s="11"/>
      <c r="EC24" s="11"/>
      <c r="ED24" s="11"/>
      <c r="EE24" s="11"/>
      <c r="EF24" s="11"/>
      <c r="EG24" s="10">
        <v>115000.0</v>
      </c>
      <c r="EH24" s="10">
        <v>3870.0</v>
      </c>
      <c r="EI24" s="10">
        <v>11012.0</v>
      </c>
      <c r="EJ24" s="11"/>
      <c r="EK24" s="11"/>
      <c r="EL24" s="11"/>
      <c r="EM24" s="11"/>
      <c r="EN24" s="11"/>
      <c r="EO24" s="11"/>
      <c r="EP24" s="11"/>
      <c r="EQ24" s="11"/>
      <c r="ER24" s="11"/>
      <c r="ES24" s="11"/>
      <c r="ET24" s="11"/>
      <c r="EU24" s="11"/>
      <c r="EV24" s="11"/>
      <c r="EW24" s="11"/>
      <c r="EX24" s="11"/>
      <c r="EY24" s="11"/>
      <c r="EZ24" s="11"/>
      <c r="FA24" s="11"/>
      <c r="FB24" s="11"/>
      <c r="FC24" s="11"/>
      <c r="FD24" s="11"/>
      <c r="FE24" s="11"/>
      <c r="FF24" s="11"/>
      <c r="FG24" s="11"/>
      <c r="FH24" s="11"/>
      <c r="FI24" s="11"/>
      <c r="FJ24" s="11"/>
      <c r="FK24" s="11"/>
      <c r="FL24" s="11"/>
      <c r="FM24" s="11"/>
      <c r="FN24" s="11"/>
      <c r="FO24" s="11"/>
      <c r="FP24" s="11"/>
      <c r="FQ24" s="11"/>
      <c r="FR24" s="11"/>
      <c r="FS24" s="11"/>
      <c r="FT24" s="11"/>
      <c r="FU24" s="11"/>
      <c r="FV24" s="11"/>
      <c r="FW24" s="11"/>
      <c r="FX24" s="11"/>
      <c r="FY24" s="11"/>
      <c r="FZ24" s="11"/>
      <c r="GA24" s="11"/>
      <c r="GB24" s="11"/>
      <c r="GC24" s="11"/>
      <c r="GD24" s="11"/>
      <c r="GE24" s="11"/>
      <c r="GF24" s="11"/>
      <c r="GG24" s="11"/>
      <c r="GH24" s="11"/>
      <c r="GI24" s="11"/>
      <c r="GJ24" s="11"/>
      <c r="GK24" s="11"/>
      <c r="GL24" s="11"/>
      <c r="GM24" s="11"/>
      <c r="GN24" s="11"/>
      <c r="GO24" s="11"/>
      <c r="GP24" s="11"/>
      <c r="GQ24" s="11"/>
      <c r="GR24" s="11"/>
      <c r="GS24" s="11"/>
      <c r="GT24" s="11"/>
      <c r="GU24" s="11"/>
      <c r="GV24" s="11"/>
      <c r="GW24" s="11"/>
      <c r="GX24" s="11"/>
      <c r="GY24" s="11"/>
      <c r="GZ24" s="11"/>
      <c r="HA24" s="11"/>
      <c r="HB24" s="11"/>
      <c r="HC24" s="11"/>
      <c r="HD24" s="11"/>
      <c r="HE24" s="11"/>
      <c r="HF24" s="11"/>
      <c r="HG24" s="11"/>
      <c r="HH24" s="11"/>
      <c r="HI24" s="11"/>
      <c r="HJ24" s="11"/>
      <c r="HK24" s="11"/>
      <c r="HL24" s="11"/>
      <c r="HM24" s="11"/>
      <c r="HN24" s="11"/>
      <c r="HO24" s="11"/>
      <c r="HP24" s="11"/>
      <c r="HQ24" s="11"/>
      <c r="HR24" s="11"/>
      <c r="HS24" s="11"/>
      <c r="HT24" s="11"/>
      <c r="HU24" s="11"/>
      <c r="HV24" s="11"/>
      <c r="HW24" s="11"/>
      <c r="HX24" s="11"/>
      <c r="HY24" s="11"/>
      <c r="HZ24" s="11"/>
      <c r="IA24" s="11"/>
      <c r="IB24" s="11"/>
      <c r="IC24" s="11"/>
      <c r="ID24" s="11"/>
      <c r="IE24" s="11"/>
      <c r="IF24" s="11"/>
      <c r="IG24" s="11"/>
      <c r="IH24" s="11"/>
      <c r="II24" s="11"/>
      <c r="IJ24" s="11"/>
      <c r="IK24" s="11"/>
      <c r="IL24" s="11"/>
      <c r="IM24" s="11"/>
      <c r="IN24" s="11"/>
      <c r="IO24" s="11"/>
      <c r="IP24" s="11"/>
      <c r="IQ24" s="11"/>
      <c r="IR24" s="11"/>
      <c r="IS24" s="11"/>
      <c r="IT24" s="11"/>
      <c r="IU24" s="11"/>
      <c r="IV24" s="11"/>
      <c r="IW24" s="11"/>
      <c r="IX24" s="11"/>
      <c r="IY24" s="11"/>
      <c r="IZ24" s="11"/>
      <c r="JA24" s="11"/>
      <c r="JB24" s="11"/>
      <c r="JC24" s="11"/>
      <c r="JD24" s="11"/>
      <c r="JE24" s="11"/>
      <c r="JF24" s="11"/>
      <c r="JG24" s="11"/>
      <c r="JH24" s="11"/>
      <c r="JI24" s="11"/>
      <c r="JJ24" s="11"/>
      <c r="JK24" s="11"/>
      <c r="JL24" s="11"/>
      <c r="JM24" s="11"/>
      <c r="JN24" s="11"/>
      <c r="JO24" s="11"/>
      <c r="JP24" s="11"/>
      <c r="JQ24" s="11"/>
      <c r="JR24" s="11"/>
      <c r="JS24" s="11"/>
      <c r="JT24" s="11"/>
      <c r="JU24" s="11"/>
      <c r="JV24" s="11"/>
      <c r="JW24" s="11"/>
      <c r="JX24" s="11"/>
      <c r="JY24" s="11"/>
      <c r="JZ24" s="11"/>
      <c r="KA24" s="11"/>
      <c r="KB24" s="11"/>
      <c r="KC24" s="11"/>
      <c r="KD24" s="11"/>
      <c r="KE24" s="11"/>
      <c r="KF24" s="11"/>
      <c r="KG24" s="11"/>
      <c r="KH24" s="11"/>
      <c r="KI24" s="11"/>
      <c r="KJ24" s="11"/>
      <c r="KK24" s="11"/>
      <c r="KL24" s="11"/>
      <c r="KM24" s="11"/>
      <c r="KN24" s="11"/>
      <c r="KO24" s="11"/>
      <c r="KP24" s="11"/>
      <c r="KQ24" s="11"/>
      <c r="KR24" s="11"/>
      <c r="KS24" s="11"/>
      <c r="KT24" s="11"/>
      <c r="KU24" s="11"/>
      <c r="KV24" s="11"/>
      <c r="KW24" s="11"/>
      <c r="KX24" s="11"/>
      <c r="KY24" s="11"/>
      <c r="KZ24" s="11"/>
      <c r="LA24" s="11"/>
      <c r="LB24" s="11"/>
      <c r="LC24" s="11"/>
      <c r="LD24" s="11"/>
      <c r="LE24" s="11"/>
      <c r="LF24" s="11"/>
      <c r="LG24" s="11"/>
      <c r="LH24" s="11"/>
      <c r="LI24" s="11"/>
      <c r="LJ24" s="11"/>
      <c r="LK24" s="11"/>
      <c r="LL24" s="11"/>
      <c r="LM24" s="11"/>
      <c r="LN24" s="11"/>
      <c r="LO24" s="11"/>
      <c r="LP24" s="11"/>
      <c r="LQ24" s="11"/>
      <c r="LR24" s="11"/>
      <c r="LS24" s="11"/>
      <c r="LT24" s="11"/>
      <c r="LU24" s="11"/>
      <c r="LV24" s="11"/>
      <c r="LW24" s="11"/>
      <c r="LX24" s="11"/>
      <c r="LY24" s="11"/>
      <c r="LZ24" s="11"/>
      <c r="MA24" s="11"/>
      <c r="MB24" s="11"/>
      <c r="MC24" s="11"/>
      <c r="MD24" s="11"/>
      <c r="ME24" s="11"/>
      <c r="MF24" s="11"/>
      <c r="MG24" s="11"/>
      <c r="MH24" s="11"/>
      <c r="MI24" s="11"/>
      <c r="MJ24" s="11"/>
      <c r="MK24" s="11"/>
      <c r="ML24" s="11"/>
      <c r="MM24" s="11"/>
      <c r="MN24" s="11"/>
      <c r="MO24" s="11"/>
      <c r="MP24" s="11"/>
      <c r="MQ24" s="11"/>
      <c r="MR24" s="11"/>
      <c r="MS24" s="11"/>
      <c r="MT24" s="11"/>
      <c r="MU24" s="11"/>
      <c r="MV24" s="11"/>
      <c r="MW24" s="11"/>
      <c r="MX24" s="11"/>
      <c r="MY24" s="11"/>
      <c r="MZ24" s="11"/>
      <c r="NA24" s="11"/>
      <c r="NB24" s="11"/>
      <c r="NC24" s="11"/>
      <c r="ND24" s="11"/>
      <c r="NE24" s="11"/>
      <c r="NF24" s="11"/>
      <c r="NG24" s="11"/>
      <c r="NH24" s="11"/>
      <c r="NI24" s="11"/>
      <c r="NJ24" s="11"/>
      <c r="NK24" s="11"/>
      <c r="NL24" s="11"/>
      <c r="NM24" s="11"/>
      <c r="NN24" s="11"/>
      <c r="NO24" s="11"/>
      <c r="NP24" s="11"/>
      <c r="NQ24" s="11"/>
      <c r="NR24" s="11"/>
      <c r="NS24" s="11"/>
      <c r="NT24" s="11"/>
      <c r="NU24" s="11"/>
      <c r="NV24" s="11"/>
      <c r="NW24" s="11"/>
      <c r="NX24" s="11"/>
      <c r="NY24" s="11"/>
      <c r="NZ24" s="11"/>
      <c r="OA24" s="11"/>
      <c r="OB24" s="11"/>
      <c r="OC24" s="11"/>
      <c r="OD24" s="11"/>
      <c r="OE24" s="11"/>
      <c r="OF24" s="11"/>
      <c r="OG24" s="11"/>
      <c r="OH24" s="11"/>
      <c r="OI24" s="11"/>
      <c r="OJ24" s="11"/>
      <c r="OK24" s="11"/>
      <c r="OL24" s="11"/>
      <c r="OM24" s="11"/>
      <c r="ON24" s="11"/>
      <c r="OO24" s="11"/>
      <c r="OP24" s="11"/>
      <c r="OQ24" s="11"/>
      <c r="OR24" s="11"/>
      <c r="OS24" s="11"/>
      <c r="OT24" s="11"/>
      <c r="OU24" s="11"/>
      <c r="OV24" s="11"/>
      <c r="OW24" s="11"/>
      <c r="OX24" s="11"/>
      <c r="OY24" s="11"/>
      <c r="OZ24" s="11"/>
      <c r="PA24" s="11"/>
      <c r="PB24" s="11"/>
      <c r="PC24" s="11"/>
      <c r="PD24" s="11"/>
      <c r="PE24" s="11"/>
      <c r="PF24" s="11"/>
      <c r="PG24" s="11"/>
      <c r="PH24" s="11"/>
      <c r="PI24" s="11"/>
      <c r="PJ24" s="11"/>
      <c r="PK24" s="11"/>
      <c r="PL24" s="11"/>
      <c r="PM24" s="11"/>
      <c r="PN24" s="11"/>
      <c r="PO24" s="11"/>
      <c r="PP24" s="11"/>
      <c r="PQ24" s="11"/>
      <c r="PR24" s="11"/>
      <c r="PS24" s="11"/>
      <c r="PT24" s="11"/>
      <c r="PU24" s="11"/>
      <c r="PV24" s="11"/>
      <c r="PW24" s="11"/>
      <c r="PX24" s="11"/>
      <c r="PY24" s="11"/>
      <c r="PZ24" s="11"/>
      <c r="QA24" s="11"/>
      <c r="QB24" s="11"/>
      <c r="QC24" s="11"/>
      <c r="QD24" s="11"/>
      <c r="QE24" s="11"/>
      <c r="QF24" s="11"/>
      <c r="QG24" s="11"/>
      <c r="QH24" s="11"/>
      <c r="QI24" s="11"/>
      <c r="QJ24" s="11"/>
      <c r="QK24" s="11"/>
      <c r="QL24" s="11"/>
      <c r="QM24" s="11"/>
      <c r="QN24" s="11"/>
      <c r="QO24" s="11"/>
      <c r="QP24" s="11"/>
      <c r="QQ24" s="11"/>
      <c r="QR24" s="11"/>
      <c r="QS24" s="11"/>
      <c r="QT24" s="11"/>
      <c r="QU24" s="11"/>
      <c r="QV24" s="11"/>
      <c r="QW24" s="11"/>
      <c r="QX24" s="11"/>
      <c r="QY24" s="11"/>
      <c r="QZ24" s="11"/>
      <c r="RA24" s="11"/>
      <c r="RB24" s="11"/>
      <c r="RC24" s="11"/>
      <c r="RD24" s="11"/>
      <c r="RE24" s="11"/>
      <c r="RF24" s="11"/>
      <c r="RG24" s="11"/>
      <c r="RH24" s="11"/>
      <c r="RI24" s="11"/>
      <c r="RJ24" s="11"/>
      <c r="RK24" s="11"/>
      <c r="RL24" s="11"/>
      <c r="RM24" s="11"/>
      <c r="RN24" s="11"/>
      <c r="RO24" s="11"/>
      <c r="RP24" s="11"/>
      <c r="RQ24" s="11"/>
      <c r="RR24" s="11"/>
      <c r="RS24" s="11"/>
      <c r="RT24" s="11"/>
      <c r="RU24" s="11"/>
      <c r="RV24" s="11"/>
      <c r="RW24" s="11"/>
      <c r="RX24" s="11"/>
      <c r="RY24" s="11"/>
      <c r="RZ24" s="11"/>
      <c r="SA24" s="11"/>
      <c r="SB24" s="11"/>
      <c r="SC24" s="11"/>
      <c r="SD24" s="11"/>
      <c r="SE24" s="11"/>
      <c r="SF24" s="11"/>
      <c r="SG24" s="11"/>
      <c r="SH24" s="11"/>
      <c r="SI24" s="11"/>
      <c r="SJ24" s="11"/>
      <c r="SK24" s="11"/>
      <c r="SL24" s="11"/>
      <c r="SM24" s="11"/>
      <c r="SN24" s="11"/>
      <c r="SO24" s="11"/>
      <c r="SP24" s="11"/>
      <c r="SQ24" s="11"/>
      <c r="SR24" s="11"/>
      <c r="SS24" s="11"/>
      <c r="ST24" s="11"/>
      <c r="SU24" s="11"/>
      <c r="SV24" s="11"/>
      <c r="SW24" s="11"/>
      <c r="SX24" s="11"/>
      <c r="SY24" s="11"/>
      <c r="SZ24" s="11"/>
      <c r="TA24" s="11"/>
      <c r="TB24" s="11"/>
      <c r="TC24" s="11"/>
      <c r="TD24" s="11"/>
      <c r="TE24" s="11"/>
      <c r="TF24" s="11"/>
      <c r="TG24" s="11"/>
      <c r="TH24" s="11"/>
      <c r="TI24" s="11"/>
      <c r="TJ24" s="11"/>
      <c r="TK24" s="11"/>
      <c r="TL24" s="11"/>
      <c r="TM24" s="11"/>
      <c r="TN24" s="11"/>
      <c r="TO24" s="11"/>
      <c r="TP24" s="11"/>
      <c r="TQ24" s="11"/>
      <c r="TR24" s="11"/>
      <c r="TS24" s="11"/>
      <c r="TT24" s="11"/>
      <c r="TU24" s="11"/>
      <c r="TV24" s="11"/>
      <c r="TW24" s="11"/>
      <c r="TX24" s="11"/>
      <c r="TY24" s="11"/>
      <c r="TZ24" s="11"/>
      <c r="UA24" s="11"/>
      <c r="UB24" s="11"/>
      <c r="UC24" s="11"/>
      <c r="UD24" s="11"/>
      <c r="UE24" s="11"/>
      <c r="UF24" s="11"/>
      <c r="UG24" s="11"/>
      <c r="UH24" s="11"/>
      <c r="UI24" s="11"/>
      <c r="UJ24" s="11"/>
      <c r="UK24" s="11"/>
      <c r="UL24" s="11"/>
      <c r="UM24" s="11"/>
      <c r="UN24" s="11"/>
      <c r="UO24" s="11"/>
      <c r="UP24" s="11"/>
      <c r="UQ24" s="11"/>
      <c r="UR24" s="11"/>
      <c r="US24" s="11"/>
      <c r="UT24" s="11"/>
      <c r="UU24" s="11"/>
      <c r="UV24" s="11"/>
      <c r="UW24" s="11"/>
      <c r="UX24" s="11"/>
      <c r="UY24" s="11"/>
      <c r="UZ24" s="11"/>
      <c r="VA24" s="11"/>
      <c r="VB24" s="11"/>
      <c r="VC24" s="11"/>
      <c r="VD24" s="11"/>
      <c r="VE24" s="11"/>
      <c r="VF24" s="11"/>
      <c r="VG24" s="11"/>
      <c r="VH24" s="11"/>
      <c r="VI24" s="11"/>
      <c r="VJ24" s="11"/>
      <c r="VK24" s="11"/>
      <c r="VL24" s="11"/>
      <c r="VM24" s="11"/>
      <c r="VN24" s="11"/>
      <c r="VO24" s="11"/>
      <c r="VP24" s="11"/>
      <c r="VQ24" s="11"/>
      <c r="VR24" s="11"/>
      <c r="VS24" s="11"/>
      <c r="VT24" s="11"/>
      <c r="VU24" s="11"/>
      <c r="VV24" s="11"/>
      <c r="VW24" s="11"/>
      <c r="VX24" s="11"/>
      <c r="VY24" s="11"/>
      <c r="VZ24" s="11"/>
      <c r="WA24" s="11"/>
      <c r="WB24" s="11"/>
      <c r="WC24" s="11"/>
      <c r="WD24" s="11"/>
      <c r="WE24" s="11"/>
      <c r="WF24" s="11"/>
      <c r="WG24" s="11"/>
      <c r="WH24" s="11"/>
      <c r="WI24" s="11"/>
      <c r="WJ24" s="11"/>
      <c r="WK24" s="11"/>
      <c r="WL24" s="11"/>
      <c r="WM24" s="11"/>
      <c r="WN24" s="11"/>
      <c r="WO24" s="11"/>
      <c r="WP24" s="11"/>
      <c r="WQ24" s="11"/>
      <c r="WR24" s="11"/>
      <c r="WS24" s="11"/>
      <c r="WT24" s="11"/>
      <c r="WU24" s="11"/>
      <c r="WV24" s="11"/>
      <c r="WW24" s="11"/>
      <c r="WX24" s="11"/>
      <c r="WY24" s="11"/>
      <c r="WZ24" s="11"/>
      <c r="XA24" s="11"/>
      <c r="XB24" s="11"/>
      <c r="XC24" s="11"/>
      <c r="XD24" s="11"/>
      <c r="XE24" s="11"/>
      <c r="XF24" s="11"/>
      <c r="XG24" s="11"/>
      <c r="XH24" s="11"/>
      <c r="XI24" s="11"/>
      <c r="XJ24" s="11"/>
      <c r="XK24" s="11"/>
      <c r="XL24" s="11"/>
      <c r="XM24" s="11"/>
      <c r="XN24" s="11"/>
      <c r="XO24" s="11"/>
      <c r="XP24" s="11"/>
      <c r="XQ24" s="11"/>
      <c r="XR24" s="11"/>
      <c r="XS24" s="11"/>
      <c r="XT24" s="11"/>
      <c r="XU24" s="11"/>
      <c r="XV24" s="11"/>
      <c r="XW24" s="11"/>
      <c r="XX24" s="11"/>
      <c r="XY24" s="11"/>
      <c r="XZ24" s="11"/>
      <c r="YA24" s="11"/>
      <c r="YB24" s="11"/>
      <c r="YC24" s="11"/>
      <c r="YD24" s="11"/>
      <c r="YE24" s="11"/>
      <c r="YF24" s="11"/>
      <c r="YG24" s="11"/>
      <c r="YH24" s="11"/>
      <c r="YI24" s="11"/>
      <c r="YJ24" s="11"/>
      <c r="YK24" s="11"/>
      <c r="YL24" s="11"/>
      <c r="YM24" s="11"/>
      <c r="YN24" s="11"/>
      <c r="YO24" s="11"/>
      <c r="YP24" s="11"/>
      <c r="YQ24" s="11"/>
      <c r="YR24" s="11"/>
      <c r="YS24" s="11"/>
      <c r="YT24" s="11"/>
      <c r="YU24" s="11"/>
      <c r="YV24" s="11"/>
      <c r="YW24" s="11"/>
      <c r="YX24" s="11"/>
      <c r="YY24" s="11"/>
      <c r="YZ24" s="11"/>
      <c r="ZA24" s="11"/>
      <c r="ZB24" s="11"/>
      <c r="ZC24" s="11"/>
      <c r="ZD24" s="11"/>
      <c r="ZE24" s="11"/>
      <c r="ZF24" s="11"/>
      <c r="ZG24" s="11"/>
      <c r="ZH24" s="11"/>
      <c r="ZI24" s="11"/>
      <c r="ZJ24" s="11"/>
      <c r="ZK24" s="11"/>
      <c r="ZL24" s="11"/>
      <c r="ZM24" s="11"/>
      <c r="ZN24" s="11"/>
      <c r="ZO24" s="11"/>
      <c r="ZP24" s="11"/>
      <c r="ZQ24" s="11"/>
      <c r="ZR24" s="11"/>
      <c r="ZS24" s="11"/>
      <c r="ZT24" s="11"/>
      <c r="ZU24" s="11"/>
      <c r="ZV24" s="11"/>
      <c r="ZW24" s="11"/>
      <c r="ZX24" s="11"/>
      <c r="ZY24" s="11"/>
      <c r="ZZ24" s="11"/>
      <c r="AAA24" s="11"/>
      <c r="AAB24" s="11"/>
      <c r="AAC24" s="11"/>
      <c r="AAD24" s="11"/>
      <c r="AAE24" s="11"/>
      <c r="AAF24" s="11"/>
      <c r="AAG24" s="11"/>
      <c r="AAH24" s="11"/>
      <c r="AAI24" s="11"/>
      <c r="AAJ24" s="11"/>
      <c r="AAK24" s="11"/>
      <c r="AAL24" s="11"/>
      <c r="AAM24" s="11"/>
      <c r="AAN24" s="11"/>
      <c r="AAO24" s="11"/>
      <c r="AAP24" s="11"/>
      <c r="AAQ24" s="11"/>
      <c r="AAR24" s="11"/>
      <c r="AAS24" s="11"/>
      <c r="AAT24" s="11"/>
      <c r="AAU24" s="11"/>
      <c r="AAV24" s="11"/>
      <c r="AAW24" s="11"/>
      <c r="AAX24" s="11"/>
      <c r="AAY24" s="11"/>
      <c r="AAZ24" s="11"/>
      <c r="ABA24" s="11"/>
      <c r="ABB24" s="11"/>
      <c r="ABC24" s="11"/>
      <c r="ABD24" s="11"/>
      <c r="ABE24" s="11"/>
      <c r="ABF24" s="11"/>
      <c r="ABG24" s="11"/>
      <c r="ABH24" s="11"/>
      <c r="ABI24" s="11"/>
      <c r="ABJ24" s="11"/>
      <c r="ABK24" s="11"/>
      <c r="ABL24" s="11"/>
      <c r="ABM24" s="11"/>
      <c r="ABN24" s="11"/>
      <c r="ABO24" s="11"/>
      <c r="ABP24" s="11"/>
      <c r="ABQ24" s="11"/>
      <c r="ABR24" s="11"/>
      <c r="ABS24" s="11"/>
      <c r="ABT24" s="11"/>
      <c r="ABU24" s="11"/>
      <c r="ABV24" s="11"/>
      <c r="ABW24" s="11"/>
      <c r="ABX24" s="11"/>
      <c r="ABY24" s="11"/>
      <c r="ABZ24" s="11"/>
      <c r="ACA24" s="11"/>
      <c r="ACB24" s="11"/>
      <c r="ACC24" s="11"/>
      <c r="ACD24" s="11"/>
      <c r="ACE24" s="11"/>
      <c r="ACF24" s="11"/>
      <c r="ACG24" s="11"/>
      <c r="ACH24" s="11"/>
      <c r="ACI24" s="11"/>
      <c r="ACJ24" s="11"/>
      <c r="ACK24" s="11"/>
      <c r="ACL24" s="11"/>
      <c r="ACM24" s="11"/>
      <c r="ACN24" s="11"/>
      <c r="ACO24" s="11"/>
      <c r="ACP24" s="11"/>
      <c r="ACQ24" s="11"/>
      <c r="ACR24" s="11"/>
      <c r="ACS24" s="11"/>
      <c r="ACT24" s="11"/>
      <c r="ACU24" s="11"/>
      <c r="ACV24" s="11"/>
      <c r="ACW24" s="11"/>
      <c r="ACX24" s="11"/>
      <c r="ACY24" s="11"/>
      <c r="ACZ24" s="11"/>
      <c r="ADA24" s="11"/>
      <c r="ADB24" s="11"/>
      <c r="ADC24" s="11"/>
      <c r="ADD24" s="11"/>
      <c r="ADE24" s="11"/>
      <c r="ADF24" s="11"/>
      <c r="ADG24" s="11"/>
      <c r="ADH24" s="11"/>
      <c r="ADI24" s="11"/>
      <c r="ADJ24" s="11"/>
      <c r="ADK24" s="11"/>
      <c r="ADL24" s="11"/>
      <c r="ADM24" s="11"/>
      <c r="ADN24" s="11"/>
      <c r="ADO24" s="11"/>
      <c r="ADP24" s="11"/>
      <c r="ADQ24" s="11"/>
      <c r="ADR24" s="11"/>
      <c r="ADS24" s="11"/>
      <c r="ADT24" s="11"/>
      <c r="ADU24" s="11"/>
      <c r="ADV24" s="11"/>
      <c r="ADW24" s="11"/>
      <c r="ADX24" s="11"/>
      <c r="ADY24" s="11"/>
      <c r="ADZ24" s="11"/>
      <c r="AEA24" s="11"/>
      <c r="AEB24" s="11"/>
      <c r="AEC24" s="11"/>
      <c r="AED24" s="11"/>
      <c r="AEE24" s="11"/>
      <c r="AEF24" s="11"/>
      <c r="AEG24" s="11"/>
      <c r="AEH24" s="11"/>
      <c r="AEI24" s="11"/>
      <c r="AEJ24" s="11"/>
      <c r="AEK24" s="11"/>
      <c r="AEL24" s="11"/>
      <c r="AEM24" s="11"/>
      <c r="AEN24" s="11"/>
      <c r="AEO24" s="11"/>
      <c r="AEP24" s="11"/>
      <c r="AEQ24" s="11"/>
      <c r="AER24" s="11"/>
      <c r="AES24" s="11"/>
      <c r="AET24" s="11"/>
      <c r="AEU24" s="11"/>
      <c r="AEV24" s="11"/>
      <c r="AEW24" s="11"/>
      <c r="AEX24" s="11"/>
      <c r="AEY24" s="11"/>
      <c r="AEZ24" s="11"/>
      <c r="AFA24" s="11"/>
      <c r="AFB24" s="11"/>
      <c r="AFC24" s="11"/>
      <c r="AFD24" s="11"/>
      <c r="AFE24" s="11"/>
      <c r="AFF24" s="11"/>
      <c r="AFG24" s="11"/>
      <c r="AFH24" s="11"/>
      <c r="AFI24" s="11"/>
      <c r="AFJ24" s="11"/>
      <c r="AFK24" s="11"/>
      <c r="AFL24" s="11"/>
      <c r="AFM24" s="11"/>
      <c r="AFN24" s="11"/>
      <c r="AFO24" s="11"/>
      <c r="AFP24" s="11"/>
      <c r="AFQ24" s="11"/>
      <c r="AFR24" s="11"/>
      <c r="AFS24" s="11"/>
      <c r="AFT24" s="11"/>
      <c r="AFU24" s="11"/>
      <c r="AFV24" s="11"/>
      <c r="AFW24" s="11"/>
      <c r="AFX24" s="11"/>
      <c r="AFY24" s="11"/>
      <c r="AFZ24" s="11"/>
      <c r="AGA24" s="11"/>
      <c r="AGB24" s="11"/>
      <c r="AGC24" s="11"/>
      <c r="AGD24" s="11"/>
      <c r="AGE24" s="11"/>
      <c r="AGF24" s="11"/>
      <c r="AGG24" s="11"/>
      <c r="AGH24" s="11"/>
      <c r="AGI24" s="11"/>
      <c r="AGJ24" s="11"/>
      <c r="AGK24" s="11"/>
      <c r="AGL24" s="11"/>
      <c r="AGM24" s="11"/>
      <c r="AGN24" s="11"/>
      <c r="AGO24" s="11"/>
      <c r="AGP24" s="11"/>
      <c r="AGQ24" s="11"/>
      <c r="AGR24" s="11"/>
      <c r="AGS24" s="11"/>
      <c r="AGT24" s="11"/>
      <c r="AGU24" s="11"/>
      <c r="AGV24" s="11"/>
      <c r="AGW24" s="11"/>
      <c r="AGX24" s="11"/>
      <c r="AGY24" s="11"/>
      <c r="AGZ24" s="11"/>
      <c r="AHA24" s="11"/>
      <c r="AHB24" s="11"/>
      <c r="AHC24" s="11"/>
      <c r="AHD24" s="11"/>
      <c r="AHE24" s="11"/>
      <c r="AHF24" s="11"/>
      <c r="AHG24" s="11"/>
      <c r="AHH24" s="11"/>
      <c r="AHI24" s="11"/>
      <c r="AHJ24" s="11"/>
      <c r="AHK24" s="11"/>
      <c r="AHL24" s="11"/>
      <c r="AHM24" s="11"/>
      <c r="AHN24" s="11"/>
      <c r="AHO24" s="11"/>
      <c r="AHP24" s="11"/>
      <c r="AHQ24" s="11"/>
      <c r="AHR24" s="11"/>
      <c r="AHS24" s="11"/>
      <c r="AHT24" s="11"/>
      <c r="AHU24" s="11"/>
      <c r="AHV24" s="11"/>
      <c r="AHW24" s="11"/>
      <c r="AHX24" s="11"/>
      <c r="AHY24" s="11"/>
      <c r="AHZ24" s="11"/>
      <c r="AIA24" s="11"/>
      <c r="AIB24" s="11"/>
      <c r="AIC24" s="11"/>
      <c r="AID24" s="11"/>
      <c r="AIE24" s="11"/>
      <c r="AIF24" s="11"/>
      <c r="AIG24" s="11"/>
      <c r="AIH24" s="11"/>
      <c r="AII24" s="11"/>
      <c r="AIJ24" s="11"/>
      <c r="AIK24" s="11"/>
      <c r="AIL24" s="11"/>
      <c r="AIM24" s="11"/>
    </row>
    <row r="25">
      <c r="B25" s="7" t="s">
        <v>495</v>
      </c>
      <c r="C25" s="11"/>
      <c r="D25" s="11"/>
      <c r="E25" s="11"/>
      <c r="F25" s="11"/>
      <c r="G25" s="11"/>
      <c r="H25" s="11"/>
      <c r="I25" s="11"/>
      <c r="J25" s="11"/>
      <c r="K25" s="11"/>
      <c r="L25" s="11"/>
      <c r="M25" s="11"/>
      <c r="N25" s="10">
        <v>21135.0</v>
      </c>
      <c r="O25" s="11"/>
      <c r="P25" s="11"/>
      <c r="Q25" s="11"/>
      <c r="R25" s="11"/>
      <c r="S25" s="11"/>
      <c r="T25" s="11"/>
      <c r="U25" s="11"/>
      <c r="V25" s="11"/>
      <c r="W25" s="11"/>
      <c r="X25" s="10"/>
      <c r="Y25" s="11"/>
      <c r="Z25" s="11"/>
      <c r="AA25" s="11"/>
      <c r="AB25" s="11"/>
      <c r="AC25" s="11"/>
      <c r="AD25" s="11"/>
      <c r="AE25" s="11"/>
      <c r="AF25" s="11"/>
      <c r="AG25" s="11"/>
      <c r="AH25" s="11"/>
      <c r="AI25" s="11"/>
      <c r="AJ25" s="11"/>
      <c r="AK25" s="11"/>
      <c r="AL25" s="11"/>
      <c r="AM25" s="11"/>
      <c r="AN25" s="11"/>
      <c r="AO25" s="11"/>
      <c r="AP25" s="11"/>
      <c r="AQ25" s="11"/>
      <c r="AR25" s="11"/>
      <c r="AS25" s="11"/>
      <c r="AT25" s="11"/>
      <c r="AU25" s="11"/>
      <c r="AV25" s="11"/>
      <c r="AW25" s="11"/>
      <c r="AX25" s="11"/>
      <c r="AY25" s="11"/>
      <c r="AZ25" s="10"/>
      <c r="BA25" s="11"/>
      <c r="BB25" s="11"/>
      <c r="BC25" s="11"/>
      <c r="BD25" s="11"/>
      <c r="BE25" s="11"/>
      <c r="BF25" s="11"/>
      <c r="BG25" s="11"/>
      <c r="BH25" s="11"/>
      <c r="BI25" s="11"/>
      <c r="BJ25" s="11"/>
      <c r="BK25" s="11"/>
      <c r="BL25" s="11"/>
      <c r="BM25" s="11"/>
      <c r="BN25" s="11"/>
      <c r="BO25" s="11"/>
      <c r="BP25" s="11"/>
      <c r="BQ25" s="11"/>
      <c r="BR25" s="11"/>
      <c r="BS25" s="11"/>
      <c r="BT25" s="11"/>
      <c r="BU25" s="11"/>
      <c r="BV25" s="11"/>
      <c r="BW25" s="11"/>
      <c r="BX25" s="11"/>
      <c r="BY25" s="11"/>
      <c r="BZ25" s="11"/>
      <c r="CA25" s="11"/>
      <c r="CB25" s="11"/>
      <c r="CC25" s="11"/>
      <c r="CD25" s="11"/>
      <c r="CE25" s="11"/>
      <c r="CF25" s="11"/>
      <c r="CG25" s="11"/>
      <c r="CH25" s="11"/>
      <c r="CI25" s="11"/>
      <c r="CJ25" s="11"/>
      <c r="CK25" s="11"/>
      <c r="CL25" s="11"/>
      <c r="CM25" s="11"/>
      <c r="CN25" s="11"/>
      <c r="CO25" s="11"/>
      <c r="CP25" s="11"/>
      <c r="CQ25" s="11"/>
      <c r="CR25" s="11"/>
      <c r="CS25" s="11"/>
      <c r="CT25" s="11"/>
      <c r="CU25" s="11"/>
      <c r="CV25" s="11"/>
      <c r="CW25" s="11"/>
      <c r="CX25" s="11"/>
      <c r="CY25" s="11"/>
      <c r="CZ25" s="11"/>
      <c r="DA25" s="11"/>
      <c r="DB25" s="11"/>
      <c r="DC25" s="11"/>
      <c r="DD25" s="11"/>
      <c r="DE25" s="11"/>
      <c r="DF25" s="11"/>
      <c r="DG25" s="10">
        <v>22000.0</v>
      </c>
      <c r="DH25" s="11"/>
      <c r="DI25" s="11"/>
      <c r="DJ25" s="11"/>
      <c r="DK25" s="11"/>
      <c r="DL25" s="11"/>
      <c r="DM25" s="11"/>
      <c r="DN25" s="11"/>
      <c r="DO25" s="11"/>
      <c r="DP25" s="11"/>
      <c r="DQ25" s="11"/>
      <c r="DR25" s="11"/>
      <c r="DS25" s="11"/>
      <c r="DT25" s="11"/>
      <c r="DU25" s="10">
        <v>57685.0</v>
      </c>
      <c r="DV25" s="11"/>
      <c r="DW25" s="11"/>
      <c r="DX25" s="11"/>
      <c r="DY25" s="11"/>
      <c r="DZ25" s="11"/>
      <c r="EA25" s="11"/>
      <c r="EB25" s="11"/>
      <c r="EC25" s="10">
        <v>1564.0</v>
      </c>
      <c r="ED25" s="11"/>
      <c r="EE25" s="11"/>
      <c r="EF25" s="11"/>
      <c r="EG25" s="11"/>
      <c r="EH25" s="11"/>
      <c r="EI25" s="10">
        <v>1986.0</v>
      </c>
      <c r="EJ25" s="11"/>
      <c r="EK25" s="11"/>
      <c r="EL25" s="11"/>
      <c r="EM25" s="11"/>
      <c r="EN25" s="11"/>
      <c r="EO25" s="11"/>
      <c r="EP25" s="11"/>
      <c r="EQ25" s="11"/>
      <c r="ER25" s="11"/>
      <c r="ES25" s="11"/>
      <c r="ET25" s="11"/>
      <c r="EU25" s="11"/>
      <c r="EV25" s="11"/>
      <c r="EW25" s="11"/>
      <c r="EX25" s="11"/>
      <c r="EY25" s="11"/>
      <c r="EZ25" s="11"/>
      <c r="FA25" s="11"/>
      <c r="FB25" s="11"/>
      <c r="FC25" s="11"/>
      <c r="FD25" s="11"/>
      <c r="FE25" s="11"/>
      <c r="FF25" s="11"/>
      <c r="FG25" s="11"/>
      <c r="FH25" s="11"/>
      <c r="FI25" s="11"/>
      <c r="FJ25" s="11"/>
      <c r="FK25" s="11"/>
      <c r="FL25" s="11"/>
      <c r="FM25" s="11"/>
      <c r="FN25" s="11"/>
      <c r="FO25" s="11"/>
      <c r="FP25" s="11"/>
      <c r="FQ25" s="11"/>
      <c r="FR25" s="11"/>
      <c r="FS25" s="11"/>
      <c r="FT25" s="11"/>
      <c r="FU25" s="11"/>
      <c r="FV25" s="11"/>
      <c r="FW25" s="11"/>
      <c r="FX25" s="11"/>
      <c r="FY25" s="11"/>
      <c r="FZ25" s="11"/>
      <c r="GA25" s="11"/>
      <c r="GB25" s="11"/>
      <c r="GC25" s="11"/>
      <c r="GD25" s="11"/>
      <c r="GE25" s="11"/>
      <c r="GF25" s="11"/>
      <c r="GG25" s="11"/>
      <c r="GH25" s="11"/>
      <c r="GI25" s="11"/>
      <c r="GJ25" s="11"/>
      <c r="GK25" s="11"/>
      <c r="GL25" s="11"/>
      <c r="GM25" s="11"/>
      <c r="GN25" s="11"/>
      <c r="GO25" s="11"/>
      <c r="GP25" s="11"/>
      <c r="GQ25" s="11"/>
      <c r="GR25" s="11"/>
      <c r="GS25" s="11"/>
      <c r="GT25" s="11"/>
      <c r="GU25" s="11"/>
      <c r="GV25" s="11"/>
      <c r="GW25" s="11"/>
      <c r="GX25" s="11"/>
      <c r="GY25" s="11"/>
      <c r="GZ25" s="11"/>
      <c r="HA25" s="11"/>
      <c r="HB25" s="11"/>
      <c r="HC25" s="11"/>
      <c r="HD25" s="11"/>
      <c r="HE25" s="11"/>
      <c r="HF25" s="11"/>
      <c r="HG25" s="11"/>
      <c r="HH25" s="11"/>
      <c r="HI25" s="11"/>
      <c r="HJ25" s="11"/>
      <c r="HK25" s="11"/>
      <c r="HL25" s="11"/>
      <c r="HM25" s="11"/>
      <c r="HN25" s="11"/>
      <c r="HO25" s="11"/>
      <c r="HP25" s="11"/>
      <c r="HQ25" s="11"/>
      <c r="HR25" s="11"/>
      <c r="HS25" s="11"/>
      <c r="HT25" s="11"/>
      <c r="HU25" s="11"/>
      <c r="HV25" s="11"/>
      <c r="HW25" s="11"/>
      <c r="HX25" s="11"/>
      <c r="HY25" s="11"/>
      <c r="HZ25" s="11"/>
      <c r="IA25" s="11"/>
      <c r="IB25" s="11"/>
      <c r="IC25" s="11"/>
      <c r="ID25" s="11"/>
      <c r="IE25" s="11"/>
      <c r="IF25" s="11"/>
      <c r="IG25" s="11"/>
      <c r="IH25" s="11"/>
      <c r="II25" s="11"/>
      <c r="IJ25" s="11"/>
      <c r="IK25" s="11"/>
      <c r="IL25" s="11"/>
      <c r="IM25" s="11"/>
      <c r="IN25" s="11"/>
      <c r="IO25" s="11"/>
      <c r="IP25" s="11"/>
      <c r="IQ25" s="11"/>
      <c r="IR25" s="11"/>
      <c r="IS25" s="11"/>
      <c r="IT25" s="11"/>
      <c r="IU25" s="11"/>
      <c r="IV25" s="11"/>
      <c r="IW25" s="11"/>
      <c r="IX25" s="11"/>
      <c r="IY25" s="11"/>
      <c r="IZ25" s="11"/>
      <c r="JA25" s="11"/>
      <c r="JB25" s="11"/>
      <c r="JC25" s="11"/>
      <c r="JD25" s="11"/>
      <c r="JE25" s="11"/>
      <c r="JF25" s="11"/>
      <c r="JG25" s="11"/>
      <c r="JH25" s="11"/>
      <c r="JI25" s="11"/>
      <c r="JJ25" s="11"/>
      <c r="JK25" s="11"/>
      <c r="JL25" s="11"/>
      <c r="JM25" s="11"/>
      <c r="JN25" s="11"/>
      <c r="JO25" s="11"/>
      <c r="JP25" s="11"/>
      <c r="JQ25" s="11"/>
      <c r="JR25" s="11"/>
      <c r="JS25" s="11"/>
      <c r="JT25" s="11"/>
      <c r="JU25" s="11"/>
      <c r="JV25" s="11"/>
      <c r="JW25" s="11"/>
      <c r="JX25" s="11"/>
      <c r="JY25" s="11"/>
      <c r="JZ25" s="11"/>
      <c r="KA25" s="11"/>
      <c r="KB25" s="11"/>
      <c r="KC25" s="11"/>
      <c r="KD25" s="11"/>
      <c r="KE25" s="11"/>
      <c r="KF25" s="11"/>
      <c r="KG25" s="11"/>
      <c r="KH25" s="11"/>
      <c r="KI25" s="11"/>
      <c r="KJ25" s="11"/>
      <c r="KK25" s="11"/>
      <c r="KL25" s="11"/>
      <c r="KM25" s="11"/>
      <c r="KN25" s="11"/>
      <c r="KO25" s="11"/>
      <c r="KP25" s="11"/>
      <c r="KQ25" s="11"/>
      <c r="KR25" s="11"/>
      <c r="KS25" s="11"/>
      <c r="KT25" s="11"/>
      <c r="KU25" s="11"/>
      <c r="KV25" s="11"/>
      <c r="KW25" s="11"/>
      <c r="KX25" s="11"/>
      <c r="KY25" s="11"/>
      <c r="KZ25" s="11"/>
      <c r="LA25" s="11"/>
      <c r="LB25" s="11"/>
      <c r="LC25" s="11"/>
      <c r="LD25" s="11"/>
      <c r="LE25" s="11"/>
      <c r="LF25" s="11"/>
      <c r="LG25" s="11"/>
      <c r="LH25" s="11"/>
      <c r="LI25" s="11"/>
      <c r="LJ25" s="11"/>
      <c r="LK25" s="11"/>
      <c r="LL25" s="11"/>
      <c r="LM25" s="11"/>
      <c r="LN25" s="11"/>
      <c r="LO25" s="11"/>
      <c r="LP25" s="11"/>
      <c r="LQ25" s="11"/>
      <c r="LR25" s="11"/>
      <c r="LS25" s="11"/>
      <c r="LT25" s="11"/>
      <c r="LU25" s="11"/>
      <c r="LV25" s="11"/>
      <c r="LW25" s="11"/>
      <c r="LX25" s="11"/>
      <c r="LY25" s="11"/>
      <c r="LZ25" s="11"/>
      <c r="MA25" s="11"/>
      <c r="MB25" s="11"/>
      <c r="MC25" s="11"/>
      <c r="MD25" s="11"/>
      <c r="ME25" s="11"/>
      <c r="MF25" s="11"/>
      <c r="MG25" s="11"/>
      <c r="MH25" s="11"/>
      <c r="MI25" s="11"/>
      <c r="MJ25" s="11"/>
      <c r="MK25" s="11"/>
      <c r="ML25" s="11"/>
      <c r="MM25" s="11"/>
      <c r="MN25" s="11"/>
      <c r="MO25" s="11"/>
      <c r="MP25" s="11"/>
      <c r="MQ25" s="11"/>
      <c r="MR25" s="11"/>
      <c r="MS25" s="11"/>
      <c r="MT25" s="11"/>
      <c r="MU25" s="11"/>
      <c r="MV25" s="11"/>
      <c r="MW25" s="11"/>
      <c r="MX25" s="11"/>
      <c r="MY25" s="11"/>
      <c r="MZ25" s="11"/>
      <c r="NA25" s="11"/>
      <c r="NB25" s="11"/>
      <c r="NC25" s="11"/>
      <c r="ND25" s="11"/>
      <c r="NE25" s="11"/>
      <c r="NF25" s="11"/>
      <c r="NG25" s="11"/>
      <c r="NH25" s="11"/>
      <c r="NI25" s="11"/>
      <c r="NJ25" s="11"/>
      <c r="NK25" s="11"/>
      <c r="NL25" s="11"/>
      <c r="NM25" s="11"/>
      <c r="NN25" s="11"/>
      <c r="NO25" s="11"/>
      <c r="NP25" s="11"/>
      <c r="NQ25" s="11"/>
      <c r="NR25" s="11"/>
      <c r="NS25" s="11"/>
      <c r="NT25" s="11"/>
      <c r="NU25" s="11"/>
      <c r="NV25" s="11"/>
      <c r="NW25" s="11"/>
      <c r="NX25" s="11"/>
      <c r="NY25" s="11"/>
      <c r="NZ25" s="11"/>
      <c r="OA25" s="11"/>
      <c r="OB25" s="11"/>
      <c r="OC25" s="11"/>
      <c r="OD25" s="11"/>
      <c r="OE25" s="11"/>
      <c r="OF25" s="11"/>
      <c r="OG25" s="11"/>
      <c r="OH25" s="11"/>
      <c r="OI25" s="11"/>
      <c r="OJ25" s="11"/>
      <c r="OK25" s="11"/>
      <c r="OL25" s="11"/>
      <c r="OM25" s="11"/>
      <c r="ON25" s="11"/>
      <c r="OO25" s="11"/>
      <c r="OP25" s="11"/>
      <c r="OQ25" s="11"/>
      <c r="OR25" s="11"/>
      <c r="OS25" s="11"/>
      <c r="OT25" s="11"/>
      <c r="OU25" s="11"/>
      <c r="OV25" s="11"/>
      <c r="OW25" s="11"/>
      <c r="OX25" s="11"/>
      <c r="OY25" s="11"/>
      <c r="OZ25" s="11"/>
      <c r="PA25" s="11"/>
      <c r="PB25" s="11"/>
      <c r="PC25" s="11"/>
      <c r="PD25" s="11"/>
      <c r="PE25" s="11"/>
      <c r="PF25" s="11"/>
      <c r="PG25" s="11"/>
      <c r="PH25" s="11"/>
      <c r="PI25" s="11"/>
      <c r="PJ25" s="11"/>
      <c r="PK25" s="11"/>
      <c r="PL25" s="11"/>
      <c r="PM25" s="11"/>
      <c r="PN25" s="11"/>
      <c r="PO25" s="11"/>
      <c r="PP25" s="11"/>
      <c r="PQ25" s="11"/>
      <c r="PR25" s="11"/>
      <c r="PS25" s="11"/>
      <c r="PT25" s="11"/>
      <c r="PU25" s="11"/>
      <c r="PV25" s="11"/>
      <c r="PW25" s="11"/>
      <c r="PX25" s="11"/>
      <c r="PY25" s="11"/>
      <c r="PZ25" s="11"/>
      <c r="QA25" s="11"/>
      <c r="QB25" s="11"/>
      <c r="QC25" s="11"/>
      <c r="QD25" s="11"/>
      <c r="QE25" s="11"/>
      <c r="QF25" s="11"/>
      <c r="QG25" s="11"/>
      <c r="QH25" s="11"/>
      <c r="QI25" s="11"/>
      <c r="QJ25" s="11"/>
      <c r="QK25" s="11"/>
      <c r="QL25" s="11"/>
      <c r="QM25" s="11"/>
      <c r="QN25" s="11"/>
      <c r="QO25" s="11"/>
      <c r="QP25" s="11"/>
      <c r="QQ25" s="11"/>
      <c r="QR25" s="11"/>
      <c r="QS25" s="11"/>
      <c r="QT25" s="11"/>
      <c r="QU25" s="11"/>
      <c r="QV25" s="11"/>
      <c r="QW25" s="11"/>
      <c r="QX25" s="11"/>
      <c r="QY25" s="11"/>
      <c r="QZ25" s="11"/>
      <c r="RA25" s="11"/>
      <c r="RB25" s="11"/>
      <c r="RC25" s="11"/>
      <c r="RD25" s="11"/>
      <c r="RE25" s="11"/>
      <c r="RF25" s="11"/>
      <c r="RG25" s="11"/>
      <c r="RH25" s="11"/>
      <c r="RI25" s="11"/>
      <c r="RJ25" s="11"/>
      <c r="RK25" s="11"/>
      <c r="RL25" s="11"/>
      <c r="RM25" s="11"/>
      <c r="RN25" s="11"/>
      <c r="RO25" s="11"/>
      <c r="RP25" s="11"/>
      <c r="RQ25" s="11"/>
      <c r="RR25" s="11"/>
      <c r="RS25" s="11"/>
      <c r="RT25" s="11"/>
      <c r="RU25" s="11"/>
      <c r="RV25" s="11"/>
      <c r="RW25" s="11"/>
      <c r="RX25" s="11"/>
      <c r="RY25" s="11"/>
      <c r="RZ25" s="11"/>
      <c r="SA25" s="11"/>
      <c r="SB25" s="11"/>
      <c r="SC25" s="11"/>
      <c r="SD25" s="11"/>
      <c r="SE25" s="11"/>
      <c r="SF25" s="11"/>
      <c r="SG25" s="11"/>
      <c r="SH25" s="11"/>
      <c r="SI25" s="11"/>
      <c r="SJ25" s="11"/>
      <c r="SK25" s="11"/>
      <c r="SL25" s="11"/>
      <c r="SM25" s="11"/>
      <c r="SN25" s="11"/>
      <c r="SO25" s="11"/>
      <c r="SP25" s="11"/>
      <c r="SQ25" s="11"/>
      <c r="SR25" s="11"/>
      <c r="SS25" s="11"/>
      <c r="ST25" s="11"/>
      <c r="SU25" s="11"/>
      <c r="SV25" s="11"/>
      <c r="SW25" s="11"/>
      <c r="SX25" s="11"/>
      <c r="SY25" s="11"/>
      <c r="SZ25" s="11"/>
      <c r="TA25" s="11"/>
      <c r="TB25" s="11"/>
      <c r="TC25" s="11"/>
      <c r="TD25" s="11"/>
      <c r="TE25" s="11"/>
      <c r="TF25" s="11"/>
      <c r="TG25" s="11"/>
      <c r="TH25" s="11"/>
      <c r="TI25" s="11"/>
      <c r="TJ25" s="11"/>
      <c r="TK25" s="11"/>
      <c r="TL25" s="11"/>
      <c r="TM25" s="11"/>
      <c r="TN25" s="11"/>
      <c r="TO25" s="11"/>
      <c r="TP25" s="11"/>
      <c r="TQ25" s="11"/>
      <c r="TR25" s="11"/>
      <c r="TS25" s="11"/>
      <c r="TT25" s="11"/>
      <c r="TU25" s="11"/>
      <c r="TV25" s="11"/>
      <c r="TW25" s="11"/>
      <c r="TX25" s="11"/>
      <c r="TY25" s="11"/>
      <c r="TZ25" s="11"/>
      <c r="UA25" s="11"/>
      <c r="UB25" s="11"/>
      <c r="UC25" s="11"/>
      <c r="UD25" s="11"/>
      <c r="UE25" s="11"/>
      <c r="UF25" s="11"/>
      <c r="UG25" s="11"/>
      <c r="UH25" s="11"/>
      <c r="UI25" s="11"/>
      <c r="UJ25" s="11"/>
      <c r="UK25" s="11"/>
      <c r="UL25" s="11"/>
      <c r="UM25" s="11"/>
      <c r="UN25" s="11"/>
      <c r="UO25" s="11"/>
      <c r="UP25" s="11"/>
      <c r="UQ25" s="11"/>
      <c r="UR25" s="11"/>
      <c r="US25" s="11"/>
      <c r="UT25" s="11"/>
      <c r="UU25" s="11"/>
      <c r="UV25" s="11"/>
      <c r="UW25" s="11"/>
      <c r="UX25" s="11"/>
      <c r="UY25" s="11"/>
      <c r="UZ25" s="11"/>
      <c r="VA25" s="11"/>
      <c r="VB25" s="11"/>
      <c r="VC25" s="11"/>
      <c r="VD25" s="11"/>
      <c r="VE25" s="11"/>
      <c r="VF25" s="11"/>
      <c r="VG25" s="11"/>
      <c r="VH25" s="11"/>
      <c r="VI25" s="11"/>
      <c r="VJ25" s="11"/>
      <c r="VK25" s="11"/>
      <c r="VL25" s="11"/>
      <c r="VM25" s="11"/>
      <c r="VN25" s="11"/>
      <c r="VO25" s="11"/>
      <c r="VP25" s="11"/>
      <c r="VQ25" s="11"/>
      <c r="VR25" s="11"/>
      <c r="VS25" s="11"/>
      <c r="VT25" s="11"/>
      <c r="VU25" s="11"/>
      <c r="VV25" s="11"/>
      <c r="VW25" s="11"/>
      <c r="VX25" s="11"/>
      <c r="VY25" s="11"/>
      <c r="VZ25" s="11"/>
      <c r="WA25" s="11"/>
      <c r="WB25" s="11"/>
      <c r="WC25" s="11"/>
      <c r="WD25" s="11"/>
      <c r="WE25" s="11"/>
      <c r="WF25" s="11"/>
      <c r="WG25" s="11"/>
      <c r="WH25" s="11"/>
      <c r="WI25" s="11"/>
      <c r="WJ25" s="11"/>
      <c r="WK25" s="11"/>
      <c r="WL25" s="11"/>
      <c r="WM25" s="11"/>
      <c r="WN25" s="11"/>
      <c r="WO25" s="11"/>
      <c r="WP25" s="11"/>
      <c r="WQ25" s="11"/>
      <c r="WR25" s="11"/>
      <c r="WS25" s="11"/>
      <c r="WT25" s="11"/>
      <c r="WU25" s="11"/>
      <c r="WV25" s="11"/>
      <c r="WW25" s="11"/>
      <c r="WX25" s="11"/>
      <c r="WY25" s="11"/>
      <c r="WZ25" s="11"/>
      <c r="XA25" s="11"/>
      <c r="XB25" s="11"/>
      <c r="XC25" s="11"/>
      <c r="XD25" s="11"/>
      <c r="XE25" s="11"/>
      <c r="XF25" s="11"/>
      <c r="XG25" s="11"/>
      <c r="XH25" s="11"/>
      <c r="XI25" s="11"/>
      <c r="XJ25" s="11"/>
      <c r="XK25" s="11"/>
      <c r="XL25" s="11"/>
      <c r="XM25" s="11"/>
      <c r="XN25" s="11"/>
      <c r="XO25" s="11"/>
      <c r="XP25" s="11"/>
      <c r="XQ25" s="11"/>
      <c r="XR25" s="11"/>
      <c r="XS25" s="11"/>
      <c r="XT25" s="11"/>
      <c r="XU25" s="11"/>
      <c r="XV25" s="11"/>
      <c r="XW25" s="11"/>
      <c r="XX25" s="11"/>
      <c r="XY25" s="11"/>
      <c r="XZ25" s="11"/>
      <c r="YA25" s="11"/>
      <c r="YB25" s="11"/>
      <c r="YC25" s="11"/>
      <c r="YD25" s="11"/>
      <c r="YE25" s="11"/>
      <c r="YF25" s="11"/>
      <c r="YG25" s="11"/>
      <c r="YH25" s="11"/>
      <c r="YI25" s="11"/>
      <c r="YJ25" s="11"/>
      <c r="YK25" s="11"/>
      <c r="YL25" s="11"/>
      <c r="YM25" s="11"/>
      <c r="YN25" s="11"/>
      <c r="YO25" s="11"/>
      <c r="YP25" s="11"/>
      <c r="YQ25" s="11"/>
      <c r="YR25" s="11"/>
      <c r="YS25" s="11"/>
      <c r="YT25" s="11"/>
      <c r="YU25" s="11"/>
      <c r="YV25" s="11"/>
      <c r="YW25" s="11"/>
      <c r="YX25" s="11"/>
      <c r="YY25" s="11"/>
      <c r="YZ25" s="11"/>
      <c r="ZA25" s="11"/>
      <c r="ZB25" s="11"/>
      <c r="ZC25" s="11"/>
      <c r="ZD25" s="11"/>
      <c r="ZE25" s="11"/>
      <c r="ZF25" s="11"/>
      <c r="ZG25" s="11"/>
      <c r="ZH25" s="11"/>
      <c r="ZI25" s="11"/>
      <c r="ZJ25" s="11"/>
      <c r="ZK25" s="11"/>
      <c r="ZL25" s="11"/>
      <c r="ZM25" s="11"/>
      <c r="ZN25" s="11"/>
      <c r="ZO25" s="11"/>
      <c r="ZP25" s="11"/>
      <c r="ZQ25" s="11"/>
      <c r="ZR25" s="11"/>
      <c r="ZS25" s="11"/>
      <c r="ZT25" s="11"/>
      <c r="ZU25" s="11"/>
      <c r="ZV25" s="11"/>
      <c r="ZW25" s="11"/>
      <c r="ZX25" s="11"/>
      <c r="ZY25" s="11"/>
      <c r="ZZ25" s="11"/>
      <c r="AAA25" s="11"/>
      <c r="AAB25" s="11"/>
      <c r="AAC25" s="11"/>
      <c r="AAD25" s="11"/>
      <c r="AAE25" s="11"/>
      <c r="AAF25" s="11"/>
      <c r="AAG25" s="11"/>
      <c r="AAH25" s="11"/>
      <c r="AAI25" s="11"/>
      <c r="AAJ25" s="11"/>
      <c r="AAK25" s="11"/>
      <c r="AAL25" s="11"/>
      <c r="AAM25" s="11"/>
      <c r="AAN25" s="11"/>
      <c r="AAO25" s="11"/>
      <c r="AAP25" s="11"/>
      <c r="AAQ25" s="11"/>
      <c r="AAR25" s="11"/>
      <c r="AAS25" s="11"/>
      <c r="AAT25" s="11"/>
      <c r="AAU25" s="11"/>
      <c r="AAV25" s="11"/>
      <c r="AAW25" s="11"/>
      <c r="AAX25" s="11"/>
      <c r="AAY25" s="11"/>
      <c r="AAZ25" s="11"/>
      <c r="ABA25" s="11"/>
      <c r="ABB25" s="11"/>
      <c r="ABC25" s="11"/>
      <c r="ABD25" s="11"/>
      <c r="ABE25" s="11"/>
      <c r="ABF25" s="11"/>
      <c r="ABG25" s="11"/>
      <c r="ABH25" s="11"/>
      <c r="ABI25" s="11"/>
      <c r="ABJ25" s="11"/>
      <c r="ABK25" s="11"/>
      <c r="ABL25" s="11"/>
      <c r="ABM25" s="11"/>
      <c r="ABN25" s="11"/>
      <c r="ABO25" s="11"/>
      <c r="ABP25" s="11"/>
      <c r="ABQ25" s="11"/>
      <c r="ABR25" s="11"/>
      <c r="ABS25" s="11"/>
      <c r="ABT25" s="11"/>
      <c r="ABU25" s="11"/>
      <c r="ABV25" s="11"/>
      <c r="ABW25" s="11"/>
      <c r="ABX25" s="11"/>
      <c r="ABY25" s="11"/>
      <c r="ABZ25" s="11"/>
      <c r="ACA25" s="11"/>
      <c r="ACB25" s="11"/>
      <c r="ACC25" s="11"/>
      <c r="ACD25" s="11"/>
      <c r="ACE25" s="11"/>
      <c r="ACF25" s="11"/>
      <c r="ACG25" s="11"/>
      <c r="ACH25" s="11"/>
      <c r="ACI25" s="11"/>
      <c r="ACJ25" s="11"/>
      <c r="ACK25" s="11"/>
      <c r="ACL25" s="11"/>
      <c r="ACM25" s="11"/>
      <c r="ACN25" s="11"/>
      <c r="ACO25" s="11"/>
      <c r="ACP25" s="11"/>
      <c r="ACQ25" s="11"/>
      <c r="ACR25" s="11"/>
      <c r="ACS25" s="11"/>
      <c r="ACT25" s="11"/>
      <c r="ACU25" s="11"/>
      <c r="ACV25" s="11"/>
      <c r="ACW25" s="11"/>
      <c r="ACX25" s="11"/>
      <c r="ACY25" s="11"/>
      <c r="ACZ25" s="11"/>
      <c r="ADA25" s="11"/>
      <c r="ADB25" s="11"/>
      <c r="ADC25" s="11"/>
      <c r="ADD25" s="11"/>
      <c r="ADE25" s="11"/>
      <c r="ADF25" s="11"/>
      <c r="ADG25" s="11"/>
      <c r="ADH25" s="11"/>
      <c r="ADI25" s="11"/>
      <c r="ADJ25" s="11"/>
      <c r="ADK25" s="11"/>
      <c r="ADL25" s="11"/>
      <c r="ADM25" s="11"/>
      <c r="ADN25" s="11"/>
      <c r="ADO25" s="11"/>
      <c r="ADP25" s="11"/>
      <c r="ADQ25" s="11"/>
      <c r="ADR25" s="11"/>
      <c r="ADS25" s="11"/>
      <c r="ADT25" s="11"/>
      <c r="ADU25" s="11"/>
      <c r="ADV25" s="11"/>
      <c r="ADW25" s="11"/>
      <c r="ADX25" s="11"/>
      <c r="ADY25" s="11"/>
      <c r="ADZ25" s="11"/>
      <c r="AEA25" s="11"/>
      <c r="AEB25" s="11"/>
      <c r="AEC25" s="11"/>
      <c r="AED25" s="11"/>
      <c r="AEE25" s="11"/>
      <c r="AEF25" s="11"/>
      <c r="AEG25" s="11"/>
      <c r="AEH25" s="11"/>
      <c r="AEI25" s="11"/>
      <c r="AEJ25" s="11"/>
      <c r="AEK25" s="11"/>
      <c r="AEL25" s="11"/>
      <c r="AEM25" s="11"/>
      <c r="AEN25" s="11"/>
      <c r="AEO25" s="11"/>
      <c r="AEP25" s="11"/>
      <c r="AEQ25" s="11"/>
      <c r="AER25" s="11"/>
      <c r="AES25" s="11"/>
      <c r="AET25" s="11"/>
      <c r="AEU25" s="11"/>
      <c r="AEV25" s="11"/>
      <c r="AEW25" s="11"/>
      <c r="AEX25" s="11"/>
      <c r="AEY25" s="11"/>
      <c r="AEZ25" s="11"/>
      <c r="AFA25" s="11"/>
      <c r="AFB25" s="11"/>
      <c r="AFC25" s="11"/>
      <c r="AFD25" s="11"/>
      <c r="AFE25" s="11"/>
      <c r="AFF25" s="11"/>
      <c r="AFG25" s="11"/>
      <c r="AFH25" s="11"/>
      <c r="AFI25" s="11"/>
      <c r="AFJ25" s="11"/>
      <c r="AFK25" s="11"/>
      <c r="AFL25" s="11"/>
      <c r="AFM25" s="11"/>
      <c r="AFN25" s="11"/>
      <c r="AFO25" s="11"/>
      <c r="AFP25" s="11"/>
      <c r="AFQ25" s="11"/>
      <c r="AFR25" s="11"/>
      <c r="AFS25" s="11"/>
      <c r="AFT25" s="11"/>
      <c r="AFU25" s="11"/>
      <c r="AFV25" s="11"/>
      <c r="AFW25" s="11"/>
      <c r="AFX25" s="11"/>
      <c r="AFY25" s="11"/>
      <c r="AFZ25" s="11"/>
      <c r="AGA25" s="11"/>
      <c r="AGB25" s="11"/>
      <c r="AGC25" s="11"/>
      <c r="AGD25" s="11"/>
      <c r="AGE25" s="11"/>
      <c r="AGF25" s="11"/>
      <c r="AGG25" s="11"/>
      <c r="AGH25" s="11"/>
      <c r="AGI25" s="11"/>
      <c r="AGJ25" s="11"/>
      <c r="AGK25" s="11"/>
      <c r="AGL25" s="11"/>
      <c r="AGM25" s="11"/>
      <c r="AGN25" s="11"/>
      <c r="AGO25" s="11"/>
      <c r="AGP25" s="11"/>
      <c r="AGQ25" s="11"/>
      <c r="AGR25" s="11"/>
      <c r="AGS25" s="11"/>
      <c r="AGT25" s="11"/>
      <c r="AGU25" s="11"/>
      <c r="AGV25" s="11"/>
      <c r="AGW25" s="11"/>
      <c r="AGX25" s="11"/>
      <c r="AGY25" s="11"/>
      <c r="AGZ25" s="11"/>
      <c r="AHA25" s="11"/>
      <c r="AHB25" s="11"/>
      <c r="AHC25" s="11"/>
      <c r="AHD25" s="11"/>
      <c r="AHE25" s="11"/>
      <c r="AHF25" s="11"/>
      <c r="AHG25" s="11"/>
      <c r="AHH25" s="11"/>
      <c r="AHI25" s="11"/>
      <c r="AHJ25" s="11"/>
      <c r="AHK25" s="11"/>
      <c r="AHL25" s="11"/>
      <c r="AHM25" s="11"/>
      <c r="AHN25" s="11"/>
      <c r="AHO25" s="11"/>
      <c r="AHP25" s="11"/>
      <c r="AHQ25" s="11"/>
      <c r="AHR25" s="11"/>
      <c r="AHS25" s="11"/>
      <c r="AHT25" s="11"/>
      <c r="AHU25" s="11"/>
      <c r="AHV25" s="11"/>
      <c r="AHW25" s="11"/>
      <c r="AHX25" s="11"/>
      <c r="AHY25" s="11"/>
      <c r="AHZ25" s="11"/>
      <c r="AIA25" s="11"/>
      <c r="AIB25" s="11"/>
      <c r="AIC25" s="11"/>
      <c r="AID25" s="11"/>
      <c r="AIE25" s="11"/>
      <c r="AIF25" s="11"/>
      <c r="AIG25" s="11"/>
      <c r="AIH25" s="11"/>
      <c r="AII25" s="11"/>
      <c r="AIJ25" s="11"/>
      <c r="AIK25" s="11"/>
      <c r="AIL25" s="11"/>
      <c r="AIM25" s="11"/>
    </row>
    <row r="26">
      <c r="B26" s="7" t="s">
        <v>496</v>
      </c>
      <c r="C26" s="11"/>
      <c r="D26" s="11"/>
      <c r="E26" s="11"/>
      <c r="F26" s="11"/>
      <c r="G26" s="11"/>
      <c r="H26" s="11"/>
      <c r="I26" s="11"/>
      <c r="J26" s="11"/>
      <c r="K26" s="11"/>
      <c r="L26" s="11"/>
      <c r="M26" s="11"/>
      <c r="N26" s="10"/>
      <c r="O26" s="11"/>
      <c r="P26" s="11"/>
      <c r="Q26" s="11"/>
      <c r="R26" s="11"/>
      <c r="S26" s="11"/>
      <c r="T26" s="11"/>
      <c r="U26" s="11"/>
      <c r="V26" s="11"/>
      <c r="W26" s="11"/>
      <c r="X26" s="10"/>
      <c r="Y26" s="11"/>
      <c r="Z26" s="11"/>
      <c r="AA26" s="11"/>
      <c r="AB26" s="11"/>
      <c r="AC26" s="11"/>
      <c r="AD26" s="11"/>
      <c r="AE26" s="11"/>
      <c r="AF26" s="11"/>
      <c r="AG26" s="11"/>
      <c r="AH26" s="11"/>
      <c r="AI26" s="11"/>
      <c r="AJ26" s="11"/>
      <c r="AK26" s="11"/>
      <c r="AL26" s="11"/>
      <c r="AM26" s="11"/>
      <c r="AN26" s="11"/>
      <c r="AO26" s="11"/>
      <c r="AP26" s="11"/>
      <c r="AQ26" s="11"/>
      <c r="AR26" s="11"/>
      <c r="AS26" s="11"/>
      <c r="AT26" s="11"/>
      <c r="AU26" s="11"/>
      <c r="AV26" s="11"/>
      <c r="AW26" s="11"/>
      <c r="AX26" s="11"/>
      <c r="AY26" s="11"/>
      <c r="AZ26" s="10"/>
      <c r="BA26" s="11"/>
      <c r="BB26" s="11"/>
      <c r="BC26" s="11"/>
      <c r="BD26" s="11"/>
      <c r="BE26" s="11"/>
      <c r="BF26" s="11"/>
      <c r="BG26" s="11"/>
      <c r="BH26" s="11"/>
      <c r="BI26" s="11"/>
      <c r="BJ26" s="11"/>
      <c r="BK26" s="11"/>
      <c r="BL26" s="11"/>
      <c r="BM26" s="11"/>
      <c r="BN26" s="11"/>
      <c r="BO26" s="11"/>
      <c r="BP26" s="11"/>
      <c r="BQ26" s="11"/>
      <c r="BR26" s="11"/>
      <c r="BS26" s="11"/>
      <c r="BT26" s="11"/>
      <c r="BU26" s="11"/>
      <c r="BV26" s="11"/>
      <c r="BW26" s="11"/>
      <c r="BX26" s="11"/>
      <c r="BY26" s="11"/>
      <c r="BZ26" s="11"/>
      <c r="CA26" s="11"/>
      <c r="CB26" s="11"/>
      <c r="CC26" s="11"/>
      <c r="CD26" s="11"/>
      <c r="CE26" s="11"/>
      <c r="CF26" s="11"/>
      <c r="CG26" s="11"/>
      <c r="CH26" s="11"/>
      <c r="CI26" s="11"/>
      <c r="CJ26" s="11"/>
      <c r="CK26" s="11"/>
      <c r="CL26" s="11"/>
      <c r="CM26" s="11"/>
      <c r="CN26" s="11"/>
      <c r="CO26" s="11"/>
      <c r="CP26" s="11"/>
      <c r="CQ26" s="11"/>
      <c r="CR26" s="11"/>
      <c r="CS26" s="11"/>
      <c r="CT26" s="11"/>
      <c r="CU26" s="11"/>
      <c r="CV26" s="11"/>
      <c r="CW26" s="11"/>
      <c r="CX26" s="11"/>
      <c r="CY26" s="11"/>
      <c r="CZ26" s="11"/>
      <c r="DA26" s="11"/>
      <c r="DB26" s="11"/>
      <c r="DC26" s="11"/>
      <c r="DD26" s="11"/>
      <c r="DE26" s="11"/>
      <c r="DF26" s="11"/>
      <c r="DG26" s="10"/>
      <c r="DH26" s="11"/>
      <c r="DI26" s="11"/>
      <c r="DJ26" s="11"/>
      <c r="DK26" s="11"/>
      <c r="DL26" s="11"/>
      <c r="DM26" s="11"/>
      <c r="DN26" s="11"/>
      <c r="DO26" s="11"/>
      <c r="DP26" s="11"/>
      <c r="DQ26" s="11"/>
      <c r="DR26" s="11"/>
      <c r="DS26" s="11"/>
      <c r="DT26" s="11"/>
      <c r="DU26" s="10"/>
      <c r="DV26" s="11"/>
      <c r="DW26" s="11"/>
      <c r="DX26" s="11"/>
      <c r="DY26" s="11"/>
      <c r="DZ26" s="11"/>
      <c r="EA26" s="11"/>
      <c r="EB26" s="11"/>
      <c r="EC26" s="11"/>
      <c r="ED26" s="11"/>
      <c r="EE26" s="11"/>
      <c r="EF26" s="10">
        <v>5410.0</v>
      </c>
      <c r="EG26" s="11"/>
      <c r="EH26" s="11"/>
      <c r="EI26" s="10"/>
      <c r="EJ26" s="11"/>
      <c r="EK26" s="11"/>
      <c r="EL26" s="11"/>
      <c r="EM26" s="11"/>
      <c r="EN26" s="11"/>
      <c r="EO26" s="11"/>
      <c r="EP26" s="11"/>
      <c r="EQ26" s="11"/>
      <c r="ER26" s="11"/>
      <c r="ES26" s="11"/>
      <c r="ET26" s="11"/>
      <c r="EU26" s="11"/>
      <c r="EV26" s="11"/>
      <c r="EW26" s="11"/>
      <c r="EX26" s="11"/>
      <c r="EY26" s="11"/>
      <c r="EZ26" s="11"/>
      <c r="FA26" s="11"/>
      <c r="FB26" s="11"/>
      <c r="FC26" s="11"/>
      <c r="FD26" s="11"/>
      <c r="FE26" s="11"/>
      <c r="FF26" s="11"/>
      <c r="FG26" s="11"/>
      <c r="FH26" s="11"/>
      <c r="FI26" s="11"/>
      <c r="FJ26" s="11"/>
      <c r="FK26" s="11"/>
      <c r="FL26" s="11"/>
      <c r="FM26" s="11"/>
      <c r="FN26" s="11"/>
      <c r="FO26" s="11"/>
      <c r="FP26" s="11"/>
      <c r="FQ26" s="11"/>
      <c r="FR26" s="11"/>
      <c r="FS26" s="11"/>
      <c r="FT26" s="11"/>
      <c r="FU26" s="11"/>
      <c r="FV26" s="11"/>
      <c r="FW26" s="11"/>
      <c r="FX26" s="11"/>
      <c r="FY26" s="11"/>
      <c r="FZ26" s="11"/>
      <c r="GA26" s="11"/>
      <c r="GB26" s="11"/>
      <c r="GC26" s="11"/>
      <c r="GD26" s="11"/>
      <c r="GE26" s="11"/>
      <c r="GF26" s="11"/>
      <c r="GG26" s="11"/>
      <c r="GH26" s="11"/>
      <c r="GI26" s="11"/>
      <c r="GJ26" s="11"/>
      <c r="GK26" s="11"/>
      <c r="GL26" s="11"/>
      <c r="GM26" s="11"/>
      <c r="GN26" s="11"/>
      <c r="GO26" s="11"/>
      <c r="GP26" s="11"/>
      <c r="GQ26" s="11"/>
      <c r="GR26" s="11"/>
      <c r="GS26" s="11"/>
      <c r="GT26" s="11"/>
      <c r="GU26" s="11"/>
      <c r="GV26" s="11"/>
      <c r="GW26" s="11"/>
      <c r="GX26" s="11"/>
      <c r="GY26" s="11"/>
      <c r="GZ26" s="11"/>
      <c r="HA26" s="11"/>
      <c r="HB26" s="11"/>
      <c r="HC26" s="11"/>
      <c r="HD26" s="11"/>
      <c r="HE26" s="11"/>
      <c r="HF26" s="11"/>
      <c r="HG26" s="11"/>
      <c r="HH26" s="11"/>
      <c r="HI26" s="11"/>
      <c r="HJ26" s="11"/>
      <c r="HK26" s="11"/>
      <c r="HL26" s="11"/>
      <c r="HM26" s="11"/>
      <c r="HN26" s="11"/>
      <c r="HO26" s="11"/>
      <c r="HP26" s="11"/>
      <c r="HQ26" s="11"/>
      <c r="HR26" s="11"/>
      <c r="HS26" s="11"/>
      <c r="HT26" s="11"/>
      <c r="HU26" s="11"/>
      <c r="HV26" s="11"/>
      <c r="HW26" s="11"/>
      <c r="HX26" s="11"/>
      <c r="HY26" s="11"/>
      <c r="HZ26" s="11"/>
      <c r="IA26" s="11"/>
      <c r="IB26" s="11"/>
      <c r="IC26" s="11"/>
      <c r="ID26" s="11"/>
      <c r="IE26" s="11"/>
      <c r="IF26" s="11"/>
      <c r="IG26" s="11"/>
      <c r="IH26" s="11"/>
      <c r="II26" s="11"/>
      <c r="IJ26" s="11"/>
      <c r="IK26" s="11"/>
      <c r="IL26" s="11"/>
      <c r="IM26" s="11"/>
      <c r="IN26" s="11"/>
      <c r="IO26" s="11"/>
      <c r="IP26" s="11"/>
      <c r="IQ26" s="11"/>
      <c r="IR26" s="11"/>
      <c r="IS26" s="11"/>
      <c r="IT26" s="11"/>
      <c r="IU26" s="11"/>
      <c r="IV26" s="11"/>
      <c r="IW26" s="11"/>
      <c r="IX26" s="11"/>
      <c r="IY26" s="11"/>
      <c r="IZ26" s="11"/>
      <c r="JA26" s="11"/>
      <c r="JB26" s="11"/>
      <c r="JC26" s="11"/>
      <c r="JD26" s="11"/>
      <c r="JE26" s="11"/>
      <c r="JF26" s="11"/>
      <c r="JG26" s="11"/>
      <c r="JH26" s="11"/>
      <c r="JI26" s="11"/>
      <c r="JJ26" s="11"/>
      <c r="JK26" s="11"/>
      <c r="JL26" s="11"/>
      <c r="JM26" s="11"/>
      <c r="JN26" s="11"/>
      <c r="JO26" s="11"/>
      <c r="JP26" s="11"/>
      <c r="JQ26" s="11"/>
      <c r="JR26" s="11"/>
      <c r="JS26" s="11"/>
      <c r="JT26" s="11"/>
      <c r="JU26" s="11"/>
      <c r="JV26" s="11"/>
      <c r="JW26" s="11"/>
      <c r="JX26" s="11"/>
      <c r="JY26" s="11"/>
      <c r="JZ26" s="11"/>
      <c r="KA26" s="11"/>
      <c r="KB26" s="11"/>
      <c r="KC26" s="11"/>
      <c r="KD26" s="11"/>
      <c r="KE26" s="11"/>
      <c r="KF26" s="11"/>
      <c r="KG26" s="11"/>
      <c r="KH26" s="11"/>
      <c r="KI26" s="11"/>
      <c r="KJ26" s="11"/>
      <c r="KK26" s="11"/>
      <c r="KL26" s="11"/>
      <c r="KM26" s="11"/>
      <c r="KN26" s="11"/>
      <c r="KO26" s="11"/>
      <c r="KP26" s="11"/>
      <c r="KQ26" s="11"/>
      <c r="KR26" s="11"/>
      <c r="KS26" s="11"/>
      <c r="KT26" s="11"/>
      <c r="KU26" s="11"/>
      <c r="KV26" s="11"/>
      <c r="KW26" s="11"/>
      <c r="KX26" s="11"/>
      <c r="KY26" s="11"/>
      <c r="KZ26" s="11"/>
      <c r="LA26" s="11"/>
      <c r="LB26" s="11"/>
      <c r="LC26" s="11"/>
      <c r="LD26" s="11"/>
      <c r="LE26" s="11"/>
      <c r="LF26" s="11"/>
      <c r="LG26" s="11"/>
      <c r="LH26" s="11"/>
      <c r="LI26" s="11"/>
      <c r="LJ26" s="11"/>
      <c r="LK26" s="11"/>
      <c r="LL26" s="11"/>
      <c r="LM26" s="11"/>
      <c r="LN26" s="11"/>
      <c r="LO26" s="11"/>
      <c r="LP26" s="11"/>
      <c r="LQ26" s="11"/>
      <c r="LR26" s="11"/>
      <c r="LS26" s="11"/>
      <c r="LT26" s="11"/>
      <c r="LU26" s="11"/>
      <c r="LV26" s="11"/>
      <c r="LW26" s="11"/>
      <c r="LX26" s="11"/>
      <c r="LY26" s="11"/>
      <c r="LZ26" s="11"/>
      <c r="MA26" s="11"/>
      <c r="MB26" s="11"/>
      <c r="MC26" s="11"/>
      <c r="MD26" s="11"/>
      <c r="ME26" s="11"/>
      <c r="MF26" s="11"/>
      <c r="MG26" s="11"/>
      <c r="MH26" s="11"/>
      <c r="MI26" s="11"/>
      <c r="MJ26" s="11"/>
      <c r="MK26" s="11"/>
      <c r="ML26" s="11"/>
      <c r="MM26" s="11"/>
      <c r="MN26" s="11"/>
      <c r="MO26" s="11"/>
      <c r="MP26" s="11"/>
      <c r="MQ26" s="11"/>
      <c r="MR26" s="11"/>
      <c r="MS26" s="11"/>
      <c r="MT26" s="11"/>
      <c r="MU26" s="11"/>
      <c r="MV26" s="11"/>
      <c r="MW26" s="11"/>
      <c r="MX26" s="11"/>
      <c r="MY26" s="11"/>
      <c r="MZ26" s="11"/>
      <c r="NA26" s="11"/>
      <c r="NB26" s="11"/>
      <c r="NC26" s="11"/>
      <c r="ND26" s="11"/>
      <c r="NE26" s="11"/>
      <c r="NF26" s="11"/>
      <c r="NG26" s="11"/>
      <c r="NH26" s="11"/>
      <c r="NI26" s="11"/>
      <c r="NJ26" s="11"/>
      <c r="NK26" s="11"/>
      <c r="NL26" s="11"/>
      <c r="NM26" s="11"/>
      <c r="NN26" s="11"/>
      <c r="NO26" s="11"/>
      <c r="NP26" s="11"/>
      <c r="NQ26" s="11"/>
      <c r="NR26" s="11"/>
      <c r="NS26" s="11"/>
      <c r="NT26" s="11"/>
      <c r="NU26" s="11"/>
      <c r="NV26" s="11"/>
      <c r="NW26" s="11"/>
      <c r="NX26" s="11"/>
      <c r="NY26" s="11"/>
      <c r="NZ26" s="11"/>
      <c r="OA26" s="11"/>
      <c r="OB26" s="11"/>
      <c r="OC26" s="11"/>
      <c r="OD26" s="11"/>
      <c r="OE26" s="11"/>
      <c r="OF26" s="11"/>
      <c r="OG26" s="11"/>
      <c r="OH26" s="11"/>
      <c r="OI26" s="11"/>
      <c r="OJ26" s="11"/>
      <c r="OK26" s="11"/>
      <c r="OL26" s="11"/>
      <c r="OM26" s="11"/>
      <c r="ON26" s="11"/>
      <c r="OO26" s="11"/>
      <c r="OP26" s="11"/>
      <c r="OQ26" s="11"/>
      <c r="OR26" s="11"/>
      <c r="OS26" s="11"/>
      <c r="OT26" s="11"/>
      <c r="OU26" s="11"/>
      <c r="OV26" s="11"/>
      <c r="OW26" s="11"/>
      <c r="OX26" s="11"/>
      <c r="OY26" s="11"/>
      <c r="OZ26" s="11"/>
      <c r="PA26" s="11"/>
      <c r="PB26" s="11"/>
      <c r="PC26" s="11"/>
      <c r="PD26" s="11"/>
      <c r="PE26" s="11"/>
      <c r="PF26" s="11"/>
      <c r="PG26" s="11"/>
      <c r="PH26" s="11"/>
      <c r="PI26" s="11"/>
      <c r="PJ26" s="11"/>
      <c r="PK26" s="11"/>
      <c r="PL26" s="11"/>
      <c r="PM26" s="11"/>
      <c r="PN26" s="11"/>
      <c r="PO26" s="11"/>
      <c r="PP26" s="11"/>
      <c r="PQ26" s="11"/>
      <c r="PR26" s="11"/>
      <c r="PS26" s="11"/>
      <c r="PT26" s="11"/>
      <c r="PU26" s="11"/>
      <c r="PV26" s="11"/>
      <c r="PW26" s="11"/>
      <c r="PX26" s="11"/>
      <c r="PY26" s="11"/>
      <c r="PZ26" s="11"/>
      <c r="QA26" s="11"/>
      <c r="QB26" s="11"/>
      <c r="QC26" s="11"/>
      <c r="QD26" s="11"/>
      <c r="QE26" s="11"/>
      <c r="QF26" s="11"/>
      <c r="QG26" s="11"/>
      <c r="QH26" s="11"/>
      <c r="QI26" s="11"/>
      <c r="QJ26" s="11"/>
      <c r="QK26" s="11"/>
      <c r="QL26" s="11"/>
      <c r="QM26" s="11"/>
      <c r="QN26" s="11"/>
      <c r="QO26" s="11"/>
      <c r="QP26" s="11"/>
      <c r="QQ26" s="11"/>
      <c r="QR26" s="11"/>
      <c r="QS26" s="11"/>
      <c r="QT26" s="11"/>
      <c r="QU26" s="11"/>
      <c r="QV26" s="11"/>
      <c r="QW26" s="11"/>
      <c r="QX26" s="11"/>
      <c r="QY26" s="11"/>
      <c r="QZ26" s="11"/>
      <c r="RA26" s="11"/>
      <c r="RB26" s="11"/>
      <c r="RC26" s="11"/>
      <c r="RD26" s="11"/>
      <c r="RE26" s="11"/>
      <c r="RF26" s="11"/>
      <c r="RG26" s="11"/>
      <c r="RH26" s="11"/>
      <c r="RI26" s="11"/>
      <c r="RJ26" s="11"/>
      <c r="RK26" s="11"/>
      <c r="RL26" s="11"/>
      <c r="RM26" s="11"/>
      <c r="RN26" s="11"/>
      <c r="RO26" s="11"/>
      <c r="RP26" s="11"/>
      <c r="RQ26" s="11"/>
      <c r="RR26" s="11"/>
      <c r="RS26" s="11"/>
      <c r="RT26" s="11"/>
      <c r="RU26" s="11"/>
      <c r="RV26" s="11"/>
      <c r="RW26" s="11"/>
      <c r="RX26" s="11"/>
      <c r="RY26" s="11"/>
      <c r="RZ26" s="11"/>
      <c r="SA26" s="11"/>
      <c r="SB26" s="11"/>
      <c r="SC26" s="11"/>
      <c r="SD26" s="11"/>
      <c r="SE26" s="11"/>
      <c r="SF26" s="11"/>
      <c r="SG26" s="11"/>
      <c r="SH26" s="11"/>
      <c r="SI26" s="11"/>
      <c r="SJ26" s="11"/>
      <c r="SK26" s="11"/>
      <c r="SL26" s="11"/>
      <c r="SM26" s="11"/>
      <c r="SN26" s="11"/>
      <c r="SO26" s="11"/>
      <c r="SP26" s="11"/>
      <c r="SQ26" s="11"/>
      <c r="SR26" s="11"/>
      <c r="SS26" s="11"/>
      <c r="ST26" s="11"/>
      <c r="SU26" s="11"/>
      <c r="SV26" s="11"/>
      <c r="SW26" s="11"/>
      <c r="SX26" s="11"/>
      <c r="SY26" s="11"/>
      <c r="SZ26" s="11"/>
      <c r="TA26" s="11"/>
      <c r="TB26" s="11"/>
      <c r="TC26" s="11"/>
      <c r="TD26" s="11"/>
      <c r="TE26" s="11"/>
      <c r="TF26" s="11"/>
      <c r="TG26" s="11"/>
      <c r="TH26" s="11"/>
      <c r="TI26" s="11"/>
      <c r="TJ26" s="11"/>
      <c r="TK26" s="11"/>
      <c r="TL26" s="11"/>
      <c r="TM26" s="11"/>
      <c r="TN26" s="11"/>
      <c r="TO26" s="11"/>
      <c r="TP26" s="11"/>
      <c r="TQ26" s="11"/>
      <c r="TR26" s="11"/>
      <c r="TS26" s="11"/>
      <c r="TT26" s="11"/>
      <c r="TU26" s="11"/>
      <c r="TV26" s="11"/>
      <c r="TW26" s="11"/>
      <c r="TX26" s="11"/>
      <c r="TY26" s="11"/>
      <c r="TZ26" s="11"/>
      <c r="UA26" s="11"/>
      <c r="UB26" s="11"/>
      <c r="UC26" s="11"/>
      <c r="UD26" s="11"/>
      <c r="UE26" s="11"/>
      <c r="UF26" s="11"/>
      <c r="UG26" s="11"/>
      <c r="UH26" s="11"/>
      <c r="UI26" s="11"/>
      <c r="UJ26" s="11"/>
      <c r="UK26" s="11"/>
      <c r="UL26" s="11"/>
      <c r="UM26" s="11"/>
      <c r="UN26" s="11"/>
      <c r="UO26" s="11"/>
      <c r="UP26" s="11"/>
      <c r="UQ26" s="11"/>
      <c r="UR26" s="11"/>
      <c r="US26" s="11"/>
      <c r="UT26" s="11"/>
      <c r="UU26" s="11"/>
      <c r="UV26" s="11"/>
      <c r="UW26" s="11"/>
      <c r="UX26" s="11"/>
      <c r="UY26" s="11"/>
      <c r="UZ26" s="11"/>
      <c r="VA26" s="11"/>
      <c r="VB26" s="11"/>
      <c r="VC26" s="11"/>
      <c r="VD26" s="11"/>
      <c r="VE26" s="11"/>
      <c r="VF26" s="11"/>
      <c r="VG26" s="11"/>
      <c r="VH26" s="11"/>
      <c r="VI26" s="11"/>
      <c r="VJ26" s="11"/>
      <c r="VK26" s="11"/>
      <c r="VL26" s="11"/>
      <c r="VM26" s="11"/>
      <c r="VN26" s="11"/>
      <c r="VO26" s="11"/>
      <c r="VP26" s="11"/>
      <c r="VQ26" s="11"/>
      <c r="VR26" s="11"/>
      <c r="VS26" s="11"/>
      <c r="VT26" s="11"/>
      <c r="VU26" s="11"/>
      <c r="VV26" s="11"/>
      <c r="VW26" s="11"/>
      <c r="VX26" s="11"/>
      <c r="VY26" s="11"/>
      <c r="VZ26" s="11"/>
      <c r="WA26" s="11"/>
      <c r="WB26" s="11"/>
      <c r="WC26" s="11"/>
      <c r="WD26" s="11"/>
      <c r="WE26" s="11"/>
      <c r="WF26" s="11"/>
      <c r="WG26" s="11"/>
      <c r="WH26" s="11"/>
      <c r="WI26" s="11"/>
      <c r="WJ26" s="11"/>
      <c r="WK26" s="11"/>
      <c r="WL26" s="11"/>
      <c r="WM26" s="11"/>
      <c r="WN26" s="11"/>
      <c r="WO26" s="11"/>
      <c r="WP26" s="11"/>
      <c r="WQ26" s="11"/>
      <c r="WR26" s="11"/>
      <c r="WS26" s="11"/>
      <c r="WT26" s="11"/>
      <c r="WU26" s="11"/>
      <c r="WV26" s="11"/>
      <c r="WW26" s="11"/>
      <c r="WX26" s="11"/>
      <c r="WY26" s="11"/>
      <c r="WZ26" s="11"/>
      <c r="XA26" s="11"/>
      <c r="XB26" s="11"/>
      <c r="XC26" s="11"/>
      <c r="XD26" s="11"/>
      <c r="XE26" s="11"/>
      <c r="XF26" s="11"/>
      <c r="XG26" s="11"/>
      <c r="XH26" s="11"/>
      <c r="XI26" s="11"/>
      <c r="XJ26" s="11"/>
      <c r="XK26" s="11"/>
      <c r="XL26" s="11"/>
      <c r="XM26" s="11"/>
      <c r="XN26" s="11"/>
      <c r="XO26" s="11"/>
      <c r="XP26" s="11"/>
      <c r="XQ26" s="11"/>
      <c r="XR26" s="11"/>
      <c r="XS26" s="11"/>
      <c r="XT26" s="11"/>
      <c r="XU26" s="11"/>
      <c r="XV26" s="11"/>
      <c r="XW26" s="11"/>
      <c r="XX26" s="11"/>
      <c r="XY26" s="11"/>
      <c r="XZ26" s="11"/>
      <c r="YA26" s="11"/>
      <c r="YB26" s="11"/>
      <c r="YC26" s="11"/>
      <c r="YD26" s="11"/>
      <c r="YE26" s="11"/>
      <c r="YF26" s="11"/>
      <c r="YG26" s="11"/>
      <c r="YH26" s="11"/>
      <c r="YI26" s="11"/>
      <c r="YJ26" s="11"/>
      <c r="YK26" s="11"/>
      <c r="YL26" s="11"/>
      <c r="YM26" s="11"/>
      <c r="YN26" s="11"/>
      <c r="YO26" s="11"/>
      <c r="YP26" s="11"/>
      <c r="YQ26" s="11"/>
      <c r="YR26" s="11"/>
      <c r="YS26" s="11"/>
      <c r="YT26" s="11"/>
      <c r="YU26" s="11"/>
      <c r="YV26" s="11"/>
      <c r="YW26" s="11"/>
      <c r="YX26" s="11"/>
      <c r="YY26" s="11"/>
      <c r="YZ26" s="11"/>
      <c r="ZA26" s="11"/>
      <c r="ZB26" s="11"/>
      <c r="ZC26" s="11"/>
      <c r="ZD26" s="11"/>
      <c r="ZE26" s="11"/>
      <c r="ZF26" s="11"/>
      <c r="ZG26" s="11"/>
      <c r="ZH26" s="11"/>
      <c r="ZI26" s="11"/>
      <c r="ZJ26" s="11"/>
      <c r="ZK26" s="11"/>
      <c r="ZL26" s="11"/>
      <c r="ZM26" s="11"/>
      <c r="ZN26" s="11"/>
      <c r="ZO26" s="11"/>
      <c r="ZP26" s="11"/>
      <c r="ZQ26" s="11"/>
      <c r="ZR26" s="11"/>
      <c r="ZS26" s="11"/>
      <c r="ZT26" s="11"/>
      <c r="ZU26" s="11"/>
      <c r="ZV26" s="11"/>
      <c r="ZW26" s="11"/>
      <c r="ZX26" s="11"/>
      <c r="ZY26" s="11"/>
      <c r="ZZ26" s="11"/>
      <c r="AAA26" s="11"/>
      <c r="AAB26" s="11"/>
      <c r="AAC26" s="11"/>
      <c r="AAD26" s="11"/>
      <c r="AAE26" s="11"/>
      <c r="AAF26" s="11"/>
      <c r="AAG26" s="11"/>
      <c r="AAH26" s="11"/>
      <c r="AAI26" s="11"/>
      <c r="AAJ26" s="11"/>
      <c r="AAK26" s="11"/>
      <c r="AAL26" s="11"/>
      <c r="AAM26" s="11"/>
      <c r="AAN26" s="11"/>
      <c r="AAO26" s="11"/>
      <c r="AAP26" s="11"/>
      <c r="AAQ26" s="11"/>
      <c r="AAR26" s="11"/>
      <c r="AAS26" s="11"/>
      <c r="AAT26" s="11"/>
      <c r="AAU26" s="11"/>
      <c r="AAV26" s="11"/>
      <c r="AAW26" s="11"/>
      <c r="AAX26" s="11"/>
      <c r="AAY26" s="11"/>
      <c r="AAZ26" s="11"/>
      <c r="ABA26" s="11"/>
      <c r="ABB26" s="11"/>
      <c r="ABC26" s="11"/>
      <c r="ABD26" s="11"/>
      <c r="ABE26" s="11"/>
      <c r="ABF26" s="11"/>
      <c r="ABG26" s="11"/>
      <c r="ABH26" s="11"/>
      <c r="ABI26" s="11"/>
      <c r="ABJ26" s="11"/>
      <c r="ABK26" s="11"/>
      <c r="ABL26" s="11"/>
      <c r="ABM26" s="11"/>
      <c r="ABN26" s="11"/>
      <c r="ABO26" s="11"/>
      <c r="ABP26" s="11"/>
      <c r="ABQ26" s="11"/>
      <c r="ABR26" s="11"/>
      <c r="ABS26" s="11"/>
      <c r="ABT26" s="11"/>
      <c r="ABU26" s="11"/>
      <c r="ABV26" s="11"/>
      <c r="ABW26" s="11"/>
      <c r="ABX26" s="11"/>
      <c r="ABY26" s="11"/>
      <c r="ABZ26" s="11"/>
      <c r="ACA26" s="11"/>
      <c r="ACB26" s="11"/>
      <c r="ACC26" s="11"/>
      <c r="ACD26" s="11"/>
      <c r="ACE26" s="11"/>
      <c r="ACF26" s="11"/>
      <c r="ACG26" s="11"/>
      <c r="ACH26" s="11"/>
      <c r="ACI26" s="11"/>
      <c r="ACJ26" s="11"/>
      <c r="ACK26" s="11"/>
      <c r="ACL26" s="11"/>
      <c r="ACM26" s="11"/>
      <c r="ACN26" s="11"/>
      <c r="ACO26" s="11"/>
      <c r="ACP26" s="11"/>
      <c r="ACQ26" s="11"/>
      <c r="ACR26" s="11"/>
      <c r="ACS26" s="11"/>
      <c r="ACT26" s="11"/>
      <c r="ACU26" s="11"/>
      <c r="ACV26" s="11"/>
      <c r="ACW26" s="11"/>
      <c r="ACX26" s="11"/>
      <c r="ACY26" s="11"/>
      <c r="ACZ26" s="11"/>
      <c r="ADA26" s="11"/>
      <c r="ADB26" s="11"/>
      <c r="ADC26" s="11"/>
      <c r="ADD26" s="11"/>
      <c r="ADE26" s="11"/>
      <c r="ADF26" s="11"/>
      <c r="ADG26" s="11"/>
      <c r="ADH26" s="11"/>
      <c r="ADI26" s="11"/>
      <c r="ADJ26" s="11"/>
      <c r="ADK26" s="11"/>
      <c r="ADL26" s="11"/>
      <c r="ADM26" s="11"/>
      <c r="ADN26" s="11"/>
      <c r="ADO26" s="11"/>
      <c r="ADP26" s="11"/>
      <c r="ADQ26" s="11"/>
      <c r="ADR26" s="11"/>
      <c r="ADS26" s="11"/>
      <c r="ADT26" s="11"/>
      <c r="ADU26" s="11"/>
      <c r="ADV26" s="11"/>
      <c r="ADW26" s="11"/>
      <c r="ADX26" s="11"/>
      <c r="ADY26" s="11"/>
      <c r="ADZ26" s="11"/>
      <c r="AEA26" s="11"/>
      <c r="AEB26" s="11"/>
      <c r="AEC26" s="11"/>
      <c r="AED26" s="11"/>
      <c r="AEE26" s="11"/>
      <c r="AEF26" s="11"/>
      <c r="AEG26" s="11"/>
      <c r="AEH26" s="11"/>
      <c r="AEI26" s="11"/>
      <c r="AEJ26" s="11"/>
      <c r="AEK26" s="11"/>
      <c r="AEL26" s="11"/>
      <c r="AEM26" s="11"/>
      <c r="AEN26" s="11"/>
      <c r="AEO26" s="11"/>
      <c r="AEP26" s="11"/>
      <c r="AEQ26" s="11"/>
      <c r="AER26" s="11"/>
      <c r="AES26" s="11"/>
      <c r="AET26" s="11"/>
      <c r="AEU26" s="11"/>
      <c r="AEV26" s="11"/>
      <c r="AEW26" s="11"/>
      <c r="AEX26" s="11"/>
      <c r="AEY26" s="11"/>
      <c r="AEZ26" s="11"/>
      <c r="AFA26" s="11"/>
      <c r="AFB26" s="11"/>
      <c r="AFC26" s="11"/>
      <c r="AFD26" s="11"/>
      <c r="AFE26" s="11"/>
      <c r="AFF26" s="11"/>
      <c r="AFG26" s="11"/>
      <c r="AFH26" s="11"/>
      <c r="AFI26" s="11"/>
      <c r="AFJ26" s="11"/>
      <c r="AFK26" s="11"/>
      <c r="AFL26" s="11"/>
      <c r="AFM26" s="11"/>
      <c r="AFN26" s="11"/>
      <c r="AFO26" s="11"/>
      <c r="AFP26" s="11"/>
      <c r="AFQ26" s="11"/>
      <c r="AFR26" s="11"/>
      <c r="AFS26" s="11"/>
      <c r="AFT26" s="11"/>
      <c r="AFU26" s="11"/>
      <c r="AFV26" s="11"/>
      <c r="AFW26" s="11"/>
      <c r="AFX26" s="11"/>
      <c r="AFY26" s="11"/>
      <c r="AFZ26" s="11"/>
      <c r="AGA26" s="11"/>
      <c r="AGB26" s="11"/>
      <c r="AGC26" s="11"/>
      <c r="AGD26" s="11"/>
      <c r="AGE26" s="11"/>
      <c r="AGF26" s="11"/>
      <c r="AGG26" s="11"/>
      <c r="AGH26" s="11"/>
      <c r="AGI26" s="11"/>
      <c r="AGJ26" s="11"/>
      <c r="AGK26" s="11"/>
      <c r="AGL26" s="11"/>
      <c r="AGM26" s="11"/>
      <c r="AGN26" s="11"/>
      <c r="AGO26" s="11"/>
      <c r="AGP26" s="11"/>
      <c r="AGQ26" s="11"/>
      <c r="AGR26" s="11"/>
      <c r="AGS26" s="11"/>
      <c r="AGT26" s="11"/>
      <c r="AGU26" s="11"/>
      <c r="AGV26" s="11"/>
      <c r="AGW26" s="11"/>
      <c r="AGX26" s="11"/>
      <c r="AGY26" s="11"/>
      <c r="AGZ26" s="11"/>
      <c r="AHA26" s="11"/>
      <c r="AHB26" s="11"/>
      <c r="AHC26" s="11"/>
      <c r="AHD26" s="11"/>
      <c r="AHE26" s="11"/>
      <c r="AHF26" s="11"/>
      <c r="AHG26" s="11"/>
      <c r="AHH26" s="11"/>
      <c r="AHI26" s="11"/>
      <c r="AHJ26" s="11"/>
      <c r="AHK26" s="11"/>
      <c r="AHL26" s="11"/>
      <c r="AHM26" s="11"/>
      <c r="AHN26" s="11"/>
      <c r="AHO26" s="11"/>
      <c r="AHP26" s="11"/>
      <c r="AHQ26" s="11"/>
      <c r="AHR26" s="11"/>
      <c r="AHS26" s="11"/>
      <c r="AHT26" s="11"/>
      <c r="AHU26" s="11"/>
      <c r="AHV26" s="11"/>
      <c r="AHW26" s="11"/>
      <c r="AHX26" s="11"/>
      <c r="AHY26" s="11"/>
      <c r="AHZ26" s="11"/>
      <c r="AIA26" s="11"/>
      <c r="AIB26" s="11"/>
      <c r="AIC26" s="11"/>
      <c r="AID26" s="11"/>
      <c r="AIE26" s="11"/>
      <c r="AIF26" s="11"/>
      <c r="AIG26" s="11"/>
      <c r="AIH26" s="11"/>
      <c r="AII26" s="11"/>
      <c r="AIJ26" s="11"/>
      <c r="AIK26" s="11"/>
      <c r="AIL26" s="11"/>
      <c r="AIM26" s="11"/>
    </row>
    <row r="27">
      <c r="B27" s="7" t="s">
        <v>497</v>
      </c>
      <c r="C27" s="11"/>
      <c r="D27" s="11"/>
      <c r="E27" s="11"/>
      <c r="F27" s="11"/>
      <c r="G27" s="11"/>
      <c r="H27" s="11"/>
      <c r="I27" s="11"/>
      <c r="J27" s="11"/>
      <c r="K27" s="11"/>
      <c r="L27" s="11"/>
      <c r="M27" s="11"/>
      <c r="N27" s="10">
        <v>6017727.0</v>
      </c>
      <c r="O27" s="11"/>
      <c r="P27" s="11"/>
      <c r="Q27" s="11"/>
      <c r="R27" s="11"/>
      <c r="S27" s="11"/>
      <c r="T27" s="11"/>
      <c r="U27" s="11"/>
      <c r="V27" s="11"/>
      <c r="W27" s="11"/>
      <c r="X27" s="10"/>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c r="AW27" s="11"/>
      <c r="AX27" s="11"/>
      <c r="AY27" s="11"/>
      <c r="AZ27" s="10"/>
      <c r="BA27" s="11"/>
      <c r="BB27" s="11"/>
      <c r="BC27" s="11"/>
      <c r="BD27" s="11"/>
      <c r="BE27" s="11"/>
      <c r="BF27" s="11"/>
      <c r="BG27" s="11"/>
      <c r="BH27" s="11"/>
      <c r="BI27" s="11"/>
      <c r="BJ27" s="11"/>
      <c r="BK27" s="11"/>
      <c r="BL27" s="11"/>
      <c r="BM27" s="11"/>
      <c r="BN27" s="11"/>
      <c r="BO27" s="11"/>
      <c r="BP27" s="11"/>
      <c r="BQ27" s="11"/>
      <c r="BR27" s="11"/>
      <c r="BS27" s="11"/>
      <c r="BT27" s="11"/>
      <c r="BU27" s="11"/>
      <c r="BV27" s="11"/>
      <c r="BW27" s="11"/>
      <c r="BX27" s="11"/>
      <c r="BY27" s="11"/>
      <c r="BZ27" s="11"/>
      <c r="CA27" s="11"/>
      <c r="CB27" s="11"/>
      <c r="CC27" s="11"/>
      <c r="CD27" s="11"/>
      <c r="CE27" s="11"/>
      <c r="CF27" s="11"/>
      <c r="CG27" s="11"/>
      <c r="CH27" s="11"/>
      <c r="CI27" s="11"/>
      <c r="CJ27" s="11"/>
      <c r="CK27" s="11"/>
      <c r="CL27" s="11"/>
      <c r="CM27" s="11"/>
      <c r="CN27" s="11"/>
      <c r="CO27" s="11"/>
      <c r="CP27" s="11"/>
      <c r="CQ27" s="11"/>
      <c r="CR27" s="11"/>
      <c r="CS27" s="11"/>
      <c r="CT27" s="11"/>
      <c r="CU27" s="11"/>
      <c r="CV27" s="11"/>
      <c r="CW27" s="11"/>
      <c r="CX27" s="11"/>
      <c r="CY27" s="11"/>
      <c r="CZ27" s="11"/>
      <c r="DA27" s="11"/>
      <c r="DB27" s="11"/>
      <c r="DC27" s="11"/>
      <c r="DD27" s="11"/>
      <c r="DE27" s="11"/>
      <c r="DF27" s="11"/>
      <c r="DG27" s="10">
        <v>1706000.0</v>
      </c>
      <c r="DH27" s="11"/>
      <c r="DI27" s="11"/>
      <c r="DJ27" s="11"/>
      <c r="DK27" s="11"/>
      <c r="DL27" s="11"/>
      <c r="DM27" s="11"/>
      <c r="DN27" s="11"/>
      <c r="DO27" s="11"/>
      <c r="DP27" s="11"/>
      <c r="DQ27" s="11"/>
      <c r="DR27" s="11"/>
      <c r="DS27" s="11"/>
      <c r="DT27" s="11"/>
      <c r="DU27" s="10">
        <v>2.8023724E7</v>
      </c>
      <c r="DV27" s="11"/>
      <c r="DW27" s="11"/>
      <c r="DX27" s="11"/>
      <c r="DY27" s="11"/>
      <c r="DZ27" s="11"/>
      <c r="EA27" s="11"/>
      <c r="EB27" s="11"/>
      <c r="EC27" s="43">
        <v>86025.0</v>
      </c>
      <c r="ED27" s="11"/>
      <c r="EE27" s="11"/>
      <c r="EF27" s="11"/>
      <c r="EG27" s="10">
        <v>2.86E8</v>
      </c>
      <c r="EH27" s="10">
        <v>7762.0</v>
      </c>
      <c r="EI27" s="10">
        <v>36154.0</v>
      </c>
      <c r="EJ27" s="11"/>
      <c r="EK27" s="11"/>
      <c r="EL27" s="11"/>
      <c r="EM27" s="11"/>
      <c r="EN27" s="11"/>
      <c r="EO27" s="11"/>
      <c r="EP27" s="11"/>
      <c r="EQ27" s="11"/>
      <c r="ER27" s="11"/>
      <c r="ES27" s="11"/>
      <c r="ET27" s="11"/>
      <c r="EU27" s="11"/>
      <c r="EV27" s="11"/>
      <c r="EW27" s="11"/>
      <c r="EX27" s="11"/>
      <c r="EY27" s="11"/>
      <c r="EZ27" s="11"/>
      <c r="FA27" s="11"/>
      <c r="FB27" s="11"/>
      <c r="FC27" s="11"/>
      <c r="FD27" s="11"/>
      <c r="FE27" s="11"/>
      <c r="FF27" s="11"/>
      <c r="FG27" s="11"/>
      <c r="FH27" s="11"/>
      <c r="FI27" s="11"/>
      <c r="FJ27" s="11"/>
      <c r="FK27" s="11"/>
      <c r="FL27" s="11"/>
      <c r="FM27" s="11"/>
      <c r="FN27" s="11"/>
      <c r="FO27" s="11"/>
      <c r="FP27" s="11"/>
      <c r="FQ27" s="11"/>
      <c r="FR27" s="11"/>
      <c r="FS27" s="11"/>
      <c r="FT27" s="11"/>
      <c r="FU27" s="11"/>
      <c r="FV27" s="11"/>
      <c r="FW27" s="11"/>
      <c r="FX27" s="11"/>
      <c r="FY27" s="11"/>
      <c r="FZ27" s="11"/>
      <c r="GA27" s="11"/>
      <c r="GB27" s="11"/>
      <c r="GC27" s="11"/>
      <c r="GD27" s="11"/>
      <c r="GE27" s="11"/>
      <c r="GF27" s="11"/>
      <c r="GG27" s="11"/>
      <c r="GH27" s="11"/>
      <c r="GI27" s="11"/>
      <c r="GJ27" s="11"/>
      <c r="GK27" s="11"/>
      <c r="GL27" s="11"/>
      <c r="GM27" s="11"/>
      <c r="GN27" s="11"/>
      <c r="GO27" s="11"/>
      <c r="GP27" s="11"/>
      <c r="GQ27" s="11"/>
      <c r="GR27" s="11"/>
      <c r="GS27" s="11"/>
      <c r="GT27" s="11"/>
      <c r="GU27" s="11"/>
      <c r="GV27" s="11"/>
      <c r="GW27" s="11"/>
      <c r="GX27" s="11"/>
      <c r="GY27" s="11"/>
      <c r="GZ27" s="11"/>
      <c r="HA27" s="11"/>
      <c r="HB27" s="11"/>
      <c r="HC27" s="11"/>
      <c r="HD27" s="11"/>
      <c r="HE27" s="11"/>
      <c r="HF27" s="11"/>
      <c r="HG27" s="11"/>
      <c r="HH27" s="11"/>
      <c r="HI27" s="11"/>
      <c r="HJ27" s="11"/>
      <c r="HK27" s="11"/>
      <c r="HL27" s="11"/>
      <c r="HM27" s="11"/>
      <c r="HN27" s="11"/>
      <c r="HO27" s="11"/>
      <c r="HP27" s="11"/>
      <c r="HQ27" s="11"/>
      <c r="HR27" s="11"/>
      <c r="HS27" s="11"/>
      <c r="HT27" s="11"/>
      <c r="HU27" s="11"/>
      <c r="HV27" s="11"/>
      <c r="HW27" s="11"/>
      <c r="HX27" s="11"/>
      <c r="HY27" s="11"/>
      <c r="HZ27" s="11"/>
      <c r="IA27" s="11"/>
      <c r="IB27" s="11"/>
      <c r="IC27" s="11"/>
      <c r="ID27" s="11"/>
      <c r="IE27" s="11"/>
      <c r="IF27" s="11"/>
      <c r="IG27" s="11"/>
      <c r="IH27" s="11"/>
      <c r="II27" s="11"/>
      <c r="IJ27" s="11"/>
      <c r="IK27" s="11"/>
      <c r="IL27" s="11"/>
      <c r="IM27" s="11"/>
      <c r="IN27" s="11"/>
      <c r="IO27" s="11"/>
      <c r="IP27" s="11"/>
      <c r="IQ27" s="11"/>
      <c r="IR27" s="11"/>
      <c r="IS27" s="11"/>
      <c r="IT27" s="11"/>
      <c r="IU27" s="11"/>
      <c r="IV27" s="11"/>
      <c r="IW27" s="11"/>
      <c r="IX27" s="11"/>
      <c r="IY27" s="11"/>
      <c r="IZ27" s="11"/>
      <c r="JA27" s="11"/>
      <c r="JB27" s="11"/>
      <c r="JC27" s="11"/>
      <c r="JD27" s="11"/>
      <c r="JE27" s="11"/>
      <c r="JF27" s="11"/>
      <c r="JG27" s="11"/>
      <c r="JH27" s="11"/>
      <c r="JI27" s="11"/>
      <c r="JJ27" s="11"/>
      <c r="JK27" s="11"/>
      <c r="JL27" s="11"/>
      <c r="JM27" s="11"/>
      <c r="JN27" s="11"/>
      <c r="JO27" s="11"/>
      <c r="JP27" s="11"/>
      <c r="JQ27" s="11"/>
      <c r="JR27" s="11"/>
      <c r="JS27" s="11"/>
      <c r="JT27" s="11"/>
      <c r="JU27" s="11"/>
      <c r="JV27" s="11"/>
      <c r="JW27" s="11"/>
      <c r="JX27" s="11"/>
      <c r="JY27" s="11"/>
      <c r="JZ27" s="11"/>
      <c r="KA27" s="11"/>
      <c r="KB27" s="11"/>
      <c r="KC27" s="11"/>
      <c r="KD27" s="11"/>
      <c r="KE27" s="11"/>
      <c r="KF27" s="11"/>
      <c r="KG27" s="11"/>
      <c r="KH27" s="11"/>
      <c r="KI27" s="11"/>
      <c r="KJ27" s="11"/>
      <c r="KK27" s="11"/>
      <c r="KL27" s="11"/>
      <c r="KM27" s="11"/>
      <c r="KN27" s="11"/>
      <c r="KO27" s="11"/>
      <c r="KP27" s="11"/>
      <c r="KQ27" s="11"/>
      <c r="KR27" s="11"/>
      <c r="KS27" s="11"/>
      <c r="KT27" s="11"/>
      <c r="KU27" s="11"/>
      <c r="KV27" s="11"/>
      <c r="KW27" s="11"/>
      <c r="KX27" s="11"/>
      <c r="KY27" s="11"/>
      <c r="KZ27" s="11"/>
      <c r="LA27" s="11"/>
      <c r="LB27" s="11"/>
      <c r="LC27" s="11"/>
      <c r="LD27" s="11"/>
      <c r="LE27" s="11"/>
      <c r="LF27" s="11"/>
      <c r="LG27" s="11"/>
      <c r="LH27" s="11"/>
      <c r="LI27" s="11"/>
      <c r="LJ27" s="11"/>
      <c r="LK27" s="11"/>
      <c r="LL27" s="11"/>
      <c r="LM27" s="11"/>
      <c r="LN27" s="11"/>
      <c r="LO27" s="11"/>
      <c r="LP27" s="11"/>
      <c r="LQ27" s="11"/>
      <c r="LR27" s="11"/>
      <c r="LS27" s="11"/>
      <c r="LT27" s="11"/>
      <c r="LU27" s="11"/>
      <c r="LV27" s="11"/>
      <c r="LW27" s="11"/>
      <c r="LX27" s="11"/>
      <c r="LY27" s="11"/>
      <c r="LZ27" s="11"/>
      <c r="MA27" s="11"/>
      <c r="MB27" s="11"/>
      <c r="MC27" s="11"/>
      <c r="MD27" s="11"/>
      <c r="ME27" s="11"/>
      <c r="MF27" s="11"/>
      <c r="MG27" s="11"/>
      <c r="MH27" s="11"/>
      <c r="MI27" s="11"/>
      <c r="MJ27" s="11"/>
      <c r="MK27" s="11"/>
      <c r="ML27" s="11"/>
      <c r="MM27" s="11"/>
      <c r="MN27" s="11"/>
      <c r="MO27" s="11"/>
      <c r="MP27" s="11"/>
      <c r="MQ27" s="11"/>
      <c r="MR27" s="11"/>
      <c r="MS27" s="11"/>
      <c r="MT27" s="11"/>
      <c r="MU27" s="11"/>
      <c r="MV27" s="11"/>
      <c r="MW27" s="11"/>
      <c r="MX27" s="11"/>
      <c r="MY27" s="11"/>
      <c r="MZ27" s="11"/>
      <c r="NA27" s="11"/>
      <c r="NB27" s="11"/>
      <c r="NC27" s="11"/>
      <c r="ND27" s="11"/>
      <c r="NE27" s="11"/>
      <c r="NF27" s="11"/>
      <c r="NG27" s="11"/>
      <c r="NH27" s="11"/>
      <c r="NI27" s="11"/>
      <c r="NJ27" s="11"/>
      <c r="NK27" s="11"/>
      <c r="NL27" s="11"/>
      <c r="NM27" s="11"/>
      <c r="NN27" s="11"/>
      <c r="NO27" s="11"/>
      <c r="NP27" s="11"/>
      <c r="NQ27" s="11"/>
      <c r="NR27" s="11"/>
      <c r="NS27" s="11"/>
      <c r="NT27" s="11"/>
      <c r="NU27" s="11"/>
      <c r="NV27" s="11"/>
      <c r="NW27" s="11"/>
      <c r="NX27" s="11"/>
      <c r="NY27" s="11"/>
      <c r="NZ27" s="11"/>
      <c r="OA27" s="11"/>
      <c r="OB27" s="11"/>
      <c r="OC27" s="11"/>
      <c r="OD27" s="11"/>
      <c r="OE27" s="11"/>
      <c r="OF27" s="11"/>
      <c r="OG27" s="11"/>
      <c r="OH27" s="11"/>
      <c r="OI27" s="11"/>
      <c r="OJ27" s="11"/>
      <c r="OK27" s="11"/>
      <c r="OL27" s="11"/>
      <c r="OM27" s="11"/>
      <c r="ON27" s="11"/>
      <c r="OO27" s="11"/>
      <c r="OP27" s="11"/>
      <c r="OQ27" s="11"/>
      <c r="OR27" s="11"/>
      <c r="OS27" s="11"/>
      <c r="OT27" s="11"/>
      <c r="OU27" s="11"/>
      <c r="OV27" s="11"/>
      <c r="OW27" s="11"/>
      <c r="OX27" s="11"/>
      <c r="OY27" s="11"/>
      <c r="OZ27" s="11"/>
      <c r="PA27" s="11"/>
      <c r="PB27" s="11"/>
      <c r="PC27" s="11"/>
      <c r="PD27" s="11"/>
      <c r="PE27" s="11"/>
      <c r="PF27" s="11"/>
      <c r="PG27" s="11"/>
      <c r="PH27" s="11"/>
      <c r="PI27" s="11"/>
      <c r="PJ27" s="11"/>
      <c r="PK27" s="11"/>
      <c r="PL27" s="11"/>
      <c r="PM27" s="11"/>
      <c r="PN27" s="11"/>
      <c r="PO27" s="11"/>
      <c r="PP27" s="11"/>
      <c r="PQ27" s="11"/>
      <c r="PR27" s="11"/>
      <c r="PS27" s="11"/>
      <c r="PT27" s="11"/>
      <c r="PU27" s="11"/>
      <c r="PV27" s="11"/>
      <c r="PW27" s="11"/>
      <c r="PX27" s="11"/>
      <c r="PY27" s="11"/>
      <c r="PZ27" s="11"/>
      <c r="QA27" s="11"/>
      <c r="QB27" s="11"/>
      <c r="QC27" s="11"/>
      <c r="QD27" s="11"/>
      <c r="QE27" s="11"/>
      <c r="QF27" s="11"/>
      <c r="QG27" s="11"/>
      <c r="QH27" s="11"/>
      <c r="QI27" s="11"/>
      <c r="QJ27" s="11"/>
      <c r="QK27" s="11"/>
      <c r="QL27" s="11"/>
      <c r="QM27" s="11"/>
      <c r="QN27" s="11"/>
      <c r="QO27" s="11"/>
      <c r="QP27" s="11"/>
      <c r="QQ27" s="11"/>
      <c r="QR27" s="11"/>
      <c r="QS27" s="11"/>
      <c r="QT27" s="11"/>
      <c r="QU27" s="11"/>
      <c r="QV27" s="11"/>
      <c r="QW27" s="11"/>
      <c r="QX27" s="11"/>
      <c r="QY27" s="11"/>
      <c r="QZ27" s="11"/>
      <c r="RA27" s="11"/>
      <c r="RB27" s="11"/>
      <c r="RC27" s="11"/>
      <c r="RD27" s="11"/>
      <c r="RE27" s="11"/>
      <c r="RF27" s="11"/>
      <c r="RG27" s="11"/>
      <c r="RH27" s="11"/>
      <c r="RI27" s="11"/>
      <c r="RJ27" s="11"/>
      <c r="RK27" s="11"/>
      <c r="RL27" s="11"/>
      <c r="RM27" s="11"/>
      <c r="RN27" s="11"/>
      <c r="RO27" s="11"/>
      <c r="RP27" s="11"/>
      <c r="RQ27" s="11"/>
      <c r="RR27" s="11"/>
      <c r="RS27" s="11"/>
      <c r="RT27" s="11"/>
      <c r="RU27" s="11"/>
      <c r="RV27" s="11"/>
      <c r="RW27" s="11"/>
      <c r="RX27" s="11"/>
      <c r="RY27" s="11"/>
      <c r="RZ27" s="11"/>
      <c r="SA27" s="11"/>
      <c r="SB27" s="11"/>
      <c r="SC27" s="11"/>
      <c r="SD27" s="11"/>
      <c r="SE27" s="11"/>
      <c r="SF27" s="11"/>
      <c r="SG27" s="11"/>
      <c r="SH27" s="11"/>
      <c r="SI27" s="11"/>
      <c r="SJ27" s="11"/>
      <c r="SK27" s="11"/>
      <c r="SL27" s="11"/>
      <c r="SM27" s="11"/>
      <c r="SN27" s="11"/>
      <c r="SO27" s="11"/>
      <c r="SP27" s="11"/>
      <c r="SQ27" s="11"/>
      <c r="SR27" s="11"/>
      <c r="SS27" s="11"/>
      <c r="ST27" s="11"/>
      <c r="SU27" s="11"/>
      <c r="SV27" s="11"/>
      <c r="SW27" s="11"/>
      <c r="SX27" s="11"/>
      <c r="SY27" s="11"/>
      <c r="SZ27" s="11"/>
      <c r="TA27" s="11"/>
      <c r="TB27" s="11"/>
      <c r="TC27" s="11"/>
      <c r="TD27" s="11"/>
      <c r="TE27" s="11"/>
      <c r="TF27" s="11"/>
      <c r="TG27" s="11"/>
      <c r="TH27" s="11"/>
      <c r="TI27" s="11"/>
      <c r="TJ27" s="11"/>
      <c r="TK27" s="11"/>
      <c r="TL27" s="11"/>
      <c r="TM27" s="11"/>
      <c r="TN27" s="11"/>
      <c r="TO27" s="11"/>
      <c r="TP27" s="11"/>
      <c r="TQ27" s="11"/>
      <c r="TR27" s="11"/>
      <c r="TS27" s="11"/>
      <c r="TT27" s="11"/>
      <c r="TU27" s="11"/>
      <c r="TV27" s="11"/>
      <c r="TW27" s="11"/>
      <c r="TX27" s="11"/>
      <c r="TY27" s="11"/>
      <c r="TZ27" s="11"/>
      <c r="UA27" s="11"/>
      <c r="UB27" s="11"/>
      <c r="UC27" s="11"/>
      <c r="UD27" s="11"/>
      <c r="UE27" s="11"/>
      <c r="UF27" s="11"/>
      <c r="UG27" s="11"/>
      <c r="UH27" s="11"/>
      <c r="UI27" s="11"/>
      <c r="UJ27" s="11"/>
      <c r="UK27" s="11"/>
      <c r="UL27" s="11"/>
      <c r="UM27" s="11"/>
      <c r="UN27" s="11"/>
      <c r="UO27" s="11"/>
      <c r="UP27" s="11"/>
      <c r="UQ27" s="11"/>
      <c r="UR27" s="11"/>
      <c r="US27" s="11"/>
      <c r="UT27" s="11"/>
      <c r="UU27" s="11"/>
      <c r="UV27" s="11"/>
      <c r="UW27" s="11"/>
      <c r="UX27" s="11"/>
      <c r="UY27" s="11"/>
      <c r="UZ27" s="11"/>
      <c r="VA27" s="11"/>
      <c r="VB27" s="11"/>
      <c r="VC27" s="11"/>
      <c r="VD27" s="11"/>
      <c r="VE27" s="11"/>
      <c r="VF27" s="11"/>
      <c r="VG27" s="11"/>
      <c r="VH27" s="11"/>
      <c r="VI27" s="11"/>
      <c r="VJ27" s="11"/>
      <c r="VK27" s="11"/>
      <c r="VL27" s="11"/>
      <c r="VM27" s="11"/>
      <c r="VN27" s="11"/>
      <c r="VO27" s="11"/>
      <c r="VP27" s="11"/>
      <c r="VQ27" s="11"/>
      <c r="VR27" s="11"/>
      <c r="VS27" s="11"/>
      <c r="VT27" s="11"/>
      <c r="VU27" s="11"/>
      <c r="VV27" s="11"/>
      <c r="VW27" s="11"/>
      <c r="VX27" s="11"/>
      <c r="VY27" s="11"/>
      <c r="VZ27" s="11"/>
      <c r="WA27" s="11"/>
      <c r="WB27" s="11"/>
      <c r="WC27" s="11"/>
      <c r="WD27" s="11"/>
      <c r="WE27" s="11"/>
      <c r="WF27" s="11"/>
      <c r="WG27" s="11"/>
      <c r="WH27" s="11"/>
      <c r="WI27" s="11"/>
      <c r="WJ27" s="11"/>
      <c r="WK27" s="11"/>
      <c r="WL27" s="11"/>
      <c r="WM27" s="11"/>
      <c r="WN27" s="11"/>
      <c r="WO27" s="11"/>
      <c r="WP27" s="11"/>
      <c r="WQ27" s="11"/>
      <c r="WR27" s="11"/>
      <c r="WS27" s="11"/>
      <c r="WT27" s="11"/>
      <c r="WU27" s="11"/>
      <c r="WV27" s="11"/>
      <c r="WW27" s="11"/>
      <c r="WX27" s="11"/>
      <c r="WY27" s="11"/>
      <c r="WZ27" s="11"/>
      <c r="XA27" s="11"/>
      <c r="XB27" s="11"/>
      <c r="XC27" s="11"/>
      <c r="XD27" s="11"/>
      <c r="XE27" s="11"/>
      <c r="XF27" s="11"/>
      <c r="XG27" s="11"/>
      <c r="XH27" s="11"/>
      <c r="XI27" s="11"/>
      <c r="XJ27" s="11"/>
      <c r="XK27" s="11"/>
      <c r="XL27" s="11"/>
      <c r="XM27" s="11"/>
      <c r="XN27" s="11"/>
      <c r="XO27" s="11"/>
      <c r="XP27" s="11"/>
      <c r="XQ27" s="11"/>
      <c r="XR27" s="11"/>
      <c r="XS27" s="11"/>
      <c r="XT27" s="11"/>
      <c r="XU27" s="11"/>
      <c r="XV27" s="11"/>
      <c r="XW27" s="11"/>
      <c r="XX27" s="11"/>
      <c r="XY27" s="11"/>
      <c r="XZ27" s="11"/>
      <c r="YA27" s="11"/>
      <c r="YB27" s="11"/>
      <c r="YC27" s="11"/>
      <c r="YD27" s="11"/>
      <c r="YE27" s="11"/>
      <c r="YF27" s="11"/>
      <c r="YG27" s="11"/>
      <c r="YH27" s="11"/>
      <c r="YI27" s="11"/>
      <c r="YJ27" s="11"/>
      <c r="YK27" s="11"/>
      <c r="YL27" s="11"/>
      <c r="YM27" s="11"/>
      <c r="YN27" s="11"/>
      <c r="YO27" s="11"/>
      <c r="YP27" s="11"/>
      <c r="YQ27" s="11"/>
      <c r="YR27" s="11"/>
      <c r="YS27" s="11"/>
      <c r="YT27" s="11"/>
      <c r="YU27" s="11"/>
      <c r="YV27" s="11"/>
      <c r="YW27" s="11"/>
      <c r="YX27" s="11"/>
      <c r="YY27" s="11"/>
      <c r="YZ27" s="11"/>
      <c r="ZA27" s="11"/>
      <c r="ZB27" s="11"/>
      <c r="ZC27" s="11"/>
      <c r="ZD27" s="11"/>
      <c r="ZE27" s="11"/>
      <c r="ZF27" s="11"/>
      <c r="ZG27" s="11"/>
      <c r="ZH27" s="11"/>
      <c r="ZI27" s="11"/>
      <c r="ZJ27" s="11"/>
      <c r="ZK27" s="11"/>
      <c r="ZL27" s="11"/>
      <c r="ZM27" s="11"/>
      <c r="ZN27" s="11"/>
      <c r="ZO27" s="11"/>
      <c r="ZP27" s="11"/>
      <c r="ZQ27" s="11"/>
      <c r="ZR27" s="11"/>
      <c r="ZS27" s="11"/>
      <c r="ZT27" s="11"/>
      <c r="ZU27" s="11"/>
      <c r="ZV27" s="11"/>
      <c r="ZW27" s="11"/>
      <c r="ZX27" s="11"/>
      <c r="ZY27" s="11"/>
      <c r="ZZ27" s="11"/>
      <c r="AAA27" s="11"/>
      <c r="AAB27" s="11"/>
      <c r="AAC27" s="11"/>
      <c r="AAD27" s="11"/>
      <c r="AAE27" s="11"/>
      <c r="AAF27" s="11"/>
      <c r="AAG27" s="11"/>
      <c r="AAH27" s="11"/>
      <c r="AAI27" s="11"/>
      <c r="AAJ27" s="11"/>
      <c r="AAK27" s="11"/>
      <c r="AAL27" s="11"/>
      <c r="AAM27" s="11"/>
      <c r="AAN27" s="11"/>
      <c r="AAO27" s="11"/>
      <c r="AAP27" s="11"/>
      <c r="AAQ27" s="11"/>
      <c r="AAR27" s="11"/>
      <c r="AAS27" s="11"/>
      <c r="AAT27" s="11"/>
      <c r="AAU27" s="11"/>
      <c r="AAV27" s="11"/>
      <c r="AAW27" s="11"/>
      <c r="AAX27" s="11"/>
      <c r="AAY27" s="11"/>
      <c r="AAZ27" s="11"/>
      <c r="ABA27" s="11"/>
      <c r="ABB27" s="11"/>
      <c r="ABC27" s="11"/>
      <c r="ABD27" s="11"/>
      <c r="ABE27" s="11"/>
      <c r="ABF27" s="11"/>
      <c r="ABG27" s="11"/>
      <c r="ABH27" s="11"/>
      <c r="ABI27" s="11"/>
      <c r="ABJ27" s="11"/>
      <c r="ABK27" s="11"/>
      <c r="ABL27" s="11"/>
      <c r="ABM27" s="11"/>
      <c r="ABN27" s="11"/>
      <c r="ABO27" s="11"/>
      <c r="ABP27" s="11"/>
      <c r="ABQ27" s="11"/>
      <c r="ABR27" s="11"/>
      <c r="ABS27" s="11"/>
      <c r="ABT27" s="11"/>
      <c r="ABU27" s="11"/>
      <c r="ABV27" s="11"/>
      <c r="ABW27" s="11"/>
      <c r="ABX27" s="11"/>
      <c r="ABY27" s="11"/>
      <c r="ABZ27" s="11"/>
      <c r="ACA27" s="11"/>
      <c r="ACB27" s="11"/>
      <c r="ACC27" s="11"/>
      <c r="ACD27" s="11"/>
      <c r="ACE27" s="11"/>
      <c r="ACF27" s="11"/>
      <c r="ACG27" s="11"/>
      <c r="ACH27" s="11"/>
      <c r="ACI27" s="11"/>
      <c r="ACJ27" s="11"/>
      <c r="ACK27" s="11"/>
      <c r="ACL27" s="11"/>
      <c r="ACM27" s="11"/>
      <c r="ACN27" s="11"/>
      <c r="ACO27" s="11"/>
      <c r="ACP27" s="11"/>
      <c r="ACQ27" s="11"/>
      <c r="ACR27" s="11"/>
      <c r="ACS27" s="11"/>
      <c r="ACT27" s="11"/>
      <c r="ACU27" s="11"/>
      <c r="ACV27" s="11"/>
      <c r="ACW27" s="11"/>
      <c r="ACX27" s="11"/>
      <c r="ACY27" s="11"/>
      <c r="ACZ27" s="11"/>
      <c r="ADA27" s="11"/>
      <c r="ADB27" s="11"/>
      <c r="ADC27" s="11"/>
      <c r="ADD27" s="11"/>
      <c r="ADE27" s="11"/>
      <c r="ADF27" s="11"/>
      <c r="ADG27" s="11"/>
      <c r="ADH27" s="11"/>
      <c r="ADI27" s="11"/>
      <c r="ADJ27" s="11"/>
      <c r="ADK27" s="11"/>
      <c r="ADL27" s="11"/>
      <c r="ADM27" s="11"/>
      <c r="ADN27" s="11"/>
      <c r="ADO27" s="11"/>
      <c r="ADP27" s="11"/>
      <c r="ADQ27" s="11"/>
      <c r="ADR27" s="11"/>
      <c r="ADS27" s="11"/>
      <c r="ADT27" s="11"/>
      <c r="ADU27" s="11"/>
      <c r="ADV27" s="11"/>
      <c r="ADW27" s="11"/>
      <c r="ADX27" s="11"/>
      <c r="ADY27" s="11"/>
      <c r="ADZ27" s="11"/>
      <c r="AEA27" s="11"/>
      <c r="AEB27" s="11"/>
      <c r="AEC27" s="11"/>
      <c r="AED27" s="11"/>
      <c r="AEE27" s="11"/>
      <c r="AEF27" s="11"/>
      <c r="AEG27" s="11"/>
      <c r="AEH27" s="11"/>
      <c r="AEI27" s="11"/>
      <c r="AEJ27" s="11"/>
      <c r="AEK27" s="11"/>
      <c r="AEL27" s="11"/>
      <c r="AEM27" s="11"/>
      <c r="AEN27" s="11"/>
      <c r="AEO27" s="11"/>
      <c r="AEP27" s="11"/>
      <c r="AEQ27" s="11"/>
      <c r="AER27" s="11"/>
      <c r="AES27" s="11"/>
      <c r="AET27" s="11"/>
      <c r="AEU27" s="11"/>
      <c r="AEV27" s="11"/>
      <c r="AEW27" s="11"/>
      <c r="AEX27" s="11"/>
      <c r="AEY27" s="11"/>
      <c r="AEZ27" s="11"/>
      <c r="AFA27" s="11"/>
      <c r="AFB27" s="11"/>
      <c r="AFC27" s="11"/>
      <c r="AFD27" s="11"/>
      <c r="AFE27" s="11"/>
      <c r="AFF27" s="11"/>
      <c r="AFG27" s="11"/>
      <c r="AFH27" s="11"/>
      <c r="AFI27" s="11"/>
      <c r="AFJ27" s="11"/>
      <c r="AFK27" s="11"/>
      <c r="AFL27" s="11"/>
      <c r="AFM27" s="11"/>
      <c r="AFN27" s="11"/>
      <c r="AFO27" s="11"/>
      <c r="AFP27" s="11"/>
      <c r="AFQ27" s="11"/>
      <c r="AFR27" s="11"/>
      <c r="AFS27" s="11"/>
      <c r="AFT27" s="11"/>
      <c r="AFU27" s="11"/>
      <c r="AFV27" s="11"/>
      <c r="AFW27" s="11"/>
      <c r="AFX27" s="11"/>
      <c r="AFY27" s="11"/>
      <c r="AFZ27" s="11"/>
      <c r="AGA27" s="11"/>
      <c r="AGB27" s="11"/>
      <c r="AGC27" s="11"/>
      <c r="AGD27" s="11"/>
      <c r="AGE27" s="11"/>
      <c r="AGF27" s="11"/>
      <c r="AGG27" s="11"/>
      <c r="AGH27" s="11"/>
      <c r="AGI27" s="11"/>
      <c r="AGJ27" s="11"/>
      <c r="AGK27" s="11"/>
      <c r="AGL27" s="11"/>
      <c r="AGM27" s="11"/>
      <c r="AGN27" s="11"/>
      <c r="AGO27" s="11"/>
      <c r="AGP27" s="11"/>
      <c r="AGQ27" s="11"/>
      <c r="AGR27" s="11"/>
      <c r="AGS27" s="11"/>
      <c r="AGT27" s="11"/>
      <c r="AGU27" s="11"/>
      <c r="AGV27" s="11"/>
      <c r="AGW27" s="11"/>
      <c r="AGX27" s="11"/>
      <c r="AGY27" s="11"/>
      <c r="AGZ27" s="11"/>
      <c r="AHA27" s="11"/>
      <c r="AHB27" s="11"/>
      <c r="AHC27" s="11"/>
      <c r="AHD27" s="11"/>
      <c r="AHE27" s="11"/>
      <c r="AHF27" s="11"/>
      <c r="AHG27" s="11"/>
      <c r="AHH27" s="11"/>
      <c r="AHI27" s="11"/>
      <c r="AHJ27" s="11"/>
      <c r="AHK27" s="11"/>
      <c r="AHL27" s="11"/>
      <c r="AHM27" s="11"/>
      <c r="AHN27" s="11"/>
      <c r="AHO27" s="11"/>
      <c r="AHP27" s="11"/>
      <c r="AHQ27" s="11"/>
      <c r="AHR27" s="11"/>
      <c r="AHS27" s="11"/>
      <c r="AHT27" s="11"/>
      <c r="AHU27" s="11"/>
      <c r="AHV27" s="11"/>
      <c r="AHW27" s="11"/>
      <c r="AHX27" s="11"/>
      <c r="AHY27" s="11"/>
      <c r="AHZ27" s="11"/>
      <c r="AIA27" s="11"/>
      <c r="AIB27" s="11"/>
      <c r="AIC27" s="11"/>
      <c r="AID27" s="11"/>
      <c r="AIE27" s="11"/>
      <c r="AIF27" s="11"/>
      <c r="AIG27" s="11"/>
      <c r="AIH27" s="11"/>
      <c r="AII27" s="11"/>
      <c r="AIJ27" s="11"/>
      <c r="AIK27" s="11"/>
      <c r="AIL27" s="11"/>
      <c r="AIM27" s="11"/>
    </row>
    <row r="28">
      <c r="B28" s="7" t="s">
        <v>500</v>
      </c>
      <c r="C28" s="11"/>
      <c r="D28" s="11"/>
      <c r="E28" s="11"/>
      <c r="F28" s="11"/>
      <c r="G28" s="11"/>
      <c r="H28" s="11"/>
      <c r="I28" s="11"/>
      <c r="J28" s="11"/>
      <c r="K28" s="11"/>
      <c r="L28" s="11"/>
      <c r="M28" s="11"/>
      <c r="N28" s="11"/>
      <c r="O28" s="11"/>
      <c r="P28" s="11"/>
      <c r="Q28" s="11"/>
      <c r="R28" s="11"/>
      <c r="S28" s="11"/>
      <c r="T28" s="11"/>
      <c r="U28" s="11"/>
      <c r="V28" s="11"/>
      <c r="W28" s="11"/>
      <c r="X28" s="10"/>
      <c r="Y28" s="11"/>
      <c r="Z28" s="11"/>
      <c r="AA28" s="11"/>
      <c r="AB28" s="11"/>
      <c r="AC28" s="11"/>
      <c r="AD28" s="11"/>
      <c r="AE28" s="11"/>
      <c r="AF28" s="11"/>
      <c r="AG28" s="11"/>
      <c r="AH28" s="11"/>
      <c r="AI28" s="11"/>
      <c r="AJ28" s="11"/>
      <c r="AK28" s="11"/>
      <c r="AL28" s="11"/>
      <c r="AM28" s="11"/>
      <c r="AN28" s="11"/>
      <c r="AO28" s="11"/>
      <c r="AP28" s="11"/>
      <c r="AQ28" s="11"/>
      <c r="AR28" s="11"/>
      <c r="AS28" s="11"/>
      <c r="AT28" s="11"/>
      <c r="AU28" s="11"/>
      <c r="AV28" s="11"/>
      <c r="AW28" s="11"/>
      <c r="AX28" s="11"/>
      <c r="AY28" s="11"/>
      <c r="AZ28" s="10"/>
      <c r="BA28" s="11"/>
      <c r="BB28" s="11"/>
      <c r="BC28" s="11"/>
      <c r="BD28" s="11"/>
      <c r="BE28" s="11"/>
      <c r="BF28" s="11"/>
      <c r="BG28" s="11"/>
      <c r="BH28" s="11"/>
      <c r="BI28" s="11"/>
      <c r="BJ28" s="11"/>
      <c r="BK28" s="11"/>
      <c r="BL28" s="11"/>
      <c r="BM28" s="11"/>
      <c r="BN28" s="11"/>
      <c r="BO28" s="11"/>
      <c r="BP28" s="11"/>
      <c r="BQ28" s="11"/>
      <c r="BR28" s="11"/>
      <c r="BS28" s="11"/>
      <c r="BT28" s="11"/>
      <c r="BU28" s="11"/>
      <c r="BV28" s="11"/>
      <c r="BW28" s="11"/>
      <c r="BX28" s="11"/>
      <c r="BY28" s="11"/>
      <c r="BZ28" s="11"/>
      <c r="CA28" s="11"/>
      <c r="CB28" s="11"/>
      <c r="CC28" s="11"/>
      <c r="CD28" s="11"/>
      <c r="CE28" s="11"/>
      <c r="CF28" s="11"/>
      <c r="CG28" s="11"/>
      <c r="CH28" s="11"/>
      <c r="CI28" s="11"/>
      <c r="CJ28" s="11"/>
      <c r="CK28" s="11"/>
      <c r="CL28" s="11"/>
      <c r="CM28" s="11"/>
      <c r="CN28" s="11"/>
      <c r="CO28" s="11"/>
      <c r="CP28" s="11"/>
      <c r="CQ28" s="11"/>
      <c r="CR28" s="11"/>
      <c r="CS28" s="11"/>
      <c r="CT28" s="11"/>
      <c r="CU28" s="11"/>
      <c r="CV28" s="11"/>
      <c r="CW28" s="11"/>
      <c r="CX28" s="11"/>
      <c r="CY28" s="11"/>
      <c r="CZ28" s="11"/>
      <c r="DA28" s="11"/>
      <c r="DB28" s="11"/>
      <c r="DC28" s="11"/>
      <c r="DD28" s="11"/>
      <c r="DE28" s="11"/>
      <c r="DF28" s="11"/>
      <c r="DG28" s="11"/>
      <c r="DH28" s="11"/>
      <c r="DI28" s="11"/>
      <c r="DJ28" s="11"/>
      <c r="DK28" s="11"/>
      <c r="DL28" s="11"/>
      <c r="DM28" s="11"/>
      <c r="DN28" s="11"/>
      <c r="DO28" s="11"/>
      <c r="DP28" s="11"/>
      <c r="DQ28" s="11"/>
      <c r="DR28" s="11"/>
      <c r="DS28" s="11"/>
      <c r="DT28" s="11"/>
      <c r="DU28" s="11"/>
      <c r="DV28" s="11"/>
      <c r="DW28" s="11"/>
      <c r="DX28" s="11"/>
      <c r="DY28" s="11"/>
      <c r="DZ28" s="11"/>
      <c r="EA28" s="11"/>
      <c r="EB28" s="11"/>
      <c r="EC28" s="43">
        <v>87641.0</v>
      </c>
      <c r="ED28" s="11"/>
      <c r="EE28" s="11"/>
      <c r="EF28" s="11"/>
      <c r="EG28" s="11"/>
      <c r="EH28" s="11"/>
      <c r="EI28" s="11"/>
      <c r="EJ28" s="11"/>
      <c r="EK28" s="11"/>
      <c r="EL28" s="11"/>
      <c r="EM28" s="11"/>
      <c r="EN28" s="11"/>
      <c r="EO28" s="11"/>
      <c r="EP28" s="11"/>
      <c r="EQ28" s="11"/>
      <c r="ER28" s="11"/>
      <c r="ES28" s="11"/>
      <c r="ET28" s="11"/>
      <c r="EU28" s="11"/>
      <c r="EV28" s="11"/>
      <c r="EW28" s="11"/>
      <c r="EX28" s="11"/>
      <c r="EY28" s="11"/>
      <c r="EZ28" s="11"/>
      <c r="FA28" s="11"/>
      <c r="FB28" s="11"/>
      <c r="FC28" s="11"/>
      <c r="FD28" s="11"/>
      <c r="FE28" s="11"/>
      <c r="FF28" s="11"/>
      <c r="FG28" s="11"/>
      <c r="FH28" s="11"/>
      <c r="FI28" s="11"/>
      <c r="FJ28" s="11"/>
      <c r="FK28" s="11"/>
      <c r="FL28" s="11"/>
      <c r="FM28" s="11"/>
      <c r="FN28" s="11"/>
      <c r="FO28" s="11"/>
      <c r="FP28" s="11"/>
      <c r="FQ28" s="11"/>
      <c r="FR28" s="11"/>
      <c r="FS28" s="11"/>
      <c r="FT28" s="11"/>
      <c r="FU28" s="11"/>
      <c r="FV28" s="11"/>
      <c r="FW28" s="11"/>
      <c r="FX28" s="11"/>
      <c r="FY28" s="11"/>
      <c r="FZ28" s="11"/>
      <c r="GA28" s="11"/>
      <c r="GB28" s="11"/>
      <c r="GC28" s="11"/>
      <c r="GD28" s="11"/>
      <c r="GE28" s="11"/>
      <c r="GF28" s="11"/>
      <c r="GG28" s="11"/>
      <c r="GH28" s="11"/>
      <c r="GI28" s="11"/>
      <c r="GJ28" s="11"/>
      <c r="GK28" s="11"/>
      <c r="GL28" s="11"/>
      <c r="GM28" s="11"/>
      <c r="GN28" s="11"/>
      <c r="GO28" s="11"/>
      <c r="GP28" s="11"/>
      <c r="GQ28" s="11"/>
      <c r="GR28" s="11"/>
      <c r="GS28" s="11"/>
      <c r="GT28" s="11"/>
      <c r="GU28" s="11"/>
      <c r="GV28" s="11"/>
      <c r="GW28" s="11"/>
      <c r="GX28" s="11"/>
      <c r="GY28" s="11"/>
      <c r="GZ28" s="11"/>
      <c r="HA28" s="11"/>
      <c r="HB28" s="11"/>
      <c r="HC28" s="11"/>
      <c r="HD28" s="11"/>
      <c r="HE28" s="11"/>
      <c r="HF28" s="11"/>
      <c r="HG28" s="11"/>
      <c r="HH28" s="11"/>
      <c r="HI28" s="11"/>
      <c r="HJ28" s="11"/>
      <c r="HK28" s="11"/>
      <c r="HL28" s="11"/>
      <c r="HM28" s="11"/>
      <c r="HN28" s="11"/>
      <c r="HO28" s="11"/>
      <c r="HP28" s="11"/>
      <c r="HQ28" s="11"/>
      <c r="HR28" s="11"/>
      <c r="HS28" s="11"/>
      <c r="HT28" s="11"/>
      <c r="HU28" s="11"/>
      <c r="HV28" s="11"/>
      <c r="HW28" s="11"/>
      <c r="HX28" s="11"/>
      <c r="HY28" s="11"/>
      <c r="HZ28" s="11"/>
      <c r="IA28" s="11"/>
      <c r="IB28" s="11"/>
      <c r="IC28" s="11"/>
      <c r="ID28" s="11"/>
      <c r="IE28" s="11"/>
      <c r="IF28" s="11"/>
      <c r="IG28" s="11"/>
      <c r="IH28" s="11"/>
      <c r="II28" s="11"/>
      <c r="IJ28" s="11"/>
      <c r="IK28" s="11"/>
      <c r="IL28" s="11"/>
      <c r="IM28" s="11"/>
      <c r="IN28" s="11"/>
      <c r="IO28" s="11"/>
      <c r="IP28" s="11"/>
      <c r="IQ28" s="11"/>
      <c r="IR28" s="11"/>
      <c r="IS28" s="11"/>
      <c r="IT28" s="11"/>
      <c r="IU28" s="11"/>
      <c r="IV28" s="11"/>
      <c r="IW28" s="11"/>
      <c r="IX28" s="11"/>
      <c r="IY28" s="11"/>
      <c r="IZ28" s="11"/>
      <c r="JA28" s="11"/>
      <c r="JB28" s="11"/>
      <c r="JC28" s="11"/>
      <c r="JD28" s="11"/>
      <c r="JE28" s="11"/>
      <c r="JF28" s="11"/>
      <c r="JG28" s="11"/>
      <c r="JH28" s="11"/>
      <c r="JI28" s="11"/>
      <c r="JJ28" s="11"/>
      <c r="JK28" s="11"/>
      <c r="JL28" s="11"/>
      <c r="JM28" s="11"/>
      <c r="JN28" s="11"/>
      <c r="JO28" s="11"/>
      <c r="JP28" s="11"/>
      <c r="JQ28" s="11"/>
      <c r="JR28" s="11"/>
      <c r="JS28" s="11"/>
      <c r="JT28" s="11"/>
      <c r="JU28" s="11"/>
      <c r="JV28" s="11"/>
      <c r="JW28" s="11"/>
      <c r="JX28" s="11"/>
      <c r="JY28" s="11"/>
      <c r="JZ28" s="11"/>
      <c r="KA28" s="11"/>
      <c r="KB28" s="11"/>
      <c r="KC28" s="11"/>
      <c r="KD28" s="11"/>
      <c r="KE28" s="11"/>
      <c r="KF28" s="11"/>
      <c r="KG28" s="11"/>
      <c r="KH28" s="11"/>
      <c r="KI28" s="11"/>
      <c r="KJ28" s="11"/>
      <c r="KK28" s="11"/>
      <c r="KL28" s="11"/>
      <c r="KM28" s="11"/>
      <c r="KN28" s="11"/>
      <c r="KO28" s="11"/>
      <c r="KP28" s="11"/>
      <c r="KQ28" s="11"/>
      <c r="KR28" s="11"/>
      <c r="KS28" s="11"/>
      <c r="KT28" s="11"/>
      <c r="KU28" s="11"/>
      <c r="KV28" s="11"/>
      <c r="KW28" s="11"/>
      <c r="KX28" s="11"/>
      <c r="KY28" s="11"/>
      <c r="KZ28" s="11"/>
      <c r="LA28" s="11"/>
      <c r="LB28" s="11"/>
      <c r="LC28" s="11"/>
      <c r="LD28" s="11"/>
      <c r="LE28" s="11"/>
      <c r="LF28" s="11"/>
      <c r="LG28" s="11"/>
      <c r="LH28" s="11"/>
      <c r="LI28" s="11"/>
      <c r="LJ28" s="11"/>
      <c r="LK28" s="11"/>
      <c r="LL28" s="11"/>
      <c r="LM28" s="11"/>
      <c r="LN28" s="11"/>
      <c r="LO28" s="11"/>
      <c r="LP28" s="11"/>
      <c r="LQ28" s="11"/>
      <c r="LR28" s="11"/>
      <c r="LS28" s="11"/>
      <c r="LT28" s="11"/>
      <c r="LU28" s="11"/>
      <c r="LV28" s="11"/>
      <c r="LW28" s="11"/>
      <c r="LX28" s="11"/>
      <c r="LY28" s="11"/>
      <c r="LZ28" s="11"/>
      <c r="MA28" s="11"/>
      <c r="MB28" s="11"/>
      <c r="MC28" s="11"/>
      <c r="MD28" s="11"/>
      <c r="ME28" s="11"/>
      <c r="MF28" s="11"/>
      <c r="MG28" s="11"/>
      <c r="MH28" s="11"/>
      <c r="MI28" s="11"/>
      <c r="MJ28" s="11"/>
      <c r="MK28" s="11"/>
      <c r="ML28" s="11"/>
      <c r="MM28" s="11"/>
      <c r="MN28" s="11"/>
      <c r="MO28" s="11"/>
      <c r="MP28" s="11"/>
      <c r="MQ28" s="11"/>
      <c r="MR28" s="11"/>
      <c r="MS28" s="11"/>
      <c r="MT28" s="11"/>
      <c r="MU28" s="11"/>
      <c r="MV28" s="11"/>
      <c r="MW28" s="11"/>
      <c r="MX28" s="11"/>
      <c r="MY28" s="11"/>
      <c r="MZ28" s="11"/>
      <c r="NA28" s="11"/>
      <c r="NB28" s="11"/>
      <c r="NC28" s="11"/>
      <c r="ND28" s="11"/>
      <c r="NE28" s="11"/>
      <c r="NF28" s="11"/>
      <c r="NG28" s="11"/>
      <c r="NH28" s="11"/>
      <c r="NI28" s="11"/>
      <c r="NJ28" s="11"/>
      <c r="NK28" s="11"/>
      <c r="NL28" s="11"/>
      <c r="NM28" s="11"/>
      <c r="NN28" s="11"/>
      <c r="NO28" s="11"/>
      <c r="NP28" s="11"/>
      <c r="NQ28" s="11"/>
      <c r="NR28" s="11"/>
      <c r="NS28" s="11"/>
      <c r="NT28" s="11"/>
      <c r="NU28" s="11"/>
      <c r="NV28" s="11"/>
      <c r="NW28" s="11"/>
      <c r="NX28" s="11"/>
      <c r="NY28" s="11"/>
      <c r="NZ28" s="11"/>
      <c r="OA28" s="11"/>
      <c r="OB28" s="11"/>
      <c r="OC28" s="11"/>
      <c r="OD28" s="11"/>
      <c r="OE28" s="11"/>
      <c r="OF28" s="11"/>
      <c r="OG28" s="11"/>
      <c r="OH28" s="11"/>
      <c r="OI28" s="11"/>
      <c r="OJ28" s="11"/>
      <c r="OK28" s="11"/>
      <c r="OL28" s="11"/>
      <c r="OM28" s="11"/>
      <c r="ON28" s="11"/>
      <c r="OO28" s="11"/>
      <c r="OP28" s="11"/>
      <c r="OQ28" s="11"/>
      <c r="OR28" s="11"/>
      <c r="OS28" s="11"/>
      <c r="OT28" s="11"/>
      <c r="OU28" s="11"/>
      <c r="OV28" s="11"/>
      <c r="OW28" s="11"/>
      <c r="OX28" s="11"/>
      <c r="OY28" s="11"/>
      <c r="OZ28" s="11"/>
      <c r="PA28" s="11"/>
      <c r="PB28" s="11"/>
      <c r="PC28" s="11"/>
      <c r="PD28" s="11"/>
      <c r="PE28" s="11"/>
      <c r="PF28" s="11"/>
      <c r="PG28" s="11"/>
      <c r="PH28" s="11"/>
      <c r="PI28" s="11"/>
      <c r="PJ28" s="11"/>
      <c r="PK28" s="11"/>
      <c r="PL28" s="11"/>
      <c r="PM28" s="11"/>
      <c r="PN28" s="11"/>
      <c r="PO28" s="11"/>
      <c r="PP28" s="11"/>
      <c r="PQ28" s="11"/>
      <c r="PR28" s="11"/>
      <c r="PS28" s="11"/>
      <c r="PT28" s="11"/>
      <c r="PU28" s="11"/>
      <c r="PV28" s="11"/>
      <c r="PW28" s="11"/>
      <c r="PX28" s="11"/>
      <c r="PY28" s="11"/>
      <c r="PZ28" s="11"/>
      <c r="QA28" s="11"/>
      <c r="QB28" s="11"/>
      <c r="QC28" s="11"/>
      <c r="QD28" s="11"/>
      <c r="QE28" s="11"/>
      <c r="QF28" s="11"/>
      <c r="QG28" s="11"/>
      <c r="QH28" s="11"/>
      <c r="QI28" s="11"/>
      <c r="QJ28" s="11"/>
      <c r="QK28" s="11"/>
      <c r="QL28" s="11"/>
      <c r="QM28" s="11"/>
      <c r="QN28" s="11"/>
      <c r="QO28" s="11"/>
      <c r="QP28" s="11"/>
      <c r="QQ28" s="11"/>
      <c r="QR28" s="11"/>
      <c r="QS28" s="11"/>
      <c r="QT28" s="11"/>
      <c r="QU28" s="11"/>
      <c r="QV28" s="11"/>
      <c r="QW28" s="11"/>
      <c r="QX28" s="11"/>
      <c r="QY28" s="11"/>
      <c r="QZ28" s="11"/>
      <c r="RA28" s="11"/>
      <c r="RB28" s="11"/>
      <c r="RC28" s="11"/>
      <c r="RD28" s="11"/>
      <c r="RE28" s="11"/>
      <c r="RF28" s="11"/>
      <c r="RG28" s="11"/>
      <c r="RH28" s="11"/>
      <c r="RI28" s="11"/>
      <c r="RJ28" s="11"/>
      <c r="RK28" s="11"/>
      <c r="RL28" s="11"/>
      <c r="RM28" s="11"/>
      <c r="RN28" s="11"/>
      <c r="RO28" s="11"/>
      <c r="RP28" s="11"/>
      <c r="RQ28" s="11"/>
      <c r="RR28" s="11"/>
      <c r="RS28" s="11"/>
      <c r="RT28" s="11"/>
      <c r="RU28" s="11"/>
      <c r="RV28" s="11"/>
      <c r="RW28" s="11"/>
      <c r="RX28" s="11"/>
      <c r="RY28" s="11"/>
      <c r="RZ28" s="11"/>
      <c r="SA28" s="11"/>
      <c r="SB28" s="11"/>
      <c r="SC28" s="11"/>
      <c r="SD28" s="11"/>
      <c r="SE28" s="11"/>
      <c r="SF28" s="11"/>
      <c r="SG28" s="11"/>
      <c r="SH28" s="11"/>
      <c r="SI28" s="11"/>
      <c r="SJ28" s="11"/>
      <c r="SK28" s="11"/>
      <c r="SL28" s="11"/>
      <c r="SM28" s="11"/>
      <c r="SN28" s="11"/>
      <c r="SO28" s="11"/>
      <c r="SP28" s="11"/>
      <c r="SQ28" s="11"/>
      <c r="SR28" s="11"/>
      <c r="SS28" s="11"/>
      <c r="ST28" s="11"/>
      <c r="SU28" s="11"/>
      <c r="SV28" s="11"/>
      <c r="SW28" s="11"/>
      <c r="SX28" s="11"/>
      <c r="SY28" s="11"/>
      <c r="SZ28" s="11"/>
      <c r="TA28" s="11"/>
      <c r="TB28" s="11"/>
      <c r="TC28" s="11"/>
      <c r="TD28" s="11"/>
      <c r="TE28" s="11"/>
      <c r="TF28" s="11"/>
      <c r="TG28" s="11"/>
      <c r="TH28" s="11"/>
      <c r="TI28" s="11"/>
      <c r="TJ28" s="11"/>
      <c r="TK28" s="11"/>
      <c r="TL28" s="11"/>
      <c r="TM28" s="11"/>
      <c r="TN28" s="11"/>
      <c r="TO28" s="11"/>
      <c r="TP28" s="11"/>
      <c r="TQ28" s="11"/>
      <c r="TR28" s="11"/>
      <c r="TS28" s="11"/>
      <c r="TT28" s="11"/>
      <c r="TU28" s="11"/>
      <c r="TV28" s="11"/>
      <c r="TW28" s="11"/>
      <c r="TX28" s="11"/>
      <c r="TY28" s="11"/>
      <c r="TZ28" s="11"/>
      <c r="UA28" s="11"/>
      <c r="UB28" s="11"/>
      <c r="UC28" s="11"/>
      <c r="UD28" s="11"/>
      <c r="UE28" s="11"/>
      <c r="UF28" s="11"/>
      <c r="UG28" s="11"/>
      <c r="UH28" s="11"/>
      <c r="UI28" s="11"/>
      <c r="UJ28" s="11"/>
      <c r="UK28" s="11"/>
      <c r="UL28" s="11"/>
      <c r="UM28" s="11"/>
      <c r="UN28" s="11"/>
      <c r="UO28" s="11"/>
      <c r="UP28" s="11"/>
      <c r="UQ28" s="11"/>
      <c r="UR28" s="11"/>
      <c r="US28" s="11"/>
      <c r="UT28" s="11"/>
      <c r="UU28" s="11"/>
      <c r="UV28" s="11"/>
      <c r="UW28" s="11"/>
      <c r="UX28" s="11"/>
      <c r="UY28" s="11"/>
      <c r="UZ28" s="11"/>
      <c r="VA28" s="11"/>
      <c r="VB28" s="11"/>
      <c r="VC28" s="11"/>
      <c r="VD28" s="11"/>
      <c r="VE28" s="11"/>
      <c r="VF28" s="11"/>
      <c r="VG28" s="11"/>
      <c r="VH28" s="11"/>
      <c r="VI28" s="11"/>
      <c r="VJ28" s="11"/>
      <c r="VK28" s="11"/>
      <c r="VL28" s="11"/>
      <c r="VM28" s="11"/>
      <c r="VN28" s="11"/>
      <c r="VO28" s="11"/>
      <c r="VP28" s="11"/>
      <c r="VQ28" s="11"/>
      <c r="VR28" s="11"/>
      <c r="VS28" s="11"/>
      <c r="VT28" s="11"/>
      <c r="VU28" s="11"/>
      <c r="VV28" s="11"/>
      <c r="VW28" s="11"/>
      <c r="VX28" s="11"/>
      <c r="VY28" s="11"/>
      <c r="VZ28" s="11"/>
      <c r="WA28" s="11"/>
      <c r="WB28" s="11"/>
      <c r="WC28" s="11"/>
      <c r="WD28" s="11"/>
      <c r="WE28" s="11"/>
      <c r="WF28" s="11"/>
      <c r="WG28" s="11"/>
      <c r="WH28" s="11"/>
      <c r="WI28" s="11"/>
      <c r="WJ28" s="11"/>
      <c r="WK28" s="11"/>
      <c r="WL28" s="11"/>
      <c r="WM28" s="11"/>
      <c r="WN28" s="11"/>
      <c r="WO28" s="11"/>
      <c r="WP28" s="11"/>
      <c r="WQ28" s="11"/>
      <c r="WR28" s="11"/>
      <c r="WS28" s="11"/>
      <c r="WT28" s="11"/>
      <c r="WU28" s="11"/>
      <c r="WV28" s="11"/>
      <c r="WW28" s="11"/>
      <c r="WX28" s="11"/>
      <c r="WY28" s="11"/>
      <c r="WZ28" s="11"/>
      <c r="XA28" s="11"/>
      <c r="XB28" s="11"/>
      <c r="XC28" s="11"/>
      <c r="XD28" s="11"/>
      <c r="XE28" s="11"/>
      <c r="XF28" s="11"/>
      <c r="XG28" s="11"/>
      <c r="XH28" s="11"/>
      <c r="XI28" s="11"/>
      <c r="XJ28" s="11"/>
      <c r="XK28" s="11"/>
      <c r="XL28" s="11"/>
      <c r="XM28" s="11"/>
      <c r="XN28" s="11"/>
      <c r="XO28" s="11"/>
      <c r="XP28" s="11"/>
      <c r="XQ28" s="11"/>
      <c r="XR28" s="11"/>
      <c r="XS28" s="11"/>
      <c r="XT28" s="11"/>
      <c r="XU28" s="11"/>
      <c r="XV28" s="11"/>
      <c r="XW28" s="11"/>
      <c r="XX28" s="11"/>
      <c r="XY28" s="11"/>
      <c r="XZ28" s="11"/>
      <c r="YA28" s="11"/>
      <c r="YB28" s="11"/>
      <c r="YC28" s="11"/>
      <c r="YD28" s="11"/>
      <c r="YE28" s="11"/>
      <c r="YF28" s="11"/>
      <c r="YG28" s="11"/>
      <c r="YH28" s="11"/>
      <c r="YI28" s="11"/>
      <c r="YJ28" s="11"/>
      <c r="YK28" s="11"/>
      <c r="YL28" s="11"/>
      <c r="YM28" s="11"/>
      <c r="YN28" s="11"/>
      <c r="YO28" s="11"/>
      <c r="YP28" s="11"/>
      <c r="YQ28" s="11"/>
      <c r="YR28" s="11"/>
      <c r="YS28" s="11"/>
      <c r="YT28" s="11"/>
      <c r="YU28" s="11"/>
      <c r="YV28" s="11"/>
      <c r="YW28" s="11"/>
      <c r="YX28" s="11"/>
      <c r="YY28" s="11"/>
      <c r="YZ28" s="11"/>
      <c r="ZA28" s="11"/>
      <c r="ZB28" s="11"/>
      <c r="ZC28" s="11"/>
      <c r="ZD28" s="11"/>
      <c r="ZE28" s="11"/>
      <c r="ZF28" s="11"/>
      <c r="ZG28" s="11"/>
      <c r="ZH28" s="11"/>
      <c r="ZI28" s="11"/>
      <c r="ZJ28" s="11"/>
      <c r="ZK28" s="11"/>
      <c r="ZL28" s="11"/>
      <c r="ZM28" s="11"/>
      <c r="ZN28" s="11"/>
      <c r="ZO28" s="11"/>
      <c r="ZP28" s="11"/>
      <c r="ZQ28" s="11"/>
      <c r="ZR28" s="11"/>
      <c r="ZS28" s="11"/>
      <c r="ZT28" s="11"/>
      <c r="ZU28" s="11"/>
      <c r="ZV28" s="11"/>
      <c r="ZW28" s="11"/>
      <c r="ZX28" s="11"/>
      <c r="ZY28" s="11"/>
      <c r="ZZ28" s="11"/>
      <c r="AAA28" s="11"/>
      <c r="AAB28" s="11"/>
      <c r="AAC28" s="11"/>
      <c r="AAD28" s="11"/>
      <c r="AAE28" s="11"/>
      <c r="AAF28" s="11"/>
      <c r="AAG28" s="11"/>
      <c r="AAH28" s="11"/>
      <c r="AAI28" s="11"/>
      <c r="AAJ28" s="11"/>
      <c r="AAK28" s="11"/>
      <c r="AAL28" s="11"/>
      <c r="AAM28" s="11"/>
      <c r="AAN28" s="11"/>
      <c r="AAO28" s="11"/>
      <c r="AAP28" s="11"/>
      <c r="AAQ28" s="11"/>
      <c r="AAR28" s="11"/>
      <c r="AAS28" s="11"/>
      <c r="AAT28" s="11"/>
      <c r="AAU28" s="11"/>
      <c r="AAV28" s="11"/>
      <c r="AAW28" s="11"/>
      <c r="AAX28" s="11"/>
      <c r="AAY28" s="11"/>
      <c r="AAZ28" s="11"/>
      <c r="ABA28" s="11"/>
      <c r="ABB28" s="11"/>
      <c r="ABC28" s="11"/>
      <c r="ABD28" s="11"/>
      <c r="ABE28" s="11"/>
      <c r="ABF28" s="11"/>
      <c r="ABG28" s="11"/>
      <c r="ABH28" s="11"/>
      <c r="ABI28" s="11"/>
      <c r="ABJ28" s="11"/>
      <c r="ABK28" s="11"/>
      <c r="ABL28" s="11"/>
      <c r="ABM28" s="11"/>
      <c r="ABN28" s="11"/>
      <c r="ABO28" s="11"/>
      <c r="ABP28" s="11"/>
      <c r="ABQ28" s="11"/>
      <c r="ABR28" s="11"/>
      <c r="ABS28" s="11"/>
      <c r="ABT28" s="11"/>
      <c r="ABU28" s="11"/>
      <c r="ABV28" s="11"/>
      <c r="ABW28" s="11"/>
      <c r="ABX28" s="11"/>
      <c r="ABY28" s="11"/>
      <c r="ABZ28" s="11"/>
      <c r="ACA28" s="11"/>
      <c r="ACB28" s="11"/>
      <c r="ACC28" s="11"/>
      <c r="ACD28" s="11"/>
      <c r="ACE28" s="11"/>
      <c r="ACF28" s="11"/>
      <c r="ACG28" s="11"/>
      <c r="ACH28" s="11"/>
      <c r="ACI28" s="11"/>
      <c r="ACJ28" s="11"/>
      <c r="ACK28" s="11"/>
      <c r="ACL28" s="11"/>
      <c r="ACM28" s="11"/>
      <c r="ACN28" s="11"/>
      <c r="ACO28" s="11"/>
      <c r="ACP28" s="11"/>
      <c r="ACQ28" s="11"/>
      <c r="ACR28" s="11"/>
      <c r="ACS28" s="11"/>
      <c r="ACT28" s="11"/>
      <c r="ACU28" s="11"/>
      <c r="ACV28" s="11"/>
      <c r="ACW28" s="11"/>
      <c r="ACX28" s="11"/>
      <c r="ACY28" s="11"/>
      <c r="ACZ28" s="11"/>
      <c r="ADA28" s="11"/>
      <c r="ADB28" s="11"/>
      <c r="ADC28" s="11"/>
      <c r="ADD28" s="11"/>
      <c r="ADE28" s="11"/>
      <c r="ADF28" s="11"/>
      <c r="ADG28" s="11"/>
      <c r="ADH28" s="11"/>
      <c r="ADI28" s="11"/>
      <c r="ADJ28" s="11"/>
      <c r="ADK28" s="11"/>
      <c r="ADL28" s="11"/>
      <c r="ADM28" s="11"/>
      <c r="ADN28" s="11"/>
      <c r="ADO28" s="11"/>
      <c r="ADP28" s="11"/>
      <c r="ADQ28" s="11"/>
      <c r="ADR28" s="11"/>
      <c r="ADS28" s="11"/>
      <c r="ADT28" s="11"/>
      <c r="ADU28" s="11"/>
      <c r="ADV28" s="11"/>
      <c r="ADW28" s="11"/>
      <c r="ADX28" s="11"/>
      <c r="ADY28" s="11"/>
      <c r="ADZ28" s="11"/>
      <c r="AEA28" s="11"/>
      <c r="AEB28" s="11"/>
      <c r="AEC28" s="11"/>
      <c r="AED28" s="11"/>
      <c r="AEE28" s="11"/>
      <c r="AEF28" s="11"/>
      <c r="AEG28" s="11"/>
      <c r="AEH28" s="11"/>
      <c r="AEI28" s="11"/>
      <c r="AEJ28" s="11"/>
      <c r="AEK28" s="11"/>
      <c r="AEL28" s="11"/>
      <c r="AEM28" s="11"/>
      <c r="AEN28" s="11"/>
      <c r="AEO28" s="11"/>
      <c r="AEP28" s="11"/>
      <c r="AEQ28" s="11"/>
      <c r="AER28" s="11"/>
      <c r="AES28" s="11"/>
      <c r="AET28" s="11"/>
      <c r="AEU28" s="11"/>
      <c r="AEV28" s="11"/>
      <c r="AEW28" s="11"/>
      <c r="AEX28" s="11"/>
      <c r="AEY28" s="11"/>
      <c r="AEZ28" s="11"/>
      <c r="AFA28" s="11"/>
      <c r="AFB28" s="11"/>
      <c r="AFC28" s="11"/>
      <c r="AFD28" s="11"/>
      <c r="AFE28" s="11"/>
      <c r="AFF28" s="11"/>
      <c r="AFG28" s="11"/>
      <c r="AFH28" s="11"/>
      <c r="AFI28" s="11"/>
      <c r="AFJ28" s="11"/>
      <c r="AFK28" s="11"/>
      <c r="AFL28" s="11"/>
      <c r="AFM28" s="11"/>
      <c r="AFN28" s="11"/>
      <c r="AFO28" s="11"/>
      <c r="AFP28" s="11"/>
      <c r="AFQ28" s="11"/>
      <c r="AFR28" s="11"/>
      <c r="AFS28" s="11"/>
      <c r="AFT28" s="11"/>
      <c r="AFU28" s="11"/>
      <c r="AFV28" s="11"/>
      <c r="AFW28" s="11"/>
      <c r="AFX28" s="11"/>
      <c r="AFY28" s="11"/>
      <c r="AFZ28" s="11"/>
      <c r="AGA28" s="11"/>
      <c r="AGB28" s="11"/>
      <c r="AGC28" s="11"/>
      <c r="AGD28" s="11"/>
      <c r="AGE28" s="11"/>
      <c r="AGF28" s="11"/>
      <c r="AGG28" s="11"/>
      <c r="AGH28" s="11"/>
      <c r="AGI28" s="11"/>
      <c r="AGJ28" s="11"/>
      <c r="AGK28" s="11"/>
      <c r="AGL28" s="11"/>
      <c r="AGM28" s="11"/>
      <c r="AGN28" s="11"/>
      <c r="AGO28" s="11"/>
      <c r="AGP28" s="11"/>
      <c r="AGQ28" s="11"/>
      <c r="AGR28" s="11"/>
      <c r="AGS28" s="11"/>
      <c r="AGT28" s="11"/>
      <c r="AGU28" s="11"/>
      <c r="AGV28" s="11"/>
      <c r="AGW28" s="11"/>
      <c r="AGX28" s="11"/>
      <c r="AGY28" s="11"/>
      <c r="AGZ28" s="11"/>
      <c r="AHA28" s="11"/>
      <c r="AHB28" s="11"/>
      <c r="AHC28" s="11"/>
      <c r="AHD28" s="11"/>
      <c r="AHE28" s="11"/>
      <c r="AHF28" s="11"/>
      <c r="AHG28" s="11"/>
      <c r="AHH28" s="11"/>
      <c r="AHI28" s="11"/>
      <c r="AHJ28" s="11"/>
      <c r="AHK28" s="11"/>
      <c r="AHL28" s="11"/>
      <c r="AHM28" s="11"/>
      <c r="AHN28" s="11"/>
      <c r="AHO28" s="11"/>
      <c r="AHP28" s="11"/>
      <c r="AHQ28" s="11"/>
      <c r="AHR28" s="11"/>
      <c r="AHS28" s="11"/>
      <c r="AHT28" s="11"/>
      <c r="AHU28" s="11"/>
      <c r="AHV28" s="11"/>
      <c r="AHW28" s="11"/>
      <c r="AHX28" s="11"/>
      <c r="AHY28" s="11"/>
      <c r="AHZ28" s="11"/>
      <c r="AIA28" s="11"/>
      <c r="AIB28" s="11"/>
      <c r="AIC28" s="11"/>
      <c r="AID28" s="11"/>
      <c r="AIE28" s="11"/>
      <c r="AIF28" s="11"/>
      <c r="AIG28" s="11"/>
      <c r="AIH28" s="11"/>
      <c r="AII28" s="11"/>
      <c r="AIJ28" s="11"/>
      <c r="AIK28" s="11"/>
      <c r="AIL28" s="11"/>
      <c r="AIM28" s="11"/>
    </row>
    <row r="29">
      <c r="B29" s="7" t="s">
        <v>501</v>
      </c>
      <c r="C29" s="11"/>
      <c r="D29" s="11"/>
      <c r="E29" s="11"/>
      <c r="F29" s="11"/>
      <c r="G29" s="11"/>
      <c r="H29" s="11"/>
      <c r="I29" s="11"/>
      <c r="J29" s="11"/>
      <c r="K29" s="11"/>
      <c r="L29" s="11"/>
      <c r="M29" s="11"/>
      <c r="N29" s="10">
        <v>8919.0</v>
      </c>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c r="AO29" s="11"/>
      <c r="AP29" s="11"/>
      <c r="AQ29" s="11"/>
      <c r="AR29" s="11"/>
      <c r="AS29" s="11"/>
      <c r="AT29" s="11"/>
      <c r="AU29" s="11"/>
      <c r="AV29" s="11"/>
      <c r="AW29" s="11"/>
      <c r="AX29" s="11"/>
      <c r="AY29" s="11"/>
      <c r="AZ29" s="10"/>
      <c r="BA29" s="11"/>
      <c r="BB29" s="11"/>
      <c r="BC29" s="11"/>
      <c r="BD29" s="11"/>
      <c r="BE29" s="11"/>
      <c r="BF29" s="11"/>
      <c r="BG29" s="11"/>
      <c r="BH29" s="11"/>
      <c r="BI29" s="11"/>
      <c r="BJ29" s="11"/>
      <c r="BK29" s="11"/>
      <c r="BL29" s="11"/>
      <c r="BM29" s="11"/>
      <c r="BN29" s="11"/>
      <c r="BO29" s="11"/>
      <c r="BP29" s="11"/>
      <c r="BQ29" s="11"/>
      <c r="BR29" s="11"/>
      <c r="BS29" s="11"/>
      <c r="BT29" s="11"/>
      <c r="BU29" s="11"/>
      <c r="BV29" s="11"/>
      <c r="BW29" s="11"/>
      <c r="BX29" s="11"/>
      <c r="BY29" s="11"/>
      <c r="BZ29" s="11"/>
      <c r="CA29" s="11"/>
      <c r="CB29" s="11"/>
      <c r="CC29" s="11"/>
      <c r="CD29" s="11"/>
      <c r="CE29" s="11"/>
      <c r="CF29" s="11"/>
      <c r="CG29" s="11"/>
      <c r="CH29" s="11"/>
      <c r="CI29" s="11"/>
      <c r="CJ29" s="11"/>
      <c r="CK29" s="11"/>
      <c r="CL29" s="11"/>
      <c r="CM29" s="11"/>
      <c r="CN29" s="11"/>
      <c r="CO29" s="11"/>
      <c r="CP29" s="11"/>
      <c r="CQ29" s="11"/>
      <c r="CR29" s="11"/>
      <c r="CS29" s="11"/>
      <c r="CT29" s="11"/>
      <c r="CU29" s="11"/>
      <c r="CV29" s="11"/>
      <c r="CW29" s="11"/>
      <c r="CX29" s="11"/>
      <c r="CY29" s="11"/>
      <c r="CZ29" s="11"/>
      <c r="DA29" s="11"/>
      <c r="DB29" s="11"/>
      <c r="DC29" s="11"/>
      <c r="DD29" s="11"/>
      <c r="DE29" s="11"/>
      <c r="DF29" s="11"/>
      <c r="DG29" s="10">
        <v>22000.0</v>
      </c>
      <c r="DH29" s="11"/>
      <c r="DI29" s="11"/>
      <c r="DJ29" s="11"/>
      <c r="DK29" s="11"/>
      <c r="DL29" s="11"/>
      <c r="DM29" s="11"/>
      <c r="DN29" s="11"/>
      <c r="DO29" s="11"/>
      <c r="DP29" s="11"/>
      <c r="DQ29" s="11"/>
      <c r="DR29" s="11"/>
      <c r="DS29" s="11"/>
      <c r="DT29" s="11"/>
      <c r="DU29" s="11"/>
      <c r="DV29" s="11"/>
      <c r="DW29" s="11"/>
      <c r="DX29" s="11"/>
      <c r="DY29" s="11"/>
      <c r="DZ29" s="11"/>
      <c r="EA29" s="11"/>
      <c r="EB29" s="11"/>
      <c r="EC29" s="10"/>
      <c r="ED29" s="11"/>
      <c r="EE29" s="11"/>
      <c r="EF29" s="11"/>
      <c r="EG29" s="11"/>
      <c r="EH29" s="11"/>
      <c r="EI29" s="11"/>
      <c r="EJ29" s="11"/>
      <c r="EK29" s="11"/>
      <c r="EL29" s="11"/>
      <c r="EM29" s="11"/>
      <c r="EN29" s="11"/>
      <c r="EO29" s="11"/>
      <c r="EP29" s="11"/>
      <c r="EQ29" s="11"/>
      <c r="ER29" s="11"/>
      <c r="ES29" s="11"/>
      <c r="ET29" s="11"/>
      <c r="EU29" s="11"/>
      <c r="EV29" s="11"/>
      <c r="EW29" s="11"/>
      <c r="EX29" s="11"/>
      <c r="EY29" s="11"/>
      <c r="EZ29" s="11"/>
      <c r="FA29" s="11"/>
      <c r="FB29" s="11"/>
      <c r="FC29" s="11"/>
      <c r="FD29" s="11"/>
      <c r="FE29" s="11"/>
      <c r="FF29" s="11"/>
      <c r="FG29" s="11"/>
      <c r="FH29" s="11"/>
      <c r="FI29" s="11"/>
      <c r="FJ29" s="11"/>
      <c r="FK29" s="11"/>
      <c r="FL29" s="11"/>
      <c r="FM29" s="11"/>
      <c r="FN29" s="11"/>
      <c r="FO29" s="11"/>
      <c r="FP29" s="11"/>
      <c r="FQ29" s="11"/>
      <c r="FR29" s="11"/>
      <c r="FS29" s="11"/>
      <c r="FT29" s="11"/>
      <c r="FU29" s="11"/>
      <c r="FV29" s="11"/>
      <c r="FW29" s="11"/>
      <c r="FX29" s="11"/>
      <c r="FY29" s="11"/>
      <c r="FZ29" s="11"/>
      <c r="GA29" s="11"/>
      <c r="GB29" s="11"/>
      <c r="GC29" s="11"/>
      <c r="GD29" s="11"/>
      <c r="GE29" s="11"/>
      <c r="GF29" s="11"/>
      <c r="GG29" s="11"/>
      <c r="GH29" s="11"/>
      <c r="GI29" s="11"/>
      <c r="GJ29" s="11"/>
      <c r="GK29" s="11"/>
      <c r="GL29" s="11"/>
      <c r="GM29" s="11"/>
      <c r="GN29" s="11"/>
      <c r="GO29" s="11"/>
      <c r="GP29" s="11"/>
      <c r="GQ29" s="11"/>
      <c r="GR29" s="11"/>
      <c r="GS29" s="11"/>
      <c r="GT29" s="11"/>
      <c r="GU29" s="11"/>
      <c r="GV29" s="11"/>
      <c r="GW29" s="11"/>
      <c r="GX29" s="11"/>
      <c r="GY29" s="11"/>
      <c r="GZ29" s="11"/>
      <c r="HA29" s="11"/>
      <c r="HB29" s="11"/>
      <c r="HC29" s="11"/>
      <c r="HD29" s="11"/>
      <c r="HE29" s="11"/>
      <c r="HF29" s="11"/>
      <c r="HG29" s="11"/>
      <c r="HH29" s="11"/>
      <c r="HI29" s="11"/>
      <c r="HJ29" s="11"/>
      <c r="HK29" s="11"/>
      <c r="HL29" s="11"/>
      <c r="HM29" s="11"/>
      <c r="HN29" s="11"/>
      <c r="HO29" s="11"/>
      <c r="HP29" s="11"/>
      <c r="HQ29" s="11"/>
      <c r="HR29" s="11"/>
      <c r="HS29" s="11"/>
      <c r="HT29" s="11"/>
      <c r="HU29" s="11"/>
      <c r="HV29" s="11"/>
      <c r="HW29" s="11"/>
      <c r="HX29" s="11"/>
      <c r="HY29" s="11"/>
      <c r="HZ29" s="11"/>
      <c r="IA29" s="11"/>
      <c r="IB29" s="11"/>
      <c r="IC29" s="11"/>
      <c r="ID29" s="11"/>
      <c r="IE29" s="11"/>
      <c r="IF29" s="11"/>
      <c r="IG29" s="11"/>
      <c r="IH29" s="11"/>
      <c r="II29" s="11"/>
      <c r="IJ29" s="11"/>
      <c r="IK29" s="11"/>
      <c r="IL29" s="11"/>
      <c r="IM29" s="11"/>
      <c r="IN29" s="11"/>
      <c r="IO29" s="11"/>
      <c r="IP29" s="11"/>
      <c r="IQ29" s="11"/>
      <c r="IR29" s="11"/>
      <c r="IS29" s="11"/>
      <c r="IT29" s="11"/>
      <c r="IU29" s="11"/>
      <c r="IV29" s="11"/>
      <c r="IW29" s="11"/>
      <c r="IX29" s="11"/>
      <c r="IY29" s="11"/>
      <c r="IZ29" s="11"/>
      <c r="JA29" s="11"/>
      <c r="JB29" s="11"/>
      <c r="JC29" s="11"/>
      <c r="JD29" s="11"/>
      <c r="JE29" s="11"/>
      <c r="JF29" s="11"/>
      <c r="JG29" s="11"/>
      <c r="JH29" s="11"/>
      <c r="JI29" s="11"/>
      <c r="JJ29" s="11"/>
      <c r="JK29" s="11"/>
      <c r="JL29" s="11"/>
      <c r="JM29" s="11"/>
      <c r="JN29" s="11"/>
      <c r="JO29" s="11"/>
      <c r="JP29" s="11"/>
      <c r="JQ29" s="11"/>
      <c r="JR29" s="11"/>
      <c r="JS29" s="11"/>
      <c r="JT29" s="11"/>
      <c r="JU29" s="11"/>
      <c r="JV29" s="11"/>
      <c r="JW29" s="11"/>
      <c r="JX29" s="11"/>
      <c r="JY29" s="11"/>
      <c r="JZ29" s="11"/>
      <c r="KA29" s="11"/>
      <c r="KB29" s="11"/>
      <c r="KC29" s="11"/>
      <c r="KD29" s="11"/>
      <c r="KE29" s="11"/>
      <c r="KF29" s="11"/>
      <c r="KG29" s="11"/>
      <c r="KH29" s="11"/>
      <c r="KI29" s="11"/>
      <c r="KJ29" s="11"/>
      <c r="KK29" s="11"/>
      <c r="KL29" s="11"/>
      <c r="KM29" s="11"/>
      <c r="KN29" s="11"/>
      <c r="KO29" s="11"/>
      <c r="KP29" s="11"/>
      <c r="KQ29" s="11"/>
      <c r="KR29" s="11"/>
      <c r="KS29" s="11"/>
      <c r="KT29" s="11"/>
      <c r="KU29" s="11"/>
      <c r="KV29" s="11"/>
      <c r="KW29" s="11"/>
      <c r="KX29" s="11"/>
      <c r="KY29" s="11"/>
      <c r="KZ29" s="11"/>
      <c r="LA29" s="11"/>
      <c r="LB29" s="11"/>
      <c r="LC29" s="11"/>
      <c r="LD29" s="11"/>
      <c r="LE29" s="11"/>
      <c r="LF29" s="11"/>
      <c r="LG29" s="11"/>
      <c r="LH29" s="11"/>
      <c r="LI29" s="11"/>
      <c r="LJ29" s="11"/>
      <c r="LK29" s="11"/>
      <c r="LL29" s="11"/>
      <c r="LM29" s="11"/>
      <c r="LN29" s="11"/>
      <c r="LO29" s="11"/>
      <c r="LP29" s="11"/>
      <c r="LQ29" s="11"/>
      <c r="LR29" s="11"/>
      <c r="LS29" s="11"/>
      <c r="LT29" s="11"/>
      <c r="LU29" s="11"/>
      <c r="LV29" s="11"/>
      <c r="LW29" s="11"/>
      <c r="LX29" s="11"/>
      <c r="LY29" s="11"/>
      <c r="LZ29" s="11"/>
      <c r="MA29" s="11"/>
      <c r="MB29" s="11"/>
      <c r="MC29" s="11"/>
      <c r="MD29" s="11"/>
      <c r="ME29" s="11"/>
      <c r="MF29" s="11"/>
      <c r="MG29" s="11"/>
      <c r="MH29" s="11"/>
      <c r="MI29" s="11"/>
      <c r="MJ29" s="11"/>
      <c r="MK29" s="11"/>
      <c r="ML29" s="11"/>
      <c r="MM29" s="11"/>
      <c r="MN29" s="11"/>
      <c r="MO29" s="11"/>
      <c r="MP29" s="11"/>
      <c r="MQ29" s="11"/>
      <c r="MR29" s="11"/>
      <c r="MS29" s="11"/>
      <c r="MT29" s="11"/>
      <c r="MU29" s="11"/>
      <c r="MV29" s="11"/>
      <c r="MW29" s="11"/>
      <c r="MX29" s="11"/>
      <c r="MY29" s="11"/>
      <c r="MZ29" s="11"/>
      <c r="NA29" s="11"/>
      <c r="NB29" s="11"/>
      <c r="NC29" s="11"/>
      <c r="ND29" s="11"/>
      <c r="NE29" s="11"/>
      <c r="NF29" s="11"/>
      <c r="NG29" s="11"/>
      <c r="NH29" s="11"/>
      <c r="NI29" s="11"/>
      <c r="NJ29" s="11"/>
      <c r="NK29" s="11"/>
      <c r="NL29" s="11"/>
      <c r="NM29" s="11"/>
      <c r="NN29" s="11"/>
      <c r="NO29" s="11"/>
      <c r="NP29" s="11"/>
      <c r="NQ29" s="11"/>
      <c r="NR29" s="11"/>
      <c r="NS29" s="11"/>
      <c r="NT29" s="11"/>
      <c r="NU29" s="11"/>
      <c r="NV29" s="11"/>
      <c r="NW29" s="11"/>
      <c r="NX29" s="11"/>
      <c r="NY29" s="11"/>
      <c r="NZ29" s="11"/>
      <c r="OA29" s="11"/>
      <c r="OB29" s="11"/>
      <c r="OC29" s="11"/>
      <c r="OD29" s="11"/>
      <c r="OE29" s="11"/>
      <c r="OF29" s="11"/>
      <c r="OG29" s="11"/>
      <c r="OH29" s="11"/>
      <c r="OI29" s="11"/>
      <c r="OJ29" s="11"/>
      <c r="OK29" s="11"/>
      <c r="OL29" s="11"/>
      <c r="OM29" s="11"/>
      <c r="ON29" s="11"/>
      <c r="OO29" s="11"/>
      <c r="OP29" s="11"/>
      <c r="OQ29" s="11"/>
      <c r="OR29" s="11"/>
      <c r="OS29" s="11"/>
      <c r="OT29" s="11"/>
      <c r="OU29" s="11"/>
      <c r="OV29" s="11"/>
      <c r="OW29" s="11"/>
      <c r="OX29" s="11"/>
      <c r="OY29" s="11"/>
      <c r="OZ29" s="11"/>
      <c r="PA29" s="11"/>
      <c r="PB29" s="11"/>
      <c r="PC29" s="11"/>
      <c r="PD29" s="11"/>
      <c r="PE29" s="11"/>
      <c r="PF29" s="11"/>
      <c r="PG29" s="11"/>
      <c r="PH29" s="11"/>
      <c r="PI29" s="11"/>
      <c r="PJ29" s="11"/>
      <c r="PK29" s="11"/>
      <c r="PL29" s="11"/>
      <c r="PM29" s="11"/>
      <c r="PN29" s="11"/>
      <c r="PO29" s="11"/>
      <c r="PP29" s="11"/>
      <c r="PQ29" s="11"/>
      <c r="PR29" s="11"/>
      <c r="PS29" s="11"/>
      <c r="PT29" s="11"/>
      <c r="PU29" s="11"/>
      <c r="PV29" s="11"/>
      <c r="PW29" s="11"/>
      <c r="PX29" s="11"/>
      <c r="PY29" s="11"/>
      <c r="PZ29" s="11"/>
      <c r="QA29" s="11"/>
      <c r="QB29" s="11"/>
      <c r="QC29" s="11"/>
      <c r="QD29" s="11"/>
      <c r="QE29" s="11"/>
      <c r="QF29" s="11"/>
      <c r="QG29" s="11"/>
      <c r="QH29" s="11"/>
      <c r="QI29" s="11"/>
      <c r="QJ29" s="11"/>
      <c r="QK29" s="11"/>
      <c r="QL29" s="11"/>
      <c r="QM29" s="11"/>
      <c r="QN29" s="11"/>
      <c r="QO29" s="11"/>
      <c r="QP29" s="11"/>
      <c r="QQ29" s="11"/>
      <c r="QR29" s="11"/>
      <c r="QS29" s="11"/>
      <c r="QT29" s="11"/>
      <c r="QU29" s="11"/>
      <c r="QV29" s="11"/>
      <c r="QW29" s="11"/>
      <c r="QX29" s="11"/>
      <c r="QY29" s="11"/>
      <c r="QZ29" s="11"/>
      <c r="RA29" s="11"/>
      <c r="RB29" s="11"/>
      <c r="RC29" s="11"/>
      <c r="RD29" s="11"/>
      <c r="RE29" s="11"/>
      <c r="RF29" s="11"/>
      <c r="RG29" s="11"/>
      <c r="RH29" s="11"/>
      <c r="RI29" s="11"/>
      <c r="RJ29" s="11"/>
      <c r="RK29" s="11"/>
      <c r="RL29" s="11"/>
      <c r="RM29" s="11"/>
      <c r="RN29" s="11"/>
      <c r="RO29" s="11"/>
      <c r="RP29" s="11"/>
      <c r="RQ29" s="11"/>
      <c r="RR29" s="11"/>
      <c r="RS29" s="11"/>
      <c r="RT29" s="11"/>
      <c r="RU29" s="11"/>
      <c r="RV29" s="11"/>
      <c r="RW29" s="11"/>
      <c r="RX29" s="11"/>
      <c r="RY29" s="11"/>
      <c r="RZ29" s="11"/>
      <c r="SA29" s="11"/>
      <c r="SB29" s="11"/>
      <c r="SC29" s="11"/>
      <c r="SD29" s="11"/>
      <c r="SE29" s="11"/>
      <c r="SF29" s="11"/>
      <c r="SG29" s="11"/>
      <c r="SH29" s="11"/>
      <c r="SI29" s="11"/>
      <c r="SJ29" s="11"/>
      <c r="SK29" s="11"/>
      <c r="SL29" s="11"/>
      <c r="SM29" s="11"/>
      <c r="SN29" s="11"/>
      <c r="SO29" s="11"/>
      <c r="SP29" s="11"/>
      <c r="SQ29" s="11"/>
      <c r="SR29" s="11"/>
      <c r="SS29" s="11"/>
      <c r="ST29" s="11"/>
      <c r="SU29" s="11"/>
      <c r="SV29" s="11"/>
      <c r="SW29" s="11"/>
      <c r="SX29" s="11"/>
      <c r="SY29" s="11"/>
      <c r="SZ29" s="11"/>
      <c r="TA29" s="11"/>
      <c r="TB29" s="11"/>
      <c r="TC29" s="11"/>
      <c r="TD29" s="11"/>
      <c r="TE29" s="11"/>
      <c r="TF29" s="11"/>
      <c r="TG29" s="11"/>
      <c r="TH29" s="11"/>
      <c r="TI29" s="11"/>
      <c r="TJ29" s="11"/>
      <c r="TK29" s="11"/>
      <c r="TL29" s="11"/>
      <c r="TM29" s="11"/>
      <c r="TN29" s="11"/>
      <c r="TO29" s="11"/>
      <c r="TP29" s="11"/>
      <c r="TQ29" s="11"/>
      <c r="TR29" s="11"/>
      <c r="TS29" s="11"/>
      <c r="TT29" s="11"/>
      <c r="TU29" s="11"/>
      <c r="TV29" s="11"/>
      <c r="TW29" s="11"/>
      <c r="TX29" s="11"/>
      <c r="TY29" s="11"/>
      <c r="TZ29" s="11"/>
      <c r="UA29" s="11"/>
      <c r="UB29" s="11"/>
      <c r="UC29" s="11"/>
      <c r="UD29" s="11"/>
      <c r="UE29" s="11"/>
      <c r="UF29" s="11"/>
      <c r="UG29" s="11"/>
      <c r="UH29" s="11"/>
      <c r="UI29" s="11"/>
      <c r="UJ29" s="11"/>
      <c r="UK29" s="11"/>
      <c r="UL29" s="11"/>
      <c r="UM29" s="11"/>
      <c r="UN29" s="11"/>
      <c r="UO29" s="11"/>
      <c r="UP29" s="11"/>
      <c r="UQ29" s="11"/>
      <c r="UR29" s="11"/>
      <c r="US29" s="11"/>
      <c r="UT29" s="11"/>
      <c r="UU29" s="11"/>
      <c r="UV29" s="11"/>
      <c r="UW29" s="11"/>
      <c r="UX29" s="11"/>
      <c r="UY29" s="11"/>
      <c r="UZ29" s="11"/>
      <c r="VA29" s="11"/>
      <c r="VB29" s="11"/>
      <c r="VC29" s="11"/>
      <c r="VD29" s="11"/>
      <c r="VE29" s="11"/>
      <c r="VF29" s="11"/>
      <c r="VG29" s="11"/>
      <c r="VH29" s="11"/>
      <c r="VI29" s="11"/>
      <c r="VJ29" s="11"/>
      <c r="VK29" s="11"/>
      <c r="VL29" s="11"/>
      <c r="VM29" s="11"/>
      <c r="VN29" s="11"/>
      <c r="VO29" s="11"/>
      <c r="VP29" s="11"/>
      <c r="VQ29" s="11"/>
      <c r="VR29" s="11"/>
      <c r="VS29" s="11"/>
      <c r="VT29" s="11"/>
      <c r="VU29" s="11"/>
      <c r="VV29" s="11"/>
      <c r="VW29" s="11"/>
      <c r="VX29" s="11"/>
      <c r="VY29" s="11"/>
      <c r="VZ29" s="11"/>
      <c r="WA29" s="11"/>
      <c r="WB29" s="11"/>
      <c r="WC29" s="11"/>
      <c r="WD29" s="11"/>
      <c r="WE29" s="11"/>
      <c r="WF29" s="11"/>
      <c r="WG29" s="11"/>
      <c r="WH29" s="11"/>
      <c r="WI29" s="11"/>
      <c r="WJ29" s="11"/>
      <c r="WK29" s="11"/>
      <c r="WL29" s="11"/>
      <c r="WM29" s="11"/>
      <c r="WN29" s="11"/>
      <c r="WO29" s="11"/>
      <c r="WP29" s="11"/>
      <c r="WQ29" s="11"/>
      <c r="WR29" s="11"/>
      <c r="WS29" s="11"/>
      <c r="WT29" s="11"/>
      <c r="WU29" s="11"/>
      <c r="WV29" s="11"/>
      <c r="WW29" s="11"/>
      <c r="WX29" s="11"/>
      <c r="WY29" s="11"/>
      <c r="WZ29" s="11"/>
      <c r="XA29" s="11"/>
      <c r="XB29" s="11"/>
      <c r="XC29" s="11"/>
      <c r="XD29" s="11"/>
      <c r="XE29" s="11"/>
      <c r="XF29" s="11"/>
      <c r="XG29" s="11"/>
      <c r="XH29" s="11"/>
      <c r="XI29" s="11"/>
      <c r="XJ29" s="11"/>
      <c r="XK29" s="11"/>
      <c r="XL29" s="11"/>
      <c r="XM29" s="11"/>
      <c r="XN29" s="11"/>
      <c r="XO29" s="11"/>
      <c r="XP29" s="11"/>
      <c r="XQ29" s="11"/>
      <c r="XR29" s="11"/>
      <c r="XS29" s="11"/>
      <c r="XT29" s="11"/>
      <c r="XU29" s="11"/>
      <c r="XV29" s="11"/>
      <c r="XW29" s="11"/>
      <c r="XX29" s="11"/>
      <c r="XY29" s="11"/>
      <c r="XZ29" s="11"/>
      <c r="YA29" s="11"/>
      <c r="YB29" s="11"/>
      <c r="YC29" s="11"/>
      <c r="YD29" s="11"/>
      <c r="YE29" s="11"/>
      <c r="YF29" s="11"/>
      <c r="YG29" s="11"/>
      <c r="YH29" s="11"/>
      <c r="YI29" s="11"/>
      <c r="YJ29" s="11"/>
      <c r="YK29" s="11"/>
      <c r="YL29" s="11"/>
      <c r="YM29" s="11"/>
      <c r="YN29" s="11"/>
      <c r="YO29" s="11"/>
      <c r="YP29" s="11"/>
      <c r="YQ29" s="11"/>
      <c r="YR29" s="11"/>
      <c r="YS29" s="11"/>
      <c r="YT29" s="11"/>
      <c r="YU29" s="11"/>
      <c r="YV29" s="11"/>
      <c r="YW29" s="11"/>
      <c r="YX29" s="11"/>
      <c r="YY29" s="11"/>
      <c r="YZ29" s="11"/>
      <c r="ZA29" s="11"/>
      <c r="ZB29" s="11"/>
      <c r="ZC29" s="11"/>
      <c r="ZD29" s="11"/>
      <c r="ZE29" s="11"/>
      <c r="ZF29" s="11"/>
      <c r="ZG29" s="11"/>
      <c r="ZH29" s="11"/>
      <c r="ZI29" s="11"/>
      <c r="ZJ29" s="11"/>
      <c r="ZK29" s="11"/>
      <c r="ZL29" s="11"/>
      <c r="ZM29" s="11"/>
      <c r="ZN29" s="11"/>
      <c r="ZO29" s="11"/>
      <c r="ZP29" s="11"/>
      <c r="ZQ29" s="11"/>
      <c r="ZR29" s="11"/>
      <c r="ZS29" s="11"/>
      <c r="ZT29" s="11"/>
      <c r="ZU29" s="11"/>
      <c r="ZV29" s="11"/>
      <c r="ZW29" s="11"/>
      <c r="ZX29" s="11"/>
      <c r="ZY29" s="11"/>
      <c r="ZZ29" s="11"/>
      <c r="AAA29" s="11"/>
      <c r="AAB29" s="11"/>
      <c r="AAC29" s="11"/>
      <c r="AAD29" s="11"/>
      <c r="AAE29" s="11"/>
      <c r="AAF29" s="11"/>
      <c r="AAG29" s="11"/>
      <c r="AAH29" s="11"/>
      <c r="AAI29" s="11"/>
      <c r="AAJ29" s="11"/>
      <c r="AAK29" s="11"/>
      <c r="AAL29" s="11"/>
      <c r="AAM29" s="11"/>
      <c r="AAN29" s="11"/>
      <c r="AAO29" s="11"/>
      <c r="AAP29" s="11"/>
      <c r="AAQ29" s="11"/>
      <c r="AAR29" s="11"/>
      <c r="AAS29" s="11"/>
      <c r="AAT29" s="11"/>
      <c r="AAU29" s="11"/>
      <c r="AAV29" s="11"/>
      <c r="AAW29" s="11"/>
      <c r="AAX29" s="11"/>
      <c r="AAY29" s="11"/>
      <c r="AAZ29" s="11"/>
      <c r="ABA29" s="11"/>
      <c r="ABB29" s="11"/>
      <c r="ABC29" s="11"/>
      <c r="ABD29" s="11"/>
      <c r="ABE29" s="11"/>
      <c r="ABF29" s="11"/>
      <c r="ABG29" s="11"/>
      <c r="ABH29" s="11"/>
      <c r="ABI29" s="11"/>
      <c r="ABJ29" s="11"/>
      <c r="ABK29" s="11"/>
      <c r="ABL29" s="11"/>
      <c r="ABM29" s="11"/>
      <c r="ABN29" s="11"/>
      <c r="ABO29" s="11"/>
      <c r="ABP29" s="11"/>
      <c r="ABQ29" s="11"/>
      <c r="ABR29" s="11"/>
      <c r="ABS29" s="11"/>
      <c r="ABT29" s="11"/>
      <c r="ABU29" s="11"/>
      <c r="ABV29" s="11"/>
      <c r="ABW29" s="11"/>
      <c r="ABX29" s="11"/>
      <c r="ABY29" s="11"/>
      <c r="ABZ29" s="11"/>
      <c r="ACA29" s="11"/>
      <c r="ACB29" s="11"/>
      <c r="ACC29" s="11"/>
      <c r="ACD29" s="11"/>
      <c r="ACE29" s="11"/>
      <c r="ACF29" s="11"/>
      <c r="ACG29" s="11"/>
      <c r="ACH29" s="11"/>
      <c r="ACI29" s="11"/>
      <c r="ACJ29" s="11"/>
      <c r="ACK29" s="11"/>
      <c r="ACL29" s="11"/>
      <c r="ACM29" s="11"/>
      <c r="ACN29" s="11"/>
      <c r="ACO29" s="11"/>
      <c r="ACP29" s="11"/>
      <c r="ACQ29" s="11"/>
      <c r="ACR29" s="11"/>
      <c r="ACS29" s="11"/>
      <c r="ACT29" s="11"/>
      <c r="ACU29" s="11"/>
      <c r="ACV29" s="11"/>
      <c r="ACW29" s="11"/>
      <c r="ACX29" s="11"/>
      <c r="ACY29" s="11"/>
      <c r="ACZ29" s="11"/>
      <c r="ADA29" s="11"/>
      <c r="ADB29" s="11"/>
      <c r="ADC29" s="11"/>
      <c r="ADD29" s="11"/>
      <c r="ADE29" s="11"/>
      <c r="ADF29" s="11"/>
      <c r="ADG29" s="11"/>
      <c r="ADH29" s="11"/>
      <c r="ADI29" s="11"/>
      <c r="ADJ29" s="11"/>
      <c r="ADK29" s="11"/>
      <c r="ADL29" s="11"/>
      <c r="ADM29" s="11"/>
      <c r="ADN29" s="11"/>
      <c r="ADO29" s="11"/>
      <c r="ADP29" s="11"/>
      <c r="ADQ29" s="11"/>
      <c r="ADR29" s="11"/>
      <c r="ADS29" s="11"/>
      <c r="ADT29" s="11"/>
      <c r="ADU29" s="11"/>
      <c r="ADV29" s="11"/>
      <c r="ADW29" s="11"/>
      <c r="ADX29" s="11"/>
      <c r="ADY29" s="11"/>
      <c r="ADZ29" s="11"/>
      <c r="AEA29" s="11"/>
      <c r="AEB29" s="11"/>
      <c r="AEC29" s="11"/>
      <c r="AED29" s="11"/>
      <c r="AEE29" s="11"/>
      <c r="AEF29" s="11"/>
      <c r="AEG29" s="11"/>
      <c r="AEH29" s="11"/>
      <c r="AEI29" s="11"/>
      <c r="AEJ29" s="11"/>
      <c r="AEK29" s="11"/>
      <c r="AEL29" s="11"/>
      <c r="AEM29" s="11"/>
      <c r="AEN29" s="11"/>
      <c r="AEO29" s="11"/>
      <c r="AEP29" s="11"/>
      <c r="AEQ29" s="11"/>
      <c r="AER29" s="11"/>
      <c r="AES29" s="11"/>
      <c r="AET29" s="11"/>
      <c r="AEU29" s="11"/>
      <c r="AEV29" s="11"/>
      <c r="AEW29" s="11"/>
      <c r="AEX29" s="11"/>
      <c r="AEY29" s="11"/>
      <c r="AEZ29" s="11"/>
      <c r="AFA29" s="11"/>
      <c r="AFB29" s="11"/>
      <c r="AFC29" s="11"/>
      <c r="AFD29" s="11"/>
      <c r="AFE29" s="11"/>
      <c r="AFF29" s="11"/>
      <c r="AFG29" s="11"/>
      <c r="AFH29" s="11"/>
      <c r="AFI29" s="11"/>
      <c r="AFJ29" s="11"/>
      <c r="AFK29" s="11"/>
      <c r="AFL29" s="11"/>
      <c r="AFM29" s="11"/>
      <c r="AFN29" s="11"/>
      <c r="AFO29" s="11"/>
      <c r="AFP29" s="11"/>
      <c r="AFQ29" s="11"/>
      <c r="AFR29" s="11"/>
      <c r="AFS29" s="11"/>
      <c r="AFT29" s="11"/>
      <c r="AFU29" s="11"/>
      <c r="AFV29" s="11"/>
      <c r="AFW29" s="11"/>
      <c r="AFX29" s="11"/>
      <c r="AFY29" s="11"/>
      <c r="AFZ29" s="11"/>
      <c r="AGA29" s="11"/>
      <c r="AGB29" s="11"/>
      <c r="AGC29" s="11"/>
      <c r="AGD29" s="11"/>
      <c r="AGE29" s="11"/>
      <c r="AGF29" s="11"/>
      <c r="AGG29" s="11"/>
      <c r="AGH29" s="11"/>
      <c r="AGI29" s="11"/>
      <c r="AGJ29" s="11"/>
      <c r="AGK29" s="11"/>
      <c r="AGL29" s="11"/>
      <c r="AGM29" s="11"/>
      <c r="AGN29" s="11"/>
      <c r="AGO29" s="11"/>
      <c r="AGP29" s="11"/>
      <c r="AGQ29" s="11"/>
      <c r="AGR29" s="11"/>
      <c r="AGS29" s="11"/>
      <c r="AGT29" s="11"/>
      <c r="AGU29" s="11"/>
      <c r="AGV29" s="11"/>
      <c r="AGW29" s="11"/>
      <c r="AGX29" s="11"/>
      <c r="AGY29" s="11"/>
      <c r="AGZ29" s="11"/>
      <c r="AHA29" s="11"/>
      <c r="AHB29" s="11"/>
      <c r="AHC29" s="11"/>
      <c r="AHD29" s="11"/>
      <c r="AHE29" s="11"/>
      <c r="AHF29" s="11"/>
      <c r="AHG29" s="11"/>
      <c r="AHH29" s="11"/>
      <c r="AHI29" s="11"/>
      <c r="AHJ29" s="11"/>
      <c r="AHK29" s="11"/>
      <c r="AHL29" s="11"/>
      <c r="AHM29" s="11"/>
      <c r="AHN29" s="11"/>
      <c r="AHO29" s="11"/>
      <c r="AHP29" s="11"/>
      <c r="AHQ29" s="11"/>
      <c r="AHR29" s="11"/>
      <c r="AHS29" s="11"/>
      <c r="AHT29" s="11"/>
      <c r="AHU29" s="11"/>
      <c r="AHV29" s="11"/>
      <c r="AHW29" s="11"/>
      <c r="AHX29" s="11"/>
      <c r="AHY29" s="11"/>
      <c r="AHZ29" s="11"/>
      <c r="AIA29" s="11"/>
      <c r="AIB29" s="11"/>
      <c r="AIC29" s="11"/>
      <c r="AID29" s="11"/>
      <c r="AIE29" s="11"/>
      <c r="AIF29" s="11"/>
      <c r="AIG29" s="11"/>
      <c r="AIH29" s="11"/>
      <c r="AII29" s="11"/>
      <c r="AIJ29" s="11"/>
      <c r="AIK29" s="11"/>
      <c r="AIL29" s="11"/>
      <c r="AIM29" s="11"/>
    </row>
    <row r="30">
      <c r="A30" s="46" t="s">
        <v>513</v>
      </c>
      <c r="B30" s="7" t="s">
        <v>493</v>
      </c>
      <c r="C30" s="11"/>
      <c r="D30" s="11"/>
      <c r="E30" s="11"/>
      <c r="F30" s="11"/>
      <c r="G30" s="11"/>
      <c r="H30" s="11"/>
      <c r="I30" s="11"/>
      <c r="J30" s="11"/>
      <c r="K30" s="11"/>
      <c r="L30" s="11"/>
      <c r="M30" s="11"/>
      <c r="N30" s="10">
        <v>239459.0</v>
      </c>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c r="AO30" s="11"/>
      <c r="AP30" s="11"/>
      <c r="AQ30" s="11"/>
      <c r="AR30" s="11"/>
      <c r="AS30" s="11"/>
      <c r="AT30" s="11"/>
      <c r="AU30" s="11"/>
      <c r="AV30" s="11"/>
      <c r="AW30" s="11"/>
      <c r="AX30" s="11"/>
      <c r="AY30" s="11"/>
      <c r="AZ30" s="10"/>
      <c r="BA30" s="11"/>
      <c r="BB30" s="11"/>
      <c r="BC30" s="11"/>
      <c r="BD30" s="11"/>
      <c r="BE30" s="11"/>
      <c r="BF30" s="11"/>
      <c r="BG30" s="11"/>
      <c r="BH30" s="11"/>
      <c r="BI30" s="11"/>
      <c r="BJ30" s="11"/>
      <c r="BK30" s="11"/>
      <c r="BL30" s="11"/>
      <c r="BM30" s="11"/>
      <c r="BN30" s="11"/>
      <c r="BO30" s="11"/>
      <c r="BP30" s="11"/>
      <c r="BQ30" s="11"/>
      <c r="BR30" s="11"/>
      <c r="BS30" s="11"/>
      <c r="BT30" s="11"/>
      <c r="BU30" s="11"/>
      <c r="BV30" s="11"/>
      <c r="BW30" s="11"/>
      <c r="BX30" s="11"/>
      <c r="BY30" s="11"/>
      <c r="BZ30" s="11"/>
      <c r="CA30" s="11"/>
      <c r="CB30" s="11"/>
      <c r="CC30" s="11"/>
      <c r="CD30" s="11"/>
      <c r="CE30" s="11"/>
      <c r="CF30" s="11"/>
      <c r="CG30" s="11"/>
      <c r="CH30" s="11"/>
      <c r="CI30" s="11"/>
      <c r="CJ30" s="11"/>
      <c r="CK30" s="11"/>
      <c r="CL30" s="11"/>
      <c r="CM30" s="11"/>
      <c r="CN30" s="11"/>
      <c r="CO30" s="11"/>
      <c r="CP30" s="11"/>
      <c r="CQ30" s="11"/>
      <c r="CR30" s="11"/>
      <c r="CS30" s="11"/>
      <c r="CT30" s="11"/>
      <c r="CU30" s="11"/>
      <c r="CV30" s="11"/>
      <c r="CW30" s="11"/>
      <c r="CX30" s="11"/>
      <c r="CY30" s="11"/>
      <c r="CZ30" s="11"/>
      <c r="DA30" s="11"/>
      <c r="DB30" s="11"/>
      <c r="DC30" s="11"/>
      <c r="DD30" s="11"/>
      <c r="DE30" s="11"/>
      <c r="DF30" s="11"/>
      <c r="DG30" s="10">
        <v>193000.0</v>
      </c>
      <c r="DH30" s="11"/>
      <c r="DI30" s="11"/>
      <c r="DJ30" s="11"/>
      <c r="DK30" s="11"/>
      <c r="DL30" s="11"/>
      <c r="DM30" s="11"/>
      <c r="DN30" s="11"/>
      <c r="DO30" s="11"/>
      <c r="DP30" s="11"/>
      <c r="DQ30" s="11"/>
      <c r="DR30" s="11"/>
      <c r="DS30" s="11"/>
      <c r="DT30" s="11"/>
      <c r="DU30" s="10">
        <v>39640.0</v>
      </c>
      <c r="DV30" s="11"/>
      <c r="DW30" s="11"/>
      <c r="DX30" s="11"/>
      <c r="DY30" s="11"/>
      <c r="DZ30" s="11"/>
      <c r="EA30" s="11"/>
      <c r="EB30" s="11"/>
      <c r="EC30" s="10">
        <v>161.0</v>
      </c>
      <c r="ED30" s="11"/>
      <c r="EE30" s="11"/>
      <c r="EF30" s="11"/>
      <c r="EG30" s="10">
        <v>211000.0</v>
      </c>
      <c r="EH30" s="10">
        <v>605.0</v>
      </c>
      <c r="EI30" s="11"/>
      <c r="EJ30" s="11"/>
      <c r="EK30" s="11"/>
      <c r="EL30" s="11"/>
      <c r="EM30" s="11"/>
      <c r="EN30" s="11"/>
      <c r="EO30" s="11"/>
      <c r="EP30" s="11"/>
      <c r="EQ30" s="11"/>
      <c r="ER30" s="11"/>
      <c r="ES30" s="11"/>
      <c r="ET30" s="11"/>
      <c r="EU30" s="11"/>
      <c r="EV30" s="11"/>
      <c r="EW30" s="11"/>
      <c r="EX30" s="11"/>
      <c r="EY30" s="11"/>
      <c r="EZ30" s="11"/>
      <c r="FA30" s="11"/>
      <c r="FB30" s="11"/>
      <c r="FC30" s="11"/>
      <c r="FD30" s="11"/>
      <c r="FE30" s="11"/>
      <c r="FF30" s="11"/>
      <c r="FG30" s="11"/>
      <c r="FH30" s="11"/>
      <c r="FI30" s="11"/>
      <c r="FJ30" s="11"/>
      <c r="FK30" s="11"/>
      <c r="FL30" s="11"/>
      <c r="FM30" s="11"/>
      <c r="FN30" s="11"/>
      <c r="FO30" s="11"/>
      <c r="FP30" s="11"/>
      <c r="FQ30" s="11"/>
      <c r="FR30" s="11"/>
      <c r="FS30" s="11"/>
      <c r="FT30" s="11"/>
      <c r="FU30" s="11"/>
      <c r="FV30" s="11"/>
      <c r="FW30" s="11"/>
      <c r="FX30" s="11"/>
      <c r="FY30" s="11"/>
      <c r="FZ30" s="11"/>
      <c r="GA30" s="11"/>
      <c r="GB30" s="11"/>
      <c r="GC30" s="11"/>
      <c r="GD30" s="11"/>
      <c r="GE30" s="11"/>
      <c r="GF30" s="11"/>
      <c r="GG30" s="11"/>
      <c r="GH30" s="11"/>
      <c r="GI30" s="11"/>
      <c r="GJ30" s="11"/>
      <c r="GK30" s="11"/>
      <c r="GL30" s="11"/>
      <c r="GM30" s="11"/>
      <c r="GN30" s="11"/>
      <c r="GO30" s="11"/>
      <c r="GP30" s="11"/>
      <c r="GQ30" s="11"/>
      <c r="GR30" s="11"/>
      <c r="GS30" s="11"/>
      <c r="GT30" s="11"/>
      <c r="GU30" s="11"/>
      <c r="GV30" s="11"/>
      <c r="GW30" s="11"/>
      <c r="GX30" s="11"/>
      <c r="GY30" s="11"/>
      <c r="GZ30" s="11"/>
      <c r="HA30" s="11"/>
      <c r="HB30" s="11"/>
      <c r="HC30" s="11"/>
      <c r="HD30" s="11"/>
      <c r="HE30" s="11"/>
      <c r="HF30" s="11"/>
      <c r="HG30" s="11"/>
      <c r="HH30" s="11"/>
      <c r="HI30" s="11"/>
      <c r="HJ30" s="11"/>
      <c r="HK30" s="11"/>
      <c r="HL30" s="11"/>
      <c r="HM30" s="11"/>
      <c r="HN30" s="11"/>
      <c r="HO30" s="11"/>
      <c r="HP30" s="11"/>
      <c r="HQ30" s="11"/>
      <c r="HR30" s="11"/>
      <c r="HS30" s="11"/>
      <c r="HT30" s="11"/>
      <c r="HU30" s="11"/>
      <c r="HV30" s="11"/>
      <c r="HW30" s="11"/>
      <c r="HX30" s="11"/>
      <c r="HY30" s="11"/>
      <c r="HZ30" s="11"/>
      <c r="IA30" s="11"/>
      <c r="IB30" s="11"/>
      <c r="IC30" s="11"/>
      <c r="ID30" s="11"/>
      <c r="IE30" s="11"/>
      <c r="IF30" s="11"/>
      <c r="IG30" s="11"/>
      <c r="IH30" s="11"/>
      <c r="II30" s="11"/>
      <c r="IJ30" s="11"/>
      <c r="IK30" s="11"/>
      <c r="IL30" s="11"/>
      <c r="IM30" s="11"/>
      <c r="IN30" s="11"/>
      <c r="IO30" s="11"/>
      <c r="IP30" s="11"/>
      <c r="IQ30" s="11"/>
      <c r="IR30" s="11"/>
      <c r="IS30" s="11"/>
      <c r="IT30" s="11"/>
      <c r="IU30" s="11"/>
      <c r="IV30" s="11"/>
      <c r="IW30" s="11"/>
      <c r="IX30" s="11"/>
      <c r="IY30" s="11"/>
      <c r="IZ30" s="11"/>
      <c r="JA30" s="11"/>
      <c r="JB30" s="11"/>
      <c r="JC30" s="11"/>
      <c r="JD30" s="11"/>
      <c r="JE30" s="11"/>
      <c r="JF30" s="11"/>
      <c r="JG30" s="11"/>
      <c r="JH30" s="11"/>
      <c r="JI30" s="11"/>
      <c r="JJ30" s="11"/>
      <c r="JK30" s="11"/>
      <c r="JL30" s="11"/>
      <c r="JM30" s="11"/>
      <c r="JN30" s="11"/>
      <c r="JO30" s="11"/>
      <c r="JP30" s="11"/>
      <c r="JQ30" s="11"/>
      <c r="JR30" s="11"/>
      <c r="JS30" s="11"/>
      <c r="JT30" s="11"/>
      <c r="JU30" s="11"/>
      <c r="JV30" s="11"/>
      <c r="JW30" s="11"/>
      <c r="JX30" s="11"/>
      <c r="JY30" s="11"/>
      <c r="JZ30" s="11"/>
      <c r="KA30" s="11"/>
      <c r="KB30" s="11"/>
      <c r="KC30" s="11"/>
      <c r="KD30" s="11"/>
      <c r="KE30" s="11"/>
      <c r="KF30" s="11"/>
      <c r="KG30" s="11"/>
      <c r="KH30" s="11"/>
      <c r="KI30" s="11"/>
      <c r="KJ30" s="11"/>
      <c r="KK30" s="11"/>
      <c r="KL30" s="11"/>
      <c r="KM30" s="11"/>
      <c r="KN30" s="11"/>
      <c r="KO30" s="11"/>
      <c r="KP30" s="11"/>
      <c r="KQ30" s="11"/>
      <c r="KR30" s="11"/>
      <c r="KS30" s="11"/>
      <c r="KT30" s="11"/>
      <c r="KU30" s="11"/>
      <c r="KV30" s="11"/>
      <c r="KW30" s="11"/>
      <c r="KX30" s="11"/>
      <c r="KY30" s="11"/>
      <c r="KZ30" s="11"/>
      <c r="LA30" s="11"/>
      <c r="LB30" s="11"/>
      <c r="LC30" s="11"/>
      <c r="LD30" s="11"/>
      <c r="LE30" s="11"/>
      <c r="LF30" s="11"/>
      <c r="LG30" s="11"/>
      <c r="LH30" s="11"/>
      <c r="LI30" s="11"/>
      <c r="LJ30" s="11"/>
      <c r="LK30" s="11"/>
      <c r="LL30" s="11"/>
      <c r="LM30" s="11"/>
      <c r="LN30" s="11"/>
      <c r="LO30" s="11"/>
      <c r="LP30" s="11"/>
      <c r="LQ30" s="11"/>
      <c r="LR30" s="11"/>
      <c r="LS30" s="11"/>
      <c r="LT30" s="11"/>
      <c r="LU30" s="11"/>
      <c r="LV30" s="11"/>
      <c r="LW30" s="11"/>
      <c r="LX30" s="11"/>
      <c r="LY30" s="11"/>
      <c r="LZ30" s="11"/>
      <c r="MA30" s="11"/>
      <c r="MB30" s="11"/>
      <c r="MC30" s="11"/>
      <c r="MD30" s="11"/>
      <c r="ME30" s="11"/>
      <c r="MF30" s="11"/>
      <c r="MG30" s="11"/>
      <c r="MH30" s="11"/>
      <c r="MI30" s="11"/>
      <c r="MJ30" s="11"/>
      <c r="MK30" s="11"/>
      <c r="ML30" s="11"/>
      <c r="MM30" s="11"/>
      <c r="MN30" s="11"/>
      <c r="MO30" s="11"/>
      <c r="MP30" s="11"/>
      <c r="MQ30" s="11"/>
      <c r="MR30" s="11"/>
      <c r="MS30" s="11"/>
      <c r="MT30" s="11"/>
      <c r="MU30" s="11"/>
      <c r="MV30" s="11"/>
      <c r="MW30" s="11"/>
      <c r="MX30" s="11"/>
      <c r="MY30" s="11"/>
      <c r="MZ30" s="11"/>
      <c r="NA30" s="11"/>
      <c r="NB30" s="11"/>
      <c r="NC30" s="11"/>
      <c r="ND30" s="11"/>
      <c r="NE30" s="11"/>
      <c r="NF30" s="11"/>
      <c r="NG30" s="11"/>
      <c r="NH30" s="11"/>
      <c r="NI30" s="11"/>
      <c r="NJ30" s="11"/>
      <c r="NK30" s="11"/>
      <c r="NL30" s="11"/>
      <c r="NM30" s="11"/>
      <c r="NN30" s="11"/>
      <c r="NO30" s="11"/>
      <c r="NP30" s="11"/>
      <c r="NQ30" s="11"/>
      <c r="NR30" s="11"/>
      <c r="NS30" s="11"/>
      <c r="NT30" s="11"/>
      <c r="NU30" s="11"/>
      <c r="NV30" s="11"/>
      <c r="NW30" s="11"/>
      <c r="NX30" s="11"/>
      <c r="NY30" s="11"/>
      <c r="NZ30" s="11"/>
      <c r="OA30" s="11"/>
      <c r="OB30" s="11"/>
      <c r="OC30" s="11"/>
      <c r="OD30" s="11"/>
      <c r="OE30" s="11"/>
      <c r="OF30" s="11"/>
      <c r="OG30" s="11"/>
      <c r="OH30" s="11"/>
      <c r="OI30" s="11"/>
      <c r="OJ30" s="11"/>
      <c r="OK30" s="11"/>
      <c r="OL30" s="11"/>
      <c r="OM30" s="11"/>
      <c r="ON30" s="11"/>
      <c r="OO30" s="11"/>
      <c r="OP30" s="11"/>
      <c r="OQ30" s="11"/>
      <c r="OR30" s="11"/>
      <c r="OS30" s="11"/>
      <c r="OT30" s="11"/>
      <c r="OU30" s="11"/>
      <c r="OV30" s="11"/>
      <c r="OW30" s="11"/>
      <c r="OX30" s="11"/>
      <c r="OY30" s="11"/>
      <c r="OZ30" s="11"/>
      <c r="PA30" s="11"/>
      <c r="PB30" s="11"/>
      <c r="PC30" s="11"/>
      <c r="PD30" s="11"/>
      <c r="PE30" s="11"/>
      <c r="PF30" s="11"/>
      <c r="PG30" s="11"/>
      <c r="PH30" s="11"/>
      <c r="PI30" s="11"/>
      <c r="PJ30" s="11"/>
      <c r="PK30" s="11"/>
      <c r="PL30" s="11"/>
      <c r="PM30" s="11"/>
      <c r="PN30" s="11"/>
      <c r="PO30" s="11"/>
      <c r="PP30" s="11"/>
      <c r="PQ30" s="11"/>
      <c r="PR30" s="11"/>
      <c r="PS30" s="11"/>
      <c r="PT30" s="11"/>
      <c r="PU30" s="11"/>
      <c r="PV30" s="11"/>
      <c r="PW30" s="11"/>
      <c r="PX30" s="11"/>
      <c r="PY30" s="11"/>
      <c r="PZ30" s="11"/>
      <c r="QA30" s="11"/>
      <c r="QB30" s="11"/>
      <c r="QC30" s="11"/>
      <c r="QD30" s="11"/>
      <c r="QE30" s="11"/>
      <c r="QF30" s="11"/>
      <c r="QG30" s="11"/>
      <c r="QH30" s="11"/>
      <c r="QI30" s="11"/>
      <c r="QJ30" s="11"/>
      <c r="QK30" s="11"/>
      <c r="QL30" s="11"/>
      <c r="QM30" s="11"/>
      <c r="QN30" s="11"/>
      <c r="QO30" s="11"/>
      <c r="QP30" s="11"/>
      <c r="QQ30" s="11"/>
      <c r="QR30" s="11"/>
      <c r="QS30" s="11"/>
      <c r="QT30" s="11"/>
      <c r="QU30" s="11"/>
      <c r="QV30" s="11"/>
      <c r="QW30" s="11"/>
      <c r="QX30" s="11"/>
      <c r="QY30" s="11"/>
      <c r="QZ30" s="11"/>
      <c r="RA30" s="11"/>
      <c r="RB30" s="11"/>
      <c r="RC30" s="11"/>
      <c r="RD30" s="11"/>
      <c r="RE30" s="11"/>
      <c r="RF30" s="11"/>
      <c r="RG30" s="11"/>
      <c r="RH30" s="11"/>
      <c r="RI30" s="11"/>
      <c r="RJ30" s="11"/>
      <c r="RK30" s="11"/>
      <c r="RL30" s="11"/>
      <c r="RM30" s="11"/>
      <c r="RN30" s="11"/>
      <c r="RO30" s="11"/>
      <c r="RP30" s="11"/>
      <c r="RQ30" s="11"/>
      <c r="RR30" s="11"/>
      <c r="RS30" s="11"/>
      <c r="RT30" s="11"/>
      <c r="RU30" s="11"/>
      <c r="RV30" s="11"/>
      <c r="RW30" s="11"/>
      <c r="RX30" s="11"/>
      <c r="RY30" s="11"/>
      <c r="RZ30" s="11"/>
      <c r="SA30" s="11"/>
      <c r="SB30" s="11"/>
      <c r="SC30" s="11"/>
      <c r="SD30" s="11"/>
      <c r="SE30" s="11"/>
      <c r="SF30" s="11"/>
      <c r="SG30" s="11"/>
      <c r="SH30" s="11"/>
      <c r="SI30" s="11"/>
      <c r="SJ30" s="11"/>
      <c r="SK30" s="11"/>
      <c r="SL30" s="11"/>
      <c r="SM30" s="11"/>
      <c r="SN30" s="11"/>
      <c r="SO30" s="11"/>
      <c r="SP30" s="11"/>
      <c r="SQ30" s="11"/>
      <c r="SR30" s="11"/>
      <c r="SS30" s="11"/>
      <c r="ST30" s="11"/>
      <c r="SU30" s="11"/>
      <c r="SV30" s="11"/>
      <c r="SW30" s="11"/>
      <c r="SX30" s="11"/>
      <c r="SY30" s="11"/>
      <c r="SZ30" s="11"/>
      <c r="TA30" s="11"/>
      <c r="TB30" s="11"/>
      <c r="TC30" s="11"/>
      <c r="TD30" s="11"/>
      <c r="TE30" s="11"/>
      <c r="TF30" s="11"/>
      <c r="TG30" s="11"/>
      <c r="TH30" s="11"/>
      <c r="TI30" s="11"/>
      <c r="TJ30" s="11"/>
      <c r="TK30" s="11"/>
      <c r="TL30" s="11"/>
      <c r="TM30" s="11"/>
      <c r="TN30" s="11"/>
      <c r="TO30" s="11"/>
      <c r="TP30" s="11"/>
      <c r="TQ30" s="11"/>
      <c r="TR30" s="11"/>
      <c r="TS30" s="11"/>
      <c r="TT30" s="11"/>
      <c r="TU30" s="11"/>
      <c r="TV30" s="11"/>
      <c r="TW30" s="11"/>
      <c r="TX30" s="11"/>
      <c r="TY30" s="11"/>
      <c r="TZ30" s="11"/>
      <c r="UA30" s="11"/>
      <c r="UB30" s="11"/>
      <c r="UC30" s="11"/>
      <c r="UD30" s="11"/>
      <c r="UE30" s="11"/>
      <c r="UF30" s="11"/>
      <c r="UG30" s="11"/>
      <c r="UH30" s="11"/>
      <c r="UI30" s="11"/>
      <c r="UJ30" s="11"/>
      <c r="UK30" s="11"/>
      <c r="UL30" s="11"/>
      <c r="UM30" s="11"/>
      <c r="UN30" s="11"/>
      <c r="UO30" s="11"/>
      <c r="UP30" s="11"/>
      <c r="UQ30" s="11"/>
      <c r="UR30" s="11"/>
      <c r="US30" s="11"/>
      <c r="UT30" s="11"/>
      <c r="UU30" s="11"/>
      <c r="UV30" s="11"/>
      <c r="UW30" s="11"/>
      <c r="UX30" s="11"/>
      <c r="UY30" s="11"/>
      <c r="UZ30" s="11"/>
      <c r="VA30" s="11"/>
      <c r="VB30" s="11"/>
      <c r="VC30" s="11"/>
      <c r="VD30" s="11"/>
      <c r="VE30" s="11"/>
      <c r="VF30" s="11"/>
      <c r="VG30" s="11"/>
      <c r="VH30" s="11"/>
      <c r="VI30" s="11"/>
      <c r="VJ30" s="11"/>
      <c r="VK30" s="11"/>
      <c r="VL30" s="11"/>
      <c r="VM30" s="11"/>
      <c r="VN30" s="11"/>
      <c r="VO30" s="11"/>
      <c r="VP30" s="11"/>
      <c r="VQ30" s="11"/>
      <c r="VR30" s="11"/>
      <c r="VS30" s="11"/>
      <c r="VT30" s="11"/>
      <c r="VU30" s="11"/>
      <c r="VV30" s="11"/>
      <c r="VW30" s="11"/>
      <c r="VX30" s="11"/>
      <c r="VY30" s="11"/>
      <c r="VZ30" s="11"/>
      <c r="WA30" s="11"/>
      <c r="WB30" s="11"/>
      <c r="WC30" s="11"/>
      <c r="WD30" s="11"/>
      <c r="WE30" s="11"/>
      <c r="WF30" s="11"/>
      <c r="WG30" s="11"/>
      <c r="WH30" s="11"/>
      <c r="WI30" s="11"/>
      <c r="WJ30" s="11"/>
      <c r="WK30" s="11"/>
      <c r="WL30" s="11"/>
      <c r="WM30" s="11"/>
      <c r="WN30" s="11"/>
      <c r="WO30" s="11"/>
      <c r="WP30" s="11"/>
      <c r="WQ30" s="11"/>
      <c r="WR30" s="11"/>
      <c r="WS30" s="11"/>
      <c r="WT30" s="11"/>
      <c r="WU30" s="11"/>
      <c r="WV30" s="11"/>
      <c r="WW30" s="11"/>
      <c r="WX30" s="11"/>
      <c r="WY30" s="11"/>
      <c r="WZ30" s="11"/>
      <c r="XA30" s="11"/>
      <c r="XB30" s="11"/>
      <c r="XC30" s="11"/>
      <c r="XD30" s="11"/>
      <c r="XE30" s="11"/>
      <c r="XF30" s="11"/>
      <c r="XG30" s="11"/>
      <c r="XH30" s="11"/>
      <c r="XI30" s="11"/>
      <c r="XJ30" s="11"/>
      <c r="XK30" s="11"/>
      <c r="XL30" s="11"/>
      <c r="XM30" s="11"/>
      <c r="XN30" s="11"/>
      <c r="XO30" s="11"/>
      <c r="XP30" s="11"/>
      <c r="XQ30" s="11"/>
      <c r="XR30" s="11"/>
      <c r="XS30" s="11"/>
      <c r="XT30" s="11"/>
      <c r="XU30" s="11"/>
      <c r="XV30" s="11"/>
      <c r="XW30" s="11"/>
      <c r="XX30" s="11"/>
      <c r="XY30" s="11"/>
      <c r="XZ30" s="11"/>
      <c r="YA30" s="11"/>
      <c r="YB30" s="11"/>
      <c r="YC30" s="11"/>
      <c r="YD30" s="11"/>
      <c r="YE30" s="11"/>
      <c r="YF30" s="11"/>
      <c r="YG30" s="11"/>
      <c r="YH30" s="11"/>
      <c r="YI30" s="11"/>
      <c r="YJ30" s="11"/>
      <c r="YK30" s="11"/>
      <c r="YL30" s="11"/>
      <c r="YM30" s="11"/>
      <c r="YN30" s="11"/>
      <c r="YO30" s="11"/>
      <c r="YP30" s="11"/>
      <c r="YQ30" s="11"/>
      <c r="YR30" s="11"/>
      <c r="YS30" s="11"/>
      <c r="YT30" s="11"/>
      <c r="YU30" s="11"/>
      <c r="YV30" s="11"/>
      <c r="YW30" s="11"/>
      <c r="YX30" s="11"/>
      <c r="YY30" s="11"/>
      <c r="YZ30" s="11"/>
      <c r="ZA30" s="11"/>
      <c r="ZB30" s="11"/>
      <c r="ZC30" s="11"/>
      <c r="ZD30" s="11"/>
      <c r="ZE30" s="11"/>
      <c r="ZF30" s="11"/>
      <c r="ZG30" s="11"/>
      <c r="ZH30" s="11"/>
      <c r="ZI30" s="11"/>
      <c r="ZJ30" s="11"/>
      <c r="ZK30" s="11"/>
      <c r="ZL30" s="11"/>
      <c r="ZM30" s="11"/>
      <c r="ZN30" s="11"/>
      <c r="ZO30" s="11"/>
      <c r="ZP30" s="11"/>
      <c r="ZQ30" s="11"/>
      <c r="ZR30" s="11"/>
      <c r="ZS30" s="11"/>
      <c r="ZT30" s="11"/>
      <c r="ZU30" s="11"/>
      <c r="ZV30" s="11"/>
      <c r="ZW30" s="11"/>
      <c r="ZX30" s="11"/>
      <c r="ZY30" s="11"/>
      <c r="ZZ30" s="11"/>
      <c r="AAA30" s="11"/>
      <c r="AAB30" s="11"/>
      <c r="AAC30" s="11"/>
      <c r="AAD30" s="11"/>
      <c r="AAE30" s="11"/>
      <c r="AAF30" s="11"/>
      <c r="AAG30" s="11"/>
      <c r="AAH30" s="11"/>
      <c r="AAI30" s="11"/>
      <c r="AAJ30" s="11"/>
      <c r="AAK30" s="11"/>
      <c r="AAL30" s="11"/>
      <c r="AAM30" s="11"/>
      <c r="AAN30" s="11"/>
      <c r="AAO30" s="11"/>
      <c r="AAP30" s="11"/>
      <c r="AAQ30" s="11"/>
      <c r="AAR30" s="11"/>
      <c r="AAS30" s="11"/>
      <c r="AAT30" s="11"/>
      <c r="AAU30" s="11"/>
      <c r="AAV30" s="11"/>
      <c r="AAW30" s="11"/>
      <c r="AAX30" s="11"/>
      <c r="AAY30" s="11"/>
      <c r="AAZ30" s="11"/>
      <c r="ABA30" s="11"/>
      <c r="ABB30" s="11"/>
      <c r="ABC30" s="11"/>
      <c r="ABD30" s="11"/>
      <c r="ABE30" s="11"/>
      <c r="ABF30" s="11"/>
      <c r="ABG30" s="11"/>
      <c r="ABH30" s="11"/>
      <c r="ABI30" s="11"/>
      <c r="ABJ30" s="11"/>
      <c r="ABK30" s="11"/>
      <c r="ABL30" s="11"/>
      <c r="ABM30" s="11"/>
      <c r="ABN30" s="11"/>
      <c r="ABO30" s="11"/>
      <c r="ABP30" s="11"/>
      <c r="ABQ30" s="11"/>
      <c r="ABR30" s="11"/>
      <c r="ABS30" s="11"/>
      <c r="ABT30" s="11"/>
      <c r="ABU30" s="11"/>
      <c r="ABV30" s="11"/>
      <c r="ABW30" s="11"/>
      <c r="ABX30" s="11"/>
      <c r="ABY30" s="11"/>
      <c r="ABZ30" s="11"/>
      <c r="ACA30" s="11"/>
      <c r="ACB30" s="11"/>
      <c r="ACC30" s="11"/>
      <c r="ACD30" s="11"/>
      <c r="ACE30" s="11"/>
      <c r="ACF30" s="11"/>
      <c r="ACG30" s="11"/>
      <c r="ACH30" s="11"/>
      <c r="ACI30" s="11"/>
      <c r="ACJ30" s="11"/>
      <c r="ACK30" s="11"/>
      <c r="ACL30" s="11"/>
      <c r="ACM30" s="11"/>
      <c r="ACN30" s="11"/>
      <c r="ACO30" s="11"/>
      <c r="ACP30" s="11"/>
      <c r="ACQ30" s="11"/>
      <c r="ACR30" s="11"/>
      <c r="ACS30" s="11"/>
      <c r="ACT30" s="11"/>
      <c r="ACU30" s="11"/>
      <c r="ACV30" s="11"/>
      <c r="ACW30" s="11"/>
      <c r="ACX30" s="11"/>
      <c r="ACY30" s="11"/>
      <c r="ACZ30" s="11"/>
      <c r="ADA30" s="11"/>
      <c r="ADB30" s="11"/>
      <c r="ADC30" s="11"/>
      <c r="ADD30" s="11"/>
      <c r="ADE30" s="11"/>
      <c r="ADF30" s="11"/>
      <c r="ADG30" s="11"/>
      <c r="ADH30" s="11"/>
      <c r="ADI30" s="11"/>
      <c r="ADJ30" s="11"/>
      <c r="ADK30" s="11"/>
      <c r="ADL30" s="11"/>
      <c r="ADM30" s="11"/>
      <c r="ADN30" s="11"/>
      <c r="ADO30" s="11"/>
      <c r="ADP30" s="11"/>
      <c r="ADQ30" s="11"/>
      <c r="ADR30" s="11"/>
      <c r="ADS30" s="11"/>
      <c r="ADT30" s="11"/>
      <c r="ADU30" s="11"/>
      <c r="ADV30" s="11"/>
      <c r="ADW30" s="11"/>
      <c r="ADX30" s="11"/>
      <c r="ADY30" s="11"/>
      <c r="ADZ30" s="11"/>
      <c r="AEA30" s="11"/>
      <c r="AEB30" s="11"/>
      <c r="AEC30" s="11"/>
      <c r="AED30" s="11"/>
      <c r="AEE30" s="11"/>
      <c r="AEF30" s="11"/>
      <c r="AEG30" s="11"/>
      <c r="AEH30" s="11"/>
      <c r="AEI30" s="11"/>
      <c r="AEJ30" s="11"/>
      <c r="AEK30" s="11"/>
      <c r="AEL30" s="11"/>
      <c r="AEM30" s="11"/>
      <c r="AEN30" s="11"/>
      <c r="AEO30" s="11"/>
      <c r="AEP30" s="11"/>
      <c r="AEQ30" s="11"/>
      <c r="AER30" s="11"/>
      <c r="AES30" s="11"/>
      <c r="AET30" s="11"/>
      <c r="AEU30" s="11"/>
      <c r="AEV30" s="11"/>
      <c r="AEW30" s="11"/>
      <c r="AEX30" s="11"/>
      <c r="AEY30" s="11"/>
      <c r="AEZ30" s="11"/>
      <c r="AFA30" s="11"/>
      <c r="AFB30" s="11"/>
      <c r="AFC30" s="11"/>
      <c r="AFD30" s="11"/>
      <c r="AFE30" s="11"/>
      <c r="AFF30" s="11"/>
      <c r="AFG30" s="11"/>
      <c r="AFH30" s="11"/>
      <c r="AFI30" s="11"/>
      <c r="AFJ30" s="11"/>
      <c r="AFK30" s="11"/>
      <c r="AFL30" s="11"/>
      <c r="AFM30" s="11"/>
      <c r="AFN30" s="11"/>
      <c r="AFO30" s="11"/>
      <c r="AFP30" s="11"/>
      <c r="AFQ30" s="11"/>
      <c r="AFR30" s="11"/>
      <c r="AFS30" s="11"/>
      <c r="AFT30" s="11"/>
      <c r="AFU30" s="11"/>
      <c r="AFV30" s="11"/>
      <c r="AFW30" s="11"/>
      <c r="AFX30" s="11"/>
      <c r="AFY30" s="11"/>
      <c r="AFZ30" s="11"/>
      <c r="AGA30" s="11"/>
      <c r="AGB30" s="11"/>
      <c r="AGC30" s="11"/>
      <c r="AGD30" s="11"/>
      <c r="AGE30" s="11"/>
      <c r="AGF30" s="11"/>
      <c r="AGG30" s="11"/>
      <c r="AGH30" s="11"/>
      <c r="AGI30" s="11"/>
      <c r="AGJ30" s="11"/>
      <c r="AGK30" s="11"/>
      <c r="AGL30" s="11"/>
      <c r="AGM30" s="11"/>
      <c r="AGN30" s="11"/>
      <c r="AGO30" s="11"/>
      <c r="AGP30" s="11"/>
      <c r="AGQ30" s="11"/>
      <c r="AGR30" s="11"/>
      <c r="AGS30" s="11"/>
      <c r="AGT30" s="11"/>
      <c r="AGU30" s="11"/>
      <c r="AGV30" s="11"/>
      <c r="AGW30" s="11"/>
      <c r="AGX30" s="11"/>
      <c r="AGY30" s="11"/>
      <c r="AGZ30" s="11"/>
      <c r="AHA30" s="11"/>
      <c r="AHB30" s="11"/>
      <c r="AHC30" s="11"/>
      <c r="AHD30" s="11"/>
      <c r="AHE30" s="11"/>
      <c r="AHF30" s="11"/>
      <c r="AHG30" s="11"/>
      <c r="AHH30" s="11"/>
      <c r="AHI30" s="11"/>
      <c r="AHJ30" s="11"/>
      <c r="AHK30" s="11"/>
      <c r="AHL30" s="11"/>
      <c r="AHM30" s="11"/>
      <c r="AHN30" s="11"/>
      <c r="AHO30" s="11"/>
      <c r="AHP30" s="11"/>
      <c r="AHQ30" s="11"/>
      <c r="AHR30" s="11"/>
      <c r="AHS30" s="11"/>
      <c r="AHT30" s="11"/>
      <c r="AHU30" s="11"/>
      <c r="AHV30" s="11"/>
      <c r="AHW30" s="11"/>
      <c r="AHX30" s="11"/>
      <c r="AHY30" s="11"/>
      <c r="AHZ30" s="11"/>
      <c r="AIA30" s="11"/>
      <c r="AIB30" s="11"/>
      <c r="AIC30" s="11"/>
      <c r="AID30" s="11"/>
      <c r="AIE30" s="11"/>
      <c r="AIF30" s="11"/>
      <c r="AIG30" s="11"/>
      <c r="AIH30" s="11"/>
      <c r="AII30" s="11"/>
      <c r="AIJ30" s="11"/>
      <c r="AIK30" s="11"/>
      <c r="AIL30" s="11"/>
      <c r="AIM30" s="11"/>
    </row>
    <row r="31">
      <c r="B31" s="7" t="s">
        <v>494</v>
      </c>
      <c r="C31" s="11"/>
      <c r="D31" s="11"/>
      <c r="E31" s="11"/>
      <c r="F31" s="11"/>
      <c r="G31" s="11"/>
      <c r="H31" s="11"/>
      <c r="I31" s="11"/>
      <c r="J31" s="11"/>
      <c r="K31" s="11"/>
      <c r="L31" s="11"/>
      <c r="M31" s="11"/>
      <c r="N31" s="10">
        <v>228727.0</v>
      </c>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c r="AW31" s="11"/>
      <c r="AX31" s="11"/>
      <c r="AY31" s="11"/>
      <c r="AZ31" s="11"/>
      <c r="BA31" s="11"/>
      <c r="BB31" s="11"/>
      <c r="BC31" s="11"/>
      <c r="BD31" s="11"/>
      <c r="BE31" s="11"/>
      <c r="BF31" s="11"/>
      <c r="BG31" s="11"/>
      <c r="BH31" s="11"/>
      <c r="BI31" s="11"/>
      <c r="BJ31" s="11"/>
      <c r="BK31" s="11"/>
      <c r="BL31" s="11"/>
      <c r="BM31" s="11"/>
      <c r="BN31" s="11"/>
      <c r="BO31" s="11"/>
      <c r="BP31" s="11"/>
      <c r="BQ31" s="11"/>
      <c r="BR31" s="11"/>
      <c r="BS31" s="11"/>
      <c r="BT31" s="11"/>
      <c r="BU31" s="11"/>
      <c r="BV31" s="11"/>
      <c r="BW31" s="11"/>
      <c r="BX31" s="11"/>
      <c r="BY31" s="11"/>
      <c r="BZ31" s="11"/>
      <c r="CA31" s="11"/>
      <c r="CB31" s="11"/>
      <c r="CC31" s="11"/>
      <c r="CD31" s="11"/>
      <c r="CE31" s="11"/>
      <c r="CF31" s="11"/>
      <c r="CG31" s="11"/>
      <c r="CH31" s="11"/>
      <c r="CI31" s="11"/>
      <c r="CJ31" s="11"/>
      <c r="CK31" s="11"/>
      <c r="CL31" s="11"/>
      <c r="CM31" s="11"/>
      <c r="CN31" s="11"/>
      <c r="CO31" s="11"/>
      <c r="CP31" s="11"/>
      <c r="CQ31" s="11"/>
      <c r="CR31" s="11"/>
      <c r="CS31" s="11"/>
      <c r="CT31" s="11"/>
      <c r="CU31" s="11"/>
      <c r="CV31" s="11"/>
      <c r="CW31" s="11"/>
      <c r="CX31" s="11"/>
      <c r="CY31" s="11"/>
      <c r="CZ31" s="11"/>
      <c r="DA31" s="11"/>
      <c r="DB31" s="11"/>
      <c r="DC31" s="11"/>
      <c r="DD31" s="11"/>
      <c r="DE31" s="11"/>
      <c r="DF31" s="11"/>
      <c r="DG31" s="10">
        <v>38000.0</v>
      </c>
      <c r="DH31" s="11"/>
      <c r="DI31" s="11"/>
      <c r="DJ31" s="11"/>
      <c r="DK31" s="11"/>
      <c r="DL31" s="11"/>
      <c r="DM31" s="11"/>
      <c r="DN31" s="11"/>
      <c r="DO31" s="11"/>
      <c r="DP31" s="11"/>
      <c r="DQ31" s="11"/>
      <c r="DR31" s="11"/>
      <c r="DS31" s="11"/>
      <c r="DT31" s="11"/>
      <c r="DU31" s="10">
        <v>155934.0</v>
      </c>
      <c r="DV31" s="11"/>
      <c r="DW31" s="11"/>
      <c r="DX31" s="11"/>
      <c r="DY31" s="11"/>
      <c r="DZ31" s="11"/>
      <c r="EA31" s="11"/>
      <c r="EB31" s="11"/>
      <c r="EC31" s="11"/>
      <c r="ED31" s="11"/>
      <c r="EE31" s="11"/>
      <c r="EF31" s="11"/>
      <c r="EG31" s="10">
        <v>121000.0</v>
      </c>
      <c r="EH31" s="11"/>
      <c r="EI31" s="11"/>
      <c r="EJ31" s="11"/>
      <c r="EK31" s="11"/>
      <c r="EL31" s="11"/>
      <c r="EM31" s="11"/>
      <c r="EN31" s="11"/>
      <c r="EO31" s="11"/>
      <c r="EP31" s="11"/>
      <c r="EQ31" s="11"/>
      <c r="ER31" s="11"/>
      <c r="ES31" s="11"/>
      <c r="ET31" s="11"/>
      <c r="EU31" s="11"/>
      <c r="EV31" s="11"/>
      <c r="EW31" s="11"/>
      <c r="EX31" s="11"/>
      <c r="EY31" s="11"/>
      <c r="EZ31" s="11"/>
      <c r="FA31" s="11"/>
      <c r="FB31" s="11"/>
      <c r="FC31" s="11"/>
      <c r="FD31" s="11"/>
      <c r="FE31" s="11"/>
      <c r="FF31" s="11"/>
      <c r="FG31" s="11"/>
      <c r="FH31" s="11"/>
      <c r="FI31" s="11"/>
      <c r="FJ31" s="11"/>
      <c r="FK31" s="11"/>
      <c r="FL31" s="11"/>
      <c r="FM31" s="11"/>
      <c r="FN31" s="11"/>
      <c r="FO31" s="11"/>
      <c r="FP31" s="11"/>
      <c r="FQ31" s="11"/>
      <c r="FR31" s="11"/>
      <c r="FS31" s="11"/>
      <c r="FT31" s="11"/>
      <c r="FU31" s="11"/>
      <c r="FV31" s="11"/>
      <c r="FW31" s="11"/>
      <c r="FX31" s="11"/>
      <c r="FY31" s="11"/>
      <c r="FZ31" s="11"/>
      <c r="GA31" s="11"/>
      <c r="GB31" s="11"/>
      <c r="GC31" s="11"/>
      <c r="GD31" s="11"/>
      <c r="GE31" s="11"/>
      <c r="GF31" s="11"/>
      <c r="GG31" s="11"/>
      <c r="GH31" s="11"/>
      <c r="GI31" s="11"/>
      <c r="GJ31" s="11"/>
      <c r="GK31" s="11"/>
      <c r="GL31" s="11"/>
      <c r="GM31" s="11"/>
      <c r="GN31" s="11"/>
      <c r="GO31" s="11"/>
      <c r="GP31" s="11"/>
      <c r="GQ31" s="11"/>
      <c r="GR31" s="11"/>
      <c r="GS31" s="11"/>
      <c r="GT31" s="11"/>
      <c r="GU31" s="11"/>
      <c r="GV31" s="11"/>
      <c r="GW31" s="11"/>
      <c r="GX31" s="11"/>
      <c r="GY31" s="11"/>
      <c r="GZ31" s="11"/>
      <c r="HA31" s="11"/>
      <c r="HB31" s="11"/>
      <c r="HC31" s="11"/>
      <c r="HD31" s="11"/>
      <c r="HE31" s="11"/>
      <c r="HF31" s="11"/>
      <c r="HG31" s="11"/>
      <c r="HH31" s="11"/>
      <c r="HI31" s="11"/>
      <c r="HJ31" s="11"/>
      <c r="HK31" s="11"/>
      <c r="HL31" s="11"/>
      <c r="HM31" s="11"/>
      <c r="HN31" s="11"/>
      <c r="HO31" s="11"/>
      <c r="HP31" s="11"/>
      <c r="HQ31" s="11"/>
      <c r="HR31" s="11"/>
      <c r="HS31" s="11"/>
      <c r="HT31" s="11"/>
      <c r="HU31" s="11"/>
      <c r="HV31" s="11"/>
      <c r="HW31" s="11"/>
      <c r="HX31" s="11"/>
      <c r="HY31" s="11"/>
      <c r="HZ31" s="11"/>
      <c r="IA31" s="11"/>
      <c r="IB31" s="11"/>
      <c r="IC31" s="11"/>
      <c r="ID31" s="11"/>
      <c r="IE31" s="11"/>
      <c r="IF31" s="11"/>
      <c r="IG31" s="11"/>
      <c r="IH31" s="11"/>
      <c r="II31" s="11"/>
      <c r="IJ31" s="11"/>
      <c r="IK31" s="11"/>
      <c r="IL31" s="11"/>
      <c r="IM31" s="11"/>
      <c r="IN31" s="11"/>
      <c r="IO31" s="11"/>
      <c r="IP31" s="11"/>
      <c r="IQ31" s="11"/>
      <c r="IR31" s="11"/>
      <c r="IS31" s="11"/>
      <c r="IT31" s="11"/>
      <c r="IU31" s="11"/>
      <c r="IV31" s="11"/>
      <c r="IW31" s="11"/>
      <c r="IX31" s="11"/>
      <c r="IY31" s="11"/>
      <c r="IZ31" s="11"/>
      <c r="JA31" s="11"/>
      <c r="JB31" s="11"/>
      <c r="JC31" s="11"/>
      <c r="JD31" s="11"/>
      <c r="JE31" s="11"/>
      <c r="JF31" s="11"/>
      <c r="JG31" s="11"/>
      <c r="JH31" s="11"/>
      <c r="JI31" s="11"/>
      <c r="JJ31" s="11"/>
      <c r="JK31" s="11"/>
      <c r="JL31" s="11"/>
      <c r="JM31" s="11"/>
      <c r="JN31" s="11"/>
      <c r="JO31" s="11"/>
      <c r="JP31" s="11"/>
      <c r="JQ31" s="11"/>
      <c r="JR31" s="11"/>
      <c r="JS31" s="11"/>
      <c r="JT31" s="11"/>
      <c r="JU31" s="11"/>
      <c r="JV31" s="11"/>
      <c r="JW31" s="11"/>
      <c r="JX31" s="11"/>
      <c r="JY31" s="11"/>
      <c r="JZ31" s="11"/>
      <c r="KA31" s="11"/>
      <c r="KB31" s="11"/>
      <c r="KC31" s="11"/>
      <c r="KD31" s="11"/>
      <c r="KE31" s="11"/>
      <c r="KF31" s="11"/>
      <c r="KG31" s="11"/>
      <c r="KH31" s="11"/>
      <c r="KI31" s="11"/>
      <c r="KJ31" s="11"/>
      <c r="KK31" s="11"/>
      <c r="KL31" s="11"/>
      <c r="KM31" s="11"/>
      <c r="KN31" s="11"/>
      <c r="KO31" s="11"/>
      <c r="KP31" s="11"/>
      <c r="KQ31" s="11"/>
      <c r="KR31" s="11"/>
      <c r="KS31" s="11"/>
      <c r="KT31" s="11"/>
      <c r="KU31" s="11"/>
      <c r="KV31" s="11"/>
      <c r="KW31" s="11"/>
      <c r="KX31" s="11"/>
      <c r="KY31" s="11"/>
      <c r="KZ31" s="11"/>
      <c r="LA31" s="11"/>
      <c r="LB31" s="11"/>
      <c r="LC31" s="11"/>
      <c r="LD31" s="11"/>
      <c r="LE31" s="11"/>
      <c r="LF31" s="11"/>
      <c r="LG31" s="11"/>
      <c r="LH31" s="11"/>
      <c r="LI31" s="11"/>
      <c r="LJ31" s="11"/>
      <c r="LK31" s="11"/>
      <c r="LL31" s="11"/>
      <c r="LM31" s="11"/>
      <c r="LN31" s="11"/>
      <c r="LO31" s="11"/>
      <c r="LP31" s="11"/>
      <c r="LQ31" s="11"/>
      <c r="LR31" s="11"/>
      <c r="LS31" s="11"/>
      <c r="LT31" s="11"/>
      <c r="LU31" s="11"/>
      <c r="LV31" s="11"/>
      <c r="LW31" s="11"/>
      <c r="LX31" s="11"/>
      <c r="LY31" s="11"/>
      <c r="LZ31" s="11"/>
      <c r="MA31" s="11"/>
      <c r="MB31" s="11"/>
      <c r="MC31" s="11"/>
      <c r="MD31" s="11"/>
      <c r="ME31" s="11"/>
      <c r="MF31" s="11"/>
      <c r="MG31" s="11"/>
      <c r="MH31" s="11"/>
      <c r="MI31" s="11"/>
      <c r="MJ31" s="11"/>
      <c r="MK31" s="11"/>
      <c r="ML31" s="11"/>
      <c r="MM31" s="11"/>
      <c r="MN31" s="11"/>
      <c r="MO31" s="11"/>
      <c r="MP31" s="11"/>
      <c r="MQ31" s="11"/>
      <c r="MR31" s="11"/>
      <c r="MS31" s="11"/>
      <c r="MT31" s="11"/>
      <c r="MU31" s="11"/>
      <c r="MV31" s="11"/>
      <c r="MW31" s="11"/>
      <c r="MX31" s="11"/>
      <c r="MY31" s="11"/>
      <c r="MZ31" s="11"/>
      <c r="NA31" s="11"/>
      <c r="NB31" s="11"/>
      <c r="NC31" s="11"/>
      <c r="ND31" s="11"/>
      <c r="NE31" s="11"/>
      <c r="NF31" s="11"/>
      <c r="NG31" s="11"/>
      <c r="NH31" s="11"/>
      <c r="NI31" s="11"/>
      <c r="NJ31" s="11"/>
      <c r="NK31" s="11"/>
      <c r="NL31" s="11"/>
      <c r="NM31" s="11"/>
      <c r="NN31" s="11"/>
      <c r="NO31" s="11"/>
      <c r="NP31" s="11"/>
      <c r="NQ31" s="11"/>
      <c r="NR31" s="11"/>
      <c r="NS31" s="11"/>
      <c r="NT31" s="11"/>
      <c r="NU31" s="11"/>
      <c r="NV31" s="11"/>
      <c r="NW31" s="11"/>
      <c r="NX31" s="11"/>
      <c r="NY31" s="11"/>
      <c r="NZ31" s="11"/>
      <c r="OA31" s="11"/>
      <c r="OB31" s="11"/>
      <c r="OC31" s="11"/>
      <c r="OD31" s="11"/>
      <c r="OE31" s="11"/>
      <c r="OF31" s="11"/>
      <c r="OG31" s="11"/>
      <c r="OH31" s="11"/>
      <c r="OI31" s="11"/>
      <c r="OJ31" s="11"/>
      <c r="OK31" s="11"/>
      <c r="OL31" s="11"/>
      <c r="OM31" s="11"/>
      <c r="ON31" s="11"/>
      <c r="OO31" s="11"/>
      <c r="OP31" s="11"/>
      <c r="OQ31" s="11"/>
      <c r="OR31" s="11"/>
      <c r="OS31" s="11"/>
      <c r="OT31" s="11"/>
      <c r="OU31" s="11"/>
      <c r="OV31" s="11"/>
      <c r="OW31" s="11"/>
      <c r="OX31" s="11"/>
      <c r="OY31" s="11"/>
      <c r="OZ31" s="11"/>
      <c r="PA31" s="11"/>
      <c r="PB31" s="11"/>
      <c r="PC31" s="11"/>
      <c r="PD31" s="11"/>
      <c r="PE31" s="11"/>
      <c r="PF31" s="11"/>
      <c r="PG31" s="11"/>
      <c r="PH31" s="11"/>
      <c r="PI31" s="11"/>
      <c r="PJ31" s="11"/>
      <c r="PK31" s="11"/>
      <c r="PL31" s="11"/>
      <c r="PM31" s="11"/>
      <c r="PN31" s="11"/>
      <c r="PO31" s="11"/>
      <c r="PP31" s="11"/>
      <c r="PQ31" s="11"/>
      <c r="PR31" s="11"/>
      <c r="PS31" s="11"/>
      <c r="PT31" s="11"/>
      <c r="PU31" s="11"/>
      <c r="PV31" s="11"/>
      <c r="PW31" s="11"/>
      <c r="PX31" s="11"/>
      <c r="PY31" s="11"/>
      <c r="PZ31" s="11"/>
      <c r="QA31" s="11"/>
      <c r="QB31" s="11"/>
      <c r="QC31" s="11"/>
      <c r="QD31" s="11"/>
      <c r="QE31" s="11"/>
      <c r="QF31" s="11"/>
      <c r="QG31" s="11"/>
      <c r="QH31" s="11"/>
      <c r="QI31" s="11"/>
      <c r="QJ31" s="11"/>
      <c r="QK31" s="11"/>
      <c r="QL31" s="11"/>
      <c r="QM31" s="11"/>
      <c r="QN31" s="11"/>
      <c r="QO31" s="11"/>
      <c r="QP31" s="11"/>
      <c r="QQ31" s="11"/>
      <c r="QR31" s="11"/>
      <c r="QS31" s="11"/>
      <c r="QT31" s="11"/>
      <c r="QU31" s="11"/>
      <c r="QV31" s="11"/>
      <c r="QW31" s="11"/>
      <c r="QX31" s="11"/>
      <c r="QY31" s="11"/>
      <c r="QZ31" s="11"/>
      <c r="RA31" s="11"/>
      <c r="RB31" s="11"/>
      <c r="RC31" s="11"/>
      <c r="RD31" s="11"/>
      <c r="RE31" s="11"/>
      <c r="RF31" s="11"/>
      <c r="RG31" s="11"/>
      <c r="RH31" s="11"/>
      <c r="RI31" s="11"/>
      <c r="RJ31" s="11"/>
      <c r="RK31" s="11"/>
      <c r="RL31" s="11"/>
      <c r="RM31" s="11"/>
      <c r="RN31" s="11"/>
      <c r="RO31" s="11"/>
      <c r="RP31" s="11"/>
      <c r="RQ31" s="11"/>
      <c r="RR31" s="11"/>
      <c r="RS31" s="11"/>
      <c r="RT31" s="11"/>
      <c r="RU31" s="11"/>
      <c r="RV31" s="11"/>
      <c r="RW31" s="11"/>
      <c r="RX31" s="11"/>
      <c r="RY31" s="11"/>
      <c r="RZ31" s="11"/>
      <c r="SA31" s="11"/>
      <c r="SB31" s="11"/>
      <c r="SC31" s="11"/>
      <c r="SD31" s="11"/>
      <c r="SE31" s="11"/>
      <c r="SF31" s="11"/>
      <c r="SG31" s="11"/>
      <c r="SH31" s="11"/>
      <c r="SI31" s="11"/>
      <c r="SJ31" s="11"/>
      <c r="SK31" s="11"/>
      <c r="SL31" s="11"/>
      <c r="SM31" s="11"/>
      <c r="SN31" s="11"/>
      <c r="SO31" s="11"/>
      <c r="SP31" s="11"/>
      <c r="SQ31" s="11"/>
      <c r="SR31" s="11"/>
      <c r="SS31" s="11"/>
      <c r="ST31" s="11"/>
      <c r="SU31" s="11"/>
      <c r="SV31" s="11"/>
      <c r="SW31" s="11"/>
      <c r="SX31" s="11"/>
      <c r="SY31" s="11"/>
      <c r="SZ31" s="11"/>
      <c r="TA31" s="11"/>
      <c r="TB31" s="11"/>
      <c r="TC31" s="11"/>
      <c r="TD31" s="11"/>
      <c r="TE31" s="11"/>
      <c r="TF31" s="11"/>
      <c r="TG31" s="11"/>
      <c r="TH31" s="11"/>
      <c r="TI31" s="11"/>
      <c r="TJ31" s="11"/>
      <c r="TK31" s="11"/>
      <c r="TL31" s="11"/>
      <c r="TM31" s="11"/>
      <c r="TN31" s="11"/>
      <c r="TO31" s="11"/>
      <c r="TP31" s="11"/>
      <c r="TQ31" s="11"/>
      <c r="TR31" s="11"/>
      <c r="TS31" s="11"/>
      <c r="TT31" s="11"/>
      <c r="TU31" s="11"/>
      <c r="TV31" s="11"/>
      <c r="TW31" s="11"/>
      <c r="TX31" s="11"/>
      <c r="TY31" s="11"/>
      <c r="TZ31" s="11"/>
      <c r="UA31" s="11"/>
      <c r="UB31" s="11"/>
      <c r="UC31" s="11"/>
      <c r="UD31" s="11"/>
      <c r="UE31" s="11"/>
      <c r="UF31" s="11"/>
      <c r="UG31" s="11"/>
      <c r="UH31" s="11"/>
      <c r="UI31" s="11"/>
      <c r="UJ31" s="11"/>
      <c r="UK31" s="11"/>
      <c r="UL31" s="11"/>
      <c r="UM31" s="11"/>
      <c r="UN31" s="11"/>
      <c r="UO31" s="11"/>
      <c r="UP31" s="11"/>
      <c r="UQ31" s="11"/>
      <c r="UR31" s="11"/>
      <c r="US31" s="11"/>
      <c r="UT31" s="11"/>
      <c r="UU31" s="11"/>
      <c r="UV31" s="11"/>
      <c r="UW31" s="11"/>
      <c r="UX31" s="11"/>
      <c r="UY31" s="11"/>
      <c r="UZ31" s="11"/>
      <c r="VA31" s="11"/>
      <c r="VB31" s="11"/>
      <c r="VC31" s="11"/>
      <c r="VD31" s="11"/>
      <c r="VE31" s="11"/>
      <c r="VF31" s="11"/>
      <c r="VG31" s="11"/>
      <c r="VH31" s="11"/>
      <c r="VI31" s="11"/>
      <c r="VJ31" s="11"/>
      <c r="VK31" s="11"/>
      <c r="VL31" s="11"/>
      <c r="VM31" s="11"/>
      <c r="VN31" s="11"/>
      <c r="VO31" s="11"/>
      <c r="VP31" s="11"/>
      <c r="VQ31" s="11"/>
      <c r="VR31" s="11"/>
      <c r="VS31" s="11"/>
      <c r="VT31" s="11"/>
      <c r="VU31" s="11"/>
      <c r="VV31" s="11"/>
      <c r="VW31" s="11"/>
      <c r="VX31" s="11"/>
      <c r="VY31" s="11"/>
      <c r="VZ31" s="11"/>
      <c r="WA31" s="11"/>
      <c r="WB31" s="11"/>
      <c r="WC31" s="11"/>
      <c r="WD31" s="11"/>
      <c r="WE31" s="11"/>
      <c r="WF31" s="11"/>
      <c r="WG31" s="11"/>
      <c r="WH31" s="11"/>
      <c r="WI31" s="11"/>
      <c r="WJ31" s="11"/>
      <c r="WK31" s="11"/>
      <c r="WL31" s="11"/>
      <c r="WM31" s="11"/>
      <c r="WN31" s="11"/>
      <c r="WO31" s="11"/>
      <c r="WP31" s="11"/>
      <c r="WQ31" s="11"/>
      <c r="WR31" s="11"/>
      <c r="WS31" s="11"/>
      <c r="WT31" s="11"/>
      <c r="WU31" s="11"/>
      <c r="WV31" s="11"/>
      <c r="WW31" s="11"/>
      <c r="WX31" s="11"/>
      <c r="WY31" s="11"/>
      <c r="WZ31" s="11"/>
      <c r="XA31" s="11"/>
      <c r="XB31" s="11"/>
      <c r="XC31" s="11"/>
      <c r="XD31" s="11"/>
      <c r="XE31" s="11"/>
      <c r="XF31" s="11"/>
      <c r="XG31" s="11"/>
      <c r="XH31" s="11"/>
      <c r="XI31" s="11"/>
      <c r="XJ31" s="11"/>
      <c r="XK31" s="11"/>
      <c r="XL31" s="11"/>
      <c r="XM31" s="11"/>
      <c r="XN31" s="11"/>
      <c r="XO31" s="11"/>
      <c r="XP31" s="11"/>
      <c r="XQ31" s="11"/>
      <c r="XR31" s="11"/>
      <c r="XS31" s="11"/>
      <c r="XT31" s="11"/>
      <c r="XU31" s="11"/>
      <c r="XV31" s="11"/>
      <c r="XW31" s="11"/>
      <c r="XX31" s="11"/>
      <c r="XY31" s="11"/>
      <c r="XZ31" s="11"/>
      <c r="YA31" s="11"/>
      <c r="YB31" s="11"/>
      <c r="YC31" s="11"/>
      <c r="YD31" s="11"/>
      <c r="YE31" s="11"/>
      <c r="YF31" s="11"/>
      <c r="YG31" s="11"/>
      <c r="YH31" s="11"/>
      <c r="YI31" s="11"/>
      <c r="YJ31" s="11"/>
      <c r="YK31" s="11"/>
      <c r="YL31" s="11"/>
      <c r="YM31" s="11"/>
      <c r="YN31" s="11"/>
      <c r="YO31" s="11"/>
      <c r="YP31" s="11"/>
      <c r="YQ31" s="11"/>
      <c r="YR31" s="11"/>
      <c r="YS31" s="11"/>
      <c r="YT31" s="11"/>
      <c r="YU31" s="11"/>
      <c r="YV31" s="11"/>
      <c r="YW31" s="11"/>
      <c r="YX31" s="11"/>
      <c r="YY31" s="11"/>
      <c r="YZ31" s="11"/>
      <c r="ZA31" s="11"/>
      <c r="ZB31" s="11"/>
      <c r="ZC31" s="11"/>
      <c r="ZD31" s="11"/>
      <c r="ZE31" s="11"/>
      <c r="ZF31" s="11"/>
      <c r="ZG31" s="11"/>
      <c r="ZH31" s="11"/>
      <c r="ZI31" s="11"/>
      <c r="ZJ31" s="11"/>
      <c r="ZK31" s="11"/>
      <c r="ZL31" s="11"/>
      <c r="ZM31" s="11"/>
      <c r="ZN31" s="11"/>
      <c r="ZO31" s="11"/>
      <c r="ZP31" s="11"/>
      <c r="ZQ31" s="11"/>
      <c r="ZR31" s="11"/>
      <c r="ZS31" s="11"/>
      <c r="ZT31" s="11"/>
      <c r="ZU31" s="11"/>
      <c r="ZV31" s="11"/>
      <c r="ZW31" s="11"/>
      <c r="ZX31" s="11"/>
      <c r="ZY31" s="11"/>
      <c r="ZZ31" s="11"/>
      <c r="AAA31" s="11"/>
      <c r="AAB31" s="11"/>
      <c r="AAC31" s="11"/>
      <c r="AAD31" s="11"/>
      <c r="AAE31" s="11"/>
      <c r="AAF31" s="11"/>
      <c r="AAG31" s="11"/>
      <c r="AAH31" s="11"/>
      <c r="AAI31" s="11"/>
      <c r="AAJ31" s="11"/>
      <c r="AAK31" s="11"/>
      <c r="AAL31" s="11"/>
      <c r="AAM31" s="11"/>
      <c r="AAN31" s="11"/>
      <c r="AAO31" s="11"/>
      <c r="AAP31" s="11"/>
      <c r="AAQ31" s="11"/>
      <c r="AAR31" s="11"/>
      <c r="AAS31" s="11"/>
      <c r="AAT31" s="11"/>
      <c r="AAU31" s="11"/>
      <c r="AAV31" s="11"/>
      <c r="AAW31" s="11"/>
      <c r="AAX31" s="11"/>
      <c r="AAY31" s="11"/>
      <c r="AAZ31" s="11"/>
      <c r="ABA31" s="11"/>
      <c r="ABB31" s="11"/>
      <c r="ABC31" s="11"/>
      <c r="ABD31" s="11"/>
      <c r="ABE31" s="11"/>
      <c r="ABF31" s="11"/>
      <c r="ABG31" s="11"/>
      <c r="ABH31" s="11"/>
      <c r="ABI31" s="11"/>
      <c r="ABJ31" s="11"/>
      <c r="ABK31" s="11"/>
      <c r="ABL31" s="11"/>
      <c r="ABM31" s="11"/>
      <c r="ABN31" s="11"/>
      <c r="ABO31" s="11"/>
      <c r="ABP31" s="11"/>
      <c r="ABQ31" s="11"/>
      <c r="ABR31" s="11"/>
      <c r="ABS31" s="11"/>
      <c r="ABT31" s="11"/>
      <c r="ABU31" s="11"/>
      <c r="ABV31" s="11"/>
      <c r="ABW31" s="11"/>
      <c r="ABX31" s="11"/>
      <c r="ABY31" s="11"/>
      <c r="ABZ31" s="11"/>
      <c r="ACA31" s="11"/>
      <c r="ACB31" s="11"/>
      <c r="ACC31" s="11"/>
      <c r="ACD31" s="11"/>
      <c r="ACE31" s="11"/>
      <c r="ACF31" s="11"/>
      <c r="ACG31" s="11"/>
      <c r="ACH31" s="11"/>
      <c r="ACI31" s="11"/>
      <c r="ACJ31" s="11"/>
      <c r="ACK31" s="11"/>
      <c r="ACL31" s="11"/>
      <c r="ACM31" s="11"/>
      <c r="ACN31" s="11"/>
      <c r="ACO31" s="11"/>
      <c r="ACP31" s="11"/>
      <c r="ACQ31" s="11"/>
      <c r="ACR31" s="11"/>
      <c r="ACS31" s="11"/>
      <c r="ACT31" s="11"/>
      <c r="ACU31" s="11"/>
      <c r="ACV31" s="11"/>
      <c r="ACW31" s="11"/>
      <c r="ACX31" s="11"/>
      <c r="ACY31" s="11"/>
      <c r="ACZ31" s="11"/>
      <c r="ADA31" s="11"/>
      <c r="ADB31" s="11"/>
      <c r="ADC31" s="11"/>
      <c r="ADD31" s="11"/>
      <c r="ADE31" s="11"/>
      <c r="ADF31" s="11"/>
      <c r="ADG31" s="11"/>
      <c r="ADH31" s="11"/>
      <c r="ADI31" s="11"/>
      <c r="ADJ31" s="11"/>
      <c r="ADK31" s="11"/>
      <c r="ADL31" s="11"/>
      <c r="ADM31" s="11"/>
      <c r="ADN31" s="11"/>
      <c r="ADO31" s="11"/>
      <c r="ADP31" s="11"/>
      <c r="ADQ31" s="11"/>
      <c r="ADR31" s="11"/>
      <c r="ADS31" s="11"/>
      <c r="ADT31" s="11"/>
      <c r="ADU31" s="11"/>
      <c r="ADV31" s="11"/>
      <c r="ADW31" s="11"/>
      <c r="ADX31" s="11"/>
      <c r="ADY31" s="11"/>
      <c r="ADZ31" s="11"/>
      <c r="AEA31" s="11"/>
      <c r="AEB31" s="11"/>
      <c r="AEC31" s="11"/>
      <c r="AED31" s="11"/>
      <c r="AEE31" s="11"/>
      <c r="AEF31" s="11"/>
      <c r="AEG31" s="11"/>
      <c r="AEH31" s="11"/>
      <c r="AEI31" s="11"/>
      <c r="AEJ31" s="11"/>
      <c r="AEK31" s="11"/>
      <c r="AEL31" s="11"/>
      <c r="AEM31" s="11"/>
      <c r="AEN31" s="11"/>
      <c r="AEO31" s="11"/>
      <c r="AEP31" s="11"/>
      <c r="AEQ31" s="11"/>
      <c r="AER31" s="11"/>
      <c r="AES31" s="11"/>
      <c r="AET31" s="11"/>
      <c r="AEU31" s="11"/>
      <c r="AEV31" s="11"/>
      <c r="AEW31" s="11"/>
      <c r="AEX31" s="11"/>
      <c r="AEY31" s="11"/>
      <c r="AEZ31" s="11"/>
      <c r="AFA31" s="11"/>
      <c r="AFB31" s="11"/>
      <c r="AFC31" s="11"/>
      <c r="AFD31" s="11"/>
      <c r="AFE31" s="11"/>
      <c r="AFF31" s="11"/>
      <c r="AFG31" s="11"/>
      <c r="AFH31" s="11"/>
      <c r="AFI31" s="11"/>
      <c r="AFJ31" s="11"/>
      <c r="AFK31" s="11"/>
      <c r="AFL31" s="11"/>
      <c r="AFM31" s="11"/>
      <c r="AFN31" s="11"/>
      <c r="AFO31" s="11"/>
      <c r="AFP31" s="11"/>
      <c r="AFQ31" s="11"/>
      <c r="AFR31" s="11"/>
      <c r="AFS31" s="11"/>
      <c r="AFT31" s="11"/>
      <c r="AFU31" s="11"/>
      <c r="AFV31" s="11"/>
      <c r="AFW31" s="11"/>
      <c r="AFX31" s="11"/>
      <c r="AFY31" s="11"/>
      <c r="AFZ31" s="11"/>
      <c r="AGA31" s="11"/>
      <c r="AGB31" s="11"/>
      <c r="AGC31" s="11"/>
      <c r="AGD31" s="11"/>
      <c r="AGE31" s="11"/>
      <c r="AGF31" s="11"/>
      <c r="AGG31" s="11"/>
      <c r="AGH31" s="11"/>
      <c r="AGI31" s="11"/>
      <c r="AGJ31" s="11"/>
      <c r="AGK31" s="11"/>
      <c r="AGL31" s="11"/>
      <c r="AGM31" s="11"/>
      <c r="AGN31" s="11"/>
      <c r="AGO31" s="11"/>
      <c r="AGP31" s="11"/>
      <c r="AGQ31" s="11"/>
      <c r="AGR31" s="11"/>
      <c r="AGS31" s="11"/>
      <c r="AGT31" s="11"/>
      <c r="AGU31" s="11"/>
      <c r="AGV31" s="11"/>
      <c r="AGW31" s="11"/>
      <c r="AGX31" s="11"/>
      <c r="AGY31" s="11"/>
      <c r="AGZ31" s="11"/>
      <c r="AHA31" s="11"/>
      <c r="AHB31" s="11"/>
      <c r="AHC31" s="11"/>
      <c r="AHD31" s="11"/>
      <c r="AHE31" s="11"/>
      <c r="AHF31" s="11"/>
      <c r="AHG31" s="11"/>
      <c r="AHH31" s="11"/>
      <c r="AHI31" s="11"/>
      <c r="AHJ31" s="11"/>
      <c r="AHK31" s="11"/>
      <c r="AHL31" s="11"/>
      <c r="AHM31" s="11"/>
      <c r="AHN31" s="11"/>
      <c r="AHO31" s="11"/>
      <c r="AHP31" s="11"/>
      <c r="AHQ31" s="11"/>
      <c r="AHR31" s="11"/>
      <c r="AHS31" s="11"/>
      <c r="AHT31" s="11"/>
      <c r="AHU31" s="11"/>
      <c r="AHV31" s="11"/>
      <c r="AHW31" s="11"/>
      <c r="AHX31" s="11"/>
      <c r="AHY31" s="11"/>
      <c r="AHZ31" s="11"/>
      <c r="AIA31" s="11"/>
      <c r="AIB31" s="11"/>
      <c r="AIC31" s="11"/>
      <c r="AID31" s="11"/>
      <c r="AIE31" s="11"/>
      <c r="AIF31" s="11"/>
      <c r="AIG31" s="11"/>
      <c r="AIH31" s="11"/>
      <c r="AII31" s="11"/>
      <c r="AIJ31" s="11"/>
      <c r="AIK31" s="11"/>
      <c r="AIL31" s="11"/>
      <c r="AIM31" s="11"/>
    </row>
    <row r="32">
      <c r="B32" s="7" t="s">
        <v>495</v>
      </c>
      <c r="C32" s="11"/>
      <c r="D32" s="11"/>
      <c r="E32" s="11"/>
      <c r="F32" s="11"/>
      <c r="G32" s="11"/>
      <c r="H32" s="11"/>
      <c r="I32" s="11"/>
      <c r="J32" s="11"/>
      <c r="K32" s="11"/>
      <c r="L32" s="11"/>
      <c r="M32" s="11"/>
      <c r="N32" s="10">
        <v>32218.0</v>
      </c>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c r="AO32" s="11"/>
      <c r="AP32" s="11"/>
      <c r="AQ32" s="11"/>
      <c r="AR32" s="11"/>
      <c r="AS32" s="11"/>
      <c r="AT32" s="11"/>
      <c r="AU32" s="11"/>
      <c r="AV32" s="11"/>
      <c r="AW32" s="11"/>
      <c r="AX32" s="11"/>
      <c r="AY32" s="11"/>
      <c r="AZ32" s="10"/>
      <c r="BA32" s="11"/>
      <c r="BB32" s="11"/>
      <c r="BC32" s="11"/>
      <c r="BD32" s="11"/>
      <c r="BE32" s="11"/>
      <c r="BF32" s="11"/>
      <c r="BG32" s="11"/>
      <c r="BH32" s="11"/>
      <c r="BI32" s="11"/>
      <c r="BJ32" s="11"/>
      <c r="BK32" s="11"/>
      <c r="BL32" s="11"/>
      <c r="BM32" s="11"/>
      <c r="BN32" s="11"/>
      <c r="BO32" s="11"/>
      <c r="BP32" s="11"/>
      <c r="BQ32" s="11"/>
      <c r="BR32" s="11"/>
      <c r="BS32" s="11"/>
      <c r="BT32" s="11"/>
      <c r="BU32" s="11"/>
      <c r="BV32" s="11"/>
      <c r="BW32" s="11"/>
      <c r="BX32" s="11"/>
      <c r="BY32" s="11"/>
      <c r="BZ32" s="11"/>
      <c r="CA32" s="11"/>
      <c r="CB32" s="11"/>
      <c r="CC32" s="11"/>
      <c r="CD32" s="11"/>
      <c r="CE32" s="11"/>
      <c r="CF32" s="11"/>
      <c r="CG32" s="11"/>
      <c r="CH32" s="11"/>
      <c r="CI32" s="11"/>
      <c r="CJ32" s="11"/>
      <c r="CK32" s="11"/>
      <c r="CL32" s="11"/>
      <c r="CM32" s="11"/>
      <c r="CN32" s="11"/>
      <c r="CO32" s="11"/>
      <c r="CP32" s="11"/>
      <c r="CQ32" s="11"/>
      <c r="CR32" s="11"/>
      <c r="CS32" s="11"/>
      <c r="CT32" s="11"/>
      <c r="CU32" s="11"/>
      <c r="CV32" s="11"/>
      <c r="CW32" s="11"/>
      <c r="CX32" s="11"/>
      <c r="CY32" s="11"/>
      <c r="CZ32" s="11"/>
      <c r="DA32" s="11"/>
      <c r="DB32" s="11"/>
      <c r="DC32" s="11"/>
      <c r="DD32" s="11"/>
      <c r="DE32" s="11"/>
      <c r="DF32" s="11"/>
      <c r="DG32" s="10">
        <v>72000.0</v>
      </c>
      <c r="DH32" s="11"/>
      <c r="DI32" s="11"/>
      <c r="DJ32" s="11"/>
      <c r="DK32" s="11"/>
      <c r="DL32" s="11"/>
      <c r="DM32" s="11"/>
      <c r="DN32" s="11"/>
      <c r="DO32" s="11"/>
      <c r="DP32" s="11"/>
      <c r="DQ32" s="11"/>
      <c r="DR32" s="11"/>
      <c r="DS32" s="11"/>
      <c r="DT32" s="11"/>
      <c r="DU32" s="10">
        <v>73700.0</v>
      </c>
      <c r="DV32" s="11"/>
      <c r="DW32" s="11"/>
      <c r="DX32" s="11"/>
      <c r="DY32" s="11"/>
      <c r="DZ32" s="11"/>
      <c r="EA32" s="11"/>
      <c r="EB32" s="11"/>
      <c r="EC32" s="10">
        <v>1960.0</v>
      </c>
      <c r="ED32" s="11"/>
      <c r="EE32" s="11"/>
      <c r="EF32" s="11"/>
      <c r="EG32" s="11"/>
      <c r="EH32" s="10">
        <v>3139.0</v>
      </c>
      <c r="EI32" s="11"/>
      <c r="EJ32" s="11"/>
      <c r="EK32" s="11"/>
      <c r="EL32" s="11"/>
      <c r="EM32" s="11"/>
      <c r="EN32" s="11"/>
      <c r="EO32" s="11"/>
      <c r="EP32" s="11"/>
      <c r="EQ32" s="11"/>
      <c r="ER32" s="11"/>
      <c r="ES32" s="11"/>
      <c r="ET32" s="11"/>
      <c r="EU32" s="11"/>
      <c r="EV32" s="11"/>
      <c r="EW32" s="11"/>
      <c r="EX32" s="11"/>
      <c r="EY32" s="11"/>
      <c r="EZ32" s="11"/>
      <c r="FA32" s="11"/>
      <c r="FB32" s="11"/>
      <c r="FC32" s="11"/>
      <c r="FD32" s="11"/>
      <c r="FE32" s="11"/>
      <c r="FF32" s="11"/>
      <c r="FG32" s="11"/>
      <c r="FH32" s="11"/>
      <c r="FI32" s="11"/>
      <c r="FJ32" s="11"/>
      <c r="FK32" s="11"/>
      <c r="FL32" s="11"/>
      <c r="FM32" s="11"/>
      <c r="FN32" s="11"/>
      <c r="FO32" s="11"/>
      <c r="FP32" s="11"/>
      <c r="FQ32" s="11"/>
      <c r="FR32" s="11"/>
      <c r="FS32" s="11"/>
      <c r="FT32" s="11"/>
      <c r="FU32" s="11"/>
      <c r="FV32" s="11"/>
      <c r="FW32" s="11"/>
      <c r="FX32" s="11"/>
      <c r="FY32" s="11"/>
      <c r="FZ32" s="11"/>
      <c r="GA32" s="11"/>
      <c r="GB32" s="11"/>
      <c r="GC32" s="11"/>
      <c r="GD32" s="11"/>
      <c r="GE32" s="11"/>
      <c r="GF32" s="11"/>
      <c r="GG32" s="11"/>
      <c r="GH32" s="11"/>
      <c r="GI32" s="11"/>
      <c r="GJ32" s="11"/>
      <c r="GK32" s="11"/>
      <c r="GL32" s="11"/>
      <c r="GM32" s="11"/>
      <c r="GN32" s="11"/>
      <c r="GO32" s="11"/>
      <c r="GP32" s="11"/>
      <c r="GQ32" s="11"/>
      <c r="GR32" s="11"/>
      <c r="GS32" s="11"/>
      <c r="GT32" s="11"/>
      <c r="GU32" s="11"/>
      <c r="GV32" s="11"/>
      <c r="GW32" s="11"/>
      <c r="GX32" s="11"/>
      <c r="GY32" s="11"/>
      <c r="GZ32" s="11"/>
      <c r="HA32" s="11"/>
      <c r="HB32" s="11"/>
      <c r="HC32" s="11"/>
      <c r="HD32" s="11"/>
      <c r="HE32" s="11"/>
      <c r="HF32" s="11"/>
      <c r="HG32" s="11"/>
      <c r="HH32" s="11"/>
      <c r="HI32" s="11"/>
      <c r="HJ32" s="11"/>
      <c r="HK32" s="11"/>
      <c r="HL32" s="11"/>
      <c r="HM32" s="11"/>
      <c r="HN32" s="11"/>
      <c r="HO32" s="11"/>
      <c r="HP32" s="11"/>
      <c r="HQ32" s="11"/>
      <c r="HR32" s="11"/>
      <c r="HS32" s="11"/>
      <c r="HT32" s="11"/>
      <c r="HU32" s="11"/>
      <c r="HV32" s="11"/>
      <c r="HW32" s="11"/>
      <c r="HX32" s="11"/>
      <c r="HY32" s="11"/>
      <c r="HZ32" s="11"/>
      <c r="IA32" s="11"/>
      <c r="IB32" s="11"/>
      <c r="IC32" s="11"/>
      <c r="ID32" s="11"/>
      <c r="IE32" s="11"/>
      <c r="IF32" s="11"/>
      <c r="IG32" s="11"/>
      <c r="IH32" s="11"/>
      <c r="II32" s="11"/>
      <c r="IJ32" s="11"/>
      <c r="IK32" s="11"/>
      <c r="IL32" s="11"/>
      <c r="IM32" s="11"/>
      <c r="IN32" s="11"/>
      <c r="IO32" s="11"/>
      <c r="IP32" s="11"/>
      <c r="IQ32" s="11"/>
      <c r="IR32" s="11"/>
      <c r="IS32" s="11"/>
      <c r="IT32" s="11"/>
      <c r="IU32" s="11"/>
      <c r="IV32" s="11"/>
      <c r="IW32" s="11"/>
      <c r="IX32" s="11"/>
      <c r="IY32" s="11"/>
      <c r="IZ32" s="11"/>
      <c r="JA32" s="11"/>
      <c r="JB32" s="11"/>
      <c r="JC32" s="11"/>
      <c r="JD32" s="11"/>
      <c r="JE32" s="11"/>
      <c r="JF32" s="11"/>
      <c r="JG32" s="11"/>
      <c r="JH32" s="11"/>
      <c r="JI32" s="11"/>
      <c r="JJ32" s="11"/>
      <c r="JK32" s="11"/>
      <c r="JL32" s="11"/>
      <c r="JM32" s="11"/>
      <c r="JN32" s="11"/>
      <c r="JO32" s="11"/>
      <c r="JP32" s="11"/>
      <c r="JQ32" s="11"/>
      <c r="JR32" s="11"/>
      <c r="JS32" s="11"/>
      <c r="JT32" s="11"/>
      <c r="JU32" s="11"/>
      <c r="JV32" s="11"/>
      <c r="JW32" s="11"/>
      <c r="JX32" s="11"/>
      <c r="JY32" s="11"/>
      <c r="JZ32" s="11"/>
      <c r="KA32" s="11"/>
      <c r="KB32" s="11"/>
      <c r="KC32" s="11"/>
      <c r="KD32" s="11"/>
      <c r="KE32" s="11"/>
      <c r="KF32" s="11"/>
      <c r="KG32" s="11"/>
      <c r="KH32" s="11"/>
      <c r="KI32" s="11"/>
      <c r="KJ32" s="11"/>
      <c r="KK32" s="11"/>
      <c r="KL32" s="11"/>
      <c r="KM32" s="11"/>
      <c r="KN32" s="11"/>
      <c r="KO32" s="11"/>
      <c r="KP32" s="11"/>
      <c r="KQ32" s="11"/>
      <c r="KR32" s="11"/>
      <c r="KS32" s="11"/>
      <c r="KT32" s="11"/>
      <c r="KU32" s="11"/>
      <c r="KV32" s="11"/>
      <c r="KW32" s="11"/>
      <c r="KX32" s="11"/>
      <c r="KY32" s="11"/>
      <c r="KZ32" s="11"/>
      <c r="LA32" s="11"/>
      <c r="LB32" s="11"/>
      <c r="LC32" s="11"/>
      <c r="LD32" s="11"/>
      <c r="LE32" s="11"/>
      <c r="LF32" s="11"/>
      <c r="LG32" s="11"/>
      <c r="LH32" s="11"/>
      <c r="LI32" s="11"/>
      <c r="LJ32" s="11"/>
      <c r="LK32" s="11"/>
      <c r="LL32" s="11"/>
      <c r="LM32" s="11"/>
      <c r="LN32" s="11"/>
      <c r="LO32" s="11"/>
      <c r="LP32" s="11"/>
      <c r="LQ32" s="11"/>
      <c r="LR32" s="11"/>
      <c r="LS32" s="11"/>
      <c r="LT32" s="11"/>
      <c r="LU32" s="11"/>
      <c r="LV32" s="11"/>
      <c r="LW32" s="11"/>
      <c r="LX32" s="11"/>
      <c r="LY32" s="11"/>
      <c r="LZ32" s="11"/>
      <c r="MA32" s="11"/>
      <c r="MB32" s="11"/>
      <c r="MC32" s="11"/>
      <c r="MD32" s="11"/>
      <c r="ME32" s="11"/>
      <c r="MF32" s="11"/>
      <c r="MG32" s="11"/>
      <c r="MH32" s="11"/>
      <c r="MI32" s="11"/>
      <c r="MJ32" s="11"/>
      <c r="MK32" s="11"/>
      <c r="ML32" s="11"/>
      <c r="MM32" s="11"/>
      <c r="MN32" s="11"/>
      <c r="MO32" s="11"/>
      <c r="MP32" s="11"/>
      <c r="MQ32" s="11"/>
      <c r="MR32" s="11"/>
      <c r="MS32" s="11"/>
      <c r="MT32" s="11"/>
      <c r="MU32" s="11"/>
      <c r="MV32" s="11"/>
      <c r="MW32" s="11"/>
      <c r="MX32" s="11"/>
      <c r="MY32" s="11"/>
      <c r="MZ32" s="11"/>
      <c r="NA32" s="11"/>
      <c r="NB32" s="11"/>
      <c r="NC32" s="11"/>
      <c r="ND32" s="11"/>
      <c r="NE32" s="11"/>
      <c r="NF32" s="11"/>
      <c r="NG32" s="11"/>
      <c r="NH32" s="11"/>
      <c r="NI32" s="11"/>
      <c r="NJ32" s="11"/>
      <c r="NK32" s="11"/>
      <c r="NL32" s="11"/>
      <c r="NM32" s="11"/>
      <c r="NN32" s="11"/>
      <c r="NO32" s="11"/>
      <c r="NP32" s="11"/>
      <c r="NQ32" s="11"/>
      <c r="NR32" s="11"/>
      <c r="NS32" s="11"/>
      <c r="NT32" s="11"/>
      <c r="NU32" s="11"/>
      <c r="NV32" s="11"/>
      <c r="NW32" s="11"/>
      <c r="NX32" s="11"/>
      <c r="NY32" s="11"/>
      <c r="NZ32" s="11"/>
      <c r="OA32" s="11"/>
      <c r="OB32" s="11"/>
      <c r="OC32" s="11"/>
      <c r="OD32" s="11"/>
      <c r="OE32" s="11"/>
      <c r="OF32" s="11"/>
      <c r="OG32" s="11"/>
      <c r="OH32" s="11"/>
      <c r="OI32" s="11"/>
      <c r="OJ32" s="11"/>
      <c r="OK32" s="11"/>
      <c r="OL32" s="11"/>
      <c r="OM32" s="11"/>
      <c r="ON32" s="11"/>
      <c r="OO32" s="11"/>
      <c r="OP32" s="11"/>
      <c r="OQ32" s="11"/>
      <c r="OR32" s="11"/>
      <c r="OS32" s="11"/>
      <c r="OT32" s="11"/>
      <c r="OU32" s="11"/>
      <c r="OV32" s="11"/>
      <c r="OW32" s="11"/>
      <c r="OX32" s="11"/>
      <c r="OY32" s="11"/>
      <c r="OZ32" s="11"/>
      <c r="PA32" s="11"/>
      <c r="PB32" s="11"/>
      <c r="PC32" s="11"/>
      <c r="PD32" s="11"/>
      <c r="PE32" s="11"/>
      <c r="PF32" s="11"/>
      <c r="PG32" s="11"/>
      <c r="PH32" s="11"/>
      <c r="PI32" s="11"/>
      <c r="PJ32" s="11"/>
      <c r="PK32" s="11"/>
      <c r="PL32" s="11"/>
      <c r="PM32" s="11"/>
      <c r="PN32" s="11"/>
      <c r="PO32" s="11"/>
      <c r="PP32" s="11"/>
      <c r="PQ32" s="11"/>
      <c r="PR32" s="11"/>
      <c r="PS32" s="11"/>
      <c r="PT32" s="11"/>
      <c r="PU32" s="11"/>
      <c r="PV32" s="11"/>
      <c r="PW32" s="11"/>
      <c r="PX32" s="11"/>
      <c r="PY32" s="11"/>
      <c r="PZ32" s="11"/>
      <c r="QA32" s="11"/>
      <c r="QB32" s="11"/>
      <c r="QC32" s="11"/>
      <c r="QD32" s="11"/>
      <c r="QE32" s="11"/>
      <c r="QF32" s="11"/>
      <c r="QG32" s="11"/>
      <c r="QH32" s="11"/>
      <c r="QI32" s="11"/>
      <c r="QJ32" s="11"/>
      <c r="QK32" s="11"/>
      <c r="QL32" s="11"/>
      <c r="QM32" s="11"/>
      <c r="QN32" s="11"/>
      <c r="QO32" s="11"/>
      <c r="QP32" s="11"/>
      <c r="QQ32" s="11"/>
      <c r="QR32" s="11"/>
      <c r="QS32" s="11"/>
      <c r="QT32" s="11"/>
      <c r="QU32" s="11"/>
      <c r="QV32" s="11"/>
      <c r="QW32" s="11"/>
      <c r="QX32" s="11"/>
      <c r="QY32" s="11"/>
      <c r="QZ32" s="11"/>
      <c r="RA32" s="11"/>
      <c r="RB32" s="11"/>
      <c r="RC32" s="11"/>
      <c r="RD32" s="11"/>
      <c r="RE32" s="11"/>
      <c r="RF32" s="11"/>
      <c r="RG32" s="11"/>
      <c r="RH32" s="11"/>
      <c r="RI32" s="11"/>
      <c r="RJ32" s="11"/>
      <c r="RK32" s="11"/>
      <c r="RL32" s="11"/>
      <c r="RM32" s="11"/>
      <c r="RN32" s="11"/>
      <c r="RO32" s="11"/>
      <c r="RP32" s="11"/>
      <c r="RQ32" s="11"/>
      <c r="RR32" s="11"/>
      <c r="RS32" s="11"/>
      <c r="RT32" s="11"/>
      <c r="RU32" s="11"/>
      <c r="RV32" s="11"/>
      <c r="RW32" s="11"/>
      <c r="RX32" s="11"/>
      <c r="RY32" s="11"/>
      <c r="RZ32" s="11"/>
      <c r="SA32" s="11"/>
      <c r="SB32" s="11"/>
      <c r="SC32" s="11"/>
      <c r="SD32" s="11"/>
      <c r="SE32" s="11"/>
      <c r="SF32" s="11"/>
      <c r="SG32" s="11"/>
      <c r="SH32" s="11"/>
      <c r="SI32" s="11"/>
      <c r="SJ32" s="11"/>
      <c r="SK32" s="11"/>
      <c r="SL32" s="11"/>
      <c r="SM32" s="11"/>
      <c r="SN32" s="11"/>
      <c r="SO32" s="11"/>
      <c r="SP32" s="11"/>
      <c r="SQ32" s="11"/>
      <c r="SR32" s="11"/>
      <c r="SS32" s="11"/>
      <c r="ST32" s="11"/>
      <c r="SU32" s="11"/>
      <c r="SV32" s="11"/>
      <c r="SW32" s="11"/>
      <c r="SX32" s="11"/>
      <c r="SY32" s="11"/>
      <c r="SZ32" s="11"/>
      <c r="TA32" s="11"/>
      <c r="TB32" s="11"/>
      <c r="TC32" s="11"/>
      <c r="TD32" s="11"/>
      <c r="TE32" s="11"/>
      <c r="TF32" s="11"/>
      <c r="TG32" s="11"/>
      <c r="TH32" s="11"/>
      <c r="TI32" s="11"/>
      <c r="TJ32" s="11"/>
      <c r="TK32" s="11"/>
      <c r="TL32" s="11"/>
      <c r="TM32" s="11"/>
      <c r="TN32" s="11"/>
      <c r="TO32" s="11"/>
      <c r="TP32" s="11"/>
      <c r="TQ32" s="11"/>
      <c r="TR32" s="11"/>
      <c r="TS32" s="11"/>
      <c r="TT32" s="11"/>
      <c r="TU32" s="11"/>
      <c r="TV32" s="11"/>
      <c r="TW32" s="11"/>
      <c r="TX32" s="11"/>
      <c r="TY32" s="11"/>
      <c r="TZ32" s="11"/>
      <c r="UA32" s="11"/>
      <c r="UB32" s="11"/>
      <c r="UC32" s="11"/>
      <c r="UD32" s="11"/>
      <c r="UE32" s="11"/>
      <c r="UF32" s="11"/>
      <c r="UG32" s="11"/>
      <c r="UH32" s="11"/>
      <c r="UI32" s="11"/>
      <c r="UJ32" s="11"/>
      <c r="UK32" s="11"/>
      <c r="UL32" s="11"/>
      <c r="UM32" s="11"/>
      <c r="UN32" s="11"/>
      <c r="UO32" s="11"/>
      <c r="UP32" s="11"/>
      <c r="UQ32" s="11"/>
      <c r="UR32" s="11"/>
      <c r="US32" s="11"/>
      <c r="UT32" s="11"/>
      <c r="UU32" s="11"/>
      <c r="UV32" s="11"/>
      <c r="UW32" s="11"/>
      <c r="UX32" s="11"/>
      <c r="UY32" s="11"/>
      <c r="UZ32" s="11"/>
      <c r="VA32" s="11"/>
      <c r="VB32" s="11"/>
      <c r="VC32" s="11"/>
      <c r="VD32" s="11"/>
      <c r="VE32" s="11"/>
      <c r="VF32" s="11"/>
      <c r="VG32" s="11"/>
      <c r="VH32" s="11"/>
      <c r="VI32" s="11"/>
      <c r="VJ32" s="11"/>
      <c r="VK32" s="11"/>
      <c r="VL32" s="11"/>
      <c r="VM32" s="11"/>
      <c r="VN32" s="11"/>
      <c r="VO32" s="11"/>
      <c r="VP32" s="11"/>
      <c r="VQ32" s="11"/>
      <c r="VR32" s="11"/>
      <c r="VS32" s="11"/>
      <c r="VT32" s="11"/>
      <c r="VU32" s="11"/>
      <c r="VV32" s="11"/>
      <c r="VW32" s="11"/>
      <c r="VX32" s="11"/>
      <c r="VY32" s="11"/>
      <c r="VZ32" s="11"/>
      <c r="WA32" s="11"/>
      <c r="WB32" s="11"/>
      <c r="WC32" s="11"/>
      <c r="WD32" s="11"/>
      <c r="WE32" s="11"/>
      <c r="WF32" s="11"/>
      <c r="WG32" s="11"/>
      <c r="WH32" s="11"/>
      <c r="WI32" s="11"/>
      <c r="WJ32" s="11"/>
      <c r="WK32" s="11"/>
      <c r="WL32" s="11"/>
      <c r="WM32" s="11"/>
      <c r="WN32" s="11"/>
      <c r="WO32" s="11"/>
      <c r="WP32" s="11"/>
      <c r="WQ32" s="11"/>
      <c r="WR32" s="11"/>
      <c r="WS32" s="11"/>
      <c r="WT32" s="11"/>
      <c r="WU32" s="11"/>
      <c r="WV32" s="11"/>
      <c r="WW32" s="11"/>
      <c r="WX32" s="11"/>
      <c r="WY32" s="11"/>
      <c r="WZ32" s="11"/>
      <c r="XA32" s="11"/>
      <c r="XB32" s="11"/>
      <c r="XC32" s="11"/>
      <c r="XD32" s="11"/>
      <c r="XE32" s="11"/>
      <c r="XF32" s="11"/>
      <c r="XG32" s="11"/>
      <c r="XH32" s="11"/>
      <c r="XI32" s="11"/>
      <c r="XJ32" s="11"/>
      <c r="XK32" s="11"/>
      <c r="XL32" s="11"/>
      <c r="XM32" s="11"/>
      <c r="XN32" s="11"/>
      <c r="XO32" s="11"/>
      <c r="XP32" s="11"/>
      <c r="XQ32" s="11"/>
      <c r="XR32" s="11"/>
      <c r="XS32" s="11"/>
      <c r="XT32" s="11"/>
      <c r="XU32" s="11"/>
      <c r="XV32" s="11"/>
      <c r="XW32" s="11"/>
      <c r="XX32" s="11"/>
      <c r="XY32" s="11"/>
      <c r="XZ32" s="11"/>
      <c r="YA32" s="11"/>
      <c r="YB32" s="11"/>
      <c r="YC32" s="11"/>
      <c r="YD32" s="11"/>
      <c r="YE32" s="11"/>
      <c r="YF32" s="11"/>
      <c r="YG32" s="11"/>
      <c r="YH32" s="11"/>
      <c r="YI32" s="11"/>
      <c r="YJ32" s="11"/>
      <c r="YK32" s="11"/>
      <c r="YL32" s="11"/>
      <c r="YM32" s="11"/>
      <c r="YN32" s="11"/>
      <c r="YO32" s="11"/>
      <c r="YP32" s="11"/>
      <c r="YQ32" s="11"/>
      <c r="YR32" s="11"/>
      <c r="YS32" s="11"/>
      <c r="YT32" s="11"/>
      <c r="YU32" s="11"/>
      <c r="YV32" s="11"/>
      <c r="YW32" s="11"/>
      <c r="YX32" s="11"/>
      <c r="YY32" s="11"/>
      <c r="YZ32" s="11"/>
      <c r="ZA32" s="11"/>
      <c r="ZB32" s="11"/>
      <c r="ZC32" s="11"/>
      <c r="ZD32" s="11"/>
      <c r="ZE32" s="11"/>
      <c r="ZF32" s="11"/>
      <c r="ZG32" s="11"/>
      <c r="ZH32" s="11"/>
      <c r="ZI32" s="11"/>
      <c r="ZJ32" s="11"/>
      <c r="ZK32" s="11"/>
      <c r="ZL32" s="11"/>
      <c r="ZM32" s="11"/>
      <c r="ZN32" s="11"/>
      <c r="ZO32" s="11"/>
      <c r="ZP32" s="11"/>
      <c r="ZQ32" s="11"/>
      <c r="ZR32" s="11"/>
      <c r="ZS32" s="11"/>
      <c r="ZT32" s="11"/>
      <c r="ZU32" s="11"/>
      <c r="ZV32" s="11"/>
      <c r="ZW32" s="11"/>
      <c r="ZX32" s="11"/>
      <c r="ZY32" s="11"/>
      <c r="ZZ32" s="11"/>
      <c r="AAA32" s="11"/>
      <c r="AAB32" s="11"/>
      <c r="AAC32" s="11"/>
      <c r="AAD32" s="11"/>
      <c r="AAE32" s="11"/>
      <c r="AAF32" s="11"/>
      <c r="AAG32" s="11"/>
      <c r="AAH32" s="11"/>
      <c r="AAI32" s="11"/>
      <c r="AAJ32" s="11"/>
      <c r="AAK32" s="11"/>
      <c r="AAL32" s="11"/>
      <c r="AAM32" s="11"/>
      <c r="AAN32" s="11"/>
      <c r="AAO32" s="11"/>
      <c r="AAP32" s="11"/>
      <c r="AAQ32" s="11"/>
      <c r="AAR32" s="11"/>
      <c r="AAS32" s="11"/>
      <c r="AAT32" s="11"/>
      <c r="AAU32" s="11"/>
      <c r="AAV32" s="11"/>
      <c r="AAW32" s="11"/>
      <c r="AAX32" s="11"/>
      <c r="AAY32" s="11"/>
      <c r="AAZ32" s="11"/>
      <c r="ABA32" s="11"/>
      <c r="ABB32" s="11"/>
      <c r="ABC32" s="11"/>
      <c r="ABD32" s="11"/>
      <c r="ABE32" s="11"/>
      <c r="ABF32" s="11"/>
      <c r="ABG32" s="11"/>
      <c r="ABH32" s="11"/>
      <c r="ABI32" s="11"/>
      <c r="ABJ32" s="11"/>
      <c r="ABK32" s="11"/>
      <c r="ABL32" s="11"/>
      <c r="ABM32" s="11"/>
      <c r="ABN32" s="11"/>
      <c r="ABO32" s="11"/>
      <c r="ABP32" s="11"/>
      <c r="ABQ32" s="11"/>
      <c r="ABR32" s="11"/>
      <c r="ABS32" s="11"/>
      <c r="ABT32" s="11"/>
      <c r="ABU32" s="11"/>
      <c r="ABV32" s="11"/>
      <c r="ABW32" s="11"/>
      <c r="ABX32" s="11"/>
      <c r="ABY32" s="11"/>
      <c r="ABZ32" s="11"/>
      <c r="ACA32" s="11"/>
      <c r="ACB32" s="11"/>
      <c r="ACC32" s="11"/>
      <c r="ACD32" s="11"/>
      <c r="ACE32" s="11"/>
      <c r="ACF32" s="11"/>
      <c r="ACG32" s="11"/>
      <c r="ACH32" s="11"/>
      <c r="ACI32" s="11"/>
      <c r="ACJ32" s="11"/>
      <c r="ACK32" s="11"/>
      <c r="ACL32" s="11"/>
      <c r="ACM32" s="11"/>
      <c r="ACN32" s="11"/>
      <c r="ACO32" s="11"/>
      <c r="ACP32" s="11"/>
      <c r="ACQ32" s="11"/>
      <c r="ACR32" s="11"/>
      <c r="ACS32" s="11"/>
      <c r="ACT32" s="11"/>
      <c r="ACU32" s="11"/>
      <c r="ACV32" s="11"/>
      <c r="ACW32" s="11"/>
      <c r="ACX32" s="11"/>
      <c r="ACY32" s="11"/>
      <c r="ACZ32" s="11"/>
      <c r="ADA32" s="11"/>
      <c r="ADB32" s="11"/>
      <c r="ADC32" s="11"/>
      <c r="ADD32" s="11"/>
      <c r="ADE32" s="11"/>
      <c r="ADF32" s="11"/>
      <c r="ADG32" s="11"/>
      <c r="ADH32" s="11"/>
      <c r="ADI32" s="11"/>
      <c r="ADJ32" s="11"/>
      <c r="ADK32" s="11"/>
      <c r="ADL32" s="11"/>
      <c r="ADM32" s="11"/>
      <c r="ADN32" s="11"/>
      <c r="ADO32" s="11"/>
      <c r="ADP32" s="11"/>
      <c r="ADQ32" s="11"/>
      <c r="ADR32" s="11"/>
      <c r="ADS32" s="11"/>
      <c r="ADT32" s="11"/>
      <c r="ADU32" s="11"/>
      <c r="ADV32" s="11"/>
      <c r="ADW32" s="11"/>
      <c r="ADX32" s="11"/>
      <c r="ADY32" s="11"/>
      <c r="ADZ32" s="11"/>
      <c r="AEA32" s="11"/>
      <c r="AEB32" s="11"/>
      <c r="AEC32" s="11"/>
      <c r="AED32" s="11"/>
      <c r="AEE32" s="11"/>
      <c r="AEF32" s="11"/>
      <c r="AEG32" s="11"/>
      <c r="AEH32" s="11"/>
      <c r="AEI32" s="11"/>
      <c r="AEJ32" s="11"/>
      <c r="AEK32" s="11"/>
      <c r="AEL32" s="11"/>
      <c r="AEM32" s="11"/>
      <c r="AEN32" s="11"/>
      <c r="AEO32" s="11"/>
      <c r="AEP32" s="11"/>
      <c r="AEQ32" s="11"/>
      <c r="AER32" s="11"/>
      <c r="AES32" s="11"/>
      <c r="AET32" s="11"/>
      <c r="AEU32" s="11"/>
      <c r="AEV32" s="11"/>
      <c r="AEW32" s="11"/>
      <c r="AEX32" s="11"/>
      <c r="AEY32" s="11"/>
      <c r="AEZ32" s="11"/>
      <c r="AFA32" s="11"/>
      <c r="AFB32" s="11"/>
      <c r="AFC32" s="11"/>
      <c r="AFD32" s="11"/>
      <c r="AFE32" s="11"/>
      <c r="AFF32" s="11"/>
      <c r="AFG32" s="11"/>
      <c r="AFH32" s="11"/>
      <c r="AFI32" s="11"/>
      <c r="AFJ32" s="11"/>
      <c r="AFK32" s="11"/>
      <c r="AFL32" s="11"/>
      <c r="AFM32" s="11"/>
      <c r="AFN32" s="11"/>
      <c r="AFO32" s="11"/>
      <c r="AFP32" s="11"/>
      <c r="AFQ32" s="11"/>
      <c r="AFR32" s="11"/>
      <c r="AFS32" s="11"/>
      <c r="AFT32" s="11"/>
      <c r="AFU32" s="11"/>
      <c r="AFV32" s="11"/>
      <c r="AFW32" s="11"/>
      <c r="AFX32" s="11"/>
      <c r="AFY32" s="11"/>
      <c r="AFZ32" s="11"/>
      <c r="AGA32" s="11"/>
      <c r="AGB32" s="11"/>
      <c r="AGC32" s="11"/>
      <c r="AGD32" s="11"/>
      <c r="AGE32" s="11"/>
      <c r="AGF32" s="11"/>
      <c r="AGG32" s="11"/>
      <c r="AGH32" s="11"/>
      <c r="AGI32" s="11"/>
      <c r="AGJ32" s="11"/>
      <c r="AGK32" s="11"/>
      <c r="AGL32" s="11"/>
      <c r="AGM32" s="11"/>
      <c r="AGN32" s="11"/>
      <c r="AGO32" s="11"/>
      <c r="AGP32" s="11"/>
      <c r="AGQ32" s="11"/>
      <c r="AGR32" s="11"/>
      <c r="AGS32" s="11"/>
      <c r="AGT32" s="11"/>
      <c r="AGU32" s="11"/>
      <c r="AGV32" s="11"/>
      <c r="AGW32" s="11"/>
      <c r="AGX32" s="11"/>
      <c r="AGY32" s="11"/>
      <c r="AGZ32" s="11"/>
      <c r="AHA32" s="11"/>
      <c r="AHB32" s="11"/>
      <c r="AHC32" s="11"/>
      <c r="AHD32" s="11"/>
      <c r="AHE32" s="11"/>
      <c r="AHF32" s="11"/>
      <c r="AHG32" s="11"/>
      <c r="AHH32" s="11"/>
      <c r="AHI32" s="11"/>
      <c r="AHJ32" s="11"/>
      <c r="AHK32" s="11"/>
      <c r="AHL32" s="11"/>
      <c r="AHM32" s="11"/>
      <c r="AHN32" s="11"/>
      <c r="AHO32" s="11"/>
      <c r="AHP32" s="11"/>
      <c r="AHQ32" s="11"/>
      <c r="AHR32" s="11"/>
      <c r="AHS32" s="11"/>
      <c r="AHT32" s="11"/>
      <c r="AHU32" s="11"/>
      <c r="AHV32" s="11"/>
      <c r="AHW32" s="11"/>
      <c r="AHX32" s="11"/>
      <c r="AHY32" s="11"/>
      <c r="AHZ32" s="11"/>
      <c r="AIA32" s="11"/>
      <c r="AIB32" s="11"/>
      <c r="AIC32" s="11"/>
      <c r="AID32" s="11"/>
      <c r="AIE32" s="11"/>
      <c r="AIF32" s="11"/>
      <c r="AIG32" s="11"/>
      <c r="AIH32" s="11"/>
      <c r="AII32" s="11"/>
      <c r="AIJ32" s="11"/>
      <c r="AIK32" s="11"/>
      <c r="AIL32" s="11"/>
      <c r="AIM32" s="11"/>
    </row>
    <row r="33">
      <c r="B33" s="7" t="s">
        <v>497</v>
      </c>
      <c r="C33" s="11"/>
      <c r="D33" s="11"/>
      <c r="E33" s="11"/>
      <c r="F33" s="11"/>
      <c r="G33" s="11"/>
      <c r="H33" s="11"/>
      <c r="I33" s="11"/>
      <c r="J33" s="11"/>
      <c r="K33" s="11"/>
      <c r="L33" s="11"/>
      <c r="M33" s="11"/>
      <c r="N33" s="10">
        <v>5689936.0</v>
      </c>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c r="AO33" s="11"/>
      <c r="AP33" s="11"/>
      <c r="AQ33" s="11"/>
      <c r="AR33" s="11"/>
      <c r="AS33" s="11"/>
      <c r="AT33" s="11"/>
      <c r="AU33" s="11"/>
      <c r="AV33" s="11"/>
      <c r="AW33" s="11"/>
      <c r="AX33" s="11"/>
      <c r="AY33" s="11"/>
      <c r="AZ33" s="10"/>
      <c r="BA33" s="11"/>
      <c r="BB33" s="11"/>
      <c r="BC33" s="11"/>
      <c r="BD33" s="11"/>
      <c r="BE33" s="11"/>
      <c r="BF33" s="11"/>
      <c r="BG33" s="11"/>
      <c r="BH33" s="11"/>
      <c r="BI33" s="11"/>
      <c r="BJ33" s="11"/>
      <c r="BK33" s="11"/>
      <c r="BL33" s="11"/>
      <c r="BM33" s="11"/>
      <c r="BN33" s="11"/>
      <c r="BO33" s="11"/>
      <c r="BP33" s="11"/>
      <c r="BQ33" s="11"/>
      <c r="BR33" s="11"/>
      <c r="BS33" s="11"/>
      <c r="BT33" s="11"/>
      <c r="BU33" s="11"/>
      <c r="BV33" s="11"/>
      <c r="BW33" s="11"/>
      <c r="BX33" s="11"/>
      <c r="BY33" s="11"/>
      <c r="BZ33" s="11"/>
      <c r="CA33" s="11"/>
      <c r="CB33" s="11"/>
      <c r="CC33" s="11"/>
      <c r="CD33" s="11"/>
      <c r="CE33" s="11"/>
      <c r="CF33" s="11"/>
      <c r="CG33" s="11"/>
      <c r="CH33" s="11"/>
      <c r="CI33" s="11"/>
      <c r="CJ33" s="11"/>
      <c r="CK33" s="11"/>
      <c r="CL33" s="11"/>
      <c r="CM33" s="11"/>
      <c r="CN33" s="11"/>
      <c r="CO33" s="11"/>
      <c r="CP33" s="11"/>
      <c r="CQ33" s="11"/>
      <c r="CR33" s="11"/>
      <c r="CS33" s="11"/>
      <c r="CT33" s="11"/>
      <c r="CU33" s="11"/>
      <c r="CV33" s="11"/>
      <c r="CW33" s="11"/>
      <c r="CX33" s="11"/>
      <c r="CY33" s="11"/>
      <c r="CZ33" s="11"/>
      <c r="DA33" s="11"/>
      <c r="DB33" s="11"/>
      <c r="DC33" s="11"/>
      <c r="DD33" s="11"/>
      <c r="DE33" s="11"/>
      <c r="DF33" s="11"/>
      <c r="DG33" s="10">
        <v>1945000.0</v>
      </c>
      <c r="DH33" s="11"/>
      <c r="DI33" s="11"/>
      <c r="DJ33" s="11"/>
      <c r="DK33" s="11"/>
      <c r="DL33" s="11"/>
      <c r="DM33" s="11"/>
      <c r="DN33" s="11"/>
      <c r="DO33" s="11"/>
      <c r="DP33" s="11"/>
      <c r="DQ33" s="11"/>
      <c r="DR33" s="11"/>
      <c r="DS33" s="11"/>
      <c r="DT33" s="11"/>
      <c r="DU33" s="10">
        <v>2.9922822E7</v>
      </c>
      <c r="DV33" s="11"/>
      <c r="DW33" s="11"/>
      <c r="DX33" s="11"/>
      <c r="DY33" s="11"/>
      <c r="DZ33" s="11"/>
      <c r="EA33" s="11"/>
      <c r="EB33" s="11"/>
      <c r="EC33" s="10">
        <v>74102.0</v>
      </c>
      <c r="ED33" s="11"/>
      <c r="EE33" s="11"/>
      <c r="EF33" s="11"/>
      <c r="EG33" s="10">
        <v>2.41E8</v>
      </c>
      <c r="EH33" s="10">
        <v>8439.0</v>
      </c>
      <c r="EI33" s="11"/>
      <c r="EJ33" s="11"/>
      <c r="EK33" s="11"/>
      <c r="EL33" s="11"/>
      <c r="EM33" s="11"/>
      <c r="EN33" s="11"/>
      <c r="EO33" s="11"/>
      <c r="EP33" s="11"/>
      <c r="EQ33" s="11"/>
      <c r="ER33" s="11"/>
      <c r="ES33" s="11"/>
      <c r="ET33" s="11"/>
      <c r="EU33" s="11"/>
      <c r="EV33" s="11"/>
      <c r="EW33" s="11"/>
      <c r="EX33" s="11"/>
      <c r="EY33" s="11"/>
      <c r="EZ33" s="11"/>
      <c r="FA33" s="11"/>
      <c r="FB33" s="11"/>
      <c r="FC33" s="11"/>
      <c r="FD33" s="11"/>
      <c r="FE33" s="11"/>
      <c r="FF33" s="11"/>
      <c r="FG33" s="11"/>
      <c r="FH33" s="11"/>
      <c r="FI33" s="11"/>
      <c r="FJ33" s="11"/>
      <c r="FK33" s="11"/>
      <c r="FL33" s="11"/>
      <c r="FM33" s="11"/>
      <c r="FN33" s="11"/>
      <c r="FO33" s="11"/>
      <c r="FP33" s="11"/>
      <c r="FQ33" s="11"/>
      <c r="FR33" s="11"/>
      <c r="FS33" s="11"/>
      <c r="FT33" s="11"/>
      <c r="FU33" s="11"/>
      <c r="FV33" s="11"/>
      <c r="FW33" s="11"/>
      <c r="FX33" s="11"/>
      <c r="FY33" s="11"/>
      <c r="FZ33" s="11"/>
      <c r="GA33" s="11"/>
      <c r="GB33" s="11"/>
      <c r="GC33" s="11"/>
      <c r="GD33" s="11"/>
      <c r="GE33" s="11"/>
      <c r="GF33" s="11"/>
      <c r="GG33" s="11"/>
      <c r="GH33" s="11"/>
      <c r="GI33" s="11"/>
      <c r="GJ33" s="11"/>
      <c r="GK33" s="11"/>
      <c r="GL33" s="11"/>
      <c r="GM33" s="11"/>
      <c r="GN33" s="11"/>
      <c r="GO33" s="11"/>
      <c r="GP33" s="11"/>
      <c r="GQ33" s="11"/>
      <c r="GR33" s="11"/>
      <c r="GS33" s="11"/>
      <c r="GT33" s="11"/>
      <c r="GU33" s="11"/>
      <c r="GV33" s="11"/>
      <c r="GW33" s="11"/>
      <c r="GX33" s="11"/>
      <c r="GY33" s="11"/>
      <c r="GZ33" s="11"/>
      <c r="HA33" s="11"/>
      <c r="HB33" s="11"/>
      <c r="HC33" s="11"/>
      <c r="HD33" s="11"/>
      <c r="HE33" s="11"/>
      <c r="HF33" s="11"/>
      <c r="HG33" s="11"/>
      <c r="HH33" s="11"/>
      <c r="HI33" s="11"/>
      <c r="HJ33" s="11"/>
      <c r="HK33" s="11"/>
      <c r="HL33" s="11"/>
      <c r="HM33" s="11"/>
      <c r="HN33" s="11"/>
      <c r="HO33" s="11"/>
      <c r="HP33" s="11"/>
      <c r="HQ33" s="11"/>
      <c r="HR33" s="11"/>
      <c r="HS33" s="11"/>
      <c r="HT33" s="11"/>
      <c r="HU33" s="11"/>
      <c r="HV33" s="11"/>
      <c r="HW33" s="11"/>
      <c r="HX33" s="11"/>
      <c r="HY33" s="11"/>
      <c r="HZ33" s="11"/>
      <c r="IA33" s="11"/>
      <c r="IB33" s="11"/>
      <c r="IC33" s="11"/>
      <c r="ID33" s="11"/>
      <c r="IE33" s="11"/>
      <c r="IF33" s="11"/>
      <c r="IG33" s="11"/>
      <c r="IH33" s="11"/>
      <c r="II33" s="11"/>
      <c r="IJ33" s="11"/>
      <c r="IK33" s="11"/>
      <c r="IL33" s="11"/>
      <c r="IM33" s="11"/>
      <c r="IN33" s="11"/>
      <c r="IO33" s="11"/>
      <c r="IP33" s="11"/>
      <c r="IQ33" s="11"/>
      <c r="IR33" s="11"/>
      <c r="IS33" s="11"/>
      <c r="IT33" s="11"/>
      <c r="IU33" s="11"/>
      <c r="IV33" s="11"/>
      <c r="IW33" s="11"/>
      <c r="IX33" s="11"/>
      <c r="IY33" s="11"/>
      <c r="IZ33" s="11"/>
      <c r="JA33" s="11"/>
      <c r="JB33" s="11"/>
      <c r="JC33" s="11"/>
      <c r="JD33" s="11"/>
      <c r="JE33" s="11"/>
      <c r="JF33" s="11"/>
      <c r="JG33" s="11"/>
      <c r="JH33" s="11"/>
      <c r="JI33" s="11"/>
      <c r="JJ33" s="11"/>
      <c r="JK33" s="11"/>
      <c r="JL33" s="11"/>
      <c r="JM33" s="11"/>
      <c r="JN33" s="11"/>
      <c r="JO33" s="11"/>
      <c r="JP33" s="11"/>
      <c r="JQ33" s="11"/>
      <c r="JR33" s="11"/>
      <c r="JS33" s="11"/>
      <c r="JT33" s="11"/>
      <c r="JU33" s="11"/>
      <c r="JV33" s="11"/>
      <c r="JW33" s="11"/>
      <c r="JX33" s="11"/>
      <c r="JY33" s="11"/>
      <c r="JZ33" s="11"/>
      <c r="KA33" s="11"/>
      <c r="KB33" s="11"/>
      <c r="KC33" s="11"/>
      <c r="KD33" s="11"/>
      <c r="KE33" s="11"/>
      <c r="KF33" s="11"/>
      <c r="KG33" s="11"/>
      <c r="KH33" s="11"/>
      <c r="KI33" s="11"/>
      <c r="KJ33" s="11"/>
      <c r="KK33" s="11"/>
      <c r="KL33" s="11"/>
      <c r="KM33" s="11"/>
      <c r="KN33" s="11"/>
      <c r="KO33" s="11"/>
      <c r="KP33" s="11"/>
      <c r="KQ33" s="11"/>
      <c r="KR33" s="11"/>
      <c r="KS33" s="11"/>
      <c r="KT33" s="11"/>
      <c r="KU33" s="11"/>
      <c r="KV33" s="11"/>
      <c r="KW33" s="11"/>
      <c r="KX33" s="11"/>
      <c r="KY33" s="11"/>
      <c r="KZ33" s="11"/>
      <c r="LA33" s="11"/>
      <c r="LB33" s="11"/>
      <c r="LC33" s="11"/>
      <c r="LD33" s="11"/>
      <c r="LE33" s="11"/>
      <c r="LF33" s="11"/>
      <c r="LG33" s="11"/>
      <c r="LH33" s="11"/>
      <c r="LI33" s="11"/>
      <c r="LJ33" s="11"/>
      <c r="LK33" s="11"/>
      <c r="LL33" s="11"/>
      <c r="LM33" s="11"/>
      <c r="LN33" s="11"/>
      <c r="LO33" s="11"/>
      <c r="LP33" s="11"/>
      <c r="LQ33" s="11"/>
      <c r="LR33" s="11"/>
      <c r="LS33" s="11"/>
      <c r="LT33" s="11"/>
      <c r="LU33" s="11"/>
      <c r="LV33" s="11"/>
      <c r="LW33" s="11"/>
      <c r="LX33" s="11"/>
      <c r="LY33" s="11"/>
      <c r="LZ33" s="11"/>
      <c r="MA33" s="11"/>
      <c r="MB33" s="11"/>
      <c r="MC33" s="11"/>
      <c r="MD33" s="11"/>
      <c r="ME33" s="11"/>
      <c r="MF33" s="11"/>
      <c r="MG33" s="11"/>
      <c r="MH33" s="11"/>
      <c r="MI33" s="11"/>
      <c r="MJ33" s="11"/>
      <c r="MK33" s="11"/>
      <c r="ML33" s="11"/>
      <c r="MM33" s="11"/>
      <c r="MN33" s="11"/>
      <c r="MO33" s="11"/>
      <c r="MP33" s="11"/>
      <c r="MQ33" s="11"/>
      <c r="MR33" s="11"/>
      <c r="MS33" s="11"/>
      <c r="MT33" s="11"/>
      <c r="MU33" s="11"/>
      <c r="MV33" s="11"/>
      <c r="MW33" s="11"/>
      <c r="MX33" s="11"/>
      <c r="MY33" s="11"/>
      <c r="MZ33" s="11"/>
      <c r="NA33" s="11"/>
      <c r="NB33" s="11"/>
      <c r="NC33" s="11"/>
      <c r="ND33" s="11"/>
      <c r="NE33" s="11"/>
      <c r="NF33" s="11"/>
      <c r="NG33" s="11"/>
      <c r="NH33" s="11"/>
      <c r="NI33" s="11"/>
      <c r="NJ33" s="11"/>
      <c r="NK33" s="11"/>
      <c r="NL33" s="11"/>
      <c r="NM33" s="11"/>
      <c r="NN33" s="11"/>
      <c r="NO33" s="11"/>
      <c r="NP33" s="11"/>
      <c r="NQ33" s="11"/>
      <c r="NR33" s="11"/>
      <c r="NS33" s="11"/>
      <c r="NT33" s="11"/>
      <c r="NU33" s="11"/>
      <c r="NV33" s="11"/>
      <c r="NW33" s="11"/>
      <c r="NX33" s="11"/>
      <c r="NY33" s="11"/>
      <c r="NZ33" s="11"/>
      <c r="OA33" s="11"/>
      <c r="OB33" s="11"/>
      <c r="OC33" s="11"/>
      <c r="OD33" s="11"/>
      <c r="OE33" s="11"/>
      <c r="OF33" s="11"/>
      <c r="OG33" s="11"/>
      <c r="OH33" s="11"/>
      <c r="OI33" s="11"/>
      <c r="OJ33" s="11"/>
      <c r="OK33" s="11"/>
      <c r="OL33" s="11"/>
      <c r="OM33" s="11"/>
      <c r="ON33" s="11"/>
      <c r="OO33" s="11"/>
      <c r="OP33" s="11"/>
      <c r="OQ33" s="11"/>
      <c r="OR33" s="11"/>
      <c r="OS33" s="11"/>
      <c r="OT33" s="11"/>
      <c r="OU33" s="11"/>
      <c r="OV33" s="11"/>
      <c r="OW33" s="11"/>
      <c r="OX33" s="11"/>
      <c r="OY33" s="11"/>
      <c r="OZ33" s="11"/>
      <c r="PA33" s="11"/>
      <c r="PB33" s="11"/>
      <c r="PC33" s="11"/>
      <c r="PD33" s="11"/>
      <c r="PE33" s="11"/>
      <c r="PF33" s="11"/>
      <c r="PG33" s="11"/>
      <c r="PH33" s="11"/>
      <c r="PI33" s="11"/>
      <c r="PJ33" s="11"/>
      <c r="PK33" s="11"/>
      <c r="PL33" s="11"/>
      <c r="PM33" s="11"/>
      <c r="PN33" s="11"/>
      <c r="PO33" s="11"/>
      <c r="PP33" s="11"/>
      <c r="PQ33" s="11"/>
      <c r="PR33" s="11"/>
      <c r="PS33" s="11"/>
      <c r="PT33" s="11"/>
      <c r="PU33" s="11"/>
      <c r="PV33" s="11"/>
      <c r="PW33" s="11"/>
      <c r="PX33" s="11"/>
      <c r="PY33" s="11"/>
      <c r="PZ33" s="11"/>
      <c r="QA33" s="11"/>
      <c r="QB33" s="11"/>
      <c r="QC33" s="11"/>
      <c r="QD33" s="11"/>
      <c r="QE33" s="11"/>
      <c r="QF33" s="11"/>
      <c r="QG33" s="11"/>
      <c r="QH33" s="11"/>
      <c r="QI33" s="11"/>
      <c r="QJ33" s="11"/>
      <c r="QK33" s="11"/>
      <c r="QL33" s="11"/>
      <c r="QM33" s="11"/>
      <c r="QN33" s="11"/>
      <c r="QO33" s="11"/>
      <c r="QP33" s="11"/>
      <c r="QQ33" s="11"/>
      <c r="QR33" s="11"/>
      <c r="QS33" s="11"/>
      <c r="QT33" s="11"/>
      <c r="QU33" s="11"/>
      <c r="QV33" s="11"/>
      <c r="QW33" s="11"/>
      <c r="QX33" s="11"/>
      <c r="QY33" s="11"/>
      <c r="QZ33" s="11"/>
      <c r="RA33" s="11"/>
      <c r="RB33" s="11"/>
      <c r="RC33" s="11"/>
      <c r="RD33" s="11"/>
      <c r="RE33" s="11"/>
      <c r="RF33" s="11"/>
      <c r="RG33" s="11"/>
      <c r="RH33" s="11"/>
      <c r="RI33" s="11"/>
      <c r="RJ33" s="11"/>
      <c r="RK33" s="11"/>
      <c r="RL33" s="11"/>
      <c r="RM33" s="11"/>
      <c r="RN33" s="11"/>
      <c r="RO33" s="11"/>
      <c r="RP33" s="11"/>
      <c r="RQ33" s="11"/>
      <c r="RR33" s="11"/>
      <c r="RS33" s="11"/>
      <c r="RT33" s="11"/>
      <c r="RU33" s="11"/>
      <c r="RV33" s="11"/>
      <c r="RW33" s="11"/>
      <c r="RX33" s="11"/>
      <c r="RY33" s="11"/>
      <c r="RZ33" s="11"/>
      <c r="SA33" s="11"/>
      <c r="SB33" s="11"/>
      <c r="SC33" s="11"/>
      <c r="SD33" s="11"/>
      <c r="SE33" s="11"/>
      <c r="SF33" s="11"/>
      <c r="SG33" s="11"/>
      <c r="SH33" s="11"/>
      <c r="SI33" s="11"/>
      <c r="SJ33" s="11"/>
      <c r="SK33" s="11"/>
      <c r="SL33" s="11"/>
      <c r="SM33" s="11"/>
      <c r="SN33" s="11"/>
      <c r="SO33" s="11"/>
      <c r="SP33" s="11"/>
      <c r="SQ33" s="11"/>
      <c r="SR33" s="11"/>
      <c r="SS33" s="11"/>
      <c r="ST33" s="11"/>
      <c r="SU33" s="11"/>
      <c r="SV33" s="11"/>
      <c r="SW33" s="11"/>
      <c r="SX33" s="11"/>
      <c r="SY33" s="11"/>
      <c r="SZ33" s="11"/>
      <c r="TA33" s="11"/>
      <c r="TB33" s="11"/>
      <c r="TC33" s="11"/>
      <c r="TD33" s="11"/>
      <c r="TE33" s="11"/>
      <c r="TF33" s="11"/>
      <c r="TG33" s="11"/>
      <c r="TH33" s="11"/>
      <c r="TI33" s="11"/>
      <c r="TJ33" s="11"/>
      <c r="TK33" s="11"/>
      <c r="TL33" s="11"/>
      <c r="TM33" s="11"/>
      <c r="TN33" s="11"/>
      <c r="TO33" s="11"/>
      <c r="TP33" s="11"/>
      <c r="TQ33" s="11"/>
      <c r="TR33" s="11"/>
      <c r="TS33" s="11"/>
      <c r="TT33" s="11"/>
      <c r="TU33" s="11"/>
      <c r="TV33" s="11"/>
      <c r="TW33" s="11"/>
      <c r="TX33" s="11"/>
      <c r="TY33" s="11"/>
      <c r="TZ33" s="11"/>
      <c r="UA33" s="11"/>
      <c r="UB33" s="11"/>
      <c r="UC33" s="11"/>
      <c r="UD33" s="11"/>
      <c r="UE33" s="11"/>
      <c r="UF33" s="11"/>
      <c r="UG33" s="11"/>
      <c r="UH33" s="11"/>
      <c r="UI33" s="11"/>
      <c r="UJ33" s="11"/>
      <c r="UK33" s="11"/>
      <c r="UL33" s="11"/>
      <c r="UM33" s="11"/>
      <c r="UN33" s="11"/>
      <c r="UO33" s="11"/>
      <c r="UP33" s="11"/>
      <c r="UQ33" s="11"/>
      <c r="UR33" s="11"/>
      <c r="US33" s="11"/>
      <c r="UT33" s="11"/>
      <c r="UU33" s="11"/>
      <c r="UV33" s="11"/>
      <c r="UW33" s="11"/>
      <c r="UX33" s="11"/>
      <c r="UY33" s="11"/>
      <c r="UZ33" s="11"/>
      <c r="VA33" s="11"/>
      <c r="VB33" s="11"/>
      <c r="VC33" s="11"/>
      <c r="VD33" s="11"/>
      <c r="VE33" s="11"/>
      <c r="VF33" s="11"/>
      <c r="VG33" s="11"/>
      <c r="VH33" s="11"/>
      <c r="VI33" s="11"/>
      <c r="VJ33" s="11"/>
      <c r="VK33" s="11"/>
      <c r="VL33" s="11"/>
      <c r="VM33" s="11"/>
      <c r="VN33" s="11"/>
      <c r="VO33" s="11"/>
      <c r="VP33" s="11"/>
      <c r="VQ33" s="11"/>
      <c r="VR33" s="11"/>
      <c r="VS33" s="11"/>
      <c r="VT33" s="11"/>
      <c r="VU33" s="11"/>
      <c r="VV33" s="11"/>
      <c r="VW33" s="11"/>
      <c r="VX33" s="11"/>
      <c r="VY33" s="11"/>
      <c r="VZ33" s="11"/>
      <c r="WA33" s="11"/>
      <c r="WB33" s="11"/>
      <c r="WC33" s="11"/>
      <c r="WD33" s="11"/>
      <c r="WE33" s="11"/>
      <c r="WF33" s="11"/>
      <c r="WG33" s="11"/>
      <c r="WH33" s="11"/>
      <c r="WI33" s="11"/>
      <c r="WJ33" s="11"/>
      <c r="WK33" s="11"/>
      <c r="WL33" s="11"/>
      <c r="WM33" s="11"/>
      <c r="WN33" s="11"/>
      <c r="WO33" s="11"/>
      <c r="WP33" s="11"/>
      <c r="WQ33" s="11"/>
      <c r="WR33" s="11"/>
      <c r="WS33" s="11"/>
      <c r="WT33" s="11"/>
      <c r="WU33" s="11"/>
      <c r="WV33" s="11"/>
      <c r="WW33" s="11"/>
      <c r="WX33" s="11"/>
      <c r="WY33" s="11"/>
      <c r="WZ33" s="11"/>
      <c r="XA33" s="11"/>
      <c r="XB33" s="11"/>
      <c r="XC33" s="11"/>
      <c r="XD33" s="11"/>
      <c r="XE33" s="11"/>
      <c r="XF33" s="11"/>
      <c r="XG33" s="11"/>
      <c r="XH33" s="11"/>
      <c r="XI33" s="11"/>
      <c r="XJ33" s="11"/>
      <c r="XK33" s="11"/>
      <c r="XL33" s="11"/>
      <c r="XM33" s="11"/>
      <c r="XN33" s="11"/>
      <c r="XO33" s="11"/>
      <c r="XP33" s="11"/>
      <c r="XQ33" s="11"/>
      <c r="XR33" s="11"/>
      <c r="XS33" s="11"/>
      <c r="XT33" s="11"/>
      <c r="XU33" s="11"/>
      <c r="XV33" s="11"/>
      <c r="XW33" s="11"/>
      <c r="XX33" s="11"/>
      <c r="XY33" s="11"/>
      <c r="XZ33" s="11"/>
      <c r="YA33" s="11"/>
      <c r="YB33" s="11"/>
      <c r="YC33" s="11"/>
      <c r="YD33" s="11"/>
      <c r="YE33" s="11"/>
      <c r="YF33" s="11"/>
      <c r="YG33" s="11"/>
      <c r="YH33" s="11"/>
      <c r="YI33" s="11"/>
      <c r="YJ33" s="11"/>
      <c r="YK33" s="11"/>
      <c r="YL33" s="11"/>
      <c r="YM33" s="11"/>
      <c r="YN33" s="11"/>
      <c r="YO33" s="11"/>
      <c r="YP33" s="11"/>
      <c r="YQ33" s="11"/>
      <c r="YR33" s="11"/>
      <c r="YS33" s="11"/>
      <c r="YT33" s="11"/>
      <c r="YU33" s="11"/>
      <c r="YV33" s="11"/>
      <c r="YW33" s="11"/>
      <c r="YX33" s="11"/>
      <c r="YY33" s="11"/>
      <c r="YZ33" s="11"/>
      <c r="ZA33" s="11"/>
      <c r="ZB33" s="11"/>
      <c r="ZC33" s="11"/>
      <c r="ZD33" s="11"/>
      <c r="ZE33" s="11"/>
      <c r="ZF33" s="11"/>
      <c r="ZG33" s="11"/>
      <c r="ZH33" s="11"/>
      <c r="ZI33" s="11"/>
      <c r="ZJ33" s="11"/>
      <c r="ZK33" s="11"/>
      <c r="ZL33" s="11"/>
      <c r="ZM33" s="11"/>
      <c r="ZN33" s="11"/>
      <c r="ZO33" s="11"/>
      <c r="ZP33" s="11"/>
      <c r="ZQ33" s="11"/>
      <c r="ZR33" s="11"/>
      <c r="ZS33" s="11"/>
      <c r="ZT33" s="11"/>
      <c r="ZU33" s="11"/>
      <c r="ZV33" s="11"/>
      <c r="ZW33" s="11"/>
      <c r="ZX33" s="11"/>
      <c r="ZY33" s="11"/>
      <c r="ZZ33" s="11"/>
      <c r="AAA33" s="11"/>
      <c r="AAB33" s="11"/>
      <c r="AAC33" s="11"/>
      <c r="AAD33" s="11"/>
      <c r="AAE33" s="11"/>
      <c r="AAF33" s="11"/>
      <c r="AAG33" s="11"/>
      <c r="AAH33" s="11"/>
      <c r="AAI33" s="11"/>
      <c r="AAJ33" s="11"/>
      <c r="AAK33" s="11"/>
      <c r="AAL33" s="11"/>
      <c r="AAM33" s="11"/>
      <c r="AAN33" s="11"/>
      <c r="AAO33" s="11"/>
      <c r="AAP33" s="11"/>
      <c r="AAQ33" s="11"/>
      <c r="AAR33" s="11"/>
      <c r="AAS33" s="11"/>
      <c r="AAT33" s="11"/>
      <c r="AAU33" s="11"/>
      <c r="AAV33" s="11"/>
      <c r="AAW33" s="11"/>
      <c r="AAX33" s="11"/>
      <c r="AAY33" s="11"/>
      <c r="AAZ33" s="11"/>
      <c r="ABA33" s="11"/>
      <c r="ABB33" s="11"/>
      <c r="ABC33" s="11"/>
      <c r="ABD33" s="11"/>
      <c r="ABE33" s="11"/>
      <c r="ABF33" s="11"/>
      <c r="ABG33" s="11"/>
      <c r="ABH33" s="11"/>
      <c r="ABI33" s="11"/>
      <c r="ABJ33" s="11"/>
      <c r="ABK33" s="11"/>
      <c r="ABL33" s="11"/>
      <c r="ABM33" s="11"/>
      <c r="ABN33" s="11"/>
      <c r="ABO33" s="11"/>
      <c r="ABP33" s="11"/>
      <c r="ABQ33" s="11"/>
      <c r="ABR33" s="11"/>
      <c r="ABS33" s="11"/>
      <c r="ABT33" s="11"/>
      <c r="ABU33" s="11"/>
      <c r="ABV33" s="11"/>
      <c r="ABW33" s="11"/>
      <c r="ABX33" s="11"/>
      <c r="ABY33" s="11"/>
      <c r="ABZ33" s="11"/>
      <c r="ACA33" s="11"/>
      <c r="ACB33" s="11"/>
      <c r="ACC33" s="11"/>
      <c r="ACD33" s="11"/>
      <c r="ACE33" s="11"/>
      <c r="ACF33" s="11"/>
      <c r="ACG33" s="11"/>
      <c r="ACH33" s="11"/>
      <c r="ACI33" s="11"/>
      <c r="ACJ33" s="11"/>
      <c r="ACK33" s="11"/>
      <c r="ACL33" s="11"/>
      <c r="ACM33" s="11"/>
      <c r="ACN33" s="11"/>
      <c r="ACO33" s="11"/>
      <c r="ACP33" s="11"/>
      <c r="ACQ33" s="11"/>
      <c r="ACR33" s="11"/>
      <c r="ACS33" s="11"/>
      <c r="ACT33" s="11"/>
      <c r="ACU33" s="11"/>
      <c r="ACV33" s="11"/>
      <c r="ACW33" s="11"/>
      <c r="ACX33" s="11"/>
      <c r="ACY33" s="11"/>
      <c r="ACZ33" s="11"/>
      <c r="ADA33" s="11"/>
      <c r="ADB33" s="11"/>
      <c r="ADC33" s="11"/>
      <c r="ADD33" s="11"/>
      <c r="ADE33" s="11"/>
      <c r="ADF33" s="11"/>
      <c r="ADG33" s="11"/>
      <c r="ADH33" s="11"/>
      <c r="ADI33" s="11"/>
      <c r="ADJ33" s="11"/>
      <c r="ADK33" s="11"/>
      <c r="ADL33" s="11"/>
      <c r="ADM33" s="11"/>
      <c r="ADN33" s="11"/>
      <c r="ADO33" s="11"/>
      <c r="ADP33" s="11"/>
      <c r="ADQ33" s="11"/>
      <c r="ADR33" s="11"/>
      <c r="ADS33" s="11"/>
      <c r="ADT33" s="11"/>
      <c r="ADU33" s="11"/>
      <c r="ADV33" s="11"/>
      <c r="ADW33" s="11"/>
      <c r="ADX33" s="11"/>
      <c r="ADY33" s="11"/>
      <c r="ADZ33" s="11"/>
      <c r="AEA33" s="11"/>
      <c r="AEB33" s="11"/>
      <c r="AEC33" s="11"/>
      <c r="AED33" s="11"/>
      <c r="AEE33" s="11"/>
      <c r="AEF33" s="11"/>
      <c r="AEG33" s="11"/>
      <c r="AEH33" s="11"/>
      <c r="AEI33" s="11"/>
      <c r="AEJ33" s="11"/>
      <c r="AEK33" s="11"/>
      <c r="AEL33" s="11"/>
      <c r="AEM33" s="11"/>
      <c r="AEN33" s="11"/>
      <c r="AEO33" s="11"/>
      <c r="AEP33" s="11"/>
      <c r="AEQ33" s="11"/>
      <c r="AER33" s="11"/>
      <c r="AES33" s="11"/>
      <c r="AET33" s="11"/>
      <c r="AEU33" s="11"/>
      <c r="AEV33" s="11"/>
      <c r="AEW33" s="11"/>
      <c r="AEX33" s="11"/>
      <c r="AEY33" s="11"/>
      <c r="AEZ33" s="11"/>
      <c r="AFA33" s="11"/>
      <c r="AFB33" s="11"/>
      <c r="AFC33" s="11"/>
      <c r="AFD33" s="11"/>
      <c r="AFE33" s="11"/>
      <c r="AFF33" s="11"/>
      <c r="AFG33" s="11"/>
      <c r="AFH33" s="11"/>
      <c r="AFI33" s="11"/>
      <c r="AFJ33" s="11"/>
      <c r="AFK33" s="11"/>
      <c r="AFL33" s="11"/>
      <c r="AFM33" s="11"/>
      <c r="AFN33" s="11"/>
      <c r="AFO33" s="11"/>
      <c r="AFP33" s="11"/>
      <c r="AFQ33" s="11"/>
      <c r="AFR33" s="11"/>
      <c r="AFS33" s="11"/>
      <c r="AFT33" s="11"/>
      <c r="AFU33" s="11"/>
      <c r="AFV33" s="11"/>
      <c r="AFW33" s="11"/>
      <c r="AFX33" s="11"/>
      <c r="AFY33" s="11"/>
      <c r="AFZ33" s="11"/>
      <c r="AGA33" s="11"/>
      <c r="AGB33" s="11"/>
      <c r="AGC33" s="11"/>
      <c r="AGD33" s="11"/>
      <c r="AGE33" s="11"/>
      <c r="AGF33" s="11"/>
      <c r="AGG33" s="11"/>
      <c r="AGH33" s="11"/>
      <c r="AGI33" s="11"/>
      <c r="AGJ33" s="11"/>
      <c r="AGK33" s="11"/>
      <c r="AGL33" s="11"/>
      <c r="AGM33" s="11"/>
      <c r="AGN33" s="11"/>
      <c r="AGO33" s="11"/>
      <c r="AGP33" s="11"/>
      <c r="AGQ33" s="11"/>
      <c r="AGR33" s="11"/>
      <c r="AGS33" s="11"/>
      <c r="AGT33" s="11"/>
      <c r="AGU33" s="11"/>
      <c r="AGV33" s="11"/>
      <c r="AGW33" s="11"/>
      <c r="AGX33" s="11"/>
      <c r="AGY33" s="11"/>
      <c r="AGZ33" s="11"/>
      <c r="AHA33" s="11"/>
      <c r="AHB33" s="11"/>
      <c r="AHC33" s="11"/>
      <c r="AHD33" s="11"/>
      <c r="AHE33" s="11"/>
      <c r="AHF33" s="11"/>
      <c r="AHG33" s="11"/>
      <c r="AHH33" s="11"/>
      <c r="AHI33" s="11"/>
      <c r="AHJ33" s="11"/>
      <c r="AHK33" s="11"/>
      <c r="AHL33" s="11"/>
      <c r="AHM33" s="11"/>
      <c r="AHN33" s="11"/>
      <c r="AHO33" s="11"/>
      <c r="AHP33" s="11"/>
      <c r="AHQ33" s="11"/>
      <c r="AHR33" s="11"/>
      <c r="AHS33" s="11"/>
      <c r="AHT33" s="11"/>
      <c r="AHU33" s="11"/>
      <c r="AHV33" s="11"/>
      <c r="AHW33" s="11"/>
      <c r="AHX33" s="11"/>
      <c r="AHY33" s="11"/>
      <c r="AHZ33" s="11"/>
      <c r="AIA33" s="11"/>
      <c r="AIB33" s="11"/>
      <c r="AIC33" s="11"/>
      <c r="AID33" s="11"/>
      <c r="AIE33" s="11"/>
      <c r="AIF33" s="11"/>
      <c r="AIG33" s="11"/>
      <c r="AIH33" s="11"/>
      <c r="AII33" s="11"/>
      <c r="AIJ33" s="11"/>
      <c r="AIK33" s="11"/>
      <c r="AIL33" s="11"/>
      <c r="AIM33" s="11"/>
    </row>
    <row r="34">
      <c r="B34" s="7" t="s">
        <v>500</v>
      </c>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c r="AO34" s="11"/>
      <c r="AP34" s="11"/>
      <c r="AQ34" s="11"/>
      <c r="AR34" s="11"/>
      <c r="AS34" s="11"/>
      <c r="AT34" s="11"/>
      <c r="AU34" s="11"/>
      <c r="AV34" s="11"/>
      <c r="AW34" s="11"/>
      <c r="AX34" s="11"/>
      <c r="AY34" s="11"/>
      <c r="AZ34" s="10"/>
      <c r="BA34" s="11"/>
      <c r="BB34" s="11"/>
      <c r="BC34" s="11"/>
      <c r="BD34" s="11"/>
      <c r="BE34" s="11"/>
      <c r="BF34" s="11"/>
      <c r="BG34" s="11"/>
      <c r="BH34" s="11"/>
      <c r="BI34" s="11"/>
      <c r="BJ34" s="11"/>
      <c r="BK34" s="11"/>
      <c r="BL34" s="11"/>
      <c r="BM34" s="11"/>
      <c r="BN34" s="11"/>
      <c r="BO34" s="11"/>
      <c r="BP34" s="11"/>
      <c r="BQ34" s="11"/>
      <c r="BR34" s="11"/>
      <c r="BS34" s="11"/>
      <c r="BT34" s="11"/>
      <c r="BU34" s="11"/>
      <c r="BV34" s="11"/>
      <c r="BW34" s="11"/>
      <c r="BX34" s="11"/>
      <c r="BY34" s="11"/>
      <c r="BZ34" s="11"/>
      <c r="CA34" s="11"/>
      <c r="CB34" s="11"/>
      <c r="CC34" s="11"/>
      <c r="CD34" s="11"/>
      <c r="CE34" s="11"/>
      <c r="CF34" s="11"/>
      <c r="CG34" s="11"/>
      <c r="CH34" s="11"/>
      <c r="CI34" s="11"/>
      <c r="CJ34" s="11"/>
      <c r="CK34" s="11"/>
      <c r="CL34" s="11"/>
      <c r="CM34" s="11"/>
      <c r="CN34" s="11"/>
      <c r="CO34" s="11"/>
      <c r="CP34" s="11"/>
      <c r="CQ34" s="11"/>
      <c r="CR34" s="11"/>
      <c r="CS34" s="11"/>
      <c r="CT34" s="11"/>
      <c r="CU34" s="11"/>
      <c r="CV34" s="11"/>
      <c r="CW34" s="11"/>
      <c r="CX34" s="11"/>
      <c r="CY34" s="11"/>
      <c r="CZ34" s="11"/>
      <c r="DA34" s="11"/>
      <c r="DB34" s="11"/>
      <c r="DC34" s="11"/>
      <c r="DD34" s="11"/>
      <c r="DE34" s="11"/>
      <c r="DF34" s="11"/>
      <c r="DG34" s="11"/>
      <c r="DH34" s="11"/>
      <c r="DI34" s="11"/>
      <c r="DJ34" s="11"/>
      <c r="DK34" s="11"/>
      <c r="DL34" s="11"/>
      <c r="DM34" s="11"/>
      <c r="DN34" s="11"/>
      <c r="DO34" s="11"/>
      <c r="DP34" s="11"/>
      <c r="DQ34" s="11"/>
      <c r="DR34" s="11"/>
      <c r="DS34" s="11"/>
      <c r="DT34" s="11"/>
      <c r="DU34" s="11"/>
      <c r="DV34" s="11"/>
      <c r="DW34" s="11"/>
      <c r="DX34" s="11"/>
      <c r="DY34" s="11"/>
      <c r="DZ34" s="11"/>
      <c r="EA34" s="11"/>
      <c r="EB34" s="11"/>
      <c r="EC34" s="10">
        <v>76223.0</v>
      </c>
      <c r="ED34" s="11"/>
      <c r="EE34" s="11"/>
      <c r="EF34" s="11"/>
      <c r="EG34" s="11"/>
      <c r="EH34" s="11"/>
      <c r="EI34" s="11"/>
      <c r="EJ34" s="11"/>
      <c r="EK34" s="11"/>
      <c r="EL34" s="11"/>
      <c r="EM34" s="11"/>
      <c r="EN34" s="11"/>
      <c r="EO34" s="11"/>
      <c r="EP34" s="11"/>
      <c r="EQ34" s="11"/>
      <c r="ER34" s="11"/>
      <c r="ES34" s="11"/>
      <c r="ET34" s="11"/>
      <c r="EU34" s="11"/>
      <c r="EV34" s="11"/>
      <c r="EW34" s="11"/>
      <c r="EX34" s="11"/>
      <c r="EY34" s="11"/>
      <c r="EZ34" s="11"/>
      <c r="FA34" s="11"/>
      <c r="FB34" s="11"/>
      <c r="FC34" s="11"/>
      <c r="FD34" s="11"/>
      <c r="FE34" s="11"/>
      <c r="FF34" s="11"/>
      <c r="FG34" s="11"/>
      <c r="FH34" s="11"/>
      <c r="FI34" s="11"/>
      <c r="FJ34" s="11"/>
      <c r="FK34" s="11"/>
      <c r="FL34" s="11"/>
      <c r="FM34" s="11"/>
      <c r="FN34" s="11"/>
      <c r="FO34" s="11"/>
      <c r="FP34" s="11"/>
      <c r="FQ34" s="11"/>
      <c r="FR34" s="11"/>
      <c r="FS34" s="11"/>
      <c r="FT34" s="11"/>
      <c r="FU34" s="11"/>
      <c r="FV34" s="11"/>
      <c r="FW34" s="11"/>
      <c r="FX34" s="11"/>
      <c r="FY34" s="11"/>
      <c r="FZ34" s="11"/>
      <c r="GA34" s="11"/>
      <c r="GB34" s="11"/>
      <c r="GC34" s="11"/>
      <c r="GD34" s="11"/>
      <c r="GE34" s="11"/>
      <c r="GF34" s="11"/>
      <c r="GG34" s="11"/>
      <c r="GH34" s="11"/>
      <c r="GI34" s="11"/>
      <c r="GJ34" s="11"/>
      <c r="GK34" s="11"/>
      <c r="GL34" s="11"/>
      <c r="GM34" s="11"/>
      <c r="GN34" s="11"/>
      <c r="GO34" s="11"/>
      <c r="GP34" s="11"/>
      <c r="GQ34" s="11"/>
      <c r="GR34" s="11"/>
      <c r="GS34" s="11"/>
      <c r="GT34" s="11"/>
      <c r="GU34" s="11"/>
      <c r="GV34" s="11"/>
      <c r="GW34" s="11"/>
      <c r="GX34" s="11"/>
      <c r="GY34" s="11"/>
      <c r="GZ34" s="11"/>
      <c r="HA34" s="11"/>
      <c r="HB34" s="11"/>
      <c r="HC34" s="11"/>
      <c r="HD34" s="11"/>
      <c r="HE34" s="11"/>
      <c r="HF34" s="11"/>
      <c r="HG34" s="11"/>
      <c r="HH34" s="11"/>
      <c r="HI34" s="11"/>
      <c r="HJ34" s="11"/>
      <c r="HK34" s="11"/>
      <c r="HL34" s="11"/>
      <c r="HM34" s="11"/>
      <c r="HN34" s="11"/>
      <c r="HO34" s="11"/>
      <c r="HP34" s="11"/>
      <c r="HQ34" s="11"/>
      <c r="HR34" s="11"/>
      <c r="HS34" s="11"/>
      <c r="HT34" s="11"/>
      <c r="HU34" s="11"/>
      <c r="HV34" s="11"/>
      <c r="HW34" s="11"/>
      <c r="HX34" s="11"/>
      <c r="HY34" s="11"/>
      <c r="HZ34" s="11"/>
      <c r="IA34" s="11"/>
      <c r="IB34" s="11"/>
      <c r="IC34" s="11"/>
      <c r="ID34" s="11"/>
      <c r="IE34" s="11"/>
      <c r="IF34" s="11"/>
      <c r="IG34" s="11"/>
      <c r="IH34" s="11"/>
      <c r="II34" s="11"/>
      <c r="IJ34" s="11"/>
      <c r="IK34" s="11"/>
      <c r="IL34" s="11"/>
      <c r="IM34" s="11"/>
      <c r="IN34" s="11"/>
      <c r="IO34" s="11"/>
      <c r="IP34" s="11"/>
      <c r="IQ34" s="11"/>
      <c r="IR34" s="11"/>
      <c r="IS34" s="11"/>
      <c r="IT34" s="11"/>
      <c r="IU34" s="11"/>
      <c r="IV34" s="11"/>
      <c r="IW34" s="11"/>
      <c r="IX34" s="11"/>
      <c r="IY34" s="11"/>
      <c r="IZ34" s="11"/>
      <c r="JA34" s="11"/>
      <c r="JB34" s="11"/>
      <c r="JC34" s="11"/>
      <c r="JD34" s="11"/>
      <c r="JE34" s="11"/>
      <c r="JF34" s="11"/>
      <c r="JG34" s="11"/>
      <c r="JH34" s="11"/>
      <c r="JI34" s="11"/>
      <c r="JJ34" s="11"/>
      <c r="JK34" s="11"/>
      <c r="JL34" s="11"/>
      <c r="JM34" s="11"/>
      <c r="JN34" s="11"/>
      <c r="JO34" s="11"/>
      <c r="JP34" s="11"/>
      <c r="JQ34" s="11"/>
      <c r="JR34" s="11"/>
      <c r="JS34" s="11"/>
      <c r="JT34" s="11"/>
      <c r="JU34" s="11"/>
      <c r="JV34" s="11"/>
      <c r="JW34" s="11"/>
      <c r="JX34" s="11"/>
      <c r="JY34" s="11"/>
      <c r="JZ34" s="11"/>
      <c r="KA34" s="11"/>
      <c r="KB34" s="11"/>
      <c r="KC34" s="11"/>
      <c r="KD34" s="11"/>
      <c r="KE34" s="11"/>
      <c r="KF34" s="11"/>
      <c r="KG34" s="11"/>
      <c r="KH34" s="11"/>
      <c r="KI34" s="11"/>
      <c r="KJ34" s="11"/>
      <c r="KK34" s="11"/>
      <c r="KL34" s="11"/>
      <c r="KM34" s="11"/>
      <c r="KN34" s="11"/>
      <c r="KO34" s="11"/>
      <c r="KP34" s="11"/>
      <c r="KQ34" s="11"/>
      <c r="KR34" s="11"/>
      <c r="KS34" s="11"/>
      <c r="KT34" s="11"/>
      <c r="KU34" s="11"/>
      <c r="KV34" s="11"/>
      <c r="KW34" s="11"/>
      <c r="KX34" s="11"/>
      <c r="KY34" s="11"/>
      <c r="KZ34" s="11"/>
      <c r="LA34" s="11"/>
      <c r="LB34" s="11"/>
      <c r="LC34" s="11"/>
      <c r="LD34" s="11"/>
      <c r="LE34" s="11"/>
      <c r="LF34" s="11"/>
      <c r="LG34" s="11"/>
      <c r="LH34" s="11"/>
      <c r="LI34" s="11"/>
      <c r="LJ34" s="11"/>
      <c r="LK34" s="11"/>
      <c r="LL34" s="11"/>
      <c r="LM34" s="11"/>
      <c r="LN34" s="11"/>
      <c r="LO34" s="11"/>
      <c r="LP34" s="11"/>
      <c r="LQ34" s="11"/>
      <c r="LR34" s="11"/>
      <c r="LS34" s="11"/>
      <c r="LT34" s="11"/>
      <c r="LU34" s="11"/>
      <c r="LV34" s="11"/>
      <c r="LW34" s="11"/>
      <c r="LX34" s="11"/>
      <c r="LY34" s="11"/>
      <c r="LZ34" s="11"/>
      <c r="MA34" s="11"/>
      <c r="MB34" s="11"/>
      <c r="MC34" s="11"/>
      <c r="MD34" s="11"/>
      <c r="ME34" s="11"/>
      <c r="MF34" s="11"/>
      <c r="MG34" s="11"/>
      <c r="MH34" s="11"/>
      <c r="MI34" s="11"/>
      <c r="MJ34" s="11"/>
      <c r="MK34" s="11"/>
      <c r="ML34" s="11"/>
      <c r="MM34" s="11"/>
      <c r="MN34" s="11"/>
      <c r="MO34" s="11"/>
      <c r="MP34" s="11"/>
      <c r="MQ34" s="11"/>
      <c r="MR34" s="11"/>
      <c r="MS34" s="11"/>
      <c r="MT34" s="11"/>
      <c r="MU34" s="11"/>
      <c r="MV34" s="11"/>
      <c r="MW34" s="11"/>
      <c r="MX34" s="11"/>
      <c r="MY34" s="11"/>
      <c r="MZ34" s="11"/>
      <c r="NA34" s="11"/>
      <c r="NB34" s="11"/>
      <c r="NC34" s="11"/>
      <c r="ND34" s="11"/>
      <c r="NE34" s="11"/>
      <c r="NF34" s="11"/>
      <c r="NG34" s="11"/>
      <c r="NH34" s="11"/>
      <c r="NI34" s="11"/>
      <c r="NJ34" s="11"/>
      <c r="NK34" s="11"/>
      <c r="NL34" s="11"/>
      <c r="NM34" s="11"/>
      <c r="NN34" s="11"/>
      <c r="NO34" s="11"/>
      <c r="NP34" s="11"/>
      <c r="NQ34" s="11"/>
      <c r="NR34" s="11"/>
      <c r="NS34" s="11"/>
      <c r="NT34" s="11"/>
      <c r="NU34" s="11"/>
      <c r="NV34" s="11"/>
      <c r="NW34" s="11"/>
      <c r="NX34" s="11"/>
      <c r="NY34" s="11"/>
      <c r="NZ34" s="11"/>
      <c r="OA34" s="11"/>
      <c r="OB34" s="11"/>
      <c r="OC34" s="11"/>
      <c r="OD34" s="11"/>
      <c r="OE34" s="11"/>
      <c r="OF34" s="11"/>
      <c r="OG34" s="11"/>
      <c r="OH34" s="11"/>
      <c r="OI34" s="11"/>
      <c r="OJ34" s="11"/>
      <c r="OK34" s="11"/>
      <c r="OL34" s="11"/>
      <c r="OM34" s="11"/>
      <c r="ON34" s="11"/>
      <c r="OO34" s="11"/>
      <c r="OP34" s="11"/>
      <c r="OQ34" s="11"/>
      <c r="OR34" s="11"/>
      <c r="OS34" s="11"/>
      <c r="OT34" s="11"/>
      <c r="OU34" s="11"/>
      <c r="OV34" s="11"/>
      <c r="OW34" s="11"/>
      <c r="OX34" s="11"/>
      <c r="OY34" s="11"/>
      <c r="OZ34" s="11"/>
      <c r="PA34" s="11"/>
      <c r="PB34" s="11"/>
      <c r="PC34" s="11"/>
      <c r="PD34" s="11"/>
      <c r="PE34" s="11"/>
      <c r="PF34" s="11"/>
      <c r="PG34" s="11"/>
      <c r="PH34" s="11"/>
      <c r="PI34" s="11"/>
      <c r="PJ34" s="11"/>
      <c r="PK34" s="11"/>
      <c r="PL34" s="11"/>
      <c r="PM34" s="11"/>
      <c r="PN34" s="11"/>
      <c r="PO34" s="11"/>
      <c r="PP34" s="11"/>
      <c r="PQ34" s="11"/>
      <c r="PR34" s="11"/>
      <c r="PS34" s="11"/>
      <c r="PT34" s="11"/>
      <c r="PU34" s="11"/>
      <c r="PV34" s="11"/>
      <c r="PW34" s="11"/>
      <c r="PX34" s="11"/>
      <c r="PY34" s="11"/>
      <c r="PZ34" s="11"/>
      <c r="QA34" s="11"/>
      <c r="QB34" s="11"/>
      <c r="QC34" s="11"/>
      <c r="QD34" s="11"/>
      <c r="QE34" s="11"/>
      <c r="QF34" s="11"/>
      <c r="QG34" s="11"/>
      <c r="QH34" s="11"/>
      <c r="QI34" s="11"/>
      <c r="QJ34" s="11"/>
      <c r="QK34" s="11"/>
      <c r="QL34" s="11"/>
      <c r="QM34" s="11"/>
      <c r="QN34" s="11"/>
      <c r="QO34" s="11"/>
      <c r="QP34" s="11"/>
      <c r="QQ34" s="11"/>
      <c r="QR34" s="11"/>
      <c r="QS34" s="11"/>
      <c r="QT34" s="11"/>
      <c r="QU34" s="11"/>
      <c r="QV34" s="11"/>
      <c r="QW34" s="11"/>
      <c r="QX34" s="11"/>
      <c r="QY34" s="11"/>
      <c r="QZ34" s="11"/>
      <c r="RA34" s="11"/>
      <c r="RB34" s="11"/>
      <c r="RC34" s="11"/>
      <c r="RD34" s="11"/>
      <c r="RE34" s="11"/>
      <c r="RF34" s="11"/>
      <c r="RG34" s="11"/>
      <c r="RH34" s="11"/>
      <c r="RI34" s="11"/>
      <c r="RJ34" s="11"/>
      <c r="RK34" s="11"/>
      <c r="RL34" s="11"/>
      <c r="RM34" s="11"/>
      <c r="RN34" s="11"/>
      <c r="RO34" s="11"/>
      <c r="RP34" s="11"/>
      <c r="RQ34" s="11"/>
      <c r="RR34" s="11"/>
      <c r="RS34" s="11"/>
      <c r="RT34" s="11"/>
      <c r="RU34" s="11"/>
      <c r="RV34" s="11"/>
      <c r="RW34" s="11"/>
      <c r="RX34" s="11"/>
      <c r="RY34" s="11"/>
      <c r="RZ34" s="11"/>
      <c r="SA34" s="11"/>
      <c r="SB34" s="11"/>
      <c r="SC34" s="11"/>
      <c r="SD34" s="11"/>
      <c r="SE34" s="11"/>
      <c r="SF34" s="11"/>
      <c r="SG34" s="11"/>
      <c r="SH34" s="11"/>
      <c r="SI34" s="11"/>
      <c r="SJ34" s="11"/>
      <c r="SK34" s="11"/>
      <c r="SL34" s="11"/>
      <c r="SM34" s="11"/>
      <c r="SN34" s="11"/>
      <c r="SO34" s="11"/>
      <c r="SP34" s="11"/>
      <c r="SQ34" s="11"/>
      <c r="SR34" s="11"/>
      <c r="SS34" s="11"/>
      <c r="ST34" s="11"/>
      <c r="SU34" s="11"/>
      <c r="SV34" s="11"/>
      <c r="SW34" s="11"/>
      <c r="SX34" s="11"/>
      <c r="SY34" s="11"/>
      <c r="SZ34" s="11"/>
      <c r="TA34" s="11"/>
      <c r="TB34" s="11"/>
      <c r="TC34" s="11"/>
      <c r="TD34" s="11"/>
      <c r="TE34" s="11"/>
      <c r="TF34" s="11"/>
      <c r="TG34" s="11"/>
      <c r="TH34" s="11"/>
      <c r="TI34" s="11"/>
      <c r="TJ34" s="11"/>
      <c r="TK34" s="11"/>
      <c r="TL34" s="11"/>
      <c r="TM34" s="11"/>
      <c r="TN34" s="11"/>
      <c r="TO34" s="11"/>
      <c r="TP34" s="11"/>
      <c r="TQ34" s="11"/>
      <c r="TR34" s="11"/>
      <c r="TS34" s="11"/>
      <c r="TT34" s="11"/>
      <c r="TU34" s="11"/>
      <c r="TV34" s="11"/>
      <c r="TW34" s="11"/>
      <c r="TX34" s="11"/>
      <c r="TY34" s="11"/>
      <c r="TZ34" s="11"/>
      <c r="UA34" s="11"/>
      <c r="UB34" s="11"/>
      <c r="UC34" s="11"/>
      <c r="UD34" s="11"/>
      <c r="UE34" s="11"/>
      <c r="UF34" s="11"/>
      <c r="UG34" s="11"/>
      <c r="UH34" s="11"/>
      <c r="UI34" s="11"/>
      <c r="UJ34" s="11"/>
      <c r="UK34" s="11"/>
      <c r="UL34" s="11"/>
      <c r="UM34" s="11"/>
      <c r="UN34" s="11"/>
      <c r="UO34" s="11"/>
      <c r="UP34" s="11"/>
      <c r="UQ34" s="11"/>
      <c r="UR34" s="11"/>
      <c r="US34" s="11"/>
      <c r="UT34" s="11"/>
      <c r="UU34" s="11"/>
      <c r="UV34" s="11"/>
      <c r="UW34" s="11"/>
      <c r="UX34" s="11"/>
      <c r="UY34" s="11"/>
      <c r="UZ34" s="11"/>
      <c r="VA34" s="11"/>
      <c r="VB34" s="11"/>
      <c r="VC34" s="11"/>
      <c r="VD34" s="11"/>
      <c r="VE34" s="11"/>
      <c r="VF34" s="11"/>
      <c r="VG34" s="11"/>
      <c r="VH34" s="11"/>
      <c r="VI34" s="11"/>
      <c r="VJ34" s="11"/>
      <c r="VK34" s="11"/>
      <c r="VL34" s="11"/>
      <c r="VM34" s="11"/>
      <c r="VN34" s="11"/>
      <c r="VO34" s="11"/>
      <c r="VP34" s="11"/>
      <c r="VQ34" s="11"/>
      <c r="VR34" s="11"/>
      <c r="VS34" s="11"/>
      <c r="VT34" s="11"/>
      <c r="VU34" s="11"/>
      <c r="VV34" s="11"/>
      <c r="VW34" s="11"/>
      <c r="VX34" s="11"/>
      <c r="VY34" s="11"/>
      <c r="VZ34" s="11"/>
      <c r="WA34" s="11"/>
      <c r="WB34" s="11"/>
      <c r="WC34" s="11"/>
      <c r="WD34" s="11"/>
      <c r="WE34" s="11"/>
      <c r="WF34" s="11"/>
      <c r="WG34" s="11"/>
      <c r="WH34" s="11"/>
      <c r="WI34" s="11"/>
      <c r="WJ34" s="11"/>
      <c r="WK34" s="11"/>
      <c r="WL34" s="11"/>
      <c r="WM34" s="11"/>
      <c r="WN34" s="11"/>
      <c r="WO34" s="11"/>
      <c r="WP34" s="11"/>
      <c r="WQ34" s="11"/>
      <c r="WR34" s="11"/>
      <c r="WS34" s="11"/>
      <c r="WT34" s="11"/>
      <c r="WU34" s="11"/>
      <c r="WV34" s="11"/>
      <c r="WW34" s="11"/>
      <c r="WX34" s="11"/>
      <c r="WY34" s="11"/>
      <c r="WZ34" s="11"/>
      <c r="XA34" s="11"/>
      <c r="XB34" s="11"/>
      <c r="XC34" s="11"/>
      <c r="XD34" s="11"/>
      <c r="XE34" s="11"/>
      <c r="XF34" s="11"/>
      <c r="XG34" s="11"/>
      <c r="XH34" s="11"/>
      <c r="XI34" s="11"/>
      <c r="XJ34" s="11"/>
      <c r="XK34" s="11"/>
      <c r="XL34" s="11"/>
      <c r="XM34" s="11"/>
      <c r="XN34" s="11"/>
      <c r="XO34" s="11"/>
      <c r="XP34" s="11"/>
      <c r="XQ34" s="11"/>
      <c r="XR34" s="11"/>
      <c r="XS34" s="11"/>
      <c r="XT34" s="11"/>
      <c r="XU34" s="11"/>
      <c r="XV34" s="11"/>
      <c r="XW34" s="11"/>
      <c r="XX34" s="11"/>
      <c r="XY34" s="11"/>
      <c r="XZ34" s="11"/>
      <c r="YA34" s="11"/>
      <c r="YB34" s="11"/>
      <c r="YC34" s="11"/>
      <c r="YD34" s="11"/>
      <c r="YE34" s="11"/>
      <c r="YF34" s="11"/>
      <c r="YG34" s="11"/>
      <c r="YH34" s="11"/>
      <c r="YI34" s="11"/>
      <c r="YJ34" s="11"/>
      <c r="YK34" s="11"/>
      <c r="YL34" s="11"/>
      <c r="YM34" s="11"/>
      <c r="YN34" s="11"/>
      <c r="YO34" s="11"/>
      <c r="YP34" s="11"/>
      <c r="YQ34" s="11"/>
      <c r="YR34" s="11"/>
      <c r="YS34" s="11"/>
      <c r="YT34" s="11"/>
      <c r="YU34" s="11"/>
      <c r="YV34" s="11"/>
      <c r="YW34" s="11"/>
      <c r="YX34" s="11"/>
      <c r="YY34" s="11"/>
      <c r="YZ34" s="11"/>
      <c r="ZA34" s="11"/>
      <c r="ZB34" s="11"/>
      <c r="ZC34" s="11"/>
      <c r="ZD34" s="11"/>
      <c r="ZE34" s="11"/>
      <c r="ZF34" s="11"/>
      <c r="ZG34" s="11"/>
      <c r="ZH34" s="11"/>
      <c r="ZI34" s="11"/>
      <c r="ZJ34" s="11"/>
      <c r="ZK34" s="11"/>
      <c r="ZL34" s="11"/>
      <c r="ZM34" s="11"/>
      <c r="ZN34" s="11"/>
      <c r="ZO34" s="11"/>
      <c r="ZP34" s="11"/>
      <c r="ZQ34" s="11"/>
      <c r="ZR34" s="11"/>
      <c r="ZS34" s="11"/>
      <c r="ZT34" s="11"/>
      <c r="ZU34" s="11"/>
      <c r="ZV34" s="11"/>
      <c r="ZW34" s="11"/>
      <c r="ZX34" s="11"/>
      <c r="ZY34" s="11"/>
      <c r="ZZ34" s="11"/>
      <c r="AAA34" s="11"/>
      <c r="AAB34" s="11"/>
      <c r="AAC34" s="11"/>
      <c r="AAD34" s="11"/>
      <c r="AAE34" s="11"/>
      <c r="AAF34" s="11"/>
      <c r="AAG34" s="11"/>
      <c r="AAH34" s="11"/>
      <c r="AAI34" s="11"/>
      <c r="AAJ34" s="11"/>
      <c r="AAK34" s="11"/>
      <c r="AAL34" s="11"/>
      <c r="AAM34" s="11"/>
      <c r="AAN34" s="11"/>
      <c r="AAO34" s="11"/>
      <c r="AAP34" s="11"/>
      <c r="AAQ34" s="11"/>
      <c r="AAR34" s="11"/>
      <c r="AAS34" s="11"/>
      <c r="AAT34" s="11"/>
      <c r="AAU34" s="11"/>
      <c r="AAV34" s="11"/>
      <c r="AAW34" s="11"/>
      <c r="AAX34" s="11"/>
      <c r="AAY34" s="11"/>
      <c r="AAZ34" s="11"/>
      <c r="ABA34" s="11"/>
      <c r="ABB34" s="11"/>
      <c r="ABC34" s="11"/>
      <c r="ABD34" s="11"/>
      <c r="ABE34" s="11"/>
      <c r="ABF34" s="11"/>
      <c r="ABG34" s="11"/>
      <c r="ABH34" s="11"/>
      <c r="ABI34" s="11"/>
      <c r="ABJ34" s="11"/>
      <c r="ABK34" s="11"/>
      <c r="ABL34" s="11"/>
      <c r="ABM34" s="11"/>
      <c r="ABN34" s="11"/>
      <c r="ABO34" s="11"/>
      <c r="ABP34" s="11"/>
      <c r="ABQ34" s="11"/>
      <c r="ABR34" s="11"/>
      <c r="ABS34" s="11"/>
      <c r="ABT34" s="11"/>
      <c r="ABU34" s="11"/>
      <c r="ABV34" s="11"/>
      <c r="ABW34" s="11"/>
      <c r="ABX34" s="11"/>
      <c r="ABY34" s="11"/>
      <c r="ABZ34" s="11"/>
      <c r="ACA34" s="11"/>
      <c r="ACB34" s="11"/>
      <c r="ACC34" s="11"/>
      <c r="ACD34" s="11"/>
      <c r="ACE34" s="11"/>
      <c r="ACF34" s="11"/>
      <c r="ACG34" s="11"/>
      <c r="ACH34" s="11"/>
      <c r="ACI34" s="11"/>
      <c r="ACJ34" s="11"/>
      <c r="ACK34" s="11"/>
      <c r="ACL34" s="11"/>
      <c r="ACM34" s="11"/>
      <c r="ACN34" s="11"/>
      <c r="ACO34" s="11"/>
      <c r="ACP34" s="11"/>
      <c r="ACQ34" s="11"/>
      <c r="ACR34" s="11"/>
      <c r="ACS34" s="11"/>
      <c r="ACT34" s="11"/>
      <c r="ACU34" s="11"/>
      <c r="ACV34" s="11"/>
      <c r="ACW34" s="11"/>
      <c r="ACX34" s="11"/>
      <c r="ACY34" s="11"/>
      <c r="ACZ34" s="11"/>
      <c r="ADA34" s="11"/>
      <c r="ADB34" s="11"/>
      <c r="ADC34" s="11"/>
      <c r="ADD34" s="11"/>
      <c r="ADE34" s="11"/>
      <c r="ADF34" s="11"/>
      <c r="ADG34" s="11"/>
      <c r="ADH34" s="11"/>
      <c r="ADI34" s="11"/>
      <c r="ADJ34" s="11"/>
      <c r="ADK34" s="11"/>
      <c r="ADL34" s="11"/>
      <c r="ADM34" s="11"/>
      <c r="ADN34" s="11"/>
      <c r="ADO34" s="11"/>
      <c r="ADP34" s="11"/>
      <c r="ADQ34" s="11"/>
      <c r="ADR34" s="11"/>
      <c r="ADS34" s="11"/>
      <c r="ADT34" s="11"/>
      <c r="ADU34" s="11"/>
      <c r="ADV34" s="11"/>
      <c r="ADW34" s="11"/>
      <c r="ADX34" s="11"/>
      <c r="ADY34" s="11"/>
      <c r="ADZ34" s="11"/>
      <c r="AEA34" s="11"/>
      <c r="AEB34" s="11"/>
      <c r="AEC34" s="11"/>
      <c r="AED34" s="11"/>
      <c r="AEE34" s="11"/>
      <c r="AEF34" s="11"/>
      <c r="AEG34" s="11"/>
      <c r="AEH34" s="11"/>
      <c r="AEI34" s="11"/>
      <c r="AEJ34" s="11"/>
      <c r="AEK34" s="11"/>
      <c r="AEL34" s="11"/>
      <c r="AEM34" s="11"/>
      <c r="AEN34" s="11"/>
      <c r="AEO34" s="11"/>
      <c r="AEP34" s="11"/>
      <c r="AEQ34" s="11"/>
      <c r="AER34" s="11"/>
      <c r="AES34" s="11"/>
      <c r="AET34" s="11"/>
      <c r="AEU34" s="11"/>
      <c r="AEV34" s="11"/>
      <c r="AEW34" s="11"/>
      <c r="AEX34" s="11"/>
      <c r="AEY34" s="11"/>
      <c r="AEZ34" s="11"/>
      <c r="AFA34" s="11"/>
      <c r="AFB34" s="11"/>
      <c r="AFC34" s="11"/>
      <c r="AFD34" s="11"/>
      <c r="AFE34" s="11"/>
      <c r="AFF34" s="11"/>
      <c r="AFG34" s="11"/>
      <c r="AFH34" s="11"/>
      <c r="AFI34" s="11"/>
      <c r="AFJ34" s="11"/>
      <c r="AFK34" s="11"/>
      <c r="AFL34" s="11"/>
      <c r="AFM34" s="11"/>
      <c r="AFN34" s="11"/>
      <c r="AFO34" s="11"/>
      <c r="AFP34" s="11"/>
      <c r="AFQ34" s="11"/>
      <c r="AFR34" s="11"/>
      <c r="AFS34" s="11"/>
      <c r="AFT34" s="11"/>
      <c r="AFU34" s="11"/>
      <c r="AFV34" s="11"/>
      <c r="AFW34" s="11"/>
      <c r="AFX34" s="11"/>
      <c r="AFY34" s="11"/>
      <c r="AFZ34" s="11"/>
      <c r="AGA34" s="11"/>
      <c r="AGB34" s="11"/>
      <c r="AGC34" s="11"/>
      <c r="AGD34" s="11"/>
      <c r="AGE34" s="11"/>
      <c r="AGF34" s="11"/>
      <c r="AGG34" s="11"/>
      <c r="AGH34" s="11"/>
      <c r="AGI34" s="11"/>
      <c r="AGJ34" s="11"/>
      <c r="AGK34" s="11"/>
      <c r="AGL34" s="11"/>
      <c r="AGM34" s="11"/>
      <c r="AGN34" s="11"/>
      <c r="AGO34" s="11"/>
      <c r="AGP34" s="11"/>
      <c r="AGQ34" s="11"/>
      <c r="AGR34" s="11"/>
      <c r="AGS34" s="11"/>
      <c r="AGT34" s="11"/>
      <c r="AGU34" s="11"/>
      <c r="AGV34" s="11"/>
      <c r="AGW34" s="11"/>
      <c r="AGX34" s="11"/>
      <c r="AGY34" s="11"/>
      <c r="AGZ34" s="11"/>
      <c r="AHA34" s="11"/>
      <c r="AHB34" s="11"/>
      <c r="AHC34" s="11"/>
      <c r="AHD34" s="11"/>
      <c r="AHE34" s="11"/>
      <c r="AHF34" s="11"/>
      <c r="AHG34" s="11"/>
      <c r="AHH34" s="11"/>
      <c r="AHI34" s="11"/>
      <c r="AHJ34" s="11"/>
      <c r="AHK34" s="11"/>
      <c r="AHL34" s="11"/>
      <c r="AHM34" s="11"/>
      <c r="AHN34" s="11"/>
      <c r="AHO34" s="11"/>
      <c r="AHP34" s="11"/>
      <c r="AHQ34" s="11"/>
      <c r="AHR34" s="11"/>
      <c r="AHS34" s="11"/>
      <c r="AHT34" s="11"/>
      <c r="AHU34" s="11"/>
      <c r="AHV34" s="11"/>
      <c r="AHW34" s="11"/>
      <c r="AHX34" s="11"/>
      <c r="AHY34" s="11"/>
      <c r="AHZ34" s="11"/>
      <c r="AIA34" s="11"/>
      <c r="AIB34" s="11"/>
      <c r="AIC34" s="11"/>
      <c r="AID34" s="11"/>
      <c r="AIE34" s="11"/>
      <c r="AIF34" s="11"/>
      <c r="AIG34" s="11"/>
      <c r="AIH34" s="11"/>
      <c r="AII34" s="11"/>
      <c r="AIJ34" s="11"/>
      <c r="AIK34" s="11"/>
      <c r="AIL34" s="11"/>
      <c r="AIM34" s="11"/>
    </row>
    <row r="35">
      <c r="B35" s="7" t="s">
        <v>501</v>
      </c>
      <c r="C35" s="11"/>
      <c r="D35" s="11"/>
      <c r="E35" s="11"/>
      <c r="F35" s="11"/>
      <c r="G35" s="11"/>
      <c r="H35" s="11"/>
      <c r="I35" s="11"/>
      <c r="J35" s="11"/>
      <c r="K35" s="11"/>
      <c r="L35" s="11"/>
      <c r="M35" s="11"/>
      <c r="N35" s="10">
        <v>10426.0</v>
      </c>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c r="AS35" s="11"/>
      <c r="AT35" s="11"/>
      <c r="AU35" s="11"/>
      <c r="AV35" s="11"/>
      <c r="AW35" s="11"/>
      <c r="AX35" s="11"/>
      <c r="AY35" s="11"/>
      <c r="AZ35" s="10"/>
      <c r="BA35" s="11"/>
      <c r="BB35" s="11"/>
      <c r="BC35" s="11"/>
      <c r="BD35" s="11"/>
      <c r="BE35" s="11"/>
      <c r="BF35" s="11"/>
      <c r="BG35" s="11"/>
      <c r="BH35" s="11"/>
      <c r="BI35" s="11"/>
      <c r="BJ35" s="11"/>
      <c r="BK35" s="11"/>
      <c r="BL35" s="11"/>
      <c r="BM35" s="11"/>
      <c r="BN35" s="11"/>
      <c r="BO35" s="11"/>
      <c r="BP35" s="11"/>
      <c r="BQ35" s="11"/>
      <c r="BR35" s="11"/>
      <c r="BS35" s="11"/>
      <c r="BT35" s="11"/>
      <c r="BU35" s="11"/>
      <c r="BV35" s="11"/>
      <c r="BW35" s="11"/>
      <c r="BX35" s="11"/>
      <c r="BY35" s="11"/>
      <c r="BZ35" s="11"/>
      <c r="CA35" s="11"/>
      <c r="CB35" s="11"/>
      <c r="CC35" s="11"/>
      <c r="CD35" s="11"/>
      <c r="CE35" s="11"/>
      <c r="CF35" s="11"/>
      <c r="CG35" s="11"/>
      <c r="CH35" s="11"/>
      <c r="CI35" s="11"/>
      <c r="CJ35" s="11"/>
      <c r="CK35" s="11"/>
      <c r="CL35" s="11"/>
      <c r="CM35" s="11"/>
      <c r="CN35" s="11"/>
      <c r="CO35" s="11"/>
      <c r="CP35" s="11"/>
      <c r="CQ35" s="11"/>
      <c r="CR35" s="11"/>
      <c r="CS35" s="11"/>
      <c r="CT35" s="11"/>
      <c r="CU35" s="11"/>
      <c r="CV35" s="11"/>
      <c r="CW35" s="11"/>
      <c r="CX35" s="11"/>
      <c r="CY35" s="11"/>
      <c r="CZ35" s="11"/>
      <c r="DA35" s="11"/>
      <c r="DB35" s="11"/>
      <c r="DC35" s="11"/>
      <c r="DD35" s="11"/>
      <c r="DE35" s="11"/>
      <c r="DF35" s="11"/>
      <c r="DG35" s="10">
        <v>17000.0</v>
      </c>
      <c r="DH35" s="11"/>
      <c r="DI35" s="11"/>
      <c r="DJ35" s="11"/>
      <c r="DK35" s="11"/>
      <c r="DL35" s="11"/>
      <c r="DM35" s="11"/>
      <c r="DN35" s="11"/>
      <c r="DO35" s="11"/>
      <c r="DP35" s="11"/>
      <c r="DQ35" s="11"/>
      <c r="DR35" s="11"/>
      <c r="DS35" s="11"/>
      <c r="DT35" s="11"/>
      <c r="DU35" s="11"/>
      <c r="DV35" s="11"/>
      <c r="DW35" s="11"/>
      <c r="DX35" s="11"/>
      <c r="DY35" s="11"/>
      <c r="DZ35" s="11"/>
      <c r="EA35" s="11"/>
      <c r="EB35" s="11"/>
      <c r="EC35" s="11"/>
      <c r="ED35" s="11"/>
      <c r="EE35" s="11"/>
      <c r="EF35" s="11"/>
      <c r="EG35" s="11"/>
      <c r="EH35" s="11"/>
      <c r="EI35" s="11"/>
      <c r="EJ35" s="11"/>
      <c r="EK35" s="11"/>
      <c r="EL35" s="11"/>
      <c r="EM35" s="11"/>
      <c r="EN35" s="11"/>
      <c r="EO35" s="11"/>
      <c r="EP35" s="11"/>
      <c r="EQ35" s="11"/>
      <c r="ER35" s="11"/>
      <c r="ES35" s="11"/>
      <c r="ET35" s="11"/>
      <c r="EU35" s="11"/>
      <c r="EV35" s="11"/>
      <c r="EW35" s="11"/>
      <c r="EX35" s="11"/>
      <c r="EY35" s="11"/>
      <c r="EZ35" s="11"/>
      <c r="FA35" s="11"/>
      <c r="FB35" s="11"/>
      <c r="FC35" s="11"/>
      <c r="FD35" s="11"/>
      <c r="FE35" s="11"/>
      <c r="FF35" s="11"/>
      <c r="FG35" s="11"/>
      <c r="FH35" s="11"/>
      <c r="FI35" s="11"/>
      <c r="FJ35" s="11"/>
      <c r="FK35" s="11"/>
      <c r="FL35" s="11"/>
      <c r="FM35" s="11"/>
      <c r="FN35" s="11"/>
      <c r="FO35" s="11"/>
      <c r="FP35" s="11"/>
      <c r="FQ35" s="11"/>
      <c r="FR35" s="11"/>
      <c r="FS35" s="11"/>
      <c r="FT35" s="11"/>
      <c r="FU35" s="11"/>
      <c r="FV35" s="11"/>
      <c r="FW35" s="11"/>
      <c r="FX35" s="11"/>
      <c r="FY35" s="11"/>
      <c r="FZ35" s="11"/>
      <c r="GA35" s="11"/>
      <c r="GB35" s="11"/>
      <c r="GC35" s="11"/>
      <c r="GD35" s="11"/>
      <c r="GE35" s="11"/>
      <c r="GF35" s="11"/>
      <c r="GG35" s="11"/>
      <c r="GH35" s="11"/>
      <c r="GI35" s="11"/>
      <c r="GJ35" s="11"/>
      <c r="GK35" s="11"/>
      <c r="GL35" s="11"/>
      <c r="GM35" s="11"/>
      <c r="GN35" s="11"/>
      <c r="GO35" s="11"/>
      <c r="GP35" s="11"/>
      <c r="GQ35" s="11"/>
      <c r="GR35" s="11"/>
      <c r="GS35" s="11"/>
      <c r="GT35" s="11"/>
      <c r="GU35" s="11"/>
      <c r="GV35" s="11"/>
      <c r="GW35" s="11"/>
      <c r="GX35" s="11"/>
      <c r="GY35" s="11"/>
      <c r="GZ35" s="11"/>
      <c r="HA35" s="11"/>
      <c r="HB35" s="11"/>
      <c r="HC35" s="11"/>
      <c r="HD35" s="11"/>
      <c r="HE35" s="11"/>
      <c r="HF35" s="11"/>
      <c r="HG35" s="11"/>
      <c r="HH35" s="11"/>
      <c r="HI35" s="11"/>
      <c r="HJ35" s="11"/>
      <c r="HK35" s="11"/>
      <c r="HL35" s="11"/>
      <c r="HM35" s="11"/>
      <c r="HN35" s="11"/>
      <c r="HO35" s="11"/>
      <c r="HP35" s="11"/>
      <c r="HQ35" s="11"/>
      <c r="HR35" s="11"/>
      <c r="HS35" s="11"/>
      <c r="HT35" s="11"/>
      <c r="HU35" s="11"/>
      <c r="HV35" s="11"/>
      <c r="HW35" s="11"/>
      <c r="HX35" s="11"/>
      <c r="HY35" s="11"/>
      <c r="HZ35" s="11"/>
      <c r="IA35" s="11"/>
      <c r="IB35" s="11"/>
      <c r="IC35" s="11"/>
      <c r="ID35" s="11"/>
      <c r="IE35" s="11"/>
      <c r="IF35" s="11"/>
      <c r="IG35" s="11"/>
      <c r="IH35" s="11"/>
      <c r="II35" s="11"/>
      <c r="IJ35" s="11"/>
      <c r="IK35" s="11"/>
      <c r="IL35" s="11"/>
      <c r="IM35" s="11"/>
      <c r="IN35" s="11"/>
      <c r="IO35" s="11"/>
      <c r="IP35" s="11"/>
      <c r="IQ35" s="11"/>
      <c r="IR35" s="11"/>
      <c r="IS35" s="11"/>
      <c r="IT35" s="11"/>
      <c r="IU35" s="11"/>
      <c r="IV35" s="11"/>
      <c r="IW35" s="11"/>
      <c r="IX35" s="11"/>
      <c r="IY35" s="11"/>
      <c r="IZ35" s="11"/>
      <c r="JA35" s="11"/>
      <c r="JB35" s="11"/>
      <c r="JC35" s="11"/>
      <c r="JD35" s="11"/>
      <c r="JE35" s="11"/>
      <c r="JF35" s="11"/>
      <c r="JG35" s="11"/>
      <c r="JH35" s="11"/>
      <c r="JI35" s="11"/>
      <c r="JJ35" s="11"/>
      <c r="JK35" s="11"/>
      <c r="JL35" s="11"/>
      <c r="JM35" s="11"/>
      <c r="JN35" s="11"/>
      <c r="JO35" s="11"/>
      <c r="JP35" s="11"/>
      <c r="JQ35" s="11"/>
      <c r="JR35" s="11"/>
      <c r="JS35" s="11"/>
      <c r="JT35" s="11"/>
      <c r="JU35" s="11"/>
      <c r="JV35" s="11"/>
      <c r="JW35" s="11"/>
      <c r="JX35" s="11"/>
      <c r="JY35" s="11"/>
      <c r="JZ35" s="11"/>
      <c r="KA35" s="11"/>
      <c r="KB35" s="11"/>
      <c r="KC35" s="11"/>
      <c r="KD35" s="11"/>
      <c r="KE35" s="11"/>
      <c r="KF35" s="11"/>
      <c r="KG35" s="11"/>
      <c r="KH35" s="11"/>
      <c r="KI35" s="11"/>
      <c r="KJ35" s="11"/>
      <c r="KK35" s="11"/>
      <c r="KL35" s="11"/>
      <c r="KM35" s="11"/>
      <c r="KN35" s="11"/>
      <c r="KO35" s="11"/>
      <c r="KP35" s="11"/>
      <c r="KQ35" s="11"/>
      <c r="KR35" s="11"/>
      <c r="KS35" s="11"/>
      <c r="KT35" s="11"/>
      <c r="KU35" s="11"/>
      <c r="KV35" s="11"/>
      <c r="KW35" s="11"/>
      <c r="KX35" s="11"/>
      <c r="KY35" s="11"/>
      <c r="KZ35" s="11"/>
      <c r="LA35" s="11"/>
      <c r="LB35" s="11"/>
      <c r="LC35" s="11"/>
      <c r="LD35" s="11"/>
      <c r="LE35" s="11"/>
      <c r="LF35" s="11"/>
      <c r="LG35" s="11"/>
      <c r="LH35" s="11"/>
      <c r="LI35" s="11"/>
      <c r="LJ35" s="11"/>
      <c r="LK35" s="11"/>
      <c r="LL35" s="11"/>
      <c r="LM35" s="11"/>
      <c r="LN35" s="11"/>
      <c r="LO35" s="11"/>
      <c r="LP35" s="11"/>
      <c r="LQ35" s="11"/>
      <c r="LR35" s="11"/>
      <c r="LS35" s="11"/>
      <c r="LT35" s="11"/>
      <c r="LU35" s="11"/>
      <c r="LV35" s="11"/>
      <c r="LW35" s="11"/>
      <c r="LX35" s="11"/>
      <c r="LY35" s="11"/>
      <c r="LZ35" s="11"/>
      <c r="MA35" s="11"/>
      <c r="MB35" s="11"/>
      <c r="MC35" s="11"/>
      <c r="MD35" s="11"/>
      <c r="ME35" s="11"/>
      <c r="MF35" s="11"/>
      <c r="MG35" s="11"/>
      <c r="MH35" s="11"/>
      <c r="MI35" s="11"/>
      <c r="MJ35" s="11"/>
      <c r="MK35" s="11"/>
      <c r="ML35" s="11"/>
      <c r="MM35" s="11"/>
      <c r="MN35" s="11"/>
      <c r="MO35" s="11"/>
      <c r="MP35" s="11"/>
      <c r="MQ35" s="11"/>
      <c r="MR35" s="11"/>
      <c r="MS35" s="11"/>
      <c r="MT35" s="11"/>
      <c r="MU35" s="11"/>
      <c r="MV35" s="11"/>
      <c r="MW35" s="11"/>
      <c r="MX35" s="11"/>
      <c r="MY35" s="11"/>
      <c r="MZ35" s="11"/>
      <c r="NA35" s="11"/>
      <c r="NB35" s="11"/>
      <c r="NC35" s="11"/>
      <c r="ND35" s="11"/>
      <c r="NE35" s="11"/>
      <c r="NF35" s="11"/>
      <c r="NG35" s="11"/>
      <c r="NH35" s="11"/>
      <c r="NI35" s="11"/>
      <c r="NJ35" s="11"/>
      <c r="NK35" s="11"/>
      <c r="NL35" s="11"/>
      <c r="NM35" s="11"/>
      <c r="NN35" s="11"/>
      <c r="NO35" s="11"/>
      <c r="NP35" s="11"/>
      <c r="NQ35" s="11"/>
      <c r="NR35" s="11"/>
      <c r="NS35" s="11"/>
      <c r="NT35" s="11"/>
      <c r="NU35" s="11"/>
      <c r="NV35" s="11"/>
      <c r="NW35" s="11"/>
      <c r="NX35" s="11"/>
      <c r="NY35" s="11"/>
      <c r="NZ35" s="11"/>
      <c r="OA35" s="11"/>
      <c r="OB35" s="11"/>
      <c r="OC35" s="11"/>
      <c r="OD35" s="11"/>
      <c r="OE35" s="11"/>
      <c r="OF35" s="11"/>
      <c r="OG35" s="11"/>
      <c r="OH35" s="11"/>
      <c r="OI35" s="11"/>
      <c r="OJ35" s="11"/>
      <c r="OK35" s="11"/>
      <c r="OL35" s="11"/>
      <c r="OM35" s="11"/>
      <c r="ON35" s="11"/>
      <c r="OO35" s="11"/>
      <c r="OP35" s="11"/>
      <c r="OQ35" s="11"/>
      <c r="OR35" s="11"/>
      <c r="OS35" s="11"/>
      <c r="OT35" s="11"/>
      <c r="OU35" s="11"/>
      <c r="OV35" s="11"/>
      <c r="OW35" s="11"/>
      <c r="OX35" s="11"/>
      <c r="OY35" s="11"/>
      <c r="OZ35" s="11"/>
      <c r="PA35" s="11"/>
      <c r="PB35" s="11"/>
      <c r="PC35" s="11"/>
      <c r="PD35" s="11"/>
      <c r="PE35" s="11"/>
      <c r="PF35" s="11"/>
      <c r="PG35" s="11"/>
      <c r="PH35" s="11"/>
      <c r="PI35" s="11"/>
      <c r="PJ35" s="11"/>
      <c r="PK35" s="11"/>
      <c r="PL35" s="11"/>
      <c r="PM35" s="11"/>
      <c r="PN35" s="11"/>
      <c r="PO35" s="11"/>
      <c r="PP35" s="11"/>
      <c r="PQ35" s="11"/>
      <c r="PR35" s="11"/>
      <c r="PS35" s="11"/>
      <c r="PT35" s="11"/>
      <c r="PU35" s="11"/>
      <c r="PV35" s="11"/>
      <c r="PW35" s="11"/>
      <c r="PX35" s="11"/>
      <c r="PY35" s="11"/>
      <c r="PZ35" s="11"/>
      <c r="QA35" s="11"/>
      <c r="QB35" s="11"/>
      <c r="QC35" s="11"/>
      <c r="QD35" s="11"/>
      <c r="QE35" s="11"/>
      <c r="QF35" s="11"/>
      <c r="QG35" s="11"/>
      <c r="QH35" s="11"/>
      <c r="QI35" s="11"/>
      <c r="QJ35" s="11"/>
      <c r="QK35" s="11"/>
      <c r="QL35" s="11"/>
      <c r="QM35" s="11"/>
      <c r="QN35" s="11"/>
      <c r="QO35" s="11"/>
      <c r="QP35" s="11"/>
      <c r="QQ35" s="11"/>
      <c r="QR35" s="11"/>
      <c r="QS35" s="11"/>
      <c r="QT35" s="11"/>
      <c r="QU35" s="11"/>
      <c r="QV35" s="11"/>
      <c r="QW35" s="11"/>
      <c r="QX35" s="11"/>
      <c r="QY35" s="11"/>
      <c r="QZ35" s="11"/>
      <c r="RA35" s="11"/>
      <c r="RB35" s="11"/>
      <c r="RC35" s="11"/>
      <c r="RD35" s="11"/>
      <c r="RE35" s="11"/>
      <c r="RF35" s="11"/>
      <c r="RG35" s="11"/>
      <c r="RH35" s="11"/>
      <c r="RI35" s="11"/>
      <c r="RJ35" s="11"/>
      <c r="RK35" s="11"/>
      <c r="RL35" s="11"/>
      <c r="RM35" s="11"/>
      <c r="RN35" s="11"/>
      <c r="RO35" s="11"/>
      <c r="RP35" s="11"/>
      <c r="RQ35" s="11"/>
      <c r="RR35" s="11"/>
      <c r="RS35" s="11"/>
      <c r="RT35" s="11"/>
      <c r="RU35" s="11"/>
      <c r="RV35" s="11"/>
      <c r="RW35" s="11"/>
      <c r="RX35" s="11"/>
      <c r="RY35" s="11"/>
      <c r="RZ35" s="11"/>
      <c r="SA35" s="11"/>
      <c r="SB35" s="11"/>
      <c r="SC35" s="11"/>
      <c r="SD35" s="11"/>
      <c r="SE35" s="11"/>
      <c r="SF35" s="11"/>
      <c r="SG35" s="11"/>
      <c r="SH35" s="11"/>
      <c r="SI35" s="11"/>
      <c r="SJ35" s="11"/>
      <c r="SK35" s="11"/>
      <c r="SL35" s="11"/>
      <c r="SM35" s="11"/>
      <c r="SN35" s="11"/>
      <c r="SO35" s="11"/>
      <c r="SP35" s="11"/>
      <c r="SQ35" s="11"/>
      <c r="SR35" s="11"/>
      <c r="SS35" s="11"/>
      <c r="ST35" s="11"/>
      <c r="SU35" s="11"/>
      <c r="SV35" s="11"/>
      <c r="SW35" s="11"/>
      <c r="SX35" s="11"/>
      <c r="SY35" s="11"/>
      <c r="SZ35" s="11"/>
      <c r="TA35" s="11"/>
      <c r="TB35" s="11"/>
      <c r="TC35" s="11"/>
      <c r="TD35" s="11"/>
      <c r="TE35" s="11"/>
      <c r="TF35" s="11"/>
      <c r="TG35" s="11"/>
      <c r="TH35" s="11"/>
      <c r="TI35" s="11"/>
      <c r="TJ35" s="11"/>
      <c r="TK35" s="11"/>
      <c r="TL35" s="11"/>
      <c r="TM35" s="11"/>
      <c r="TN35" s="11"/>
      <c r="TO35" s="11"/>
      <c r="TP35" s="11"/>
      <c r="TQ35" s="11"/>
      <c r="TR35" s="11"/>
      <c r="TS35" s="11"/>
      <c r="TT35" s="11"/>
      <c r="TU35" s="11"/>
      <c r="TV35" s="11"/>
      <c r="TW35" s="11"/>
      <c r="TX35" s="11"/>
      <c r="TY35" s="11"/>
      <c r="TZ35" s="11"/>
      <c r="UA35" s="11"/>
      <c r="UB35" s="11"/>
      <c r="UC35" s="11"/>
      <c r="UD35" s="11"/>
      <c r="UE35" s="11"/>
      <c r="UF35" s="11"/>
      <c r="UG35" s="11"/>
      <c r="UH35" s="11"/>
      <c r="UI35" s="11"/>
      <c r="UJ35" s="11"/>
      <c r="UK35" s="11"/>
      <c r="UL35" s="11"/>
      <c r="UM35" s="11"/>
      <c r="UN35" s="11"/>
      <c r="UO35" s="11"/>
      <c r="UP35" s="11"/>
      <c r="UQ35" s="11"/>
      <c r="UR35" s="11"/>
      <c r="US35" s="11"/>
      <c r="UT35" s="11"/>
      <c r="UU35" s="11"/>
      <c r="UV35" s="11"/>
      <c r="UW35" s="11"/>
      <c r="UX35" s="11"/>
      <c r="UY35" s="11"/>
      <c r="UZ35" s="11"/>
      <c r="VA35" s="11"/>
      <c r="VB35" s="11"/>
      <c r="VC35" s="11"/>
      <c r="VD35" s="11"/>
      <c r="VE35" s="11"/>
      <c r="VF35" s="11"/>
      <c r="VG35" s="11"/>
      <c r="VH35" s="11"/>
      <c r="VI35" s="11"/>
      <c r="VJ35" s="11"/>
      <c r="VK35" s="11"/>
      <c r="VL35" s="11"/>
      <c r="VM35" s="11"/>
      <c r="VN35" s="11"/>
      <c r="VO35" s="11"/>
      <c r="VP35" s="11"/>
      <c r="VQ35" s="11"/>
      <c r="VR35" s="11"/>
      <c r="VS35" s="11"/>
      <c r="VT35" s="11"/>
      <c r="VU35" s="11"/>
      <c r="VV35" s="11"/>
      <c r="VW35" s="11"/>
      <c r="VX35" s="11"/>
      <c r="VY35" s="11"/>
      <c r="VZ35" s="11"/>
      <c r="WA35" s="11"/>
      <c r="WB35" s="11"/>
      <c r="WC35" s="11"/>
      <c r="WD35" s="11"/>
      <c r="WE35" s="11"/>
      <c r="WF35" s="11"/>
      <c r="WG35" s="11"/>
      <c r="WH35" s="11"/>
      <c r="WI35" s="11"/>
      <c r="WJ35" s="11"/>
      <c r="WK35" s="11"/>
      <c r="WL35" s="11"/>
      <c r="WM35" s="11"/>
      <c r="WN35" s="11"/>
      <c r="WO35" s="11"/>
      <c r="WP35" s="11"/>
      <c r="WQ35" s="11"/>
      <c r="WR35" s="11"/>
      <c r="WS35" s="11"/>
      <c r="WT35" s="11"/>
      <c r="WU35" s="11"/>
      <c r="WV35" s="11"/>
      <c r="WW35" s="11"/>
      <c r="WX35" s="11"/>
      <c r="WY35" s="11"/>
      <c r="WZ35" s="11"/>
      <c r="XA35" s="11"/>
      <c r="XB35" s="11"/>
      <c r="XC35" s="11"/>
      <c r="XD35" s="11"/>
      <c r="XE35" s="11"/>
      <c r="XF35" s="11"/>
      <c r="XG35" s="11"/>
      <c r="XH35" s="11"/>
      <c r="XI35" s="11"/>
      <c r="XJ35" s="11"/>
      <c r="XK35" s="11"/>
      <c r="XL35" s="11"/>
      <c r="XM35" s="11"/>
      <c r="XN35" s="11"/>
      <c r="XO35" s="11"/>
      <c r="XP35" s="11"/>
      <c r="XQ35" s="11"/>
      <c r="XR35" s="11"/>
      <c r="XS35" s="11"/>
      <c r="XT35" s="11"/>
      <c r="XU35" s="11"/>
      <c r="XV35" s="11"/>
      <c r="XW35" s="11"/>
      <c r="XX35" s="11"/>
      <c r="XY35" s="11"/>
      <c r="XZ35" s="11"/>
      <c r="YA35" s="11"/>
      <c r="YB35" s="11"/>
      <c r="YC35" s="11"/>
      <c r="YD35" s="11"/>
      <c r="YE35" s="11"/>
      <c r="YF35" s="11"/>
      <c r="YG35" s="11"/>
      <c r="YH35" s="11"/>
      <c r="YI35" s="11"/>
      <c r="YJ35" s="11"/>
      <c r="YK35" s="11"/>
      <c r="YL35" s="11"/>
      <c r="YM35" s="11"/>
      <c r="YN35" s="11"/>
      <c r="YO35" s="11"/>
      <c r="YP35" s="11"/>
      <c r="YQ35" s="11"/>
      <c r="YR35" s="11"/>
      <c r="YS35" s="11"/>
      <c r="YT35" s="11"/>
      <c r="YU35" s="11"/>
      <c r="YV35" s="11"/>
      <c r="YW35" s="11"/>
      <c r="YX35" s="11"/>
      <c r="YY35" s="11"/>
      <c r="YZ35" s="11"/>
      <c r="ZA35" s="11"/>
      <c r="ZB35" s="11"/>
      <c r="ZC35" s="11"/>
      <c r="ZD35" s="11"/>
      <c r="ZE35" s="11"/>
      <c r="ZF35" s="11"/>
      <c r="ZG35" s="11"/>
      <c r="ZH35" s="11"/>
      <c r="ZI35" s="11"/>
      <c r="ZJ35" s="11"/>
      <c r="ZK35" s="11"/>
      <c r="ZL35" s="11"/>
      <c r="ZM35" s="11"/>
      <c r="ZN35" s="11"/>
      <c r="ZO35" s="11"/>
      <c r="ZP35" s="11"/>
      <c r="ZQ35" s="11"/>
      <c r="ZR35" s="11"/>
      <c r="ZS35" s="11"/>
      <c r="ZT35" s="11"/>
      <c r="ZU35" s="11"/>
      <c r="ZV35" s="11"/>
      <c r="ZW35" s="11"/>
      <c r="ZX35" s="11"/>
      <c r="ZY35" s="11"/>
      <c r="ZZ35" s="11"/>
      <c r="AAA35" s="11"/>
      <c r="AAB35" s="11"/>
      <c r="AAC35" s="11"/>
      <c r="AAD35" s="11"/>
      <c r="AAE35" s="11"/>
      <c r="AAF35" s="11"/>
      <c r="AAG35" s="11"/>
      <c r="AAH35" s="11"/>
      <c r="AAI35" s="11"/>
      <c r="AAJ35" s="11"/>
      <c r="AAK35" s="11"/>
      <c r="AAL35" s="11"/>
      <c r="AAM35" s="11"/>
      <c r="AAN35" s="11"/>
      <c r="AAO35" s="11"/>
      <c r="AAP35" s="11"/>
      <c r="AAQ35" s="11"/>
      <c r="AAR35" s="11"/>
      <c r="AAS35" s="11"/>
      <c r="AAT35" s="11"/>
      <c r="AAU35" s="11"/>
      <c r="AAV35" s="11"/>
      <c r="AAW35" s="11"/>
      <c r="AAX35" s="11"/>
      <c r="AAY35" s="11"/>
      <c r="AAZ35" s="11"/>
      <c r="ABA35" s="11"/>
      <c r="ABB35" s="11"/>
      <c r="ABC35" s="11"/>
      <c r="ABD35" s="11"/>
      <c r="ABE35" s="11"/>
      <c r="ABF35" s="11"/>
      <c r="ABG35" s="11"/>
      <c r="ABH35" s="11"/>
      <c r="ABI35" s="11"/>
      <c r="ABJ35" s="11"/>
      <c r="ABK35" s="11"/>
      <c r="ABL35" s="11"/>
      <c r="ABM35" s="11"/>
      <c r="ABN35" s="11"/>
      <c r="ABO35" s="11"/>
      <c r="ABP35" s="11"/>
      <c r="ABQ35" s="11"/>
      <c r="ABR35" s="11"/>
      <c r="ABS35" s="11"/>
      <c r="ABT35" s="11"/>
      <c r="ABU35" s="11"/>
      <c r="ABV35" s="11"/>
      <c r="ABW35" s="11"/>
      <c r="ABX35" s="11"/>
      <c r="ABY35" s="11"/>
      <c r="ABZ35" s="11"/>
      <c r="ACA35" s="11"/>
      <c r="ACB35" s="11"/>
      <c r="ACC35" s="11"/>
      <c r="ACD35" s="11"/>
      <c r="ACE35" s="11"/>
      <c r="ACF35" s="11"/>
      <c r="ACG35" s="11"/>
      <c r="ACH35" s="11"/>
      <c r="ACI35" s="11"/>
      <c r="ACJ35" s="11"/>
      <c r="ACK35" s="11"/>
      <c r="ACL35" s="11"/>
      <c r="ACM35" s="11"/>
      <c r="ACN35" s="11"/>
      <c r="ACO35" s="11"/>
      <c r="ACP35" s="11"/>
      <c r="ACQ35" s="11"/>
      <c r="ACR35" s="11"/>
      <c r="ACS35" s="11"/>
      <c r="ACT35" s="11"/>
      <c r="ACU35" s="11"/>
      <c r="ACV35" s="11"/>
      <c r="ACW35" s="11"/>
      <c r="ACX35" s="11"/>
      <c r="ACY35" s="11"/>
      <c r="ACZ35" s="11"/>
      <c r="ADA35" s="11"/>
      <c r="ADB35" s="11"/>
      <c r="ADC35" s="11"/>
      <c r="ADD35" s="11"/>
      <c r="ADE35" s="11"/>
      <c r="ADF35" s="11"/>
      <c r="ADG35" s="11"/>
      <c r="ADH35" s="11"/>
      <c r="ADI35" s="11"/>
      <c r="ADJ35" s="11"/>
      <c r="ADK35" s="11"/>
      <c r="ADL35" s="11"/>
      <c r="ADM35" s="11"/>
      <c r="ADN35" s="11"/>
      <c r="ADO35" s="11"/>
      <c r="ADP35" s="11"/>
      <c r="ADQ35" s="11"/>
      <c r="ADR35" s="11"/>
      <c r="ADS35" s="11"/>
      <c r="ADT35" s="11"/>
      <c r="ADU35" s="11"/>
      <c r="ADV35" s="11"/>
      <c r="ADW35" s="11"/>
      <c r="ADX35" s="11"/>
      <c r="ADY35" s="11"/>
      <c r="ADZ35" s="11"/>
      <c r="AEA35" s="11"/>
      <c r="AEB35" s="11"/>
      <c r="AEC35" s="11"/>
      <c r="AED35" s="11"/>
      <c r="AEE35" s="11"/>
      <c r="AEF35" s="11"/>
      <c r="AEG35" s="11"/>
      <c r="AEH35" s="11"/>
      <c r="AEI35" s="11"/>
      <c r="AEJ35" s="11"/>
      <c r="AEK35" s="11"/>
      <c r="AEL35" s="11"/>
      <c r="AEM35" s="11"/>
      <c r="AEN35" s="11"/>
      <c r="AEO35" s="11"/>
      <c r="AEP35" s="11"/>
      <c r="AEQ35" s="11"/>
      <c r="AER35" s="11"/>
      <c r="AES35" s="11"/>
      <c r="AET35" s="11"/>
      <c r="AEU35" s="11"/>
      <c r="AEV35" s="11"/>
      <c r="AEW35" s="11"/>
      <c r="AEX35" s="11"/>
      <c r="AEY35" s="11"/>
      <c r="AEZ35" s="11"/>
      <c r="AFA35" s="11"/>
      <c r="AFB35" s="11"/>
      <c r="AFC35" s="11"/>
      <c r="AFD35" s="11"/>
      <c r="AFE35" s="11"/>
      <c r="AFF35" s="11"/>
      <c r="AFG35" s="11"/>
      <c r="AFH35" s="11"/>
      <c r="AFI35" s="11"/>
      <c r="AFJ35" s="11"/>
      <c r="AFK35" s="11"/>
      <c r="AFL35" s="11"/>
      <c r="AFM35" s="11"/>
      <c r="AFN35" s="11"/>
      <c r="AFO35" s="11"/>
      <c r="AFP35" s="11"/>
      <c r="AFQ35" s="11"/>
      <c r="AFR35" s="11"/>
      <c r="AFS35" s="11"/>
      <c r="AFT35" s="11"/>
      <c r="AFU35" s="11"/>
      <c r="AFV35" s="11"/>
      <c r="AFW35" s="11"/>
      <c r="AFX35" s="11"/>
      <c r="AFY35" s="11"/>
      <c r="AFZ35" s="11"/>
      <c r="AGA35" s="11"/>
      <c r="AGB35" s="11"/>
      <c r="AGC35" s="11"/>
      <c r="AGD35" s="11"/>
      <c r="AGE35" s="11"/>
      <c r="AGF35" s="11"/>
      <c r="AGG35" s="11"/>
      <c r="AGH35" s="11"/>
      <c r="AGI35" s="11"/>
      <c r="AGJ35" s="11"/>
      <c r="AGK35" s="11"/>
      <c r="AGL35" s="11"/>
      <c r="AGM35" s="11"/>
      <c r="AGN35" s="11"/>
      <c r="AGO35" s="11"/>
      <c r="AGP35" s="11"/>
      <c r="AGQ35" s="11"/>
      <c r="AGR35" s="11"/>
      <c r="AGS35" s="11"/>
      <c r="AGT35" s="11"/>
      <c r="AGU35" s="11"/>
      <c r="AGV35" s="11"/>
      <c r="AGW35" s="11"/>
      <c r="AGX35" s="11"/>
      <c r="AGY35" s="11"/>
      <c r="AGZ35" s="11"/>
      <c r="AHA35" s="11"/>
      <c r="AHB35" s="11"/>
      <c r="AHC35" s="11"/>
      <c r="AHD35" s="11"/>
      <c r="AHE35" s="11"/>
      <c r="AHF35" s="11"/>
      <c r="AHG35" s="11"/>
      <c r="AHH35" s="11"/>
      <c r="AHI35" s="11"/>
      <c r="AHJ35" s="11"/>
      <c r="AHK35" s="11"/>
      <c r="AHL35" s="11"/>
      <c r="AHM35" s="11"/>
      <c r="AHN35" s="11"/>
      <c r="AHO35" s="11"/>
      <c r="AHP35" s="11"/>
      <c r="AHQ35" s="11"/>
      <c r="AHR35" s="11"/>
      <c r="AHS35" s="11"/>
      <c r="AHT35" s="11"/>
      <c r="AHU35" s="11"/>
      <c r="AHV35" s="11"/>
      <c r="AHW35" s="11"/>
      <c r="AHX35" s="11"/>
      <c r="AHY35" s="11"/>
      <c r="AHZ35" s="11"/>
      <c r="AIA35" s="11"/>
      <c r="AIB35" s="11"/>
      <c r="AIC35" s="11"/>
      <c r="AID35" s="11"/>
      <c r="AIE35" s="11"/>
      <c r="AIF35" s="11"/>
      <c r="AIG35" s="11"/>
      <c r="AIH35" s="11"/>
      <c r="AII35" s="11"/>
      <c r="AIJ35" s="11"/>
      <c r="AIK35" s="11"/>
      <c r="AIL35" s="11"/>
      <c r="AIM35" s="11"/>
    </row>
    <row r="36">
      <c r="A36" s="47" t="s">
        <v>514</v>
      </c>
      <c r="B36" s="7" t="s">
        <v>493</v>
      </c>
      <c r="C36" s="11"/>
      <c r="D36" s="11"/>
      <c r="E36" s="11"/>
      <c r="F36" s="11"/>
      <c r="G36" s="11"/>
      <c r="H36" s="11"/>
      <c r="I36" s="11"/>
      <c r="J36" s="11"/>
      <c r="K36" s="11"/>
      <c r="L36" s="11"/>
      <c r="M36" s="11"/>
      <c r="N36" s="10">
        <v>305875.0</v>
      </c>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c r="AO36" s="11"/>
      <c r="AP36" s="11"/>
      <c r="AQ36" s="11"/>
      <c r="AR36" s="11"/>
      <c r="AS36" s="11"/>
      <c r="AT36" s="11"/>
      <c r="AU36" s="11"/>
      <c r="AV36" s="11"/>
      <c r="AW36" s="11"/>
      <c r="AX36" s="11"/>
      <c r="AY36" s="11"/>
      <c r="AZ36" s="10"/>
      <c r="BA36" s="11"/>
      <c r="BB36" s="11"/>
      <c r="BC36" s="11"/>
      <c r="BD36" s="11"/>
      <c r="BE36" s="11"/>
      <c r="BF36" s="11"/>
      <c r="BG36" s="11"/>
      <c r="BH36" s="11"/>
      <c r="BI36" s="11"/>
      <c r="BJ36" s="11"/>
      <c r="BK36" s="11"/>
      <c r="BL36" s="11"/>
      <c r="BM36" s="11"/>
      <c r="BN36" s="11"/>
      <c r="BO36" s="11"/>
      <c r="BP36" s="11"/>
      <c r="BQ36" s="11"/>
      <c r="BR36" s="11"/>
      <c r="BS36" s="11"/>
      <c r="BT36" s="11"/>
      <c r="BU36" s="11"/>
      <c r="BV36" s="11"/>
      <c r="BW36" s="11"/>
      <c r="BX36" s="11"/>
      <c r="BY36" s="11"/>
      <c r="BZ36" s="11"/>
      <c r="CA36" s="11"/>
      <c r="CB36" s="11"/>
      <c r="CC36" s="11"/>
      <c r="CD36" s="11"/>
      <c r="CE36" s="11"/>
      <c r="CF36" s="11"/>
      <c r="CG36" s="11"/>
      <c r="CH36" s="11"/>
      <c r="CI36" s="11"/>
      <c r="CJ36" s="11"/>
      <c r="CK36" s="11"/>
      <c r="CL36" s="11"/>
      <c r="CM36" s="11"/>
      <c r="CN36" s="11"/>
      <c r="CO36" s="11"/>
      <c r="CP36" s="11"/>
      <c r="CQ36" s="11"/>
      <c r="CR36" s="11"/>
      <c r="CS36" s="11"/>
      <c r="CT36" s="11"/>
      <c r="CU36" s="11"/>
      <c r="CV36" s="11"/>
      <c r="CW36" s="11"/>
      <c r="CX36" s="11"/>
      <c r="CY36" s="11"/>
      <c r="CZ36" s="11"/>
      <c r="DA36" s="11"/>
      <c r="DB36" s="11"/>
      <c r="DC36" s="11"/>
      <c r="DD36" s="11"/>
      <c r="DE36" s="11"/>
      <c r="DF36" s="11"/>
      <c r="DG36" s="10">
        <v>213000.0</v>
      </c>
      <c r="DH36" s="11"/>
      <c r="DI36" s="11"/>
      <c r="DJ36" s="11"/>
      <c r="DK36" s="11"/>
      <c r="DL36" s="11"/>
      <c r="DM36" s="11"/>
      <c r="DN36" s="11"/>
      <c r="DO36" s="11"/>
      <c r="DP36" s="11"/>
      <c r="DQ36" s="11"/>
      <c r="DR36" s="11"/>
      <c r="DS36" s="11"/>
      <c r="DT36" s="11"/>
      <c r="DU36" s="11"/>
      <c r="DV36" s="11"/>
      <c r="DW36" s="11"/>
      <c r="DX36" s="11"/>
      <c r="DY36" s="11"/>
      <c r="DZ36" s="11"/>
      <c r="EA36" s="11"/>
      <c r="EB36" s="11"/>
      <c r="EC36" s="11"/>
      <c r="ED36" s="11"/>
      <c r="EE36" s="11"/>
      <c r="EF36" s="11"/>
      <c r="EG36" s="10">
        <v>250000.0</v>
      </c>
      <c r="EH36" s="10">
        <v>932.0</v>
      </c>
      <c r="EI36" s="11"/>
      <c r="EJ36" s="11"/>
      <c r="EK36" s="11"/>
      <c r="EL36" s="11"/>
      <c r="EM36" s="11"/>
      <c r="EN36" s="11"/>
      <c r="EO36" s="11"/>
      <c r="EP36" s="11"/>
      <c r="EQ36" s="11"/>
      <c r="ER36" s="11"/>
      <c r="ES36" s="11"/>
      <c r="ET36" s="11"/>
      <c r="EU36" s="11"/>
      <c r="EV36" s="11"/>
      <c r="EW36" s="11"/>
      <c r="EX36" s="11"/>
      <c r="EY36" s="11"/>
      <c r="EZ36" s="11"/>
      <c r="FA36" s="11"/>
      <c r="FB36" s="11"/>
      <c r="FC36" s="11"/>
      <c r="FD36" s="11"/>
      <c r="FE36" s="11"/>
      <c r="FF36" s="11"/>
      <c r="FG36" s="11"/>
      <c r="FH36" s="11"/>
      <c r="FI36" s="11"/>
      <c r="FJ36" s="11"/>
      <c r="FK36" s="11"/>
      <c r="FL36" s="11"/>
      <c r="FM36" s="11"/>
      <c r="FN36" s="11"/>
      <c r="FO36" s="11"/>
      <c r="FP36" s="11"/>
      <c r="FQ36" s="11"/>
      <c r="FR36" s="11"/>
      <c r="FS36" s="11"/>
      <c r="FT36" s="11"/>
      <c r="FU36" s="11"/>
      <c r="FV36" s="11"/>
      <c r="FW36" s="11"/>
      <c r="FX36" s="11"/>
      <c r="FY36" s="11"/>
      <c r="FZ36" s="11"/>
      <c r="GA36" s="11"/>
      <c r="GB36" s="11"/>
      <c r="GC36" s="11"/>
      <c r="GD36" s="11"/>
      <c r="GE36" s="11"/>
      <c r="GF36" s="11"/>
      <c r="GG36" s="11"/>
      <c r="GH36" s="11"/>
      <c r="GI36" s="11"/>
      <c r="GJ36" s="11"/>
      <c r="GK36" s="11"/>
      <c r="GL36" s="11"/>
      <c r="GM36" s="11"/>
      <c r="GN36" s="11"/>
      <c r="GO36" s="11"/>
      <c r="GP36" s="11"/>
      <c r="GQ36" s="11"/>
      <c r="GR36" s="11"/>
      <c r="GS36" s="11"/>
      <c r="GT36" s="11"/>
      <c r="GU36" s="11"/>
      <c r="GV36" s="11"/>
      <c r="GW36" s="11"/>
      <c r="GX36" s="11"/>
      <c r="GY36" s="11"/>
      <c r="GZ36" s="11"/>
      <c r="HA36" s="11"/>
      <c r="HB36" s="11"/>
      <c r="HC36" s="11"/>
      <c r="HD36" s="11"/>
      <c r="HE36" s="11"/>
      <c r="HF36" s="11"/>
      <c r="HG36" s="11"/>
      <c r="HH36" s="11"/>
      <c r="HI36" s="11"/>
      <c r="HJ36" s="11"/>
      <c r="HK36" s="11"/>
      <c r="HL36" s="11"/>
      <c r="HM36" s="11"/>
      <c r="HN36" s="11"/>
      <c r="HO36" s="11"/>
      <c r="HP36" s="11"/>
      <c r="HQ36" s="11"/>
      <c r="HR36" s="11"/>
      <c r="HS36" s="11"/>
      <c r="HT36" s="11"/>
      <c r="HU36" s="11"/>
      <c r="HV36" s="11"/>
      <c r="HW36" s="11"/>
      <c r="HX36" s="11"/>
      <c r="HY36" s="11"/>
      <c r="HZ36" s="11"/>
      <c r="IA36" s="11"/>
      <c r="IB36" s="11"/>
      <c r="IC36" s="11"/>
      <c r="ID36" s="11"/>
      <c r="IE36" s="11"/>
      <c r="IF36" s="11"/>
      <c r="IG36" s="11"/>
      <c r="IH36" s="11"/>
      <c r="II36" s="11"/>
      <c r="IJ36" s="11"/>
      <c r="IK36" s="11"/>
      <c r="IL36" s="11"/>
      <c r="IM36" s="11"/>
      <c r="IN36" s="11"/>
      <c r="IO36" s="11"/>
      <c r="IP36" s="11"/>
      <c r="IQ36" s="11"/>
      <c r="IR36" s="11"/>
      <c r="IS36" s="11"/>
      <c r="IT36" s="11"/>
      <c r="IU36" s="11"/>
      <c r="IV36" s="11"/>
      <c r="IW36" s="11"/>
      <c r="IX36" s="11"/>
      <c r="IY36" s="11"/>
      <c r="IZ36" s="11"/>
      <c r="JA36" s="11"/>
      <c r="JB36" s="11"/>
      <c r="JC36" s="11"/>
      <c r="JD36" s="11"/>
      <c r="JE36" s="11"/>
      <c r="JF36" s="11"/>
      <c r="JG36" s="11"/>
      <c r="JH36" s="11"/>
      <c r="JI36" s="11"/>
      <c r="JJ36" s="11"/>
      <c r="JK36" s="11"/>
      <c r="JL36" s="11"/>
      <c r="JM36" s="11"/>
      <c r="JN36" s="11"/>
      <c r="JO36" s="11"/>
      <c r="JP36" s="11"/>
      <c r="JQ36" s="11"/>
      <c r="JR36" s="11"/>
      <c r="JS36" s="11"/>
      <c r="JT36" s="11"/>
      <c r="JU36" s="11"/>
      <c r="JV36" s="11"/>
      <c r="JW36" s="11"/>
      <c r="JX36" s="11"/>
      <c r="JY36" s="11"/>
      <c r="JZ36" s="11"/>
      <c r="KA36" s="11"/>
      <c r="KB36" s="11"/>
      <c r="KC36" s="11"/>
      <c r="KD36" s="11"/>
      <c r="KE36" s="11"/>
      <c r="KF36" s="11"/>
      <c r="KG36" s="11"/>
      <c r="KH36" s="11"/>
      <c r="KI36" s="11"/>
      <c r="KJ36" s="11"/>
      <c r="KK36" s="11"/>
      <c r="KL36" s="11"/>
      <c r="KM36" s="11"/>
      <c r="KN36" s="11"/>
      <c r="KO36" s="11"/>
      <c r="KP36" s="11"/>
      <c r="KQ36" s="11"/>
      <c r="KR36" s="11"/>
      <c r="KS36" s="11"/>
      <c r="KT36" s="11"/>
      <c r="KU36" s="11"/>
      <c r="KV36" s="11"/>
      <c r="KW36" s="11"/>
      <c r="KX36" s="11"/>
      <c r="KY36" s="11"/>
      <c r="KZ36" s="11"/>
      <c r="LA36" s="11"/>
      <c r="LB36" s="11"/>
      <c r="LC36" s="11"/>
      <c r="LD36" s="11"/>
      <c r="LE36" s="11"/>
      <c r="LF36" s="11"/>
      <c r="LG36" s="11"/>
      <c r="LH36" s="11"/>
      <c r="LI36" s="11"/>
      <c r="LJ36" s="11"/>
      <c r="LK36" s="11"/>
      <c r="LL36" s="11"/>
      <c r="LM36" s="11"/>
      <c r="LN36" s="11"/>
      <c r="LO36" s="11"/>
      <c r="LP36" s="11"/>
      <c r="LQ36" s="11"/>
      <c r="LR36" s="11"/>
      <c r="LS36" s="11"/>
      <c r="LT36" s="11"/>
      <c r="LU36" s="11"/>
      <c r="LV36" s="11"/>
      <c r="LW36" s="11"/>
      <c r="LX36" s="11"/>
      <c r="LY36" s="11"/>
      <c r="LZ36" s="11"/>
      <c r="MA36" s="11"/>
      <c r="MB36" s="11"/>
      <c r="MC36" s="11"/>
      <c r="MD36" s="11"/>
      <c r="ME36" s="11"/>
      <c r="MF36" s="11"/>
      <c r="MG36" s="11"/>
      <c r="MH36" s="11"/>
      <c r="MI36" s="11"/>
      <c r="MJ36" s="11"/>
      <c r="MK36" s="11"/>
      <c r="ML36" s="11"/>
      <c r="MM36" s="11"/>
      <c r="MN36" s="11"/>
      <c r="MO36" s="11"/>
      <c r="MP36" s="11"/>
      <c r="MQ36" s="11"/>
      <c r="MR36" s="11"/>
      <c r="MS36" s="11"/>
      <c r="MT36" s="11"/>
      <c r="MU36" s="11"/>
      <c r="MV36" s="11"/>
      <c r="MW36" s="11"/>
      <c r="MX36" s="11"/>
      <c r="MY36" s="11"/>
      <c r="MZ36" s="11"/>
      <c r="NA36" s="11"/>
      <c r="NB36" s="11"/>
      <c r="NC36" s="11"/>
      <c r="ND36" s="11"/>
      <c r="NE36" s="11"/>
      <c r="NF36" s="11"/>
      <c r="NG36" s="11"/>
      <c r="NH36" s="11"/>
      <c r="NI36" s="11"/>
      <c r="NJ36" s="11"/>
      <c r="NK36" s="11"/>
      <c r="NL36" s="11"/>
      <c r="NM36" s="11"/>
      <c r="NN36" s="11"/>
      <c r="NO36" s="11"/>
      <c r="NP36" s="11"/>
      <c r="NQ36" s="11"/>
      <c r="NR36" s="11"/>
      <c r="NS36" s="11"/>
      <c r="NT36" s="11"/>
      <c r="NU36" s="11"/>
      <c r="NV36" s="11"/>
      <c r="NW36" s="11"/>
      <c r="NX36" s="11"/>
      <c r="NY36" s="11"/>
      <c r="NZ36" s="11"/>
      <c r="OA36" s="11"/>
      <c r="OB36" s="11"/>
      <c r="OC36" s="11"/>
      <c r="OD36" s="11"/>
      <c r="OE36" s="11"/>
      <c r="OF36" s="11"/>
      <c r="OG36" s="11"/>
      <c r="OH36" s="11"/>
      <c r="OI36" s="11"/>
      <c r="OJ36" s="11"/>
      <c r="OK36" s="11"/>
      <c r="OL36" s="11"/>
      <c r="OM36" s="11"/>
      <c r="ON36" s="11"/>
      <c r="OO36" s="11"/>
      <c r="OP36" s="11"/>
      <c r="OQ36" s="11"/>
      <c r="OR36" s="11"/>
      <c r="OS36" s="11"/>
      <c r="OT36" s="11"/>
      <c r="OU36" s="11"/>
      <c r="OV36" s="11"/>
      <c r="OW36" s="11"/>
      <c r="OX36" s="11"/>
      <c r="OY36" s="11"/>
      <c r="OZ36" s="11"/>
      <c r="PA36" s="11"/>
      <c r="PB36" s="11"/>
      <c r="PC36" s="11"/>
      <c r="PD36" s="11"/>
      <c r="PE36" s="11"/>
      <c r="PF36" s="11"/>
      <c r="PG36" s="11"/>
      <c r="PH36" s="11"/>
      <c r="PI36" s="11"/>
      <c r="PJ36" s="11"/>
      <c r="PK36" s="11"/>
      <c r="PL36" s="11"/>
      <c r="PM36" s="11"/>
      <c r="PN36" s="11"/>
      <c r="PO36" s="11"/>
      <c r="PP36" s="11"/>
      <c r="PQ36" s="11"/>
      <c r="PR36" s="11"/>
      <c r="PS36" s="11"/>
      <c r="PT36" s="11"/>
      <c r="PU36" s="11"/>
      <c r="PV36" s="11"/>
      <c r="PW36" s="11"/>
      <c r="PX36" s="11"/>
      <c r="PY36" s="11"/>
      <c r="PZ36" s="11"/>
      <c r="QA36" s="11"/>
      <c r="QB36" s="11"/>
      <c r="QC36" s="11"/>
      <c r="QD36" s="11"/>
      <c r="QE36" s="11"/>
      <c r="QF36" s="11"/>
      <c r="QG36" s="11"/>
      <c r="QH36" s="11"/>
      <c r="QI36" s="11"/>
      <c r="QJ36" s="11"/>
      <c r="QK36" s="11"/>
      <c r="QL36" s="11"/>
      <c r="QM36" s="11"/>
      <c r="QN36" s="11"/>
      <c r="QO36" s="11"/>
      <c r="QP36" s="11"/>
      <c r="QQ36" s="11"/>
      <c r="QR36" s="11"/>
      <c r="QS36" s="11"/>
      <c r="QT36" s="11"/>
      <c r="QU36" s="11"/>
      <c r="QV36" s="11"/>
      <c r="QW36" s="11"/>
      <c r="QX36" s="11"/>
      <c r="QY36" s="11"/>
      <c r="QZ36" s="11"/>
      <c r="RA36" s="11"/>
      <c r="RB36" s="11"/>
      <c r="RC36" s="11"/>
      <c r="RD36" s="11"/>
      <c r="RE36" s="11"/>
      <c r="RF36" s="11"/>
      <c r="RG36" s="11"/>
      <c r="RH36" s="11"/>
      <c r="RI36" s="11"/>
      <c r="RJ36" s="11"/>
      <c r="RK36" s="11"/>
      <c r="RL36" s="11"/>
      <c r="RM36" s="11"/>
      <c r="RN36" s="11"/>
      <c r="RO36" s="11"/>
      <c r="RP36" s="11"/>
      <c r="RQ36" s="11"/>
      <c r="RR36" s="11"/>
      <c r="RS36" s="11"/>
      <c r="RT36" s="11"/>
      <c r="RU36" s="11"/>
      <c r="RV36" s="11"/>
      <c r="RW36" s="11"/>
      <c r="RX36" s="11"/>
      <c r="RY36" s="11"/>
      <c r="RZ36" s="11"/>
      <c r="SA36" s="11"/>
      <c r="SB36" s="11"/>
      <c r="SC36" s="11"/>
      <c r="SD36" s="11"/>
      <c r="SE36" s="11"/>
      <c r="SF36" s="11"/>
      <c r="SG36" s="11"/>
      <c r="SH36" s="11"/>
      <c r="SI36" s="11"/>
      <c r="SJ36" s="11"/>
      <c r="SK36" s="11"/>
      <c r="SL36" s="11"/>
      <c r="SM36" s="11"/>
      <c r="SN36" s="11"/>
      <c r="SO36" s="11"/>
      <c r="SP36" s="11"/>
      <c r="SQ36" s="11"/>
      <c r="SR36" s="11"/>
      <c r="SS36" s="11"/>
      <c r="ST36" s="11"/>
      <c r="SU36" s="11"/>
      <c r="SV36" s="11"/>
      <c r="SW36" s="11"/>
      <c r="SX36" s="11"/>
      <c r="SY36" s="11"/>
      <c r="SZ36" s="11"/>
      <c r="TA36" s="11"/>
      <c r="TB36" s="11"/>
      <c r="TC36" s="11"/>
      <c r="TD36" s="11"/>
      <c r="TE36" s="11"/>
      <c r="TF36" s="11"/>
      <c r="TG36" s="11"/>
      <c r="TH36" s="11"/>
      <c r="TI36" s="11"/>
      <c r="TJ36" s="11"/>
      <c r="TK36" s="11"/>
      <c r="TL36" s="11"/>
      <c r="TM36" s="11"/>
      <c r="TN36" s="11"/>
      <c r="TO36" s="11"/>
      <c r="TP36" s="11"/>
      <c r="TQ36" s="11"/>
      <c r="TR36" s="11"/>
      <c r="TS36" s="11"/>
      <c r="TT36" s="11"/>
      <c r="TU36" s="11"/>
      <c r="TV36" s="11"/>
      <c r="TW36" s="11"/>
      <c r="TX36" s="11"/>
      <c r="TY36" s="11"/>
      <c r="TZ36" s="11"/>
      <c r="UA36" s="11"/>
      <c r="UB36" s="11"/>
      <c r="UC36" s="11"/>
      <c r="UD36" s="11"/>
      <c r="UE36" s="11"/>
      <c r="UF36" s="11"/>
      <c r="UG36" s="11"/>
      <c r="UH36" s="11"/>
      <c r="UI36" s="11"/>
      <c r="UJ36" s="11"/>
      <c r="UK36" s="11"/>
      <c r="UL36" s="11"/>
      <c r="UM36" s="11"/>
      <c r="UN36" s="11"/>
      <c r="UO36" s="11"/>
      <c r="UP36" s="11"/>
      <c r="UQ36" s="11"/>
      <c r="UR36" s="11"/>
      <c r="US36" s="11"/>
      <c r="UT36" s="11"/>
      <c r="UU36" s="11"/>
      <c r="UV36" s="11"/>
      <c r="UW36" s="11"/>
      <c r="UX36" s="11"/>
      <c r="UY36" s="11"/>
      <c r="UZ36" s="11"/>
      <c r="VA36" s="11"/>
      <c r="VB36" s="11"/>
      <c r="VC36" s="11"/>
      <c r="VD36" s="11"/>
      <c r="VE36" s="11"/>
      <c r="VF36" s="11"/>
      <c r="VG36" s="11"/>
      <c r="VH36" s="11"/>
      <c r="VI36" s="11"/>
      <c r="VJ36" s="11"/>
      <c r="VK36" s="11"/>
      <c r="VL36" s="11"/>
      <c r="VM36" s="11"/>
      <c r="VN36" s="11"/>
      <c r="VO36" s="11"/>
      <c r="VP36" s="11"/>
      <c r="VQ36" s="11"/>
      <c r="VR36" s="11"/>
      <c r="VS36" s="11"/>
      <c r="VT36" s="11"/>
      <c r="VU36" s="11"/>
      <c r="VV36" s="11"/>
      <c r="VW36" s="11"/>
      <c r="VX36" s="11"/>
      <c r="VY36" s="11"/>
      <c r="VZ36" s="11"/>
      <c r="WA36" s="11"/>
      <c r="WB36" s="11"/>
      <c r="WC36" s="11"/>
      <c r="WD36" s="11"/>
      <c r="WE36" s="11"/>
      <c r="WF36" s="11"/>
      <c r="WG36" s="11"/>
      <c r="WH36" s="11"/>
      <c r="WI36" s="11"/>
      <c r="WJ36" s="11"/>
      <c r="WK36" s="11"/>
      <c r="WL36" s="11"/>
      <c r="WM36" s="11"/>
      <c r="WN36" s="11"/>
      <c r="WO36" s="11"/>
      <c r="WP36" s="11"/>
      <c r="WQ36" s="11"/>
      <c r="WR36" s="11"/>
      <c r="WS36" s="11"/>
      <c r="WT36" s="11"/>
      <c r="WU36" s="11"/>
      <c r="WV36" s="11"/>
      <c r="WW36" s="11"/>
      <c r="WX36" s="11"/>
      <c r="WY36" s="11"/>
      <c r="WZ36" s="11"/>
      <c r="XA36" s="11"/>
      <c r="XB36" s="11"/>
      <c r="XC36" s="11"/>
      <c r="XD36" s="11"/>
      <c r="XE36" s="11"/>
      <c r="XF36" s="11"/>
      <c r="XG36" s="11"/>
      <c r="XH36" s="11"/>
      <c r="XI36" s="11"/>
      <c r="XJ36" s="11"/>
      <c r="XK36" s="11"/>
      <c r="XL36" s="11"/>
      <c r="XM36" s="11"/>
      <c r="XN36" s="11"/>
      <c r="XO36" s="11"/>
      <c r="XP36" s="11"/>
      <c r="XQ36" s="11"/>
      <c r="XR36" s="11"/>
      <c r="XS36" s="11"/>
      <c r="XT36" s="11"/>
      <c r="XU36" s="11"/>
      <c r="XV36" s="11"/>
      <c r="XW36" s="11"/>
      <c r="XX36" s="11"/>
      <c r="XY36" s="11"/>
      <c r="XZ36" s="11"/>
      <c r="YA36" s="11"/>
      <c r="YB36" s="11"/>
      <c r="YC36" s="11"/>
      <c r="YD36" s="11"/>
      <c r="YE36" s="11"/>
      <c r="YF36" s="11"/>
      <c r="YG36" s="11"/>
      <c r="YH36" s="11"/>
      <c r="YI36" s="11"/>
      <c r="YJ36" s="11"/>
      <c r="YK36" s="11"/>
      <c r="YL36" s="11"/>
      <c r="YM36" s="11"/>
      <c r="YN36" s="11"/>
      <c r="YO36" s="11"/>
      <c r="YP36" s="11"/>
      <c r="YQ36" s="11"/>
      <c r="YR36" s="11"/>
      <c r="YS36" s="11"/>
      <c r="YT36" s="11"/>
      <c r="YU36" s="11"/>
      <c r="YV36" s="11"/>
      <c r="YW36" s="11"/>
      <c r="YX36" s="11"/>
      <c r="YY36" s="11"/>
      <c r="YZ36" s="11"/>
      <c r="ZA36" s="11"/>
      <c r="ZB36" s="11"/>
      <c r="ZC36" s="11"/>
      <c r="ZD36" s="11"/>
      <c r="ZE36" s="11"/>
      <c r="ZF36" s="11"/>
      <c r="ZG36" s="11"/>
      <c r="ZH36" s="11"/>
      <c r="ZI36" s="11"/>
      <c r="ZJ36" s="11"/>
      <c r="ZK36" s="11"/>
      <c r="ZL36" s="11"/>
      <c r="ZM36" s="11"/>
      <c r="ZN36" s="11"/>
      <c r="ZO36" s="11"/>
      <c r="ZP36" s="11"/>
      <c r="ZQ36" s="11"/>
      <c r="ZR36" s="11"/>
      <c r="ZS36" s="11"/>
      <c r="ZT36" s="11"/>
      <c r="ZU36" s="11"/>
      <c r="ZV36" s="11"/>
      <c r="ZW36" s="11"/>
      <c r="ZX36" s="11"/>
      <c r="ZY36" s="11"/>
      <c r="ZZ36" s="11"/>
      <c r="AAA36" s="11"/>
      <c r="AAB36" s="11"/>
      <c r="AAC36" s="11"/>
      <c r="AAD36" s="11"/>
      <c r="AAE36" s="11"/>
      <c r="AAF36" s="11"/>
      <c r="AAG36" s="11"/>
      <c r="AAH36" s="11"/>
      <c r="AAI36" s="11"/>
      <c r="AAJ36" s="11"/>
      <c r="AAK36" s="11"/>
      <c r="AAL36" s="11"/>
      <c r="AAM36" s="11"/>
      <c r="AAN36" s="11"/>
      <c r="AAO36" s="11"/>
      <c r="AAP36" s="11"/>
      <c r="AAQ36" s="11"/>
      <c r="AAR36" s="11"/>
      <c r="AAS36" s="11"/>
      <c r="AAT36" s="11"/>
      <c r="AAU36" s="11"/>
      <c r="AAV36" s="11"/>
      <c r="AAW36" s="11"/>
      <c r="AAX36" s="11"/>
      <c r="AAY36" s="11"/>
      <c r="AAZ36" s="11"/>
      <c r="ABA36" s="11"/>
      <c r="ABB36" s="11"/>
      <c r="ABC36" s="11"/>
      <c r="ABD36" s="11"/>
      <c r="ABE36" s="11"/>
      <c r="ABF36" s="11"/>
      <c r="ABG36" s="11"/>
      <c r="ABH36" s="11"/>
      <c r="ABI36" s="11"/>
      <c r="ABJ36" s="11"/>
      <c r="ABK36" s="11"/>
      <c r="ABL36" s="11"/>
      <c r="ABM36" s="11"/>
      <c r="ABN36" s="11"/>
      <c r="ABO36" s="11"/>
      <c r="ABP36" s="11"/>
      <c r="ABQ36" s="11"/>
      <c r="ABR36" s="11"/>
      <c r="ABS36" s="11"/>
      <c r="ABT36" s="11"/>
      <c r="ABU36" s="11"/>
      <c r="ABV36" s="11"/>
      <c r="ABW36" s="11"/>
      <c r="ABX36" s="11"/>
      <c r="ABY36" s="11"/>
      <c r="ABZ36" s="11"/>
      <c r="ACA36" s="11"/>
      <c r="ACB36" s="11"/>
      <c r="ACC36" s="11"/>
      <c r="ACD36" s="11"/>
      <c r="ACE36" s="11"/>
      <c r="ACF36" s="11"/>
      <c r="ACG36" s="11"/>
      <c r="ACH36" s="11"/>
      <c r="ACI36" s="11"/>
      <c r="ACJ36" s="11"/>
      <c r="ACK36" s="11"/>
      <c r="ACL36" s="11"/>
      <c r="ACM36" s="11"/>
      <c r="ACN36" s="11"/>
      <c r="ACO36" s="11"/>
      <c r="ACP36" s="11"/>
      <c r="ACQ36" s="11"/>
      <c r="ACR36" s="11"/>
      <c r="ACS36" s="11"/>
      <c r="ACT36" s="11"/>
      <c r="ACU36" s="11"/>
      <c r="ACV36" s="11"/>
      <c r="ACW36" s="11"/>
      <c r="ACX36" s="11"/>
      <c r="ACY36" s="11"/>
      <c r="ACZ36" s="11"/>
      <c r="ADA36" s="11"/>
      <c r="ADB36" s="11"/>
      <c r="ADC36" s="11"/>
      <c r="ADD36" s="11"/>
      <c r="ADE36" s="11"/>
      <c r="ADF36" s="11"/>
      <c r="ADG36" s="11"/>
      <c r="ADH36" s="11"/>
      <c r="ADI36" s="11"/>
      <c r="ADJ36" s="11"/>
      <c r="ADK36" s="11"/>
      <c r="ADL36" s="11"/>
      <c r="ADM36" s="11"/>
      <c r="ADN36" s="11"/>
      <c r="ADO36" s="11"/>
      <c r="ADP36" s="11"/>
      <c r="ADQ36" s="11"/>
      <c r="ADR36" s="11"/>
      <c r="ADS36" s="11"/>
      <c r="ADT36" s="11"/>
      <c r="ADU36" s="11"/>
      <c r="ADV36" s="11"/>
      <c r="ADW36" s="11"/>
      <c r="ADX36" s="11"/>
      <c r="ADY36" s="11"/>
      <c r="ADZ36" s="11"/>
      <c r="AEA36" s="11"/>
      <c r="AEB36" s="11"/>
      <c r="AEC36" s="11"/>
      <c r="AED36" s="11"/>
      <c r="AEE36" s="11"/>
      <c r="AEF36" s="11"/>
      <c r="AEG36" s="11"/>
      <c r="AEH36" s="11"/>
      <c r="AEI36" s="11"/>
      <c r="AEJ36" s="11"/>
      <c r="AEK36" s="11"/>
      <c r="AEL36" s="11"/>
      <c r="AEM36" s="11"/>
      <c r="AEN36" s="11"/>
      <c r="AEO36" s="11"/>
      <c r="AEP36" s="11"/>
      <c r="AEQ36" s="11"/>
      <c r="AER36" s="11"/>
      <c r="AES36" s="11"/>
      <c r="AET36" s="11"/>
      <c r="AEU36" s="11"/>
      <c r="AEV36" s="11"/>
      <c r="AEW36" s="11"/>
      <c r="AEX36" s="11"/>
      <c r="AEY36" s="11"/>
      <c r="AEZ36" s="11"/>
      <c r="AFA36" s="11"/>
      <c r="AFB36" s="11"/>
      <c r="AFC36" s="11"/>
      <c r="AFD36" s="11"/>
      <c r="AFE36" s="11"/>
      <c r="AFF36" s="11"/>
      <c r="AFG36" s="11"/>
      <c r="AFH36" s="11"/>
      <c r="AFI36" s="11"/>
      <c r="AFJ36" s="11"/>
      <c r="AFK36" s="11"/>
      <c r="AFL36" s="11"/>
      <c r="AFM36" s="11"/>
      <c r="AFN36" s="11"/>
      <c r="AFO36" s="11"/>
      <c r="AFP36" s="11"/>
      <c r="AFQ36" s="11"/>
      <c r="AFR36" s="11"/>
      <c r="AFS36" s="11"/>
      <c r="AFT36" s="11"/>
      <c r="AFU36" s="11"/>
      <c r="AFV36" s="11"/>
      <c r="AFW36" s="11"/>
      <c r="AFX36" s="11"/>
      <c r="AFY36" s="11"/>
      <c r="AFZ36" s="11"/>
      <c r="AGA36" s="11"/>
      <c r="AGB36" s="11"/>
      <c r="AGC36" s="11"/>
      <c r="AGD36" s="11"/>
      <c r="AGE36" s="11"/>
      <c r="AGF36" s="11"/>
      <c r="AGG36" s="11"/>
      <c r="AGH36" s="11"/>
      <c r="AGI36" s="11"/>
      <c r="AGJ36" s="11"/>
      <c r="AGK36" s="11"/>
      <c r="AGL36" s="11"/>
      <c r="AGM36" s="11"/>
      <c r="AGN36" s="11"/>
      <c r="AGO36" s="11"/>
      <c r="AGP36" s="11"/>
      <c r="AGQ36" s="11"/>
      <c r="AGR36" s="11"/>
      <c r="AGS36" s="11"/>
      <c r="AGT36" s="11"/>
      <c r="AGU36" s="11"/>
      <c r="AGV36" s="11"/>
      <c r="AGW36" s="11"/>
      <c r="AGX36" s="11"/>
      <c r="AGY36" s="11"/>
      <c r="AGZ36" s="11"/>
      <c r="AHA36" s="11"/>
      <c r="AHB36" s="11"/>
      <c r="AHC36" s="11"/>
      <c r="AHD36" s="11"/>
      <c r="AHE36" s="11"/>
      <c r="AHF36" s="11"/>
      <c r="AHG36" s="11"/>
      <c r="AHH36" s="11"/>
      <c r="AHI36" s="11"/>
      <c r="AHJ36" s="11"/>
      <c r="AHK36" s="11"/>
      <c r="AHL36" s="11"/>
      <c r="AHM36" s="11"/>
      <c r="AHN36" s="11"/>
      <c r="AHO36" s="11"/>
      <c r="AHP36" s="11"/>
      <c r="AHQ36" s="11"/>
      <c r="AHR36" s="11"/>
      <c r="AHS36" s="11"/>
      <c r="AHT36" s="11"/>
      <c r="AHU36" s="11"/>
      <c r="AHV36" s="11"/>
      <c r="AHW36" s="11"/>
      <c r="AHX36" s="11"/>
      <c r="AHY36" s="11"/>
      <c r="AHZ36" s="11"/>
      <c r="AIA36" s="11"/>
      <c r="AIB36" s="11"/>
      <c r="AIC36" s="11"/>
      <c r="AID36" s="11"/>
      <c r="AIE36" s="11"/>
      <c r="AIF36" s="11"/>
      <c r="AIG36" s="11"/>
      <c r="AIH36" s="11"/>
      <c r="AII36" s="11"/>
      <c r="AIJ36" s="11"/>
      <c r="AIK36" s="11"/>
      <c r="AIL36" s="11"/>
      <c r="AIM36" s="11"/>
    </row>
    <row r="37">
      <c r="B37" s="7" t="s">
        <v>494</v>
      </c>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c r="AO37" s="11"/>
      <c r="AP37" s="11"/>
      <c r="AQ37" s="11"/>
      <c r="AR37" s="11"/>
      <c r="AS37" s="11"/>
      <c r="AT37" s="11"/>
      <c r="AU37" s="11"/>
      <c r="AV37" s="11"/>
      <c r="AW37" s="11"/>
      <c r="AX37" s="11"/>
      <c r="AY37" s="11"/>
      <c r="AZ37" s="11"/>
      <c r="BA37" s="11"/>
      <c r="BB37" s="11"/>
      <c r="BC37" s="11"/>
      <c r="BD37" s="11"/>
      <c r="BE37" s="11"/>
      <c r="BF37" s="11"/>
      <c r="BG37" s="11"/>
      <c r="BH37" s="11"/>
      <c r="BI37" s="11"/>
      <c r="BJ37" s="11"/>
      <c r="BK37" s="11"/>
      <c r="BL37" s="11"/>
      <c r="BM37" s="11"/>
      <c r="BN37" s="11"/>
      <c r="BO37" s="11"/>
      <c r="BP37" s="11"/>
      <c r="BQ37" s="11"/>
      <c r="BR37" s="11"/>
      <c r="BS37" s="11"/>
      <c r="BT37" s="11"/>
      <c r="BU37" s="11"/>
      <c r="BV37" s="11"/>
      <c r="BW37" s="11"/>
      <c r="BX37" s="11"/>
      <c r="BY37" s="11"/>
      <c r="BZ37" s="11"/>
      <c r="CA37" s="11"/>
      <c r="CB37" s="11"/>
      <c r="CC37" s="11"/>
      <c r="CD37" s="11"/>
      <c r="CE37" s="11"/>
      <c r="CF37" s="11"/>
      <c r="CG37" s="11"/>
      <c r="CH37" s="11"/>
      <c r="CI37" s="11"/>
      <c r="CJ37" s="11"/>
      <c r="CK37" s="11"/>
      <c r="CL37" s="11"/>
      <c r="CM37" s="11"/>
      <c r="CN37" s="11"/>
      <c r="CO37" s="11"/>
      <c r="CP37" s="11"/>
      <c r="CQ37" s="11"/>
      <c r="CR37" s="11"/>
      <c r="CS37" s="11"/>
      <c r="CT37" s="11"/>
      <c r="CU37" s="11"/>
      <c r="CV37" s="11"/>
      <c r="CW37" s="11"/>
      <c r="CX37" s="11"/>
      <c r="CY37" s="11"/>
      <c r="CZ37" s="11"/>
      <c r="DA37" s="11"/>
      <c r="DB37" s="11"/>
      <c r="DC37" s="11"/>
      <c r="DD37" s="11"/>
      <c r="DE37" s="11"/>
      <c r="DF37" s="11"/>
      <c r="DG37" s="10">
        <v>43000.0</v>
      </c>
      <c r="DH37" s="11"/>
      <c r="DI37" s="11"/>
      <c r="DJ37" s="11"/>
      <c r="DK37" s="11"/>
      <c r="DL37" s="11"/>
      <c r="DM37" s="11"/>
      <c r="DN37" s="11"/>
      <c r="DO37" s="11"/>
      <c r="DP37" s="11"/>
      <c r="DQ37" s="11"/>
      <c r="DR37" s="11"/>
      <c r="DS37" s="11"/>
      <c r="DT37" s="11"/>
      <c r="DU37" s="11"/>
      <c r="DV37" s="11"/>
      <c r="DW37" s="11"/>
      <c r="DX37" s="11"/>
      <c r="DY37" s="11"/>
      <c r="DZ37" s="11"/>
      <c r="EA37" s="11"/>
      <c r="EB37" s="11"/>
      <c r="EC37" s="11"/>
      <c r="ED37" s="11"/>
      <c r="EE37" s="11"/>
      <c r="EF37" s="11"/>
      <c r="EG37" s="10">
        <v>215000.0</v>
      </c>
      <c r="EH37" s="11"/>
      <c r="EI37" s="11"/>
      <c r="EJ37" s="11"/>
      <c r="EK37" s="11"/>
      <c r="EL37" s="11"/>
      <c r="EM37" s="11"/>
      <c r="EN37" s="11"/>
      <c r="EO37" s="11"/>
      <c r="EP37" s="11"/>
      <c r="EQ37" s="11"/>
      <c r="ER37" s="11"/>
      <c r="ES37" s="11"/>
      <c r="ET37" s="11"/>
      <c r="EU37" s="11"/>
      <c r="EV37" s="11"/>
      <c r="EW37" s="11"/>
      <c r="EX37" s="11"/>
      <c r="EY37" s="11"/>
      <c r="EZ37" s="11"/>
      <c r="FA37" s="11"/>
      <c r="FB37" s="11"/>
      <c r="FC37" s="11"/>
      <c r="FD37" s="11"/>
      <c r="FE37" s="11"/>
      <c r="FF37" s="11"/>
      <c r="FG37" s="11"/>
      <c r="FH37" s="11"/>
      <c r="FI37" s="11"/>
      <c r="FJ37" s="11"/>
      <c r="FK37" s="11"/>
      <c r="FL37" s="11"/>
      <c r="FM37" s="11"/>
      <c r="FN37" s="11"/>
      <c r="FO37" s="11"/>
      <c r="FP37" s="11"/>
      <c r="FQ37" s="11"/>
      <c r="FR37" s="11"/>
      <c r="FS37" s="11"/>
      <c r="FT37" s="11"/>
      <c r="FU37" s="11"/>
      <c r="FV37" s="11"/>
      <c r="FW37" s="11"/>
      <c r="FX37" s="11"/>
      <c r="FY37" s="11"/>
      <c r="FZ37" s="11"/>
      <c r="GA37" s="11"/>
      <c r="GB37" s="11"/>
      <c r="GC37" s="11"/>
      <c r="GD37" s="11"/>
      <c r="GE37" s="11"/>
      <c r="GF37" s="11"/>
      <c r="GG37" s="11"/>
      <c r="GH37" s="11"/>
      <c r="GI37" s="11"/>
      <c r="GJ37" s="11"/>
      <c r="GK37" s="11"/>
      <c r="GL37" s="11"/>
      <c r="GM37" s="11"/>
      <c r="GN37" s="11"/>
      <c r="GO37" s="11"/>
      <c r="GP37" s="11"/>
      <c r="GQ37" s="11"/>
      <c r="GR37" s="11"/>
      <c r="GS37" s="11"/>
      <c r="GT37" s="11"/>
      <c r="GU37" s="11"/>
      <c r="GV37" s="11"/>
      <c r="GW37" s="11"/>
      <c r="GX37" s="11"/>
      <c r="GY37" s="11"/>
      <c r="GZ37" s="11"/>
      <c r="HA37" s="11"/>
      <c r="HB37" s="11"/>
      <c r="HC37" s="11"/>
      <c r="HD37" s="11"/>
      <c r="HE37" s="11"/>
      <c r="HF37" s="11"/>
      <c r="HG37" s="11"/>
      <c r="HH37" s="11"/>
      <c r="HI37" s="11"/>
      <c r="HJ37" s="11"/>
      <c r="HK37" s="11"/>
      <c r="HL37" s="11"/>
      <c r="HM37" s="11"/>
      <c r="HN37" s="11"/>
      <c r="HO37" s="11"/>
      <c r="HP37" s="11"/>
      <c r="HQ37" s="11"/>
      <c r="HR37" s="11"/>
      <c r="HS37" s="11"/>
      <c r="HT37" s="11"/>
      <c r="HU37" s="11"/>
      <c r="HV37" s="11"/>
      <c r="HW37" s="11"/>
      <c r="HX37" s="11"/>
      <c r="HY37" s="11"/>
      <c r="HZ37" s="11"/>
      <c r="IA37" s="11"/>
      <c r="IB37" s="11"/>
      <c r="IC37" s="11"/>
      <c r="ID37" s="11"/>
      <c r="IE37" s="11"/>
      <c r="IF37" s="11"/>
      <c r="IG37" s="11"/>
      <c r="IH37" s="11"/>
      <c r="II37" s="11"/>
      <c r="IJ37" s="11"/>
      <c r="IK37" s="11"/>
      <c r="IL37" s="11"/>
      <c r="IM37" s="11"/>
      <c r="IN37" s="11"/>
      <c r="IO37" s="11"/>
      <c r="IP37" s="11"/>
      <c r="IQ37" s="11"/>
      <c r="IR37" s="11"/>
      <c r="IS37" s="11"/>
      <c r="IT37" s="11"/>
      <c r="IU37" s="11"/>
      <c r="IV37" s="11"/>
      <c r="IW37" s="11"/>
      <c r="IX37" s="11"/>
      <c r="IY37" s="11"/>
      <c r="IZ37" s="11"/>
      <c r="JA37" s="11"/>
      <c r="JB37" s="11"/>
      <c r="JC37" s="11"/>
      <c r="JD37" s="11"/>
      <c r="JE37" s="11"/>
      <c r="JF37" s="11"/>
      <c r="JG37" s="11"/>
      <c r="JH37" s="11"/>
      <c r="JI37" s="11"/>
      <c r="JJ37" s="11"/>
      <c r="JK37" s="11"/>
      <c r="JL37" s="11"/>
      <c r="JM37" s="11"/>
      <c r="JN37" s="11"/>
      <c r="JO37" s="11"/>
      <c r="JP37" s="11"/>
      <c r="JQ37" s="11"/>
      <c r="JR37" s="11"/>
      <c r="JS37" s="11"/>
      <c r="JT37" s="11"/>
      <c r="JU37" s="11"/>
      <c r="JV37" s="11"/>
      <c r="JW37" s="11"/>
      <c r="JX37" s="11"/>
      <c r="JY37" s="11"/>
      <c r="JZ37" s="11"/>
      <c r="KA37" s="11"/>
      <c r="KB37" s="11"/>
      <c r="KC37" s="11"/>
      <c r="KD37" s="11"/>
      <c r="KE37" s="11"/>
      <c r="KF37" s="11"/>
      <c r="KG37" s="11"/>
      <c r="KH37" s="11"/>
      <c r="KI37" s="11"/>
      <c r="KJ37" s="11"/>
      <c r="KK37" s="11"/>
      <c r="KL37" s="11"/>
      <c r="KM37" s="11"/>
      <c r="KN37" s="11"/>
      <c r="KO37" s="11"/>
      <c r="KP37" s="11"/>
      <c r="KQ37" s="11"/>
      <c r="KR37" s="11"/>
      <c r="KS37" s="11"/>
      <c r="KT37" s="11"/>
      <c r="KU37" s="11"/>
      <c r="KV37" s="11"/>
      <c r="KW37" s="11"/>
      <c r="KX37" s="11"/>
      <c r="KY37" s="11"/>
      <c r="KZ37" s="11"/>
      <c r="LA37" s="11"/>
      <c r="LB37" s="11"/>
      <c r="LC37" s="11"/>
      <c r="LD37" s="11"/>
      <c r="LE37" s="11"/>
      <c r="LF37" s="11"/>
      <c r="LG37" s="11"/>
      <c r="LH37" s="11"/>
      <c r="LI37" s="11"/>
      <c r="LJ37" s="11"/>
      <c r="LK37" s="11"/>
      <c r="LL37" s="11"/>
      <c r="LM37" s="11"/>
      <c r="LN37" s="11"/>
      <c r="LO37" s="11"/>
      <c r="LP37" s="11"/>
      <c r="LQ37" s="11"/>
      <c r="LR37" s="11"/>
      <c r="LS37" s="11"/>
      <c r="LT37" s="11"/>
      <c r="LU37" s="11"/>
      <c r="LV37" s="11"/>
      <c r="LW37" s="11"/>
      <c r="LX37" s="11"/>
      <c r="LY37" s="11"/>
      <c r="LZ37" s="11"/>
      <c r="MA37" s="11"/>
      <c r="MB37" s="11"/>
      <c r="MC37" s="11"/>
      <c r="MD37" s="11"/>
      <c r="ME37" s="11"/>
      <c r="MF37" s="11"/>
      <c r="MG37" s="11"/>
      <c r="MH37" s="11"/>
      <c r="MI37" s="11"/>
      <c r="MJ37" s="11"/>
      <c r="MK37" s="11"/>
      <c r="ML37" s="11"/>
      <c r="MM37" s="11"/>
      <c r="MN37" s="11"/>
      <c r="MO37" s="11"/>
      <c r="MP37" s="11"/>
      <c r="MQ37" s="11"/>
      <c r="MR37" s="11"/>
      <c r="MS37" s="11"/>
      <c r="MT37" s="11"/>
      <c r="MU37" s="11"/>
      <c r="MV37" s="11"/>
      <c r="MW37" s="11"/>
      <c r="MX37" s="11"/>
      <c r="MY37" s="11"/>
      <c r="MZ37" s="11"/>
      <c r="NA37" s="11"/>
      <c r="NB37" s="11"/>
      <c r="NC37" s="11"/>
      <c r="ND37" s="11"/>
      <c r="NE37" s="11"/>
      <c r="NF37" s="11"/>
      <c r="NG37" s="11"/>
      <c r="NH37" s="11"/>
      <c r="NI37" s="11"/>
      <c r="NJ37" s="11"/>
      <c r="NK37" s="11"/>
      <c r="NL37" s="11"/>
      <c r="NM37" s="11"/>
      <c r="NN37" s="11"/>
      <c r="NO37" s="11"/>
      <c r="NP37" s="11"/>
      <c r="NQ37" s="11"/>
      <c r="NR37" s="11"/>
      <c r="NS37" s="11"/>
      <c r="NT37" s="11"/>
      <c r="NU37" s="11"/>
      <c r="NV37" s="11"/>
      <c r="NW37" s="11"/>
      <c r="NX37" s="11"/>
      <c r="NY37" s="11"/>
      <c r="NZ37" s="11"/>
      <c r="OA37" s="11"/>
      <c r="OB37" s="11"/>
      <c r="OC37" s="11"/>
      <c r="OD37" s="11"/>
      <c r="OE37" s="11"/>
      <c r="OF37" s="11"/>
      <c r="OG37" s="11"/>
      <c r="OH37" s="11"/>
      <c r="OI37" s="11"/>
      <c r="OJ37" s="11"/>
      <c r="OK37" s="11"/>
      <c r="OL37" s="11"/>
      <c r="OM37" s="11"/>
      <c r="ON37" s="11"/>
      <c r="OO37" s="11"/>
      <c r="OP37" s="11"/>
      <c r="OQ37" s="11"/>
      <c r="OR37" s="11"/>
      <c r="OS37" s="11"/>
      <c r="OT37" s="11"/>
      <c r="OU37" s="11"/>
      <c r="OV37" s="11"/>
      <c r="OW37" s="11"/>
      <c r="OX37" s="11"/>
      <c r="OY37" s="11"/>
      <c r="OZ37" s="11"/>
      <c r="PA37" s="11"/>
      <c r="PB37" s="11"/>
      <c r="PC37" s="11"/>
      <c r="PD37" s="11"/>
      <c r="PE37" s="11"/>
      <c r="PF37" s="11"/>
      <c r="PG37" s="11"/>
      <c r="PH37" s="11"/>
      <c r="PI37" s="11"/>
      <c r="PJ37" s="11"/>
      <c r="PK37" s="11"/>
      <c r="PL37" s="11"/>
      <c r="PM37" s="11"/>
      <c r="PN37" s="11"/>
      <c r="PO37" s="11"/>
      <c r="PP37" s="11"/>
      <c r="PQ37" s="11"/>
      <c r="PR37" s="11"/>
      <c r="PS37" s="11"/>
      <c r="PT37" s="11"/>
      <c r="PU37" s="11"/>
      <c r="PV37" s="11"/>
      <c r="PW37" s="11"/>
      <c r="PX37" s="11"/>
      <c r="PY37" s="11"/>
      <c r="PZ37" s="11"/>
      <c r="QA37" s="11"/>
      <c r="QB37" s="11"/>
      <c r="QC37" s="11"/>
      <c r="QD37" s="11"/>
      <c r="QE37" s="11"/>
      <c r="QF37" s="11"/>
      <c r="QG37" s="11"/>
      <c r="QH37" s="11"/>
      <c r="QI37" s="11"/>
      <c r="QJ37" s="11"/>
      <c r="QK37" s="11"/>
      <c r="QL37" s="11"/>
      <c r="QM37" s="11"/>
      <c r="QN37" s="11"/>
      <c r="QO37" s="11"/>
      <c r="QP37" s="11"/>
      <c r="QQ37" s="11"/>
      <c r="QR37" s="11"/>
      <c r="QS37" s="11"/>
      <c r="QT37" s="11"/>
      <c r="QU37" s="11"/>
      <c r="QV37" s="11"/>
      <c r="QW37" s="11"/>
      <c r="QX37" s="11"/>
      <c r="QY37" s="11"/>
      <c r="QZ37" s="11"/>
      <c r="RA37" s="11"/>
      <c r="RB37" s="11"/>
      <c r="RC37" s="11"/>
      <c r="RD37" s="11"/>
      <c r="RE37" s="11"/>
      <c r="RF37" s="11"/>
      <c r="RG37" s="11"/>
      <c r="RH37" s="11"/>
      <c r="RI37" s="11"/>
      <c r="RJ37" s="11"/>
      <c r="RK37" s="11"/>
      <c r="RL37" s="11"/>
      <c r="RM37" s="11"/>
      <c r="RN37" s="11"/>
      <c r="RO37" s="11"/>
      <c r="RP37" s="11"/>
      <c r="RQ37" s="11"/>
      <c r="RR37" s="11"/>
      <c r="RS37" s="11"/>
      <c r="RT37" s="11"/>
      <c r="RU37" s="11"/>
      <c r="RV37" s="11"/>
      <c r="RW37" s="11"/>
      <c r="RX37" s="11"/>
      <c r="RY37" s="11"/>
      <c r="RZ37" s="11"/>
      <c r="SA37" s="11"/>
      <c r="SB37" s="11"/>
      <c r="SC37" s="11"/>
      <c r="SD37" s="11"/>
      <c r="SE37" s="11"/>
      <c r="SF37" s="11"/>
      <c r="SG37" s="11"/>
      <c r="SH37" s="11"/>
      <c r="SI37" s="11"/>
      <c r="SJ37" s="11"/>
      <c r="SK37" s="11"/>
      <c r="SL37" s="11"/>
      <c r="SM37" s="11"/>
      <c r="SN37" s="11"/>
      <c r="SO37" s="11"/>
      <c r="SP37" s="11"/>
      <c r="SQ37" s="11"/>
      <c r="SR37" s="11"/>
      <c r="SS37" s="11"/>
      <c r="ST37" s="11"/>
      <c r="SU37" s="11"/>
      <c r="SV37" s="11"/>
      <c r="SW37" s="11"/>
      <c r="SX37" s="11"/>
      <c r="SY37" s="11"/>
      <c r="SZ37" s="11"/>
      <c r="TA37" s="11"/>
      <c r="TB37" s="11"/>
      <c r="TC37" s="11"/>
      <c r="TD37" s="11"/>
      <c r="TE37" s="11"/>
      <c r="TF37" s="11"/>
      <c r="TG37" s="11"/>
      <c r="TH37" s="11"/>
      <c r="TI37" s="11"/>
      <c r="TJ37" s="11"/>
      <c r="TK37" s="11"/>
      <c r="TL37" s="11"/>
      <c r="TM37" s="11"/>
      <c r="TN37" s="11"/>
      <c r="TO37" s="11"/>
      <c r="TP37" s="11"/>
      <c r="TQ37" s="11"/>
      <c r="TR37" s="11"/>
      <c r="TS37" s="11"/>
      <c r="TT37" s="11"/>
      <c r="TU37" s="11"/>
      <c r="TV37" s="11"/>
      <c r="TW37" s="11"/>
      <c r="TX37" s="11"/>
      <c r="TY37" s="11"/>
      <c r="TZ37" s="11"/>
      <c r="UA37" s="11"/>
      <c r="UB37" s="11"/>
      <c r="UC37" s="11"/>
      <c r="UD37" s="11"/>
      <c r="UE37" s="11"/>
      <c r="UF37" s="11"/>
      <c r="UG37" s="11"/>
      <c r="UH37" s="11"/>
      <c r="UI37" s="11"/>
      <c r="UJ37" s="11"/>
      <c r="UK37" s="11"/>
      <c r="UL37" s="11"/>
      <c r="UM37" s="11"/>
      <c r="UN37" s="11"/>
      <c r="UO37" s="11"/>
      <c r="UP37" s="11"/>
      <c r="UQ37" s="11"/>
      <c r="UR37" s="11"/>
      <c r="US37" s="11"/>
      <c r="UT37" s="11"/>
      <c r="UU37" s="11"/>
      <c r="UV37" s="11"/>
      <c r="UW37" s="11"/>
      <c r="UX37" s="11"/>
      <c r="UY37" s="11"/>
      <c r="UZ37" s="11"/>
      <c r="VA37" s="11"/>
      <c r="VB37" s="11"/>
      <c r="VC37" s="11"/>
      <c r="VD37" s="11"/>
      <c r="VE37" s="11"/>
      <c r="VF37" s="11"/>
      <c r="VG37" s="11"/>
      <c r="VH37" s="11"/>
      <c r="VI37" s="11"/>
      <c r="VJ37" s="11"/>
      <c r="VK37" s="11"/>
      <c r="VL37" s="11"/>
      <c r="VM37" s="11"/>
      <c r="VN37" s="11"/>
      <c r="VO37" s="11"/>
      <c r="VP37" s="11"/>
      <c r="VQ37" s="11"/>
      <c r="VR37" s="11"/>
      <c r="VS37" s="11"/>
      <c r="VT37" s="11"/>
      <c r="VU37" s="11"/>
      <c r="VV37" s="11"/>
      <c r="VW37" s="11"/>
      <c r="VX37" s="11"/>
      <c r="VY37" s="11"/>
      <c r="VZ37" s="11"/>
      <c r="WA37" s="11"/>
      <c r="WB37" s="11"/>
      <c r="WC37" s="11"/>
      <c r="WD37" s="11"/>
      <c r="WE37" s="11"/>
      <c r="WF37" s="11"/>
      <c r="WG37" s="11"/>
      <c r="WH37" s="11"/>
      <c r="WI37" s="11"/>
      <c r="WJ37" s="11"/>
      <c r="WK37" s="11"/>
      <c r="WL37" s="11"/>
      <c r="WM37" s="11"/>
      <c r="WN37" s="11"/>
      <c r="WO37" s="11"/>
      <c r="WP37" s="11"/>
      <c r="WQ37" s="11"/>
      <c r="WR37" s="11"/>
      <c r="WS37" s="11"/>
      <c r="WT37" s="11"/>
      <c r="WU37" s="11"/>
      <c r="WV37" s="11"/>
      <c r="WW37" s="11"/>
      <c r="WX37" s="11"/>
      <c r="WY37" s="11"/>
      <c r="WZ37" s="11"/>
      <c r="XA37" s="11"/>
      <c r="XB37" s="11"/>
      <c r="XC37" s="11"/>
      <c r="XD37" s="11"/>
      <c r="XE37" s="11"/>
      <c r="XF37" s="11"/>
      <c r="XG37" s="11"/>
      <c r="XH37" s="11"/>
      <c r="XI37" s="11"/>
      <c r="XJ37" s="11"/>
      <c r="XK37" s="11"/>
      <c r="XL37" s="11"/>
      <c r="XM37" s="11"/>
      <c r="XN37" s="11"/>
      <c r="XO37" s="11"/>
      <c r="XP37" s="11"/>
      <c r="XQ37" s="11"/>
      <c r="XR37" s="11"/>
      <c r="XS37" s="11"/>
      <c r="XT37" s="11"/>
      <c r="XU37" s="11"/>
      <c r="XV37" s="11"/>
      <c r="XW37" s="11"/>
      <c r="XX37" s="11"/>
      <c r="XY37" s="11"/>
      <c r="XZ37" s="11"/>
      <c r="YA37" s="11"/>
      <c r="YB37" s="11"/>
      <c r="YC37" s="11"/>
      <c r="YD37" s="11"/>
      <c r="YE37" s="11"/>
      <c r="YF37" s="11"/>
      <c r="YG37" s="11"/>
      <c r="YH37" s="11"/>
      <c r="YI37" s="11"/>
      <c r="YJ37" s="11"/>
      <c r="YK37" s="11"/>
      <c r="YL37" s="11"/>
      <c r="YM37" s="11"/>
      <c r="YN37" s="11"/>
      <c r="YO37" s="11"/>
      <c r="YP37" s="11"/>
      <c r="YQ37" s="11"/>
      <c r="YR37" s="11"/>
      <c r="YS37" s="11"/>
      <c r="YT37" s="11"/>
      <c r="YU37" s="11"/>
      <c r="YV37" s="11"/>
      <c r="YW37" s="11"/>
      <c r="YX37" s="11"/>
      <c r="YY37" s="11"/>
      <c r="YZ37" s="11"/>
      <c r="ZA37" s="11"/>
      <c r="ZB37" s="11"/>
      <c r="ZC37" s="11"/>
      <c r="ZD37" s="11"/>
      <c r="ZE37" s="11"/>
      <c r="ZF37" s="11"/>
      <c r="ZG37" s="11"/>
      <c r="ZH37" s="11"/>
      <c r="ZI37" s="11"/>
      <c r="ZJ37" s="11"/>
      <c r="ZK37" s="11"/>
      <c r="ZL37" s="11"/>
      <c r="ZM37" s="11"/>
      <c r="ZN37" s="11"/>
      <c r="ZO37" s="11"/>
      <c r="ZP37" s="11"/>
      <c r="ZQ37" s="11"/>
      <c r="ZR37" s="11"/>
      <c r="ZS37" s="11"/>
      <c r="ZT37" s="11"/>
      <c r="ZU37" s="11"/>
      <c r="ZV37" s="11"/>
      <c r="ZW37" s="11"/>
      <c r="ZX37" s="11"/>
      <c r="ZY37" s="11"/>
      <c r="ZZ37" s="11"/>
      <c r="AAA37" s="11"/>
      <c r="AAB37" s="11"/>
      <c r="AAC37" s="11"/>
      <c r="AAD37" s="11"/>
      <c r="AAE37" s="11"/>
      <c r="AAF37" s="11"/>
      <c r="AAG37" s="11"/>
      <c r="AAH37" s="11"/>
      <c r="AAI37" s="11"/>
      <c r="AAJ37" s="11"/>
      <c r="AAK37" s="11"/>
      <c r="AAL37" s="11"/>
      <c r="AAM37" s="11"/>
      <c r="AAN37" s="11"/>
      <c r="AAO37" s="11"/>
      <c r="AAP37" s="11"/>
      <c r="AAQ37" s="11"/>
      <c r="AAR37" s="11"/>
      <c r="AAS37" s="11"/>
      <c r="AAT37" s="11"/>
      <c r="AAU37" s="11"/>
      <c r="AAV37" s="11"/>
      <c r="AAW37" s="11"/>
      <c r="AAX37" s="11"/>
      <c r="AAY37" s="11"/>
      <c r="AAZ37" s="11"/>
      <c r="ABA37" s="11"/>
      <c r="ABB37" s="11"/>
      <c r="ABC37" s="11"/>
      <c r="ABD37" s="11"/>
      <c r="ABE37" s="11"/>
      <c r="ABF37" s="11"/>
      <c r="ABG37" s="11"/>
      <c r="ABH37" s="11"/>
      <c r="ABI37" s="11"/>
      <c r="ABJ37" s="11"/>
      <c r="ABK37" s="11"/>
      <c r="ABL37" s="11"/>
      <c r="ABM37" s="11"/>
      <c r="ABN37" s="11"/>
      <c r="ABO37" s="11"/>
      <c r="ABP37" s="11"/>
      <c r="ABQ37" s="11"/>
      <c r="ABR37" s="11"/>
      <c r="ABS37" s="11"/>
      <c r="ABT37" s="11"/>
      <c r="ABU37" s="11"/>
      <c r="ABV37" s="11"/>
      <c r="ABW37" s="11"/>
      <c r="ABX37" s="11"/>
      <c r="ABY37" s="11"/>
      <c r="ABZ37" s="11"/>
      <c r="ACA37" s="11"/>
      <c r="ACB37" s="11"/>
      <c r="ACC37" s="11"/>
      <c r="ACD37" s="11"/>
      <c r="ACE37" s="11"/>
      <c r="ACF37" s="11"/>
      <c r="ACG37" s="11"/>
      <c r="ACH37" s="11"/>
      <c r="ACI37" s="11"/>
      <c r="ACJ37" s="11"/>
      <c r="ACK37" s="11"/>
      <c r="ACL37" s="11"/>
      <c r="ACM37" s="11"/>
      <c r="ACN37" s="11"/>
      <c r="ACO37" s="11"/>
      <c r="ACP37" s="11"/>
      <c r="ACQ37" s="11"/>
      <c r="ACR37" s="11"/>
      <c r="ACS37" s="11"/>
      <c r="ACT37" s="11"/>
      <c r="ACU37" s="11"/>
      <c r="ACV37" s="11"/>
      <c r="ACW37" s="11"/>
      <c r="ACX37" s="11"/>
      <c r="ACY37" s="11"/>
      <c r="ACZ37" s="11"/>
      <c r="ADA37" s="11"/>
      <c r="ADB37" s="11"/>
      <c r="ADC37" s="11"/>
      <c r="ADD37" s="11"/>
      <c r="ADE37" s="11"/>
      <c r="ADF37" s="11"/>
      <c r="ADG37" s="11"/>
      <c r="ADH37" s="11"/>
      <c r="ADI37" s="11"/>
      <c r="ADJ37" s="11"/>
      <c r="ADK37" s="11"/>
      <c r="ADL37" s="11"/>
      <c r="ADM37" s="11"/>
      <c r="ADN37" s="11"/>
      <c r="ADO37" s="11"/>
      <c r="ADP37" s="11"/>
      <c r="ADQ37" s="11"/>
      <c r="ADR37" s="11"/>
      <c r="ADS37" s="11"/>
      <c r="ADT37" s="11"/>
      <c r="ADU37" s="11"/>
      <c r="ADV37" s="11"/>
      <c r="ADW37" s="11"/>
      <c r="ADX37" s="11"/>
      <c r="ADY37" s="11"/>
      <c r="ADZ37" s="11"/>
      <c r="AEA37" s="11"/>
      <c r="AEB37" s="11"/>
      <c r="AEC37" s="11"/>
      <c r="AED37" s="11"/>
      <c r="AEE37" s="11"/>
      <c r="AEF37" s="11"/>
      <c r="AEG37" s="11"/>
      <c r="AEH37" s="11"/>
      <c r="AEI37" s="11"/>
      <c r="AEJ37" s="11"/>
      <c r="AEK37" s="11"/>
      <c r="AEL37" s="11"/>
      <c r="AEM37" s="11"/>
      <c r="AEN37" s="11"/>
      <c r="AEO37" s="11"/>
      <c r="AEP37" s="11"/>
      <c r="AEQ37" s="11"/>
      <c r="AER37" s="11"/>
      <c r="AES37" s="11"/>
      <c r="AET37" s="11"/>
      <c r="AEU37" s="11"/>
      <c r="AEV37" s="11"/>
      <c r="AEW37" s="11"/>
      <c r="AEX37" s="11"/>
      <c r="AEY37" s="11"/>
      <c r="AEZ37" s="11"/>
      <c r="AFA37" s="11"/>
      <c r="AFB37" s="11"/>
      <c r="AFC37" s="11"/>
      <c r="AFD37" s="11"/>
      <c r="AFE37" s="11"/>
      <c r="AFF37" s="11"/>
      <c r="AFG37" s="11"/>
      <c r="AFH37" s="11"/>
      <c r="AFI37" s="11"/>
      <c r="AFJ37" s="11"/>
      <c r="AFK37" s="11"/>
      <c r="AFL37" s="11"/>
      <c r="AFM37" s="11"/>
      <c r="AFN37" s="11"/>
      <c r="AFO37" s="11"/>
      <c r="AFP37" s="11"/>
      <c r="AFQ37" s="11"/>
      <c r="AFR37" s="11"/>
      <c r="AFS37" s="11"/>
      <c r="AFT37" s="11"/>
      <c r="AFU37" s="11"/>
      <c r="AFV37" s="11"/>
      <c r="AFW37" s="11"/>
      <c r="AFX37" s="11"/>
      <c r="AFY37" s="11"/>
      <c r="AFZ37" s="11"/>
      <c r="AGA37" s="11"/>
      <c r="AGB37" s="11"/>
      <c r="AGC37" s="11"/>
      <c r="AGD37" s="11"/>
      <c r="AGE37" s="11"/>
      <c r="AGF37" s="11"/>
      <c r="AGG37" s="11"/>
      <c r="AGH37" s="11"/>
      <c r="AGI37" s="11"/>
      <c r="AGJ37" s="11"/>
      <c r="AGK37" s="11"/>
      <c r="AGL37" s="11"/>
      <c r="AGM37" s="11"/>
      <c r="AGN37" s="11"/>
      <c r="AGO37" s="11"/>
      <c r="AGP37" s="11"/>
      <c r="AGQ37" s="11"/>
      <c r="AGR37" s="11"/>
      <c r="AGS37" s="11"/>
      <c r="AGT37" s="11"/>
      <c r="AGU37" s="11"/>
      <c r="AGV37" s="11"/>
      <c r="AGW37" s="11"/>
      <c r="AGX37" s="11"/>
      <c r="AGY37" s="11"/>
      <c r="AGZ37" s="11"/>
      <c r="AHA37" s="11"/>
      <c r="AHB37" s="11"/>
      <c r="AHC37" s="11"/>
      <c r="AHD37" s="11"/>
      <c r="AHE37" s="11"/>
      <c r="AHF37" s="11"/>
      <c r="AHG37" s="11"/>
      <c r="AHH37" s="11"/>
      <c r="AHI37" s="11"/>
      <c r="AHJ37" s="11"/>
      <c r="AHK37" s="11"/>
      <c r="AHL37" s="11"/>
      <c r="AHM37" s="11"/>
      <c r="AHN37" s="11"/>
      <c r="AHO37" s="11"/>
      <c r="AHP37" s="11"/>
      <c r="AHQ37" s="11"/>
      <c r="AHR37" s="11"/>
      <c r="AHS37" s="11"/>
      <c r="AHT37" s="11"/>
      <c r="AHU37" s="11"/>
      <c r="AHV37" s="11"/>
      <c r="AHW37" s="11"/>
      <c r="AHX37" s="11"/>
      <c r="AHY37" s="11"/>
      <c r="AHZ37" s="11"/>
      <c r="AIA37" s="11"/>
      <c r="AIB37" s="11"/>
      <c r="AIC37" s="11"/>
      <c r="AID37" s="11"/>
      <c r="AIE37" s="11"/>
      <c r="AIF37" s="11"/>
      <c r="AIG37" s="11"/>
      <c r="AIH37" s="11"/>
      <c r="AII37" s="11"/>
      <c r="AIJ37" s="11"/>
      <c r="AIK37" s="11"/>
      <c r="AIL37" s="11"/>
      <c r="AIM37" s="11"/>
    </row>
    <row r="38">
      <c r="B38" s="7" t="s">
        <v>495</v>
      </c>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c r="AO38" s="11"/>
      <c r="AP38" s="11"/>
      <c r="AQ38" s="11"/>
      <c r="AR38" s="11"/>
      <c r="AS38" s="11"/>
      <c r="AT38" s="11"/>
      <c r="AU38" s="11"/>
      <c r="AV38" s="11"/>
      <c r="AW38" s="11"/>
      <c r="AX38" s="11"/>
      <c r="AY38" s="11"/>
      <c r="AZ38" s="10"/>
      <c r="BA38" s="11"/>
      <c r="BB38" s="11"/>
      <c r="BC38" s="11"/>
      <c r="BD38" s="11"/>
      <c r="BE38" s="11"/>
      <c r="BF38" s="11"/>
      <c r="BG38" s="11"/>
      <c r="BH38" s="11"/>
      <c r="BI38" s="11"/>
      <c r="BJ38" s="11"/>
      <c r="BK38" s="11"/>
      <c r="BL38" s="11"/>
      <c r="BM38" s="11"/>
      <c r="BN38" s="11"/>
      <c r="BO38" s="11"/>
      <c r="BP38" s="11"/>
      <c r="BQ38" s="11"/>
      <c r="BR38" s="11"/>
      <c r="BS38" s="11"/>
      <c r="BT38" s="11"/>
      <c r="BU38" s="11"/>
      <c r="BV38" s="11"/>
      <c r="BW38" s="11"/>
      <c r="BX38" s="11"/>
      <c r="BY38" s="11"/>
      <c r="BZ38" s="11"/>
      <c r="CA38" s="11"/>
      <c r="CB38" s="11"/>
      <c r="CC38" s="11"/>
      <c r="CD38" s="11"/>
      <c r="CE38" s="11"/>
      <c r="CF38" s="11"/>
      <c r="CG38" s="11"/>
      <c r="CH38" s="11"/>
      <c r="CI38" s="11"/>
      <c r="CJ38" s="11"/>
      <c r="CK38" s="11"/>
      <c r="CL38" s="11"/>
      <c r="CM38" s="11"/>
      <c r="CN38" s="11"/>
      <c r="CO38" s="11"/>
      <c r="CP38" s="11"/>
      <c r="CQ38" s="11"/>
      <c r="CR38" s="11"/>
      <c r="CS38" s="11"/>
      <c r="CT38" s="11"/>
      <c r="CU38" s="11"/>
      <c r="CV38" s="11"/>
      <c r="CW38" s="11"/>
      <c r="CX38" s="11"/>
      <c r="CY38" s="11"/>
      <c r="CZ38" s="11"/>
      <c r="DA38" s="11"/>
      <c r="DB38" s="11"/>
      <c r="DC38" s="11"/>
      <c r="DD38" s="11"/>
      <c r="DE38" s="11"/>
      <c r="DF38" s="11"/>
      <c r="DG38" s="10">
        <v>78000.0</v>
      </c>
      <c r="DH38" s="11"/>
      <c r="DI38" s="11"/>
      <c r="DJ38" s="11"/>
      <c r="DK38" s="11"/>
      <c r="DL38" s="11"/>
      <c r="DM38" s="11"/>
      <c r="DN38" s="11"/>
      <c r="DO38" s="11"/>
      <c r="DP38" s="11"/>
      <c r="DQ38" s="11"/>
      <c r="DR38" s="11"/>
      <c r="DS38" s="11"/>
      <c r="DT38" s="11"/>
      <c r="DU38" s="11"/>
      <c r="DV38" s="11"/>
      <c r="DW38" s="11"/>
      <c r="DX38" s="11"/>
      <c r="DY38" s="11"/>
      <c r="DZ38" s="11"/>
      <c r="EA38" s="11"/>
      <c r="EB38" s="11"/>
      <c r="EC38" s="11"/>
      <c r="ED38" s="11"/>
      <c r="EE38" s="11"/>
      <c r="EF38" s="11"/>
      <c r="EG38" s="10">
        <v>125000.0</v>
      </c>
      <c r="EH38" s="10">
        <v>4694.0</v>
      </c>
      <c r="EI38" s="11"/>
      <c r="EJ38" s="11"/>
      <c r="EK38" s="11"/>
      <c r="EL38" s="11"/>
      <c r="EM38" s="11"/>
      <c r="EN38" s="11"/>
      <c r="EO38" s="11"/>
      <c r="EP38" s="11"/>
      <c r="EQ38" s="11"/>
      <c r="ER38" s="11"/>
      <c r="ES38" s="11"/>
      <c r="ET38" s="11"/>
      <c r="EU38" s="11"/>
      <c r="EV38" s="11"/>
      <c r="EW38" s="11"/>
      <c r="EX38" s="11"/>
      <c r="EY38" s="11"/>
      <c r="EZ38" s="11"/>
      <c r="FA38" s="11"/>
      <c r="FB38" s="11"/>
      <c r="FC38" s="11"/>
      <c r="FD38" s="11"/>
      <c r="FE38" s="11"/>
      <c r="FF38" s="11"/>
      <c r="FG38" s="11"/>
      <c r="FH38" s="11"/>
      <c r="FI38" s="11"/>
      <c r="FJ38" s="11"/>
      <c r="FK38" s="11"/>
      <c r="FL38" s="11"/>
      <c r="FM38" s="11"/>
      <c r="FN38" s="11"/>
      <c r="FO38" s="11"/>
      <c r="FP38" s="11"/>
      <c r="FQ38" s="11"/>
      <c r="FR38" s="11"/>
      <c r="FS38" s="11"/>
      <c r="FT38" s="11"/>
      <c r="FU38" s="11"/>
      <c r="FV38" s="11"/>
      <c r="FW38" s="11"/>
      <c r="FX38" s="11"/>
      <c r="FY38" s="11"/>
      <c r="FZ38" s="11"/>
      <c r="GA38" s="11"/>
      <c r="GB38" s="11"/>
      <c r="GC38" s="11"/>
      <c r="GD38" s="11"/>
      <c r="GE38" s="11"/>
      <c r="GF38" s="11"/>
      <c r="GG38" s="11"/>
      <c r="GH38" s="11"/>
      <c r="GI38" s="11"/>
      <c r="GJ38" s="11"/>
      <c r="GK38" s="11"/>
      <c r="GL38" s="11"/>
      <c r="GM38" s="11"/>
      <c r="GN38" s="11"/>
      <c r="GO38" s="11"/>
      <c r="GP38" s="11"/>
      <c r="GQ38" s="11"/>
      <c r="GR38" s="11"/>
      <c r="GS38" s="11"/>
      <c r="GT38" s="11"/>
      <c r="GU38" s="11"/>
      <c r="GV38" s="11"/>
      <c r="GW38" s="11"/>
      <c r="GX38" s="11"/>
      <c r="GY38" s="11"/>
      <c r="GZ38" s="11"/>
      <c r="HA38" s="11"/>
      <c r="HB38" s="11"/>
      <c r="HC38" s="11"/>
      <c r="HD38" s="11"/>
      <c r="HE38" s="11"/>
      <c r="HF38" s="11"/>
      <c r="HG38" s="11"/>
      <c r="HH38" s="11"/>
      <c r="HI38" s="11"/>
      <c r="HJ38" s="11"/>
      <c r="HK38" s="11"/>
      <c r="HL38" s="11"/>
      <c r="HM38" s="11"/>
      <c r="HN38" s="11"/>
      <c r="HO38" s="11"/>
      <c r="HP38" s="11"/>
      <c r="HQ38" s="11"/>
      <c r="HR38" s="11"/>
      <c r="HS38" s="11"/>
      <c r="HT38" s="11"/>
      <c r="HU38" s="11"/>
      <c r="HV38" s="11"/>
      <c r="HW38" s="11"/>
      <c r="HX38" s="11"/>
      <c r="HY38" s="11"/>
      <c r="HZ38" s="11"/>
      <c r="IA38" s="11"/>
      <c r="IB38" s="11"/>
      <c r="IC38" s="11"/>
      <c r="ID38" s="11"/>
      <c r="IE38" s="11"/>
      <c r="IF38" s="11"/>
      <c r="IG38" s="11"/>
      <c r="IH38" s="11"/>
      <c r="II38" s="11"/>
      <c r="IJ38" s="11"/>
      <c r="IK38" s="11"/>
      <c r="IL38" s="11"/>
      <c r="IM38" s="11"/>
      <c r="IN38" s="11"/>
      <c r="IO38" s="11"/>
      <c r="IP38" s="11"/>
      <c r="IQ38" s="11"/>
      <c r="IR38" s="11"/>
      <c r="IS38" s="11"/>
      <c r="IT38" s="11"/>
      <c r="IU38" s="11"/>
      <c r="IV38" s="11"/>
      <c r="IW38" s="11"/>
      <c r="IX38" s="11"/>
      <c r="IY38" s="11"/>
      <c r="IZ38" s="11"/>
      <c r="JA38" s="11"/>
      <c r="JB38" s="11"/>
      <c r="JC38" s="11"/>
      <c r="JD38" s="11"/>
      <c r="JE38" s="11"/>
      <c r="JF38" s="11"/>
      <c r="JG38" s="11"/>
      <c r="JH38" s="11"/>
      <c r="JI38" s="11"/>
      <c r="JJ38" s="11"/>
      <c r="JK38" s="11"/>
      <c r="JL38" s="11"/>
      <c r="JM38" s="11"/>
      <c r="JN38" s="11"/>
      <c r="JO38" s="11"/>
      <c r="JP38" s="11"/>
      <c r="JQ38" s="11"/>
      <c r="JR38" s="11"/>
      <c r="JS38" s="11"/>
      <c r="JT38" s="11"/>
      <c r="JU38" s="11"/>
      <c r="JV38" s="11"/>
      <c r="JW38" s="11"/>
      <c r="JX38" s="11"/>
      <c r="JY38" s="11"/>
      <c r="JZ38" s="11"/>
      <c r="KA38" s="11"/>
      <c r="KB38" s="11"/>
      <c r="KC38" s="11"/>
      <c r="KD38" s="11"/>
      <c r="KE38" s="11"/>
      <c r="KF38" s="11"/>
      <c r="KG38" s="11"/>
      <c r="KH38" s="11"/>
      <c r="KI38" s="11"/>
      <c r="KJ38" s="11"/>
      <c r="KK38" s="11"/>
      <c r="KL38" s="11"/>
      <c r="KM38" s="11"/>
      <c r="KN38" s="11"/>
      <c r="KO38" s="11"/>
      <c r="KP38" s="11"/>
      <c r="KQ38" s="11"/>
      <c r="KR38" s="11"/>
      <c r="KS38" s="11"/>
      <c r="KT38" s="11"/>
      <c r="KU38" s="11"/>
      <c r="KV38" s="11"/>
      <c r="KW38" s="11"/>
      <c r="KX38" s="11"/>
      <c r="KY38" s="11"/>
      <c r="KZ38" s="11"/>
      <c r="LA38" s="11"/>
      <c r="LB38" s="11"/>
      <c r="LC38" s="11"/>
      <c r="LD38" s="11"/>
      <c r="LE38" s="11"/>
      <c r="LF38" s="11"/>
      <c r="LG38" s="11"/>
      <c r="LH38" s="11"/>
      <c r="LI38" s="11"/>
      <c r="LJ38" s="11"/>
      <c r="LK38" s="11"/>
      <c r="LL38" s="11"/>
      <c r="LM38" s="11"/>
      <c r="LN38" s="11"/>
      <c r="LO38" s="11"/>
      <c r="LP38" s="11"/>
      <c r="LQ38" s="11"/>
      <c r="LR38" s="11"/>
      <c r="LS38" s="11"/>
      <c r="LT38" s="11"/>
      <c r="LU38" s="11"/>
      <c r="LV38" s="11"/>
      <c r="LW38" s="11"/>
      <c r="LX38" s="11"/>
      <c r="LY38" s="11"/>
      <c r="LZ38" s="11"/>
      <c r="MA38" s="11"/>
      <c r="MB38" s="11"/>
      <c r="MC38" s="11"/>
      <c r="MD38" s="11"/>
      <c r="ME38" s="11"/>
      <c r="MF38" s="11"/>
      <c r="MG38" s="11"/>
      <c r="MH38" s="11"/>
      <c r="MI38" s="11"/>
      <c r="MJ38" s="11"/>
      <c r="MK38" s="11"/>
      <c r="ML38" s="11"/>
      <c r="MM38" s="11"/>
      <c r="MN38" s="11"/>
      <c r="MO38" s="11"/>
      <c r="MP38" s="11"/>
      <c r="MQ38" s="11"/>
      <c r="MR38" s="11"/>
      <c r="MS38" s="11"/>
      <c r="MT38" s="11"/>
      <c r="MU38" s="11"/>
      <c r="MV38" s="11"/>
      <c r="MW38" s="11"/>
      <c r="MX38" s="11"/>
      <c r="MY38" s="11"/>
      <c r="MZ38" s="11"/>
      <c r="NA38" s="11"/>
      <c r="NB38" s="11"/>
      <c r="NC38" s="11"/>
      <c r="ND38" s="11"/>
      <c r="NE38" s="11"/>
      <c r="NF38" s="11"/>
      <c r="NG38" s="11"/>
      <c r="NH38" s="11"/>
      <c r="NI38" s="11"/>
      <c r="NJ38" s="11"/>
      <c r="NK38" s="11"/>
      <c r="NL38" s="11"/>
      <c r="NM38" s="11"/>
      <c r="NN38" s="11"/>
      <c r="NO38" s="11"/>
      <c r="NP38" s="11"/>
      <c r="NQ38" s="11"/>
      <c r="NR38" s="11"/>
      <c r="NS38" s="11"/>
      <c r="NT38" s="11"/>
      <c r="NU38" s="11"/>
      <c r="NV38" s="11"/>
      <c r="NW38" s="11"/>
      <c r="NX38" s="11"/>
      <c r="NY38" s="11"/>
      <c r="NZ38" s="11"/>
      <c r="OA38" s="11"/>
      <c r="OB38" s="11"/>
      <c r="OC38" s="11"/>
      <c r="OD38" s="11"/>
      <c r="OE38" s="11"/>
      <c r="OF38" s="11"/>
      <c r="OG38" s="11"/>
      <c r="OH38" s="11"/>
      <c r="OI38" s="11"/>
      <c r="OJ38" s="11"/>
      <c r="OK38" s="11"/>
      <c r="OL38" s="11"/>
      <c r="OM38" s="11"/>
      <c r="ON38" s="11"/>
      <c r="OO38" s="11"/>
      <c r="OP38" s="11"/>
      <c r="OQ38" s="11"/>
      <c r="OR38" s="11"/>
      <c r="OS38" s="11"/>
      <c r="OT38" s="11"/>
      <c r="OU38" s="11"/>
      <c r="OV38" s="11"/>
      <c r="OW38" s="11"/>
      <c r="OX38" s="11"/>
      <c r="OY38" s="11"/>
      <c r="OZ38" s="11"/>
      <c r="PA38" s="11"/>
      <c r="PB38" s="11"/>
      <c r="PC38" s="11"/>
      <c r="PD38" s="11"/>
      <c r="PE38" s="11"/>
      <c r="PF38" s="11"/>
      <c r="PG38" s="11"/>
      <c r="PH38" s="11"/>
      <c r="PI38" s="11"/>
      <c r="PJ38" s="11"/>
      <c r="PK38" s="11"/>
      <c r="PL38" s="11"/>
      <c r="PM38" s="11"/>
      <c r="PN38" s="11"/>
      <c r="PO38" s="11"/>
      <c r="PP38" s="11"/>
      <c r="PQ38" s="11"/>
      <c r="PR38" s="11"/>
      <c r="PS38" s="11"/>
      <c r="PT38" s="11"/>
      <c r="PU38" s="11"/>
      <c r="PV38" s="11"/>
      <c r="PW38" s="11"/>
      <c r="PX38" s="11"/>
      <c r="PY38" s="11"/>
      <c r="PZ38" s="11"/>
      <c r="QA38" s="11"/>
      <c r="QB38" s="11"/>
      <c r="QC38" s="11"/>
      <c r="QD38" s="11"/>
      <c r="QE38" s="11"/>
      <c r="QF38" s="11"/>
      <c r="QG38" s="11"/>
      <c r="QH38" s="11"/>
      <c r="QI38" s="11"/>
      <c r="QJ38" s="11"/>
      <c r="QK38" s="11"/>
      <c r="QL38" s="11"/>
      <c r="QM38" s="11"/>
      <c r="QN38" s="11"/>
      <c r="QO38" s="11"/>
      <c r="QP38" s="11"/>
      <c r="QQ38" s="11"/>
      <c r="QR38" s="11"/>
      <c r="QS38" s="11"/>
      <c r="QT38" s="11"/>
      <c r="QU38" s="11"/>
      <c r="QV38" s="11"/>
      <c r="QW38" s="11"/>
      <c r="QX38" s="11"/>
      <c r="QY38" s="11"/>
      <c r="QZ38" s="11"/>
      <c r="RA38" s="11"/>
      <c r="RB38" s="11"/>
      <c r="RC38" s="11"/>
      <c r="RD38" s="11"/>
      <c r="RE38" s="11"/>
      <c r="RF38" s="11"/>
      <c r="RG38" s="11"/>
      <c r="RH38" s="11"/>
      <c r="RI38" s="11"/>
      <c r="RJ38" s="11"/>
      <c r="RK38" s="11"/>
      <c r="RL38" s="11"/>
      <c r="RM38" s="11"/>
      <c r="RN38" s="11"/>
      <c r="RO38" s="11"/>
      <c r="RP38" s="11"/>
      <c r="RQ38" s="11"/>
      <c r="RR38" s="11"/>
      <c r="RS38" s="11"/>
      <c r="RT38" s="11"/>
      <c r="RU38" s="11"/>
      <c r="RV38" s="11"/>
      <c r="RW38" s="11"/>
      <c r="RX38" s="11"/>
      <c r="RY38" s="11"/>
      <c r="RZ38" s="11"/>
      <c r="SA38" s="11"/>
      <c r="SB38" s="11"/>
      <c r="SC38" s="11"/>
      <c r="SD38" s="11"/>
      <c r="SE38" s="11"/>
      <c r="SF38" s="11"/>
      <c r="SG38" s="11"/>
      <c r="SH38" s="11"/>
      <c r="SI38" s="11"/>
      <c r="SJ38" s="11"/>
      <c r="SK38" s="11"/>
      <c r="SL38" s="11"/>
      <c r="SM38" s="11"/>
      <c r="SN38" s="11"/>
      <c r="SO38" s="11"/>
      <c r="SP38" s="11"/>
      <c r="SQ38" s="11"/>
      <c r="SR38" s="11"/>
      <c r="SS38" s="11"/>
      <c r="ST38" s="11"/>
      <c r="SU38" s="11"/>
      <c r="SV38" s="11"/>
      <c r="SW38" s="11"/>
      <c r="SX38" s="11"/>
      <c r="SY38" s="11"/>
      <c r="SZ38" s="11"/>
      <c r="TA38" s="11"/>
      <c r="TB38" s="11"/>
      <c r="TC38" s="11"/>
      <c r="TD38" s="11"/>
      <c r="TE38" s="11"/>
      <c r="TF38" s="11"/>
      <c r="TG38" s="11"/>
      <c r="TH38" s="11"/>
      <c r="TI38" s="11"/>
      <c r="TJ38" s="11"/>
      <c r="TK38" s="11"/>
      <c r="TL38" s="11"/>
      <c r="TM38" s="11"/>
      <c r="TN38" s="11"/>
      <c r="TO38" s="11"/>
      <c r="TP38" s="11"/>
      <c r="TQ38" s="11"/>
      <c r="TR38" s="11"/>
      <c r="TS38" s="11"/>
      <c r="TT38" s="11"/>
      <c r="TU38" s="11"/>
      <c r="TV38" s="11"/>
      <c r="TW38" s="11"/>
      <c r="TX38" s="11"/>
      <c r="TY38" s="11"/>
      <c r="TZ38" s="11"/>
      <c r="UA38" s="11"/>
      <c r="UB38" s="11"/>
      <c r="UC38" s="11"/>
      <c r="UD38" s="11"/>
      <c r="UE38" s="11"/>
      <c r="UF38" s="11"/>
      <c r="UG38" s="11"/>
      <c r="UH38" s="11"/>
      <c r="UI38" s="11"/>
      <c r="UJ38" s="11"/>
      <c r="UK38" s="11"/>
      <c r="UL38" s="11"/>
      <c r="UM38" s="11"/>
      <c r="UN38" s="11"/>
      <c r="UO38" s="11"/>
      <c r="UP38" s="11"/>
      <c r="UQ38" s="11"/>
      <c r="UR38" s="11"/>
      <c r="US38" s="11"/>
      <c r="UT38" s="11"/>
      <c r="UU38" s="11"/>
      <c r="UV38" s="11"/>
      <c r="UW38" s="11"/>
      <c r="UX38" s="11"/>
      <c r="UY38" s="11"/>
      <c r="UZ38" s="11"/>
      <c r="VA38" s="11"/>
      <c r="VB38" s="11"/>
      <c r="VC38" s="11"/>
      <c r="VD38" s="11"/>
      <c r="VE38" s="11"/>
      <c r="VF38" s="11"/>
      <c r="VG38" s="11"/>
      <c r="VH38" s="11"/>
      <c r="VI38" s="11"/>
      <c r="VJ38" s="11"/>
      <c r="VK38" s="11"/>
      <c r="VL38" s="11"/>
      <c r="VM38" s="11"/>
      <c r="VN38" s="11"/>
      <c r="VO38" s="11"/>
      <c r="VP38" s="11"/>
      <c r="VQ38" s="11"/>
      <c r="VR38" s="11"/>
      <c r="VS38" s="11"/>
      <c r="VT38" s="11"/>
      <c r="VU38" s="11"/>
      <c r="VV38" s="11"/>
      <c r="VW38" s="11"/>
      <c r="VX38" s="11"/>
      <c r="VY38" s="11"/>
      <c r="VZ38" s="11"/>
      <c r="WA38" s="11"/>
      <c r="WB38" s="11"/>
      <c r="WC38" s="11"/>
      <c r="WD38" s="11"/>
      <c r="WE38" s="11"/>
      <c r="WF38" s="11"/>
      <c r="WG38" s="11"/>
      <c r="WH38" s="11"/>
      <c r="WI38" s="11"/>
      <c r="WJ38" s="11"/>
      <c r="WK38" s="11"/>
      <c r="WL38" s="11"/>
      <c r="WM38" s="11"/>
      <c r="WN38" s="11"/>
      <c r="WO38" s="11"/>
      <c r="WP38" s="11"/>
      <c r="WQ38" s="11"/>
      <c r="WR38" s="11"/>
      <c r="WS38" s="11"/>
      <c r="WT38" s="11"/>
      <c r="WU38" s="11"/>
      <c r="WV38" s="11"/>
      <c r="WW38" s="11"/>
      <c r="WX38" s="11"/>
      <c r="WY38" s="11"/>
      <c r="WZ38" s="11"/>
      <c r="XA38" s="11"/>
      <c r="XB38" s="11"/>
      <c r="XC38" s="11"/>
      <c r="XD38" s="11"/>
      <c r="XE38" s="11"/>
      <c r="XF38" s="11"/>
      <c r="XG38" s="11"/>
      <c r="XH38" s="11"/>
      <c r="XI38" s="11"/>
      <c r="XJ38" s="11"/>
      <c r="XK38" s="11"/>
      <c r="XL38" s="11"/>
      <c r="XM38" s="11"/>
      <c r="XN38" s="11"/>
      <c r="XO38" s="11"/>
      <c r="XP38" s="11"/>
      <c r="XQ38" s="11"/>
      <c r="XR38" s="11"/>
      <c r="XS38" s="11"/>
      <c r="XT38" s="11"/>
      <c r="XU38" s="11"/>
      <c r="XV38" s="11"/>
      <c r="XW38" s="11"/>
      <c r="XX38" s="11"/>
      <c r="XY38" s="11"/>
      <c r="XZ38" s="11"/>
      <c r="YA38" s="11"/>
      <c r="YB38" s="11"/>
      <c r="YC38" s="11"/>
      <c r="YD38" s="11"/>
      <c r="YE38" s="11"/>
      <c r="YF38" s="11"/>
      <c r="YG38" s="11"/>
      <c r="YH38" s="11"/>
      <c r="YI38" s="11"/>
      <c r="YJ38" s="11"/>
      <c r="YK38" s="11"/>
      <c r="YL38" s="11"/>
      <c r="YM38" s="11"/>
      <c r="YN38" s="11"/>
      <c r="YO38" s="11"/>
      <c r="YP38" s="11"/>
      <c r="YQ38" s="11"/>
      <c r="YR38" s="11"/>
      <c r="YS38" s="11"/>
      <c r="YT38" s="11"/>
      <c r="YU38" s="11"/>
      <c r="YV38" s="11"/>
      <c r="YW38" s="11"/>
      <c r="YX38" s="11"/>
      <c r="YY38" s="11"/>
      <c r="YZ38" s="11"/>
      <c r="ZA38" s="11"/>
      <c r="ZB38" s="11"/>
      <c r="ZC38" s="11"/>
      <c r="ZD38" s="11"/>
      <c r="ZE38" s="11"/>
      <c r="ZF38" s="11"/>
      <c r="ZG38" s="11"/>
      <c r="ZH38" s="11"/>
      <c r="ZI38" s="11"/>
      <c r="ZJ38" s="11"/>
      <c r="ZK38" s="11"/>
      <c r="ZL38" s="11"/>
      <c r="ZM38" s="11"/>
      <c r="ZN38" s="11"/>
      <c r="ZO38" s="11"/>
      <c r="ZP38" s="11"/>
      <c r="ZQ38" s="11"/>
      <c r="ZR38" s="11"/>
      <c r="ZS38" s="11"/>
      <c r="ZT38" s="11"/>
      <c r="ZU38" s="11"/>
      <c r="ZV38" s="11"/>
      <c r="ZW38" s="11"/>
      <c r="ZX38" s="11"/>
      <c r="ZY38" s="11"/>
      <c r="ZZ38" s="11"/>
      <c r="AAA38" s="11"/>
      <c r="AAB38" s="11"/>
      <c r="AAC38" s="11"/>
      <c r="AAD38" s="11"/>
      <c r="AAE38" s="11"/>
      <c r="AAF38" s="11"/>
      <c r="AAG38" s="11"/>
      <c r="AAH38" s="11"/>
      <c r="AAI38" s="11"/>
      <c r="AAJ38" s="11"/>
      <c r="AAK38" s="11"/>
      <c r="AAL38" s="11"/>
      <c r="AAM38" s="11"/>
      <c r="AAN38" s="11"/>
      <c r="AAO38" s="11"/>
      <c r="AAP38" s="11"/>
      <c r="AAQ38" s="11"/>
      <c r="AAR38" s="11"/>
      <c r="AAS38" s="11"/>
      <c r="AAT38" s="11"/>
      <c r="AAU38" s="11"/>
      <c r="AAV38" s="11"/>
      <c r="AAW38" s="11"/>
      <c r="AAX38" s="11"/>
      <c r="AAY38" s="11"/>
      <c r="AAZ38" s="11"/>
      <c r="ABA38" s="11"/>
      <c r="ABB38" s="11"/>
      <c r="ABC38" s="11"/>
      <c r="ABD38" s="11"/>
      <c r="ABE38" s="11"/>
      <c r="ABF38" s="11"/>
      <c r="ABG38" s="11"/>
      <c r="ABH38" s="11"/>
      <c r="ABI38" s="11"/>
      <c r="ABJ38" s="11"/>
      <c r="ABK38" s="11"/>
      <c r="ABL38" s="11"/>
      <c r="ABM38" s="11"/>
      <c r="ABN38" s="11"/>
      <c r="ABO38" s="11"/>
      <c r="ABP38" s="11"/>
      <c r="ABQ38" s="11"/>
      <c r="ABR38" s="11"/>
      <c r="ABS38" s="11"/>
      <c r="ABT38" s="11"/>
      <c r="ABU38" s="11"/>
      <c r="ABV38" s="11"/>
      <c r="ABW38" s="11"/>
      <c r="ABX38" s="11"/>
      <c r="ABY38" s="11"/>
      <c r="ABZ38" s="11"/>
      <c r="ACA38" s="11"/>
      <c r="ACB38" s="11"/>
      <c r="ACC38" s="11"/>
      <c r="ACD38" s="11"/>
      <c r="ACE38" s="11"/>
      <c r="ACF38" s="11"/>
      <c r="ACG38" s="11"/>
      <c r="ACH38" s="11"/>
      <c r="ACI38" s="11"/>
      <c r="ACJ38" s="11"/>
      <c r="ACK38" s="11"/>
      <c r="ACL38" s="11"/>
      <c r="ACM38" s="11"/>
      <c r="ACN38" s="11"/>
      <c r="ACO38" s="11"/>
      <c r="ACP38" s="11"/>
      <c r="ACQ38" s="11"/>
      <c r="ACR38" s="11"/>
      <c r="ACS38" s="11"/>
      <c r="ACT38" s="11"/>
      <c r="ACU38" s="11"/>
      <c r="ACV38" s="11"/>
      <c r="ACW38" s="11"/>
      <c r="ACX38" s="11"/>
      <c r="ACY38" s="11"/>
      <c r="ACZ38" s="11"/>
      <c r="ADA38" s="11"/>
      <c r="ADB38" s="11"/>
      <c r="ADC38" s="11"/>
      <c r="ADD38" s="11"/>
      <c r="ADE38" s="11"/>
      <c r="ADF38" s="11"/>
      <c r="ADG38" s="11"/>
      <c r="ADH38" s="11"/>
      <c r="ADI38" s="11"/>
      <c r="ADJ38" s="11"/>
      <c r="ADK38" s="11"/>
      <c r="ADL38" s="11"/>
      <c r="ADM38" s="11"/>
      <c r="ADN38" s="11"/>
      <c r="ADO38" s="11"/>
      <c r="ADP38" s="11"/>
      <c r="ADQ38" s="11"/>
      <c r="ADR38" s="11"/>
      <c r="ADS38" s="11"/>
      <c r="ADT38" s="11"/>
      <c r="ADU38" s="11"/>
      <c r="ADV38" s="11"/>
      <c r="ADW38" s="11"/>
      <c r="ADX38" s="11"/>
      <c r="ADY38" s="11"/>
      <c r="ADZ38" s="11"/>
      <c r="AEA38" s="11"/>
      <c r="AEB38" s="11"/>
      <c r="AEC38" s="11"/>
      <c r="AED38" s="11"/>
      <c r="AEE38" s="11"/>
      <c r="AEF38" s="11"/>
      <c r="AEG38" s="11"/>
      <c r="AEH38" s="11"/>
      <c r="AEI38" s="11"/>
      <c r="AEJ38" s="11"/>
      <c r="AEK38" s="11"/>
      <c r="AEL38" s="11"/>
      <c r="AEM38" s="11"/>
      <c r="AEN38" s="11"/>
      <c r="AEO38" s="11"/>
      <c r="AEP38" s="11"/>
      <c r="AEQ38" s="11"/>
      <c r="AER38" s="11"/>
      <c r="AES38" s="11"/>
      <c r="AET38" s="11"/>
      <c r="AEU38" s="11"/>
      <c r="AEV38" s="11"/>
      <c r="AEW38" s="11"/>
      <c r="AEX38" s="11"/>
      <c r="AEY38" s="11"/>
      <c r="AEZ38" s="11"/>
      <c r="AFA38" s="11"/>
      <c r="AFB38" s="11"/>
      <c r="AFC38" s="11"/>
      <c r="AFD38" s="11"/>
      <c r="AFE38" s="11"/>
      <c r="AFF38" s="11"/>
      <c r="AFG38" s="11"/>
      <c r="AFH38" s="11"/>
      <c r="AFI38" s="11"/>
      <c r="AFJ38" s="11"/>
      <c r="AFK38" s="11"/>
      <c r="AFL38" s="11"/>
      <c r="AFM38" s="11"/>
      <c r="AFN38" s="11"/>
      <c r="AFO38" s="11"/>
      <c r="AFP38" s="11"/>
      <c r="AFQ38" s="11"/>
      <c r="AFR38" s="11"/>
      <c r="AFS38" s="11"/>
      <c r="AFT38" s="11"/>
      <c r="AFU38" s="11"/>
      <c r="AFV38" s="11"/>
      <c r="AFW38" s="11"/>
      <c r="AFX38" s="11"/>
      <c r="AFY38" s="11"/>
      <c r="AFZ38" s="11"/>
      <c r="AGA38" s="11"/>
      <c r="AGB38" s="11"/>
      <c r="AGC38" s="11"/>
      <c r="AGD38" s="11"/>
      <c r="AGE38" s="11"/>
      <c r="AGF38" s="11"/>
      <c r="AGG38" s="11"/>
      <c r="AGH38" s="11"/>
      <c r="AGI38" s="11"/>
      <c r="AGJ38" s="11"/>
      <c r="AGK38" s="11"/>
      <c r="AGL38" s="11"/>
      <c r="AGM38" s="11"/>
      <c r="AGN38" s="11"/>
      <c r="AGO38" s="11"/>
      <c r="AGP38" s="11"/>
      <c r="AGQ38" s="11"/>
      <c r="AGR38" s="11"/>
      <c r="AGS38" s="11"/>
      <c r="AGT38" s="11"/>
      <c r="AGU38" s="11"/>
      <c r="AGV38" s="11"/>
      <c r="AGW38" s="11"/>
      <c r="AGX38" s="11"/>
      <c r="AGY38" s="11"/>
      <c r="AGZ38" s="11"/>
      <c r="AHA38" s="11"/>
      <c r="AHB38" s="11"/>
      <c r="AHC38" s="11"/>
      <c r="AHD38" s="11"/>
      <c r="AHE38" s="11"/>
      <c r="AHF38" s="11"/>
      <c r="AHG38" s="11"/>
      <c r="AHH38" s="11"/>
      <c r="AHI38" s="11"/>
      <c r="AHJ38" s="11"/>
      <c r="AHK38" s="11"/>
      <c r="AHL38" s="11"/>
      <c r="AHM38" s="11"/>
      <c r="AHN38" s="11"/>
      <c r="AHO38" s="11"/>
      <c r="AHP38" s="11"/>
      <c r="AHQ38" s="11"/>
      <c r="AHR38" s="11"/>
      <c r="AHS38" s="11"/>
      <c r="AHT38" s="11"/>
      <c r="AHU38" s="11"/>
      <c r="AHV38" s="11"/>
      <c r="AHW38" s="11"/>
      <c r="AHX38" s="11"/>
      <c r="AHY38" s="11"/>
      <c r="AHZ38" s="11"/>
      <c r="AIA38" s="11"/>
      <c r="AIB38" s="11"/>
      <c r="AIC38" s="11"/>
      <c r="AID38" s="11"/>
      <c r="AIE38" s="11"/>
      <c r="AIF38" s="11"/>
      <c r="AIG38" s="11"/>
      <c r="AIH38" s="11"/>
      <c r="AII38" s="11"/>
      <c r="AIJ38" s="11"/>
      <c r="AIK38" s="11"/>
      <c r="AIL38" s="11"/>
      <c r="AIM38" s="11"/>
    </row>
    <row r="39">
      <c r="B39" s="7" t="s">
        <v>497</v>
      </c>
      <c r="C39" s="11"/>
      <c r="D39" s="11"/>
      <c r="E39" s="11"/>
      <c r="F39" s="11"/>
      <c r="G39" s="11"/>
      <c r="H39" s="11"/>
      <c r="I39" s="11"/>
      <c r="J39" s="11"/>
      <c r="K39" s="11"/>
      <c r="L39" s="11"/>
      <c r="M39" s="11"/>
      <c r="N39" s="10">
        <v>5884273.0</v>
      </c>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c r="AO39" s="11"/>
      <c r="AP39" s="11"/>
      <c r="AQ39" s="11"/>
      <c r="AR39" s="11"/>
      <c r="AS39" s="11"/>
      <c r="AT39" s="11"/>
      <c r="AU39" s="11"/>
      <c r="AV39" s="11"/>
      <c r="AW39" s="11"/>
      <c r="AX39" s="11"/>
      <c r="AY39" s="11"/>
      <c r="AZ39" s="10"/>
      <c r="BA39" s="11"/>
      <c r="BB39" s="11"/>
      <c r="BC39" s="11"/>
      <c r="BD39" s="11"/>
      <c r="BE39" s="11"/>
      <c r="BF39" s="11"/>
      <c r="BG39" s="11"/>
      <c r="BH39" s="11"/>
      <c r="BI39" s="11"/>
      <c r="BJ39" s="11"/>
      <c r="BK39" s="11"/>
      <c r="BL39" s="11"/>
      <c r="BM39" s="11"/>
      <c r="BN39" s="11"/>
      <c r="BO39" s="11"/>
      <c r="BP39" s="11"/>
      <c r="BQ39" s="11"/>
      <c r="BR39" s="11"/>
      <c r="BS39" s="11"/>
      <c r="BT39" s="11"/>
      <c r="BU39" s="11"/>
      <c r="BV39" s="11"/>
      <c r="BW39" s="11"/>
      <c r="BX39" s="11"/>
      <c r="BY39" s="11"/>
      <c r="BZ39" s="11"/>
      <c r="CA39" s="11"/>
      <c r="CB39" s="11"/>
      <c r="CC39" s="11"/>
      <c r="CD39" s="11"/>
      <c r="CE39" s="11"/>
      <c r="CF39" s="11"/>
      <c r="CG39" s="11"/>
      <c r="CH39" s="11"/>
      <c r="CI39" s="11"/>
      <c r="CJ39" s="11"/>
      <c r="CK39" s="11"/>
      <c r="CL39" s="11"/>
      <c r="CM39" s="11"/>
      <c r="CN39" s="11"/>
      <c r="CO39" s="11"/>
      <c r="CP39" s="11"/>
      <c r="CQ39" s="11"/>
      <c r="CR39" s="11"/>
      <c r="CS39" s="11"/>
      <c r="CT39" s="11"/>
      <c r="CU39" s="11"/>
      <c r="CV39" s="11"/>
      <c r="CW39" s="11"/>
      <c r="CX39" s="11"/>
      <c r="CY39" s="11"/>
      <c r="CZ39" s="11"/>
      <c r="DA39" s="11"/>
      <c r="DB39" s="11"/>
      <c r="DC39" s="11"/>
      <c r="DD39" s="11"/>
      <c r="DE39" s="11"/>
      <c r="DF39" s="11"/>
      <c r="DG39" s="11"/>
      <c r="DH39" s="11"/>
      <c r="DI39" s="11"/>
      <c r="DJ39" s="11"/>
      <c r="DK39" s="11"/>
      <c r="DL39" s="11"/>
      <c r="DM39" s="11"/>
      <c r="DN39" s="11"/>
      <c r="DO39" s="11"/>
      <c r="DP39" s="11"/>
      <c r="DQ39" s="11"/>
      <c r="DR39" s="11"/>
      <c r="DS39" s="11"/>
      <c r="DT39" s="11"/>
      <c r="DU39" s="11"/>
      <c r="DV39" s="11"/>
      <c r="DW39" s="11"/>
      <c r="DX39" s="11"/>
      <c r="DY39" s="11"/>
      <c r="DZ39" s="11"/>
      <c r="EA39" s="11"/>
      <c r="EB39" s="11"/>
      <c r="EC39" s="11"/>
      <c r="ED39" s="11"/>
      <c r="EE39" s="11"/>
      <c r="EF39" s="11"/>
      <c r="EG39" s="10">
        <v>3.23E8</v>
      </c>
      <c r="EH39" s="10">
        <v>29118.0</v>
      </c>
      <c r="EI39" s="11"/>
      <c r="EJ39" s="11"/>
      <c r="EK39" s="11"/>
      <c r="EL39" s="11"/>
      <c r="EM39" s="11"/>
      <c r="EN39" s="11"/>
      <c r="EO39" s="11"/>
      <c r="EP39" s="11"/>
      <c r="EQ39" s="11"/>
      <c r="ER39" s="11"/>
      <c r="ES39" s="11"/>
      <c r="ET39" s="11"/>
      <c r="EU39" s="11"/>
      <c r="EV39" s="11"/>
      <c r="EW39" s="11"/>
      <c r="EX39" s="11"/>
      <c r="EY39" s="11"/>
      <c r="EZ39" s="11"/>
      <c r="FA39" s="11"/>
      <c r="FB39" s="11"/>
      <c r="FC39" s="11"/>
      <c r="FD39" s="11"/>
      <c r="FE39" s="11"/>
      <c r="FF39" s="11"/>
      <c r="FG39" s="11"/>
      <c r="FH39" s="11"/>
      <c r="FI39" s="11"/>
      <c r="FJ39" s="11"/>
      <c r="FK39" s="11"/>
      <c r="FL39" s="11"/>
      <c r="FM39" s="11"/>
      <c r="FN39" s="11"/>
      <c r="FO39" s="11"/>
      <c r="FP39" s="11"/>
      <c r="FQ39" s="11"/>
      <c r="FR39" s="11"/>
      <c r="FS39" s="11"/>
      <c r="FT39" s="11"/>
      <c r="FU39" s="11"/>
      <c r="FV39" s="11"/>
      <c r="FW39" s="11"/>
      <c r="FX39" s="11"/>
      <c r="FY39" s="11"/>
      <c r="FZ39" s="11"/>
      <c r="GA39" s="11"/>
      <c r="GB39" s="11"/>
      <c r="GC39" s="11"/>
      <c r="GD39" s="11"/>
      <c r="GE39" s="11"/>
      <c r="GF39" s="11"/>
      <c r="GG39" s="11"/>
      <c r="GH39" s="11"/>
      <c r="GI39" s="11"/>
      <c r="GJ39" s="11"/>
      <c r="GK39" s="11"/>
      <c r="GL39" s="11"/>
      <c r="GM39" s="11"/>
      <c r="GN39" s="11"/>
      <c r="GO39" s="11"/>
      <c r="GP39" s="11"/>
      <c r="GQ39" s="11"/>
      <c r="GR39" s="11"/>
      <c r="GS39" s="11"/>
      <c r="GT39" s="11"/>
      <c r="GU39" s="11"/>
      <c r="GV39" s="11"/>
      <c r="GW39" s="11"/>
      <c r="GX39" s="11"/>
      <c r="GY39" s="11"/>
      <c r="GZ39" s="11"/>
      <c r="HA39" s="11"/>
      <c r="HB39" s="11"/>
      <c r="HC39" s="11"/>
      <c r="HD39" s="11"/>
      <c r="HE39" s="11"/>
      <c r="HF39" s="11"/>
      <c r="HG39" s="11"/>
      <c r="HH39" s="11"/>
      <c r="HI39" s="11"/>
      <c r="HJ39" s="11"/>
      <c r="HK39" s="11"/>
      <c r="HL39" s="11"/>
      <c r="HM39" s="11"/>
      <c r="HN39" s="11"/>
      <c r="HO39" s="11"/>
      <c r="HP39" s="11"/>
      <c r="HQ39" s="11"/>
      <c r="HR39" s="11"/>
      <c r="HS39" s="11"/>
      <c r="HT39" s="11"/>
      <c r="HU39" s="11"/>
      <c r="HV39" s="11"/>
      <c r="HW39" s="11"/>
      <c r="HX39" s="11"/>
      <c r="HY39" s="11"/>
      <c r="HZ39" s="11"/>
      <c r="IA39" s="11"/>
      <c r="IB39" s="11"/>
      <c r="IC39" s="11"/>
      <c r="ID39" s="11"/>
      <c r="IE39" s="11"/>
      <c r="IF39" s="11"/>
      <c r="IG39" s="11"/>
      <c r="IH39" s="11"/>
      <c r="II39" s="11"/>
      <c r="IJ39" s="11"/>
      <c r="IK39" s="11"/>
      <c r="IL39" s="11"/>
      <c r="IM39" s="11"/>
      <c r="IN39" s="11"/>
      <c r="IO39" s="11"/>
      <c r="IP39" s="11"/>
      <c r="IQ39" s="11"/>
      <c r="IR39" s="11"/>
      <c r="IS39" s="11"/>
      <c r="IT39" s="11"/>
      <c r="IU39" s="11"/>
      <c r="IV39" s="11"/>
      <c r="IW39" s="11"/>
      <c r="IX39" s="11"/>
      <c r="IY39" s="11"/>
      <c r="IZ39" s="11"/>
      <c r="JA39" s="11"/>
      <c r="JB39" s="11"/>
      <c r="JC39" s="11"/>
      <c r="JD39" s="11"/>
      <c r="JE39" s="11"/>
      <c r="JF39" s="11"/>
      <c r="JG39" s="11"/>
      <c r="JH39" s="11"/>
      <c r="JI39" s="11"/>
      <c r="JJ39" s="11"/>
      <c r="JK39" s="11"/>
      <c r="JL39" s="11"/>
      <c r="JM39" s="11"/>
      <c r="JN39" s="11"/>
      <c r="JO39" s="11"/>
      <c r="JP39" s="11"/>
      <c r="JQ39" s="11"/>
      <c r="JR39" s="11"/>
      <c r="JS39" s="11"/>
      <c r="JT39" s="11"/>
      <c r="JU39" s="11"/>
      <c r="JV39" s="11"/>
      <c r="JW39" s="11"/>
      <c r="JX39" s="11"/>
      <c r="JY39" s="11"/>
      <c r="JZ39" s="11"/>
      <c r="KA39" s="11"/>
      <c r="KB39" s="11"/>
      <c r="KC39" s="11"/>
      <c r="KD39" s="11"/>
      <c r="KE39" s="11"/>
      <c r="KF39" s="11"/>
      <c r="KG39" s="11"/>
      <c r="KH39" s="11"/>
      <c r="KI39" s="11"/>
      <c r="KJ39" s="11"/>
      <c r="KK39" s="11"/>
      <c r="KL39" s="11"/>
      <c r="KM39" s="11"/>
      <c r="KN39" s="11"/>
      <c r="KO39" s="11"/>
      <c r="KP39" s="11"/>
      <c r="KQ39" s="11"/>
      <c r="KR39" s="11"/>
      <c r="KS39" s="11"/>
      <c r="KT39" s="11"/>
      <c r="KU39" s="11"/>
      <c r="KV39" s="11"/>
      <c r="KW39" s="11"/>
      <c r="KX39" s="11"/>
      <c r="KY39" s="11"/>
      <c r="KZ39" s="11"/>
      <c r="LA39" s="11"/>
      <c r="LB39" s="11"/>
      <c r="LC39" s="11"/>
      <c r="LD39" s="11"/>
      <c r="LE39" s="11"/>
      <c r="LF39" s="11"/>
      <c r="LG39" s="11"/>
      <c r="LH39" s="11"/>
      <c r="LI39" s="11"/>
      <c r="LJ39" s="11"/>
      <c r="LK39" s="11"/>
      <c r="LL39" s="11"/>
      <c r="LM39" s="11"/>
      <c r="LN39" s="11"/>
      <c r="LO39" s="11"/>
      <c r="LP39" s="11"/>
      <c r="LQ39" s="11"/>
      <c r="LR39" s="11"/>
      <c r="LS39" s="11"/>
      <c r="LT39" s="11"/>
      <c r="LU39" s="11"/>
      <c r="LV39" s="11"/>
      <c r="LW39" s="11"/>
      <c r="LX39" s="11"/>
      <c r="LY39" s="11"/>
      <c r="LZ39" s="11"/>
      <c r="MA39" s="11"/>
      <c r="MB39" s="11"/>
      <c r="MC39" s="11"/>
      <c r="MD39" s="11"/>
      <c r="ME39" s="11"/>
      <c r="MF39" s="11"/>
      <c r="MG39" s="11"/>
      <c r="MH39" s="11"/>
      <c r="MI39" s="11"/>
      <c r="MJ39" s="11"/>
      <c r="MK39" s="11"/>
      <c r="ML39" s="11"/>
      <c r="MM39" s="11"/>
      <c r="MN39" s="11"/>
      <c r="MO39" s="11"/>
      <c r="MP39" s="11"/>
      <c r="MQ39" s="11"/>
      <c r="MR39" s="11"/>
      <c r="MS39" s="11"/>
      <c r="MT39" s="11"/>
      <c r="MU39" s="11"/>
      <c r="MV39" s="11"/>
      <c r="MW39" s="11"/>
      <c r="MX39" s="11"/>
      <c r="MY39" s="11"/>
      <c r="MZ39" s="11"/>
      <c r="NA39" s="11"/>
      <c r="NB39" s="11"/>
      <c r="NC39" s="11"/>
      <c r="ND39" s="11"/>
      <c r="NE39" s="11"/>
      <c r="NF39" s="11"/>
      <c r="NG39" s="11"/>
      <c r="NH39" s="11"/>
      <c r="NI39" s="11"/>
      <c r="NJ39" s="11"/>
      <c r="NK39" s="11"/>
      <c r="NL39" s="11"/>
      <c r="NM39" s="11"/>
      <c r="NN39" s="11"/>
      <c r="NO39" s="11"/>
      <c r="NP39" s="11"/>
      <c r="NQ39" s="11"/>
      <c r="NR39" s="11"/>
      <c r="NS39" s="11"/>
      <c r="NT39" s="11"/>
      <c r="NU39" s="11"/>
      <c r="NV39" s="11"/>
      <c r="NW39" s="11"/>
      <c r="NX39" s="11"/>
      <c r="NY39" s="11"/>
      <c r="NZ39" s="11"/>
      <c r="OA39" s="11"/>
      <c r="OB39" s="11"/>
      <c r="OC39" s="11"/>
      <c r="OD39" s="11"/>
      <c r="OE39" s="11"/>
      <c r="OF39" s="11"/>
      <c r="OG39" s="11"/>
      <c r="OH39" s="11"/>
      <c r="OI39" s="11"/>
      <c r="OJ39" s="11"/>
      <c r="OK39" s="11"/>
      <c r="OL39" s="11"/>
      <c r="OM39" s="11"/>
      <c r="ON39" s="11"/>
      <c r="OO39" s="11"/>
      <c r="OP39" s="11"/>
      <c r="OQ39" s="11"/>
      <c r="OR39" s="11"/>
      <c r="OS39" s="11"/>
      <c r="OT39" s="11"/>
      <c r="OU39" s="11"/>
      <c r="OV39" s="11"/>
      <c r="OW39" s="11"/>
      <c r="OX39" s="11"/>
      <c r="OY39" s="11"/>
      <c r="OZ39" s="11"/>
      <c r="PA39" s="11"/>
      <c r="PB39" s="11"/>
      <c r="PC39" s="11"/>
      <c r="PD39" s="11"/>
      <c r="PE39" s="11"/>
      <c r="PF39" s="11"/>
      <c r="PG39" s="11"/>
      <c r="PH39" s="11"/>
      <c r="PI39" s="11"/>
      <c r="PJ39" s="11"/>
      <c r="PK39" s="11"/>
      <c r="PL39" s="11"/>
      <c r="PM39" s="11"/>
      <c r="PN39" s="11"/>
      <c r="PO39" s="11"/>
      <c r="PP39" s="11"/>
      <c r="PQ39" s="11"/>
      <c r="PR39" s="11"/>
      <c r="PS39" s="11"/>
      <c r="PT39" s="11"/>
      <c r="PU39" s="11"/>
      <c r="PV39" s="11"/>
      <c r="PW39" s="11"/>
      <c r="PX39" s="11"/>
      <c r="PY39" s="11"/>
      <c r="PZ39" s="11"/>
      <c r="QA39" s="11"/>
      <c r="QB39" s="11"/>
      <c r="QC39" s="11"/>
      <c r="QD39" s="11"/>
      <c r="QE39" s="11"/>
      <c r="QF39" s="11"/>
      <c r="QG39" s="11"/>
      <c r="QH39" s="11"/>
      <c r="QI39" s="11"/>
      <c r="QJ39" s="11"/>
      <c r="QK39" s="11"/>
      <c r="QL39" s="11"/>
      <c r="QM39" s="11"/>
      <c r="QN39" s="11"/>
      <c r="QO39" s="11"/>
      <c r="QP39" s="11"/>
      <c r="QQ39" s="11"/>
      <c r="QR39" s="11"/>
      <c r="QS39" s="11"/>
      <c r="QT39" s="11"/>
      <c r="QU39" s="11"/>
      <c r="QV39" s="11"/>
      <c r="QW39" s="11"/>
      <c r="QX39" s="11"/>
      <c r="QY39" s="11"/>
      <c r="QZ39" s="11"/>
      <c r="RA39" s="11"/>
      <c r="RB39" s="11"/>
      <c r="RC39" s="11"/>
      <c r="RD39" s="11"/>
      <c r="RE39" s="11"/>
      <c r="RF39" s="11"/>
      <c r="RG39" s="11"/>
      <c r="RH39" s="11"/>
      <c r="RI39" s="11"/>
      <c r="RJ39" s="11"/>
      <c r="RK39" s="11"/>
      <c r="RL39" s="11"/>
      <c r="RM39" s="11"/>
      <c r="RN39" s="11"/>
      <c r="RO39" s="11"/>
      <c r="RP39" s="11"/>
      <c r="RQ39" s="11"/>
      <c r="RR39" s="11"/>
      <c r="RS39" s="11"/>
      <c r="RT39" s="11"/>
      <c r="RU39" s="11"/>
      <c r="RV39" s="11"/>
      <c r="RW39" s="11"/>
      <c r="RX39" s="11"/>
      <c r="RY39" s="11"/>
      <c r="RZ39" s="11"/>
      <c r="SA39" s="11"/>
      <c r="SB39" s="11"/>
      <c r="SC39" s="11"/>
      <c r="SD39" s="11"/>
      <c r="SE39" s="11"/>
      <c r="SF39" s="11"/>
      <c r="SG39" s="11"/>
      <c r="SH39" s="11"/>
      <c r="SI39" s="11"/>
      <c r="SJ39" s="11"/>
      <c r="SK39" s="11"/>
      <c r="SL39" s="11"/>
      <c r="SM39" s="11"/>
      <c r="SN39" s="11"/>
      <c r="SO39" s="11"/>
      <c r="SP39" s="11"/>
      <c r="SQ39" s="11"/>
      <c r="SR39" s="11"/>
      <c r="SS39" s="11"/>
      <c r="ST39" s="11"/>
      <c r="SU39" s="11"/>
      <c r="SV39" s="11"/>
      <c r="SW39" s="11"/>
      <c r="SX39" s="11"/>
      <c r="SY39" s="11"/>
      <c r="SZ39" s="11"/>
      <c r="TA39" s="11"/>
      <c r="TB39" s="11"/>
      <c r="TC39" s="11"/>
      <c r="TD39" s="11"/>
      <c r="TE39" s="11"/>
      <c r="TF39" s="11"/>
      <c r="TG39" s="11"/>
      <c r="TH39" s="11"/>
      <c r="TI39" s="11"/>
      <c r="TJ39" s="11"/>
      <c r="TK39" s="11"/>
      <c r="TL39" s="11"/>
      <c r="TM39" s="11"/>
      <c r="TN39" s="11"/>
      <c r="TO39" s="11"/>
      <c r="TP39" s="11"/>
      <c r="TQ39" s="11"/>
      <c r="TR39" s="11"/>
      <c r="TS39" s="11"/>
      <c r="TT39" s="11"/>
      <c r="TU39" s="11"/>
      <c r="TV39" s="11"/>
      <c r="TW39" s="11"/>
      <c r="TX39" s="11"/>
      <c r="TY39" s="11"/>
      <c r="TZ39" s="11"/>
      <c r="UA39" s="11"/>
      <c r="UB39" s="11"/>
      <c r="UC39" s="11"/>
      <c r="UD39" s="11"/>
      <c r="UE39" s="11"/>
      <c r="UF39" s="11"/>
      <c r="UG39" s="11"/>
      <c r="UH39" s="11"/>
      <c r="UI39" s="11"/>
      <c r="UJ39" s="11"/>
      <c r="UK39" s="11"/>
      <c r="UL39" s="11"/>
      <c r="UM39" s="11"/>
      <c r="UN39" s="11"/>
      <c r="UO39" s="11"/>
      <c r="UP39" s="11"/>
      <c r="UQ39" s="11"/>
      <c r="UR39" s="11"/>
      <c r="US39" s="11"/>
      <c r="UT39" s="11"/>
      <c r="UU39" s="11"/>
      <c r="UV39" s="11"/>
      <c r="UW39" s="11"/>
      <c r="UX39" s="11"/>
      <c r="UY39" s="11"/>
      <c r="UZ39" s="11"/>
      <c r="VA39" s="11"/>
      <c r="VB39" s="11"/>
      <c r="VC39" s="11"/>
      <c r="VD39" s="11"/>
      <c r="VE39" s="11"/>
      <c r="VF39" s="11"/>
      <c r="VG39" s="11"/>
      <c r="VH39" s="11"/>
      <c r="VI39" s="11"/>
      <c r="VJ39" s="11"/>
      <c r="VK39" s="11"/>
      <c r="VL39" s="11"/>
      <c r="VM39" s="11"/>
      <c r="VN39" s="11"/>
      <c r="VO39" s="11"/>
      <c r="VP39" s="11"/>
      <c r="VQ39" s="11"/>
      <c r="VR39" s="11"/>
      <c r="VS39" s="11"/>
      <c r="VT39" s="11"/>
      <c r="VU39" s="11"/>
      <c r="VV39" s="11"/>
      <c r="VW39" s="11"/>
      <c r="VX39" s="11"/>
      <c r="VY39" s="11"/>
      <c r="VZ39" s="11"/>
      <c r="WA39" s="11"/>
      <c r="WB39" s="11"/>
      <c r="WC39" s="11"/>
      <c r="WD39" s="11"/>
      <c r="WE39" s="11"/>
      <c r="WF39" s="11"/>
      <c r="WG39" s="11"/>
      <c r="WH39" s="11"/>
      <c r="WI39" s="11"/>
      <c r="WJ39" s="11"/>
      <c r="WK39" s="11"/>
      <c r="WL39" s="11"/>
      <c r="WM39" s="11"/>
      <c r="WN39" s="11"/>
      <c r="WO39" s="11"/>
      <c r="WP39" s="11"/>
      <c r="WQ39" s="11"/>
      <c r="WR39" s="11"/>
      <c r="WS39" s="11"/>
      <c r="WT39" s="11"/>
      <c r="WU39" s="11"/>
      <c r="WV39" s="11"/>
      <c r="WW39" s="11"/>
      <c r="WX39" s="11"/>
      <c r="WY39" s="11"/>
      <c r="WZ39" s="11"/>
      <c r="XA39" s="11"/>
      <c r="XB39" s="11"/>
      <c r="XC39" s="11"/>
      <c r="XD39" s="11"/>
      <c r="XE39" s="11"/>
      <c r="XF39" s="11"/>
      <c r="XG39" s="11"/>
      <c r="XH39" s="11"/>
      <c r="XI39" s="11"/>
      <c r="XJ39" s="11"/>
      <c r="XK39" s="11"/>
      <c r="XL39" s="11"/>
      <c r="XM39" s="11"/>
      <c r="XN39" s="11"/>
      <c r="XO39" s="11"/>
      <c r="XP39" s="11"/>
      <c r="XQ39" s="11"/>
      <c r="XR39" s="11"/>
      <c r="XS39" s="11"/>
      <c r="XT39" s="11"/>
      <c r="XU39" s="11"/>
      <c r="XV39" s="11"/>
      <c r="XW39" s="11"/>
      <c r="XX39" s="11"/>
      <c r="XY39" s="11"/>
      <c r="XZ39" s="11"/>
      <c r="YA39" s="11"/>
      <c r="YB39" s="11"/>
      <c r="YC39" s="11"/>
      <c r="YD39" s="11"/>
      <c r="YE39" s="11"/>
      <c r="YF39" s="11"/>
      <c r="YG39" s="11"/>
      <c r="YH39" s="11"/>
      <c r="YI39" s="11"/>
      <c r="YJ39" s="11"/>
      <c r="YK39" s="11"/>
      <c r="YL39" s="11"/>
      <c r="YM39" s="11"/>
      <c r="YN39" s="11"/>
      <c r="YO39" s="11"/>
      <c r="YP39" s="11"/>
      <c r="YQ39" s="11"/>
      <c r="YR39" s="11"/>
      <c r="YS39" s="11"/>
      <c r="YT39" s="11"/>
      <c r="YU39" s="11"/>
      <c r="YV39" s="11"/>
      <c r="YW39" s="11"/>
      <c r="YX39" s="11"/>
      <c r="YY39" s="11"/>
      <c r="YZ39" s="11"/>
      <c r="ZA39" s="11"/>
      <c r="ZB39" s="11"/>
      <c r="ZC39" s="11"/>
      <c r="ZD39" s="11"/>
      <c r="ZE39" s="11"/>
      <c r="ZF39" s="11"/>
      <c r="ZG39" s="11"/>
      <c r="ZH39" s="11"/>
      <c r="ZI39" s="11"/>
      <c r="ZJ39" s="11"/>
      <c r="ZK39" s="11"/>
      <c r="ZL39" s="11"/>
      <c r="ZM39" s="11"/>
      <c r="ZN39" s="11"/>
      <c r="ZO39" s="11"/>
      <c r="ZP39" s="11"/>
      <c r="ZQ39" s="11"/>
      <c r="ZR39" s="11"/>
      <c r="ZS39" s="11"/>
      <c r="ZT39" s="11"/>
      <c r="ZU39" s="11"/>
      <c r="ZV39" s="11"/>
      <c r="ZW39" s="11"/>
      <c r="ZX39" s="11"/>
      <c r="ZY39" s="11"/>
      <c r="ZZ39" s="11"/>
      <c r="AAA39" s="11"/>
      <c r="AAB39" s="11"/>
      <c r="AAC39" s="11"/>
      <c r="AAD39" s="11"/>
      <c r="AAE39" s="11"/>
      <c r="AAF39" s="11"/>
      <c r="AAG39" s="11"/>
      <c r="AAH39" s="11"/>
      <c r="AAI39" s="11"/>
      <c r="AAJ39" s="11"/>
      <c r="AAK39" s="11"/>
      <c r="AAL39" s="11"/>
      <c r="AAM39" s="11"/>
      <c r="AAN39" s="11"/>
      <c r="AAO39" s="11"/>
      <c r="AAP39" s="11"/>
      <c r="AAQ39" s="11"/>
      <c r="AAR39" s="11"/>
      <c r="AAS39" s="11"/>
      <c r="AAT39" s="11"/>
      <c r="AAU39" s="11"/>
      <c r="AAV39" s="11"/>
      <c r="AAW39" s="11"/>
      <c r="AAX39" s="11"/>
      <c r="AAY39" s="11"/>
      <c r="AAZ39" s="11"/>
      <c r="ABA39" s="11"/>
      <c r="ABB39" s="11"/>
      <c r="ABC39" s="11"/>
      <c r="ABD39" s="11"/>
      <c r="ABE39" s="11"/>
      <c r="ABF39" s="11"/>
      <c r="ABG39" s="11"/>
      <c r="ABH39" s="11"/>
      <c r="ABI39" s="11"/>
      <c r="ABJ39" s="11"/>
      <c r="ABK39" s="11"/>
      <c r="ABL39" s="11"/>
      <c r="ABM39" s="11"/>
      <c r="ABN39" s="11"/>
      <c r="ABO39" s="11"/>
      <c r="ABP39" s="11"/>
      <c r="ABQ39" s="11"/>
      <c r="ABR39" s="11"/>
      <c r="ABS39" s="11"/>
      <c r="ABT39" s="11"/>
      <c r="ABU39" s="11"/>
      <c r="ABV39" s="11"/>
      <c r="ABW39" s="11"/>
      <c r="ABX39" s="11"/>
      <c r="ABY39" s="11"/>
      <c r="ABZ39" s="11"/>
      <c r="ACA39" s="11"/>
      <c r="ACB39" s="11"/>
      <c r="ACC39" s="11"/>
      <c r="ACD39" s="11"/>
      <c r="ACE39" s="11"/>
      <c r="ACF39" s="11"/>
      <c r="ACG39" s="11"/>
      <c r="ACH39" s="11"/>
      <c r="ACI39" s="11"/>
      <c r="ACJ39" s="11"/>
      <c r="ACK39" s="11"/>
      <c r="ACL39" s="11"/>
      <c r="ACM39" s="11"/>
      <c r="ACN39" s="11"/>
      <c r="ACO39" s="11"/>
      <c r="ACP39" s="11"/>
      <c r="ACQ39" s="11"/>
      <c r="ACR39" s="11"/>
      <c r="ACS39" s="11"/>
      <c r="ACT39" s="11"/>
      <c r="ACU39" s="11"/>
      <c r="ACV39" s="11"/>
      <c r="ACW39" s="11"/>
      <c r="ACX39" s="11"/>
      <c r="ACY39" s="11"/>
      <c r="ACZ39" s="11"/>
      <c r="ADA39" s="11"/>
      <c r="ADB39" s="11"/>
      <c r="ADC39" s="11"/>
      <c r="ADD39" s="11"/>
      <c r="ADE39" s="11"/>
      <c r="ADF39" s="11"/>
      <c r="ADG39" s="11"/>
      <c r="ADH39" s="11"/>
      <c r="ADI39" s="11"/>
      <c r="ADJ39" s="11"/>
      <c r="ADK39" s="11"/>
      <c r="ADL39" s="11"/>
      <c r="ADM39" s="11"/>
      <c r="ADN39" s="11"/>
      <c r="ADO39" s="11"/>
      <c r="ADP39" s="11"/>
      <c r="ADQ39" s="11"/>
      <c r="ADR39" s="11"/>
      <c r="ADS39" s="11"/>
      <c r="ADT39" s="11"/>
      <c r="ADU39" s="11"/>
      <c r="ADV39" s="11"/>
      <c r="ADW39" s="11"/>
      <c r="ADX39" s="11"/>
      <c r="ADY39" s="11"/>
      <c r="ADZ39" s="11"/>
      <c r="AEA39" s="11"/>
      <c r="AEB39" s="11"/>
      <c r="AEC39" s="11"/>
      <c r="AED39" s="11"/>
      <c r="AEE39" s="11"/>
      <c r="AEF39" s="11"/>
      <c r="AEG39" s="11"/>
      <c r="AEH39" s="11"/>
      <c r="AEI39" s="11"/>
      <c r="AEJ39" s="11"/>
      <c r="AEK39" s="11"/>
      <c r="AEL39" s="11"/>
      <c r="AEM39" s="11"/>
      <c r="AEN39" s="11"/>
      <c r="AEO39" s="11"/>
      <c r="AEP39" s="11"/>
      <c r="AEQ39" s="11"/>
      <c r="AER39" s="11"/>
      <c r="AES39" s="11"/>
      <c r="AET39" s="11"/>
      <c r="AEU39" s="11"/>
      <c r="AEV39" s="11"/>
      <c r="AEW39" s="11"/>
      <c r="AEX39" s="11"/>
      <c r="AEY39" s="11"/>
      <c r="AEZ39" s="11"/>
      <c r="AFA39" s="11"/>
      <c r="AFB39" s="11"/>
      <c r="AFC39" s="11"/>
      <c r="AFD39" s="11"/>
      <c r="AFE39" s="11"/>
      <c r="AFF39" s="11"/>
      <c r="AFG39" s="11"/>
      <c r="AFH39" s="11"/>
      <c r="AFI39" s="11"/>
      <c r="AFJ39" s="11"/>
      <c r="AFK39" s="11"/>
      <c r="AFL39" s="11"/>
      <c r="AFM39" s="11"/>
      <c r="AFN39" s="11"/>
      <c r="AFO39" s="11"/>
      <c r="AFP39" s="11"/>
      <c r="AFQ39" s="11"/>
      <c r="AFR39" s="11"/>
      <c r="AFS39" s="11"/>
      <c r="AFT39" s="11"/>
      <c r="AFU39" s="11"/>
      <c r="AFV39" s="11"/>
      <c r="AFW39" s="11"/>
      <c r="AFX39" s="11"/>
      <c r="AFY39" s="11"/>
      <c r="AFZ39" s="11"/>
      <c r="AGA39" s="11"/>
      <c r="AGB39" s="11"/>
      <c r="AGC39" s="11"/>
      <c r="AGD39" s="11"/>
      <c r="AGE39" s="11"/>
      <c r="AGF39" s="11"/>
      <c r="AGG39" s="11"/>
      <c r="AGH39" s="11"/>
      <c r="AGI39" s="11"/>
      <c r="AGJ39" s="11"/>
      <c r="AGK39" s="11"/>
      <c r="AGL39" s="11"/>
      <c r="AGM39" s="11"/>
      <c r="AGN39" s="11"/>
      <c r="AGO39" s="11"/>
      <c r="AGP39" s="11"/>
      <c r="AGQ39" s="11"/>
      <c r="AGR39" s="11"/>
      <c r="AGS39" s="11"/>
      <c r="AGT39" s="11"/>
      <c r="AGU39" s="11"/>
      <c r="AGV39" s="11"/>
      <c r="AGW39" s="11"/>
      <c r="AGX39" s="11"/>
      <c r="AGY39" s="11"/>
      <c r="AGZ39" s="11"/>
      <c r="AHA39" s="11"/>
      <c r="AHB39" s="11"/>
      <c r="AHC39" s="11"/>
      <c r="AHD39" s="11"/>
      <c r="AHE39" s="11"/>
      <c r="AHF39" s="11"/>
      <c r="AHG39" s="11"/>
      <c r="AHH39" s="11"/>
      <c r="AHI39" s="11"/>
      <c r="AHJ39" s="11"/>
      <c r="AHK39" s="11"/>
      <c r="AHL39" s="11"/>
      <c r="AHM39" s="11"/>
      <c r="AHN39" s="11"/>
      <c r="AHO39" s="11"/>
      <c r="AHP39" s="11"/>
      <c r="AHQ39" s="11"/>
      <c r="AHR39" s="11"/>
      <c r="AHS39" s="11"/>
      <c r="AHT39" s="11"/>
      <c r="AHU39" s="11"/>
      <c r="AHV39" s="11"/>
      <c r="AHW39" s="11"/>
      <c r="AHX39" s="11"/>
      <c r="AHY39" s="11"/>
      <c r="AHZ39" s="11"/>
      <c r="AIA39" s="11"/>
      <c r="AIB39" s="11"/>
      <c r="AIC39" s="11"/>
      <c r="AID39" s="11"/>
      <c r="AIE39" s="11"/>
      <c r="AIF39" s="11"/>
      <c r="AIG39" s="11"/>
      <c r="AIH39" s="11"/>
      <c r="AII39" s="11"/>
      <c r="AIJ39" s="11"/>
      <c r="AIK39" s="11"/>
      <c r="AIL39" s="11"/>
      <c r="AIM39" s="11"/>
    </row>
    <row r="40">
      <c r="B40" s="7" t="s">
        <v>500</v>
      </c>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c r="AS40" s="11"/>
      <c r="AT40" s="11"/>
      <c r="AU40" s="11"/>
      <c r="AV40" s="11"/>
      <c r="AW40" s="11"/>
      <c r="AX40" s="11"/>
      <c r="AY40" s="11"/>
      <c r="AZ40" s="10"/>
      <c r="BA40" s="11"/>
      <c r="BB40" s="11"/>
      <c r="BC40" s="11"/>
      <c r="BD40" s="11"/>
      <c r="BE40" s="11"/>
      <c r="BF40" s="11"/>
      <c r="BG40" s="11"/>
      <c r="BH40" s="11"/>
      <c r="BI40" s="11"/>
      <c r="BJ40" s="11"/>
      <c r="BK40" s="11"/>
      <c r="BL40" s="11"/>
      <c r="BM40" s="11"/>
      <c r="BN40" s="11"/>
      <c r="BO40" s="11"/>
      <c r="BP40" s="11"/>
      <c r="BQ40" s="11"/>
      <c r="BR40" s="11"/>
      <c r="BS40" s="11"/>
      <c r="BT40" s="11"/>
      <c r="BU40" s="11"/>
      <c r="BV40" s="11"/>
      <c r="BW40" s="11"/>
      <c r="BX40" s="11"/>
      <c r="BY40" s="11"/>
      <c r="BZ40" s="11"/>
      <c r="CA40" s="11"/>
      <c r="CB40" s="11"/>
      <c r="CC40" s="11"/>
      <c r="CD40" s="11"/>
      <c r="CE40" s="11"/>
      <c r="CF40" s="11"/>
      <c r="CG40" s="11"/>
      <c r="CH40" s="11"/>
      <c r="CI40" s="11"/>
      <c r="CJ40" s="11"/>
      <c r="CK40" s="11"/>
      <c r="CL40" s="11"/>
      <c r="CM40" s="11"/>
      <c r="CN40" s="11"/>
      <c r="CO40" s="11"/>
      <c r="CP40" s="11"/>
      <c r="CQ40" s="11"/>
      <c r="CR40" s="11"/>
      <c r="CS40" s="11"/>
      <c r="CT40" s="11"/>
      <c r="CU40" s="11"/>
      <c r="CV40" s="11"/>
      <c r="CW40" s="11"/>
      <c r="CX40" s="11"/>
      <c r="CY40" s="11"/>
      <c r="CZ40" s="11"/>
      <c r="DA40" s="11"/>
      <c r="DB40" s="11"/>
      <c r="DC40" s="11"/>
      <c r="DD40" s="11"/>
      <c r="DE40" s="11"/>
      <c r="DF40" s="11"/>
      <c r="DG40" s="11"/>
      <c r="DH40" s="11"/>
      <c r="DI40" s="11"/>
      <c r="DJ40" s="11"/>
      <c r="DK40" s="11"/>
      <c r="DL40" s="11"/>
      <c r="DM40" s="11"/>
      <c r="DN40" s="11"/>
      <c r="DO40" s="11"/>
      <c r="DP40" s="11"/>
      <c r="DQ40" s="11"/>
      <c r="DR40" s="11"/>
      <c r="DS40" s="11"/>
      <c r="DT40" s="11"/>
      <c r="DU40" s="11"/>
      <c r="DV40" s="11"/>
      <c r="DW40" s="11"/>
      <c r="DX40" s="11"/>
      <c r="DY40" s="11"/>
      <c r="DZ40" s="11"/>
      <c r="EA40" s="11"/>
      <c r="EB40" s="11"/>
      <c r="EC40" s="11"/>
      <c r="ED40" s="11"/>
      <c r="EE40" s="11"/>
      <c r="EF40" s="11"/>
      <c r="EG40" s="11"/>
      <c r="EH40" s="11"/>
      <c r="EI40" s="11"/>
      <c r="EJ40" s="11"/>
      <c r="EK40" s="11"/>
      <c r="EL40" s="11"/>
      <c r="EM40" s="11"/>
      <c r="EN40" s="11"/>
      <c r="EO40" s="11"/>
      <c r="EP40" s="11"/>
      <c r="EQ40" s="11"/>
      <c r="ER40" s="11"/>
      <c r="ES40" s="11"/>
      <c r="ET40" s="11"/>
      <c r="EU40" s="11"/>
      <c r="EV40" s="11"/>
      <c r="EW40" s="11"/>
      <c r="EX40" s="11"/>
      <c r="EY40" s="11"/>
      <c r="EZ40" s="11"/>
      <c r="FA40" s="11"/>
      <c r="FB40" s="11"/>
      <c r="FC40" s="11"/>
      <c r="FD40" s="11"/>
      <c r="FE40" s="11"/>
      <c r="FF40" s="11"/>
      <c r="FG40" s="11"/>
      <c r="FH40" s="11"/>
      <c r="FI40" s="11"/>
      <c r="FJ40" s="11"/>
      <c r="FK40" s="11"/>
      <c r="FL40" s="11"/>
      <c r="FM40" s="11"/>
      <c r="FN40" s="11"/>
      <c r="FO40" s="11"/>
      <c r="FP40" s="11"/>
      <c r="FQ40" s="11"/>
      <c r="FR40" s="11"/>
      <c r="FS40" s="11"/>
      <c r="FT40" s="11"/>
      <c r="FU40" s="11"/>
      <c r="FV40" s="11"/>
      <c r="FW40" s="11"/>
      <c r="FX40" s="11"/>
      <c r="FY40" s="11"/>
      <c r="FZ40" s="11"/>
      <c r="GA40" s="11"/>
      <c r="GB40" s="11"/>
      <c r="GC40" s="11"/>
      <c r="GD40" s="11"/>
      <c r="GE40" s="11"/>
      <c r="GF40" s="11"/>
      <c r="GG40" s="11"/>
      <c r="GH40" s="11"/>
      <c r="GI40" s="11"/>
      <c r="GJ40" s="11"/>
      <c r="GK40" s="11"/>
      <c r="GL40" s="11"/>
      <c r="GM40" s="11"/>
      <c r="GN40" s="11"/>
      <c r="GO40" s="11"/>
      <c r="GP40" s="11"/>
      <c r="GQ40" s="11"/>
      <c r="GR40" s="11"/>
      <c r="GS40" s="11"/>
      <c r="GT40" s="11"/>
      <c r="GU40" s="11"/>
      <c r="GV40" s="11"/>
      <c r="GW40" s="11"/>
      <c r="GX40" s="11"/>
      <c r="GY40" s="11"/>
      <c r="GZ40" s="11"/>
      <c r="HA40" s="11"/>
      <c r="HB40" s="11"/>
      <c r="HC40" s="11"/>
      <c r="HD40" s="11"/>
      <c r="HE40" s="11"/>
      <c r="HF40" s="11"/>
      <c r="HG40" s="11"/>
      <c r="HH40" s="11"/>
      <c r="HI40" s="11"/>
      <c r="HJ40" s="11"/>
      <c r="HK40" s="11"/>
      <c r="HL40" s="11"/>
      <c r="HM40" s="11"/>
      <c r="HN40" s="11"/>
      <c r="HO40" s="11"/>
      <c r="HP40" s="11"/>
      <c r="HQ40" s="11"/>
      <c r="HR40" s="11"/>
      <c r="HS40" s="11"/>
      <c r="HT40" s="11"/>
      <c r="HU40" s="11"/>
      <c r="HV40" s="11"/>
      <c r="HW40" s="11"/>
      <c r="HX40" s="11"/>
      <c r="HY40" s="11"/>
      <c r="HZ40" s="11"/>
      <c r="IA40" s="11"/>
      <c r="IB40" s="11"/>
      <c r="IC40" s="11"/>
      <c r="ID40" s="11"/>
      <c r="IE40" s="11"/>
      <c r="IF40" s="11"/>
      <c r="IG40" s="11"/>
      <c r="IH40" s="11"/>
      <c r="II40" s="11"/>
      <c r="IJ40" s="11"/>
      <c r="IK40" s="11"/>
      <c r="IL40" s="11"/>
      <c r="IM40" s="11"/>
      <c r="IN40" s="11"/>
      <c r="IO40" s="11"/>
      <c r="IP40" s="11"/>
      <c r="IQ40" s="11"/>
      <c r="IR40" s="11"/>
      <c r="IS40" s="11"/>
      <c r="IT40" s="11"/>
      <c r="IU40" s="11"/>
      <c r="IV40" s="11"/>
      <c r="IW40" s="11"/>
      <c r="IX40" s="11"/>
      <c r="IY40" s="11"/>
      <c r="IZ40" s="11"/>
      <c r="JA40" s="11"/>
      <c r="JB40" s="11"/>
      <c r="JC40" s="11"/>
      <c r="JD40" s="11"/>
      <c r="JE40" s="11"/>
      <c r="JF40" s="11"/>
      <c r="JG40" s="11"/>
      <c r="JH40" s="11"/>
      <c r="JI40" s="11"/>
      <c r="JJ40" s="11"/>
      <c r="JK40" s="11"/>
      <c r="JL40" s="11"/>
      <c r="JM40" s="11"/>
      <c r="JN40" s="11"/>
      <c r="JO40" s="11"/>
      <c r="JP40" s="11"/>
      <c r="JQ40" s="11"/>
      <c r="JR40" s="11"/>
      <c r="JS40" s="11"/>
      <c r="JT40" s="11"/>
      <c r="JU40" s="11"/>
      <c r="JV40" s="11"/>
      <c r="JW40" s="11"/>
      <c r="JX40" s="11"/>
      <c r="JY40" s="11"/>
      <c r="JZ40" s="11"/>
      <c r="KA40" s="11"/>
      <c r="KB40" s="11"/>
      <c r="KC40" s="11"/>
      <c r="KD40" s="11"/>
      <c r="KE40" s="11"/>
      <c r="KF40" s="11"/>
      <c r="KG40" s="11"/>
      <c r="KH40" s="11"/>
      <c r="KI40" s="11"/>
      <c r="KJ40" s="11"/>
      <c r="KK40" s="11"/>
      <c r="KL40" s="11"/>
      <c r="KM40" s="11"/>
      <c r="KN40" s="11"/>
      <c r="KO40" s="11"/>
      <c r="KP40" s="11"/>
      <c r="KQ40" s="11"/>
      <c r="KR40" s="11"/>
      <c r="KS40" s="11"/>
      <c r="KT40" s="11"/>
      <c r="KU40" s="11"/>
      <c r="KV40" s="11"/>
      <c r="KW40" s="11"/>
      <c r="KX40" s="11"/>
      <c r="KY40" s="11"/>
      <c r="KZ40" s="11"/>
      <c r="LA40" s="11"/>
      <c r="LB40" s="11"/>
      <c r="LC40" s="11"/>
      <c r="LD40" s="11"/>
      <c r="LE40" s="11"/>
      <c r="LF40" s="11"/>
      <c r="LG40" s="11"/>
      <c r="LH40" s="11"/>
      <c r="LI40" s="11"/>
      <c r="LJ40" s="11"/>
      <c r="LK40" s="11"/>
      <c r="LL40" s="11"/>
      <c r="LM40" s="11"/>
      <c r="LN40" s="11"/>
      <c r="LO40" s="11"/>
      <c r="LP40" s="11"/>
      <c r="LQ40" s="11"/>
      <c r="LR40" s="11"/>
      <c r="LS40" s="11"/>
      <c r="LT40" s="11"/>
      <c r="LU40" s="11"/>
      <c r="LV40" s="11"/>
      <c r="LW40" s="11"/>
      <c r="LX40" s="11"/>
      <c r="LY40" s="11"/>
      <c r="LZ40" s="11"/>
      <c r="MA40" s="11"/>
      <c r="MB40" s="11"/>
      <c r="MC40" s="11"/>
      <c r="MD40" s="11"/>
      <c r="ME40" s="11"/>
      <c r="MF40" s="11"/>
      <c r="MG40" s="11"/>
      <c r="MH40" s="11"/>
      <c r="MI40" s="11"/>
      <c r="MJ40" s="11"/>
      <c r="MK40" s="11"/>
      <c r="ML40" s="11"/>
      <c r="MM40" s="11"/>
      <c r="MN40" s="11"/>
      <c r="MO40" s="11"/>
      <c r="MP40" s="11"/>
      <c r="MQ40" s="11"/>
      <c r="MR40" s="11"/>
      <c r="MS40" s="11"/>
      <c r="MT40" s="11"/>
      <c r="MU40" s="11"/>
      <c r="MV40" s="11"/>
      <c r="MW40" s="11"/>
      <c r="MX40" s="11"/>
      <c r="MY40" s="11"/>
      <c r="MZ40" s="11"/>
      <c r="NA40" s="11"/>
      <c r="NB40" s="11"/>
      <c r="NC40" s="11"/>
      <c r="ND40" s="11"/>
      <c r="NE40" s="11"/>
      <c r="NF40" s="11"/>
      <c r="NG40" s="11"/>
      <c r="NH40" s="11"/>
      <c r="NI40" s="11"/>
      <c r="NJ40" s="11"/>
      <c r="NK40" s="11"/>
      <c r="NL40" s="11"/>
      <c r="NM40" s="11"/>
      <c r="NN40" s="11"/>
      <c r="NO40" s="11"/>
      <c r="NP40" s="11"/>
      <c r="NQ40" s="11"/>
      <c r="NR40" s="11"/>
      <c r="NS40" s="11"/>
      <c r="NT40" s="11"/>
      <c r="NU40" s="11"/>
      <c r="NV40" s="11"/>
      <c r="NW40" s="11"/>
      <c r="NX40" s="11"/>
      <c r="NY40" s="11"/>
      <c r="NZ40" s="11"/>
      <c r="OA40" s="11"/>
      <c r="OB40" s="11"/>
      <c r="OC40" s="11"/>
      <c r="OD40" s="11"/>
      <c r="OE40" s="11"/>
      <c r="OF40" s="11"/>
      <c r="OG40" s="11"/>
      <c r="OH40" s="11"/>
      <c r="OI40" s="11"/>
      <c r="OJ40" s="11"/>
      <c r="OK40" s="11"/>
      <c r="OL40" s="11"/>
      <c r="OM40" s="11"/>
      <c r="ON40" s="11"/>
      <c r="OO40" s="11"/>
      <c r="OP40" s="11"/>
      <c r="OQ40" s="11"/>
      <c r="OR40" s="11"/>
      <c r="OS40" s="11"/>
      <c r="OT40" s="11"/>
      <c r="OU40" s="11"/>
      <c r="OV40" s="11"/>
      <c r="OW40" s="11"/>
      <c r="OX40" s="11"/>
      <c r="OY40" s="11"/>
      <c r="OZ40" s="11"/>
      <c r="PA40" s="11"/>
      <c r="PB40" s="11"/>
      <c r="PC40" s="11"/>
      <c r="PD40" s="11"/>
      <c r="PE40" s="11"/>
      <c r="PF40" s="11"/>
      <c r="PG40" s="11"/>
      <c r="PH40" s="11"/>
      <c r="PI40" s="11"/>
      <c r="PJ40" s="11"/>
      <c r="PK40" s="11"/>
      <c r="PL40" s="11"/>
      <c r="PM40" s="11"/>
      <c r="PN40" s="11"/>
      <c r="PO40" s="11"/>
      <c r="PP40" s="11"/>
      <c r="PQ40" s="11"/>
      <c r="PR40" s="11"/>
      <c r="PS40" s="11"/>
      <c r="PT40" s="11"/>
      <c r="PU40" s="11"/>
      <c r="PV40" s="11"/>
      <c r="PW40" s="11"/>
      <c r="PX40" s="11"/>
      <c r="PY40" s="11"/>
      <c r="PZ40" s="11"/>
      <c r="QA40" s="11"/>
      <c r="QB40" s="11"/>
      <c r="QC40" s="11"/>
      <c r="QD40" s="11"/>
      <c r="QE40" s="11"/>
      <c r="QF40" s="11"/>
      <c r="QG40" s="11"/>
      <c r="QH40" s="11"/>
      <c r="QI40" s="11"/>
      <c r="QJ40" s="11"/>
      <c r="QK40" s="11"/>
      <c r="QL40" s="11"/>
      <c r="QM40" s="11"/>
      <c r="QN40" s="11"/>
      <c r="QO40" s="11"/>
      <c r="QP40" s="11"/>
      <c r="QQ40" s="11"/>
      <c r="QR40" s="11"/>
      <c r="QS40" s="11"/>
      <c r="QT40" s="11"/>
      <c r="QU40" s="11"/>
      <c r="QV40" s="11"/>
      <c r="QW40" s="11"/>
      <c r="QX40" s="11"/>
      <c r="QY40" s="11"/>
      <c r="QZ40" s="11"/>
      <c r="RA40" s="11"/>
      <c r="RB40" s="11"/>
      <c r="RC40" s="11"/>
      <c r="RD40" s="11"/>
      <c r="RE40" s="11"/>
      <c r="RF40" s="11"/>
      <c r="RG40" s="11"/>
      <c r="RH40" s="11"/>
      <c r="RI40" s="11"/>
      <c r="RJ40" s="11"/>
      <c r="RK40" s="11"/>
      <c r="RL40" s="11"/>
      <c r="RM40" s="11"/>
      <c r="RN40" s="11"/>
      <c r="RO40" s="11"/>
      <c r="RP40" s="11"/>
      <c r="RQ40" s="11"/>
      <c r="RR40" s="11"/>
      <c r="RS40" s="11"/>
      <c r="RT40" s="11"/>
      <c r="RU40" s="11"/>
      <c r="RV40" s="11"/>
      <c r="RW40" s="11"/>
      <c r="RX40" s="11"/>
      <c r="RY40" s="11"/>
      <c r="RZ40" s="11"/>
      <c r="SA40" s="11"/>
      <c r="SB40" s="11"/>
      <c r="SC40" s="11"/>
      <c r="SD40" s="11"/>
      <c r="SE40" s="11"/>
      <c r="SF40" s="11"/>
      <c r="SG40" s="11"/>
      <c r="SH40" s="11"/>
      <c r="SI40" s="11"/>
      <c r="SJ40" s="11"/>
      <c r="SK40" s="11"/>
      <c r="SL40" s="11"/>
      <c r="SM40" s="11"/>
      <c r="SN40" s="11"/>
      <c r="SO40" s="11"/>
      <c r="SP40" s="11"/>
      <c r="SQ40" s="11"/>
      <c r="SR40" s="11"/>
      <c r="SS40" s="11"/>
      <c r="ST40" s="11"/>
      <c r="SU40" s="11"/>
      <c r="SV40" s="11"/>
      <c r="SW40" s="11"/>
      <c r="SX40" s="11"/>
      <c r="SY40" s="11"/>
      <c r="SZ40" s="11"/>
      <c r="TA40" s="11"/>
      <c r="TB40" s="11"/>
      <c r="TC40" s="11"/>
      <c r="TD40" s="11"/>
      <c r="TE40" s="11"/>
      <c r="TF40" s="11"/>
      <c r="TG40" s="11"/>
      <c r="TH40" s="11"/>
      <c r="TI40" s="11"/>
      <c r="TJ40" s="11"/>
      <c r="TK40" s="11"/>
      <c r="TL40" s="11"/>
      <c r="TM40" s="11"/>
      <c r="TN40" s="11"/>
      <c r="TO40" s="11"/>
      <c r="TP40" s="11"/>
      <c r="TQ40" s="11"/>
      <c r="TR40" s="11"/>
      <c r="TS40" s="11"/>
      <c r="TT40" s="11"/>
      <c r="TU40" s="11"/>
      <c r="TV40" s="11"/>
      <c r="TW40" s="11"/>
      <c r="TX40" s="11"/>
      <c r="TY40" s="11"/>
      <c r="TZ40" s="11"/>
      <c r="UA40" s="11"/>
      <c r="UB40" s="11"/>
      <c r="UC40" s="11"/>
      <c r="UD40" s="11"/>
      <c r="UE40" s="11"/>
      <c r="UF40" s="11"/>
      <c r="UG40" s="11"/>
      <c r="UH40" s="11"/>
      <c r="UI40" s="11"/>
      <c r="UJ40" s="11"/>
      <c r="UK40" s="11"/>
      <c r="UL40" s="11"/>
      <c r="UM40" s="11"/>
      <c r="UN40" s="11"/>
      <c r="UO40" s="11"/>
      <c r="UP40" s="11"/>
      <c r="UQ40" s="11"/>
      <c r="UR40" s="11"/>
      <c r="US40" s="11"/>
      <c r="UT40" s="11"/>
      <c r="UU40" s="11"/>
      <c r="UV40" s="11"/>
      <c r="UW40" s="11"/>
      <c r="UX40" s="11"/>
      <c r="UY40" s="11"/>
      <c r="UZ40" s="11"/>
      <c r="VA40" s="11"/>
      <c r="VB40" s="11"/>
      <c r="VC40" s="11"/>
      <c r="VD40" s="11"/>
      <c r="VE40" s="11"/>
      <c r="VF40" s="11"/>
      <c r="VG40" s="11"/>
      <c r="VH40" s="11"/>
      <c r="VI40" s="11"/>
      <c r="VJ40" s="11"/>
      <c r="VK40" s="11"/>
      <c r="VL40" s="11"/>
      <c r="VM40" s="11"/>
      <c r="VN40" s="11"/>
      <c r="VO40" s="11"/>
      <c r="VP40" s="11"/>
      <c r="VQ40" s="11"/>
      <c r="VR40" s="11"/>
      <c r="VS40" s="11"/>
      <c r="VT40" s="11"/>
      <c r="VU40" s="11"/>
      <c r="VV40" s="11"/>
      <c r="VW40" s="11"/>
      <c r="VX40" s="11"/>
      <c r="VY40" s="11"/>
      <c r="VZ40" s="11"/>
      <c r="WA40" s="11"/>
      <c r="WB40" s="11"/>
      <c r="WC40" s="11"/>
      <c r="WD40" s="11"/>
      <c r="WE40" s="11"/>
      <c r="WF40" s="11"/>
      <c r="WG40" s="11"/>
      <c r="WH40" s="11"/>
      <c r="WI40" s="11"/>
      <c r="WJ40" s="11"/>
      <c r="WK40" s="11"/>
      <c r="WL40" s="11"/>
      <c r="WM40" s="11"/>
      <c r="WN40" s="11"/>
      <c r="WO40" s="11"/>
      <c r="WP40" s="11"/>
      <c r="WQ40" s="11"/>
      <c r="WR40" s="11"/>
      <c r="WS40" s="11"/>
      <c r="WT40" s="11"/>
      <c r="WU40" s="11"/>
      <c r="WV40" s="11"/>
      <c r="WW40" s="11"/>
      <c r="WX40" s="11"/>
      <c r="WY40" s="11"/>
      <c r="WZ40" s="11"/>
      <c r="XA40" s="11"/>
      <c r="XB40" s="11"/>
      <c r="XC40" s="11"/>
      <c r="XD40" s="11"/>
      <c r="XE40" s="11"/>
      <c r="XF40" s="11"/>
      <c r="XG40" s="11"/>
      <c r="XH40" s="11"/>
      <c r="XI40" s="11"/>
      <c r="XJ40" s="11"/>
      <c r="XK40" s="11"/>
      <c r="XL40" s="11"/>
      <c r="XM40" s="11"/>
      <c r="XN40" s="11"/>
      <c r="XO40" s="11"/>
      <c r="XP40" s="11"/>
      <c r="XQ40" s="11"/>
      <c r="XR40" s="11"/>
      <c r="XS40" s="11"/>
      <c r="XT40" s="11"/>
      <c r="XU40" s="11"/>
      <c r="XV40" s="11"/>
      <c r="XW40" s="11"/>
      <c r="XX40" s="11"/>
      <c r="XY40" s="11"/>
      <c r="XZ40" s="11"/>
      <c r="YA40" s="11"/>
      <c r="YB40" s="11"/>
      <c r="YC40" s="11"/>
      <c r="YD40" s="11"/>
      <c r="YE40" s="11"/>
      <c r="YF40" s="11"/>
      <c r="YG40" s="11"/>
      <c r="YH40" s="11"/>
      <c r="YI40" s="11"/>
      <c r="YJ40" s="11"/>
      <c r="YK40" s="11"/>
      <c r="YL40" s="11"/>
      <c r="YM40" s="11"/>
      <c r="YN40" s="11"/>
      <c r="YO40" s="11"/>
      <c r="YP40" s="11"/>
      <c r="YQ40" s="11"/>
      <c r="YR40" s="11"/>
      <c r="YS40" s="11"/>
      <c r="YT40" s="11"/>
      <c r="YU40" s="11"/>
      <c r="YV40" s="11"/>
      <c r="YW40" s="11"/>
      <c r="YX40" s="11"/>
      <c r="YY40" s="11"/>
      <c r="YZ40" s="11"/>
      <c r="ZA40" s="11"/>
      <c r="ZB40" s="11"/>
      <c r="ZC40" s="11"/>
      <c r="ZD40" s="11"/>
      <c r="ZE40" s="11"/>
      <c r="ZF40" s="11"/>
      <c r="ZG40" s="11"/>
      <c r="ZH40" s="11"/>
      <c r="ZI40" s="11"/>
      <c r="ZJ40" s="11"/>
      <c r="ZK40" s="11"/>
      <c r="ZL40" s="11"/>
      <c r="ZM40" s="11"/>
      <c r="ZN40" s="11"/>
      <c r="ZO40" s="11"/>
      <c r="ZP40" s="11"/>
      <c r="ZQ40" s="11"/>
      <c r="ZR40" s="11"/>
      <c r="ZS40" s="11"/>
      <c r="ZT40" s="11"/>
      <c r="ZU40" s="11"/>
      <c r="ZV40" s="11"/>
      <c r="ZW40" s="11"/>
      <c r="ZX40" s="11"/>
      <c r="ZY40" s="11"/>
      <c r="ZZ40" s="11"/>
      <c r="AAA40" s="11"/>
      <c r="AAB40" s="11"/>
      <c r="AAC40" s="11"/>
      <c r="AAD40" s="11"/>
      <c r="AAE40" s="11"/>
      <c r="AAF40" s="11"/>
      <c r="AAG40" s="11"/>
      <c r="AAH40" s="11"/>
      <c r="AAI40" s="11"/>
      <c r="AAJ40" s="11"/>
      <c r="AAK40" s="11"/>
      <c r="AAL40" s="11"/>
      <c r="AAM40" s="11"/>
      <c r="AAN40" s="11"/>
      <c r="AAO40" s="11"/>
      <c r="AAP40" s="11"/>
      <c r="AAQ40" s="11"/>
      <c r="AAR40" s="11"/>
      <c r="AAS40" s="11"/>
      <c r="AAT40" s="11"/>
      <c r="AAU40" s="11"/>
      <c r="AAV40" s="11"/>
      <c r="AAW40" s="11"/>
      <c r="AAX40" s="11"/>
      <c r="AAY40" s="11"/>
      <c r="AAZ40" s="11"/>
      <c r="ABA40" s="11"/>
      <c r="ABB40" s="11"/>
      <c r="ABC40" s="11"/>
      <c r="ABD40" s="11"/>
      <c r="ABE40" s="11"/>
      <c r="ABF40" s="11"/>
      <c r="ABG40" s="11"/>
      <c r="ABH40" s="11"/>
      <c r="ABI40" s="11"/>
      <c r="ABJ40" s="11"/>
      <c r="ABK40" s="11"/>
      <c r="ABL40" s="11"/>
      <c r="ABM40" s="11"/>
      <c r="ABN40" s="11"/>
      <c r="ABO40" s="11"/>
      <c r="ABP40" s="11"/>
      <c r="ABQ40" s="11"/>
      <c r="ABR40" s="11"/>
      <c r="ABS40" s="11"/>
      <c r="ABT40" s="11"/>
      <c r="ABU40" s="11"/>
      <c r="ABV40" s="11"/>
      <c r="ABW40" s="11"/>
      <c r="ABX40" s="11"/>
      <c r="ABY40" s="11"/>
      <c r="ABZ40" s="11"/>
      <c r="ACA40" s="11"/>
      <c r="ACB40" s="11"/>
      <c r="ACC40" s="11"/>
      <c r="ACD40" s="11"/>
      <c r="ACE40" s="11"/>
      <c r="ACF40" s="11"/>
      <c r="ACG40" s="11"/>
      <c r="ACH40" s="11"/>
      <c r="ACI40" s="11"/>
      <c r="ACJ40" s="11"/>
      <c r="ACK40" s="11"/>
      <c r="ACL40" s="11"/>
      <c r="ACM40" s="11"/>
      <c r="ACN40" s="11"/>
      <c r="ACO40" s="11"/>
      <c r="ACP40" s="11"/>
      <c r="ACQ40" s="11"/>
      <c r="ACR40" s="11"/>
      <c r="ACS40" s="11"/>
      <c r="ACT40" s="11"/>
      <c r="ACU40" s="11"/>
      <c r="ACV40" s="11"/>
      <c r="ACW40" s="11"/>
      <c r="ACX40" s="11"/>
      <c r="ACY40" s="11"/>
      <c r="ACZ40" s="11"/>
      <c r="ADA40" s="11"/>
      <c r="ADB40" s="11"/>
      <c r="ADC40" s="11"/>
      <c r="ADD40" s="11"/>
      <c r="ADE40" s="11"/>
      <c r="ADF40" s="11"/>
      <c r="ADG40" s="11"/>
      <c r="ADH40" s="11"/>
      <c r="ADI40" s="11"/>
      <c r="ADJ40" s="11"/>
      <c r="ADK40" s="11"/>
      <c r="ADL40" s="11"/>
      <c r="ADM40" s="11"/>
      <c r="ADN40" s="11"/>
      <c r="ADO40" s="11"/>
      <c r="ADP40" s="11"/>
      <c r="ADQ40" s="11"/>
      <c r="ADR40" s="11"/>
      <c r="ADS40" s="11"/>
      <c r="ADT40" s="11"/>
      <c r="ADU40" s="11"/>
      <c r="ADV40" s="11"/>
      <c r="ADW40" s="11"/>
      <c r="ADX40" s="11"/>
      <c r="ADY40" s="11"/>
      <c r="ADZ40" s="11"/>
      <c r="AEA40" s="11"/>
      <c r="AEB40" s="11"/>
      <c r="AEC40" s="11"/>
      <c r="AED40" s="11"/>
      <c r="AEE40" s="11"/>
      <c r="AEF40" s="11"/>
      <c r="AEG40" s="11"/>
      <c r="AEH40" s="11"/>
      <c r="AEI40" s="11"/>
      <c r="AEJ40" s="11"/>
      <c r="AEK40" s="11"/>
      <c r="AEL40" s="11"/>
      <c r="AEM40" s="11"/>
      <c r="AEN40" s="11"/>
      <c r="AEO40" s="11"/>
      <c r="AEP40" s="11"/>
      <c r="AEQ40" s="11"/>
      <c r="AER40" s="11"/>
      <c r="AES40" s="11"/>
      <c r="AET40" s="11"/>
      <c r="AEU40" s="11"/>
      <c r="AEV40" s="11"/>
      <c r="AEW40" s="11"/>
      <c r="AEX40" s="11"/>
      <c r="AEY40" s="11"/>
      <c r="AEZ40" s="11"/>
      <c r="AFA40" s="11"/>
      <c r="AFB40" s="11"/>
      <c r="AFC40" s="11"/>
      <c r="AFD40" s="11"/>
      <c r="AFE40" s="11"/>
      <c r="AFF40" s="11"/>
      <c r="AFG40" s="11"/>
      <c r="AFH40" s="11"/>
      <c r="AFI40" s="11"/>
      <c r="AFJ40" s="11"/>
      <c r="AFK40" s="11"/>
      <c r="AFL40" s="11"/>
      <c r="AFM40" s="11"/>
      <c r="AFN40" s="11"/>
      <c r="AFO40" s="11"/>
      <c r="AFP40" s="11"/>
      <c r="AFQ40" s="11"/>
      <c r="AFR40" s="11"/>
      <c r="AFS40" s="11"/>
      <c r="AFT40" s="11"/>
      <c r="AFU40" s="11"/>
      <c r="AFV40" s="11"/>
      <c r="AFW40" s="11"/>
      <c r="AFX40" s="11"/>
      <c r="AFY40" s="11"/>
      <c r="AFZ40" s="11"/>
      <c r="AGA40" s="11"/>
      <c r="AGB40" s="11"/>
      <c r="AGC40" s="11"/>
      <c r="AGD40" s="11"/>
      <c r="AGE40" s="11"/>
      <c r="AGF40" s="11"/>
      <c r="AGG40" s="11"/>
      <c r="AGH40" s="11"/>
      <c r="AGI40" s="11"/>
      <c r="AGJ40" s="11"/>
      <c r="AGK40" s="11"/>
      <c r="AGL40" s="11"/>
      <c r="AGM40" s="11"/>
      <c r="AGN40" s="11"/>
      <c r="AGO40" s="11"/>
      <c r="AGP40" s="11"/>
      <c r="AGQ40" s="11"/>
      <c r="AGR40" s="11"/>
      <c r="AGS40" s="11"/>
      <c r="AGT40" s="11"/>
      <c r="AGU40" s="11"/>
      <c r="AGV40" s="11"/>
      <c r="AGW40" s="11"/>
      <c r="AGX40" s="11"/>
      <c r="AGY40" s="11"/>
      <c r="AGZ40" s="11"/>
      <c r="AHA40" s="11"/>
      <c r="AHB40" s="11"/>
      <c r="AHC40" s="11"/>
      <c r="AHD40" s="11"/>
      <c r="AHE40" s="11"/>
      <c r="AHF40" s="11"/>
      <c r="AHG40" s="11"/>
      <c r="AHH40" s="11"/>
      <c r="AHI40" s="11"/>
      <c r="AHJ40" s="11"/>
      <c r="AHK40" s="11"/>
      <c r="AHL40" s="11"/>
      <c r="AHM40" s="11"/>
      <c r="AHN40" s="11"/>
      <c r="AHO40" s="11"/>
      <c r="AHP40" s="11"/>
      <c r="AHQ40" s="11"/>
      <c r="AHR40" s="11"/>
      <c r="AHS40" s="11"/>
      <c r="AHT40" s="11"/>
      <c r="AHU40" s="11"/>
      <c r="AHV40" s="11"/>
      <c r="AHW40" s="11"/>
      <c r="AHX40" s="11"/>
      <c r="AHY40" s="11"/>
      <c r="AHZ40" s="11"/>
      <c r="AIA40" s="11"/>
      <c r="AIB40" s="11"/>
      <c r="AIC40" s="11"/>
      <c r="AID40" s="11"/>
      <c r="AIE40" s="11"/>
      <c r="AIF40" s="11"/>
      <c r="AIG40" s="11"/>
      <c r="AIH40" s="11"/>
      <c r="AII40" s="11"/>
      <c r="AIJ40" s="11"/>
      <c r="AIK40" s="11"/>
      <c r="AIL40" s="11"/>
      <c r="AIM40" s="11"/>
    </row>
    <row r="41">
      <c r="B41" s="7" t="s">
        <v>501</v>
      </c>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c r="AW41" s="11"/>
      <c r="AX41" s="11"/>
      <c r="AY41" s="11"/>
      <c r="AZ41" s="10"/>
      <c r="BA41" s="11"/>
      <c r="BB41" s="11"/>
      <c r="BC41" s="11"/>
      <c r="BD41" s="11"/>
      <c r="BE41" s="11"/>
      <c r="BF41" s="11"/>
      <c r="BG41" s="11"/>
      <c r="BH41" s="11"/>
      <c r="BI41" s="11"/>
      <c r="BJ41" s="11"/>
      <c r="BK41" s="11"/>
      <c r="BL41" s="11"/>
      <c r="BM41" s="11"/>
      <c r="BN41" s="11"/>
      <c r="BO41" s="11"/>
      <c r="BP41" s="11"/>
      <c r="BQ41" s="11"/>
      <c r="BR41" s="11"/>
      <c r="BS41" s="11"/>
      <c r="BT41" s="11"/>
      <c r="BU41" s="11"/>
      <c r="BV41" s="11"/>
      <c r="BW41" s="11"/>
      <c r="BX41" s="11"/>
      <c r="BY41" s="11"/>
      <c r="BZ41" s="11"/>
      <c r="CA41" s="11"/>
      <c r="CB41" s="11"/>
      <c r="CC41" s="11"/>
      <c r="CD41" s="11"/>
      <c r="CE41" s="11"/>
      <c r="CF41" s="11"/>
      <c r="CG41" s="11"/>
      <c r="CH41" s="11"/>
      <c r="CI41" s="11"/>
      <c r="CJ41" s="11"/>
      <c r="CK41" s="11"/>
      <c r="CL41" s="11"/>
      <c r="CM41" s="11"/>
      <c r="CN41" s="11"/>
      <c r="CO41" s="11"/>
      <c r="CP41" s="11"/>
      <c r="CQ41" s="11"/>
      <c r="CR41" s="11"/>
      <c r="CS41" s="11"/>
      <c r="CT41" s="11"/>
      <c r="CU41" s="11"/>
      <c r="CV41" s="11"/>
      <c r="CW41" s="11"/>
      <c r="CX41" s="11"/>
      <c r="CY41" s="11"/>
      <c r="CZ41" s="11"/>
      <c r="DA41" s="11"/>
      <c r="DB41" s="11"/>
      <c r="DC41" s="11"/>
      <c r="DD41" s="11"/>
      <c r="DE41" s="11"/>
      <c r="DF41" s="11"/>
      <c r="DG41" s="10">
        <v>20000.0</v>
      </c>
      <c r="DH41" s="11"/>
      <c r="DI41" s="11"/>
      <c r="DJ41" s="11"/>
      <c r="DK41" s="11"/>
      <c r="DL41" s="11"/>
      <c r="DM41" s="11"/>
      <c r="DN41" s="11"/>
      <c r="DO41" s="11"/>
      <c r="DP41" s="11"/>
      <c r="DQ41" s="11"/>
      <c r="DR41" s="11"/>
      <c r="DS41" s="11"/>
      <c r="DT41" s="11"/>
      <c r="DU41" s="11"/>
      <c r="DV41" s="11"/>
      <c r="DW41" s="11"/>
      <c r="DX41" s="11"/>
      <c r="DY41" s="11"/>
      <c r="DZ41" s="11"/>
      <c r="EA41" s="11"/>
      <c r="EB41" s="11"/>
      <c r="EC41" s="11"/>
      <c r="ED41" s="11"/>
      <c r="EE41" s="11"/>
      <c r="EF41" s="11"/>
      <c r="EG41" s="11"/>
      <c r="EH41" s="11"/>
      <c r="EI41" s="11"/>
      <c r="EJ41" s="11"/>
      <c r="EK41" s="11"/>
      <c r="EL41" s="11"/>
      <c r="EM41" s="11"/>
      <c r="EN41" s="11"/>
      <c r="EO41" s="11"/>
      <c r="EP41" s="11"/>
      <c r="EQ41" s="11"/>
      <c r="ER41" s="11"/>
      <c r="ES41" s="11"/>
      <c r="ET41" s="11"/>
      <c r="EU41" s="11"/>
      <c r="EV41" s="11"/>
      <c r="EW41" s="11"/>
      <c r="EX41" s="11"/>
      <c r="EY41" s="11"/>
      <c r="EZ41" s="11"/>
      <c r="FA41" s="11"/>
      <c r="FB41" s="11"/>
      <c r="FC41" s="11"/>
      <c r="FD41" s="11"/>
      <c r="FE41" s="11"/>
      <c r="FF41" s="11"/>
      <c r="FG41" s="11"/>
      <c r="FH41" s="11"/>
      <c r="FI41" s="11"/>
      <c r="FJ41" s="11"/>
      <c r="FK41" s="11"/>
      <c r="FL41" s="11"/>
      <c r="FM41" s="11"/>
      <c r="FN41" s="11"/>
      <c r="FO41" s="11"/>
      <c r="FP41" s="11"/>
      <c r="FQ41" s="11"/>
      <c r="FR41" s="11"/>
      <c r="FS41" s="11"/>
      <c r="FT41" s="11"/>
      <c r="FU41" s="11"/>
      <c r="FV41" s="11"/>
      <c r="FW41" s="11"/>
      <c r="FX41" s="11"/>
      <c r="FY41" s="11"/>
      <c r="FZ41" s="11"/>
      <c r="GA41" s="11"/>
      <c r="GB41" s="11"/>
      <c r="GC41" s="11"/>
      <c r="GD41" s="11"/>
      <c r="GE41" s="11"/>
      <c r="GF41" s="11"/>
      <c r="GG41" s="11"/>
      <c r="GH41" s="11"/>
      <c r="GI41" s="11"/>
      <c r="GJ41" s="11"/>
      <c r="GK41" s="11"/>
      <c r="GL41" s="11"/>
      <c r="GM41" s="11"/>
      <c r="GN41" s="11"/>
      <c r="GO41" s="11"/>
      <c r="GP41" s="11"/>
      <c r="GQ41" s="11"/>
      <c r="GR41" s="11"/>
      <c r="GS41" s="11"/>
      <c r="GT41" s="11"/>
      <c r="GU41" s="11"/>
      <c r="GV41" s="11"/>
      <c r="GW41" s="11"/>
      <c r="GX41" s="11"/>
      <c r="GY41" s="11"/>
      <c r="GZ41" s="11"/>
      <c r="HA41" s="11"/>
      <c r="HB41" s="11"/>
      <c r="HC41" s="11"/>
      <c r="HD41" s="11"/>
      <c r="HE41" s="11"/>
      <c r="HF41" s="11"/>
      <c r="HG41" s="11"/>
      <c r="HH41" s="11"/>
      <c r="HI41" s="11"/>
      <c r="HJ41" s="11"/>
      <c r="HK41" s="11"/>
      <c r="HL41" s="11"/>
      <c r="HM41" s="11"/>
      <c r="HN41" s="11"/>
      <c r="HO41" s="11"/>
      <c r="HP41" s="11"/>
      <c r="HQ41" s="11"/>
      <c r="HR41" s="11"/>
      <c r="HS41" s="11"/>
      <c r="HT41" s="11"/>
      <c r="HU41" s="11"/>
      <c r="HV41" s="11"/>
      <c r="HW41" s="11"/>
      <c r="HX41" s="11"/>
      <c r="HY41" s="11"/>
      <c r="HZ41" s="11"/>
      <c r="IA41" s="11"/>
      <c r="IB41" s="11"/>
      <c r="IC41" s="11"/>
      <c r="ID41" s="11"/>
      <c r="IE41" s="11"/>
      <c r="IF41" s="11"/>
      <c r="IG41" s="11"/>
      <c r="IH41" s="11"/>
      <c r="II41" s="11"/>
      <c r="IJ41" s="11"/>
      <c r="IK41" s="11"/>
      <c r="IL41" s="11"/>
      <c r="IM41" s="11"/>
      <c r="IN41" s="11"/>
      <c r="IO41" s="11"/>
      <c r="IP41" s="11"/>
      <c r="IQ41" s="11"/>
      <c r="IR41" s="11"/>
      <c r="IS41" s="11"/>
      <c r="IT41" s="11"/>
      <c r="IU41" s="11"/>
      <c r="IV41" s="11"/>
      <c r="IW41" s="11"/>
      <c r="IX41" s="11"/>
      <c r="IY41" s="11"/>
      <c r="IZ41" s="11"/>
      <c r="JA41" s="11"/>
      <c r="JB41" s="11"/>
      <c r="JC41" s="11"/>
      <c r="JD41" s="11"/>
      <c r="JE41" s="11"/>
      <c r="JF41" s="11"/>
      <c r="JG41" s="11"/>
      <c r="JH41" s="11"/>
      <c r="JI41" s="11"/>
      <c r="JJ41" s="11"/>
      <c r="JK41" s="11"/>
      <c r="JL41" s="11"/>
      <c r="JM41" s="11"/>
      <c r="JN41" s="11"/>
      <c r="JO41" s="11"/>
      <c r="JP41" s="11"/>
      <c r="JQ41" s="11"/>
      <c r="JR41" s="11"/>
      <c r="JS41" s="11"/>
      <c r="JT41" s="11"/>
      <c r="JU41" s="11"/>
      <c r="JV41" s="11"/>
      <c r="JW41" s="11"/>
      <c r="JX41" s="11"/>
      <c r="JY41" s="11"/>
      <c r="JZ41" s="11"/>
      <c r="KA41" s="11"/>
      <c r="KB41" s="11"/>
      <c r="KC41" s="11"/>
      <c r="KD41" s="11"/>
      <c r="KE41" s="11"/>
      <c r="KF41" s="11"/>
      <c r="KG41" s="11"/>
      <c r="KH41" s="11"/>
      <c r="KI41" s="11"/>
      <c r="KJ41" s="11"/>
      <c r="KK41" s="11"/>
      <c r="KL41" s="11"/>
      <c r="KM41" s="11"/>
      <c r="KN41" s="11"/>
      <c r="KO41" s="11"/>
      <c r="KP41" s="11"/>
      <c r="KQ41" s="11"/>
      <c r="KR41" s="11"/>
      <c r="KS41" s="11"/>
      <c r="KT41" s="11"/>
      <c r="KU41" s="11"/>
      <c r="KV41" s="11"/>
      <c r="KW41" s="11"/>
      <c r="KX41" s="11"/>
      <c r="KY41" s="11"/>
      <c r="KZ41" s="11"/>
      <c r="LA41" s="11"/>
      <c r="LB41" s="11"/>
      <c r="LC41" s="11"/>
      <c r="LD41" s="11"/>
      <c r="LE41" s="11"/>
      <c r="LF41" s="11"/>
      <c r="LG41" s="11"/>
      <c r="LH41" s="11"/>
      <c r="LI41" s="11"/>
      <c r="LJ41" s="11"/>
      <c r="LK41" s="11"/>
      <c r="LL41" s="11"/>
      <c r="LM41" s="11"/>
      <c r="LN41" s="11"/>
      <c r="LO41" s="11"/>
      <c r="LP41" s="11"/>
      <c r="LQ41" s="11"/>
      <c r="LR41" s="11"/>
      <c r="LS41" s="11"/>
      <c r="LT41" s="11"/>
      <c r="LU41" s="11"/>
      <c r="LV41" s="11"/>
      <c r="LW41" s="11"/>
      <c r="LX41" s="11"/>
      <c r="LY41" s="11"/>
      <c r="LZ41" s="11"/>
      <c r="MA41" s="11"/>
      <c r="MB41" s="11"/>
      <c r="MC41" s="11"/>
      <c r="MD41" s="11"/>
      <c r="ME41" s="11"/>
      <c r="MF41" s="11"/>
      <c r="MG41" s="11"/>
      <c r="MH41" s="11"/>
      <c r="MI41" s="11"/>
      <c r="MJ41" s="11"/>
      <c r="MK41" s="11"/>
      <c r="ML41" s="11"/>
      <c r="MM41" s="11"/>
      <c r="MN41" s="11"/>
      <c r="MO41" s="11"/>
      <c r="MP41" s="11"/>
      <c r="MQ41" s="11"/>
      <c r="MR41" s="11"/>
      <c r="MS41" s="11"/>
      <c r="MT41" s="11"/>
      <c r="MU41" s="11"/>
      <c r="MV41" s="11"/>
      <c r="MW41" s="11"/>
      <c r="MX41" s="11"/>
      <c r="MY41" s="11"/>
      <c r="MZ41" s="11"/>
      <c r="NA41" s="11"/>
      <c r="NB41" s="11"/>
      <c r="NC41" s="11"/>
      <c r="ND41" s="11"/>
      <c r="NE41" s="11"/>
      <c r="NF41" s="11"/>
      <c r="NG41" s="11"/>
      <c r="NH41" s="11"/>
      <c r="NI41" s="11"/>
      <c r="NJ41" s="11"/>
      <c r="NK41" s="11"/>
      <c r="NL41" s="11"/>
      <c r="NM41" s="11"/>
      <c r="NN41" s="11"/>
      <c r="NO41" s="11"/>
      <c r="NP41" s="11"/>
      <c r="NQ41" s="11"/>
      <c r="NR41" s="11"/>
      <c r="NS41" s="11"/>
      <c r="NT41" s="11"/>
      <c r="NU41" s="11"/>
      <c r="NV41" s="11"/>
      <c r="NW41" s="11"/>
      <c r="NX41" s="11"/>
      <c r="NY41" s="11"/>
      <c r="NZ41" s="11"/>
      <c r="OA41" s="11"/>
      <c r="OB41" s="11"/>
      <c r="OC41" s="11"/>
      <c r="OD41" s="11"/>
      <c r="OE41" s="11"/>
      <c r="OF41" s="11"/>
      <c r="OG41" s="11"/>
      <c r="OH41" s="11"/>
      <c r="OI41" s="11"/>
      <c r="OJ41" s="11"/>
      <c r="OK41" s="11"/>
      <c r="OL41" s="11"/>
      <c r="OM41" s="11"/>
      <c r="ON41" s="11"/>
      <c r="OO41" s="11"/>
      <c r="OP41" s="11"/>
      <c r="OQ41" s="11"/>
      <c r="OR41" s="11"/>
      <c r="OS41" s="11"/>
      <c r="OT41" s="11"/>
      <c r="OU41" s="11"/>
      <c r="OV41" s="11"/>
      <c r="OW41" s="11"/>
      <c r="OX41" s="11"/>
      <c r="OY41" s="11"/>
      <c r="OZ41" s="11"/>
      <c r="PA41" s="11"/>
      <c r="PB41" s="11"/>
      <c r="PC41" s="11"/>
      <c r="PD41" s="11"/>
      <c r="PE41" s="11"/>
      <c r="PF41" s="11"/>
      <c r="PG41" s="11"/>
      <c r="PH41" s="11"/>
      <c r="PI41" s="11"/>
      <c r="PJ41" s="11"/>
      <c r="PK41" s="11"/>
      <c r="PL41" s="11"/>
      <c r="PM41" s="11"/>
      <c r="PN41" s="11"/>
      <c r="PO41" s="11"/>
      <c r="PP41" s="11"/>
      <c r="PQ41" s="11"/>
      <c r="PR41" s="11"/>
      <c r="PS41" s="11"/>
      <c r="PT41" s="11"/>
      <c r="PU41" s="11"/>
      <c r="PV41" s="11"/>
      <c r="PW41" s="11"/>
      <c r="PX41" s="11"/>
      <c r="PY41" s="11"/>
      <c r="PZ41" s="11"/>
      <c r="QA41" s="11"/>
      <c r="QB41" s="11"/>
      <c r="QC41" s="11"/>
      <c r="QD41" s="11"/>
      <c r="QE41" s="11"/>
      <c r="QF41" s="11"/>
      <c r="QG41" s="11"/>
      <c r="QH41" s="11"/>
      <c r="QI41" s="11"/>
      <c r="QJ41" s="11"/>
      <c r="QK41" s="11"/>
      <c r="QL41" s="11"/>
      <c r="QM41" s="11"/>
      <c r="QN41" s="11"/>
      <c r="QO41" s="11"/>
      <c r="QP41" s="11"/>
      <c r="QQ41" s="11"/>
      <c r="QR41" s="11"/>
      <c r="QS41" s="11"/>
      <c r="QT41" s="11"/>
      <c r="QU41" s="11"/>
      <c r="QV41" s="11"/>
      <c r="QW41" s="11"/>
      <c r="QX41" s="11"/>
      <c r="QY41" s="11"/>
      <c r="QZ41" s="11"/>
      <c r="RA41" s="11"/>
      <c r="RB41" s="11"/>
      <c r="RC41" s="11"/>
      <c r="RD41" s="11"/>
      <c r="RE41" s="11"/>
      <c r="RF41" s="11"/>
      <c r="RG41" s="11"/>
      <c r="RH41" s="11"/>
      <c r="RI41" s="11"/>
      <c r="RJ41" s="11"/>
      <c r="RK41" s="11"/>
      <c r="RL41" s="11"/>
      <c r="RM41" s="11"/>
      <c r="RN41" s="11"/>
      <c r="RO41" s="11"/>
      <c r="RP41" s="11"/>
      <c r="RQ41" s="11"/>
      <c r="RR41" s="11"/>
      <c r="RS41" s="11"/>
      <c r="RT41" s="11"/>
      <c r="RU41" s="11"/>
      <c r="RV41" s="11"/>
      <c r="RW41" s="11"/>
      <c r="RX41" s="11"/>
      <c r="RY41" s="11"/>
      <c r="RZ41" s="11"/>
      <c r="SA41" s="11"/>
      <c r="SB41" s="11"/>
      <c r="SC41" s="11"/>
      <c r="SD41" s="11"/>
      <c r="SE41" s="11"/>
      <c r="SF41" s="11"/>
      <c r="SG41" s="11"/>
      <c r="SH41" s="11"/>
      <c r="SI41" s="11"/>
      <c r="SJ41" s="11"/>
      <c r="SK41" s="11"/>
      <c r="SL41" s="11"/>
      <c r="SM41" s="11"/>
      <c r="SN41" s="11"/>
      <c r="SO41" s="11"/>
      <c r="SP41" s="11"/>
      <c r="SQ41" s="11"/>
      <c r="SR41" s="11"/>
      <c r="SS41" s="11"/>
      <c r="ST41" s="11"/>
      <c r="SU41" s="11"/>
      <c r="SV41" s="11"/>
      <c r="SW41" s="11"/>
      <c r="SX41" s="11"/>
      <c r="SY41" s="11"/>
      <c r="SZ41" s="11"/>
      <c r="TA41" s="11"/>
      <c r="TB41" s="11"/>
      <c r="TC41" s="11"/>
      <c r="TD41" s="11"/>
      <c r="TE41" s="11"/>
      <c r="TF41" s="11"/>
      <c r="TG41" s="11"/>
      <c r="TH41" s="11"/>
      <c r="TI41" s="11"/>
      <c r="TJ41" s="11"/>
      <c r="TK41" s="11"/>
      <c r="TL41" s="11"/>
      <c r="TM41" s="11"/>
      <c r="TN41" s="11"/>
      <c r="TO41" s="11"/>
      <c r="TP41" s="11"/>
      <c r="TQ41" s="11"/>
      <c r="TR41" s="11"/>
      <c r="TS41" s="11"/>
      <c r="TT41" s="11"/>
      <c r="TU41" s="11"/>
      <c r="TV41" s="11"/>
      <c r="TW41" s="11"/>
      <c r="TX41" s="11"/>
      <c r="TY41" s="11"/>
      <c r="TZ41" s="11"/>
      <c r="UA41" s="11"/>
      <c r="UB41" s="11"/>
      <c r="UC41" s="11"/>
      <c r="UD41" s="11"/>
      <c r="UE41" s="11"/>
      <c r="UF41" s="11"/>
      <c r="UG41" s="11"/>
      <c r="UH41" s="11"/>
      <c r="UI41" s="11"/>
      <c r="UJ41" s="11"/>
      <c r="UK41" s="11"/>
      <c r="UL41" s="11"/>
      <c r="UM41" s="11"/>
      <c r="UN41" s="11"/>
      <c r="UO41" s="11"/>
      <c r="UP41" s="11"/>
      <c r="UQ41" s="11"/>
      <c r="UR41" s="11"/>
      <c r="US41" s="11"/>
      <c r="UT41" s="11"/>
      <c r="UU41" s="11"/>
      <c r="UV41" s="11"/>
      <c r="UW41" s="11"/>
      <c r="UX41" s="11"/>
      <c r="UY41" s="11"/>
      <c r="UZ41" s="11"/>
      <c r="VA41" s="11"/>
      <c r="VB41" s="11"/>
      <c r="VC41" s="11"/>
      <c r="VD41" s="11"/>
      <c r="VE41" s="11"/>
      <c r="VF41" s="11"/>
      <c r="VG41" s="11"/>
      <c r="VH41" s="11"/>
      <c r="VI41" s="11"/>
      <c r="VJ41" s="11"/>
      <c r="VK41" s="11"/>
      <c r="VL41" s="11"/>
      <c r="VM41" s="11"/>
      <c r="VN41" s="11"/>
      <c r="VO41" s="11"/>
      <c r="VP41" s="11"/>
      <c r="VQ41" s="11"/>
      <c r="VR41" s="11"/>
      <c r="VS41" s="11"/>
      <c r="VT41" s="11"/>
      <c r="VU41" s="11"/>
      <c r="VV41" s="11"/>
      <c r="VW41" s="11"/>
      <c r="VX41" s="11"/>
      <c r="VY41" s="11"/>
      <c r="VZ41" s="11"/>
      <c r="WA41" s="11"/>
      <c r="WB41" s="11"/>
      <c r="WC41" s="11"/>
      <c r="WD41" s="11"/>
      <c r="WE41" s="11"/>
      <c r="WF41" s="11"/>
      <c r="WG41" s="11"/>
      <c r="WH41" s="11"/>
      <c r="WI41" s="11"/>
      <c r="WJ41" s="11"/>
      <c r="WK41" s="11"/>
      <c r="WL41" s="11"/>
      <c r="WM41" s="11"/>
      <c r="WN41" s="11"/>
      <c r="WO41" s="11"/>
      <c r="WP41" s="11"/>
      <c r="WQ41" s="11"/>
      <c r="WR41" s="11"/>
      <c r="WS41" s="11"/>
      <c r="WT41" s="11"/>
      <c r="WU41" s="11"/>
      <c r="WV41" s="11"/>
      <c r="WW41" s="11"/>
      <c r="WX41" s="11"/>
      <c r="WY41" s="11"/>
      <c r="WZ41" s="11"/>
      <c r="XA41" s="11"/>
      <c r="XB41" s="11"/>
      <c r="XC41" s="11"/>
      <c r="XD41" s="11"/>
      <c r="XE41" s="11"/>
      <c r="XF41" s="11"/>
      <c r="XG41" s="11"/>
      <c r="XH41" s="11"/>
      <c r="XI41" s="11"/>
      <c r="XJ41" s="11"/>
      <c r="XK41" s="11"/>
      <c r="XL41" s="11"/>
      <c r="XM41" s="11"/>
      <c r="XN41" s="11"/>
      <c r="XO41" s="11"/>
      <c r="XP41" s="11"/>
      <c r="XQ41" s="11"/>
      <c r="XR41" s="11"/>
      <c r="XS41" s="11"/>
      <c r="XT41" s="11"/>
      <c r="XU41" s="11"/>
      <c r="XV41" s="11"/>
      <c r="XW41" s="11"/>
      <c r="XX41" s="11"/>
      <c r="XY41" s="11"/>
      <c r="XZ41" s="11"/>
      <c r="YA41" s="11"/>
      <c r="YB41" s="11"/>
      <c r="YC41" s="11"/>
      <c r="YD41" s="11"/>
      <c r="YE41" s="11"/>
      <c r="YF41" s="11"/>
      <c r="YG41" s="11"/>
      <c r="YH41" s="11"/>
      <c r="YI41" s="11"/>
      <c r="YJ41" s="11"/>
      <c r="YK41" s="11"/>
      <c r="YL41" s="11"/>
      <c r="YM41" s="11"/>
      <c r="YN41" s="11"/>
      <c r="YO41" s="11"/>
      <c r="YP41" s="11"/>
      <c r="YQ41" s="11"/>
      <c r="YR41" s="11"/>
      <c r="YS41" s="11"/>
      <c r="YT41" s="11"/>
      <c r="YU41" s="11"/>
      <c r="YV41" s="11"/>
      <c r="YW41" s="11"/>
      <c r="YX41" s="11"/>
      <c r="YY41" s="11"/>
      <c r="YZ41" s="11"/>
      <c r="ZA41" s="11"/>
      <c r="ZB41" s="11"/>
      <c r="ZC41" s="11"/>
      <c r="ZD41" s="11"/>
      <c r="ZE41" s="11"/>
      <c r="ZF41" s="11"/>
      <c r="ZG41" s="11"/>
      <c r="ZH41" s="11"/>
      <c r="ZI41" s="11"/>
      <c r="ZJ41" s="11"/>
      <c r="ZK41" s="11"/>
      <c r="ZL41" s="11"/>
      <c r="ZM41" s="11"/>
      <c r="ZN41" s="11"/>
      <c r="ZO41" s="11"/>
      <c r="ZP41" s="11"/>
      <c r="ZQ41" s="11"/>
      <c r="ZR41" s="11"/>
      <c r="ZS41" s="11"/>
      <c r="ZT41" s="11"/>
      <c r="ZU41" s="11"/>
      <c r="ZV41" s="11"/>
      <c r="ZW41" s="11"/>
      <c r="ZX41" s="11"/>
      <c r="ZY41" s="11"/>
      <c r="ZZ41" s="11"/>
      <c r="AAA41" s="11"/>
      <c r="AAB41" s="11"/>
      <c r="AAC41" s="11"/>
      <c r="AAD41" s="11"/>
      <c r="AAE41" s="11"/>
      <c r="AAF41" s="11"/>
      <c r="AAG41" s="11"/>
      <c r="AAH41" s="11"/>
      <c r="AAI41" s="11"/>
      <c r="AAJ41" s="11"/>
      <c r="AAK41" s="11"/>
      <c r="AAL41" s="11"/>
      <c r="AAM41" s="11"/>
      <c r="AAN41" s="11"/>
      <c r="AAO41" s="11"/>
      <c r="AAP41" s="11"/>
      <c r="AAQ41" s="11"/>
      <c r="AAR41" s="11"/>
      <c r="AAS41" s="11"/>
      <c r="AAT41" s="11"/>
      <c r="AAU41" s="11"/>
      <c r="AAV41" s="11"/>
      <c r="AAW41" s="11"/>
      <c r="AAX41" s="11"/>
      <c r="AAY41" s="11"/>
      <c r="AAZ41" s="11"/>
      <c r="ABA41" s="11"/>
      <c r="ABB41" s="11"/>
      <c r="ABC41" s="11"/>
      <c r="ABD41" s="11"/>
      <c r="ABE41" s="11"/>
      <c r="ABF41" s="11"/>
      <c r="ABG41" s="11"/>
      <c r="ABH41" s="11"/>
      <c r="ABI41" s="11"/>
      <c r="ABJ41" s="11"/>
      <c r="ABK41" s="11"/>
      <c r="ABL41" s="11"/>
      <c r="ABM41" s="11"/>
      <c r="ABN41" s="11"/>
      <c r="ABO41" s="11"/>
      <c r="ABP41" s="11"/>
      <c r="ABQ41" s="11"/>
      <c r="ABR41" s="11"/>
      <c r="ABS41" s="11"/>
      <c r="ABT41" s="11"/>
      <c r="ABU41" s="11"/>
      <c r="ABV41" s="11"/>
      <c r="ABW41" s="11"/>
      <c r="ABX41" s="11"/>
      <c r="ABY41" s="11"/>
      <c r="ABZ41" s="11"/>
      <c r="ACA41" s="11"/>
      <c r="ACB41" s="11"/>
      <c r="ACC41" s="11"/>
      <c r="ACD41" s="11"/>
      <c r="ACE41" s="11"/>
      <c r="ACF41" s="11"/>
      <c r="ACG41" s="11"/>
      <c r="ACH41" s="11"/>
      <c r="ACI41" s="11"/>
      <c r="ACJ41" s="11"/>
      <c r="ACK41" s="11"/>
      <c r="ACL41" s="11"/>
      <c r="ACM41" s="11"/>
      <c r="ACN41" s="11"/>
      <c r="ACO41" s="11"/>
      <c r="ACP41" s="11"/>
      <c r="ACQ41" s="11"/>
      <c r="ACR41" s="11"/>
      <c r="ACS41" s="11"/>
      <c r="ACT41" s="11"/>
      <c r="ACU41" s="11"/>
      <c r="ACV41" s="11"/>
      <c r="ACW41" s="11"/>
      <c r="ACX41" s="11"/>
      <c r="ACY41" s="11"/>
      <c r="ACZ41" s="11"/>
      <c r="ADA41" s="11"/>
      <c r="ADB41" s="11"/>
      <c r="ADC41" s="11"/>
      <c r="ADD41" s="11"/>
      <c r="ADE41" s="11"/>
      <c r="ADF41" s="11"/>
      <c r="ADG41" s="11"/>
      <c r="ADH41" s="11"/>
      <c r="ADI41" s="11"/>
      <c r="ADJ41" s="11"/>
      <c r="ADK41" s="11"/>
      <c r="ADL41" s="11"/>
      <c r="ADM41" s="11"/>
      <c r="ADN41" s="11"/>
      <c r="ADO41" s="11"/>
      <c r="ADP41" s="11"/>
      <c r="ADQ41" s="11"/>
      <c r="ADR41" s="11"/>
      <c r="ADS41" s="11"/>
      <c r="ADT41" s="11"/>
      <c r="ADU41" s="11"/>
      <c r="ADV41" s="11"/>
      <c r="ADW41" s="11"/>
      <c r="ADX41" s="11"/>
      <c r="ADY41" s="11"/>
      <c r="ADZ41" s="11"/>
      <c r="AEA41" s="11"/>
      <c r="AEB41" s="11"/>
      <c r="AEC41" s="11"/>
      <c r="AED41" s="11"/>
      <c r="AEE41" s="11"/>
      <c r="AEF41" s="11"/>
      <c r="AEG41" s="11"/>
      <c r="AEH41" s="11"/>
      <c r="AEI41" s="11"/>
      <c r="AEJ41" s="11"/>
      <c r="AEK41" s="11"/>
      <c r="AEL41" s="11"/>
      <c r="AEM41" s="11"/>
      <c r="AEN41" s="11"/>
      <c r="AEO41" s="11"/>
      <c r="AEP41" s="11"/>
      <c r="AEQ41" s="11"/>
      <c r="AER41" s="11"/>
      <c r="AES41" s="11"/>
      <c r="AET41" s="11"/>
      <c r="AEU41" s="11"/>
      <c r="AEV41" s="11"/>
      <c r="AEW41" s="11"/>
      <c r="AEX41" s="11"/>
      <c r="AEY41" s="11"/>
      <c r="AEZ41" s="11"/>
      <c r="AFA41" s="11"/>
      <c r="AFB41" s="11"/>
      <c r="AFC41" s="11"/>
      <c r="AFD41" s="11"/>
      <c r="AFE41" s="11"/>
      <c r="AFF41" s="11"/>
      <c r="AFG41" s="11"/>
      <c r="AFH41" s="11"/>
      <c r="AFI41" s="11"/>
      <c r="AFJ41" s="11"/>
      <c r="AFK41" s="11"/>
      <c r="AFL41" s="11"/>
      <c r="AFM41" s="11"/>
      <c r="AFN41" s="11"/>
      <c r="AFO41" s="11"/>
      <c r="AFP41" s="11"/>
      <c r="AFQ41" s="11"/>
      <c r="AFR41" s="11"/>
      <c r="AFS41" s="11"/>
      <c r="AFT41" s="11"/>
      <c r="AFU41" s="11"/>
      <c r="AFV41" s="11"/>
      <c r="AFW41" s="11"/>
      <c r="AFX41" s="11"/>
      <c r="AFY41" s="11"/>
      <c r="AFZ41" s="11"/>
      <c r="AGA41" s="11"/>
      <c r="AGB41" s="11"/>
      <c r="AGC41" s="11"/>
      <c r="AGD41" s="11"/>
      <c r="AGE41" s="11"/>
      <c r="AGF41" s="11"/>
      <c r="AGG41" s="11"/>
      <c r="AGH41" s="11"/>
      <c r="AGI41" s="11"/>
      <c r="AGJ41" s="11"/>
      <c r="AGK41" s="11"/>
      <c r="AGL41" s="11"/>
      <c r="AGM41" s="11"/>
      <c r="AGN41" s="11"/>
      <c r="AGO41" s="11"/>
      <c r="AGP41" s="11"/>
      <c r="AGQ41" s="11"/>
      <c r="AGR41" s="11"/>
      <c r="AGS41" s="11"/>
      <c r="AGT41" s="11"/>
      <c r="AGU41" s="11"/>
      <c r="AGV41" s="11"/>
      <c r="AGW41" s="11"/>
      <c r="AGX41" s="11"/>
      <c r="AGY41" s="11"/>
      <c r="AGZ41" s="11"/>
      <c r="AHA41" s="11"/>
      <c r="AHB41" s="11"/>
      <c r="AHC41" s="11"/>
      <c r="AHD41" s="11"/>
      <c r="AHE41" s="11"/>
      <c r="AHF41" s="11"/>
      <c r="AHG41" s="11"/>
      <c r="AHH41" s="11"/>
      <c r="AHI41" s="11"/>
      <c r="AHJ41" s="11"/>
      <c r="AHK41" s="11"/>
      <c r="AHL41" s="11"/>
      <c r="AHM41" s="11"/>
      <c r="AHN41" s="11"/>
      <c r="AHO41" s="11"/>
      <c r="AHP41" s="11"/>
      <c r="AHQ41" s="11"/>
      <c r="AHR41" s="11"/>
      <c r="AHS41" s="11"/>
      <c r="AHT41" s="11"/>
      <c r="AHU41" s="11"/>
      <c r="AHV41" s="11"/>
      <c r="AHW41" s="11"/>
      <c r="AHX41" s="11"/>
      <c r="AHY41" s="11"/>
      <c r="AHZ41" s="11"/>
      <c r="AIA41" s="11"/>
      <c r="AIB41" s="11"/>
      <c r="AIC41" s="11"/>
      <c r="AID41" s="11"/>
      <c r="AIE41" s="11"/>
      <c r="AIF41" s="11"/>
      <c r="AIG41" s="11"/>
      <c r="AIH41" s="11"/>
      <c r="AII41" s="11"/>
      <c r="AIJ41" s="11"/>
      <c r="AIK41" s="11"/>
      <c r="AIL41" s="11"/>
      <c r="AIM41" s="11"/>
    </row>
    <row r="42">
      <c r="A42" s="48" t="s">
        <v>515</v>
      </c>
      <c r="B42" s="7" t="s">
        <v>493</v>
      </c>
      <c r="C42" s="11"/>
      <c r="D42" s="11"/>
      <c r="E42" s="11"/>
      <c r="F42" s="11"/>
      <c r="G42" s="11"/>
      <c r="H42" s="11"/>
      <c r="I42" s="11"/>
      <c r="J42" s="11"/>
      <c r="K42" s="11"/>
      <c r="L42" s="11"/>
      <c r="M42" s="11"/>
      <c r="N42" s="10">
        <v>305875.0</v>
      </c>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c r="AV42" s="11"/>
      <c r="AW42" s="11"/>
      <c r="AX42" s="11"/>
      <c r="AY42" s="11"/>
      <c r="AZ42" s="11"/>
      <c r="BA42" s="11"/>
      <c r="BB42" s="11"/>
      <c r="BC42" s="11"/>
      <c r="BD42" s="11"/>
      <c r="BE42" s="11"/>
      <c r="BF42" s="11"/>
      <c r="BG42" s="11"/>
      <c r="BH42" s="11"/>
      <c r="BI42" s="11"/>
      <c r="BJ42" s="11"/>
      <c r="BK42" s="11"/>
      <c r="BL42" s="11"/>
      <c r="BM42" s="11"/>
      <c r="BN42" s="11"/>
      <c r="BO42" s="11"/>
      <c r="BP42" s="11"/>
      <c r="BQ42" s="11"/>
      <c r="BR42" s="11"/>
      <c r="BS42" s="11"/>
      <c r="BT42" s="11"/>
      <c r="BU42" s="11"/>
      <c r="BV42" s="11"/>
      <c r="BW42" s="11"/>
      <c r="BX42" s="11"/>
      <c r="BY42" s="11"/>
      <c r="BZ42" s="11"/>
      <c r="CA42" s="11"/>
      <c r="CB42" s="11"/>
      <c r="CC42" s="11"/>
      <c r="CD42" s="11"/>
      <c r="CE42" s="11"/>
      <c r="CF42" s="11"/>
      <c r="CG42" s="11"/>
      <c r="CH42" s="11"/>
      <c r="CI42" s="11"/>
      <c r="CJ42" s="11"/>
      <c r="CK42" s="11"/>
      <c r="CL42" s="11"/>
      <c r="CM42" s="11"/>
      <c r="CN42" s="11"/>
      <c r="CO42" s="11"/>
      <c r="CP42" s="11"/>
      <c r="CQ42" s="11"/>
      <c r="CR42" s="11"/>
      <c r="CS42" s="11"/>
      <c r="CT42" s="11"/>
      <c r="CU42" s="11"/>
      <c r="CV42" s="11"/>
      <c r="CW42" s="11"/>
      <c r="CX42" s="11"/>
      <c r="CY42" s="11"/>
      <c r="CZ42" s="11"/>
      <c r="DA42" s="11"/>
      <c r="DB42" s="11"/>
      <c r="DC42" s="11"/>
      <c r="DD42" s="11"/>
      <c r="DE42" s="11"/>
      <c r="DF42" s="11"/>
      <c r="DG42" s="10">
        <v>322000.0</v>
      </c>
      <c r="DH42" s="11"/>
      <c r="DI42" s="11"/>
      <c r="DJ42" s="11"/>
      <c r="DK42" s="11"/>
      <c r="DL42" s="11"/>
      <c r="DM42" s="11"/>
      <c r="DN42" s="11"/>
      <c r="DO42" s="11"/>
      <c r="DP42" s="11"/>
      <c r="DQ42" s="11"/>
      <c r="DR42" s="11"/>
      <c r="DS42" s="11"/>
      <c r="DT42" s="11"/>
      <c r="DU42" s="11"/>
      <c r="DV42" s="11"/>
      <c r="DW42" s="11"/>
      <c r="DX42" s="11"/>
      <c r="DY42" s="11"/>
      <c r="DZ42" s="11"/>
      <c r="EA42" s="11"/>
      <c r="EB42" s="11"/>
      <c r="EC42" s="11"/>
      <c r="ED42" s="11"/>
      <c r="EE42" s="11"/>
      <c r="EF42" s="11"/>
      <c r="EG42" s="11"/>
      <c r="EH42" s="11"/>
      <c r="EI42" s="11"/>
      <c r="EJ42" s="11"/>
      <c r="EK42" s="11"/>
      <c r="EL42" s="11"/>
      <c r="EM42" s="11"/>
      <c r="EN42" s="11"/>
      <c r="EO42" s="11"/>
      <c r="EP42" s="11"/>
      <c r="EQ42" s="11"/>
      <c r="ER42" s="11"/>
      <c r="ES42" s="11"/>
      <c r="ET42" s="11"/>
      <c r="EU42" s="11"/>
      <c r="EV42" s="11"/>
      <c r="EW42" s="11"/>
      <c r="EX42" s="11"/>
      <c r="EY42" s="11"/>
      <c r="EZ42" s="11"/>
      <c r="FA42" s="11"/>
      <c r="FB42" s="11"/>
      <c r="FC42" s="11"/>
      <c r="FD42" s="11"/>
      <c r="FE42" s="11"/>
      <c r="FF42" s="11"/>
      <c r="FG42" s="11"/>
      <c r="FH42" s="11"/>
      <c r="FI42" s="11"/>
      <c r="FJ42" s="11"/>
      <c r="FK42" s="11"/>
      <c r="FL42" s="11"/>
      <c r="FM42" s="11"/>
      <c r="FN42" s="11"/>
      <c r="FO42" s="11"/>
      <c r="FP42" s="11"/>
      <c r="FQ42" s="11"/>
      <c r="FR42" s="11"/>
      <c r="FS42" s="11"/>
      <c r="FT42" s="11"/>
      <c r="FU42" s="11"/>
      <c r="FV42" s="11"/>
      <c r="FW42" s="11"/>
      <c r="FX42" s="11"/>
      <c r="FY42" s="11"/>
      <c r="FZ42" s="11"/>
      <c r="GA42" s="11"/>
      <c r="GB42" s="11"/>
      <c r="GC42" s="11"/>
      <c r="GD42" s="11"/>
      <c r="GE42" s="11"/>
      <c r="GF42" s="11"/>
      <c r="GG42" s="11"/>
      <c r="GH42" s="11"/>
      <c r="GI42" s="11"/>
      <c r="GJ42" s="11"/>
      <c r="GK42" s="11"/>
      <c r="GL42" s="11"/>
      <c r="GM42" s="11"/>
      <c r="GN42" s="11"/>
      <c r="GO42" s="11"/>
      <c r="GP42" s="11"/>
      <c r="GQ42" s="11"/>
      <c r="GR42" s="11"/>
      <c r="GS42" s="11"/>
      <c r="GT42" s="11"/>
      <c r="GU42" s="11"/>
      <c r="GV42" s="11"/>
      <c r="GW42" s="11"/>
      <c r="GX42" s="11"/>
      <c r="GY42" s="11"/>
      <c r="GZ42" s="11"/>
      <c r="HA42" s="11"/>
      <c r="HB42" s="11"/>
      <c r="HC42" s="11"/>
      <c r="HD42" s="11"/>
      <c r="HE42" s="11"/>
      <c r="HF42" s="11"/>
      <c r="HG42" s="11"/>
      <c r="HH42" s="11"/>
      <c r="HI42" s="11"/>
      <c r="HJ42" s="11"/>
      <c r="HK42" s="11"/>
      <c r="HL42" s="11"/>
      <c r="HM42" s="11"/>
      <c r="HN42" s="11"/>
      <c r="HO42" s="11"/>
      <c r="HP42" s="11"/>
      <c r="HQ42" s="11"/>
      <c r="HR42" s="11"/>
      <c r="HS42" s="11"/>
      <c r="HT42" s="11"/>
      <c r="HU42" s="11"/>
      <c r="HV42" s="11"/>
      <c r="HW42" s="11"/>
      <c r="HX42" s="11"/>
      <c r="HY42" s="11"/>
      <c r="HZ42" s="11"/>
      <c r="IA42" s="11"/>
      <c r="IB42" s="11"/>
      <c r="IC42" s="11"/>
      <c r="ID42" s="11"/>
      <c r="IE42" s="11"/>
      <c r="IF42" s="11"/>
      <c r="IG42" s="11"/>
      <c r="IH42" s="11"/>
      <c r="II42" s="11"/>
      <c r="IJ42" s="11"/>
      <c r="IK42" s="11"/>
      <c r="IL42" s="11"/>
      <c r="IM42" s="11"/>
      <c r="IN42" s="11"/>
      <c r="IO42" s="11"/>
      <c r="IP42" s="11"/>
      <c r="IQ42" s="11"/>
      <c r="IR42" s="11"/>
      <c r="IS42" s="11"/>
      <c r="IT42" s="11"/>
      <c r="IU42" s="11"/>
      <c r="IV42" s="11"/>
      <c r="IW42" s="11"/>
      <c r="IX42" s="11"/>
      <c r="IY42" s="11"/>
      <c r="IZ42" s="11"/>
      <c r="JA42" s="11"/>
      <c r="JB42" s="11"/>
      <c r="JC42" s="11"/>
      <c r="JD42" s="11"/>
      <c r="JE42" s="11"/>
      <c r="JF42" s="11"/>
      <c r="JG42" s="11"/>
      <c r="JH42" s="11"/>
      <c r="JI42" s="11"/>
      <c r="JJ42" s="11"/>
      <c r="JK42" s="11"/>
      <c r="JL42" s="11"/>
      <c r="JM42" s="11"/>
      <c r="JN42" s="11"/>
      <c r="JO42" s="11"/>
      <c r="JP42" s="11"/>
      <c r="JQ42" s="11"/>
      <c r="JR42" s="11"/>
      <c r="JS42" s="11"/>
      <c r="JT42" s="11"/>
      <c r="JU42" s="11"/>
      <c r="JV42" s="11"/>
      <c r="JW42" s="11"/>
      <c r="JX42" s="11"/>
      <c r="JY42" s="11"/>
      <c r="JZ42" s="11"/>
      <c r="KA42" s="11"/>
      <c r="KB42" s="11"/>
      <c r="KC42" s="11"/>
      <c r="KD42" s="11"/>
      <c r="KE42" s="11"/>
      <c r="KF42" s="11"/>
      <c r="KG42" s="11"/>
      <c r="KH42" s="11"/>
      <c r="KI42" s="11"/>
      <c r="KJ42" s="11"/>
      <c r="KK42" s="11"/>
      <c r="KL42" s="11"/>
      <c r="KM42" s="11"/>
      <c r="KN42" s="11"/>
      <c r="KO42" s="11"/>
      <c r="KP42" s="11"/>
      <c r="KQ42" s="11"/>
      <c r="KR42" s="11"/>
      <c r="KS42" s="11"/>
      <c r="KT42" s="11"/>
      <c r="KU42" s="11"/>
      <c r="KV42" s="11"/>
      <c r="KW42" s="11"/>
      <c r="KX42" s="11"/>
      <c r="KY42" s="11"/>
      <c r="KZ42" s="11"/>
      <c r="LA42" s="11"/>
      <c r="LB42" s="11"/>
      <c r="LC42" s="11"/>
      <c r="LD42" s="11"/>
      <c r="LE42" s="11"/>
      <c r="LF42" s="11"/>
      <c r="LG42" s="11"/>
      <c r="LH42" s="11"/>
      <c r="LI42" s="11"/>
      <c r="LJ42" s="11"/>
      <c r="LK42" s="11"/>
      <c r="LL42" s="11"/>
      <c r="LM42" s="11"/>
      <c r="LN42" s="11"/>
      <c r="LO42" s="11"/>
      <c r="LP42" s="11"/>
      <c r="LQ42" s="11"/>
      <c r="LR42" s="11"/>
      <c r="LS42" s="11"/>
      <c r="LT42" s="11"/>
      <c r="LU42" s="11"/>
      <c r="LV42" s="11"/>
      <c r="LW42" s="11"/>
      <c r="LX42" s="11"/>
      <c r="LY42" s="11"/>
      <c r="LZ42" s="11"/>
      <c r="MA42" s="11"/>
      <c r="MB42" s="11"/>
      <c r="MC42" s="11"/>
      <c r="MD42" s="11"/>
      <c r="ME42" s="11"/>
      <c r="MF42" s="11"/>
      <c r="MG42" s="11"/>
      <c r="MH42" s="11"/>
      <c r="MI42" s="11"/>
      <c r="MJ42" s="11"/>
      <c r="MK42" s="11"/>
      <c r="ML42" s="11"/>
      <c r="MM42" s="11"/>
      <c r="MN42" s="11"/>
      <c r="MO42" s="11"/>
      <c r="MP42" s="11"/>
      <c r="MQ42" s="11"/>
      <c r="MR42" s="11"/>
      <c r="MS42" s="11"/>
      <c r="MT42" s="11"/>
      <c r="MU42" s="11"/>
      <c r="MV42" s="11"/>
      <c r="MW42" s="11"/>
      <c r="MX42" s="11"/>
      <c r="MY42" s="11"/>
      <c r="MZ42" s="11"/>
      <c r="NA42" s="11"/>
      <c r="NB42" s="11"/>
      <c r="NC42" s="11"/>
      <c r="ND42" s="11"/>
      <c r="NE42" s="11"/>
      <c r="NF42" s="11"/>
      <c r="NG42" s="11"/>
      <c r="NH42" s="11"/>
      <c r="NI42" s="11"/>
      <c r="NJ42" s="11"/>
      <c r="NK42" s="11"/>
      <c r="NL42" s="11"/>
      <c r="NM42" s="11"/>
      <c r="NN42" s="11"/>
      <c r="NO42" s="11"/>
      <c r="NP42" s="11"/>
      <c r="NQ42" s="11"/>
      <c r="NR42" s="11"/>
      <c r="NS42" s="11"/>
      <c r="NT42" s="11"/>
      <c r="NU42" s="11"/>
      <c r="NV42" s="11"/>
      <c r="NW42" s="11"/>
      <c r="NX42" s="11"/>
      <c r="NY42" s="11"/>
      <c r="NZ42" s="11"/>
      <c r="OA42" s="11"/>
      <c r="OB42" s="11"/>
      <c r="OC42" s="11"/>
      <c r="OD42" s="11"/>
      <c r="OE42" s="11"/>
      <c r="OF42" s="11"/>
      <c r="OG42" s="11"/>
      <c r="OH42" s="11"/>
      <c r="OI42" s="11"/>
      <c r="OJ42" s="11"/>
      <c r="OK42" s="11"/>
      <c r="OL42" s="11"/>
      <c r="OM42" s="11"/>
      <c r="ON42" s="11"/>
      <c r="OO42" s="11"/>
      <c r="OP42" s="11"/>
      <c r="OQ42" s="11"/>
      <c r="OR42" s="11"/>
      <c r="OS42" s="11"/>
      <c r="OT42" s="11"/>
      <c r="OU42" s="11"/>
      <c r="OV42" s="11"/>
      <c r="OW42" s="11"/>
      <c r="OX42" s="11"/>
      <c r="OY42" s="11"/>
      <c r="OZ42" s="11"/>
      <c r="PA42" s="11"/>
      <c r="PB42" s="11"/>
      <c r="PC42" s="11"/>
      <c r="PD42" s="11"/>
      <c r="PE42" s="11"/>
      <c r="PF42" s="11"/>
      <c r="PG42" s="11"/>
      <c r="PH42" s="11"/>
      <c r="PI42" s="11"/>
      <c r="PJ42" s="11"/>
      <c r="PK42" s="11"/>
      <c r="PL42" s="11"/>
      <c r="PM42" s="11"/>
      <c r="PN42" s="11"/>
      <c r="PO42" s="11"/>
      <c r="PP42" s="11"/>
      <c r="PQ42" s="11"/>
      <c r="PR42" s="11"/>
      <c r="PS42" s="11"/>
      <c r="PT42" s="11"/>
      <c r="PU42" s="11"/>
      <c r="PV42" s="11"/>
      <c r="PW42" s="11"/>
      <c r="PX42" s="11"/>
      <c r="PY42" s="11"/>
      <c r="PZ42" s="11"/>
      <c r="QA42" s="11"/>
      <c r="QB42" s="11"/>
      <c r="QC42" s="11"/>
      <c r="QD42" s="11"/>
      <c r="QE42" s="11"/>
      <c r="QF42" s="11"/>
      <c r="QG42" s="11"/>
      <c r="QH42" s="11"/>
      <c r="QI42" s="11"/>
      <c r="QJ42" s="11"/>
      <c r="QK42" s="11"/>
      <c r="QL42" s="11"/>
      <c r="QM42" s="11"/>
      <c r="QN42" s="11"/>
      <c r="QO42" s="11"/>
      <c r="QP42" s="11"/>
      <c r="QQ42" s="11"/>
      <c r="QR42" s="11"/>
      <c r="QS42" s="11"/>
      <c r="QT42" s="11"/>
      <c r="QU42" s="11"/>
      <c r="QV42" s="11"/>
      <c r="QW42" s="11"/>
      <c r="QX42" s="11"/>
      <c r="QY42" s="11"/>
      <c r="QZ42" s="11"/>
      <c r="RA42" s="11"/>
      <c r="RB42" s="11"/>
      <c r="RC42" s="11"/>
      <c r="RD42" s="11"/>
      <c r="RE42" s="11"/>
      <c r="RF42" s="11"/>
      <c r="RG42" s="11"/>
      <c r="RH42" s="11"/>
      <c r="RI42" s="11"/>
      <c r="RJ42" s="11"/>
      <c r="RK42" s="11"/>
      <c r="RL42" s="11"/>
      <c r="RM42" s="11"/>
      <c r="RN42" s="11"/>
      <c r="RO42" s="11"/>
      <c r="RP42" s="11"/>
      <c r="RQ42" s="11"/>
      <c r="RR42" s="11"/>
      <c r="RS42" s="11"/>
      <c r="RT42" s="11"/>
      <c r="RU42" s="11"/>
      <c r="RV42" s="11"/>
      <c r="RW42" s="11"/>
      <c r="RX42" s="11"/>
      <c r="RY42" s="11"/>
      <c r="RZ42" s="11"/>
      <c r="SA42" s="11"/>
      <c r="SB42" s="11"/>
      <c r="SC42" s="11"/>
      <c r="SD42" s="11"/>
      <c r="SE42" s="11"/>
      <c r="SF42" s="11"/>
      <c r="SG42" s="11"/>
      <c r="SH42" s="11"/>
      <c r="SI42" s="11"/>
      <c r="SJ42" s="11"/>
      <c r="SK42" s="11"/>
      <c r="SL42" s="11"/>
      <c r="SM42" s="11"/>
      <c r="SN42" s="11"/>
      <c r="SO42" s="11"/>
      <c r="SP42" s="11"/>
      <c r="SQ42" s="11"/>
      <c r="SR42" s="11"/>
      <c r="SS42" s="11"/>
      <c r="ST42" s="11"/>
      <c r="SU42" s="11"/>
      <c r="SV42" s="11"/>
      <c r="SW42" s="11"/>
      <c r="SX42" s="11"/>
      <c r="SY42" s="11"/>
      <c r="SZ42" s="11"/>
      <c r="TA42" s="11"/>
      <c r="TB42" s="11"/>
      <c r="TC42" s="11"/>
      <c r="TD42" s="11"/>
      <c r="TE42" s="11"/>
      <c r="TF42" s="11"/>
      <c r="TG42" s="11"/>
      <c r="TH42" s="11"/>
      <c r="TI42" s="11"/>
      <c r="TJ42" s="11"/>
      <c r="TK42" s="11"/>
      <c r="TL42" s="11"/>
      <c r="TM42" s="11"/>
      <c r="TN42" s="11"/>
      <c r="TO42" s="11"/>
      <c r="TP42" s="11"/>
      <c r="TQ42" s="11"/>
      <c r="TR42" s="11"/>
      <c r="TS42" s="11"/>
      <c r="TT42" s="11"/>
      <c r="TU42" s="11"/>
      <c r="TV42" s="11"/>
      <c r="TW42" s="11"/>
      <c r="TX42" s="11"/>
      <c r="TY42" s="11"/>
      <c r="TZ42" s="11"/>
      <c r="UA42" s="11"/>
      <c r="UB42" s="11"/>
      <c r="UC42" s="11"/>
      <c r="UD42" s="11"/>
      <c r="UE42" s="11"/>
      <c r="UF42" s="11"/>
      <c r="UG42" s="11"/>
      <c r="UH42" s="11"/>
      <c r="UI42" s="11"/>
      <c r="UJ42" s="11"/>
      <c r="UK42" s="11"/>
      <c r="UL42" s="11"/>
      <c r="UM42" s="11"/>
      <c r="UN42" s="11"/>
      <c r="UO42" s="11"/>
      <c r="UP42" s="11"/>
      <c r="UQ42" s="11"/>
      <c r="UR42" s="11"/>
      <c r="US42" s="11"/>
      <c r="UT42" s="11"/>
      <c r="UU42" s="11"/>
      <c r="UV42" s="11"/>
      <c r="UW42" s="11"/>
      <c r="UX42" s="11"/>
      <c r="UY42" s="11"/>
      <c r="UZ42" s="11"/>
      <c r="VA42" s="11"/>
      <c r="VB42" s="11"/>
      <c r="VC42" s="11"/>
      <c r="VD42" s="11"/>
      <c r="VE42" s="11"/>
      <c r="VF42" s="11"/>
      <c r="VG42" s="11"/>
      <c r="VH42" s="11"/>
      <c r="VI42" s="11"/>
      <c r="VJ42" s="11"/>
      <c r="VK42" s="11"/>
      <c r="VL42" s="11"/>
      <c r="VM42" s="11"/>
      <c r="VN42" s="11"/>
      <c r="VO42" s="11"/>
      <c r="VP42" s="11"/>
      <c r="VQ42" s="11"/>
      <c r="VR42" s="11"/>
      <c r="VS42" s="11"/>
      <c r="VT42" s="11"/>
      <c r="VU42" s="11"/>
      <c r="VV42" s="11"/>
      <c r="VW42" s="11"/>
      <c r="VX42" s="11"/>
      <c r="VY42" s="11"/>
      <c r="VZ42" s="11"/>
      <c r="WA42" s="11"/>
      <c r="WB42" s="11"/>
      <c r="WC42" s="11"/>
      <c r="WD42" s="11"/>
      <c r="WE42" s="11"/>
      <c r="WF42" s="11"/>
      <c r="WG42" s="11"/>
      <c r="WH42" s="11"/>
      <c r="WI42" s="11"/>
      <c r="WJ42" s="11"/>
      <c r="WK42" s="11"/>
      <c r="WL42" s="11"/>
      <c r="WM42" s="11"/>
      <c r="WN42" s="11"/>
      <c r="WO42" s="11"/>
      <c r="WP42" s="11"/>
      <c r="WQ42" s="11"/>
      <c r="WR42" s="11"/>
      <c r="WS42" s="11"/>
      <c r="WT42" s="11"/>
      <c r="WU42" s="11"/>
      <c r="WV42" s="11"/>
      <c r="WW42" s="11"/>
      <c r="WX42" s="11"/>
      <c r="WY42" s="11"/>
      <c r="WZ42" s="11"/>
      <c r="XA42" s="11"/>
      <c r="XB42" s="11"/>
      <c r="XC42" s="11"/>
      <c r="XD42" s="11"/>
      <c r="XE42" s="11"/>
      <c r="XF42" s="11"/>
      <c r="XG42" s="11"/>
      <c r="XH42" s="11"/>
      <c r="XI42" s="11"/>
      <c r="XJ42" s="11"/>
      <c r="XK42" s="11"/>
      <c r="XL42" s="11"/>
      <c r="XM42" s="11"/>
      <c r="XN42" s="11"/>
      <c r="XO42" s="11"/>
      <c r="XP42" s="11"/>
      <c r="XQ42" s="11"/>
      <c r="XR42" s="11"/>
      <c r="XS42" s="11"/>
      <c r="XT42" s="11"/>
      <c r="XU42" s="11"/>
      <c r="XV42" s="11"/>
      <c r="XW42" s="11"/>
      <c r="XX42" s="11"/>
      <c r="XY42" s="11"/>
      <c r="XZ42" s="11"/>
      <c r="YA42" s="11"/>
      <c r="YB42" s="11"/>
      <c r="YC42" s="11"/>
      <c r="YD42" s="11"/>
      <c r="YE42" s="11"/>
      <c r="YF42" s="11"/>
      <c r="YG42" s="11"/>
      <c r="YH42" s="11"/>
      <c r="YI42" s="11"/>
      <c r="YJ42" s="11"/>
      <c r="YK42" s="11"/>
      <c r="YL42" s="11"/>
      <c r="YM42" s="11"/>
      <c r="YN42" s="11"/>
      <c r="YO42" s="11"/>
      <c r="YP42" s="11"/>
      <c r="YQ42" s="11"/>
      <c r="YR42" s="11"/>
      <c r="YS42" s="11"/>
      <c r="YT42" s="11"/>
      <c r="YU42" s="11"/>
      <c r="YV42" s="11"/>
      <c r="YW42" s="11"/>
      <c r="YX42" s="11"/>
      <c r="YY42" s="11"/>
      <c r="YZ42" s="11"/>
      <c r="ZA42" s="11"/>
      <c r="ZB42" s="11"/>
      <c r="ZC42" s="11"/>
      <c r="ZD42" s="11"/>
      <c r="ZE42" s="11"/>
      <c r="ZF42" s="11"/>
      <c r="ZG42" s="11"/>
      <c r="ZH42" s="11"/>
      <c r="ZI42" s="11"/>
      <c r="ZJ42" s="11"/>
      <c r="ZK42" s="11"/>
      <c r="ZL42" s="11"/>
      <c r="ZM42" s="11"/>
      <c r="ZN42" s="11"/>
      <c r="ZO42" s="11"/>
      <c r="ZP42" s="11"/>
      <c r="ZQ42" s="11"/>
      <c r="ZR42" s="11"/>
      <c r="ZS42" s="11"/>
      <c r="ZT42" s="11"/>
      <c r="ZU42" s="11"/>
      <c r="ZV42" s="11"/>
      <c r="ZW42" s="11"/>
      <c r="ZX42" s="11"/>
      <c r="ZY42" s="11"/>
      <c r="ZZ42" s="11"/>
      <c r="AAA42" s="11"/>
      <c r="AAB42" s="11"/>
      <c r="AAC42" s="11"/>
      <c r="AAD42" s="11"/>
      <c r="AAE42" s="11"/>
      <c r="AAF42" s="11"/>
      <c r="AAG42" s="11"/>
      <c r="AAH42" s="11"/>
      <c r="AAI42" s="11"/>
      <c r="AAJ42" s="11"/>
      <c r="AAK42" s="11"/>
      <c r="AAL42" s="11"/>
      <c r="AAM42" s="11"/>
      <c r="AAN42" s="11"/>
      <c r="AAO42" s="11"/>
      <c r="AAP42" s="11"/>
      <c r="AAQ42" s="11"/>
      <c r="AAR42" s="11"/>
      <c r="AAS42" s="11"/>
      <c r="AAT42" s="11"/>
      <c r="AAU42" s="11"/>
      <c r="AAV42" s="11"/>
      <c r="AAW42" s="11"/>
      <c r="AAX42" s="11"/>
      <c r="AAY42" s="11"/>
      <c r="AAZ42" s="11"/>
      <c r="ABA42" s="11"/>
      <c r="ABB42" s="11"/>
      <c r="ABC42" s="11"/>
      <c r="ABD42" s="11"/>
      <c r="ABE42" s="11"/>
      <c r="ABF42" s="11"/>
      <c r="ABG42" s="11"/>
      <c r="ABH42" s="11"/>
      <c r="ABI42" s="11"/>
      <c r="ABJ42" s="11"/>
      <c r="ABK42" s="11"/>
      <c r="ABL42" s="11"/>
      <c r="ABM42" s="11"/>
      <c r="ABN42" s="11"/>
      <c r="ABO42" s="11"/>
      <c r="ABP42" s="11"/>
      <c r="ABQ42" s="11"/>
      <c r="ABR42" s="11"/>
      <c r="ABS42" s="11"/>
      <c r="ABT42" s="11"/>
      <c r="ABU42" s="11"/>
      <c r="ABV42" s="11"/>
      <c r="ABW42" s="11"/>
      <c r="ABX42" s="11"/>
      <c r="ABY42" s="11"/>
      <c r="ABZ42" s="11"/>
      <c r="ACA42" s="11"/>
      <c r="ACB42" s="11"/>
      <c r="ACC42" s="11"/>
      <c r="ACD42" s="11"/>
      <c r="ACE42" s="11"/>
      <c r="ACF42" s="11"/>
      <c r="ACG42" s="11"/>
      <c r="ACH42" s="11"/>
      <c r="ACI42" s="11"/>
      <c r="ACJ42" s="11"/>
      <c r="ACK42" s="11"/>
      <c r="ACL42" s="11"/>
      <c r="ACM42" s="11"/>
      <c r="ACN42" s="11"/>
      <c r="ACO42" s="11"/>
      <c r="ACP42" s="11"/>
      <c r="ACQ42" s="11"/>
      <c r="ACR42" s="11"/>
      <c r="ACS42" s="11"/>
      <c r="ACT42" s="11"/>
      <c r="ACU42" s="11"/>
      <c r="ACV42" s="11"/>
      <c r="ACW42" s="11"/>
      <c r="ACX42" s="11"/>
      <c r="ACY42" s="11"/>
      <c r="ACZ42" s="11"/>
      <c r="ADA42" s="11"/>
      <c r="ADB42" s="11"/>
      <c r="ADC42" s="11"/>
      <c r="ADD42" s="11"/>
      <c r="ADE42" s="11"/>
      <c r="ADF42" s="11"/>
      <c r="ADG42" s="11"/>
      <c r="ADH42" s="11"/>
      <c r="ADI42" s="11"/>
      <c r="ADJ42" s="11"/>
      <c r="ADK42" s="11"/>
      <c r="ADL42" s="11"/>
      <c r="ADM42" s="11"/>
      <c r="ADN42" s="11"/>
      <c r="ADO42" s="11"/>
      <c r="ADP42" s="11"/>
      <c r="ADQ42" s="11"/>
      <c r="ADR42" s="11"/>
      <c r="ADS42" s="11"/>
      <c r="ADT42" s="11"/>
      <c r="ADU42" s="11"/>
      <c r="ADV42" s="11"/>
      <c r="ADW42" s="11"/>
      <c r="ADX42" s="11"/>
      <c r="ADY42" s="11"/>
      <c r="ADZ42" s="11"/>
      <c r="AEA42" s="11"/>
      <c r="AEB42" s="11"/>
      <c r="AEC42" s="11"/>
      <c r="AED42" s="11"/>
      <c r="AEE42" s="11"/>
      <c r="AEF42" s="11"/>
      <c r="AEG42" s="11"/>
      <c r="AEH42" s="11"/>
      <c r="AEI42" s="11"/>
      <c r="AEJ42" s="11"/>
      <c r="AEK42" s="11"/>
      <c r="AEL42" s="11"/>
      <c r="AEM42" s="11"/>
      <c r="AEN42" s="11"/>
      <c r="AEO42" s="11"/>
      <c r="AEP42" s="11"/>
      <c r="AEQ42" s="11"/>
      <c r="AER42" s="11"/>
      <c r="AES42" s="11"/>
      <c r="AET42" s="11"/>
      <c r="AEU42" s="11"/>
      <c r="AEV42" s="11"/>
      <c r="AEW42" s="11"/>
      <c r="AEX42" s="11"/>
      <c r="AEY42" s="11"/>
      <c r="AEZ42" s="11"/>
      <c r="AFA42" s="11"/>
      <c r="AFB42" s="11"/>
      <c r="AFC42" s="11"/>
      <c r="AFD42" s="11"/>
      <c r="AFE42" s="11"/>
      <c r="AFF42" s="11"/>
      <c r="AFG42" s="11"/>
      <c r="AFH42" s="11"/>
      <c r="AFI42" s="11"/>
      <c r="AFJ42" s="11"/>
      <c r="AFK42" s="11"/>
      <c r="AFL42" s="11"/>
      <c r="AFM42" s="11"/>
      <c r="AFN42" s="11"/>
      <c r="AFO42" s="11"/>
      <c r="AFP42" s="11"/>
      <c r="AFQ42" s="11"/>
      <c r="AFR42" s="11"/>
      <c r="AFS42" s="11"/>
      <c r="AFT42" s="11"/>
      <c r="AFU42" s="11"/>
      <c r="AFV42" s="11"/>
      <c r="AFW42" s="11"/>
      <c r="AFX42" s="11"/>
      <c r="AFY42" s="11"/>
      <c r="AFZ42" s="11"/>
      <c r="AGA42" s="11"/>
      <c r="AGB42" s="11"/>
      <c r="AGC42" s="11"/>
      <c r="AGD42" s="11"/>
      <c r="AGE42" s="11"/>
      <c r="AGF42" s="11"/>
      <c r="AGG42" s="11"/>
      <c r="AGH42" s="11"/>
      <c r="AGI42" s="11"/>
      <c r="AGJ42" s="11"/>
      <c r="AGK42" s="11"/>
      <c r="AGL42" s="11"/>
      <c r="AGM42" s="11"/>
      <c r="AGN42" s="11"/>
      <c r="AGO42" s="11"/>
      <c r="AGP42" s="11"/>
      <c r="AGQ42" s="11"/>
      <c r="AGR42" s="11"/>
      <c r="AGS42" s="11"/>
      <c r="AGT42" s="11"/>
      <c r="AGU42" s="11"/>
      <c r="AGV42" s="11"/>
      <c r="AGW42" s="11"/>
      <c r="AGX42" s="11"/>
      <c r="AGY42" s="11"/>
      <c r="AGZ42" s="11"/>
      <c r="AHA42" s="11"/>
      <c r="AHB42" s="11"/>
      <c r="AHC42" s="11"/>
      <c r="AHD42" s="11"/>
      <c r="AHE42" s="11"/>
      <c r="AHF42" s="11"/>
      <c r="AHG42" s="11"/>
      <c r="AHH42" s="11"/>
      <c r="AHI42" s="11"/>
      <c r="AHJ42" s="11"/>
      <c r="AHK42" s="11"/>
      <c r="AHL42" s="11"/>
      <c r="AHM42" s="11"/>
      <c r="AHN42" s="11"/>
      <c r="AHO42" s="11"/>
      <c r="AHP42" s="11"/>
      <c r="AHQ42" s="11"/>
      <c r="AHR42" s="11"/>
      <c r="AHS42" s="11"/>
      <c r="AHT42" s="11"/>
      <c r="AHU42" s="11"/>
      <c r="AHV42" s="11"/>
      <c r="AHW42" s="11"/>
      <c r="AHX42" s="11"/>
      <c r="AHY42" s="11"/>
      <c r="AHZ42" s="11"/>
      <c r="AIA42" s="11"/>
      <c r="AIB42" s="11"/>
      <c r="AIC42" s="11"/>
      <c r="AID42" s="11"/>
      <c r="AIE42" s="11"/>
      <c r="AIF42" s="11"/>
      <c r="AIG42" s="11"/>
      <c r="AIH42" s="11"/>
      <c r="AII42" s="11"/>
      <c r="AIJ42" s="11"/>
      <c r="AIK42" s="11"/>
      <c r="AIL42" s="11"/>
      <c r="AIM42" s="11"/>
    </row>
    <row r="43">
      <c r="B43" s="7" t="s">
        <v>494</v>
      </c>
      <c r="C43" s="11"/>
      <c r="D43" s="11"/>
      <c r="E43" s="11"/>
      <c r="F43" s="11"/>
      <c r="G43" s="11"/>
      <c r="H43" s="11"/>
      <c r="I43" s="11"/>
      <c r="J43" s="11"/>
      <c r="K43" s="11"/>
      <c r="L43" s="11"/>
      <c r="M43" s="11"/>
      <c r="N43" s="10">
        <v>290204.0</v>
      </c>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c r="AW43" s="11"/>
      <c r="AX43" s="11"/>
      <c r="AY43" s="11"/>
      <c r="AZ43" s="11"/>
      <c r="BA43" s="11"/>
      <c r="BB43" s="11"/>
      <c r="BC43" s="11"/>
      <c r="BD43" s="11"/>
      <c r="BE43" s="11"/>
      <c r="BF43" s="11"/>
      <c r="BG43" s="11"/>
      <c r="BH43" s="11"/>
      <c r="BI43" s="11"/>
      <c r="BJ43" s="11"/>
      <c r="BK43" s="11"/>
      <c r="BL43" s="11"/>
      <c r="BM43" s="11"/>
      <c r="BN43" s="11"/>
      <c r="BO43" s="11"/>
      <c r="BP43" s="11"/>
      <c r="BQ43" s="11"/>
      <c r="BR43" s="11"/>
      <c r="BS43" s="11"/>
      <c r="BT43" s="11"/>
      <c r="BU43" s="11"/>
      <c r="BV43" s="11"/>
      <c r="BW43" s="11"/>
      <c r="BX43" s="11"/>
      <c r="BY43" s="11"/>
      <c r="BZ43" s="11"/>
      <c r="CA43" s="11"/>
      <c r="CB43" s="11"/>
      <c r="CC43" s="11"/>
      <c r="CD43" s="11"/>
      <c r="CE43" s="11"/>
      <c r="CF43" s="11"/>
      <c r="CG43" s="11"/>
      <c r="CH43" s="11"/>
      <c r="CI43" s="11"/>
      <c r="CJ43" s="11"/>
      <c r="CK43" s="11"/>
      <c r="CL43" s="11"/>
      <c r="CM43" s="11"/>
      <c r="CN43" s="11"/>
      <c r="CO43" s="11"/>
      <c r="CP43" s="11"/>
      <c r="CQ43" s="11"/>
      <c r="CR43" s="11"/>
      <c r="CS43" s="11"/>
      <c r="CT43" s="11"/>
      <c r="CU43" s="11"/>
      <c r="CV43" s="11"/>
      <c r="CW43" s="11"/>
      <c r="CX43" s="11"/>
      <c r="CY43" s="11"/>
      <c r="CZ43" s="11"/>
      <c r="DA43" s="11"/>
      <c r="DB43" s="11"/>
      <c r="DC43" s="11"/>
      <c r="DD43" s="11"/>
      <c r="DE43" s="11"/>
      <c r="DF43" s="11"/>
      <c r="DG43" s="10">
        <v>43000.0</v>
      </c>
      <c r="DH43" s="11"/>
      <c r="DI43" s="11"/>
      <c r="DJ43" s="11"/>
      <c r="DK43" s="11"/>
      <c r="DL43" s="11"/>
      <c r="DM43" s="11"/>
      <c r="DN43" s="11"/>
      <c r="DO43" s="11"/>
      <c r="DP43" s="11"/>
      <c r="DQ43" s="11"/>
      <c r="DR43" s="11"/>
      <c r="DS43" s="11"/>
      <c r="DT43" s="11"/>
      <c r="DU43" s="11"/>
      <c r="DV43" s="11"/>
      <c r="DW43" s="11"/>
      <c r="DX43" s="11"/>
      <c r="DY43" s="11"/>
      <c r="DZ43" s="11"/>
      <c r="EA43" s="11"/>
      <c r="EB43" s="11"/>
      <c r="EC43" s="11"/>
      <c r="ED43" s="11"/>
      <c r="EE43" s="11"/>
      <c r="EF43" s="11"/>
      <c r="EG43" s="11"/>
      <c r="EH43" s="11"/>
      <c r="EI43" s="11"/>
      <c r="EJ43" s="11"/>
      <c r="EK43" s="11"/>
      <c r="EL43" s="11"/>
      <c r="EM43" s="11"/>
      <c r="EN43" s="11"/>
      <c r="EO43" s="11"/>
      <c r="EP43" s="11"/>
      <c r="EQ43" s="11"/>
      <c r="ER43" s="11"/>
      <c r="ES43" s="11"/>
      <c r="ET43" s="11"/>
      <c r="EU43" s="11"/>
      <c r="EV43" s="11"/>
      <c r="EW43" s="11"/>
      <c r="EX43" s="11"/>
      <c r="EY43" s="11"/>
      <c r="EZ43" s="11"/>
      <c r="FA43" s="11"/>
      <c r="FB43" s="11"/>
      <c r="FC43" s="11"/>
      <c r="FD43" s="11"/>
      <c r="FE43" s="11"/>
      <c r="FF43" s="11"/>
      <c r="FG43" s="11"/>
      <c r="FH43" s="11"/>
      <c r="FI43" s="11"/>
      <c r="FJ43" s="11"/>
      <c r="FK43" s="11"/>
      <c r="FL43" s="11"/>
      <c r="FM43" s="11"/>
      <c r="FN43" s="11"/>
      <c r="FO43" s="11"/>
      <c r="FP43" s="11"/>
      <c r="FQ43" s="11"/>
      <c r="FR43" s="11"/>
      <c r="FS43" s="11"/>
      <c r="FT43" s="11"/>
      <c r="FU43" s="11"/>
      <c r="FV43" s="11"/>
      <c r="FW43" s="11"/>
      <c r="FX43" s="11"/>
      <c r="FY43" s="11"/>
      <c r="FZ43" s="11"/>
      <c r="GA43" s="11"/>
      <c r="GB43" s="11"/>
      <c r="GC43" s="11"/>
      <c r="GD43" s="11"/>
      <c r="GE43" s="11"/>
      <c r="GF43" s="11"/>
      <c r="GG43" s="11"/>
      <c r="GH43" s="11"/>
      <c r="GI43" s="11"/>
      <c r="GJ43" s="11"/>
      <c r="GK43" s="11"/>
      <c r="GL43" s="11"/>
      <c r="GM43" s="11"/>
      <c r="GN43" s="11"/>
      <c r="GO43" s="11"/>
      <c r="GP43" s="11"/>
      <c r="GQ43" s="11"/>
      <c r="GR43" s="11"/>
      <c r="GS43" s="11"/>
      <c r="GT43" s="11"/>
      <c r="GU43" s="11"/>
      <c r="GV43" s="11"/>
      <c r="GW43" s="11"/>
      <c r="GX43" s="11"/>
      <c r="GY43" s="11"/>
      <c r="GZ43" s="11"/>
      <c r="HA43" s="11"/>
      <c r="HB43" s="11"/>
      <c r="HC43" s="11"/>
      <c r="HD43" s="11"/>
      <c r="HE43" s="11"/>
      <c r="HF43" s="11"/>
      <c r="HG43" s="11"/>
      <c r="HH43" s="11"/>
      <c r="HI43" s="11"/>
      <c r="HJ43" s="11"/>
      <c r="HK43" s="11"/>
      <c r="HL43" s="11"/>
      <c r="HM43" s="11"/>
      <c r="HN43" s="11"/>
      <c r="HO43" s="11"/>
      <c r="HP43" s="11"/>
      <c r="HQ43" s="11"/>
      <c r="HR43" s="11"/>
      <c r="HS43" s="11"/>
      <c r="HT43" s="11"/>
      <c r="HU43" s="11"/>
      <c r="HV43" s="11"/>
      <c r="HW43" s="11"/>
      <c r="HX43" s="11"/>
      <c r="HY43" s="11"/>
      <c r="HZ43" s="11"/>
      <c r="IA43" s="11"/>
      <c r="IB43" s="11"/>
      <c r="IC43" s="11"/>
      <c r="ID43" s="11"/>
      <c r="IE43" s="11"/>
      <c r="IF43" s="11"/>
      <c r="IG43" s="11"/>
      <c r="IH43" s="11"/>
      <c r="II43" s="11"/>
      <c r="IJ43" s="11"/>
      <c r="IK43" s="11"/>
      <c r="IL43" s="11"/>
      <c r="IM43" s="11"/>
      <c r="IN43" s="11"/>
      <c r="IO43" s="11"/>
      <c r="IP43" s="11"/>
      <c r="IQ43" s="11"/>
      <c r="IR43" s="11"/>
      <c r="IS43" s="11"/>
      <c r="IT43" s="11"/>
      <c r="IU43" s="11"/>
      <c r="IV43" s="11"/>
      <c r="IW43" s="11"/>
      <c r="IX43" s="11"/>
      <c r="IY43" s="11"/>
      <c r="IZ43" s="11"/>
      <c r="JA43" s="11"/>
      <c r="JB43" s="11"/>
      <c r="JC43" s="11"/>
      <c r="JD43" s="11"/>
      <c r="JE43" s="11"/>
      <c r="JF43" s="11"/>
      <c r="JG43" s="11"/>
      <c r="JH43" s="11"/>
      <c r="JI43" s="11"/>
      <c r="JJ43" s="11"/>
      <c r="JK43" s="11"/>
      <c r="JL43" s="11"/>
      <c r="JM43" s="11"/>
      <c r="JN43" s="11"/>
      <c r="JO43" s="11"/>
      <c r="JP43" s="11"/>
      <c r="JQ43" s="11"/>
      <c r="JR43" s="11"/>
      <c r="JS43" s="11"/>
      <c r="JT43" s="11"/>
      <c r="JU43" s="11"/>
      <c r="JV43" s="11"/>
      <c r="JW43" s="11"/>
      <c r="JX43" s="11"/>
      <c r="JY43" s="11"/>
      <c r="JZ43" s="11"/>
      <c r="KA43" s="11"/>
      <c r="KB43" s="11"/>
      <c r="KC43" s="11"/>
      <c r="KD43" s="11"/>
      <c r="KE43" s="11"/>
      <c r="KF43" s="11"/>
      <c r="KG43" s="11"/>
      <c r="KH43" s="11"/>
      <c r="KI43" s="11"/>
      <c r="KJ43" s="11"/>
      <c r="KK43" s="11"/>
      <c r="KL43" s="11"/>
      <c r="KM43" s="11"/>
      <c r="KN43" s="11"/>
      <c r="KO43" s="11"/>
      <c r="KP43" s="11"/>
      <c r="KQ43" s="11"/>
      <c r="KR43" s="11"/>
      <c r="KS43" s="11"/>
      <c r="KT43" s="11"/>
      <c r="KU43" s="11"/>
      <c r="KV43" s="11"/>
      <c r="KW43" s="11"/>
      <c r="KX43" s="11"/>
      <c r="KY43" s="11"/>
      <c r="KZ43" s="11"/>
      <c r="LA43" s="11"/>
      <c r="LB43" s="11"/>
      <c r="LC43" s="11"/>
      <c r="LD43" s="11"/>
      <c r="LE43" s="11"/>
      <c r="LF43" s="11"/>
      <c r="LG43" s="11"/>
      <c r="LH43" s="11"/>
      <c r="LI43" s="11"/>
      <c r="LJ43" s="11"/>
      <c r="LK43" s="11"/>
      <c r="LL43" s="11"/>
      <c r="LM43" s="11"/>
      <c r="LN43" s="11"/>
      <c r="LO43" s="11"/>
      <c r="LP43" s="11"/>
      <c r="LQ43" s="11"/>
      <c r="LR43" s="11"/>
      <c r="LS43" s="11"/>
      <c r="LT43" s="11"/>
      <c r="LU43" s="11"/>
      <c r="LV43" s="11"/>
      <c r="LW43" s="11"/>
      <c r="LX43" s="11"/>
      <c r="LY43" s="11"/>
      <c r="LZ43" s="11"/>
      <c r="MA43" s="11"/>
      <c r="MB43" s="11"/>
      <c r="MC43" s="11"/>
      <c r="MD43" s="11"/>
      <c r="ME43" s="11"/>
      <c r="MF43" s="11"/>
      <c r="MG43" s="11"/>
      <c r="MH43" s="11"/>
      <c r="MI43" s="11"/>
      <c r="MJ43" s="11"/>
      <c r="MK43" s="11"/>
      <c r="ML43" s="11"/>
      <c r="MM43" s="11"/>
      <c r="MN43" s="11"/>
      <c r="MO43" s="11"/>
      <c r="MP43" s="11"/>
      <c r="MQ43" s="11"/>
      <c r="MR43" s="11"/>
      <c r="MS43" s="11"/>
      <c r="MT43" s="11"/>
      <c r="MU43" s="11"/>
      <c r="MV43" s="11"/>
      <c r="MW43" s="11"/>
      <c r="MX43" s="11"/>
      <c r="MY43" s="11"/>
      <c r="MZ43" s="11"/>
      <c r="NA43" s="11"/>
      <c r="NB43" s="11"/>
      <c r="NC43" s="11"/>
      <c r="ND43" s="11"/>
      <c r="NE43" s="11"/>
      <c r="NF43" s="11"/>
      <c r="NG43" s="11"/>
      <c r="NH43" s="11"/>
      <c r="NI43" s="11"/>
      <c r="NJ43" s="11"/>
      <c r="NK43" s="11"/>
      <c r="NL43" s="11"/>
      <c r="NM43" s="11"/>
      <c r="NN43" s="11"/>
      <c r="NO43" s="11"/>
      <c r="NP43" s="11"/>
      <c r="NQ43" s="11"/>
      <c r="NR43" s="11"/>
      <c r="NS43" s="11"/>
      <c r="NT43" s="11"/>
      <c r="NU43" s="11"/>
      <c r="NV43" s="11"/>
      <c r="NW43" s="11"/>
      <c r="NX43" s="11"/>
      <c r="NY43" s="11"/>
      <c r="NZ43" s="11"/>
      <c r="OA43" s="11"/>
      <c r="OB43" s="11"/>
      <c r="OC43" s="11"/>
      <c r="OD43" s="11"/>
      <c r="OE43" s="11"/>
      <c r="OF43" s="11"/>
      <c r="OG43" s="11"/>
      <c r="OH43" s="11"/>
      <c r="OI43" s="11"/>
      <c r="OJ43" s="11"/>
      <c r="OK43" s="11"/>
      <c r="OL43" s="11"/>
      <c r="OM43" s="11"/>
      <c r="ON43" s="11"/>
      <c r="OO43" s="11"/>
      <c r="OP43" s="11"/>
      <c r="OQ43" s="11"/>
      <c r="OR43" s="11"/>
      <c r="OS43" s="11"/>
      <c r="OT43" s="11"/>
      <c r="OU43" s="11"/>
      <c r="OV43" s="11"/>
      <c r="OW43" s="11"/>
      <c r="OX43" s="11"/>
      <c r="OY43" s="11"/>
      <c r="OZ43" s="11"/>
      <c r="PA43" s="11"/>
      <c r="PB43" s="11"/>
      <c r="PC43" s="11"/>
      <c r="PD43" s="11"/>
      <c r="PE43" s="11"/>
      <c r="PF43" s="11"/>
      <c r="PG43" s="11"/>
      <c r="PH43" s="11"/>
      <c r="PI43" s="11"/>
      <c r="PJ43" s="11"/>
      <c r="PK43" s="11"/>
      <c r="PL43" s="11"/>
      <c r="PM43" s="11"/>
      <c r="PN43" s="11"/>
      <c r="PO43" s="11"/>
      <c r="PP43" s="11"/>
      <c r="PQ43" s="11"/>
      <c r="PR43" s="11"/>
      <c r="PS43" s="11"/>
      <c r="PT43" s="11"/>
      <c r="PU43" s="11"/>
      <c r="PV43" s="11"/>
      <c r="PW43" s="11"/>
      <c r="PX43" s="11"/>
      <c r="PY43" s="11"/>
      <c r="PZ43" s="11"/>
      <c r="QA43" s="11"/>
      <c r="QB43" s="11"/>
      <c r="QC43" s="11"/>
      <c r="QD43" s="11"/>
      <c r="QE43" s="11"/>
      <c r="QF43" s="11"/>
      <c r="QG43" s="11"/>
      <c r="QH43" s="11"/>
      <c r="QI43" s="11"/>
      <c r="QJ43" s="11"/>
      <c r="QK43" s="11"/>
      <c r="QL43" s="11"/>
      <c r="QM43" s="11"/>
      <c r="QN43" s="11"/>
      <c r="QO43" s="11"/>
      <c r="QP43" s="11"/>
      <c r="QQ43" s="11"/>
      <c r="QR43" s="11"/>
      <c r="QS43" s="11"/>
      <c r="QT43" s="11"/>
      <c r="QU43" s="11"/>
      <c r="QV43" s="11"/>
      <c r="QW43" s="11"/>
      <c r="QX43" s="11"/>
      <c r="QY43" s="11"/>
      <c r="QZ43" s="11"/>
      <c r="RA43" s="11"/>
      <c r="RB43" s="11"/>
      <c r="RC43" s="11"/>
      <c r="RD43" s="11"/>
      <c r="RE43" s="11"/>
      <c r="RF43" s="11"/>
      <c r="RG43" s="11"/>
      <c r="RH43" s="11"/>
      <c r="RI43" s="11"/>
      <c r="RJ43" s="11"/>
      <c r="RK43" s="11"/>
      <c r="RL43" s="11"/>
      <c r="RM43" s="11"/>
      <c r="RN43" s="11"/>
      <c r="RO43" s="11"/>
      <c r="RP43" s="11"/>
      <c r="RQ43" s="11"/>
      <c r="RR43" s="11"/>
      <c r="RS43" s="11"/>
      <c r="RT43" s="11"/>
      <c r="RU43" s="11"/>
      <c r="RV43" s="11"/>
      <c r="RW43" s="11"/>
      <c r="RX43" s="11"/>
      <c r="RY43" s="11"/>
      <c r="RZ43" s="11"/>
      <c r="SA43" s="11"/>
      <c r="SB43" s="11"/>
      <c r="SC43" s="11"/>
      <c r="SD43" s="11"/>
      <c r="SE43" s="11"/>
      <c r="SF43" s="11"/>
      <c r="SG43" s="11"/>
      <c r="SH43" s="11"/>
      <c r="SI43" s="11"/>
      <c r="SJ43" s="11"/>
      <c r="SK43" s="11"/>
      <c r="SL43" s="11"/>
      <c r="SM43" s="11"/>
      <c r="SN43" s="11"/>
      <c r="SO43" s="11"/>
      <c r="SP43" s="11"/>
      <c r="SQ43" s="11"/>
      <c r="SR43" s="11"/>
      <c r="SS43" s="11"/>
      <c r="ST43" s="11"/>
      <c r="SU43" s="11"/>
      <c r="SV43" s="11"/>
      <c r="SW43" s="11"/>
      <c r="SX43" s="11"/>
      <c r="SY43" s="11"/>
      <c r="SZ43" s="11"/>
      <c r="TA43" s="11"/>
      <c r="TB43" s="11"/>
      <c r="TC43" s="11"/>
      <c r="TD43" s="11"/>
      <c r="TE43" s="11"/>
      <c r="TF43" s="11"/>
      <c r="TG43" s="11"/>
      <c r="TH43" s="11"/>
      <c r="TI43" s="11"/>
      <c r="TJ43" s="11"/>
      <c r="TK43" s="11"/>
      <c r="TL43" s="11"/>
      <c r="TM43" s="11"/>
      <c r="TN43" s="11"/>
      <c r="TO43" s="11"/>
      <c r="TP43" s="11"/>
      <c r="TQ43" s="11"/>
      <c r="TR43" s="11"/>
      <c r="TS43" s="11"/>
      <c r="TT43" s="11"/>
      <c r="TU43" s="11"/>
      <c r="TV43" s="11"/>
      <c r="TW43" s="11"/>
      <c r="TX43" s="11"/>
      <c r="TY43" s="11"/>
      <c r="TZ43" s="11"/>
      <c r="UA43" s="11"/>
      <c r="UB43" s="11"/>
      <c r="UC43" s="11"/>
      <c r="UD43" s="11"/>
      <c r="UE43" s="11"/>
      <c r="UF43" s="11"/>
      <c r="UG43" s="11"/>
      <c r="UH43" s="11"/>
      <c r="UI43" s="11"/>
      <c r="UJ43" s="11"/>
      <c r="UK43" s="11"/>
      <c r="UL43" s="11"/>
      <c r="UM43" s="11"/>
      <c r="UN43" s="11"/>
      <c r="UO43" s="11"/>
      <c r="UP43" s="11"/>
      <c r="UQ43" s="11"/>
      <c r="UR43" s="11"/>
      <c r="US43" s="11"/>
      <c r="UT43" s="11"/>
      <c r="UU43" s="11"/>
      <c r="UV43" s="11"/>
      <c r="UW43" s="11"/>
      <c r="UX43" s="11"/>
      <c r="UY43" s="11"/>
      <c r="UZ43" s="11"/>
      <c r="VA43" s="11"/>
      <c r="VB43" s="11"/>
      <c r="VC43" s="11"/>
      <c r="VD43" s="11"/>
      <c r="VE43" s="11"/>
      <c r="VF43" s="11"/>
      <c r="VG43" s="11"/>
      <c r="VH43" s="11"/>
      <c r="VI43" s="11"/>
      <c r="VJ43" s="11"/>
      <c r="VK43" s="11"/>
      <c r="VL43" s="11"/>
      <c r="VM43" s="11"/>
      <c r="VN43" s="11"/>
      <c r="VO43" s="11"/>
      <c r="VP43" s="11"/>
      <c r="VQ43" s="11"/>
      <c r="VR43" s="11"/>
      <c r="VS43" s="11"/>
      <c r="VT43" s="11"/>
      <c r="VU43" s="11"/>
      <c r="VV43" s="11"/>
      <c r="VW43" s="11"/>
      <c r="VX43" s="11"/>
      <c r="VY43" s="11"/>
      <c r="VZ43" s="11"/>
      <c r="WA43" s="11"/>
      <c r="WB43" s="11"/>
      <c r="WC43" s="11"/>
      <c r="WD43" s="11"/>
      <c r="WE43" s="11"/>
      <c r="WF43" s="11"/>
      <c r="WG43" s="11"/>
      <c r="WH43" s="11"/>
      <c r="WI43" s="11"/>
      <c r="WJ43" s="11"/>
      <c r="WK43" s="11"/>
      <c r="WL43" s="11"/>
      <c r="WM43" s="11"/>
      <c r="WN43" s="11"/>
      <c r="WO43" s="11"/>
      <c r="WP43" s="11"/>
      <c r="WQ43" s="11"/>
      <c r="WR43" s="11"/>
      <c r="WS43" s="11"/>
      <c r="WT43" s="11"/>
      <c r="WU43" s="11"/>
      <c r="WV43" s="11"/>
      <c r="WW43" s="11"/>
      <c r="WX43" s="11"/>
      <c r="WY43" s="11"/>
      <c r="WZ43" s="11"/>
      <c r="XA43" s="11"/>
      <c r="XB43" s="11"/>
      <c r="XC43" s="11"/>
      <c r="XD43" s="11"/>
      <c r="XE43" s="11"/>
      <c r="XF43" s="11"/>
      <c r="XG43" s="11"/>
      <c r="XH43" s="11"/>
      <c r="XI43" s="11"/>
      <c r="XJ43" s="11"/>
      <c r="XK43" s="11"/>
      <c r="XL43" s="11"/>
      <c r="XM43" s="11"/>
      <c r="XN43" s="11"/>
      <c r="XO43" s="11"/>
      <c r="XP43" s="11"/>
      <c r="XQ43" s="11"/>
      <c r="XR43" s="11"/>
      <c r="XS43" s="11"/>
      <c r="XT43" s="11"/>
      <c r="XU43" s="11"/>
      <c r="XV43" s="11"/>
      <c r="XW43" s="11"/>
      <c r="XX43" s="11"/>
      <c r="XY43" s="11"/>
      <c r="XZ43" s="11"/>
      <c r="YA43" s="11"/>
      <c r="YB43" s="11"/>
      <c r="YC43" s="11"/>
      <c r="YD43" s="11"/>
      <c r="YE43" s="11"/>
      <c r="YF43" s="11"/>
      <c r="YG43" s="11"/>
      <c r="YH43" s="11"/>
      <c r="YI43" s="11"/>
      <c r="YJ43" s="11"/>
      <c r="YK43" s="11"/>
      <c r="YL43" s="11"/>
      <c r="YM43" s="11"/>
      <c r="YN43" s="11"/>
      <c r="YO43" s="11"/>
      <c r="YP43" s="11"/>
      <c r="YQ43" s="11"/>
      <c r="YR43" s="11"/>
      <c r="YS43" s="11"/>
      <c r="YT43" s="11"/>
      <c r="YU43" s="11"/>
      <c r="YV43" s="11"/>
      <c r="YW43" s="11"/>
      <c r="YX43" s="11"/>
      <c r="YY43" s="11"/>
      <c r="YZ43" s="11"/>
      <c r="ZA43" s="11"/>
      <c r="ZB43" s="11"/>
      <c r="ZC43" s="11"/>
      <c r="ZD43" s="11"/>
      <c r="ZE43" s="11"/>
      <c r="ZF43" s="11"/>
      <c r="ZG43" s="11"/>
      <c r="ZH43" s="11"/>
      <c r="ZI43" s="11"/>
      <c r="ZJ43" s="11"/>
      <c r="ZK43" s="11"/>
      <c r="ZL43" s="11"/>
      <c r="ZM43" s="11"/>
      <c r="ZN43" s="11"/>
      <c r="ZO43" s="11"/>
      <c r="ZP43" s="11"/>
      <c r="ZQ43" s="11"/>
      <c r="ZR43" s="11"/>
      <c r="ZS43" s="11"/>
      <c r="ZT43" s="11"/>
      <c r="ZU43" s="11"/>
      <c r="ZV43" s="11"/>
      <c r="ZW43" s="11"/>
      <c r="ZX43" s="11"/>
      <c r="ZY43" s="11"/>
      <c r="ZZ43" s="11"/>
      <c r="AAA43" s="11"/>
      <c r="AAB43" s="11"/>
      <c r="AAC43" s="11"/>
      <c r="AAD43" s="11"/>
      <c r="AAE43" s="11"/>
      <c r="AAF43" s="11"/>
      <c r="AAG43" s="11"/>
      <c r="AAH43" s="11"/>
      <c r="AAI43" s="11"/>
      <c r="AAJ43" s="11"/>
      <c r="AAK43" s="11"/>
      <c r="AAL43" s="11"/>
      <c r="AAM43" s="11"/>
      <c r="AAN43" s="11"/>
      <c r="AAO43" s="11"/>
      <c r="AAP43" s="11"/>
      <c r="AAQ43" s="11"/>
      <c r="AAR43" s="11"/>
      <c r="AAS43" s="11"/>
      <c r="AAT43" s="11"/>
      <c r="AAU43" s="11"/>
      <c r="AAV43" s="11"/>
      <c r="AAW43" s="11"/>
      <c r="AAX43" s="11"/>
      <c r="AAY43" s="11"/>
      <c r="AAZ43" s="11"/>
      <c r="ABA43" s="11"/>
      <c r="ABB43" s="11"/>
      <c r="ABC43" s="11"/>
      <c r="ABD43" s="11"/>
      <c r="ABE43" s="11"/>
      <c r="ABF43" s="11"/>
      <c r="ABG43" s="11"/>
      <c r="ABH43" s="11"/>
      <c r="ABI43" s="11"/>
      <c r="ABJ43" s="11"/>
      <c r="ABK43" s="11"/>
      <c r="ABL43" s="11"/>
      <c r="ABM43" s="11"/>
      <c r="ABN43" s="11"/>
      <c r="ABO43" s="11"/>
      <c r="ABP43" s="11"/>
      <c r="ABQ43" s="11"/>
      <c r="ABR43" s="11"/>
      <c r="ABS43" s="11"/>
      <c r="ABT43" s="11"/>
      <c r="ABU43" s="11"/>
      <c r="ABV43" s="11"/>
      <c r="ABW43" s="11"/>
      <c r="ABX43" s="11"/>
      <c r="ABY43" s="11"/>
      <c r="ABZ43" s="11"/>
      <c r="ACA43" s="11"/>
      <c r="ACB43" s="11"/>
      <c r="ACC43" s="11"/>
      <c r="ACD43" s="11"/>
      <c r="ACE43" s="11"/>
      <c r="ACF43" s="11"/>
      <c r="ACG43" s="11"/>
      <c r="ACH43" s="11"/>
      <c r="ACI43" s="11"/>
      <c r="ACJ43" s="11"/>
      <c r="ACK43" s="11"/>
      <c r="ACL43" s="11"/>
      <c r="ACM43" s="11"/>
      <c r="ACN43" s="11"/>
      <c r="ACO43" s="11"/>
      <c r="ACP43" s="11"/>
      <c r="ACQ43" s="11"/>
      <c r="ACR43" s="11"/>
      <c r="ACS43" s="11"/>
      <c r="ACT43" s="11"/>
      <c r="ACU43" s="11"/>
      <c r="ACV43" s="11"/>
      <c r="ACW43" s="11"/>
      <c r="ACX43" s="11"/>
      <c r="ACY43" s="11"/>
      <c r="ACZ43" s="11"/>
      <c r="ADA43" s="11"/>
      <c r="ADB43" s="11"/>
      <c r="ADC43" s="11"/>
      <c r="ADD43" s="11"/>
      <c r="ADE43" s="11"/>
      <c r="ADF43" s="11"/>
      <c r="ADG43" s="11"/>
      <c r="ADH43" s="11"/>
      <c r="ADI43" s="11"/>
      <c r="ADJ43" s="11"/>
      <c r="ADK43" s="11"/>
      <c r="ADL43" s="11"/>
      <c r="ADM43" s="11"/>
      <c r="ADN43" s="11"/>
      <c r="ADO43" s="11"/>
      <c r="ADP43" s="11"/>
      <c r="ADQ43" s="11"/>
      <c r="ADR43" s="11"/>
      <c r="ADS43" s="11"/>
      <c r="ADT43" s="11"/>
      <c r="ADU43" s="11"/>
      <c r="ADV43" s="11"/>
      <c r="ADW43" s="11"/>
      <c r="ADX43" s="11"/>
      <c r="ADY43" s="11"/>
      <c r="ADZ43" s="11"/>
      <c r="AEA43" s="11"/>
      <c r="AEB43" s="11"/>
      <c r="AEC43" s="11"/>
      <c r="AED43" s="11"/>
      <c r="AEE43" s="11"/>
      <c r="AEF43" s="11"/>
      <c r="AEG43" s="11"/>
      <c r="AEH43" s="11"/>
      <c r="AEI43" s="11"/>
      <c r="AEJ43" s="11"/>
      <c r="AEK43" s="11"/>
      <c r="AEL43" s="11"/>
      <c r="AEM43" s="11"/>
      <c r="AEN43" s="11"/>
      <c r="AEO43" s="11"/>
      <c r="AEP43" s="11"/>
      <c r="AEQ43" s="11"/>
      <c r="AER43" s="11"/>
      <c r="AES43" s="11"/>
      <c r="AET43" s="11"/>
      <c r="AEU43" s="11"/>
      <c r="AEV43" s="11"/>
      <c r="AEW43" s="11"/>
      <c r="AEX43" s="11"/>
      <c r="AEY43" s="11"/>
      <c r="AEZ43" s="11"/>
      <c r="AFA43" s="11"/>
      <c r="AFB43" s="11"/>
      <c r="AFC43" s="11"/>
      <c r="AFD43" s="11"/>
      <c r="AFE43" s="11"/>
      <c r="AFF43" s="11"/>
      <c r="AFG43" s="11"/>
      <c r="AFH43" s="11"/>
      <c r="AFI43" s="11"/>
      <c r="AFJ43" s="11"/>
      <c r="AFK43" s="11"/>
      <c r="AFL43" s="11"/>
      <c r="AFM43" s="11"/>
      <c r="AFN43" s="11"/>
      <c r="AFO43" s="11"/>
      <c r="AFP43" s="11"/>
      <c r="AFQ43" s="11"/>
      <c r="AFR43" s="11"/>
      <c r="AFS43" s="11"/>
      <c r="AFT43" s="11"/>
      <c r="AFU43" s="11"/>
      <c r="AFV43" s="11"/>
      <c r="AFW43" s="11"/>
      <c r="AFX43" s="11"/>
      <c r="AFY43" s="11"/>
      <c r="AFZ43" s="11"/>
      <c r="AGA43" s="11"/>
      <c r="AGB43" s="11"/>
      <c r="AGC43" s="11"/>
      <c r="AGD43" s="11"/>
      <c r="AGE43" s="11"/>
      <c r="AGF43" s="11"/>
      <c r="AGG43" s="11"/>
      <c r="AGH43" s="11"/>
      <c r="AGI43" s="11"/>
      <c r="AGJ43" s="11"/>
      <c r="AGK43" s="11"/>
      <c r="AGL43" s="11"/>
      <c r="AGM43" s="11"/>
      <c r="AGN43" s="11"/>
      <c r="AGO43" s="11"/>
      <c r="AGP43" s="11"/>
      <c r="AGQ43" s="11"/>
      <c r="AGR43" s="11"/>
      <c r="AGS43" s="11"/>
      <c r="AGT43" s="11"/>
      <c r="AGU43" s="11"/>
      <c r="AGV43" s="11"/>
      <c r="AGW43" s="11"/>
      <c r="AGX43" s="11"/>
      <c r="AGY43" s="11"/>
      <c r="AGZ43" s="11"/>
      <c r="AHA43" s="11"/>
      <c r="AHB43" s="11"/>
      <c r="AHC43" s="11"/>
      <c r="AHD43" s="11"/>
      <c r="AHE43" s="11"/>
      <c r="AHF43" s="11"/>
      <c r="AHG43" s="11"/>
      <c r="AHH43" s="11"/>
      <c r="AHI43" s="11"/>
      <c r="AHJ43" s="11"/>
      <c r="AHK43" s="11"/>
      <c r="AHL43" s="11"/>
      <c r="AHM43" s="11"/>
      <c r="AHN43" s="11"/>
      <c r="AHO43" s="11"/>
      <c r="AHP43" s="11"/>
      <c r="AHQ43" s="11"/>
      <c r="AHR43" s="11"/>
      <c r="AHS43" s="11"/>
      <c r="AHT43" s="11"/>
      <c r="AHU43" s="11"/>
      <c r="AHV43" s="11"/>
      <c r="AHW43" s="11"/>
      <c r="AHX43" s="11"/>
      <c r="AHY43" s="11"/>
      <c r="AHZ43" s="11"/>
      <c r="AIA43" s="11"/>
      <c r="AIB43" s="11"/>
      <c r="AIC43" s="11"/>
      <c r="AID43" s="11"/>
      <c r="AIE43" s="11"/>
      <c r="AIF43" s="11"/>
      <c r="AIG43" s="11"/>
      <c r="AIH43" s="11"/>
      <c r="AII43" s="11"/>
      <c r="AIJ43" s="11"/>
      <c r="AIK43" s="11"/>
      <c r="AIL43" s="11"/>
      <c r="AIM43" s="11"/>
    </row>
    <row r="44">
      <c r="B44" s="7" t="s">
        <v>495</v>
      </c>
      <c r="C44" s="11"/>
      <c r="D44" s="11"/>
      <c r="E44" s="11"/>
      <c r="F44" s="11"/>
      <c r="G44" s="11"/>
      <c r="H44" s="11"/>
      <c r="I44" s="11"/>
      <c r="J44" s="11"/>
      <c r="K44" s="11"/>
      <c r="L44" s="11"/>
      <c r="M44" s="11"/>
      <c r="N44" s="10">
        <v>341080.0</v>
      </c>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c r="AO44" s="11"/>
      <c r="AP44" s="11"/>
      <c r="AQ44" s="11"/>
      <c r="AR44" s="11"/>
      <c r="AS44" s="11"/>
      <c r="AT44" s="11"/>
      <c r="AU44" s="11"/>
      <c r="AV44" s="11"/>
      <c r="AW44" s="11"/>
      <c r="AX44" s="11"/>
      <c r="AY44" s="11"/>
      <c r="AZ44" s="11"/>
      <c r="BA44" s="11"/>
      <c r="BB44" s="11"/>
      <c r="BC44" s="11"/>
      <c r="BD44" s="11"/>
      <c r="BE44" s="11"/>
      <c r="BF44" s="11"/>
      <c r="BG44" s="11"/>
      <c r="BH44" s="11"/>
      <c r="BI44" s="11"/>
      <c r="BJ44" s="11"/>
      <c r="BK44" s="11"/>
      <c r="BL44" s="11"/>
      <c r="BM44" s="11"/>
      <c r="BN44" s="11"/>
      <c r="BO44" s="11"/>
      <c r="BP44" s="11"/>
      <c r="BQ44" s="11"/>
      <c r="BR44" s="11"/>
      <c r="BS44" s="11"/>
      <c r="BT44" s="11"/>
      <c r="BU44" s="11"/>
      <c r="BV44" s="11"/>
      <c r="BW44" s="11"/>
      <c r="BX44" s="11"/>
      <c r="BY44" s="11"/>
      <c r="BZ44" s="11"/>
      <c r="CA44" s="11"/>
      <c r="CB44" s="11"/>
      <c r="CC44" s="11"/>
      <c r="CD44" s="11"/>
      <c r="CE44" s="11"/>
      <c r="CF44" s="11"/>
      <c r="CG44" s="11"/>
      <c r="CH44" s="11"/>
      <c r="CI44" s="11"/>
      <c r="CJ44" s="11"/>
      <c r="CK44" s="11"/>
      <c r="CL44" s="11"/>
      <c r="CM44" s="11"/>
      <c r="CN44" s="11"/>
      <c r="CO44" s="11"/>
      <c r="CP44" s="11"/>
      <c r="CQ44" s="11"/>
      <c r="CR44" s="11"/>
      <c r="CS44" s="11"/>
      <c r="CT44" s="11"/>
      <c r="CU44" s="11"/>
      <c r="CV44" s="11"/>
      <c r="CW44" s="11"/>
      <c r="CX44" s="11"/>
      <c r="CY44" s="11"/>
      <c r="CZ44" s="11"/>
      <c r="DA44" s="11"/>
      <c r="DB44" s="11"/>
      <c r="DC44" s="11"/>
      <c r="DD44" s="11"/>
      <c r="DE44" s="11"/>
      <c r="DF44" s="11"/>
      <c r="DG44" s="10">
        <v>80000.0</v>
      </c>
      <c r="DH44" s="11"/>
      <c r="DI44" s="11"/>
      <c r="DJ44" s="11"/>
      <c r="DK44" s="11"/>
      <c r="DL44" s="11"/>
      <c r="DM44" s="11"/>
      <c r="DN44" s="11"/>
      <c r="DO44" s="11"/>
      <c r="DP44" s="11"/>
      <c r="DQ44" s="11"/>
      <c r="DR44" s="11"/>
      <c r="DS44" s="11"/>
      <c r="DT44" s="11"/>
      <c r="DU44" s="11"/>
      <c r="DV44" s="11"/>
      <c r="DW44" s="11"/>
      <c r="DX44" s="11"/>
      <c r="DY44" s="11"/>
      <c r="DZ44" s="11"/>
      <c r="EA44" s="11"/>
      <c r="EB44" s="11"/>
      <c r="EC44" s="11"/>
      <c r="ED44" s="11"/>
      <c r="EE44" s="11"/>
      <c r="EF44" s="11"/>
      <c r="EG44" s="11"/>
      <c r="EH44" s="11"/>
      <c r="EI44" s="11"/>
      <c r="EJ44" s="11"/>
      <c r="EK44" s="11"/>
      <c r="EL44" s="11"/>
      <c r="EM44" s="11"/>
      <c r="EN44" s="11"/>
      <c r="EO44" s="11"/>
      <c r="EP44" s="11"/>
      <c r="EQ44" s="11"/>
      <c r="ER44" s="11"/>
      <c r="ES44" s="11"/>
      <c r="ET44" s="11"/>
      <c r="EU44" s="11"/>
      <c r="EV44" s="11"/>
      <c r="EW44" s="11"/>
      <c r="EX44" s="11"/>
      <c r="EY44" s="11"/>
      <c r="EZ44" s="11"/>
      <c r="FA44" s="11"/>
      <c r="FB44" s="11"/>
      <c r="FC44" s="11"/>
      <c r="FD44" s="11"/>
      <c r="FE44" s="11"/>
      <c r="FF44" s="11"/>
      <c r="FG44" s="11"/>
      <c r="FH44" s="11"/>
      <c r="FI44" s="11"/>
      <c r="FJ44" s="11"/>
      <c r="FK44" s="11"/>
      <c r="FL44" s="11"/>
      <c r="FM44" s="11"/>
      <c r="FN44" s="11"/>
      <c r="FO44" s="11"/>
      <c r="FP44" s="11"/>
      <c r="FQ44" s="11"/>
      <c r="FR44" s="11"/>
      <c r="FS44" s="11"/>
      <c r="FT44" s="11"/>
      <c r="FU44" s="11"/>
      <c r="FV44" s="11"/>
      <c r="FW44" s="11"/>
      <c r="FX44" s="11"/>
      <c r="FY44" s="11"/>
      <c r="FZ44" s="11"/>
      <c r="GA44" s="11"/>
      <c r="GB44" s="11"/>
      <c r="GC44" s="11"/>
      <c r="GD44" s="11"/>
      <c r="GE44" s="11"/>
      <c r="GF44" s="11"/>
      <c r="GG44" s="11"/>
      <c r="GH44" s="11"/>
      <c r="GI44" s="11"/>
      <c r="GJ44" s="11"/>
      <c r="GK44" s="11"/>
      <c r="GL44" s="11"/>
      <c r="GM44" s="11"/>
      <c r="GN44" s="11"/>
      <c r="GO44" s="11"/>
      <c r="GP44" s="11"/>
      <c r="GQ44" s="11"/>
      <c r="GR44" s="11"/>
      <c r="GS44" s="11"/>
      <c r="GT44" s="11"/>
      <c r="GU44" s="11"/>
      <c r="GV44" s="11"/>
      <c r="GW44" s="11"/>
      <c r="GX44" s="11"/>
      <c r="GY44" s="11"/>
      <c r="GZ44" s="11"/>
      <c r="HA44" s="11"/>
      <c r="HB44" s="11"/>
      <c r="HC44" s="11"/>
      <c r="HD44" s="11"/>
      <c r="HE44" s="11"/>
      <c r="HF44" s="11"/>
      <c r="HG44" s="11"/>
      <c r="HH44" s="11"/>
      <c r="HI44" s="11"/>
      <c r="HJ44" s="11"/>
      <c r="HK44" s="11"/>
      <c r="HL44" s="11"/>
      <c r="HM44" s="11"/>
      <c r="HN44" s="11"/>
      <c r="HO44" s="11"/>
      <c r="HP44" s="11"/>
      <c r="HQ44" s="11"/>
      <c r="HR44" s="11"/>
      <c r="HS44" s="11"/>
      <c r="HT44" s="11"/>
      <c r="HU44" s="11"/>
      <c r="HV44" s="11"/>
      <c r="HW44" s="11"/>
      <c r="HX44" s="11"/>
      <c r="HY44" s="11"/>
      <c r="HZ44" s="11"/>
      <c r="IA44" s="11"/>
      <c r="IB44" s="11"/>
      <c r="IC44" s="11"/>
      <c r="ID44" s="11"/>
      <c r="IE44" s="11"/>
      <c r="IF44" s="11"/>
      <c r="IG44" s="11"/>
      <c r="IH44" s="11"/>
      <c r="II44" s="11"/>
      <c r="IJ44" s="11"/>
      <c r="IK44" s="11"/>
      <c r="IL44" s="11"/>
      <c r="IM44" s="11"/>
      <c r="IN44" s="11"/>
      <c r="IO44" s="11"/>
      <c r="IP44" s="11"/>
      <c r="IQ44" s="11"/>
      <c r="IR44" s="11"/>
      <c r="IS44" s="11"/>
      <c r="IT44" s="11"/>
      <c r="IU44" s="11"/>
      <c r="IV44" s="11"/>
      <c r="IW44" s="11"/>
      <c r="IX44" s="11"/>
      <c r="IY44" s="11"/>
      <c r="IZ44" s="11"/>
      <c r="JA44" s="11"/>
      <c r="JB44" s="11"/>
      <c r="JC44" s="11"/>
      <c r="JD44" s="11"/>
      <c r="JE44" s="11"/>
      <c r="JF44" s="11"/>
      <c r="JG44" s="11"/>
      <c r="JH44" s="11"/>
      <c r="JI44" s="11"/>
      <c r="JJ44" s="11"/>
      <c r="JK44" s="11"/>
      <c r="JL44" s="11"/>
      <c r="JM44" s="11"/>
      <c r="JN44" s="11"/>
      <c r="JO44" s="11"/>
      <c r="JP44" s="11"/>
      <c r="JQ44" s="11"/>
      <c r="JR44" s="11"/>
      <c r="JS44" s="11"/>
      <c r="JT44" s="11"/>
      <c r="JU44" s="11"/>
      <c r="JV44" s="11"/>
      <c r="JW44" s="11"/>
      <c r="JX44" s="11"/>
      <c r="JY44" s="11"/>
      <c r="JZ44" s="11"/>
      <c r="KA44" s="11"/>
      <c r="KB44" s="11"/>
      <c r="KC44" s="11"/>
      <c r="KD44" s="11"/>
      <c r="KE44" s="11"/>
      <c r="KF44" s="11"/>
      <c r="KG44" s="11"/>
      <c r="KH44" s="11"/>
      <c r="KI44" s="11"/>
      <c r="KJ44" s="11"/>
      <c r="KK44" s="11"/>
      <c r="KL44" s="11"/>
      <c r="KM44" s="11"/>
      <c r="KN44" s="11"/>
      <c r="KO44" s="11"/>
      <c r="KP44" s="11"/>
      <c r="KQ44" s="11"/>
      <c r="KR44" s="11"/>
      <c r="KS44" s="11"/>
      <c r="KT44" s="11"/>
      <c r="KU44" s="11"/>
      <c r="KV44" s="11"/>
      <c r="KW44" s="11"/>
      <c r="KX44" s="11"/>
      <c r="KY44" s="11"/>
      <c r="KZ44" s="11"/>
      <c r="LA44" s="11"/>
      <c r="LB44" s="11"/>
      <c r="LC44" s="11"/>
      <c r="LD44" s="11"/>
      <c r="LE44" s="11"/>
      <c r="LF44" s="11"/>
      <c r="LG44" s="11"/>
      <c r="LH44" s="11"/>
      <c r="LI44" s="11"/>
      <c r="LJ44" s="11"/>
      <c r="LK44" s="11"/>
      <c r="LL44" s="11"/>
      <c r="LM44" s="11"/>
      <c r="LN44" s="11"/>
      <c r="LO44" s="11"/>
      <c r="LP44" s="11"/>
      <c r="LQ44" s="11"/>
      <c r="LR44" s="11"/>
      <c r="LS44" s="11"/>
      <c r="LT44" s="11"/>
      <c r="LU44" s="11"/>
      <c r="LV44" s="11"/>
      <c r="LW44" s="11"/>
      <c r="LX44" s="11"/>
      <c r="LY44" s="11"/>
      <c r="LZ44" s="11"/>
      <c r="MA44" s="11"/>
      <c r="MB44" s="11"/>
      <c r="MC44" s="11"/>
      <c r="MD44" s="11"/>
      <c r="ME44" s="11"/>
      <c r="MF44" s="11"/>
      <c r="MG44" s="11"/>
      <c r="MH44" s="11"/>
      <c r="MI44" s="11"/>
      <c r="MJ44" s="11"/>
      <c r="MK44" s="11"/>
      <c r="ML44" s="11"/>
      <c r="MM44" s="11"/>
      <c r="MN44" s="11"/>
      <c r="MO44" s="11"/>
      <c r="MP44" s="11"/>
      <c r="MQ44" s="11"/>
      <c r="MR44" s="11"/>
      <c r="MS44" s="11"/>
      <c r="MT44" s="11"/>
      <c r="MU44" s="11"/>
      <c r="MV44" s="11"/>
      <c r="MW44" s="11"/>
      <c r="MX44" s="11"/>
      <c r="MY44" s="11"/>
      <c r="MZ44" s="11"/>
      <c r="NA44" s="11"/>
      <c r="NB44" s="11"/>
      <c r="NC44" s="11"/>
      <c r="ND44" s="11"/>
      <c r="NE44" s="11"/>
      <c r="NF44" s="11"/>
      <c r="NG44" s="11"/>
      <c r="NH44" s="11"/>
      <c r="NI44" s="11"/>
      <c r="NJ44" s="11"/>
      <c r="NK44" s="11"/>
      <c r="NL44" s="11"/>
      <c r="NM44" s="11"/>
      <c r="NN44" s="11"/>
      <c r="NO44" s="11"/>
      <c r="NP44" s="11"/>
      <c r="NQ44" s="11"/>
      <c r="NR44" s="11"/>
      <c r="NS44" s="11"/>
      <c r="NT44" s="11"/>
      <c r="NU44" s="11"/>
      <c r="NV44" s="11"/>
      <c r="NW44" s="11"/>
      <c r="NX44" s="11"/>
      <c r="NY44" s="11"/>
      <c r="NZ44" s="11"/>
      <c r="OA44" s="11"/>
      <c r="OB44" s="11"/>
      <c r="OC44" s="11"/>
      <c r="OD44" s="11"/>
      <c r="OE44" s="11"/>
      <c r="OF44" s="11"/>
      <c r="OG44" s="11"/>
      <c r="OH44" s="11"/>
      <c r="OI44" s="11"/>
      <c r="OJ44" s="11"/>
      <c r="OK44" s="11"/>
      <c r="OL44" s="11"/>
      <c r="OM44" s="11"/>
      <c r="ON44" s="11"/>
      <c r="OO44" s="11"/>
      <c r="OP44" s="11"/>
      <c r="OQ44" s="11"/>
      <c r="OR44" s="11"/>
      <c r="OS44" s="11"/>
      <c r="OT44" s="11"/>
      <c r="OU44" s="11"/>
      <c r="OV44" s="11"/>
      <c r="OW44" s="11"/>
      <c r="OX44" s="11"/>
      <c r="OY44" s="11"/>
      <c r="OZ44" s="11"/>
      <c r="PA44" s="11"/>
      <c r="PB44" s="11"/>
      <c r="PC44" s="11"/>
      <c r="PD44" s="11"/>
      <c r="PE44" s="11"/>
      <c r="PF44" s="11"/>
      <c r="PG44" s="11"/>
      <c r="PH44" s="11"/>
      <c r="PI44" s="11"/>
      <c r="PJ44" s="11"/>
      <c r="PK44" s="11"/>
      <c r="PL44" s="11"/>
      <c r="PM44" s="11"/>
      <c r="PN44" s="11"/>
      <c r="PO44" s="11"/>
      <c r="PP44" s="11"/>
      <c r="PQ44" s="11"/>
      <c r="PR44" s="11"/>
      <c r="PS44" s="11"/>
      <c r="PT44" s="11"/>
      <c r="PU44" s="11"/>
      <c r="PV44" s="11"/>
      <c r="PW44" s="11"/>
      <c r="PX44" s="11"/>
      <c r="PY44" s="11"/>
      <c r="PZ44" s="11"/>
      <c r="QA44" s="11"/>
      <c r="QB44" s="11"/>
      <c r="QC44" s="11"/>
      <c r="QD44" s="11"/>
      <c r="QE44" s="11"/>
      <c r="QF44" s="11"/>
      <c r="QG44" s="11"/>
      <c r="QH44" s="11"/>
      <c r="QI44" s="11"/>
      <c r="QJ44" s="11"/>
      <c r="QK44" s="11"/>
      <c r="QL44" s="11"/>
      <c r="QM44" s="11"/>
      <c r="QN44" s="11"/>
      <c r="QO44" s="11"/>
      <c r="QP44" s="11"/>
      <c r="QQ44" s="11"/>
      <c r="QR44" s="11"/>
      <c r="QS44" s="11"/>
      <c r="QT44" s="11"/>
      <c r="QU44" s="11"/>
      <c r="QV44" s="11"/>
      <c r="QW44" s="11"/>
      <c r="QX44" s="11"/>
      <c r="QY44" s="11"/>
      <c r="QZ44" s="11"/>
      <c r="RA44" s="11"/>
      <c r="RB44" s="11"/>
      <c r="RC44" s="11"/>
      <c r="RD44" s="11"/>
      <c r="RE44" s="11"/>
      <c r="RF44" s="11"/>
      <c r="RG44" s="11"/>
      <c r="RH44" s="11"/>
      <c r="RI44" s="11"/>
      <c r="RJ44" s="11"/>
      <c r="RK44" s="11"/>
      <c r="RL44" s="11"/>
      <c r="RM44" s="11"/>
      <c r="RN44" s="11"/>
      <c r="RO44" s="11"/>
      <c r="RP44" s="11"/>
      <c r="RQ44" s="11"/>
      <c r="RR44" s="11"/>
      <c r="RS44" s="11"/>
      <c r="RT44" s="11"/>
      <c r="RU44" s="11"/>
      <c r="RV44" s="11"/>
      <c r="RW44" s="11"/>
      <c r="RX44" s="11"/>
      <c r="RY44" s="11"/>
      <c r="RZ44" s="11"/>
      <c r="SA44" s="11"/>
      <c r="SB44" s="11"/>
      <c r="SC44" s="11"/>
      <c r="SD44" s="11"/>
      <c r="SE44" s="11"/>
      <c r="SF44" s="11"/>
      <c r="SG44" s="11"/>
      <c r="SH44" s="11"/>
      <c r="SI44" s="11"/>
      <c r="SJ44" s="11"/>
      <c r="SK44" s="11"/>
      <c r="SL44" s="11"/>
      <c r="SM44" s="11"/>
      <c r="SN44" s="11"/>
      <c r="SO44" s="11"/>
      <c r="SP44" s="11"/>
      <c r="SQ44" s="11"/>
      <c r="SR44" s="11"/>
      <c r="SS44" s="11"/>
      <c r="ST44" s="11"/>
      <c r="SU44" s="11"/>
      <c r="SV44" s="11"/>
      <c r="SW44" s="11"/>
      <c r="SX44" s="11"/>
      <c r="SY44" s="11"/>
      <c r="SZ44" s="11"/>
      <c r="TA44" s="11"/>
      <c r="TB44" s="11"/>
      <c r="TC44" s="11"/>
      <c r="TD44" s="11"/>
      <c r="TE44" s="11"/>
      <c r="TF44" s="11"/>
      <c r="TG44" s="11"/>
      <c r="TH44" s="11"/>
      <c r="TI44" s="11"/>
      <c r="TJ44" s="11"/>
      <c r="TK44" s="11"/>
      <c r="TL44" s="11"/>
      <c r="TM44" s="11"/>
      <c r="TN44" s="11"/>
      <c r="TO44" s="11"/>
      <c r="TP44" s="11"/>
      <c r="TQ44" s="11"/>
      <c r="TR44" s="11"/>
      <c r="TS44" s="11"/>
      <c r="TT44" s="11"/>
      <c r="TU44" s="11"/>
      <c r="TV44" s="11"/>
      <c r="TW44" s="11"/>
      <c r="TX44" s="11"/>
      <c r="TY44" s="11"/>
      <c r="TZ44" s="11"/>
      <c r="UA44" s="11"/>
      <c r="UB44" s="11"/>
      <c r="UC44" s="11"/>
      <c r="UD44" s="11"/>
      <c r="UE44" s="11"/>
      <c r="UF44" s="11"/>
      <c r="UG44" s="11"/>
      <c r="UH44" s="11"/>
      <c r="UI44" s="11"/>
      <c r="UJ44" s="11"/>
      <c r="UK44" s="11"/>
      <c r="UL44" s="11"/>
      <c r="UM44" s="11"/>
      <c r="UN44" s="11"/>
      <c r="UO44" s="11"/>
      <c r="UP44" s="11"/>
      <c r="UQ44" s="11"/>
      <c r="UR44" s="11"/>
      <c r="US44" s="11"/>
      <c r="UT44" s="11"/>
      <c r="UU44" s="11"/>
      <c r="UV44" s="11"/>
      <c r="UW44" s="11"/>
      <c r="UX44" s="11"/>
      <c r="UY44" s="11"/>
      <c r="UZ44" s="11"/>
      <c r="VA44" s="11"/>
      <c r="VB44" s="11"/>
      <c r="VC44" s="11"/>
      <c r="VD44" s="11"/>
      <c r="VE44" s="11"/>
      <c r="VF44" s="11"/>
      <c r="VG44" s="11"/>
      <c r="VH44" s="11"/>
      <c r="VI44" s="11"/>
      <c r="VJ44" s="11"/>
      <c r="VK44" s="11"/>
      <c r="VL44" s="11"/>
      <c r="VM44" s="11"/>
      <c r="VN44" s="11"/>
      <c r="VO44" s="11"/>
      <c r="VP44" s="11"/>
      <c r="VQ44" s="11"/>
      <c r="VR44" s="11"/>
      <c r="VS44" s="11"/>
      <c r="VT44" s="11"/>
      <c r="VU44" s="11"/>
      <c r="VV44" s="11"/>
      <c r="VW44" s="11"/>
      <c r="VX44" s="11"/>
      <c r="VY44" s="11"/>
      <c r="VZ44" s="11"/>
      <c r="WA44" s="11"/>
      <c r="WB44" s="11"/>
      <c r="WC44" s="11"/>
      <c r="WD44" s="11"/>
      <c r="WE44" s="11"/>
      <c r="WF44" s="11"/>
      <c r="WG44" s="11"/>
      <c r="WH44" s="11"/>
      <c r="WI44" s="11"/>
      <c r="WJ44" s="11"/>
      <c r="WK44" s="11"/>
      <c r="WL44" s="11"/>
      <c r="WM44" s="11"/>
      <c r="WN44" s="11"/>
      <c r="WO44" s="11"/>
      <c r="WP44" s="11"/>
      <c r="WQ44" s="11"/>
      <c r="WR44" s="11"/>
      <c r="WS44" s="11"/>
      <c r="WT44" s="11"/>
      <c r="WU44" s="11"/>
      <c r="WV44" s="11"/>
      <c r="WW44" s="11"/>
      <c r="WX44" s="11"/>
      <c r="WY44" s="11"/>
      <c r="WZ44" s="11"/>
      <c r="XA44" s="11"/>
      <c r="XB44" s="11"/>
      <c r="XC44" s="11"/>
      <c r="XD44" s="11"/>
      <c r="XE44" s="11"/>
      <c r="XF44" s="11"/>
      <c r="XG44" s="11"/>
      <c r="XH44" s="11"/>
      <c r="XI44" s="11"/>
      <c r="XJ44" s="11"/>
      <c r="XK44" s="11"/>
      <c r="XL44" s="11"/>
      <c r="XM44" s="11"/>
      <c r="XN44" s="11"/>
      <c r="XO44" s="11"/>
      <c r="XP44" s="11"/>
      <c r="XQ44" s="11"/>
      <c r="XR44" s="11"/>
      <c r="XS44" s="11"/>
      <c r="XT44" s="11"/>
      <c r="XU44" s="11"/>
      <c r="XV44" s="11"/>
      <c r="XW44" s="11"/>
      <c r="XX44" s="11"/>
      <c r="XY44" s="11"/>
      <c r="XZ44" s="11"/>
      <c r="YA44" s="11"/>
      <c r="YB44" s="11"/>
      <c r="YC44" s="11"/>
      <c r="YD44" s="11"/>
      <c r="YE44" s="11"/>
      <c r="YF44" s="11"/>
      <c r="YG44" s="11"/>
      <c r="YH44" s="11"/>
      <c r="YI44" s="11"/>
      <c r="YJ44" s="11"/>
      <c r="YK44" s="11"/>
      <c r="YL44" s="11"/>
      <c r="YM44" s="11"/>
      <c r="YN44" s="11"/>
      <c r="YO44" s="11"/>
      <c r="YP44" s="11"/>
      <c r="YQ44" s="11"/>
      <c r="YR44" s="11"/>
      <c r="YS44" s="11"/>
      <c r="YT44" s="11"/>
      <c r="YU44" s="11"/>
      <c r="YV44" s="11"/>
      <c r="YW44" s="11"/>
      <c r="YX44" s="11"/>
      <c r="YY44" s="11"/>
      <c r="YZ44" s="11"/>
      <c r="ZA44" s="11"/>
      <c r="ZB44" s="11"/>
      <c r="ZC44" s="11"/>
      <c r="ZD44" s="11"/>
      <c r="ZE44" s="11"/>
      <c r="ZF44" s="11"/>
      <c r="ZG44" s="11"/>
      <c r="ZH44" s="11"/>
      <c r="ZI44" s="11"/>
      <c r="ZJ44" s="11"/>
      <c r="ZK44" s="11"/>
      <c r="ZL44" s="11"/>
      <c r="ZM44" s="11"/>
      <c r="ZN44" s="11"/>
      <c r="ZO44" s="11"/>
      <c r="ZP44" s="11"/>
      <c r="ZQ44" s="11"/>
      <c r="ZR44" s="11"/>
      <c r="ZS44" s="11"/>
      <c r="ZT44" s="11"/>
      <c r="ZU44" s="11"/>
      <c r="ZV44" s="11"/>
      <c r="ZW44" s="11"/>
      <c r="ZX44" s="11"/>
      <c r="ZY44" s="11"/>
      <c r="ZZ44" s="11"/>
      <c r="AAA44" s="11"/>
      <c r="AAB44" s="11"/>
      <c r="AAC44" s="11"/>
      <c r="AAD44" s="11"/>
      <c r="AAE44" s="11"/>
      <c r="AAF44" s="11"/>
      <c r="AAG44" s="11"/>
      <c r="AAH44" s="11"/>
      <c r="AAI44" s="11"/>
      <c r="AAJ44" s="11"/>
      <c r="AAK44" s="11"/>
      <c r="AAL44" s="11"/>
      <c r="AAM44" s="11"/>
      <c r="AAN44" s="11"/>
      <c r="AAO44" s="11"/>
      <c r="AAP44" s="11"/>
      <c r="AAQ44" s="11"/>
      <c r="AAR44" s="11"/>
      <c r="AAS44" s="11"/>
      <c r="AAT44" s="11"/>
      <c r="AAU44" s="11"/>
      <c r="AAV44" s="11"/>
      <c r="AAW44" s="11"/>
      <c r="AAX44" s="11"/>
      <c r="AAY44" s="11"/>
      <c r="AAZ44" s="11"/>
      <c r="ABA44" s="11"/>
      <c r="ABB44" s="11"/>
      <c r="ABC44" s="11"/>
      <c r="ABD44" s="11"/>
      <c r="ABE44" s="11"/>
      <c r="ABF44" s="11"/>
      <c r="ABG44" s="11"/>
      <c r="ABH44" s="11"/>
      <c r="ABI44" s="11"/>
      <c r="ABJ44" s="11"/>
      <c r="ABK44" s="11"/>
      <c r="ABL44" s="11"/>
      <c r="ABM44" s="11"/>
      <c r="ABN44" s="11"/>
      <c r="ABO44" s="11"/>
      <c r="ABP44" s="11"/>
      <c r="ABQ44" s="11"/>
      <c r="ABR44" s="11"/>
      <c r="ABS44" s="11"/>
      <c r="ABT44" s="11"/>
      <c r="ABU44" s="11"/>
      <c r="ABV44" s="11"/>
      <c r="ABW44" s="11"/>
      <c r="ABX44" s="11"/>
      <c r="ABY44" s="11"/>
      <c r="ABZ44" s="11"/>
      <c r="ACA44" s="11"/>
      <c r="ACB44" s="11"/>
      <c r="ACC44" s="11"/>
      <c r="ACD44" s="11"/>
      <c r="ACE44" s="11"/>
      <c r="ACF44" s="11"/>
      <c r="ACG44" s="11"/>
      <c r="ACH44" s="11"/>
      <c r="ACI44" s="11"/>
      <c r="ACJ44" s="11"/>
      <c r="ACK44" s="11"/>
      <c r="ACL44" s="11"/>
      <c r="ACM44" s="11"/>
      <c r="ACN44" s="11"/>
      <c r="ACO44" s="11"/>
      <c r="ACP44" s="11"/>
      <c r="ACQ44" s="11"/>
      <c r="ACR44" s="11"/>
      <c r="ACS44" s="11"/>
      <c r="ACT44" s="11"/>
      <c r="ACU44" s="11"/>
      <c r="ACV44" s="11"/>
      <c r="ACW44" s="11"/>
      <c r="ACX44" s="11"/>
      <c r="ACY44" s="11"/>
      <c r="ACZ44" s="11"/>
      <c r="ADA44" s="11"/>
      <c r="ADB44" s="11"/>
      <c r="ADC44" s="11"/>
      <c r="ADD44" s="11"/>
      <c r="ADE44" s="11"/>
      <c r="ADF44" s="11"/>
      <c r="ADG44" s="11"/>
      <c r="ADH44" s="11"/>
      <c r="ADI44" s="11"/>
      <c r="ADJ44" s="11"/>
      <c r="ADK44" s="11"/>
      <c r="ADL44" s="11"/>
      <c r="ADM44" s="11"/>
      <c r="ADN44" s="11"/>
      <c r="ADO44" s="11"/>
      <c r="ADP44" s="11"/>
      <c r="ADQ44" s="11"/>
      <c r="ADR44" s="11"/>
      <c r="ADS44" s="11"/>
      <c r="ADT44" s="11"/>
      <c r="ADU44" s="11"/>
      <c r="ADV44" s="11"/>
      <c r="ADW44" s="11"/>
      <c r="ADX44" s="11"/>
      <c r="ADY44" s="11"/>
      <c r="ADZ44" s="11"/>
      <c r="AEA44" s="11"/>
      <c r="AEB44" s="11"/>
      <c r="AEC44" s="11"/>
      <c r="AED44" s="11"/>
      <c r="AEE44" s="11"/>
      <c r="AEF44" s="11"/>
      <c r="AEG44" s="11"/>
      <c r="AEH44" s="11"/>
      <c r="AEI44" s="11"/>
      <c r="AEJ44" s="11"/>
      <c r="AEK44" s="11"/>
      <c r="AEL44" s="11"/>
      <c r="AEM44" s="11"/>
      <c r="AEN44" s="11"/>
      <c r="AEO44" s="11"/>
      <c r="AEP44" s="11"/>
      <c r="AEQ44" s="11"/>
      <c r="AER44" s="11"/>
      <c r="AES44" s="11"/>
      <c r="AET44" s="11"/>
      <c r="AEU44" s="11"/>
      <c r="AEV44" s="11"/>
      <c r="AEW44" s="11"/>
      <c r="AEX44" s="11"/>
      <c r="AEY44" s="11"/>
      <c r="AEZ44" s="11"/>
      <c r="AFA44" s="11"/>
      <c r="AFB44" s="11"/>
      <c r="AFC44" s="11"/>
      <c r="AFD44" s="11"/>
      <c r="AFE44" s="11"/>
      <c r="AFF44" s="11"/>
      <c r="AFG44" s="11"/>
      <c r="AFH44" s="11"/>
      <c r="AFI44" s="11"/>
      <c r="AFJ44" s="11"/>
      <c r="AFK44" s="11"/>
      <c r="AFL44" s="11"/>
      <c r="AFM44" s="11"/>
      <c r="AFN44" s="11"/>
      <c r="AFO44" s="11"/>
      <c r="AFP44" s="11"/>
      <c r="AFQ44" s="11"/>
      <c r="AFR44" s="11"/>
      <c r="AFS44" s="11"/>
      <c r="AFT44" s="11"/>
      <c r="AFU44" s="11"/>
      <c r="AFV44" s="11"/>
      <c r="AFW44" s="11"/>
      <c r="AFX44" s="11"/>
      <c r="AFY44" s="11"/>
      <c r="AFZ44" s="11"/>
      <c r="AGA44" s="11"/>
      <c r="AGB44" s="11"/>
      <c r="AGC44" s="11"/>
      <c r="AGD44" s="11"/>
      <c r="AGE44" s="11"/>
      <c r="AGF44" s="11"/>
      <c r="AGG44" s="11"/>
      <c r="AGH44" s="11"/>
      <c r="AGI44" s="11"/>
      <c r="AGJ44" s="11"/>
      <c r="AGK44" s="11"/>
      <c r="AGL44" s="11"/>
      <c r="AGM44" s="11"/>
      <c r="AGN44" s="11"/>
      <c r="AGO44" s="11"/>
      <c r="AGP44" s="11"/>
      <c r="AGQ44" s="11"/>
      <c r="AGR44" s="11"/>
      <c r="AGS44" s="11"/>
      <c r="AGT44" s="11"/>
      <c r="AGU44" s="11"/>
      <c r="AGV44" s="11"/>
      <c r="AGW44" s="11"/>
      <c r="AGX44" s="11"/>
      <c r="AGY44" s="11"/>
      <c r="AGZ44" s="11"/>
      <c r="AHA44" s="11"/>
      <c r="AHB44" s="11"/>
      <c r="AHC44" s="11"/>
      <c r="AHD44" s="11"/>
      <c r="AHE44" s="11"/>
      <c r="AHF44" s="11"/>
      <c r="AHG44" s="11"/>
      <c r="AHH44" s="11"/>
      <c r="AHI44" s="11"/>
      <c r="AHJ44" s="11"/>
      <c r="AHK44" s="11"/>
      <c r="AHL44" s="11"/>
      <c r="AHM44" s="11"/>
      <c r="AHN44" s="11"/>
      <c r="AHO44" s="11"/>
      <c r="AHP44" s="11"/>
      <c r="AHQ44" s="11"/>
      <c r="AHR44" s="11"/>
      <c r="AHS44" s="11"/>
      <c r="AHT44" s="11"/>
      <c r="AHU44" s="11"/>
      <c r="AHV44" s="11"/>
      <c r="AHW44" s="11"/>
      <c r="AHX44" s="11"/>
      <c r="AHY44" s="11"/>
      <c r="AHZ44" s="11"/>
      <c r="AIA44" s="11"/>
      <c r="AIB44" s="11"/>
      <c r="AIC44" s="11"/>
      <c r="AID44" s="11"/>
      <c r="AIE44" s="11"/>
      <c r="AIF44" s="11"/>
      <c r="AIG44" s="11"/>
      <c r="AIH44" s="11"/>
      <c r="AII44" s="11"/>
      <c r="AIJ44" s="11"/>
      <c r="AIK44" s="11"/>
      <c r="AIL44" s="11"/>
      <c r="AIM44" s="11"/>
    </row>
    <row r="45">
      <c r="B45" s="7" t="s">
        <v>516</v>
      </c>
      <c r="C45" s="11"/>
      <c r="D45" s="11"/>
      <c r="E45" s="11"/>
      <c r="F45" s="11"/>
      <c r="G45" s="11"/>
      <c r="H45" s="11"/>
      <c r="I45" s="11"/>
      <c r="J45" s="11"/>
      <c r="K45" s="11"/>
      <c r="L45" s="11"/>
      <c r="M45" s="11"/>
      <c r="N45" s="10">
        <v>647000.0</v>
      </c>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c r="AO45" s="11"/>
      <c r="AP45" s="11"/>
      <c r="AQ45" s="11"/>
      <c r="AR45" s="11"/>
      <c r="AS45" s="11"/>
      <c r="AT45" s="11"/>
      <c r="AU45" s="11"/>
      <c r="AV45" s="11"/>
      <c r="AW45" s="11"/>
      <c r="AX45" s="11"/>
      <c r="AY45" s="11"/>
      <c r="AZ45" s="11"/>
      <c r="BA45" s="11"/>
      <c r="BB45" s="11"/>
      <c r="BC45" s="11"/>
      <c r="BD45" s="11"/>
      <c r="BE45" s="11"/>
      <c r="BF45" s="11"/>
      <c r="BG45" s="11"/>
      <c r="BH45" s="11"/>
      <c r="BI45" s="11"/>
      <c r="BJ45" s="11"/>
      <c r="BK45" s="11"/>
      <c r="BL45" s="11"/>
      <c r="BM45" s="11"/>
      <c r="BN45" s="11"/>
      <c r="BO45" s="11"/>
      <c r="BP45" s="11"/>
      <c r="BQ45" s="11"/>
      <c r="BR45" s="11"/>
      <c r="BS45" s="11"/>
      <c r="BT45" s="11"/>
      <c r="BU45" s="11"/>
      <c r="BV45" s="11"/>
      <c r="BW45" s="11"/>
      <c r="BX45" s="11"/>
      <c r="BY45" s="11"/>
      <c r="BZ45" s="11"/>
      <c r="CA45" s="11"/>
      <c r="CB45" s="11"/>
      <c r="CC45" s="11"/>
      <c r="CD45" s="11"/>
      <c r="CE45" s="11"/>
      <c r="CF45" s="11"/>
      <c r="CG45" s="11"/>
      <c r="CH45" s="11"/>
      <c r="CI45" s="11"/>
      <c r="CJ45" s="11"/>
      <c r="CK45" s="11"/>
      <c r="CL45" s="11"/>
      <c r="CM45" s="11"/>
      <c r="CN45" s="11"/>
      <c r="CO45" s="11"/>
      <c r="CP45" s="11"/>
      <c r="CQ45" s="11"/>
      <c r="CR45" s="11"/>
      <c r="CS45" s="11"/>
      <c r="CT45" s="11"/>
      <c r="CU45" s="11"/>
      <c r="CV45" s="11"/>
      <c r="CW45" s="11"/>
      <c r="CX45" s="11"/>
      <c r="CY45" s="11"/>
      <c r="CZ45" s="11"/>
      <c r="DA45" s="11"/>
      <c r="DB45" s="11"/>
      <c r="DC45" s="11"/>
      <c r="DD45" s="11"/>
      <c r="DE45" s="11"/>
      <c r="DF45" s="11"/>
      <c r="DG45" s="11"/>
      <c r="DH45" s="11"/>
      <c r="DI45" s="11"/>
      <c r="DJ45" s="11"/>
      <c r="DK45" s="11"/>
      <c r="DL45" s="11"/>
      <c r="DM45" s="11"/>
      <c r="DN45" s="11"/>
      <c r="DO45" s="11"/>
      <c r="DP45" s="11"/>
      <c r="DQ45" s="11"/>
      <c r="DR45" s="11"/>
      <c r="DS45" s="11"/>
      <c r="DT45" s="11"/>
      <c r="DU45" s="11"/>
      <c r="DV45" s="11"/>
      <c r="DW45" s="11"/>
      <c r="DX45" s="11"/>
      <c r="DY45" s="11"/>
      <c r="DZ45" s="11"/>
      <c r="EA45" s="11"/>
      <c r="EB45" s="11"/>
      <c r="EC45" s="11"/>
      <c r="ED45" s="11"/>
      <c r="EE45" s="11"/>
      <c r="EF45" s="11"/>
      <c r="EG45" s="11"/>
      <c r="EH45" s="11"/>
      <c r="EI45" s="11"/>
      <c r="EJ45" s="11"/>
      <c r="EK45" s="11"/>
      <c r="EL45" s="11"/>
      <c r="EM45" s="11"/>
      <c r="EN45" s="11"/>
      <c r="EO45" s="11"/>
      <c r="EP45" s="11"/>
      <c r="EQ45" s="11"/>
      <c r="ER45" s="11"/>
      <c r="ES45" s="11"/>
      <c r="ET45" s="11"/>
      <c r="EU45" s="11"/>
      <c r="EV45" s="11"/>
      <c r="EW45" s="11"/>
      <c r="EX45" s="11"/>
      <c r="EY45" s="11"/>
      <c r="EZ45" s="11"/>
      <c r="FA45" s="11"/>
      <c r="FB45" s="11"/>
      <c r="FC45" s="11"/>
      <c r="FD45" s="11"/>
      <c r="FE45" s="11"/>
      <c r="FF45" s="11"/>
      <c r="FG45" s="11"/>
      <c r="FH45" s="11"/>
      <c r="FI45" s="11"/>
      <c r="FJ45" s="11"/>
      <c r="FK45" s="11"/>
      <c r="FL45" s="11"/>
      <c r="FM45" s="11"/>
      <c r="FN45" s="11"/>
      <c r="FO45" s="11"/>
      <c r="FP45" s="11"/>
      <c r="FQ45" s="11"/>
      <c r="FR45" s="11"/>
      <c r="FS45" s="11"/>
      <c r="FT45" s="11"/>
      <c r="FU45" s="11"/>
      <c r="FV45" s="11"/>
      <c r="FW45" s="11"/>
      <c r="FX45" s="11"/>
      <c r="FY45" s="11"/>
      <c r="FZ45" s="11"/>
      <c r="GA45" s="11"/>
      <c r="GB45" s="11"/>
      <c r="GC45" s="11"/>
      <c r="GD45" s="11"/>
      <c r="GE45" s="11"/>
      <c r="GF45" s="11"/>
      <c r="GG45" s="11"/>
      <c r="GH45" s="11"/>
      <c r="GI45" s="11"/>
      <c r="GJ45" s="11"/>
      <c r="GK45" s="11"/>
      <c r="GL45" s="11"/>
      <c r="GM45" s="11"/>
      <c r="GN45" s="11"/>
      <c r="GO45" s="11"/>
      <c r="GP45" s="11"/>
      <c r="GQ45" s="11"/>
      <c r="GR45" s="11"/>
      <c r="GS45" s="11"/>
      <c r="GT45" s="11"/>
      <c r="GU45" s="11"/>
      <c r="GV45" s="11"/>
      <c r="GW45" s="11"/>
      <c r="GX45" s="11"/>
      <c r="GY45" s="11"/>
      <c r="GZ45" s="11"/>
      <c r="HA45" s="11"/>
      <c r="HB45" s="11"/>
      <c r="HC45" s="11"/>
      <c r="HD45" s="11"/>
      <c r="HE45" s="11"/>
      <c r="HF45" s="11"/>
      <c r="HG45" s="11"/>
      <c r="HH45" s="11"/>
      <c r="HI45" s="11"/>
      <c r="HJ45" s="11"/>
      <c r="HK45" s="11"/>
      <c r="HL45" s="11"/>
      <c r="HM45" s="11"/>
      <c r="HN45" s="11"/>
      <c r="HO45" s="11"/>
      <c r="HP45" s="11"/>
      <c r="HQ45" s="11"/>
      <c r="HR45" s="11"/>
      <c r="HS45" s="11"/>
      <c r="HT45" s="11"/>
      <c r="HU45" s="11"/>
      <c r="HV45" s="11"/>
      <c r="HW45" s="11"/>
      <c r="HX45" s="11"/>
      <c r="HY45" s="11"/>
      <c r="HZ45" s="11"/>
      <c r="IA45" s="11"/>
      <c r="IB45" s="11"/>
      <c r="IC45" s="11"/>
      <c r="ID45" s="11"/>
      <c r="IE45" s="11"/>
      <c r="IF45" s="11"/>
      <c r="IG45" s="11"/>
      <c r="IH45" s="11"/>
      <c r="II45" s="11"/>
      <c r="IJ45" s="11"/>
      <c r="IK45" s="11"/>
      <c r="IL45" s="11"/>
      <c r="IM45" s="11"/>
      <c r="IN45" s="11"/>
      <c r="IO45" s="11"/>
      <c r="IP45" s="11"/>
      <c r="IQ45" s="11"/>
      <c r="IR45" s="11"/>
      <c r="IS45" s="11"/>
      <c r="IT45" s="11"/>
      <c r="IU45" s="11"/>
      <c r="IV45" s="11"/>
      <c r="IW45" s="11"/>
      <c r="IX45" s="11"/>
      <c r="IY45" s="11"/>
      <c r="IZ45" s="11"/>
      <c r="JA45" s="11"/>
      <c r="JB45" s="11"/>
      <c r="JC45" s="11"/>
      <c r="JD45" s="11"/>
      <c r="JE45" s="11"/>
      <c r="JF45" s="11"/>
      <c r="JG45" s="11"/>
      <c r="JH45" s="11"/>
      <c r="JI45" s="11"/>
      <c r="JJ45" s="11"/>
      <c r="JK45" s="11"/>
      <c r="JL45" s="11"/>
      <c r="JM45" s="11"/>
      <c r="JN45" s="11"/>
      <c r="JO45" s="11"/>
      <c r="JP45" s="11"/>
      <c r="JQ45" s="11"/>
      <c r="JR45" s="11"/>
      <c r="JS45" s="11"/>
      <c r="JT45" s="11"/>
      <c r="JU45" s="11"/>
      <c r="JV45" s="11"/>
      <c r="JW45" s="11"/>
      <c r="JX45" s="11"/>
      <c r="JY45" s="11"/>
      <c r="JZ45" s="11"/>
      <c r="KA45" s="11"/>
      <c r="KB45" s="11"/>
      <c r="KC45" s="11"/>
      <c r="KD45" s="11"/>
      <c r="KE45" s="11"/>
      <c r="KF45" s="11"/>
      <c r="KG45" s="11"/>
      <c r="KH45" s="11"/>
      <c r="KI45" s="11"/>
      <c r="KJ45" s="11"/>
      <c r="KK45" s="11"/>
      <c r="KL45" s="11"/>
      <c r="KM45" s="11"/>
      <c r="KN45" s="11"/>
      <c r="KO45" s="11"/>
      <c r="KP45" s="11"/>
      <c r="KQ45" s="11"/>
      <c r="KR45" s="11"/>
      <c r="KS45" s="11"/>
      <c r="KT45" s="11"/>
      <c r="KU45" s="11"/>
      <c r="KV45" s="11"/>
      <c r="KW45" s="11"/>
      <c r="KX45" s="11"/>
      <c r="KY45" s="11"/>
      <c r="KZ45" s="11"/>
      <c r="LA45" s="11"/>
      <c r="LB45" s="11"/>
      <c r="LC45" s="11"/>
      <c r="LD45" s="11"/>
      <c r="LE45" s="11"/>
      <c r="LF45" s="11"/>
      <c r="LG45" s="11"/>
      <c r="LH45" s="11"/>
      <c r="LI45" s="11"/>
      <c r="LJ45" s="11"/>
      <c r="LK45" s="11"/>
      <c r="LL45" s="11"/>
      <c r="LM45" s="11"/>
      <c r="LN45" s="11"/>
      <c r="LO45" s="11"/>
      <c r="LP45" s="11"/>
      <c r="LQ45" s="11"/>
      <c r="LR45" s="11"/>
      <c r="LS45" s="11"/>
      <c r="LT45" s="11"/>
      <c r="LU45" s="11"/>
      <c r="LV45" s="11"/>
      <c r="LW45" s="11"/>
      <c r="LX45" s="11"/>
      <c r="LY45" s="11"/>
      <c r="LZ45" s="11"/>
      <c r="MA45" s="11"/>
      <c r="MB45" s="11"/>
      <c r="MC45" s="11"/>
      <c r="MD45" s="11"/>
      <c r="ME45" s="11"/>
      <c r="MF45" s="11"/>
      <c r="MG45" s="11"/>
      <c r="MH45" s="11"/>
      <c r="MI45" s="11"/>
      <c r="MJ45" s="11"/>
      <c r="MK45" s="11"/>
      <c r="ML45" s="11"/>
      <c r="MM45" s="11"/>
      <c r="MN45" s="11"/>
      <c r="MO45" s="11"/>
      <c r="MP45" s="11"/>
      <c r="MQ45" s="11"/>
      <c r="MR45" s="11"/>
      <c r="MS45" s="11"/>
      <c r="MT45" s="11"/>
      <c r="MU45" s="11"/>
      <c r="MV45" s="11"/>
      <c r="MW45" s="11"/>
      <c r="MX45" s="11"/>
      <c r="MY45" s="11"/>
      <c r="MZ45" s="11"/>
      <c r="NA45" s="11"/>
      <c r="NB45" s="11"/>
      <c r="NC45" s="11"/>
      <c r="ND45" s="11"/>
      <c r="NE45" s="11"/>
      <c r="NF45" s="11"/>
      <c r="NG45" s="11"/>
      <c r="NH45" s="11"/>
      <c r="NI45" s="11"/>
      <c r="NJ45" s="11"/>
      <c r="NK45" s="11"/>
      <c r="NL45" s="11"/>
      <c r="NM45" s="11"/>
      <c r="NN45" s="11"/>
      <c r="NO45" s="11"/>
      <c r="NP45" s="11"/>
      <c r="NQ45" s="11"/>
      <c r="NR45" s="11"/>
      <c r="NS45" s="11"/>
      <c r="NT45" s="11"/>
      <c r="NU45" s="11"/>
      <c r="NV45" s="11"/>
      <c r="NW45" s="11"/>
      <c r="NX45" s="11"/>
      <c r="NY45" s="11"/>
      <c r="NZ45" s="11"/>
      <c r="OA45" s="11"/>
      <c r="OB45" s="11"/>
      <c r="OC45" s="11"/>
      <c r="OD45" s="11"/>
      <c r="OE45" s="11"/>
      <c r="OF45" s="11"/>
      <c r="OG45" s="11"/>
      <c r="OH45" s="11"/>
      <c r="OI45" s="11"/>
      <c r="OJ45" s="11"/>
      <c r="OK45" s="11"/>
      <c r="OL45" s="11"/>
      <c r="OM45" s="11"/>
      <c r="ON45" s="11"/>
      <c r="OO45" s="11"/>
      <c r="OP45" s="11"/>
      <c r="OQ45" s="11"/>
      <c r="OR45" s="11"/>
      <c r="OS45" s="11"/>
      <c r="OT45" s="11"/>
      <c r="OU45" s="11"/>
      <c r="OV45" s="11"/>
      <c r="OW45" s="11"/>
      <c r="OX45" s="11"/>
      <c r="OY45" s="11"/>
      <c r="OZ45" s="11"/>
      <c r="PA45" s="11"/>
      <c r="PB45" s="11"/>
      <c r="PC45" s="11"/>
      <c r="PD45" s="11"/>
      <c r="PE45" s="11"/>
      <c r="PF45" s="11"/>
      <c r="PG45" s="11"/>
      <c r="PH45" s="11"/>
      <c r="PI45" s="11"/>
      <c r="PJ45" s="11"/>
      <c r="PK45" s="11"/>
      <c r="PL45" s="11"/>
      <c r="PM45" s="11"/>
      <c r="PN45" s="11"/>
      <c r="PO45" s="11"/>
      <c r="PP45" s="11"/>
      <c r="PQ45" s="11"/>
      <c r="PR45" s="11"/>
      <c r="PS45" s="11"/>
      <c r="PT45" s="11"/>
      <c r="PU45" s="11"/>
      <c r="PV45" s="11"/>
      <c r="PW45" s="11"/>
      <c r="PX45" s="11"/>
      <c r="PY45" s="11"/>
      <c r="PZ45" s="11"/>
      <c r="QA45" s="11"/>
      <c r="QB45" s="11"/>
      <c r="QC45" s="11"/>
      <c r="QD45" s="11"/>
      <c r="QE45" s="11"/>
      <c r="QF45" s="11"/>
      <c r="QG45" s="11"/>
      <c r="QH45" s="11"/>
      <c r="QI45" s="11"/>
      <c r="QJ45" s="11"/>
      <c r="QK45" s="11"/>
      <c r="QL45" s="11"/>
      <c r="QM45" s="11"/>
      <c r="QN45" s="11"/>
      <c r="QO45" s="11"/>
      <c r="QP45" s="11"/>
      <c r="QQ45" s="11"/>
      <c r="QR45" s="11"/>
      <c r="QS45" s="11"/>
      <c r="QT45" s="11"/>
      <c r="QU45" s="11"/>
      <c r="QV45" s="11"/>
      <c r="QW45" s="11"/>
      <c r="QX45" s="11"/>
      <c r="QY45" s="11"/>
      <c r="QZ45" s="11"/>
      <c r="RA45" s="11"/>
      <c r="RB45" s="11"/>
      <c r="RC45" s="11"/>
      <c r="RD45" s="11"/>
      <c r="RE45" s="11"/>
      <c r="RF45" s="11"/>
      <c r="RG45" s="11"/>
      <c r="RH45" s="11"/>
      <c r="RI45" s="11"/>
      <c r="RJ45" s="11"/>
      <c r="RK45" s="11"/>
      <c r="RL45" s="11"/>
      <c r="RM45" s="11"/>
      <c r="RN45" s="11"/>
      <c r="RO45" s="11"/>
      <c r="RP45" s="11"/>
      <c r="RQ45" s="11"/>
      <c r="RR45" s="11"/>
      <c r="RS45" s="11"/>
      <c r="RT45" s="11"/>
      <c r="RU45" s="11"/>
      <c r="RV45" s="11"/>
      <c r="RW45" s="11"/>
      <c r="RX45" s="11"/>
      <c r="RY45" s="11"/>
      <c r="RZ45" s="11"/>
      <c r="SA45" s="11"/>
      <c r="SB45" s="11"/>
      <c r="SC45" s="11"/>
      <c r="SD45" s="11"/>
      <c r="SE45" s="11"/>
      <c r="SF45" s="11"/>
      <c r="SG45" s="11"/>
      <c r="SH45" s="11"/>
      <c r="SI45" s="11"/>
      <c r="SJ45" s="11"/>
      <c r="SK45" s="11"/>
      <c r="SL45" s="11"/>
      <c r="SM45" s="11"/>
      <c r="SN45" s="11"/>
      <c r="SO45" s="11"/>
      <c r="SP45" s="11"/>
      <c r="SQ45" s="11"/>
      <c r="SR45" s="11"/>
      <c r="SS45" s="11"/>
      <c r="ST45" s="11"/>
      <c r="SU45" s="11"/>
      <c r="SV45" s="11"/>
      <c r="SW45" s="11"/>
      <c r="SX45" s="11"/>
      <c r="SY45" s="11"/>
      <c r="SZ45" s="11"/>
      <c r="TA45" s="11"/>
      <c r="TB45" s="11"/>
      <c r="TC45" s="11"/>
      <c r="TD45" s="11"/>
      <c r="TE45" s="11"/>
      <c r="TF45" s="11"/>
      <c r="TG45" s="11"/>
      <c r="TH45" s="11"/>
      <c r="TI45" s="11"/>
      <c r="TJ45" s="11"/>
      <c r="TK45" s="11"/>
      <c r="TL45" s="11"/>
      <c r="TM45" s="11"/>
      <c r="TN45" s="11"/>
      <c r="TO45" s="11"/>
      <c r="TP45" s="11"/>
      <c r="TQ45" s="11"/>
      <c r="TR45" s="11"/>
      <c r="TS45" s="11"/>
      <c r="TT45" s="11"/>
      <c r="TU45" s="11"/>
      <c r="TV45" s="11"/>
      <c r="TW45" s="11"/>
      <c r="TX45" s="11"/>
      <c r="TY45" s="11"/>
      <c r="TZ45" s="11"/>
      <c r="UA45" s="11"/>
      <c r="UB45" s="11"/>
      <c r="UC45" s="11"/>
      <c r="UD45" s="11"/>
      <c r="UE45" s="11"/>
      <c r="UF45" s="11"/>
      <c r="UG45" s="11"/>
      <c r="UH45" s="11"/>
      <c r="UI45" s="11"/>
      <c r="UJ45" s="11"/>
      <c r="UK45" s="11"/>
      <c r="UL45" s="11"/>
      <c r="UM45" s="11"/>
      <c r="UN45" s="11"/>
      <c r="UO45" s="11"/>
      <c r="UP45" s="11"/>
      <c r="UQ45" s="11"/>
      <c r="UR45" s="11"/>
      <c r="US45" s="11"/>
      <c r="UT45" s="11"/>
      <c r="UU45" s="11"/>
      <c r="UV45" s="11"/>
      <c r="UW45" s="11"/>
      <c r="UX45" s="11"/>
      <c r="UY45" s="11"/>
      <c r="UZ45" s="11"/>
      <c r="VA45" s="11"/>
      <c r="VB45" s="11"/>
      <c r="VC45" s="11"/>
      <c r="VD45" s="11"/>
      <c r="VE45" s="11"/>
      <c r="VF45" s="11"/>
      <c r="VG45" s="11"/>
      <c r="VH45" s="11"/>
      <c r="VI45" s="11"/>
      <c r="VJ45" s="11"/>
      <c r="VK45" s="11"/>
      <c r="VL45" s="11"/>
      <c r="VM45" s="11"/>
      <c r="VN45" s="11"/>
      <c r="VO45" s="11"/>
      <c r="VP45" s="11"/>
      <c r="VQ45" s="11"/>
      <c r="VR45" s="11"/>
      <c r="VS45" s="11"/>
      <c r="VT45" s="11"/>
      <c r="VU45" s="11"/>
      <c r="VV45" s="11"/>
      <c r="VW45" s="11"/>
      <c r="VX45" s="11"/>
      <c r="VY45" s="11"/>
      <c r="VZ45" s="11"/>
      <c r="WA45" s="11"/>
      <c r="WB45" s="11"/>
      <c r="WC45" s="11"/>
      <c r="WD45" s="11"/>
      <c r="WE45" s="11"/>
      <c r="WF45" s="11"/>
      <c r="WG45" s="11"/>
      <c r="WH45" s="11"/>
      <c r="WI45" s="11"/>
      <c r="WJ45" s="11"/>
      <c r="WK45" s="11"/>
      <c r="WL45" s="11"/>
      <c r="WM45" s="11"/>
      <c r="WN45" s="11"/>
      <c r="WO45" s="11"/>
      <c r="WP45" s="11"/>
      <c r="WQ45" s="11"/>
      <c r="WR45" s="11"/>
      <c r="WS45" s="11"/>
      <c r="WT45" s="11"/>
      <c r="WU45" s="11"/>
      <c r="WV45" s="11"/>
      <c r="WW45" s="11"/>
      <c r="WX45" s="11"/>
      <c r="WY45" s="11"/>
      <c r="WZ45" s="11"/>
      <c r="XA45" s="11"/>
      <c r="XB45" s="11"/>
      <c r="XC45" s="11"/>
      <c r="XD45" s="11"/>
      <c r="XE45" s="11"/>
      <c r="XF45" s="11"/>
      <c r="XG45" s="11"/>
      <c r="XH45" s="11"/>
      <c r="XI45" s="11"/>
      <c r="XJ45" s="11"/>
      <c r="XK45" s="11"/>
      <c r="XL45" s="11"/>
      <c r="XM45" s="11"/>
      <c r="XN45" s="11"/>
      <c r="XO45" s="11"/>
      <c r="XP45" s="11"/>
      <c r="XQ45" s="11"/>
      <c r="XR45" s="11"/>
      <c r="XS45" s="11"/>
      <c r="XT45" s="11"/>
      <c r="XU45" s="11"/>
      <c r="XV45" s="11"/>
      <c r="XW45" s="11"/>
      <c r="XX45" s="11"/>
      <c r="XY45" s="11"/>
      <c r="XZ45" s="11"/>
      <c r="YA45" s="11"/>
      <c r="YB45" s="11"/>
      <c r="YC45" s="11"/>
      <c r="YD45" s="11"/>
      <c r="YE45" s="11"/>
      <c r="YF45" s="11"/>
      <c r="YG45" s="11"/>
      <c r="YH45" s="11"/>
      <c r="YI45" s="11"/>
      <c r="YJ45" s="11"/>
      <c r="YK45" s="11"/>
      <c r="YL45" s="11"/>
      <c r="YM45" s="11"/>
      <c r="YN45" s="11"/>
      <c r="YO45" s="11"/>
      <c r="YP45" s="11"/>
      <c r="YQ45" s="11"/>
      <c r="YR45" s="11"/>
      <c r="YS45" s="11"/>
      <c r="YT45" s="11"/>
      <c r="YU45" s="11"/>
      <c r="YV45" s="11"/>
      <c r="YW45" s="11"/>
      <c r="YX45" s="11"/>
      <c r="YY45" s="11"/>
      <c r="YZ45" s="11"/>
      <c r="ZA45" s="11"/>
      <c r="ZB45" s="11"/>
      <c r="ZC45" s="11"/>
      <c r="ZD45" s="11"/>
      <c r="ZE45" s="11"/>
      <c r="ZF45" s="11"/>
      <c r="ZG45" s="11"/>
      <c r="ZH45" s="11"/>
      <c r="ZI45" s="11"/>
      <c r="ZJ45" s="11"/>
      <c r="ZK45" s="11"/>
      <c r="ZL45" s="11"/>
      <c r="ZM45" s="11"/>
      <c r="ZN45" s="11"/>
      <c r="ZO45" s="11"/>
      <c r="ZP45" s="11"/>
      <c r="ZQ45" s="11"/>
      <c r="ZR45" s="11"/>
      <c r="ZS45" s="11"/>
      <c r="ZT45" s="11"/>
      <c r="ZU45" s="11"/>
      <c r="ZV45" s="11"/>
      <c r="ZW45" s="11"/>
      <c r="ZX45" s="11"/>
      <c r="ZY45" s="11"/>
      <c r="ZZ45" s="11"/>
      <c r="AAA45" s="11"/>
      <c r="AAB45" s="11"/>
      <c r="AAC45" s="11"/>
      <c r="AAD45" s="11"/>
      <c r="AAE45" s="11"/>
      <c r="AAF45" s="11"/>
      <c r="AAG45" s="11"/>
      <c r="AAH45" s="11"/>
      <c r="AAI45" s="11"/>
      <c r="AAJ45" s="11"/>
      <c r="AAK45" s="11"/>
      <c r="AAL45" s="11"/>
      <c r="AAM45" s="11"/>
      <c r="AAN45" s="11"/>
      <c r="AAO45" s="11"/>
      <c r="AAP45" s="11"/>
      <c r="AAQ45" s="11"/>
      <c r="AAR45" s="11"/>
      <c r="AAS45" s="11"/>
      <c r="AAT45" s="11"/>
      <c r="AAU45" s="11"/>
      <c r="AAV45" s="11"/>
      <c r="AAW45" s="11"/>
      <c r="AAX45" s="11"/>
      <c r="AAY45" s="11"/>
      <c r="AAZ45" s="11"/>
      <c r="ABA45" s="11"/>
      <c r="ABB45" s="11"/>
      <c r="ABC45" s="11"/>
      <c r="ABD45" s="11"/>
      <c r="ABE45" s="11"/>
      <c r="ABF45" s="11"/>
      <c r="ABG45" s="11"/>
      <c r="ABH45" s="11"/>
      <c r="ABI45" s="11"/>
      <c r="ABJ45" s="11"/>
      <c r="ABK45" s="11"/>
      <c r="ABL45" s="11"/>
      <c r="ABM45" s="11"/>
      <c r="ABN45" s="11"/>
      <c r="ABO45" s="11"/>
      <c r="ABP45" s="11"/>
      <c r="ABQ45" s="11"/>
      <c r="ABR45" s="11"/>
      <c r="ABS45" s="11"/>
      <c r="ABT45" s="11"/>
      <c r="ABU45" s="11"/>
      <c r="ABV45" s="11"/>
      <c r="ABW45" s="11"/>
      <c r="ABX45" s="11"/>
      <c r="ABY45" s="11"/>
      <c r="ABZ45" s="11"/>
      <c r="ACA45" s="11"/>
      <c r="ACB45" s="11"/>
      <c r="ACC45" s="11"/>
      <c r="ACD45" s="11"/>
      <c r="ACE45" s="11"/>
      <c r="ACF45" s="11"/>
      <c r="ACG45" s="11"/>
      <c r="ACH45" s="11"/>
      <c r="ACI45" s="11"/>
      <c r="ACJ45" s="11"/>
      <c r="ACK45" s="11"/>
      <c r="ACL45" s="11"/>
      <c r="ACM45" s="11"/>
      <c r="ACN45" s="11"/>
      <c r="ACO45" s="11"/>
      <c r="ACP45" s="11"/>
      <c r="ACQ45" s="11"/>
      <c r="ACR45" s="11"/>
      <c r="ACS45" s="11"/>
      <c r="ACT45" s="11"/>
      <c r="ACU45" s="11"/>
      <c r="ACV45" s="11"/>
      <c r="ACW45" s="11"/>
      <c r="ACX45" s="11"/>
      <c r="ACY45" s="11"/>
      <c r="ACZ45" s="11"/>
      <c r="ADA45" s="11"/>
      <c r="ADB45" s="11"/>
      <c r="ADC45" s="11"/>
      <c r="ADD45" s="11"/>
      <c r="ADE45" s="11"/>
      <c r="ADF45" s="11"/>
      <c r="ADG45" s="11"/>
      <c r="ADH45" s="11"/>
      <c r="ADI45" s="11"/>
      <c r="ADJ45" s="11"/>
      <c r="ADK45" s="11"/>
      <c r="ADL45" s="11"/>
      <c r="ADM45" s="11"/>
      <c r="ADN45" s="11"/>
      <c r="ADO45" s="11"/>
      <c r="ADP45" s="11"/>
      <c r="ADQ45" s="11"/>
      <c r="ADR45" s="11"/>
      <c r="ADS45" s="11"/>
      <c r="ADT45" s="11"/>
      <c r="ADU45" s="11"/>
      <c r="ADV45" s="11"/>
      <c r="ADW45" s="11"/>
      <c r="ADX45" s="11"/>
      <c r="ADY45" s="11"/>
      <c r="ADZ45" s="11"/>
      <c r="AEA45" s="11"/>
      <c r="AEB45" s="11"/>
      <c r="AEC45" s="11"/>
      <c r="AED45" s="11"/>
      <c r="AEE45" s="11"/>
      <c r="AEF45" s="11"/>
      <c r="AEG45" s="11"/>
      <c r="AEH45" s="11"/>
      <c r="AEI45" s="11"/>
      <c r="AEJ45" s="11"/>
      <c r="AEK45" s="11"/>
      <c r="AEL45" s="11"/>
      <c r="AEM45" s="11"/>
      <c r="AEN45" s="11"/>
      <c r="AEO45" s="11"/>
      <c r="AEP45" s="11"/>
      <c r="AEQ45" s="11"/>
      <c r="AER45" s="11"/>
      <c r="AES45" s="11"/>
      <c r="AET45" s="11"/>
      <c r="AEU45" s="11"/>
      <c r="AEV45" s="11"/>
      <c r="AEW45" s="11"/>
      <c r="AEX45" s="11"/>
      <c r="AEY45" s="11"/>
      <c r="AEZ45" s="11"/>
      <c r="AFA45" s="11"/>
      <c r="AFB45" s="11"/>
      <c r="AFC45" s="11"/>
      <c r="AFD45" s="11"/>
      <c r="AFE45" s="11"/>
      <c r="AFF45" s="11"/>
      <c r="AFG45" s="11"/>
      <c r="AFH45" s="11"/>
      <c r="AFI45" s="11"/>
      <c r="AFJ45" s="11"/>
      <c r="AFK45" s="11"/>
      <c r="AFL45" s="11"/>
      <c r="AFM45" s="11"/>
      <c r="AFN45" s="11"/>
      <c r="AFO45" s="11"/>
      <c r="AFP45" s="11"/>
      <c r="AFQ45" s="11"/>
      <c r="AFR45" s="11"/>
      <c r="AFS45" s="11"/>
      <c r="AFT45" s="11"/>
      <c r="AFU45" s="11"/>
      <c r="AFV45" s="11"/>
      <c r="AFW45" s="11"/>
      <c r="AFX45" s="11"/>
      <c r="AFY45" s="11"/>
      <c r="AFZ45" s="11"/>
      <c r="AGA45" s="11"/>
      <c r="AGB45" s="11"/>
      <c r="AGC45" s="11"/>
      <c r="AGD45" s="11"/>
      <c r="AGE45" s="11"/>
      <c r="AGF45" s="11"/>
      <c r="AGG45" s="11"/>
      <c r="AGH45" s="11"/>
      <c r="AGI45" s="11"/>
      <c r="AGJ45" s="11"/>
      <c r="AGK45" s="11"/>
      <c r="AGL45" s="11"/>
      <c r="AGM45" s="11"/>
      <c r="AGN45" s="11"/>
      <c r="AGO45" s="11"/>
      <c r="AGP45" s="11"/>
      <c r="AGQ45" s="11"/>
      <c r="AGR45" s="11"/>
      <c r="AGS45" s="11"/>
      <c r="AGT45" s="11"/>
      <c r="AGU45" s="11"/>
      <c r="AGV45" s="11"/>
      <c r="AGW45" s="11"/>
      <c r="AGX45" s="11"/>
      <c r="AGY45" s="11"/>
      <c r="AGZ45" s="11"/>
      <c r="AHA45" s="11"/>
      <c r="AHB45" s="11"/>
      <c r="AHC45" s="11"/>
      <c r="AHD45" s="11"/>
      <c r="AHE45" s="11"/>
      <c r="AHF45" s="11"/>
      <c r="AHG45" s="11"/>
      <c r="AHH45" s="11"/>
      <c r="AHI45" s="11"/>
      <c r="AHJ45" s="11"/>
      <c r="AHK45" s="11"/>
      <c r="AHL45" s="11"/>
      <c r="AHM45" s="11"/>
      <c r="AHN45" s="11"/>
      <c r="AHO45" s="11"/>
      <c r="AHP45" s="11"/>
      <c r="AHQ45" s="11"/>
      <c r="AHR45" s="11"/>
      <c r="AHS45" s="11"/>
      <c r="AHT45" s="11"/>
      <c r="AHU45" s="11"/>
      <c r="AHV45" s="11"/>
      <c r="AHW45" s="11"/>
      <c r="AHX45" s="11"/>
      <c r="AHY45" s="11"/>
      <c r="AHZ45" s="11"/>
      <c r="AIA45" s="11"/>
      <c r="AIB45" s="11"/>
      <c r="AIC45" s="11"/>
      <c r="AID45" s="11"/>
      <c r="AIE45" s="11"/>
      <c r="AIF45" s="11"/>
      <c r="AIG45" s="11"/>
      <c r="AIH45" s="11"/>
      <c r="AII45" s="11"/>
      <c r="AIJ45" s="11"/>
      <c r="AIK45" s="11"/>
      <c r="AIL45" s="11"/>
      <c r="AIM45" s="11"/>
    </row>
    <row r="46">
      <c r="B46" s="7" t="s">
        <v>497</v>
      </c>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c r="AT46" s="11"/>
      <c r="AU46" s="11"/>
      <c r="AV46" s="11"/>
      <c r="AW46" s="11"/>
      <c r="AX46" s="11"/>
      <c r="AY46" s="11"/>
      <c r="AZ46" s="11"/>
      <c r="BA46" s="11"/>
      <c r="BB46" s="11"/>
      <c r="BC46" s="11"/>
      <c r="BD46" s="11"/>
      <c r="BE46" s="11"/>
      <c r="BF46" s="11"/>
      <c r="BG46" s="11"/>
      <c r="BH46" s="11"/>
      <c r="BI46" s="11"/>
      <c r="BJ46" s="11"/>
      <c r="BK46" s="11"/>
      <c r="BL46" s="11"/>
      <c r="BM46" s="11"/>
      <c r="BN46" s="11"/>
      <c r="BO46" s="11"/>
      <c r="BP46" s="11"/>
      <c r="BQ46" s="11"/>
      <c r="BR46" s="11"/>
      <c r="BS46" s="11"/>
      <c r="BT46" s="11"/>
      <c r="BU46" s="11"/>
      <c r="BV46" s="11"/>
      <c r="BW46" s="11"/>
      <c r="BX46" s="11"/>
      <c r="BY46" s="11"/>
      <c r="BZ46" s="11"/>
      <c r="CA46" s="11"/>
      <c r="CB46" s="11"/>
      <c r="CC46" s="11"/>
      <c r="CD46" s="11"/>
      <c r="CE46" s="11"/>
      <c r="CF46" s="11"/>
      <c r="CG46" s="11"/>
      <c r="CH46" s="11"/>
      <c r="CI46" s="11"/>
      <c r="CJ46" s="11"/>
      <c r="CK46" s="11"/>
      <c r="CL46" s="11"/>
      <c r="CM46" s="11"/>
      <c r="CN46" s="11"/>
      <c r="CO46" s="11"/>
      <c r="CP46" s="11"/>
      <c r="CQ46" s="11"/>
      <c r="CR46" s="11"/>
      <c r="CS46" s="11"/>
      <c r="CT46" s="11"/>
      <c r="CU46" s="11"/>
      <c r="CV46" s="11"/>
      <c r="CW46" s="11"/>
      <c r="CX46" s="11"/>
      <c r="CY46" s="11"/>
      <c r="CZ46" s="11"/>
      <c r="DA46" s="11"/>
      <c r="DB46" s="11"/>
      <c r="DC46" s="11"/>
      <c r="DD46" s="11"/>
      <c r="DE46" s="11"/>
      <c r="DF46" s="11"/>
      <c r="DG46" s="11"/>
      <c r="DH46" s="11"/>
      <c r="DI46" s="11"/>
      <c r="DJ46" s="11"/>
      <c r="DK46" s="11"/>
      <c r="DL46" s="11"/>
      <c r="DM46" s="11"/>
      <c r="DN46" s="11"/>
      <c r="DO46" s="11"/>
      <c r="DP46" s="11"/>
      <c r="DQ46" s="11"/>
      <c r="DR46" s="11"/>
      <c r="DS46" s="11"/>
      <c r="DT46" s="11"/>
      <c r="DU46" s="11"/>
      <c r="DV46" s="11"/>
      <c r="DW46" s="11"/>
      <c r="DX46" s="11"/>
      <c r="DY46" s="11"/>
      <c r="DZ46" s="11"/>
      <c r="EA46" s="11"/>
      <c r="EB46" s="11"/>
      <c r="EC46" s="11"/>
      <c r="ED46" s="11"/>
      <c r="EE46" s="11"/>
      <c r="EF46" s="11"/>
      <c r="EG46" s="11"/>
      <c r="EH46" s="11"/>
      <c r="EI46" s="11"/>
      <c r="EJ46" s="11"/>
      <c r="EK46" s="11"/>
      <c r="EL46" s="11"/>
      <c r="EM46" s="11"/>
      <c r="EN46" s="11"/>
      <c r="EO46" s="11"/>
      <c r="EP46" s="11"/>
      <c r="EQ46" s="11"/>
      <c r="ER46" s="11"/>
      <c r="ES46" s="11"/>
      <c r="ET46" s="11"/>
      <c r="EU46" s="11"/>
      <c r="EV46" s="11"/>
      <c r="EW46" s="11"/>
      <c r="EX46" s="11"/>
      <c r="EY46" s="11"/>
      <c r="EZ46" s="11"/>
      <c r="FA46" s="11"/>
      <c r="FB46" s="11"/>
      <c r="FC46" s="11"/>
      <c r="FD46" s="11"/>
      <c r="FE46" s="11"/>
      <c r="FF46" s="11"/>
      <c r="FG46" s="11"/>
      <c r="FH46" s="11"/>
      <c r="FI46" s="11"/>
      <c r="FJ46" s="11"/>
      <c r="FK46" s="11"/>
      <c r="FL46" s="11"/>
      <c r="FM46" s="11"/>
      <c r="FN46" s="11"/>
      <c r="FO46" s="11"/>
      <c r="FP46" s="11"/>
      <c r="FQ46" s="11"/>
      <c r="FR46" s="11"/>
      <c r="FS46" s="11"/>
      <c r="FT46" s="11"/>
      <c r="FU46" s="11"/>
      <c r="FV46" s="11"/>
      <c r="FW46" s="11"/>
      <c r="FX46" s="11"/>
      <c r="FY46" s="11"/>
      <c r="FZ46" s="11"/>
      <c r="GA46" s="11"/>
      <c r="GB46" s="11"/>
      <c r="GC46" s="11"/>
      <c r="GD46" s="11"/>
      <c r="GE46" s="11"/>
      <c r="GF46" s="11"/>
      <c r="GG46" s="11"/>
      <c r="GH46" s="11"/>
      <c r="GI46" s="11"/>
      <c r="GJ46" s="11"/>
      <c r="GK46" s="11"/>
      <c r="GL46" s="11"/>
      <c r="GM46" s="11"/>
      <c r="GN46" s="11"/>
      <c r="GO46" s="11"/>
      <c r="GP46" s="11"/>
      <c r="GQ46" s="11"/>
      <c r="GR46" s="11"/>
      <c r="GS46" s="11"/>
      <c r="GT46" s="11"/>
      <c r="GU46" s="11"/>
      <c r="GV46" s="11"/>
      <c r="GW46" s="11"/>
      <c r="GX46" s="11"/>
      <c r="GY46" s="11"/>
      <c r="GZ46" s="11"/>
      <c r="HA46" s="11"/>
      <c r="HB46" s="11"/>
      <c r="HC46" s="11"/>
      <c r="HD46" s="11"/>
      <c r="HE46" s="11"/>
      <c r="HF46" s="11"/>
      <c r="HG46" s="11"/>
      <c r="HH46" s="11"/>
      <c r="HI46" s="11"/>
      <c r="HJ46" s="11"/>
      <c r="HK46" s="11"/>
      <c r="HL46" s="11"/>
      <c r="HM46" s="11"/>
      <c r="HN46" s="11"/>
      <c r="HO46" s="11"/>
      <c r="HP46" s="11"/>
      <c r="HQ46" s="11"/>
      <c r="HR46" s="11"/>
      <c r="HS46" s="11"/>
      <c r="HT46" s="11"/>
      <c r="HU46" s="11"/>
      <c r="HV46" s="11"/>
      <c r="HW46" s="11"/>
      <c r="HX46" s="11"/>
      <c r="HY46" s="11"/>
      <c r="HZ46" s="11"/>
      <c r="IA46" s="11"/>
      <c r="IB46" s="11"/>
      <c r="IC46" s="11"/>
      <c r="ID46" s="11"/>
      <c r="IE46" s="11"/>
      <c r="IF46" s="11"/>
      <c r="IG46" s="11"/>
      <c r="IH46" s="11"/>
      <c r="II46" s="11"/>
      <c r="IJ46" s="11"/>
      <c r="IK46" s="11"/>
      <c r="IL46" s="11"/>
      <c r="IM46" s="11"/>
      <c r="IN46" s="11"/>
      <c r="IO46" s="11"/>
      <c r="IP46" s="11"/>
      <c r="IQ46" s="11"/>
      <c r="IR46" s="11"/>
      <c r="IS46" s="11"/>
      <c r="IT46" s="11"/>
      <c r="IU46" s="11"/>
      <c r="IV46" s="11"/>
      <c r="IW46" s="11"/>
      <c r="IX46" s="11"/>
      <c r="IY46" s="11"/>
      <c r="IZ46" s="11"/>
      <c r="JA46" s="11"/>
      <c r="JB46" s="11"/>
      <c r="JC46" s="11"/>
      <c r="JD46" s="11"/>
      <c r="JE46" s="11"/>
      <c r="JF46" s="11"/>
      <c r="JG46" s="11"/>
      <c r="JH46" s="11"/>
      <c r="JI46" s="11"/>
      <c r="JJ46" s="11"/>
      <c r="JK46" s="11"/>
      <c r="JL46" s="11"/>
      <c r="JM46" s="11"/>
      <c r="JN46" s="11"/>
      <c r="JO46" s="11"/>
      <c r="JP46" s="11"/>
      <c r="JQ46" s="11"/>
      <c r="JR46" s="11"/>
      <c r="JS46" s="11"/>
      <c r="JT46" s="11"/>
      <c r="JU46" s="11"/>
      <c r="JV46" s="11"/>
      <c r="JW46" s="11"/>
      <c r="JX46" s="11"/>
      <c r="JY46" s="11"/>
      <c r="JZ46" s="11"/>
      <c r="KA46" s="11"/>
      <c r="KB46" s="11"/>
      <c r="KC46" s="11"/>
      <c r="KD46" s="11"/>
      <c r="KE46" s="11"/>
      <c r="KF46" s="11"/>
      <c r="KG46" s="11"/>
      <c r="KH46" s="11"/>
      <c r="KI46" s="11"/>
      <c r="KJ46" s="11"/>
      <c r="KK46" s="11"/>
      <c r="KL46" s="11"/>
      <c r="KM46" s="11"/>
      <c r="KN46" s="11"/>
      <c r="KO46" s="11"/>
      <c r="KP46" s="11"/>
      <c r="KQ46" s="11"/>
      <c r="KR46" s="11"/>
      <c r="KS46" s="11"/>
      <c r="KT46" s="11"/>
      <c r="KU46" s="11"/>
      <c r="KV46" s="11"/>
      <c r="KW46" s="11"/>
      <c r="KX46" s="11"/>
      <c r="KY46" s="11"/>
      <c r="KZ46" s="11"/>
      <c r="LA46" s="11"/>
      <c r="LB46" s="11"/>
      <c r="LC46" s="11"/>
      <c r="LD46" s="11"/>
      <c r="LE46" s="11"/>
      <c r="LF46" s="11"/>
      <c r="LG46" s="11"/>
      <c r="LH46" s="11"/>
      <c r="LI46" s="11"/>
      <c r="LJ46" s="11"/>
      <c r="LK46" s="11"/>
      <c r="LL46" s="11"/>
      <c r="LM46" s="11"/>
      <c r="LN46" s="11"/>
      <c r="LO46" s="11"/>
      <c r="LP46" s="11"/>
      <c r="LQ46" s="11"/>
      <c r="LR46" s="11"/>
      <c r="LS46" s="11"/>
      <c r="LT46" s="11"/>
      <c r="LU46" s="11"/>
      <c r="LV46" s="11"/>
      <c r="LW46" s="11"/>
      <c r="LX46" s="11"/>
      <c r="LY46" s="11"/>
      <c r="LZ46" s="11"/>
      <c r="MA46" s="11"/>
      <c r="MB46" s="11"/>
      <c r="MC46" s="11"/>
      <c r="MD46" s="11"/>
      <c r="ME46" s="11"/>
      <c r="MF46" s="11"/>
      <c r="MG46" s="11"/>
      <c r="MH46" s="11"/>
      <c r="MI46" s="11"/>
      <c r="MJ46" s="11"/>
      <c r="MK46" s="11"/>
      <c r="ML46" s="11"/>
      <c r="MM46" s="11"/>
      <c r="MN46" s="11"/>
      <c r="MO46" s="11"/>
      <c r="MP46" s="11"/>
      <c r="MQ46" s="11"/>
      <c r="MR46" s="11"/>
      <c r="MS46" s="11"/>
      <c r="MT46" s="11"/>
      <c r="MU46" s="11"/>
      <c r="MV46" s="11"/>
      <c r="MW46" s="11"/>
      <c r="MX46" s="11"/>
      <c r="MY46" s="11"/>
      <c r="MZ46" s="11"/>
      <c r="NA46" s="11"/>
      <c r="NB46" s="11"/>
      <c r="NC46" s="11"/>
      <c r="ND46" s="11"/>
      <c r="NE46" s="11"/>
      <c r="NF46" s="11"/>
      <c r="NG46" s="11"/>
      <c r="NH46" s="11"/>
      <c r="NI46" s="11"/>
      <c r="NJ46" s="11"/>
      <c r="NK46" s="11"/>
      <c r="NL46" s="11"/>
      <c r="NM46" s="11"/>
      <c r="NN46" s="11"/>
      <c r="NO46" s="11"/>
      <c r="NP46" s="11"/>
      <c r="NQ46" s="11"/>
      <c r="NR46" s="11"/>
      <c r="NS46" s="11"/>
      <c r="NT46" s="11"/>
      <c r="NU46" s="11"/>
      <c r="NV46" s="11"/>
      <c r="NW46" s="11"/>
      <c r="NX46" s="11"/>
      <c r="NY46" s="11"/>
      <c r="NZ46" s="11"/>
      <c r="OA46" s="11"/>
      <c r="OB46" s="11"/>
      <c r="OC46" s="11"/>
      <c r="OD46" s="11"/>
      <c r="OE46" s="11"/>
      <c r="OF46" s="11"/>
      <c r="OG46" s="11"/>
      <c r="OH46" s="11"/>
      <c r="OI46" s="11"/>
      <c r="OJ46" s="11"/>
      <c r="OK46" s="11"/>
      <c r="OL46" s="11"/>
      <c r="OM46" s="11"/>
      <c r="ON46" s="11"/>
      <c r="OO46" s="11"/>
      <c r="OP46" s="11"/>
      <c r="OQ46" s="11"/>
      <c r="OR46" s="11"/>
      <c r="OS46" s="11"/>
      <c r="OT46" s="11"/>
      <c r="OU46" s="11"/>
      <c r="OV46" s="11"/>
      <c r="OW46" s="11"/>
      <c r="OX46" s="11"/>
      <c r="OY46" s="11"/>
      <c r="OZ46" s="11"/>
      <c r="PA46" s="11"/>
      <c r="PB46" s="11"/>
      <c r="PC46" s="11"/>
      <c r="PD46" s="11"/>
      <c r="PE46" s="11"/>
      <c r="PF46" s="11"/>
      <c r="PG46" s="11"/>
      <c r="PH46" s="11"/>
      <c r="PI46" s="11"/>
      <c r="PJ46" s="11"/>
      <c r="PK46" s="11"/>
      <c r="PL46" s="11"/>
      <c r="PM46" s="11"/>
      <c r="PN46" s="11"/>
      <c r="PO46" s="11"/>
      <c r="PP46" s="11"/>
      <c r="PQ46" s="11"/>
      <c r="PR46" s="11"/>
      <c r="PS46" s="11"/>
      <c r="PT46" s="11"/>
      <c r="PU46" s="11"/>
      <c r="PV46" s="11"/>
      <c r="PW46" s="11"/>
      <c r="PX46" s="11"/>
      <c r="PY46" s="11"/>
      <c r="PZ46" s="11"/>
      <c r="QA46" s="11"/>
      <c r="QB46" s="11"/>
      <c r="QC46" s="11"/>
      <c r="QD46" s="11"/>
      <c r="QE46" s="11"/>
      <c r="QF46" s="11"/>
      <c r="QG46" s="11"/>
      <c r="QH46" s="11"/>
      <c r="QI46" s="11"/>
      <c r="QJ46" s="11"/>
      <c r="QK46" s="11"/>
      <c r="QL46" s="11"/>
      <c r="QM46" s="11"/>
      <c r="QN46" s="11"/>
      <c r="QO46" s="11"/>
      <c r="QP46" s="11"/>
      <c r="QQ46" s="11"/>
      <c r="QR46" s="11"/>
      <c r="QS46" s="11"/>
      <c r="QT46" s="11"/>
      <c r="QU46" s="11"/>
      <c r="QV46" s="11"/>
      <c r="QW46" s="11"/>
      <c r="QX46" s="11"/>
      <c r="QY46" s="11"/>
      <c r="QZ46" s="11"/>
      <c r="RA46" s="11"/>
      <c r="RB46" s="11"/>
      <c r="RC46" s="11"/>
      <c r="RD46" s="11"/>
      <c r="RE46" s="11"/>
      <c r="RF46" s="11"/>
      <c r="RG46" s="11"/>
      <c r="RH46" s="11"/>
      <c r="RI46" s="11"/>
      <c r="RJ46" s="11"/>
      <c r="RK46" s="11"/>
      <c r="RL46" s="11"/>
      <c r="RM46" s="11"/>
      <c r="RN46" s="11"/>
      <c r="RO46" s="11"/>
      <c r="RP46" s="11"/>
      <c r="RQ46" s="11"/>
      <c r="RR46" s="11"/>
      <c r="RS46" s="11"/>
      <c r="RT46" s="11"/>
      <c r="RU46" s="11"/>
      <c r="RV46" s="11"/>
      <c r="RW46" s="11"/>
      <c r="RX46" s="11"/>
      <c r="RY46" s="11"/>
      <c r="RZ46" s="11"/>
      <c r="SA46" s="11"/>
      <c r="SB46" s="11"/>
      <c r="SC46" s="11"/>
      <c r="SD46" s="11"/>
      <c r="SE46" s="11"/>
      <c r="SF46" s="11"/>
      <c r="SG46" s="11"/>
      <c r="SH46" s="11"/>
      <c r="SI46" s="11"/>
      <c r="SJ46" s="11"/>
      <c r="SK46" s="11"/>
      <c r="SL46" s="11"/>
      <c r="SM46" s="11"/>
      <c r="SN46" s="11"/>
      <c r="SO46" s="11"/>
      <c r="SP46" s="11"/>
      <c r="SQ46" s="11"/>
      <c r="SR46" s="11"/>
      <c r="SS46" s="11"/>
      <c r="ST46" s="11"/>
      <c r="SU46" s="11"/>
      <c r="SV46" s="11"/>
      <c r="SW46" s="11"/>
      <c r="SX46" s="11"/>
      <c r="SY46" s="11"/>
      <c r="SZ46" s="11"/>
      <c r="TA46" s="11"/>
      <c r="TB46" s="11"/>
      <c r="TC46" s="11"/>
      <c r="TD46" s="11"/>
      <c r="TE46" s="11"/>
      <c r="TF46" s="11"/>
      <c r="TG46" s="11"/>
      <c r="TH46" s="11"/>
      <c r="TI46" s="11"/>
      <c r="TJ46" s="11"/>
      <c r="TK46" s="11"/>
      <c r="TL46" s="11"/>
      <c r="TM46" s="11"/>
      <c r="TN46" s="11"/>
      <c r="TO46" s="11"/>
      <c r="TP46" s="11"/>
      <c r="TQ46" s="11"/>
      <c r="TR46" s="11"/>
      <c r="TS46" s="11"/>
      <c r="TT46" s="11"/>
      <c r="TU46" s="11"/>
      <c r="TV46" s="11"/>
      <c r="TW46" s="11"/>
      <c r="TX46" s="11"/>
      <c r="TY46" s="11"/>
      <c r="TZ46" s="11"/>
      <c r="UA46" s="11"/>
      <c r="UB46" s="11"/>
      <c r="UC46" s="11"/>
      <c r="UD46" s="11"/>
      <c r="UE46" s="11"/>
      <c r="UF46" s="11"/>
      <c r="UG46" s="11"/>
      <c r="UH46" s="11"/>
      <c r="UI46" s="11"/>
      <c r="UJ46" s="11"/>
      <c r="UK46" s="11"/>
      <c r="UL46" s="11"/>
      <c r="UM46" s="11"/>
      <c r="UN46" s="11"/>
      <c r="UO46" s="11"/>
      <c r="UP46" s="11"/>
      <c r="UQ46" s="11"/>
      <c r="UR46" s="11"/>
      <c r="US46" s="11"/>
      <c r="UT46" s="11"/>
      <c r="UU46" s="11"/>
      <c r="UV46" s="11"/>
      <c r="UW46" s="11"/>
      <c r="UX46" s="11"/>
      <c r="UY46" s="11"/>
      <c r="UZ46" s="11"/>
      <c r="VA46" s="11"/>
      <c r="VB46" s="11"/>
      <c r="VC46" s="11"/>
      <c r="VD46" s="11"/>
      <c r="VE46" s="11"/>
      <c r="VF46" s="11"/>
      <c r="VG46" s="11"/>
      <c r="VH46" s="11"/>
      <c r="VI46" s="11"/>
      <c r="VJ46" s="11"/>
      <c r="VK46" s="11"/>
      <c r="VL46" s="11"/>
      <c r="VM46" s="11"/>
      <c r="VN46" s="11"/>
      <c r="VO46" s="11"/>
      <c r="VP46" s="11"/>
      <c r="VQ46" s="11"/>
      <c r="VR46" s="11"/>
      <c r="VS46" s="11"/>
      <c r="VT46" s="11"/>
      <c r="VU46" s="11"/>
      <c r="VV46" s="11"/>
      <c r="VW46" s="11"/>
      <c r="VX46" s="11"/>
      <c r="VY46" s="11"/>
      <c r="VZ46" s="11"/>
      <c r="WA46" s="11"/>
      <c r="WB46" s="11"/>
      <c r="WC46" s="11"/>
      <c r="WD46" s="11"/>
      <c r="WE46" s="11"/>
      <c r="WF46" s="11"/>
      <c r="WG46" s="11"/>
      <c r="WH46" s="11"/>
      <c r="WI46" s="11"/>
      <c r="WJ46" s="11"/>
      <c r="WK46" s="11"/>
      <c r="WL46" s="11"/>
      <c r="WM46" s="11"/>
      <c r="WN46" s="11"/>
      <c r="WO46" s="11"/>
      <c r="WP46" s="11"/>
      <c r="WQ46" s="11"/>
      <c r="WR46" s="11"/>
      <c r="WS46" s="11"/>
      <c r="WT46" s="11"/>
      <c r="WU46" s="11"/>
      <c r="WV46" s="11"/>
      <c r="WW46" s="11"/>
      <c r="WX46" s="11"/>
      <c r="WY46" s="11"/>
      <c r="WZ46" s="11"/>
      <c r="XA46" s="11"/>
      <c r="XB46" s="11"/>
      <c r="XC46" s="11"/>
      <c r="XD46" s="11"/>
      <c r="XE46" s="11"/>
      <c r="XF46" s="11"/>
      <c r="XG46" s="11"/>
      <c r="XH46" s="11"/>
      <c r="XI46" s="11"/>
      <c r="XJ46" s="11"/>
      <c r="XK46" s="11"/>
      <c r="XL46" s="11"/>
      <c r="XM46" s="11"/>
      <c r="XN46" s="11"/>
      <c r="XO46" s="11"/>
      <c r="XP46" s="11"/>
      <c r="XQ46" s="11"/>
      <c r="XR46" s="11"/>
      <c r="XS46" s="11"/>
      <c r="XT46" s="11"/>
      <c r="XU46" s="11"/>
      <c r="XV46" s="11"/>
      <c r="XW46" s="11"/>
      <c r="XX46" s="11"/>
      <c r="XY46" s="11"/>
      <c r="XZ46" s="11"/>
      <c r="YA46" s="11"/>
      <c r="YB46" s="11"/>
      <c r="YC46" s="11"/>
      <c r="YD46" s="11"/>
      <c r="YE46" s="11"/>
      <c r="YF46" s="11"/>
      <c r="YG46" s="11"/>
      <c r="YH46" s="11"/>
      <c r="YI46" s="11"/>
      <c r="YJ46" s="11"/>
      <c r="YK46" s="11"/>
      <c r="YL46" s="11"/>
      <c r="YM46" s="11"/>
      <c r="YN46" s="11"/>
      <c r="YO46" s="11"/>
      <c r="YP46" s="11"/>
      <c r="YQ46" s="11"/>
      <c r="YR46" s="11"/>
      <c r="YS46" s="11"/>
      <c r="YT46" s="11"/>
      <c r="YU46" s="11"/>
      <c r="YV46" s="11"/>
      <c r="YW46" s="11"/>
      <c r="YX46" s="11"/>
      <c r="YY46" s="11"/>
      <c r="YZ46" s="11"/>
      <c r="ZA46" s="11"/>
      <c r="ZB46" s="11"/>
      <c r="ZC46" s="11"/>
      <c r="ZD46" s="11"/>
      <c r="ZE46" s="11"/>
      <c r="ZF46" s="11"/>
      <c r="ZG46" s="11"/>
      <c r="ZH46" s="11"/>
      <c r="ZI46" s="11"/>
      <c r="ZJ46" s="11"/>
      <c r="ZK46" s="11"/>
      <c r="ZL46" s="11"/>
      <c r="ZM46" s="11"/>
      <c r="ZN46" s="11"/>
      <c r="ZO46" s="11"/>
      <c r="ZP46" s="11"/>
      <c r="ZQ46" s="11"/>
      <c r="ZR46" s="11"/>
      <c r="ZS46" s="11"/>
      <c r="ZT46" s="11"/>
      <c r="ZU46" s="11"/>
      <c r="ZV46" s="11"/>
      <c r="ZW46" s="11"/>
      <c r="ZX46" s="11"/>
      <c r="ZY46" s="11"/>
      <c r="ZZ46" s="11"/>
      <c r="AAA46" s="11"/>
      <c r="AAB46" s="11"/>
      <c r="AAC46" s="11"/>
      <c r="AAD46" s="11"/>
      <c r="AAE46" s="11"/>
      <c r="AAF46" s="11"/>
      <c r="AAG46" s="11"/>
      <c r="AAH46" s="11"/>
      <c r="AAI46" s="11"/>
      <c r="AAJ46" s="11"/>
      <c r="AAK46" s="11"/>
      <c r="AAL46" s="11"/>
      <c r="AAM46" s="11"/>
      <c r="AAN46" s="11"/>
      <c r="AAO46" s="11"/>
      <c r="AAP46" s="11"/>
      <c r="AAQ46" s="11"/>
      <c r="AAR46" s="11"/>
      <c r="AAS46" s="11"/>
      <c r="AAT46" s="11"/>
      <c r="AAU46" s="11"/>
      <c r="AAV46" s="11"/>
      <c r="AAW46" s="11"/>
      <c r="AAX46" s="11"/>
      <c r="AAY46" s="11"/>
      <c r="AAZ46" s="11"/>
      <c r="ABA46" s="11"/>
      <c r="ABB46" s="11"/>
      <c r="ABC46" s="11"/>
      <c r="ABD46" s="11"/>
      <c r="ABE46" s="11"/>
      <c r="ABF46" s="11"/>
      <c r="ABG46" s="11"/>
      <c r="ABH46" s="11"/>
      <c r="ABI46" s="11"/>
      <c r="ABJ46" s="11"/>
      <c r="ABK46" s="11"/>
      <c r="ABL46" s="11"/>
      <c r="ABM46" s="11"/>
      <c r="ABN46" s="11"/>
      <c r="ABO46" s="11"/>
      <c r="ABP46" s="11"/>
      <c r="ABQ46" s="11"/>
      <c r="ABR46" s="11"/>
      <c r="ABS46" s="11"/>
      <c r="ABT46" s="11"/>
      <c r="ABU46" s="11"/>
      <c r="ABV46" s="11"/>
      <c r="ABW46" s="11"/>
      <c r="ABX46" s="11"/>
      <c r="ABY46" s="11"/>
      <c r="ABZ46" s="11"/>
      <c r="ACA46" s="11"/>
      <c r="ACB46" s="11"/>
      <c r="ACC46" s="11"/>
      <c r="ACD46" s="11"/>
      <c r="ACE46" s="11"/>
      <c r="ACF46" s="11"/>
      <c r="ACG46" s="11"/>
      <c r="ACH46" s="11"/>
      <c r="ACI46" s="11"/>
      <c r="ACJ46" s="11"/>
      <c r="ACK46" s="11"/>
      <c r="ACL46" s="11"/>
      <c r="ACM46" s="11"/>
      <c r="ACN46" s="11"/>
      <c r="ACO46" s="11"/>
      <c r="ACP46" s="11"/>
      <c r="ACQ46" s="11"/>
      <c r="ACR46" s="11"/>
      <c r="ACS46" s="11"/>
      <c r="ACT46" s="11"/>
      <c r="ACU46" s="11"/>
      <c r="ACV46" s="11"/>
      <c r="ACW46" s="11"/>
      <c r="ACX46" s="11"/>
      <c r="ACY46" s="11"/>
      <c r="ACZ46" s="11"/>
      <c r="ADA46" s="11"/>
      <c r="ADB46" s="11"/>
      <c r="ADC46" s="11"/>
      <c r="ADD46" s="11"/>
      <c r="ADE46" s="11"/>
      <c r="ADF46" s="11"/>
      <c r="ADG46" s="11"/>
      <c r="ADH46" s="11"/>
      <c r="ADI46" s="11"/>
      <c r="ADJ46" s="11"/>
      <c r="ADK46" s="11"/>
      <c r="ADL46" s="11"/>
      <c r="ADM46" s="11"/>
      <c r="ADN46" s="11"/>
      <c r="ADO46" s="11"/>
      <c r="ADP46" s="11"/>
      <c r="ADQ46" s="11"/>
      <c r="ADR46" s="11"/>
      <c r="ADS46" s="11"/>
      <c r="ADT46" s="11"/>
      <c r="ADU46" s="11"/>
      <c r="ADV46" s="11"/>
      <c r="ADW46" s="11"/>
      <c r="ADX46" s="11"/>
      <c r="ADY46" s="11"/>
      <c r="ADZ46" s="11"/>
      <c r="AEA46" s="11"/>
      <c r="AEB46" s="11"/>
      <c r="AEC46" s="11"/>
      <c r="AED46" s="11"/>
      <c r="AEE46" s="11"/>
      <c r="AEF46" s="11"/>
      <c r="AEG46" s="11"/>
      <c r="AEH46" s="11"/>
      <c r="AEI46" s="11"/>
      <c r="AEJ46" s="11"/>
      <c r="AEK46" s="11"/>
      <c r="AEL46" s="11"/>
      <c r="AEM46" s="11"/>
      <c r="AEN46" s="11"/>
      <c r="AEO46" s="11"/>
      <c r="AEP46" s="11"/>
      <c r="AEQ46" s="11"/>
      <c r="AER46" s="11"/>
      <c r="AES46" s="11"/>
      <c r="AET46" s="11"/>
      <c r="AEU46" s="11"/>
      <c r="AEV46" s="11"/>
      <c r="AEW46" s="11"/>
      <c r="AEX46" s="11"/>
      <c r="AEY46" s="11"/>
      <c r="AEZ46" s="11"/>
      <c r="AFA46" s="11"/>
      <c r="AFB46" s="11"/>
      <c r="AFC46" s="11"/>
      <c r="AFD46" s="11"/>
      <c r="AFE46" s="11"/>
      <c r="AFF46" s="11"/>
      <c r="AFG46" s="11"/>
      <c r="AFH46" s="11"/>
      <c r="AFI46" s="11"/>
      <c r="AFJ46" s="11"/>
      <c r="AFK46" s="11"/>
      <c r="AFL46" s="11"/>
      <c r="AFM46" s="11"/>
      <c r="AFN46" s="11"/>
      <c r="AFO46" s="11"/>
      <c r="AFP46" s="11"/>
      <c r="AFQ46" s="11"/>
      <c r="AFR46" s="11"/>
      <c r="AFS46" s="11"/>
      <c r="AFT46" s="11"/>
      <c r="AFU46" s="11"/>
      <c r="AFV46" s="11"/>
      <c r="AFW46" s="11"/>
      <c r="AFX46" s="11"/>
      <c r="AFY46" s="11"/>
      <c r="AFZ46" s="11"/>
      <c r="AGA46" s="11"/>
      <c r="AGB46" s="11"/>
      <c r="AGC46" s="11"/>
      <c r="AGD46" s="11"/>
      <c r="AGE46" s="11"/>
      <c r="AGF46" s="11"/>
      <c r="AGG46" s="11"/>
      <c r="AGH46" s="11"/>
      <c r="AGI46" s="11"/>
      <c r="AGJ46" s="11"/>
      <c r="AGK46" s="11"/>
      <c r="AGL46" s="11"/>
      <c r="AGM46" s="11"/>
      <c r="AGN46" s="11"/>
      <c r="AGO46" s="11"/>
      <c r="AGP46" s="11"/>
      <c r="AGQ46" s="11"/>
      <c r="AGR46" s="11"/>
      <c r="AGS46" s="11"/>
      <c r="AGT46" s="11"/>
      <c r="AGU46" s="11"/>
      <c r="AGV46" s="11"/>
      <c r="AGW46" s="11"/>
      <c r="AGX46" s="11"/>
      <c r="AGY46" s="11"/>
      <c r="AGZ46" s="11"/>
      <c r="AHA46" s="11"/>
      <c r="AHB46" s="11"/>
      <c r="AHC46" s="11"/>
      <c r="AHD46" s="11"/>
      <c r="AHE46" s="11"/>
      <c r="AHF46" s="11"/>
      <c r="AHG46" s="11"/>
      <c r="AHH46" s="11"/>
      <c r="AHI46" s="11"/>
      <c r="AHJ46" s="11"/>
      <c r="AHK46" s="11"/>
      <c r="AHL46" s="11"/>
      <c r="AHM46" s="11"/>
      <c r="AHN46" s="11"/>
      <c r="AHO46" s="11"/>
      <c r="AHP46" s="11"/>
      <c r="AHQ46" s="11"/>
      <c r="AHR46" s="11"/>
      <c r="AHS46" s="11"/>
      <c r="AHT46" s="11"/>
      <c r="AHU46" s="11"/>
      <c r="AHV46" s="11"/>
      <c r="AHW46" s="11"/>
      <c r="AHX46" s="11"/>
      <c r="AHY46" s="11"/>
      <c r="AHZ46" s="11"/>
      <c r="AIA46" s="11"/>
      <c r="AIB46" s="11"/>
      <c r="AIC46" s="11"/>
      <c r="AID46" s="11"/>
      <c r="AIE46" s="11"/>
      <c r="AIF46" s="11"/>
      <c r="AIG46" s="11"/>
      <c r="AIH46" s="11"/>
      <c r="AII46" s="11"/>
      <c r="AIJ46" s="11"/>
      <c r="AIK46" s="11"/>
      <c r="AIL46" s="11"/>
      <c r="AIM46" s="11"/>
    </row>
    <row r="47">
      <c r="B47" s="7" t="s">
        <v>500</v>
      </c>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c r="AO47" s="11"/>
      <c r="AP47" s="11"/>
      <c r="AQ47" s="11"/>
      <c r="AR47" s="11"/>
      <c r="AS47" s="11"/>
      <c r="AT47" s="11"/>
      <c r="AU47" s="11"/>
      <c r="AV47" s="11"/>
      <c r="AW47" s="11"/>
      <c r="AX47" s="11"/>
      <c r="AY47" s="11"/>
      <c r="AZ47" s="11"/>
      <c r="BA47" s="11"/>
      <c r="BB47" s="11"/>
      <c r="BC47" s="11"/>
      <c r="BD47" s="11"/>
      <c r="BE47" s="11"/>
      <c r="BF47" s="11"/>
      <c r="BG47" s="11"/>
      <c r="BH47" s="11"/>
      <c r="BI47" s="11"/>
      <c r="BJ47" s="11"/>
      <c r="BK47" s="11"/>
      <c r="BL47" s="11"/>
      <c r="BM47" s="11"/>
      <c r="BN47" s="11"/>
      <c r="BO47" s="11"/>
      <c r="BP47" s="11"/>
      <c r="BQ47" s="11"/>
      <c r="BR47" s="11"/>
      <c r="BS47" s="11"/>
      <c r="BT47" s="11"/>
      <c r="BU47" s="11"/>
      <c r="BV47" s="11"/>
      <c r="BW47" s="11"/>
      <c r="BX47" s="11"/>
      <c r="BY47" s="11"/>
      <c r="BZ47" s="11"/>
      <c r="CA47" s="11"/>
      <c r="CB47" s="11"/>
      <c r="CC47" s="11"/>
      <c r="CD47" s="11"/>
      <c r="CE47" s="11"/>
      <c r="CF47" s="11"/>
      <c r="CG47" s="11"/>
      <c r="CH47" s="11"/>
      <c r="CI47" s="11"/>
      <c r="CJ47" s="11"/>
      <c r="CK47" s="11"/>
      <c r="CL47" s="11"/>
      <c r="CM47" s="11"/>
      <c r="CN47" s="11"/>
      <c r="CO47" s="11"/>
      <c r="CP47" s="11"/>
      <c r="CQ47" s="11"/>
      <c r="CR47" s="11"/>
      <c r="CS47" s="11"/>
      <c r="CT47" s="11"/>
      <c r="CU47" s="11"/>
      <c r="CV47" s="11"/>
      <c r="CW47" s="11"/>
      <c r="CX47" s="11"/>
      <c r="CY47" s="11"/>
      <c r="CZ47" s="11"/>
      <c r="DA47" s="11"/>
      <c r="DB47" s="11"/>
      <c r="DC47" s="11"/>
      <c r="DD47" s="11"/>
      <c r="DE47" s="11"/>
      <c r="DF47" s="11"/>
      <c r="DG47" s="11"/>
      <c r="DH47" s="11"/>
      <c r="DI47" s="11"/>
      <c r="DJ47" s="11"/>
      <c r="DK47" s="11"/>
      <c r="DL47" s="11"/>
      <c r="DM47" s="11"/>
      <c r="DN47" s="11"/>
      <c r="DO47" s="11"/>
      <c r="DP47" s="11"/>
      <c r="DQ47" s="11"/>
      <c r="DR47" s="11"/>
      <c r="DS47" s="11"/>
      <c r="DT47" s="11"/>
      <c r="DU47" s="11"/>
      <c r="DV47" s="11"/>
      <c r="DW47" s="11"/>
      <c r="DX47" s="11"/>
      <c r="DY47" s="11"/>
      <c r="DZ47" s="11"/>
      <c r="EA47" s="11"/>
      <c r="EB47" s="11"/>
      <c r="EC47" s="11"/>
      <c r="ED47" s="11"/>
      <c r="EE47" s="11"/>
      <c r="EF47" s="11"/>
      <c r="EG47" s="11"/>
      <c r="EH47" s="11"/>
      <c r="EI47" s="11"/>
      <c r="EJ47" s="11"/>
      <c r="EK47" s="11"/>
      <c r="EL47" s="11"/>
      <c r="EM47" s="11"/>
      <c r="EN47" s="11"/>
      <c r="EO47" s="11"/>
      <c r="EP47" s="11"/>
      <c r="EQ47" s="11"/>
      <c r="ER47" s="11"/>
      <c r="ES47" s="11"/>
      <c r="ET47" s="11"/>
      <c r="EU47" s="11"/>
      <c r="EV47" s="11"/>
      <c r="EW47" s="11"/>
      <c r="EX47" s="11"/>
      <c r="EY47" s="11"/>
      <c r="EZ47" s="11"/>
      <c r="FA47" s="11"/>
      <c r="FB47" s="11"/>
      <c r="FC47" s="11"/>
      <c r="FD47" s="11"/>
      <c r="FE47" s="11"/>
      <c r="FF47" s="11"/>
      <c r="FG47" s="11"/>
      <c r="FH47" s="11"/>
      <c r="FI47" s="11"/>
      <c r="FJ47" s="11"/>
      <c r="FK47" s="11"/>
      <c r="FL47" s="11"/>
      <c r="FM47" s="11"/>
      <c r="FN47" s="11"/>
      <c r="FO47" s="11"/>
      <c r="FP47" s="11"/>
      <c r="FQ47" s="11"/>
      <c r="FR47" s="11"/>
      <c r="FS47" s="11"/>
      <c r="FT47" s="11"/>
      <c r="FU47" s="11"/>
      <c r="FV47" s="11"/>
      <c r="FW47" s="11"/>
      <c r="FX47" s="11"/>
      <c r="FY47" s="11"/>
      <c r="FZ47" s="11"/>
      <c r="GA47" s="11"/>
      <c r="GB47" s="11"/>
      <c r="GC47" s="11"/>
      <c r="GD47" s="11"/>
      <c r="GE47" s="11"/>
      <c r="GF47" s="11"/>
      <c r="GG47" s="11"/>
      <c r="GH47" s="11"/>
      <c r="GI47" s="11"/>
      <c r="GJ47" s="11"/>
      <c r="GK47" s="11"/>
      <c r="GL47" s="11"/>
      <c r="GM47" s="11"/>
      <c r="GN47" s="11"/>
      <c r="GO47" s="11"/>
      <c r="GP47" s="11"/>
      <c r="GQ47" s="11"/>
      <c r="GR47" s="11"/>
      <c r="GS47" s="11"/>
      <c r="GT47" s="11"/>
      <c r="GU47" s="11"/>
      <c r="GV47" s="11"/>
      <c r="GW47" s="11"/>
      <c r="GX47" s="11"/>
      <c r="GY47" s="11"/>
      <c r="GZ47" s="11"/>
      <c r="HA47" s="11"/>
      <c r="HB47" s="11"/>
      <c r="HC47" s="11"/>
      <c r="HD47" s="11"/>
      <c r="HE47" s="11"/>
      <c r="HF47" s="11"/>
      <c r="HG47" s="11"/>
      <c r="HH47" s="11"/>
      <c r="HI47" s="11"/>
      <c r="HJ47" s="11"/>
      <c r="HK47" s="11"/>
      <c r="HL47" s="11"/>
      <c r="HM47" s="11"/>
      <c r="HN47" s="11"/>
      <c r="HO47" s="11"/>
      <c r="HP47" s="11"/>
      <c r="HQ47" s="11"/>
      <c r="HR47" s="11"/>
      <c r="HS47" s="11"/>
      <c r="HT47" s="11"/>
      <c r="HU47" s="11"/>
      <c r="HV47" s="11"/>
      <c r="HW47" s="11"/>
      <c r="HX47" s="11"/>
      <c r="HY47" s="11"/>
      <c r="HZ47" s="11"/>
      <c r="IA47" s="11"/>
      <c r="IB47" s="11"/>
      <c r="IC47" s="11"/>
      <c r="ID47" s="11"/>
      <c r="IE47" s="11"/>
      <c r="IF47" s="11"/>
      <c r="IG47" s="11"/>
      <c r="IH47" s="11"/>
      <c r="II47" s="11"/>
      <c r="IJ47" s="11"/>
      <c r="IK47" s="11"/>
      <c r="IL47" s="11"/>
      <c r="IM47" s="11"/>
      <c r="IN47" s="11"/>
      <c r="IO47" s="11"/>
      <c r="IP47" s="11"/>
      <c r="IQ47" s="11"/>
      <c r="IR47" s="11"/>
      <c r="IS47" s="11"/>
      <c r="IT47" s="11"/>
      <c r="IU47" s="11"/>
      <c r="IV47" s="11"/>
      <c r="IW47" s="11"/>
      <c r="IX47" s="11"/>
      <c r="IY47" s="11"/>
      <c r="IZ47" s="11"/>
      <c r="JA47" s="11"/>
      <c r="JB47" s="11"/>
      <c r="JC47" s="11"/>
      <c r="JD47" s="11"/>
      <c r="JE47" s="11"/>
      <c r="JF47" s="11"/>
      <c r="JG47" s="11"/>
      <c r="JH47" s="11"/>
      <c r="JI47" s="11"/>
      <c r="JJ47" s="11"/>
      <c r="JK47" s="11"/>
      <c r="JL47" s="11"/>
      <c r="JM47" s="11"/>
      <c r="JN47" s="11"/>
      <c r="JO47" s="11"/>
      <c r="JP47" s="11"/>
      <c r="JQ47" s="11"/>
      <c r="JR47" s="11"/>
      <c r="JS47" s="11"/>
      <c r="JT47" s="11"/>
      <c r="JU47" s="11"/>
      <c r="JV47" s="11"/>
      <c r="JW47" s="11"/>
      <c r="JX47" s="11"/>
      <c r="JY47" s="11"/>
      <c r="JZ47" s="11"/>
      <c r="KA47" s="11"/>
      <c r="KB47" s="11"/>
      <c r="KC47" s="11"/>
      <c r="KD47" s="11"/>
      <c r="KE47" s="11"/>
      <c r="KF47" s="11"/>
      <c r="KG47" s="11"/>
      <c r="KH47" s="11"/>
      <c r="KI47" s="11"/>
      <c r="KJ47" s="11"/>
      <c r="KK47" s="11"/>
      <c r="KL47" s="11"/>
      <c r="KM47" s="11"/>
      <c r="KN47" s="11"/>
      <c r="KO47" s="11"/>
      <c r="KP47" s="11"/>
      <c r="KQ47" s="11"/>
      <c r="KR47" s="11"/>
      <c r="KS47" s="11"/>
      <c r="KT47" s="11"/>
      <c r="KU47" s="11"/>
      <c r="KV47" s="11"/>
      <c r="KW47" s="11"/>
      <c r="KX47" s="11"/>
      <c r="KY47" s="11"/>
      <c r="KZ47" s="11"/>
      <c r="LA47" s="11"/>
      <c r="LB47" s="11"/>
      <c r="LC47" s="11"/>
      <c r="LD47" s="11"/>
      <c r="LE47" s="11"/>
      <c r="LF47" s="11"/>
      <c r="LG47" s="11"/>
      <c r="LH47" s="11"/>
      <c r="LI47" s="11"/>
      <c r="LJ47" s="11"/>
      <c r="LK47" s="11"/>
      <c r="LL47" s="11"/>
      <c r="LM47" s="11"/>
      <c r="LN47" s="11"/>
      <c r="LO47" s="11"/>
      <c r="LP47" s="11"/>
      <c r="LQ47" s="11"/>
      <c r="LR47" s="11"/>
      <c r="LS47" s="11"/>
      <c r="LT47" s="11"/>
      <c r="LU47" s="11"/>
      <c r="LV47" s="11"/>
      <c r="LW47" s="11"/>
      <c r="LX47" s="11"/>
      <c r="LY47" s="11"/>
      <c r="LZ47" s="11"/>
      <c r="MA47" s="11"/>
      <c r="MB47" s="11"/>
      <c r="MC47" s="11"/>
      <c r="MD47" s="11"/>
      <c r="ME47" s="11"/>
      <c r="MF47" s="11"/>
      <c r="MG47" s="11"/>
      <c r="MH47" s="11"/>
      <c r="MI47" s="11"/>
      <c r="MJ47" s="11"/>
      <c r="MK47" s="11"/>
      <c r="ML47" s="11"/>
      <c r="MM47" s="11"/>
      <c r="MN47" s="11"/>
      <c r="MO47" s="11"/>
      <c r="MP47" s="11"/>
      <c r="MQ47" s="11"/>
      <c r="MR47" s="11"/>
      <c r="MS47" s="11"/>
      <c r="MT47" s="11"/>
      <c r="MU47" s="11"/>
      <c r="MV47" s="11"/>
      <c r="MW47" s="11"/>
      <c r="MX47" s="11"/>
      <c r="MY47" s="11"/>
      <c r="MZ47" s="11"/>
      <c r="NA47" s="11"/>
      <c r="NB47" s="11"/>
      <c r="NC47" s="11"/>
      <c r="ND47" s="11"/>
      <c r="NE47" s="11"/>
      <c r="NF47" s="11"/>
      <c r="NG47" s="11"/>
      <c r="NH47" s="11"/>
      <c r="NI47" s="11"/>
      <c r="NJ47" s="11"/>
      <c r="NK47" s="11"/>
      <c r="NL47" s="11"/>
      <c r="NM47" s="11"/>
      <c r="NN47" s="11"/>
      <c r="NO47" s="11"/>
      <c r="NP47" s="11"/>
      <c r="NQ47" s="11"/>
      <c r="NR47" s="11"/>
      <c r="NS47" s="11"/>
      <c r="NT47" s="11"/>
      <c r="NU47" s="11"/>
      <c r="NV47" s="11"/>
      <c r="NW47" s="11"/>
      <c r="NX47" s="11"/>
      <c r="NY47" s="11"/>
      <c r="NZ47" s="11"/>
      <c r="OA47" s="11"/>
      <c r="OB47" s="11"/>
      <c r="OC47" s="11"/>
      <c r="OD47" s="11"/>
      <c r="OE47" s="11"/>
      <c r="OF47" s="11"/>
      <c r="OG47" s="11"/>
      <c r="OH47" s="11"/>
      <c r="OI47" s="11"/>
      <c r="OJ47" s="11"/>
      <c r="OK47" s="11"/>
      <c r="OL47" s="11"/>
      <c r="OM47" s="11"/>
      <c r="ON47" s="11"/>
      <c r="OO47" s="11"/>
      <c r="OP47" s="11"/>
      <c r="OQ47" s="11"/>
      <c r="OR47" s="11"/>
      <c r="OS47" s="11"/>
      <c r="OT47" s="11"/>
      <c r="OU47" s="11"/>
      <c r="OV47" s="11"/>
      <c r="OW47" s="11"/>
      <c r="OX47" s="11"/>
      <c r="OY47" s="11"/>
      <c r="OZ47" s="11"/>
      <c r="PA47" s="11"/>
      <c r="PB47" s="11"/>
      <c r="PC47" s="11"/>
      <c r="PD47" s="11"/>
      <c r="PE47" s="11"/>
      <c r="PF47" s="11"/>
      <c r="PG47" s="11"/>
      <c r="PH47" s="11"/>
      <c r="PI47" s="11"/>
      <c r="PJ47" s="11"/>
      <c r="PK47" s="11"/>
      <c r="PL47" s="11"/>
      <c r="PM47" s="11"/>
      <c r="PN47" s="11"/>
      <c r="PO47" s="11"/>
      <c r="PP47" s="11"/>
      <c r="PQ47" s="11"/>
      <c r="PR47" s="11"/>
      <c r="PS47" s="11"/>
      <c r="PT47" s="11"/>
      <c r="PU47" s="11"/>
      <c r="PV47" s="11"/>
      <c r="PW47" s="11"/>
      <c r="PX47" s="11"/>
      <c r="PY47" s="11"/>
      <c r="PZ47" s="11"/>
      <c r="QA47" s="11"/>
      <c r="QB47" s="11"/>
      <c r="QC47" s="11"/>
      <c r="QD47" s="11"/>
      <c r="QE47" s="11"/>
      <c r="QF47" s="11"/>
      <c r="QG47" s="11"/>
      <c r="QH47" s="11"/>
      <c r="QI47" s="11"/>
      <c r="QJ47" s="11"/>
      <c r="QK47" s="11"/>
      <c r="QL47" s="11"/>
      <c r="QM47" s="11"/>
      <c r="QN47" s="11"/>
      <c r="QO47" s="11"/>
      <c r="QP47" s="11"/>
      <c r="QQ47" s="11"/>
      <c r="QR47" s="11"/>
      <c r="QS47" s="11"/>
      <c r="QT47" s="11"/>
      <c r="QU47" s="11"/>
      <c r="QV47" s="11"/>
      <c r="QW47" s="11"/>
      <c r="QX47" s="11"/>
      <c r="QY47" s="11"/>
      <c r="QZ47" s="11"/>
      <c r="RA47" s="11"/>
      <c r="RB47" s="11"/>
      <c r="RC47" s="11"/>
      <c r="RD47" s="11"/>
      <c r="RE47" s="11"/>
      <c r="RF47" s="11"/>
      <c r="RG47" s="11"/>
      <c r="RH47" s="11"/>
      <c r="RI47" s="11"/>
      <c r="RJ47" s="11"/>
      <c r="RK47" s="11"/>
      <c r="RL47" s="11"/>
      <c r="RM47" s="11"/>
      <c r="RN47" s="11"/>
      <c r="RO47" s="11"/>
      <c r="RP47" s="11"/>
      <c r="RQ47" s="11"/>
      <c r="RR47" s="11"/>
      <c r="RS47" s="11"/>
      <c r="RT47" s="11"/>
      <c r="RU47" s="11"/>
      <c r="RV47" s="11"/>
      <c r="RW47" s="11"/>
      <c r="RX47" s="11"/>
      <c r="RY47" s="11"/>
      <c r="RZ47" s="11"/>
      <c r="SA47" s="11"/>
      <c r="SB47" s="11"/>
      <c r="SC47" s="11"/>
      <c r="SD47" s="11"/>
      <c r="SE47" s="11"/>
      <c r="SF47" s="11"/>
      <c r="SG47" s="11"/>
      <c r="SH47" s="11"/>
      <c r="SI47" s="11"/>
      <c r="SJ47" s="11"/>
      <c r="SK47" s="11"/>
      <c r="SL47" s="11"/>
      <c r="SM47" s="11"/>
      <c r="SN47" s="11"/>
      <c r="SO47" s="11"/>
      <c r="SP47" s="11"/>
      <c r="SQ47" s="11"/>
      <c r="SR47" s="11"/>
      <c r="SS47" s="11"/>
      <c r="ST47" s="11"/>
      <c r="SU47" s="11"/>
      <c r="SV47" s="11"/>
      <c r="SW47" s="11"/>
      <c r="SX47" s="11"/>
      <c r="SY47" s="11"/>
      <c r="SZ47" s="11"/>
      <c r="TA47" s="11"/>
      <c r="TB47" s="11"/>
      <c r="TC47" s="11"/>
      <c r="TD47" s="11"/>
      <c r="TE47" s="11"/>
      <c r="TF47" s="11"/>
      <c r="TG47" s="11"/>
      <c r="TH47" s="11"/>
      <c r="TI47" s="11"/>
      <c r="TJ47" s="11"/>
      <c r="TK47" s="11"/>
      <c r="TL47" s="11"/>
      <c r="TM47" s="11"/>
      <c r="TN47" s="11"/>
      <c r="TO47" s="11"/>
      <c r="TP47" s="11"/>
      <c r="TQ47" s="11"/>
      <c r="TR47" s="11"/>
      <c r="TS47" s="11"/>
      <c r="TT47" s="11"/>
      <c r="TU47" s="11"/>
      <c r="TV47" s="11"/>
      <c r="TW47" s="11"/>
      <c r="TX47" s="11"/>
      <c r="TY47" s="11"/>
      <c r="TZ47" s="11"/>
      <c r="UA47" s="11"/>
      <c r="UB47" s="11"/>
      <c r="UC47" s="11"/>
      <c r="UD47" s="11"/>
      <c r="UE47" s="11"/>
      <c r="UF47" s="11"/>
      <c r="UG47" s="11"/>
      <c r="UH47" s="11"/>
      <c r="UI47" s="11"/>
      <c r="UJ47" s="11"/>
      <c r="UK47" s="11"/>
      <c r="UL47" s="11"/>
      <c r="UM47" s="11"/>
      <c r="UN47" s="11"/>
      <c r="UO47" s="11"/>
      <c r="UP47" s="11"/>
      <c r="UQ47" s="11"/>
      <c r="UR47" s="11"/>
      <c r="US47" s="11"/>
      <c r="UT47" s="11"/>
      <c r="UU47" s="11"/>
      <c r="UV47" s="11"/>
      <c r="UW47" s="11"/>
      <c r="UX47" s="11"/>
      <c r="UY47" s="11"/>
      <c r="UZ47" s="11"/>
      <c r="VA47" s="11"/>
      <c r="VB47" s="11"/>
      <c r="VC47" s="11"/>
      <c r="VD47" s="11"/>
      <c r="VE47" s="11"/>
      <c r="VF47" s="11"/>
      <c r="VG47" s="11"/>
      <c r="VH47" s="11"/>
      <c r="VI47" s="11"/>
      <c r="VJ47" s="11"/>
      <c r="VK47" s="11"/>
      <c r="VL47" s="11"/>
      <c r="VM47" s="11"/>
      <c r="VN47" s="11"/>
      <c r="VO47" s="11"/>
      <c r="VP47" s="11"/>
      <c r="VQ47" s="11"/>
      <c r="VR47" s="11"/>
      <c r="VS47" s="11"/>
      <c r="VT47" s="11"/>
      <c r="VU47" s="11"/>
      <c r="VV47" s="11"/>
      <c r="VW47" s="11"/>
      <c r="VX47" s="11"/>
      <c r="VY47" s="11"/>
      <c r="VZ47" s="11"/>
      <c r="WA47" s="11"/>
      <c r="WB47" s="11"/>
      <c r="WC47" s="11"/>
      <c r="WD47" s="11"/>
      <c r="WE47" s="11"/>
      <c r="WF47" s="11"/>
      <c r="WG47" s="11"/>
      <c r="WH47" s="11"/>
      <c r="WI47" s="11"/>
      <c r="WJ47" s="11"/>
      <c r="WK47" s="11"/>
      <c r="WL47" s="11"/>
      <c r="WM47" s="11"/>
      <c r="WN47" s="11"/>
      <c r="WO47" s="11"/>
      <c r="WP47" s="11"/>
      <c r="WQ47" s="11"/>
      <c r="WR47" s="11"/>
      <c r="WS47" s="11"/>
      <c r="WT47" s="11"/>
      <c r="WU47" s="11"/>
      <c r="WV47" s="11"/>
      <c r="WW47" s="11"/>
      <c r="WX47" s="11"/>
      <c r="WY47" s="11"/>
      <c r="WZ47" s="11"/>
      <c r="XA47" s="11"/>
      <c r="XB47" s="11"/>
      <c r="XC47" s="11"/>
      <c r="XD47" s="11"/>
      <c r="XE47" s="11"/>
      <c r="XF47" s="11"/>
      <c r="XG47" s="11"/>
      <c r="XH47" s="11"/>
      <c r="XI47" s="11"/>
      <c r="XJ47" s="11"/>
      <c r="XK47" s="11"/>
      <c r="XL47" s="11"/>
      <c r="XM47" s="11"/>
      <c r="XN47" s="11"/>
      <c r="XO47" s="11"/>
      <c r="XP47" s="11"/>
      <c r="XQ47" s="11"/>
      <c r="XR47" s="11"/>
      <c r="XS47" s="11"/>
      <c r="XT47" s="11"/>
      <c r="XU47" s="11"/>
      <c r="XV47" s="11"/>
      <c r="XW47" s="11"/>
      <c r="XX47" s="11"/>
      <c r="XY47" s="11"/>
      <c r="XZ47" s="11"/>
      <c r="YA47" s="11"/>
      <c r="YB47" s="11"/>
      <c r="YC47" s="11"/>
      <c r="YD47" s="11"/>
      <c r="YE47" s="11"/>
      <c r="YF47" s="11"/>
      <c r="YG47" s="11"/>
      <c r="YH47" s="11"/>
      <c r="YI47" s="11"/>
      <c r="YJ47" s="11"/>
      <c r="YK47" s="11"/>
      <c r="YL47" s="11"/>
      <c r="YM47" s="11"/>
      <c r="YN47" s="11"/>
      <c r="YO47" s="11"/>
      <c r="YP47" s="11"/>
      <c r="YQ47" s="11"/>
      <c r="YR47" s="11"/>
      <c r="YS47" s="11"/>
      <c r="YT47" s="11"/>
      <c r="YU47" s="11"/>
      <c r="YV47" s="11"/>
      <c r="YW47" s="11"/>
      <c r="YX47" s="11"/>
      <c r="YY47" s="11"/>
      <c r="YZ47" s="11"/>
      <c r="ZA47" s="11"/>
      <c r="ZB47" s="11"/>
      <c r="ZC47" s="11"/>
      <c r="ZD47" s="11"/>
      <c r="ZE47" s="11"/>
      <c r="ZF47" s="11"/>
      <c r="ZG47" s="11"/>
      <c r="ZH47" s="11"/>
      <c r="ZI47" s="11"/>
      <c r="ZJ47" s="11"/>
      <c r="ZK47" s="11"/>
      <c r="ZL47" s="11"/>
      <c r="ZM47" s="11"/>
      <c r="ZN47" s="11"/>
      <c r="ZO47" s="11"/>
      <c r="ZP47" s="11"/>
      <c r="ZQ47" s="11"/>
      <c r="ZR47" s="11"/>
      <c r="ZS47" s="11"/>
      <c r="ZT47" s="11"/>
      <c r="ZU47" s="11"/>
      <c r="ZV47" s="11"/>
      <c r="ZW47" s="11"/>
      <c r="ZX47" s="11"/>
      <c r="ZY47" s="11"/>
      <c r="ZZ47" s="11"/>
      <c r="AAA47" s="11"/>
      <c r="AAB47" s="11"/>
      <c r="AAC47" s="11"/>
      <c r="AAD47" s="11"/>
      <c r="AAE47" s="11"/>
      <c r="AAF47" s="11"/>
      <c r="AAG47" s="11"/>
      <c r="AAH47" s="11"/>
      <c r="AAI47" s="11"/>
      <c r="AAJ47" s="11"/>
      <c r="AAK47" s="11"/>
      <c r="AAL47" s="11"/>
      <c r="AAM47" s="11"/>
      <c r="AAN47" s="11"/>
      <c r="AAO47" s="11"/>
      <c r="AAP47" s="11"/>
      <c r="AAQ47" s="11"/>
      <c r="AAR47" s="11"/>
      <c r="AAS47" s="11"/>
      <c r="AAT47" s="11"/>
      <c r="AAU47" s="11"/>
      <c r="AAV47" s="11"/>
      <c r="AAW47" s="11"/>
      <c r="AAX47" s="11"/>
      <c r="AAY47" s="11"/>
      <c r="AAZ47" s="11"/>
      <c r="ABA47" s="11"/>
      <c r="ABB47" s="11"/>
      <c r="ABC47" s="11"/>
      <c r="ABD47" s="11"/>
      <c r="ABE47" s="11"/>
      <c r="ABF47" s="11"/>
      <c r="ABG47" s="11"/>
      <c r="ABH47" s="11"/>
      <c r="ABI47" s="11"/>
      <c r="ABJ47" s="11"/>
      <c r="ABK47" s="11"/>
      <c r="ABL47" s="11"/>
      <c r="ABM47" s="11"/>
      <c r="ABN47" s="11"/>
      <c r="ABO47" s="11"/>
      <c r="ABP47" s="11"/>
      <c r="ABQ47" s="11"/>
      <c r="ABR47" s="11"/>
      <c r="ABS47" s="11"/>
      <c r="ABT47" s="11"/>
      <c r="ABU47" s="11"/>
      <c r="ABV47" s="11"/>
      <c r="ABW47" s="11"/>
      <c r="ABX47" s="11"/>
      <c r="ABY47" s="11"/>
      <c r="ABZ47" s="11"/>
      <c r="ACA47" s="11"/>
      <c r="ACB47" s="11"/>
      <c r="ACC47" s="11"/>
      <c r="ACD47" s="11"/>
      <c r="ACE47" s="11"/>
      <c r="ACF47" s="11"/>
      <c r="ACG47" s="11"/>
      <c r="ACH47" s="11"/>
      <c r="ACI47" s="11"/>
      <c r="ACJ47" s="11"/>
      <c r="ACK47" s="11"/>
      <c r="ACL47" s="11"/>
      <c r="ACM47" s="11"/>
      <c r="ACN47" s="11"/>
      <c r="ACO47" s="11"/>
      <c r="ACP47" s="11"/>
      <c r="ACQ47" s="11"/>
      <c r="ACR47" s="11"/>
      <c r="ACS47" s="11"/>
      <c r="ACT47" s="11"/>
      <c r="ACU47" s="11"/>
      <c r="ACV47" s="11"/>
      <c r="ACW47" s="11"/>
      <c r="ACX47" s="11"/>
      <c r="ACY47" s="11"/>
      <c r="ACZ47" s="11"/>
      <c r="ADA47" s="11"/>
      <c r="ADB47" s="11"/>
      <c r="ADC47" s="11"/>
      <c r="ADD47" s="11"/>
      <c r="ADE47" s="11"/>
      <c r="ADF47" s="11"/>
      <c r="ADG47" s="11"/>
      <c r="ADH47" s="11"/>
      <c r="ADI47" s="11"/>
      <c r="ADJ47" s="11"/>
      <c r="ADK47" s="11"/>
      <c r="ADL47" s="11"/>
      <c r="ADM47" s="11"/>
      <c r="ADN47" s="11"/>
      <c r="ADO47" s="11"/>
      <c r="ADP47" s="11"/>
      <c r="ADQ47" s="11"/>
      <c r="ADR47" s="11"/>
      <c r="ADS47" s="11"/>
      <c r="ADT47" s="11"/>
      <c r="ADU47" s="11"/>
      <c r="ADV47" s="11"/>
      <c r="ADW47" s="11"/>
      <c r="ADX47" s="11"/>
      <c r="ADY47" s="11"/>
      <c r="ADZ47" s="11"/>
      <c r="AEA47" s="11"/>
      <c r="AEB47" s="11"/>
      <c r="AEC47" s="11"/>
      <c r="AED47" s="11"/>
      <c r="AEE47" s="11"/>
      <c r="AEF47" s="11"/>
      <c r="AEG47" s="11"/>
      <c r="AEH47" s="11"/>
      <c r="AEI47" s="11"/>
      <c r="AEJ47" s="11"/>
      <c r="AEK47" s="11"/>
      <c r="AEL47" s="11"/>
      <c r="AEM47" s="11"/>
      <c r="AEN47" s="11"/>
      <c r="AEO47" s="11"/>
      <c r="AEP47" s="11"/>
      <c r="AEQ47" s="11"/>
      <c r="AER47" s="11"/>
      <c r="AES47" s="11"/>
      <c r="AET47" s="11"/>
      <c r="AEU47" s="11"/>
      <c r="AEV47" s="11"/>
      <c r="AEW47" s="11"/>
      <c r="AEX47" s="11"/>
      <c r="AEY47" s="11"/>
      <c r="AEZ47" s="11"/>
      <c r="AFA47" s="11"/>
      <c r="AFB47" s="11"/>
      <c r="AFC47" s="11"/>
      <c r="AFD47" s="11"/>
      <c r="AFE47" s="11"/>
      <c r="AFF47" s="11"/>
      <c r="AFG47" s="11"/>
      <c r="AFH47" s="11"/>
      <c r="AFI47" s="11"/>
      <c r="AFJ47" s="11"/>
      <c r="AFK47" s="11"/>
      <c r="AFL47" s="11"/>
      <c r="AFM47" s="11"/>
      <c r="AFN47" s="11"/>
      <c r="AFO47" s="11"/>
      <c r="AFP47" s="11"/>
      <c r="AFQ47" s="11"/>
      <c r="AFR47" s="11"/>
      <c r="AFS47" s="11"/>
      <c r="AFT47" s="11"/>
      <c r="AFU47" s="11"/>
      <c r="AFV47" s="11"/>
      <c r="AFW47" s="11"/>
      <c r="AFX47" s="11"/>
      <c r="AFY47" s="11"/>
      <c r="AFZ47" s="11"/>
      <c r="AGA47" s="11"/>
      <c r="AGB47" s="11"/>
      <c r="AGC47" s="11"/>
      <c r="AGD47" s="11"/>
      <c r="AGE47" s="11"/>
      <c r="AGF47" s="11"/>
      <c r="AGG47" s="11"/>
      <c r="AGH47" s="11"/>
      <c r="AGI47" s="11"/>
      <c r="AGJ47" s="11"/>
      <c r="AGK47" s="11"/>
      <c r="AGL47" s="11"/>
      <c r="AGM47" s="11"/>
      <c r="AGN47" s="11"/>
      <c r="AGO47" s="11"/>
      <c r="AGP47" s="11"/>
      <c r="AGQ47" s="11"/>
      <c r="AGR47" s="11"/>
      <c r="AGS47" s="11"/>
      <c r="AGT47" s="11"/>
      <c r="AGU47" s="11"/>
      <c r="AGV47" s="11"/>
      <c r="AGW47" s="11"/>
      <c r="AGX47" s="11"/>
      <c r="AGY47" s="11"/>
      <c r="AGZ47" s="11"/>
      <c r="AHA47" s="11"/>
      <c r="AHB47" s="11"/>
      <c r="AHC47" s="11"/>
      <c r="AHD47" s="11"/>
      <c r="AHE47" s="11"/>
      <c r="AHF47" s="11"/>
      <c r="AHG47" s="11"/>
      <c r="AHH47" s="11"/>
      <c r="AHI47" s="11"/>
      <c r="AHJ47" s="11"/>
      <c r="AHK47" s="11"/>
      <c r="AHL47" s="11"/>
      <c r="AHM47" s="11"/>
      <c r="AHN47" s="11"/>
      <c r="AHO47" s="11"/>
      <c r="AHP47" s="11"/>
      <c r="AHQ47" s="11"/>
      <c r="AHR47" s="11"/>
      <c r="AHS47" s="11"/>
      <c r="AHT47" s="11"/>
      <c r="AHU47" s="11"/>
      <c r="AHV47" s="11"/>
      <c r="AHW47" s="11"/>
      <c r="AHX47" s="11"/>
      <c r="AHY47" s="11"/>
      <c r="AHZ47" s="11"/>
      <c r="AIA47" s="11"/>
      <c r="AIB47" s="11"/>
      <c r="AIC47" s="11"/>
      <c r="AID47" s="11"/>
      <c r="AIE47" s="11"/>
      <c r="AIF47" s="11"/>
      <c r="AIG47" s="11"/>
      <c r="AIH47" s="11"/>
      <c r="AII47" s="11"/>
      <c r="AIJ47" s="11"/>
      <c r="AIK47" s="11"/>
      <c r="AIL47" s="11"/>
      <c r="AIM47" s="11"/>
    </row>
    <row r="48">
      <c r="B48" s="7" t="s">
        <v>501</v>
      </c>
      <c r="C48" s="11"/>
      <c r="D48" s="11"/>
      <c r="E48" s="11"/>
      <c r="F48" s="11"/>
      <c r="G48" s="11"/>
      <c r="H48" s="11"/>
      <c r="I48" s="11"/>
      <c r="J48" s="11"/>
      <c r="K48" s="11"/>
      <c r="L48" s="11"/>
      <c r="M48" s="11"/>
      <c r="N48" s="10">
        <v>2822.0</v>
      </c>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c r="AO48" s="11"/>
      <c r="AP48" s="11"/>
      <c r="AQ48" s="11"/>
      <c r="AR48" s="11"/>
      <c r="AS48" s="11"/>
      <c r="AT48" s="11"/>
      <c r="AU48" s="11"/>
      <c r="AV48" s="11"/>
      <c r="AW48" s="11"/>
      <c r="AX48" s="11"/>
      <c r="AY48" s="11"/>
      <c r="AZ48" s="11"/>
      <c r="BA48" s="11"/>
      <c r="BB48" s="11"/>
      <c r="BC48" s="11"/>
      <c r="BD48" s="11"/>
      <c r="BE48" s="11"/>
      <c r="BF48" s="11"/>
      <c r="BG48" s="11"/>
      <c r="BH48" s="11"/>
      <c r="BI48" s="11"/>
      <c r="BJ48" s="11"/>
      <c r="BK48" s="11"/>
      <c r="BL48" s="11"/>
      <c r="BM48" s="11"/>
      <c r="BN48" s="11"/>
      <c r="BO48" s="11"/>
      <c r="BP48" s="11"/>
      <c r="BQ48" s="11"/>
      <c r="BR48" s="11"/>
      <c r="BS48" s="11"/>
      <c r="BT48" s="11"/>
      <c r="BU48" s="11"/>
      <c r="BV48" s="11"/>
      <c r="BW48" s="11"/>
      <c r="BX48" s="11"/>
      <c r="BY48" s="11"/>
      <c r="BZ48" s="11"/>
      <c r="CA48" s="11"/>
      <c r="CB48" s="11"/>
      <c r="CC48" s="11"/>
      <c r="CD48" s="11"/>
      <c r="CE48" s="11"/>
      <c r="CF48" s="11"/>
      <c r="CG48" s="11"/>
      <c r="CH48" s="11"/>
      <c r="CI48" s="11"/>
      <c r="CJ48" s="11"/>
      <c r="CK48" s="11"/>
      <c r="CL48" s="11"/>
      <c r="CM48" s="11"/>
      <c r="CN48" s="11"/>
      <c r="CO48" s="11"/>
      <c r="CP48" s="11"/>
      <c r="CQ48" s="11"/>
      <c r="CR48" s="11"/>
      <c r="CS48" s="11"/>
      <c r="CT48" s="11"/>
      <c r="CU48" s="11"/>
      <c r="CV48" s="11"/>
      <c r="CW48" s="11"/>
      <c r="CX48" s="11"/>
      <c r="CY48" s="11"/>
      <c r="CZ48" s="11"/>
      <c r="DA48" s="11"/>
      <c r="DB48" s="11"/>
      <c r="DC48" s="11"/>
      <c r="DD48" s="11"/>
      <c r="DE48" s="11"/>
      <c r="DF48" s="11"/>
      <c r="DG48" s="11"/>
      <c r="DH48" s="11"/>
      <c r="DI48" s="11"/>
      <c r="DJ48" s="11"/>
      <c r="DK48" s="11"/>
      <c r="DL48" s="11"/>
      <c r="DM48" s="11"/>
      <c r="DN48" s="11"/>
      <c r="DO48" s="11"/>
      <c r="DP48" s="11"/>
      <c r="DQ48" s="11"/>
      <c r="DR48" s="11"/>
      <c r="DS48" s="11"/>
      <c r="DT48" s="11"/>
      <c r="DU48" s="11"/>
      <c r="DV48" s="11"/>
      <c r="DW48" s="11"/>
      <c r="DX48" s="11"/>
      <c r="DY48" s="11"/>
      <c r="DZ48" s="11"/>
      <c r="EA48" s="11"/>
      <c r="EB48" s="11"/>
      <c r="EC48" s="11"/>
      <c r="ED48" s="11"/>
      <c r="EE48" s="11"/>
      <c r="EF48" s="11"/>
      <c r="EG48" s="11"/>
      <c r="EH48" s="11"/>
      <c r="EI48" s="11"/>
      <c r="EJ48" s="11"/>
      <c r="EK48" s="11"/>
      <c r="EL48" s="11"/>
      <c r="EM48" s="11"/>
      <c r="EN48" s="11"/>
      <c r="EO48" s="11"/>
      <c r="EP48" s="11"/>
      <c r="EQ48" s="11"/>
      <c r="ER48" s="11"/>
      <c r="ES48" s="11"/>
      <c r="ET48" s="11"/>
      <c r="EU48" s="11"/>
      <c r="EV48" s="11"/>
      <c r="EW48" s="11"/>
      <c r="EX48" s="11"/>
      <c r="EY48" s="11"/>
      <c r="EZ48" s="11"/>
      <c r="FA48" s="11"/>
      <c r="FB48" s="11"/>
      <c r="FC48" s="11"/>
      <c r="FD48" s="11"/>
      <c r="FE48" s="11"/>
      <c r="FF48" s="11"/>
      <c r="FG48" s="11"/>
      <c r="FH48" s="11"/>
      <c r="FI48" s="11"/>
      <c r="FJ48" s="11"/>
      <c r="FK48" s="11"/>
      <c r="FL48" s="11"/>
      <c r="FM48" s="11"/>
      <c r="FN48" s="11"/>
      <c r="FO48" s="11"/>
      <c r="FP48" s="11"/>
      <c r="FQ48" s="11"/>
      <c r="FR48" s="11"/>
      <c r="FS48" s="11"/>
      <c r="FT48" s="11"/>
      <c r="FU48" s="11"/>
      <c r="FV48" s="11"/>
      <c r="FW48" s="11"/>
      <c r="FX48" s="11"/>
      <c r="FY48" s="11"/>
      <c r="FZ48" s="11"/>
      <c r="GA48" s="11"/>
      <c r="GB48" s="11"/>
      <c r="GC48" s="11"/>
      <c r="GD48" s="11"/>
      <c r="GE48" s="11"/>
      <c r="GF48" s="11"/>
      <c r="GG48" s="11"/>
      <c r="GH48" s="11"/>
      <c r="GI48" s="11"/>
      <c r="GJ48" s="11"/>
      <c r="GK48" s="11"/>
      <c r="GL48" s="11"/>
      <c r="GM48" s="11"/>
      <c r="GN48" s="11"/>
      <c r="GO48" s="11"/>
      <c r="GP48" s="11"/>
      <c r="GQ48" s="11"/>
      <c r="GR48" s="11"/>
      <c r="GS48" s="11"/>
      <c r="GT48" s="11"/>
      <c r="GU48" s="11"/>
      <c r="GV48" s="11"/>
      <c r="GW48" s="11"/>
      <c r="GX48" s="11"/>
      <c r="GY48" s="11"/>
      <c r="GZ48" s="11"/>
      <c r="HA48" s="11"/>
      <c r="HB48" s="11"/>
      <c r="HC48" s="11"/>
      <c r="HD48" s="11"/>
      <c r="HE48" s="11"/>
      <c r="HF48" s="11"/>
      <c r="HG48" s="11"/>
      <c r="HH48" s="11"/>
      <c r="HI48" s="11"/>
      <c r="HJ48" s="11"/>
      <c r="HK48" s="11"/>
      <c r="HL48" s="11"/>
      <c r="HM48" s="11"/>
      <c r="HN48" s="11"/>
      <c r="HO48" s="11"/>
      <c r="HP48" s="11"/>
      <c r="HQ48" s="11"/>
      <c r="HR48" s="11"/>
      <c r="HS48" s="11"/>
      <c r="HT48" s="11"/>
      <c r="HU48" s="11"/>
      <c r="HV48" s="11"/>
      <c r="HW48" s="11"/>
      <c r="HX48" s="11"/>
      <c r="HY48" s="11"/>
      <c r="HZ48" s="11"/>
      <c r="IA48" s="11"/>
      <c r="IB48" s="11"/>
      <c r="IC48" s="11"/>
      <c r="ID48" s="11"/>
      <c r="IE48" s="11"/>
      <c r="IF48" s="11"/>
      <c r="IG48" s="11"/>
      <c r="IH48" s="11"/>
      <c r="II48" s="11"/>
      <c r="IJ48" s="11"/>
      <c r="IK48" s="11"/>
      <c r="IL48" s="11"/>
      <c r="IM48" s="11"/>
      <c r="IN48" s="11"/>
      <c r="IO48" s="11"/>
      <c r="IP48" s="11"/>
      <c r="IQ48" s="11"/>
      <c r="IR48" s="11"/>
      <c r="IS48" s="11"/>
      <c r="IT48" s="11"/>
      <c r="IU48" s="11"/>
      <c r="IV48" s="11"/>
      <c r="IW48" s="11"/>
      <c r="IX48" s="11"/>
      <c r="IY48" s="11"/>
      <c r="IZ48" s="11"/>
      <c r="JA48" s="11"/>
      <c r="JB48" s="11"/>
      <c r="JC48" s="11"/>
      <c r="JD48" s="11"/>
      <c r="JE48" s="11"/>
      <c r="JF48" s="11"/>
      <c r="JG48" s="11"/>
      <c r="JH48" s="11"/>
      <c r="JI48" s="11"/>
      <c r="JJ48" s="11"/>
      <c r="JK48" s="11"/>
      <c r="JL48" s="11"/>
      <c r="JM48" s="11"/>
      <c r="JN48" s="11"/>
      <c r="JO48" s="11"/>
      <c r="JP48" s="11"/>
      <c r="JQ48" s="11"/>
      <c r="JR48" s="11"/>
      <c r="JS48" s="11"/>
      <c r="JT48" s="11"/>
      <c r="JU48" s="11"/>
      <c r="JV48" s="11"/>
      <c r="JW48" s="11"/>
      <c r="JX48" s="11"/>
      <c r="JY48" s="11"/>
      <c r="JZ48" s="11"/>
      <c r="KA48" s="11"/>
      <c r="KB48" s="11"/>
      <c r="KC48" s="11"/>
      <c r="KD48" s="11"/>
      <c r="KE48" s="11"/>
      <c r="KF48" s="11"/>
      <c r="KG48" s="11"/>
      <c r="KH48" s="11"/>
      <c r="KI48" s="11"/>
      <c r="KJ48" s="11"/>
      <c r="KK48" s="11"/>
      <c r="KL48" s="11"/>
      <c r="KM48" s="11"/>
      <c r="KN48" s="11"/>
      <c r="KO48" s="11"/>
      <c r="KP48" s="11"/>
      <c r="KQ48" s="11"/>
      <c r="KR48" s="11"/>
      <c r="KS48" s="11"/>
      <c r="KT48" s="11"/>
      <c r="KU48" s="11"/>
      <c r="KV48" s="11"/>
      <c r="KW48" s="11"/>
      <c r="KX48" s="11"/>
      <c r="KY48" s="11"/>
      <c r="KZ48" s="11"/>
      <c r="LA48" s="11"/>
      <c r="LB48" s="11"/>
      <c r="LC48" s="11"/>
      <c r="LD48" s="11"/>
      <c r="LE48" s="11"/>
      <c r="LF48" s="11"/>
      <c r="LG48" s="11"/>
      <c r="LH48" s="11"/>
      <c r="LI48" s="11"/>
      <c r="LJ48" s="11"/>
      <c r="LK48" s="11"/>
      <c r="LL48" s="11"/>
      <c r="LM48" s="11"/>
      <c r="LN48" s="11"/>
      <c r="LO48" s="11"/>
      <c r="LP48" s="11"/>
      <c r="LQ48" s="11"/>
      <c r="LR48" s="11"/>
      <c r="LS48" s="11"/>
      <c r="LT48" s="11"/>
      <c r="LU48" s="11"/>
      <c r="LV48" s="11"/>
      <c r="LW48" s="11"/>
      <c r="LX48" s="11"/>
      <c r="LY48" s="11"/>
      <c r="LZ48" s="11"/>
      <c r="MA48" s="11"/>
      <c r="MB48" s="11"/>
      <c r="MC48" s="11"/>
      <c r="MD48" s="11"/>
      <c r="ME48" s="11"/>
      <c r="MF48" s="11"/>
      <c r="MG48" s="11"/>
      <c r="MH48" s="11"/>
      <c r="MI48" s="11"/>
      <c r="MJ48" s="11"/>
      <c r="MK48" s="11"/>
      <c r="ML48" s="11"/>
      <c r="MM48" s="11"/>
      <c r="MN48" s="11"/>
      <c r="MO48" s="11"/>
      <c r="MP48" s="11"/>
      <c r="MQ48" s="11"/>
      <c r="MR48" s="11"/>
      <c r="MS48" s="11"/>
      <c r="MT48" s="11"/>
      <c r="MU48" s="11"/>
      <c r="MV48" s="11"/>
      <c r="MW48" s="11"/>
      <c r="MX48" s="11"/>
      <c r="MY48" s="11"/>
      <c r="MZ48" s="11"/>
      <c r="NA48" s="11"/>
      <c r="NB48" s="11"/>
      <c r="NC48" s="11"/>
      <c r="ND48" s="11"/>
      <c r="NE48" s="11"/>
      <c r="NF48" s="11"/>
      <c r="NG48" s="11"/>
      <c r="NH48" s="11"/>
      <c r="NI48" s="11"/>
      <c r="NJ48" s="11"/>
      <c r="NK48" s="11"/>
      <c r="NL48" s="11"/>
      <c r="NM48" s="11"/>
      <c r="NN48" s="11"/>
      <c r="NO48" s="11"/>
      <c r="NP48" s="11"/>
      <c r="NQ48" s="11"/>
      <c r="NR48" s="11"/>
      <c r="NS48" s="11"/>
      <c r="NT48" s="11"/>
      <c r="NU48" s="11"/>
      <c r="NV48" s="11"/>
      <c r="NW48" s="11"/>
      <c r="NX48" s="11"/>
      <c r="NY48" s="11"/>
      <c r="NZ48" s="11"/>
      <c r="OA48" s="11"/>
      <c r="OB48" s="11"/>
      <c r="OC48" s="11"/>
      <c r="OD48" s="11"/>
      <c r="OE48" s="11"/>
      <c r="OF48" s="11"/>
      <c r="OG48" s="11"/>
      <c r="OH48" s="11"/>
      <c r="OI48" s="11"/>
      <c r="OJ48" s="11"/>
      <c r="OK48" s="11"/>
      <c r="OL48" s="11"/>
      <c r="OM48" s="11"/>
      <c r="ON48" s="11"/>
      <c r="OO48" s="11"/>
      <c r="OP48" s="11"/>
      <c r="OQ48" s="11"/>
      <c r="OR48" s="11"/>
      <c r="OS48" s="11"/>
      <c r="OT48" s="11"/>
      <c r="OU48" s="11"/>
      <c r="OV48" s="11"/>
      <c r="OW48" s="11"/>
      <c r="OX48" s="11"/>
      <c r="OY48" s="11"/>
      <c r="OZ48" s="11"/>
      <c r="PA48" s="11"/>
      <c r="PB48" s="11"/>
      <c r="PC48" s="11"/>
      <c r="PD48" s="11"/>
      <c r="PE48" s="11"/>
      <c r="PF48" s="11"/>
      <c r="PG48" s="11"/>
      <c r="PH48" s="11"/>
      <c r="PI48" s="11"/>
      <c r="PJ48" s="11"/>
      <c r="PK48" s="11"/>
      <c r="PL48" s="11"/>
      <c r="PM48" s="11"/>
      <c r="PN48" s="11"/>
      <c r="PO48" s="11"/>
      <c r="PP48" s="11"/>
      <c r="PQ48" s="11"/>
      <c r="PR48" s="11"/>
      <c r="PS48" s="11"/>
      <c r="PT48" s="11"/>
      <c r="PU48" s="11"/>
      <c r="PV48" s="11"/>
      <c r="PW48" s="11"/>
      <c r="PX48" s="11"/>
      <c r="PY48" s="11"/>
      <c r="PZ48" s="11"/>
      <c r="QA48" s="11"/>
      <c r="QB48" s="11"/>
      <c r="QC48" s="11"/>
      <c r="QD48" s="11"/>
      <c r="QE48" s="11"/>
      <c r="QF48" s="11"/>
      <c r="QG48" s="11"/>
      <c r="QH48" s="11"/>
      <c r="QI48" s="11"/>
      <c r="QJ48" s="11"/>
      <c r="QK48" s="11"/>
      <c r="QL48" s="11"/>
      <c r="QM48" s="11"/>
      <c r="QN48" s="11"/>
      <c r="QO48" s="11"/>
      <c r="QP48" s="11"/>
      <c r="QQ48" s="11"/>
      <c r="QR48" s="11"/>
      <c r="QS48" s="11"/>
      <c r="QT48" s="11"/>
      <c r="QU48" s="11"/>
      <c r="QV48" s="11"/>
      <c r="QW48" s="11"/>
      <c r="QX48" s="11"/>
      <c r="QY48" s="11"/>
      <c r="QZ48" s="11"/>
      <c r="RA48" s="11"/>
      <c r="RB48" s="11"/>
      <c r="RC48" s="11"/>
      <c r="RD48" s="11"/>
      <c r="RE48" s="11"/>
      <c r="RF48" s="11"/>
      <c r="RG48" s="11"/>
      <c r="RH48" s="11"/>
      <c r="RI48" s="11"/>
      <c r="RJ48" s="11"/>
      <c r="RK48" s="11"/>
      <c r="RL48" s="11"/>
      <c r="RM48" s="11"/>
      <c r="RN48" s="11"/>
      <c r="RO48" s="11"/>
      <c r="RP48" s="11"/>
      <c r="RQ48" s="11"/>
      <c r="RR48" s="11"/>
      <c r="RS48" s="11"/>
      <c r="RT48" s="11"/>
      <c r="RU48" s="11"/>
      <c r="RV48" s="11"/>
      <c r="RW48" s="11"/>
      <c r="RX48" s="11"/>
      <c r="RY48" s="11"/>
      <c r="RZ48" s="11"/>
      <c r="SA48" s="11"/>
      <c r="SB48" s="11"/>
      <c r="SC48" s="11"/>
      <c r="SD48" s="11"/>
      <c r="SE48" s="11"/>
      <c r="SF48" s="11"/>
      <c r="SG48" s="11"/>
      <c r="SH48" s="11"/>
      <c r="SI48" s="11"/>
      <c r="SJ48" s="11"/>
      <c r="SK48" s="11"/>
      <c r="SL48" s="11"/>
      <c r="SM48" s="11"/>
      <c r="SN48" s="11"/>
      <c r="SO48" s="11"/>
      <c r="SP48" s="11"/>
      <c r="SQ48" s="11"/>
      <c r="SR48" s="11"/>
      <c r="SS48" s="11"/>
      <c r="ST48" s="11"/>
      <c r="SU48" s="11"/>
      <c r="SV48" s="11"/>
      <c r="SW48" s="11"/>
      <c r="SX48" s="11"/>
      <c r="SY48" s="11"/>
      <c r="SZ48" s="11"/>
      <c r="TA48" s="11"/>
      <c r="TB48" s="11"/>
      <c r="TC48" s="11"/>
      <c r="TD48" s="11"/>
      <c r="TE48" s="11"/>
      <c r="TF48" s="11"/>
      <c r="TG48" s="11"/>
      <c r="TH48" s="11"/>
      <c r="TI48" s="11"/>
      <c r="TJ48" s="11"/>
      <c r="TK48" s="11"/>
      <c r="TL48" s="11"/>
      <c r="TM48" s="11"/>
      <c r="TN48" s="11"/>
      <c r="TO48" s="11"/>
      <c r="TP48" s="11"/>
      <c r="TQ48" s="11"/>
      <c r="TR48" s="11"/>
      <c r="TS48" s="11"/>
      <c r="TT48" s="11"/>
      <c r="TU48" s="11"/>
      <c r="TV48" s="11"/>
      <c r="TW48" s="11"/>
      <c r="TX48" s="11"/>
      <c r="TY48" s="11"/>
      <c r="TZ48" s="11"/>
      <c r="UA48" s="11"/>
      <c r="UB48" s="11"/>
      <c r="UC48" s="11"/>
      <c r="UD48" s="11"/>
      <c r="UE48" s="11"/>
      <c r="UF48" s="11"/>
      <c r="UG48" s="11"/>
      <c r="UH48" s="11"/>
      <c r="UI48" s="11"/>
      <c r="UJ48" s="11"/>
      <c r="UK48" s="11"/>
      <c r="UL48" s="11"/>
      <c r="UM48" s="11"/>
      <c r="UN48" s="11"/>
      <c r="UO48" s="11"/>
      <c r="UP48" s="11"/>
      <c r="UQ48" s="11"/>
      <c r="UR48" s="11"/>
      <c r="US48" s="11"/>
      <c r="UT48" s="11"/>
      <c r="UU48" s="11"/>
      <c r="UV48" s="11"/>
      <c r="UW48" s="11"/>
      <c r="UX48" s="11"/>
      <c r="UY48" s="11"/>
      <c r="UZ48" s="11"/>
      <c r="VA48" s="11"/>
      <c r="VB48" s="11"/>
      <c r="VC48" s="11"/>
      <c r="VD48" s="11"/>
      <c r="VE48" s="11"/>
      <c r="VF48" s="11"/>
      <c r="VG48" s="11"/>
      <c r="VH48" s="11"/>
      <c r="VI48" s="11"/>
      <c r="VJ48" s="11"/>
      <c r="VK48" s="11"/>
      <c r="VL48" s="11"/>
      <c r="VM48" s="11"/>
      <c r="VN48" s="11"/>
      <c r="VO48" s="11"/>
      <c r="VP48" s="11"/>
      <c r="VQ48" s="11"/>
      <c r="VR48" s="11"/>
      <c r="VS48" s="11"/>
      <c r="VT48" s="11"/>
      <c r="VU48" s="11"/>
      <c r="VV48" s="11"/>
      <c r="VW48" s="11"/>
      <c r="VX48" s="11"/>
      <c r="VY48" s="11"/>
      <c r="VZ48" s="11"/>
      <c r="WA48" s="11"/>
      <c r="WB48" s="11"/>
      <c r="WC48" s="11"/>
      <c r="WD48" s="11"/>
      <c r="WE48" s="11"/>
      <c r="WF48" s="11"/>
      <c r="WG48" s="11"/>
      <c r="WH48" s="11"/>
      <c r="WI48" s="11"/>
      <c r="WJ48" s="11"/>
      <c r="WK48" s="11"/>
      <c r="WL48" s="11"/>
      <c r="WM48" s="11"/>
      <c r="WN48" s="11"/>
      <c r="WO48" s="11"/>
      <c r="WP48" s="11"/>
      <c r="WQ48" s="11"/>
      <c r="WR48" s="11"/>
      <c r="WS48" s="11"/>
      <c r="WT48" s="11"/>
      <c r="WU48" s="11"/>
      <c r="WV48" s="11"/>
      <c r="WW48" s="11"/>
      <c r="WX48" s="11"/>
      <c r="WY48" s="11"/>
      <c r="WZ48" s="11"/>
      <c r="XA48" s="11"/>
      <c r="XB48" s="11"/>
      <c r="XC48" s="11"/>
      <c r="XD48" s="11"/>
      <c r="XE48" s="11"/>
      <c r="XF48" s="11"/>
      <c r="XG48" s="11"/>
      <c r="XH48" s="11"/>
      <c r="XI48" s="11"/>
      <c r="XJ48" s="11"/>
      <c r="XK48" s="11"/>
      <c r="XL48" s="11"/>
      <c r="XM48" s="11"/>
      <c r="XN48" s="11"/>
      <c r="XO48" s="11"/>
      <c r="XP48" s="11"/>
      <c r="XQ48" s="11"/>
      <c r="XR48" s="11"/>
      <c r="XS48" s="11"/>
      <c r="XT48" s="11"/>
      <c r="XU48" s="11"/>
      <c r="XV48" s="11"/>
      <c r="XW48" s="11"/>
      <c r="XX48" s="11"/>
      <c r="XY48" s="11"/>
      <c r="XZ48" s="11"/>
      <c r="YA48" s="11"/>
      <c r="YB48" s="11"/>
      <c r="YC48" s="11"/>
      <c r="YD48" s="11"/>
      <c r="YE48" s="11"/>
      <c r="YF48" s="11"/>
      <c r="YG48" s="11"/>
      <c r="YH48" s="11"/>
      <c r="YI48" s="11"/>
      <c r="YJ48" s="11"/>
      <c r="YK48" s="11"/>
      <c r="YL48" s="11"/>
      <c r="YM48" s="11"/>
      <c r="YN48" s="11"/>
      <c r="YO48" s="11"/>
      <c r="YP48" s="11"/>
      <c r="YQ48" s="11"/>
      <c r="YR48" s="11"/>
      <c r="YS48" s="11"/>
      <c r="YT48" s="11"/>
      <c r="YU48" s="11"/>
      <c r="YV48" s="11"/>
      <c r="YW48" s="11"/>
      <c r="YX48" s="11"/>
      <c r="YY48" s="11"/>
      <c r="YZ48" s="11"/>
      <c r="ZA48" s="11"/>
      <c r="ZB48" s="11"/>
      <c r="ZC48" s="11"/>
      <c r="ZD48" s="11"/>
      <c r="ZE48" s="11"/>
      <c r="ZF48" s="11"/>
      <c r="ZG48" s="11"/>
      <c r="ZH48" s="11"/>
      <c r="ZI48" s="11"/>
      <c r="ZJ48" s="11"/>
      <c r="ZK48" s="11"/>
      <c r="ZL48" s="11"/>
      <c r="ZM48" s="11"/>
      <c r="ZN48" s="11"/>
      <c r="ZO48" s="11"/>
      <c r="ZP48" s="11"/>
      <c r="ZQ48" s="11"/>
      <c r="ZR48" s="11"/>
      <c r="ZS48" s="11"/>
      <c r="ZT48" s="11"/>
      <c r="ZU48" s="11"/>
      <c r="ZV48" s="11"/>
      <c r="ZW48" s="11"/>
      <c r="ZX48" s="11"/>
      <c r="ZY48" s="11"/>
      <c r="ZZ48" s="11"/>
      <c r="AAA48" s="11"/>
      <c r="AAB48" s="11"/>
      <c r="AAC48" s="11"/>
      <c r="AAD48" s="11"/>
      <c r="AAE48" s="11"/>
      <c r="AAF48" s="11"/>
      <c r="AAG48" s="11"/>
      <c r="AAH48" s="11"/>
      <c r="AAI48" s="11"/>
      <c r="AAJ48" s="11"/>
      <c r="AAK48" s="11"/>
      <c r="AAL48" s="11"/>
      <c r="AAM48" s="11"/>
      <c r="AAN48" s="11"/>
      <c r="AAO48" s="11"/>
      <c r="AAP48" s="11"/>
      <c r="AAQ48" s="11"/>
      <c r="AAR48" s="11"/>
      <c r="AAS48" s="11"/>
      <c r="AAT48" s="11"/>
      <c r="AAU48" s="11"/>
      <c r="AAV48" s="11"/>
      <c r="AAW48" s="11"/>
      <c r="AAX48" s="11"/>
      <c r="AAY48" s="11"/>
      <c r="AAZ48" s="11"/>
      <c r="ABA48" s="11"/>
      <c r="ABB48" s="11"/>
      <c r="ABC48" s="11"/>
      <c r="ABD48" s="11"/>
      <c r="ABE48" s="11"/>
      <c r="ABF48" s="11"/>
      <c r="ABG48" s="11"/>
      <c r="ABH48" s="11"/>
      <c r="ABI48" s="11"/>
      <c r="ABJ48" s="11"/>
      <c r="ABK48" s="11"/>
      <c r="ABL48" s="11"/>
      <c r="ABM48" s="11"/>
      <c r="ABN48" s="11"/>
      <c r="ABO48" s="11"/>
      <c r="ABP48" s="11"/>
      <c r="ABQ48" s="11"/>
      <c r="ABR48" s="11"/>
      <c r="ABS48" s="11"/>
      <c r="ABT48" s="11"/>
      <c r="ABU48" s="11"/>
      <c r="ABV48" s="11"/>
      <c r="ABW48" s="11"/>
      <c r="ABX48" s="11"/>
      <c r="ABY48" s="11"/>
      <c r="ABZ48" s="11"/>
      <c r="ACA48" s="11"/>
      <c r="ACB48" s="11"/>
      <c r="ACC48" s="11"/>
      <c r="ACD48" s="11"/>
      <c r="ACE48" s="11"/>
      <c r="ACF48" s="11"/>
      <c r="ACG48" s="11"/>
      <c r="ACH48" s="11"/>
      <c r="ACI48" s="11"/>
      <c r="ACJ48" s="11"/>
      <c r="ACK48" s="11"/>
      <c r="ACL48" s="11"/>
      <c r="ACM48" s="11"/>
      <c r="ACN48" s="11"/>
      <c r="ACO48" s="11"/>
      <c r="ACP48" s="11"/>
      <c r="ACQ48" s="11"/>
      <c r="ACR48" s="11"/>
      <c r="ACS48" s="11"/>
      <c r="ACT48" s="11"/>
      <c r="ACU48" s="11"/>
      <c r="ACV48" s="11"/>
      <c r="ACW48" s="11"/>
      <c r="ACX48" s="11"/>
      <c r="ACY48" s="11"/>
      <c r="ACZ48" s="11"/>
      <c r="ADA48" s="11"/>
      <c r="ADB48" s="11"/>
      <c r="ADC48" s="11"/>
      <c r="ADD48" s="11"/>
      <c r="ADE48" s="11"/>
      <c r="ADF48" s="11"/>
      <c r="ADG48" s="11"/>
      <c r="ADH48" s="11"/>
      <c r="ADI48" s="11"/>
      <c r="ADJ48" s="11"/>
      <c r="ADK48" s="11"/>
      <c r="ADL48" s="11"/>
      <c r="ADM48" s="11"/>
      <c r="ADN48" s="11"/>
      <c r="ADO48" s="11"/>
      <c r="ADP48" s="11"/>
      <c r="ADQ48" s="11"/>
      <c r="ADR48" s="11"/>
      <c r="ADS48" s="11"/>
      <c r="ADT48" s="11"/>
      <c r="ADU48" s="11"/>
      <c r="ADV48" s="11"/>
      <c r="ADW48" s="11"/>
      <c r="ADX48" s="11"/>
      <c r="ADY48" s="11"/>
      <c r="ADZ48" s="11"/>
      <c r="AEA48" s="11"/>
      <c r="AEB48" s="11"/>
      <c r="AEC48" s="11"/>
      <c r="AED48" s="11"/>
      <c r="AEE48" s="11"/>
      <c r="AEF48" s="11"/>
      <c r="AEG48" s="11"/>
      <c r="AEH48" s="11"/>
      <c r="AEI48" s="11"/>
      <c r="AEJ48" s="11"/>
      <c r="AEK48" s="11"/>
      <c r="AEL48" s="11"/>
      <c r="AEM48" s="11"/>
      <c r="AEN48" s="11"/>
      <c r="AEO48" s="11"/>
      <c r="AEP48" s="11"/>
      <c r="AEQ48" s="11"/>
      <c r="AER48" s="11"/>
      <c r="AES48" s="11"/>
      <c r="AET48" s="11"/>
      <c r="AEU48" s="11"/>
      <c r="AEV48" s="11"/>
      <c r="AEW48" s="11"/>
      <c r="AEX48" s="11"/>
      <c r="AEY48" s="11"/>
      <c r="AEZ48" s="11"/>
      <c r="AFA48" s="11"/>
      <c r="AFB48" s="11"/>
      <c r="AFC48" s="11"/>
      <c r="AFD48" s="11"/>
      <c r="AFE48" s="11"/>
      <c r="AFF48" s="11"/>
      <c r="AFG48" s="11"/>
      <c r="AFH48" s="11"/>
      <c r="AFI48" s="11"/>
      <c r="AFJ48" s="11"/>
      <c r="AFK48" s="11"/>
      <c r="AFL48" s="11"/>
      <c r="AFM48" s="11"/>
      <c r="AFN48" s="11"/>
      <c r="AFO48" s="11"/>
      <c r="AFP48" s="11"/>
      <c r="AFQ48" s="11"/>
      <c r="AFR48" s="11"/>
      <c r="AFS48" s="11"/>
      <c r="AFT48" s="11"/>
      <c r="AFU48" s="11"/>
      <c r="AFV48" s="11"/>
      <c r="AFW48" s="11"/>
      <c r="AFX48" s="11"/>
      <c r="AFY48" s="11"/>
      <c r="AFZ48" s="11"/>
      <c r="AGA48" s="11"/>
      <c r="AGB48" s="11"/>
      <c r="AGC48" s="11"/>
      <c r="AGD48" s="11"/>
      <c r="AGE48" s="11"/>
      <c r="AGF48" s="11"/>
      <c r="AGG48" s="11"/>
      <c r="AGH48" s="11"/>
      <c r="AGI48" s="11"/>
      <c r="AGJ48" s="11"/>
      <c r="AGK48" s="11"/>
      <c r="AGL48" s="11"/>
      <c r="AGM48" s="11"/>
      <c r="AGN48" s="11"/>
      <c r="AGO48" s="11"/>
      <c r="AGP48" s="11"/>
      <c r="AGQ48" s="11"/>
      <c r="AGR48" s="11"/>
      <c r="AGS48" s="11"/>
      <c r="AGT48" s="11"/>
      <c r="AGU48" s="11"/>
      <c r="AGV48" s="11"/>
      <c r="AGW48" s="11"/>
      <c r="AGX48" s="11"/>
      <c r="AGY48" s="11"/>
      <c r="AGZ48" s="11"/>
      <c r="AHA48" s="11"/>
      <c r="AHB48" s="11"/>
      <c r="AHC48" s="11"/>
      <c r="AHD48" s="11"/>
      <c r="AHE48" s="11"/>
      <c r="AHF48" s="11"/>
      <c r="AHG48" s="11"/>
      <c r="AHH48" s="11"/>
      <c r="AHI48" s="11"/>
      <c r="AHJ48" s="11"/>
      <c r="AHK48" s="11"/>
      <c r="AHL48" s="11"/>
      <c r="AHM48" s="11"/>
      <c r="AHN48" s="11"/>
      <c r="AHO48" s="11"/>
      <c r="AHP48" s="11"/>
      <c r="AHQ48" s="11"/>
      <c r="AHR48" s="11"/>
      <c r="AHS48" s="11"/>
      <c r="AHT48" s="11"/>
      <c r="AHU48" s="11"/>
      <c r="AHV48" s="11"/>
      <c r="AHW48" s="11"/>
      <c r="AHX48" s="11"/>
      <c r="AHY48" s="11"/>
      <c r="AHZ48" s="11"/>
      <c r="AIA48" s="11"/>
      <c r="AIB48" s="11"/>
      <c r="AIC48" s="11"/>
      <c r="AID48" s="11"/>
      <c r="AIE48" s="11"/>
      <c r="AIF48" s="11"/>
      <c r="AIG48" s="11"/>
      <c r="AIH48" s="11"/>
      <c r="AII48" s="11"/>
      <c r="AIJ48" s="11"/>
      <c r="AIK48" s="11"/>
      <c r="AIL48" s="11"/>
      <c r="AIM48" s="11"/>
    </row>
  </sheetData>
  <mergeCells count="7">
    <mergeCell ref="A2:A8"/>
    <mergeCell ref="A9:A15"/>
    <mergeCell ref="A16:A22"/>
    <mergeCell ref="A23:A29"/>
    <mergeCell ref="A30:A35"/>
    <mergeCell ref="A36:A41"/>
    <mergeCell ref="A42:A48"/>
  </mergeCells>
  <hyperlinks>
    <hyperlink r:id="rId2" ref="C4"/>
    <hyperlink r:id="rId3" ref="D4"/>
    <hyperlink r:id="rId4" ref="E4"/>
    <hyperlink r:id="rId5" ref="F4"/>
    <hyperlink r:id="rId6" ref="G4"/>
    <hyperlink r:id="rId7" ref="H4"/>
    <hyperlink r:id="rId8" ref="I4"/>
    <hyperlink r:id="rId9" ref="J4"/>
    <hyperlink r:id="rId10" ref="K4"/>
    <hyperlink r:id="rId11" ref="L4"/>
    <hyperlink r:id="rId12" ref="M4"/>
    <hyperlink r:id="rId13" ref="N4"/>
    <hyperlink r:id="rId14" ref="O4"/>
    <hyperlink r:id="rId15" ref="P4"/>
    <hyperlink r:id="rId16" ref="Q4"/>
    <hyperlink r:id="rId17" ref="R4"/>
    <hyperlink r:id="rId18" ref="S4"/>
    <hyperlink r:id="rId19" ref="T4"/>
    <hyperlink r:id="rId20" ref="U4"/>
    <hyperlink r:id="rId21" ref="V4"/>
    <hyperlink r:id="rId22" ref="W4"/>
    <hyperlink r:id="rId23" ref="X4"/>
    <hyperlink r:id="rId24" ref="Y4"/>
    <hyperlink r:id="rId25" ref="Z4"/>
    <hyperlink r:id="rId26" ref="AA4"/>
    <hyperlink r:id="rId27" ref="AB4"/>
    <hyperlink r:id="rId28" ref="AC4"/>
    <hyperlink r:id="rId29" ref="AD4"/>
    <hyperlink r:id="rId30" ref="AE4"/>
    <hyperlink r:id="rId31" ref="AF4"/>
    <hyperlink r:id="rId32" ref="AG4"/>
    <hyperlink r:id="rId33" ref="AH4"/>
    <hyperlink r:id="rId34" ref="AI4"/>
    <hyperlink r:id="rId35" ref="AJ4"/>
    <hyperlink r:id="rId36" ref="AK4"/>
    <hyperlink r:id="rId37" ref="AL4"/>
    <hyperlink r:id="rId38" ref="AM4"/>
    <hyperlink r:id="rId39" ref="AN4"/>
    <hyperlink r:id="rId40" ref="AO4"/>
    <hyperlink r:id="rId41" ref="AP4"/>
    <hyperlink r:id="rId42" ref="AR4"/>
    <hyperlink r:id="rId43" ref="AS4"/>
    <hyperlink r:id="rId44" ref="AT4"/>
    <hyperlink r:id="rId45" ref="AU4"/>
    <hyperlink r:id="rId46" ref="AV4"/>
    <hyperlink r:id="rId47" ref="AW4"/>
    <hyperlink r:id="rId48" ref="AX4"/>
    <hyperlink r:id="rId49" ref="AY4"/>
    <hyperlink r:id="rId50" ref="AZ4"/>
    <hyperlink r:id="rId51" ref="BA4"/>
    <hyperlink r:id="rId52" ref="BB4"/>
    <hyperlink r:id="rId53" ref="BC4"/>
    <hyperlink r:id="rId54" ref="BD4"/>
    <hyperlink r:id="rId55" ref="BE4"/>
    <hyperlink r:id="rId56" ref="BF4"/>
    <hyperlink r:id="rId57" ref="BG4"/>
    <hyperlink r:id="rId58" ref="BH4"/>
    <hyperlink r:id="rId59" ref="BI4"/>
    <hyperlink r:id="rId60" ref="BJ4"/>
    <hyperlink r:id="rId61" ref="BK4"/>
    <hyperlink r:id="rId62" ref="BL4"/>
    <hyperlink r:id="rId63" ref="BM4"/>
    <hyperlink r:id="rId64" ref="BN4"/>
    <hyperlink r:id="rId65" ref="BO4"/>
    <hyperlink r:id="rId66" ref="BP4"/>
    <hyperlink r:id="rId67" ref="BR4"/>
    <hyperlink r:id="rId68" ref="BS4"/>
    <hyperlink r:id="rId69" ref="BT4"/>
    <hyperlink r:id="rId70" ref="BU4"/>
    <hyperlink r:id="rId71" ref="BV4"/>
    <hyperlink r:id="rId72" ref="BW4"/>
    <hyperlink r:id="rId73" ref="BX4"/>
    <hyperlink r:id="rId74" ref="BY4"/>
    <hyperlink r:id="rId75" ref="BZ4"/>
    <hyperlink r:id="rId76" ref="CA4"/>
    <hyperlink r:id="rId77" ref="CC4"/>
    <hyperlink r:id="rId78" ref="CD4"/>
    <hyperlink r:id="rId79" ref="CE4"/>
    <hyperlink r:id="rId80" ref="CF4"/>
    <hyperlink r:id="rId81" ref="CG4"/>
    <hyperlink r:id="rId82" ref="CH4"/>
    <hyperlink r:id="rId83" ref="CI4"/>
    <hyperlink r:id="rId84" ref="CJ4"/>
    <hyperlink r:id="rId85" ref="CL4"/>
    <hyperlink r:id="rId86" ref="CM4"/>
    <hyperlink r:id="rId87" ref="CN4"/>
    <hyperlink r:id="rId88" ref="CO4"/>
    <hyperlink r:id="rId89" ref="CP4"/>
    <hyperlink r:id="rId90" ref="CQ4"/>
    <hyperlink r:id="rId91" ref="CR4"/>
    <hyperlink r:id="rId92" ref="CS4"/>
    <hyperlink r:id="rId93" ref="CT4"/>
    <hyperlink r:id="rId94" ref="CU4"/>
    <hyperlink r:id="rId95" ref="CV4"/>
    <hyperlink r:id="rId96" ref="CW4"/>
    <hyperlink r:id="rId97" ref="CX4"/>
    <hyperlink r:id="rId98" ref="CY4"/>
    <hyperlink r:id="rId99" ref="CZ4"/>
    <hyperlink r:id="rId100" ref="DA4"/>
    <hyperlink r:id="rId101" ref="DB4"/>
    <hyperlink r:id="rId102" ref="DC4"/>
    <hyperlink r:id="rId103" ref="DD4"/>
    <hyperlink r:id="rId104" ref="DE4"/>
    <hyperlink r:id="rId105" ref="DF4"/>
    <hyperlink r:id="rId106" ref="DH4"/>
    <hyperlink r:id="rId107" ref="DI4"/>
    <hyperlink r:id="rId108" ref="DJ4"/>
    <hyperlink r:id="rId109" ref="DK4"/>
    <hyperlink r:id="rId110" ref="DL4"/>
    <hyperlink r:id="rId111" ref="DM4"/>
    <hyperlink r:id="rId112" ref="DN4"/>
    <hyperlink r:id="rId113" ref="DO4"/>
    <hyperlink r:id="rId114" ref="DP4"/>
    <hyperlink r:id="rId115" ref="DQ4"/>
    <hyperlink r:id="rId116" ref="DR4"/>
    <hyperlink r:id="rId117" ref="DS4"/>
    <hyperlink r:id="rId118" ref="DT4"/>
    <hyperlink r:id="rId119" ref="DV4"/>
    <hyperlink r:id="rId120" ref="DW4"/>
    <hyperlink r:id="rId121" ref="DX4"/>
    <hyperlink r:id="rId122" ref="DY4"/>
    <hyperlink r:id="rId123" ref="DZ4"/>
    <hyperlink r:id="rId124" ref="EA4"/>
    <hyperlink r:id="rId125" ref="EB4"/>
    <hyperlink r:id="rId126" ref="EC4"/>
    <hyperlink r:id="rId127" ref="ED4"/>
    <hyperlink r:id="rId128" ref="EE4"/>
    <hyperlink r:id="rId129" ref="EF4"/>
    <hyperlink r:id="rId130" ref="EG4"/>
    <hyperlink r:id="rId131" ref="EH4"/>
    <hyperlink r:id="rId132" ref="EI4"/>
    <hyperlink r:id="rId133" ref="EJ4"/>
    <hyperlink r:id="rId134" ref="EK4"/>
    <hyperlink r:id="rId135" ref="EL4"/>
    <hyperlink r:id="rId136" ref="EM4"/>
    <hyperlink r:id="rId137" ref="EN4"/>
    <hyperlink r:id="rId138" ref="EO4"/>
    <hyperlink r:id="rId139" ref="EP4"/>
    <hyperlink r:id="rId140" ref="EQ4"/>
    <hyperlink r:id="rId141" ref="ER4"/>
    <hyperlink r:id="rId142" ref="ES4"/>
    <hyperlink r:id="rId143" ref="ET4"/>
    <hyperlink r:id="rId144" ref="EU4"/>
    <hyperlink r:id="rId145" ref="EV4"/>
    <hyperlink r:id="rId146" ref="EW4"/>
    <hyperlink r:id="rId147" ref="EX4"/>
    <hyperlink r:id="rId148" ref="D5"/>
    <hyperlink r:id="rId149" ref="E5"/>
    <hyperlink r:id="rId150" ref="H5"/>
    <hyperlink r:id="rId151" ref="I5"/>
    <hyperlink r:id="rId152" ref="J5"/>
    <hyperlink r:id="rId153" ref="K5"/>
    <hyperlink r:id="rId154" ref="L5"/>
    <hyperlink r:id="rId155" ref="M5"/>
    <hyperlink r:id="rId156" ref="N5"/>
    <hyperlink r:id="rId157" ref="O5"/>
    <hyperlink r:id="rId158" ref="P5"/>
    <hyperlink r:id="rId159" ref="Q5"/>
    <hyperlink r:id="rId160" ref="R5"/>
    <hyperlink r:id="rId161" ref="S5"/>
    <hyperlink r:id="rId162" ref="T5"/>
    <hyperlink r:id="rId163" ref="V5"/>
    <hyperlink r:id="rId164" ref="W5"/>
    <hyperlink r:id="rId165" ref="X5"/>
    <hyperlink r:id="rId166" ref="Z5"/>
    <hyperlink r:id="rId167" ref="AA5"/>
    <hyperlink r:id="rId168" ref="AC5"/>
    <hyperlink r:id="rId169" ref="AG5"/>
    <hyperlink r:id="rId170" ref="AI5"/>
    <hyperlink r:id="rId171" ref="AJ5"/>
    <hyperlink r:id="rId172" ref="AK5"/>
    <hyperlink r:id="rId173" ref="AL5"/>
    <hyperlink r:id="rId174" ref="AM5"/>
    <hyperlink r:id="rId175" location="page=12" ref="AN5"/>
    <hyperlink r:id="rId176" ref="AO5"/>
    <hyperlink r:id="rId177" ref="AP5"/>
    <hyperlink r:id="rId178" ref="AQ5"/>
    <hyperlink r:id="rId179" ref="AS5"/>
    <hyperlink r:id="rId180" location="page=113" ref="AU5"/>
    <hyperlink r:id="rId181" ref="AV5"/>
    <hyperlink r:id="rId182" ref="AW5"/>
    <hyperlink r:id="rId183" ref="AX5"/>
    <hyperlink r:id="rId184" ref="AY5"/>
    <hyperlink r:id="rId185" ref="AZ5"/>
    <hyperlink r:id="rId186" ref="BA5"/>
    <hyperlink r:id="rId187" ref="BB5"/>
    <hyperlink r:id="rId188" ref="BC5"/>
    <hyperlink r:id="rId189" ref="BD5"/>
    <hyperlink r:id="rId190" ref="BE5"/>
    <hyperlink r:id="rId191" location="page=101" ref="BF5"/>
    <hyperlink r:id="rId192" ref="BG5"/>
    <hyperlink r:id="rId193" ref="BH5"/>
    <hyperlink r:id="rId194" ref="BI5"/>
    <hyperlink r:id="rId195" ref="BJ5"/>
    <hyperlink r:id="rId196" ref="BK5"/>
    <hyperlink r:id="rId197" ref="BL5"/>
    <hyperlink r:id="rId198" ref="BM5"/>
    <hyperlink r:id="rId199" ref="BN5"/>
    <hyperlink r:id="rId200" ref="BR5"/>
    <hyperlink r:id="rId201" ref="BU5"/>
    <hyperlink r:id="rId202" ref="BV5"/>
    <hyperlink r:id="rId203" ref="CD5"/>
    <hyperlink r:id="rId204" ref="CE5"/>
    <hyperlink r:id="rId205" ref="CF5"/>
    <hyperlink r:id="rId206" ref="CI5"/>
    <hyperlink r:id="rId207" ref="CL5"/>
    <hyperlink r:id="rId208" ref="CM5"/>
    <hyperlink r:id="rId209" ref="CO5"/>
    <hyperlink r:id="rId210" ref="CV5"/>
    <hyperlink r:id="rId211" ref="DA5"/>
    <hyperlink r:id="rId212" ref="DC5"/>
    <hyperlink r:id="rId213" ref="DG5"/>
    <hyperlink r:id="rId214" ref="DH5"/>
    <hyperlink r:id="rId215" ref="DI5"/>
    <hyperlink r:id="rId216" ref="DJ5"/>
    <hyperlink r:id="rId217" ref="DL5"/>
    <hyperlink r:id="rId218" ref="DN5"/>
    <hyperlink r:id="rId219" ref="DP5"/>
    <hyperlink r:id="rId220" ref="DS5"/>
    <hyperlink r:id="rId221" ref="DV5"/>
    <hyperlink r:id="rId222" ref="DX5"/>
    <hyperlink r:id="rId223" ref="EL5"/>
    <hyperlink r:id="rId224" ref="EN5"/>
    <hyperlink r:id="rId225" ref="EO5"/>
    <hyperlink r:id="rId226" ref="ER5"/>
    <hyperlink r:id="rId227" ref="ET5"/>
    <hyperlink r:id="rId228" ref="EU5"/>
    <hyperlink r:id="rId229" ref="EV5"/>
    <hyperlink r:id="rId230" ref="U8"/>
    <hyperlink r:id="rId231" ref="Y8"/>
    <hyperlink r:id="rId232" ref="AB8"/>
    <hyperlink r:id="rId233" ref="AD8"/>
    <hyperlink r:id="rId234" ref="AE8"/>
    <hyperlink r:id="rId235" ref="AF8"/>
    <hyperlink r:id="rId236" ref="AR8"/>
    <hyperlink r:id="rId237" ref="AT8"/>
    <hyperlink r:id="rId238" ref="DI8"/>
    <hyperlink r:id="rId239" ref="EV8"/>
  </hyperlinks>
  <drawing r:id="rId240"/>
  <legacyDrawing r:id="rId24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2.63" defaultRowHeight="15.75"/>
  <cols>
    <col hidden="1" min="2" max="3" width="12.63"/>
    <col customWidth="1" min="4" max="4" width="14.25"/>
    <col customWidth="1" min="14" max="14" width="5.25"/>
    <col customWidth="1" min="16" max="16" width="6.25"/>
    <col customWidth="1" min="18" max="18" width="27.13"/>
    <col customWidth="1" min="19" max="19" width="12.5"/>
    <col customWidth="1" min="20" max="20" width="11.13"/>
    <col customWidth="1" min="21" max="21" width="8.63"/>
    <col customWidth="1" min="22" max="23" width="7.63"/>
    <col customWidth="1" min="24" max="24" width="8.5"/>
    <col customWidth="1" min="25" max="29" width="7.63"/>
    <col customWidth="1" min="30" max="30" width="8.5"/>
    <col customWidth="1" min="31" max="31" width="10.25"/>
    <col customWidth="1" min="32" max="36" width="8.5"/>
  </cols>
  <sheetData>
    <row r="1">
      <c r="B1" s="49"/>
      <c r="C1" s="49" t="s">
        <v>192</v>
      </c>
      <c r="F1" s="50"/>
      <c r="G1" s="51" t="s">
        <v>492</v>
      </c>
      <c r="N1" s="52" t="s">
        <v>517</v>
      </c>
      <c r="S1" s="53" t="s">
        <v>518</v>
      </c>
      <c r="T1" s="54"/>
      <c r="U1" s="55" t="s">
        <v>519</v>
      </c>
      <c r="AK1" s="56" t="s">
        <v>503</v>
      </c>
      <c r="AR1" s="57"/>
      <c r="AS1" s="58" t="s">
        <v>512</v>
      </c>
      <c r="AZ1" s="57"/>
      <c r="BA1" s="59" t="s">
        <v>513</v>
      </c>
      <c r="BH1" s="57"/>
      <c r="BI1" s="51" t="s">
        <v>514</v>
      </c>
      <c r="BP1" s="60"/>
      <c r="BQ1" s="61" t="s">
        <v>520</v>
      </c>
      <c r="BX1" s="57"/>
      <c r="BY1" s="55" t="s">
        <v>521</v>
      </c>
      <c r="CF1" s="62"/>
      <c r="CG1" s="63" t="s">
        <v>515</v>
      </c>
      <c r="CN1" s="63"/>
    </row>
    <row r="2">
      <c r="A2" s="64" t="s">
        <v>41</v>
      </c>
      <c r="B2" s="65" t="s">
        <v>522</v>
      </c>
      <c r="C2" s="66" t="s">
        <v>211</v>
      </c>
      <c r="D2" s="66" t="s">
        <v>361</v>
      </c>
      <c r="E2" s="67" t="s">
        <v>455</v>
      </c>
      <c r="F2" s="68" t="s">
        <v>523</v>
      </c>
      <c r="G2" s="64" t="s">
        <v>493</v>
      </c>
      <c r="H2" s="64" t="s">
        <v>494</v>
      </c>
      <c r="I2" s="64" t="s">
        <v>495</v>
      </c>
      <c r="J2" s="64" t="s">
        <v>496</v>
      </c>
      <c r="K2" s="64" t="s">
        <v>497</v>
      </c>
      <c r="L2" s="64" t="s">
        <v>500</v>
      </c>
      <c r="M2" s="69" t="s">
        <v>501</v>
      </c>
      <c r="N2" s="1" t="s">
        <v>524</v>
      </c>
      <c r="O2" s="64" t="s">
        <v>496</v>
      </c>
      <c r="P2" s="70" t="s">
        <v>525</v>
      </c>
      <c r="Q2" s="64" t="s">
        <v>497</v>
      </c>
      <c r="R2" s="71" t="s">
        <v>526</v>
      </c>
      <c r="S2" s="72" t="s">
        <v>527</v>
      </c>
      <c r="T2" s="71" t="s">
        <v>528</v>
      </c>
      <c r="U2" s="65" t="s">
        <v>529</v>
      </c>
      <c r="V2" s="65" t="s">
        <v>530</v>
      </c>
      <c r="W2" s="65" t="s">
        <v>531</v>
      </c>
      <c r="X2" s="65" t="s">
        <v>532</v>
      </c>
      <c r="Y2" s="65" t="s">
        <v>533</v>
      </c>
      <c r="Z2" s="65" t="s">
        <v>534</v>
      </c>
      <c r="AA2" s="65" t="s">
        <v>535</v>
      </c>
      <c r="AB2" s="65" t="s">
        <v>536</v>
      </c>
      <c r="AC2" s="65" t="s">
        <v>537</v>
      </c>
      <c r="AD2" s="65" t="s">
        <v>538</v>
      </c>
      <c r="AE2" s="65" t="s">
        <v>539</v>
      </c>
      <c r="AF2" s="65" t="s">
        <v>540</v>
      </c>
      <c r="AG2" s="65" t="s">
        <v>541</v>
      </c>
      <c r="AH2" s="65" t="s">
        <v>542</v>
      </c>
      <c r="AI2" s="65" t="s">
        <v>543</v>
      </c>
      <c r="AJ2" s="71" t="s">
        <v>544</v>
      </c>
      <c r="AK2" s="64" t="s">
        <v>493</v>
      </c>
      <c r="AL2" s="64" t="s">
        <v>494</v>
      </c>
      <c r="AM2" s="64" t="s">
        <v>495</v>
      </c>
      <c r="AN2" s="64" t="s">
        <v>496</v>
      </c>
      <c r="AO2" s="64" t="s">
        <v>497</v>
      </c>
      <c r="AP2" s="64" t="s">
        <v>500</v>
      </c>
      <c r="AQ2" s="64" t="s">
        <v>501</v>
      </c>
      <c r="AR2" s="71" t="s">
        <v>3</v>
      </c>
      <c r="AS2" s="64" t="s">
        <v>493</v>
      </c>
      <c r="AT2" s="64" t="s">
        <v>494</v>
      </c>
      <c r="AU2" s="64" t="s">
        <v>495</v>
      </c>
      <c r="AV2" s="64" t="s">
        <v>496</v>
      </c>
      <c r="AW2" s="64" t="s">
        <v>497</v>
      </c>
      <c r="AX2" s="64" t="s">
        <v>500</v>
      </c>
      <c r="AY2" s="64" t="s">
        <v>501</v>
      </c>
      <c r="AZ2" s="71" t="s">
        <v>3</v>
      </c>
      <c r="BA2" s="64" t="s">
        <v>493</v>
      </c>
      <c r="BB2" s="64" t="s">
        <v>494</v>
      </c>
      <c r="BC2" s="64" t="s">
        <v>495</v>
      </c>
      <c r="BD2" s="64" t="s">
        <v>496</v>
      </c>
      <c r="BE2" s="64" t="s">
        <v>497</v>
      </c>
      <c r="BF2" s="64" t="s">
        <v>500</v>
      </c>
      <c r="BG2" s="64" t="s">
        <v>501</v>
      </c>
      <c r="BH2" s="73" t="s">
        <v>3</v>
      </c>
      <c r="BI2" s="64" t="s">
        <v>493</v>
      </c>
      <c r="BJ2" s="64" t="s">
        <v>494</v>
      </c>
      <c r="BK2" s="64" t="s">
        <v>495</v>
      </c>
      <c r="BL2" s="64" t="s">
        <v>496</v>
      </c>
      <c r="BM2" s="64" t="s">
        <v>497</v>
      </c>
      <c r="BN2" s="64" t="s">
        <v>500</v>
      </c>
      <c r="BO2" s="64" t="s">
        <v>501</v>
      </c>
      <c r="BP2" s="73" t="s">
        <v>3</v>
      </c>
      <c r="BQ2" s="74" t="s">
        <v>493</v>
      </c>
      <c r="BR2" s="9" t="s">
        <v>494</v>
      </c>
      <c r="BS2" s="9" t="s">
        <v>495</v>
      </c>
      <c r="BT2" s="64" t="s">
        <v>496</v>
      </c>
      <c r="BU2" s="9" t="s">
        <v>497</v>
      </c>
      <c r="BV2" s="9" t="s">
        <v>500</v>
      </c>
      <c r="BW2" s="9" t="s">
        <v>501</v>
      </c>
      <c r="BX2" s="75" t="s">
        <v>3</v>
      </c>
      <c r="BY2" s="64" t="s">
        <v>493</v>
      </c>
      <c r="BZ2" s="64" t="s">
        <v>494</v>
      </c>
      <c r="CA2" s="64" t="s">
        <v>495</v>
      </c>
      <c r="CB2" s="64" t="s">
        <v>516</v>
      </c>
      <c r="CC2" s="64" t="s">
        <v>497</v>
      </c>
      <c r="CD2" s="64" t="s">
        <v>500</v>
      </c>
      <c r="CE2" s="64" t="s">
        <v>501</v>
      </c>
      <c r="CF2" s="73" t="s">
        <v>3</v>
      </c>
      <c r="CG2" s="64" t="s">
        <v>493</v>
      </c>
      <c r="CH2" s="64" t="s">
        <v>494</v>
      </c>
      <c r="CI2" s="64" t="s">
        <v>495</v>
      </c>
      <c r="CJ2" s="64" t="s">
        <v>516</v>
      </c>
      <c r="CK2" s="64" t="s">
        <v>497</v>
      </c>
      <c r="CL2" s="64" t="s">
        <v>500</v>
      </c>
      <c r="CM2" s="64" t="s">
        <v>501</v>
      </c>
      <c r="CN2" s="70" t="s">
        <v>3</v>
      </c>
    </row>
    <row r="3">
      <c r="A3" s="76" t="s">
        <v>42</v>
      </c>
      <c r="B3" s="77"/>
      <c r="C3" s="77" t="s">
        <v>212</v>
      </c>
      <c r="D3" s="78" t="s">
        <v>545</v>
      </c>
      <c r="E3" s="79" t="s">
        <v>546</v>
      </c>
      <c r="F3" s="80" t="s">
        <v>547</v>
      </c>
      <c r="G3" s="41">
        <v>260834.0</v>
      </c>
      <c r="H3" s="41">
        <v>55107.0</v>
      </c>
      <c r="I3" s="41">
        <v>40437.0</v>
      </c>
      <c r="J3" s="41">
        <v>315941.0</v>
      </c>
      <c r="K3" s="41">
        <v>6817620.0</v>
      </c>
      <c r="L3" s="76"/>
      <c r="M3" s="81"/>
      <c r="N3" s="3">
        <v>2023.0</v>
      </c>
      <c r="O3" s="76">
        <f t="shared" ref="O3:O4" si="1">J3</f>
        <v>315941</v>
      </c>
      <c r="P3" s="41" t="s">
        <v>548</v>
      </c>
      <c r="Q3" s="76">
        <f>K3</f>
        <v>6817620</v>
      </c>
      <c r="R3" s="79" t="s">
        <v>549</v>
      </c>
      <c r="S3" s="82">
        <f t="shared" ref="S3:S152" si="2">IF(O3="n.a", Q3, IF(Q3="n.a", O3, O3+Q3))</f>
        <v>7133561</v>
      </c>
      <c r="T3" s="83"/>
      <c r="U3" s="84"/>
      <c r="V3" s="84"/>
      <c r="W3" s="84"/>
      <c r="X3" s="84"/>
      <c r="Y3" s="84"/>
      <c r="Z3" s="84"/>
      <c r="AA3" s="84"/>
      <c r="AB3" s="84"/>
      <c r="AC3" s="84"/>
      <c r="AD3" s="84"/>
      <c r="AE3" s="84"/>
      <c r="AF3" s="84"/>
      <c r="AG3" s="84"/>
      <c r="AH3" s="84"/>
      <c r="AI3" s="84"/>
      <c r="AJ3" s="79"/>
      <c r="AK3" s="76">
        <v>276679.0</v>
      </c>
      <c r="AL3" s="76"/>
      <c r="AM3" s="76">
        <v>67256.0</v>
      </c>
      <c r="AN3" s="76"/>
      <c r="AO3" s="76">
        <v>8598361.0</v>
      </c>
      <c r="AP3" s="76">
        <v>8942296.0</v>
      </c>
      <c r="AQ3" s="76"/>
      <c r="AR3" s="79" t="s">
        <v>550</v>
      </c>
      <c r="AS3" s="76"/>
      <c r="AT3" s="76"/>
      <c r="AU3" s="76"/>
      <c r="AV3" s="76"/>
      <c r="AW3" s="76"/>
      <c r="AX3" s="76"/>
      <c r="AY3" s="76"/>
      <c r="AZ3" s="85"/>
      <c r="BA3" s="76"/>
      <c r="BB3" s="76"/>
      <c r="BC3" s="76"/>
      <c r="BD3" s="76"/>
      <c r="BE3" s="76"/>
      <c r="BF3" s="76"/>
      <c r="BG3" s="76"/>
      <c r="BH3" s="81"/>
      <c r="BI3" s="76"/>
      <c r="BJ3" s="76"/>
      <c r="BK3" s="76"/>
      <c r="BL3" s="76"/>
      <c r="BM3" s="76"/>
      <c r="BN3" s="76"/>
      <c r="BO3" s="76"/>
      <c r="BP3" s="81"/>
      <c r="BQ3" s="86"/>
      <c r="BR3" s="12"/>
      <c r="BS3" s="12"/>
      <c r="BT3" s="12"/>
      <c r="BU3" s="12"/>
      <c r="BV3" s="12"/>
      <c r="BW3" s="12"/>
      <c r="BX3" s="87"/>
      <c r="BY3" s="76"/>
      <c r="BZ3" s="76"/>
      <c r="CA3" s="76"/>
      <c r="CB3" s="76"/>
      <c r="CC3" s="76"/>
      <c r="CD3" s="76"/>
      <c r="CE3" s="76"/>
      <c r="CF3" s="81"/>
      <c r="CG3" s="76"/>
      <c r="CH3" s="76"/>
      <c r="CI3" s="76"/>
      <c r="CJ3" s="76"/>
      <c r="CK3" s="76"/>
      <c r="CL3" s="76"/>
      <c r="CM3" s="76"/>
      <c r="CN3" s="76"/>
    </row>
    <row r="4">
      <c r="A4" s="41" t="s">
        <v>551</v>
      </c>
      <c r="B4" s="77"/>
      <c r="C4" s="77" t="s">
        <v>214</v>
      </c>
      <c r="D4" s="88" t="s">
        <v>363</v>
      </c>
      <c r="E4" s="85"/>
      <c r="F4" s="80">
        <v>2019.0</v>
      </c>
      <c r="G4" s="76">
        <v>128000.0</v>
      </c>
      <c r="H4" s="76">
        <v>285000.0</v>
      </c>
      <c r="I4" s="76">
        <v>23000.0</v>
      </c>
      <c r="J4" s="76">
        <v>151000.0</v>
      </c>
      <c r="K4" s="41" t="s">
        <v>552</v>
      </c>
      <c r="L4" s="76"/>
      <c r="M4" s="81">
        <v>860.0</v>
      </c>
      <c r="N4" s="3">
        <v>2023.0</v>
      </c>
      <c r="O4" s="76">
        <f t="shared" si="1"/>
        <v>151000</v>
      </c>
      <c r="P4" s="41" t="s">
        <v>548</v>
      </c>
      <c r="Q4" s="41">
        <v>4.36346E8</v>
      </c>
      <c r="R4" s="79" t="s">
        <v>553</v>
      </c>
      <c r="S4" s="82">
        <f t="shared" si="2"/>
        <v>436497000</v>
      </c>
      <c r="T4" s="83"/>
      <c r="U4" s="84">
        <v>1.6485E7</v>
      </c>
      <c r="V4" s="84">
        <v>94000.0</v>
      </c>
      <c r="W4" s="84">
        <v>65000.0</v>
      </c>
      <c r="X4" s="84">
        <v>699000.0</v>
      </c>
      <c r="Y4" s="84">
        <v>15000.0</v>
      </c>
      <c r="Z4" s="84">
        <v>154000.0</v>
      </c>
      <c r="AA4" s="84">
        <v>175000.0</v>
      </c>
      <c r="AB4" s="84" t="s">
        <v>554</v>
      </c>
      <c r="AC4" s="84">
        <v>62000.0</v>
      </c>
      <c r="AD4" s="84">
        <v>0.0</v>
      </c>
      <c r="AE4" s="84">
        <v>5.8638E7</v>
      </c>
      <c r="AF4" s="84">
        <v>264000.0</v>
      </c>
      <c r="AG4" s="84">
        <v>3000.0</v>
      </c>
      <c r="AH4" s="84">
        <v>0.0</v>
      </c>
      <c r="AI4" s="84">
        <v>11000.0</v>
      </c>
      <c r="AJ4" s="79"/>
      <c r="AK4" s="76">
        <v>155000.0</v>
      </c>
      <c r="AL4" s="76">
        <v>66000.0</v>
      </c>
      <c r="AM4" s="76"/>
      <c r="AN4" s="76"/>
      <c r="AO4" s="76">
        <v>3.92188E8</v>
      </c>
      <c r="AP4" s="76"/>
      <c r="AQ4" s="76"/>
      <c r="AR4" s="79" t="s">
        <v>555</v>
      </c>
      <c r="AS4" s="76"/>
      <c r="AT4" s="76"/>
      <c r="AU4" s="76"/>
      <c r="AV4" s="76"/>
      <c r="AW4" s="76"/>
      <c r="AX4" s="76"/>
      <c r="AY4" s="76"/>
      <c r="AZ4" s="85"/>
      <c r="BA4" s="76"/>
      <c r="BB4" s="76"/>
      <c r="BC4" s="76"/>
      <c r="BD4" s="76"/>
      <c r="BE4" s="76"/>
      <c r="BF4" s="76"/>
      <c r="BG4" s="76"/>
      <c r="BH4" s="81"/>
      <c r="BI4" s="76"/>
      <c r="BJ4" s="76"/>
      <c r="BK4" s="76"/>
      <c r="BL4" s="76"/>
      <c r="BM4" s="76"/>
      <c r="BN4" s="76"/>
      <c r="BO4" s="76"/>
      <c r="BP4" s="81"/>
      <c r="BQ4" s="86"/>
      <c r="BR4" s="12"/>
      <c r="BS4" s="12"/>
      <c r="BT4" s="12"/>
      <c r="BU4" s="12"/>
      <c r="BV4" s="12"/>
      <c r="BW4" s="12"/>
      <c r="BX4" s="87"/>
      <c r="BY4" s="76"/>
      <c r="BZ4" s="76"/>
      <c r="CA4" s="76"/>
      <c r="CB4" s="76"/>
      <c r="CC4" s="76"/>
      <c r="CD4" s="76"/>
      <c r="CE4" s="76"/>
      <c r="CF4" s="81"/>
      <c r="CG4" s="76"/>
      <c r="CH4" s="76"/>
      <c r="CI4" s="76"/>
      <c r="CJ4" s="76"/>
      <c r="CK4" s="76"/>
      <c r="CL4" s="76"/>
      <c r="CM4" s="76"/>
      <c r="CN4" s="76"/>
    </row>
    <row r="5">
      <c r="A5" s="76" t="s">
        <v>45</v>
      </c>
      <c r="B5" s="89"/>
      <c r="C5" s="88" t="s">
        <v>215</v>
      </c>
      <c r="D5" s="78" t="s">
        <v>556</v>
      </c>
      <c r="E5" s="85"/>
      <c r="F5" s="80">
        <v>2021.0</v>
      </c>
      <c r="G5" s="41">
        <v>8491.0</v>
      </c>
      <c r="H5" s="41">
        <v>1193.0</v>
      </c>
      <c r="I5" s="41">
        <v>1846.0</v>
      </c>
      <c r="J5" s="76"/>
      <c r="K5" s="41">
        <v>16244.0</v>
      </c>
      <c r="L5" s="41">
        <v>26581.0</v>
      </c>
      <c r="M5" s="81"/>
      <c r="N5" s="3">
        <v>2023.0</v>
      </c>
      <c r="O5" s="76">
        <f>G5+I5</f>
        <v>10337</v>
      </c>
      <c r="P5" s="41" t="s">
        <v>548</v>
      </c>
      <c r="Q5" s="41">
        <f>K5</f>
        <v>16244</v>
      </c>
      <c r="R5" s="79" t="s">
        <v>557</v>
      </c>
      <c r="S5" s="82">
        <f t="shared" si="2"/>
        <v>26581</v>
      </c>
      <c r="T5" s="83"/>
      <c r="U5" s="84"/>
      <c r="V5" s="84"/>
      <c r="W5" s="84">
        <v>1437.0</v>
      </c>
      <c r="X5" s="84"/>
      <c r="Y5" s="84">
        <v>7624.0</v>
      </c>
      <c r="Z5" s="84">
        <v>7183.0</v>
      </c>
      <c r="AA5" s="84"/>
      <c r="AB5" s="84"/>
      <c r="AC5" s="84"/>
      <c r="AD5" s="84"/>
      <c r="AE5" s="84"/>
      <c r="AF5" s="84"/>
      <c r="AG5" s="84"/>
      <c r="AH5" s="84"/>
      <c r="AI5" s="84"/>
      <c r="AJ5" s="79"/>
      <c r="AK5" s="76">
        <v>3966.0</v>
      </c>
      <c r="AL5" s="76">
        <v>514.0</v>
      </c>
      <c r="AM5" s="41">
        <v>859.0</v>
      </c>
      <c r="AN5" s="76"/>
      <c r="AO5" s="76"/>
      <c r="AP5" s="76"/>
      <c r="AQ5" s="76"/>
      <c r="AR5" s="79" t="s">
        <v>558</v>
      </c>
      <c r="AS5" s="76"/>
      <c r="AT5" s="76"/>
      <c r="AU5" s="76"/>
      <c r="AV5" s="76"/>
      <c r="AW5" s="76"/>
      <c r="AX5" s="76"/>
      <c r="AY5" s="76"/>
      <c r="AZ5" s="85"/>
      <c r="BA5" s="76"/>
      <c r="BB5" s="76"/>
      <c r="BC5" s="76"/>
      <c r="BD5" s="76"/>
      <c r="BE5" s="76"/>
      <c r="BF5" s="76"/>
      <c r="BG5" s="76"/>
      <c r="BH5" s="81"/>
      <c r="BI5" s="76"/>
      <c r="BJ5" s="76"/>
      <c r="BK5" s="76"/>
      <c r="BL5" s="76"/>
      <c r="BM5" s="76"/>
      <c r="BN5" s="76"/>
      <c r="BO5" s="76"/>
      <c r="BP5" s="81"/>
      <c r="BQ5" s="86"/>
      <c r="BR5" s="12"/>
      <c r="BS5" s="12"/>
      <c r="BT5" s="12"/>
      <c r="BU5" s="12"/>
      <c r="BV5" s="12"/>
      <c r="BW5" s="12"/>
      <c r="BX5" s="87"/>
      <c r="BY5" s="76"/>
      <c r="BZ5" s="76"/>
      <c r="CA5" s="76"/>
      <c r="CB5" s="76"/>
      <c r="CC5" s="76"/>
      <c r="CD5" s="76"/>
      <c r="CE5" s="76"/>
      <c r="CF5" s="81"/>
      <c r="CG5" s="76"/>
      <c r="CH5" s="76"/>
      <c r="CI5" s="76"/>
      <c r="CJ5" s="76"/>
      <c r="CK5" s="76"/>
      <c r="CL5" s="76"/>
      <c r="CM5" s="76"/>
      <c r="CN5" s="76"/>
    </row>
    <row r="6">
      <c r="A6" s="3" t="s">
        <v>559</v>
      </c>
      <c r="B6" s="77"/>
      <c r="C6" s="77"/>
      <c r="D6" s="78" t="s">
        <v>560</v>
      </c>
      <c r="E6" s="85"/>
      <c r="F6" s="80" t="s">
        <v>554</v>
      </c>
      <c r="G6" s="41"/>
      <c r="H6" s="41"/>
      <c r="I6" s="41"/>
      <c r="J6" s="76"/>
      <c r="K6" s="41"/>
      <c r="L6" s="41"/>
      <c r="M6" s="81"/>
      <c r="N6" s="3">
        <v>2023.0</v>
      </c>
      <c r="O6" s="41" t="s">
        <v>554</v>
      </c>
      <c r="P6" s="41" t="s">
        <v>554</v>
      </c>
      <c r="Q6" s="41" t="s">
        <v>554</v>
      </c>
      <c r="R6" s="79" t="s">
        <v>561</v>
      </c>
      <c r="S6" s="82" t="str">
        <f t="shared" si="2"/>
        <v>n.a</v>
      </c>
      <c r="T6" s="83" t="str">
        <f t="array" ref="T6:T152">IFERROR((Q6:Q152/S6:S152),)</f>
        <v/>
      </c>
      <c r="U6" s="84"/>
      <c r="V6" s="84"/>
      <c r="W6" s="84"/>
      <c r="X6" s="84"/>
      <c r="Y6" s="84"/>
      <c r="Z6" s="84"/>
      <c r="AA6" s="84"/>
      <c r="AB6" s="84"/>
      <c r="AC6" s="84"/>
      <c r="AD6" s="84"/>
      <c r="AE6" s="84"/>
      <c r="AF6" s="84"/>
      <c r="AG6" s="84"/>
      <c r="AH6" s="84"/>
      <c r="AI6" s="84"/>
      <c r="AJ6" s="79"/>
      <c r="AK6" s="76"/>
      <c r="AL6" s="76"/>
      <c r="AM6" s="76"/>
      <c r="AN6" s="76"/>
      <c r="AO6" s="76"/>
      <c r="AP6" s="76"/>
      <c r="AQ6" s="76"/>
      <c r="AR6" s="85"/>
      <c r="AS6" s="76"/>
      <c r="AT6" s="76"/>
      <c r="AU6" s="76"/>
      <c r="AV6" s="76"/>
      <c r="AW6" s="76"/>
      <c r="AX6" s="76"/>
      <c r="AY6" s="76"/>
      <c r="AZ6" s="85"/>
      <c r="BA6" s="76"/>
      <c r="BB6" s="76"/>
      <c r="BC6" s="76"/>
      <c r="BD6" s="76"/>
      <c r="BE6" s="76"/>
      <c r="BF6" s="76"/>
      <c r="BG6" s="76"/>
      <c r="BH6" s="81"/>
      <c r="BI6" s="76"/>
      <c r="BJ6" s="76"/>
      <c r="BK6" s="76"/>
      <c r="BL6" s="76"/>
      <c r="BM6" s="76"/>
      <c r="BN6" s="76"/>
      <c r="BO6" s="76"/>
      <c r="BP6" s="81"/>
      <c r="BQ6" s="86"/>
      <c r="BR6" s="12"/>
      <c r="BS6" s="12"/>
      <c r="BT6" s="12"/>
      <c r="BU6" s="12"/>
      <c r="BV6" s="12"/>
      <c r="BW6" s="12"/>
      <c r="BX6" s="87"/>
      <c r="BY6" s="76"/>
      <c r="BZ6" s="76"/>
      <c r="CA6" s="76"/>
      <c r="CB6" s="76"/>
      <c r="CC6" s="76"/>
      <c r="CD6" s="76"/>
      <c r="CE6" s="76"/>
      <c r="CF6" s="81"/>
      <c r="CG6" s="76"/>
      <c r="CH6" s="76"/>
      <c r="CI6" s="76"/>
      <c r="CJ6" s="76"/>
      <c r="CK6" s="76"/>
      <c r="CL6" s="76"/>
      <c r="CM6" s="76"/>
      <c r="CN6" s="76"/>
    </row>
    <row r="7">
      <c r="A7" s="76" t="s">
        <v>46</v>
      </c>
      <c r="B7" s="89"/>
      <c r="C7" s="88" t="s">
        <v>216</v>
      </c>
      <c r="D7" s="90" t="s">
        <v>216</v>
      </c>
      <c r="E7" s="85" t="s">
        <v>458</v>
      </c>
      <c r="F7" s="80" t="s">
        <v>562</v>
      </c>
      <c r="G7" s="76">
        <v>2446.0</v>
      </c>
      <c r="H7" s="76">
        <v>3887.0</v>
      </c>
      <c r="I7" s="76">
        <v>4273.0</v>
      </c>
      <c r="J7" s="76"/>
      <c r="K7" s="76">
        <v>34103.0</v>
      </c>
      <c r="L7" s="76">
        <v>40436.0</v>
      </c>
      <c r="M7" s="81"/>
      <c r="N7" s="3">
        <v>2023.0</v>
      </c>
      <c r="O7" s="76">
        <f t="shared" ref="O7:O10" si="3">G7+I7</f>
        <v>6719</v>
      </c>
      <c r="P7" s="41" t="s">
        <v>548</v>
      </c>
      <c r="Q7" s="76">
        <f t="shared" ref="Q7:Q10" si="4">K7</f>
        <v>34103</v>
      </c>
      <c r="R7" s="79" t="s">
        <v>563</v>
      </c>
      <c r="S7" s="82">
        <f t="shared" si="2"/>
        <v>40822</v>
      </c>
      <c r="T7" s="83">
        <v>0.8354073783744059</v>
      </c>
      <c r="U7" s="84"/>
      <c r="V7" s="84"/>
      <c r="W7" s="84">
        <v>83.0</v>
      </c>
      <c r="X7" s="84">
        <v>30353.0</v>
      </c>
      <c r="Y7" s="84"/>
      <c r="Z7" s="84">
        <v>3667.0</v>
      </c>
      <c r="AA7" s="84"/>
      <c r="AB7" s="84"/>
      <c r="AC7" s="84"/>
      <c r="AD7" s="84"/>
      <c r="AE7" s="84"/>
      <c r="AF7" s="84"/>
      <c r="AG7" s="84"/>
      <c r="AH7" s="84"/>
      <c r="AI7" s="84"/>
      <c r="AJ7" s="79"/>
      <c r="AK7" s="41">
        <v>2041.0</v>
      </c>
      <c r="AL7" s="41">
        <v>3709.0</v>
      </c>
      <c r="AM7" s="41">
        <v>4087.0</v>
      </c>
      <c r="AN7" s="76"/>
      <c r="AO7" s="41">
        <v>22961.0</v>
      </c>
      <c r="AP7" s="76"/>
      <c r="AQ7" s="76"/>
      <c r="AR7" s="79" t="s">
        <v>555</v>
      </c>
      <c r="AS7" s="41">
        <v>1910.0</v>
      </c>
      <c r="AT7" s="41">
        <v>3395.0</v>
      </c>
      <c r="AU7" s="41">
        <v>4250.0</v>
      </c>
      <c r="AV7" s="76"/>
      <c r="AW7" s="41">
        <v>19860.0</v>
      </c>
      <c r="AX7" s="76"/>
      <c r="AY7" s="76"/>
      <c r="AZ7" s="79" t="s">
        <v>555</v>
      </c>
      <c r="BA7" s="76"/>
      <c r="BB7" s="76"/>
      <c r="BC7" s="76"/>
      <c r="BD7" s="76"/>
      <c r="BE7" s="76"/>
      <c r="BF7" s="76"/>
      <c r="BG7" s="76"/>
      <c r="BH7" s="81"/>
      <c r="BI7" s="76"/>
      <c r="BJ7" s="76"/>
      <c r="BK7" s="76"/>
      <c r="BL7" s="76"/>
      <c r="BM7" s="76"/>
      <c r="BN7" s="76"/>
      <c r="BO7" s="76"/>
      <c r="BP7" s="81"/>
      <c r="BQ7" s="86"/>
      <c r="BR7" s="12"/>
      <c r="BS7" s="12"/>
      <c r="BT7" s="12"/>
      <c r="BU7" s="12"/>
      <c r="BV7" s="12"/>
      <c r="BW7" s="12"/>
      <c r="BX7" s="87"/>
      <c r="BY7" s="76"/>
      <c r="BZ7" s="76"/>
      <c r="CA7" s="76"/>
      <c r="CB7" s="76"/>
      <c r="CC7" s="76"/>
      <c r="CD7" s="76"/>
      <c r="CE7" s="76"/>
      <c r="CF7" s="81"/>
      <c r="CG7" s="76"/>
      <c r="CH7" s="76"/>
      <c r="CI7" s="76"/>
      <c r="CJ7" s="76"/>
      <c r="CK7" s="76"/>
      <c r="CL7" s="76"/>
      <c r="CM7" s="76"/>
      <c r="CN7" s="76"/>
    </row>
    <row r="8">
      <c r="A8" s="76" t="s">
        <v>47</v>
      </c>
      <c r="B8" s="77"/>
      <c r="C8" s="77" t="s">
        <v>217</v>
      </c>
      <c r="D8" s="78" t="s">
        <v>364</v>
      </c>
      <c r="E8" s="85"/>
      <c r="F8" s="80" t="s">
        <v>547</v>
      </c>
      <c r="G8" s="76">
        <v>440.0</v>
      </c>
      <c r="H8" s="76">
        <v>2275.0</v>
      </c>
      <c r="I8" s="76">
        <v>3114.0</v>
      </c>
      <c r="J8" s="76"/>
      <c r="K8" s="76">
        <v>10999.0</v>
      </c>
      <c r="L8" s="76">
        <v>14553.0</v>
      </c>
      <c r="M8" s="81"/>
      <c r="N8" s="3">
        <v>2023.0</v>
      </c>
      <c r="O8" s="76">
        <f t="shared" si="3"/>
        <v>3554</v>
      </c>
      <c r="P8" s="41" t="s">
        <v>548</v>
      </c>
      <c r="Q8" s="76">
        <f t="shared" si="4"/>
        <v>10999</v>
      </c>
      <c r="R8" s="79" t="s">
        <v>564</v>
      </c>
      <c r="S8" s="82">
        <f t="shared" si="2"/>
        <v>14553</v>
      </c>
      <c r="T8" s="83">
        <v>0.7557891843606129</v>
      </c>
      <c r="U8" s="84"/>
      <c r="V8" s="84"/>
      <c r="W8" s="84"/>
      <c r="X8" s="84"/>
      <c r="Y8" s="84"/>
      <c r="Z8" s="84">
        <v>10999.0</v>
      </c>
      <c r="AA8" s="84"/>
      <c r="AB8" s="84"/>
      <c r="AC8" s="84"/>
      <c r="AD8" s="84"/>
      <c r="AE8" s="84"/>
      <c r="AF8" s="84"/>
      <c r="AG8" s="84"/>
      <c r="AH8" s="84"/>
      <c r="AI8" s="84"/>
      <c r="AJ8" s="79"/>
      <c r="AK8" s="41">
        <v>1305.0</v>
      </c>
      <c r="AL8" s="76"/>
      <c r="AM8" s="41">
        <v>2944.0</v>
      </c>
      <c r="AN8" s="76"/>
      <c r="AO8" s="41">
        <v>10791.0</v>
      </c>
      <c r="AP8" s="41">
        <v>15040.0</v>
      </c>
      <c r="AQ8" s="76"/>
      <c r="AR8" s="79" t="s">
        <v>555</v>
      </c>
      <c r="AS8" s="41">
        <v>1626.0</v>
      </c>
      <c r="AT8" s="76"/>
      <c r="AU8" s="41">
        <v>3283.0</v>
      </c>
      <c r="AV8" s="76"/>
      <c r="AW8" s="41">
        <v>5718.0</v>
      </c>
      <c r="AX8" s="41">
        <v>10627.0</v>
      </c>
      <c r="AY8" s="76"/>
      <c r="AZ8" s="79" t="s">
        <v>555</v>
      </c>
      <c r="BA8" s="76"/>
      <c r="BB8" s="76"/>
      <c r="BC8" s="76"/>
      <c r="BD8" s="76"/>
      <c r="BE8" s="76"/>
      <c r="BF8" s="76"/>
      <c r="BG8" s="76"/>
      <c r="BH8" s="81"/>
      <c r="BI8" s="41">
        <v>3259.0</v>
      </c>
      <c r="BJ8" s="76"/>
      <c r="BK8" s="41">
        <v>3835.0</v>
      </c>
      <c r="BL8" s="41"/>
      <c r="BM8" s="41">
        <v>14456.0</v>
      </c>
      <c r="BN8" s="41">
        <v>21550.0</v>
      </c>
      <c r="BO8" s="76"/>
      <c r="BP8" s="79" t="s">
        <v>555</v>
      </c>
      <c r="BQ8" s="91"/>
      <c r="BR8" s="12"/>
      <c r="BS8" s="92"/>
      <c r="BT8" s="92"/>
      <c r="BU8" s="92"/>
      <c r="BV8" s="92"/>
      <c r="BW8" s="12"/>
      <c r="BX8" s="93"/>
      <c r="BY8" s="76"/>
      <c r="BZ8" s="76"/>
      <c r="CA8" s="76"/>
      <c r="CB8" s="76"/>
      <c r="CC8" s="76"/>
      <c r="CD8" s="76"/>
      <c r="CE8" s="76"/>
      <c r="CF8" s="81"/>
      <c r="CG8" s="76"/>
      <c r="CH8" s="76"/>
      <c r="CI8" s="76"/>
      <c r="CJ8" s="76"/>
      <c r="CK8" s="76"/>
      <c r="CL8" s="76"/>
      <c r="CM8" s="76"/>
      <c r="CN8" s="76"/>
    </row>
    <row r="9">
      <c r="A9" s="76" t="s">
        <v>186</v>
      </c>
      <c r="B9" s="94"/>
      <c r="C9" s="94" t="s">
        <v>355</v>
      </c>
      <c r="D9" s="78" t="s">
        <v>565</v>
      </c>
      <c r="E9" s="85"/>
      <c r="F9" s="80">
        <v>2019.0</v>
      </c>
      <c r="G9" s="41">
        <v>852.0</v>
      </c>
      <c r="H9" s="41">
        <v>29564.0</v>
      </c>
      <c r="I9" s="41">
        <v>6385.0</v>
      </c>
      <c r="J9" s="76"/>
      <c r="K9" s="41">
        <v>24699.0</v>
      </c>
      <c r="L9" s="41">
        <v>31936.0</v>
      </c>
      <c r="M9" s="81"/>
      <c r="N9" s="3">
        <v>2023.0</v>
      </c>
      <c r="O9" s="76">
        <f t="shared" si="3"/>
        <v>7237</v>
      </c>
      <c r="P9" s="41" t="s">
        <v>548</v>
      </c>
      <c r="Q9" s="76">
        <f t="shared" si="4"/>
        <v>24699</v>
      </c>
      <c r="R9" s="79" t="s">
        <v>566</v>
      </c>
      <c r="S9" s="82">
        <f t="shared" si="2"/>
        <v>31936</v>
      </c>
      <c r="T9" s="83">
        <v>0.7733905310621243</v>
      </c>
      <c r="U9" s="84">
        <v>8030.0</v>
      </c>
      <c r="V9" s="84">
        <v>8942.0</v>
      </c>
      <c r="W9" s="84">
        <v>5635.0</v>
      </c>
      <c r="X9" s="84">
        <v>1274.0</v>
      </c>
      <c r="Y9" s="84">
        <v>542.0</v>
      </c>
      <c r="Z9" s="84">
        <v>88.0</v>
      </c>
      <c r="AA9" s="84">
        <v>188.0</v>
      </c>
      <c r="AB9" s="84"/>
      <c r="AC9" s="84"/>
      <c r="AD9" s="84"/>
      <c r="AE9" s="84"/>
      <c r="AF9" s="84"/>
      <c r="AG9" s="84"/>
      <c r="AH9" s="84"/>
      <c r="AI9" s="84"/>
      <c r="AJ9" s="79"/>
      <c r="AK9" s="41">
        <v>695.0</v>
      </c>
      <c r="AL9" s="41">
        <v>77574.0</v>
      </c>
      <c r="AM9" s="41">
        <v>18362.0</v>
      </c>
      <c r="AN9" s="76"/>
      <c r="AO9" s="41">
        <v>26750.0</v>
      </c>
      <c r="AP9" s="41">
        <v>45807.0</v>
      </c>
      <c r="AQ9" s="76"/>
      <c r="AR9" s="79" t="s">
        <v>555</v>
      </c>
      <c r="AS9" s="41">
        <v>1061.0</v>
      </c>
      <c r="AT9" s="76"/>
      <c r="AU9" s="41">
        <v>20387.0</v>
      </c>
      <c r="AV9" s="76"/>
      <c r="AW9" s="41">
        <v>59180.0</v>
      </c>
      <c r="AX9" s="41">
        <v>80628.0</v>
      </c>
      <c r="AY9" s="76"/>
      <c r="AZ9" s="79" t="s">
        <v>567</v>
      </c>
      <c r="BA9" s="76"/>
      <c r="BB9" s="76"/>
      <c r="BC9" s="76"/>
      <c r="BD9" s="76"/>
      <c r="BE9" s="76"/>
      <c r="BF9" s="76"/>
      <c r="BG9" s="76"/>
      <c r="BH9" s="81"/>
      <c r="BI9" s="76"/>
      <c r="BJ9" s="76"/>
      <c r="BK9" s="76"/>
      <c r="BL9" s="76"/>
      <c r="BM9" s="76"/>
      <c r="BN9" s="76"/>
      <c r="BO9" s="76"/>
      <c r="BP9" s="81"/>
      <c r="BQ9" s="86"/>
      <c r="BR9" s="12"/>
      <c r="BS9" s="12"/>
      <c r="BT9" s="12"/>
      <c r="BU9" s="12"/>
      <c r="BV9" s="12"/>
      <c r="BW9" s="12"/>
      <c r="BX9" s="87"/>
      <c r="BY9" s="76"/>
      <c r="BZ9" s="76"/>
      <c r="CA9" s="76"/>
      <c r="CB9" s="76"/>
      <c r="CC9" s="76"/>
      <c r="CD9" s="76"/>
      <c r="CE9" s="76"/>
      <c r="CF9" s="81"/>
      <c r="CG9" s="76"/>
      <c r="CH9" s="76"/>
      <c r="CI9" s="76"/>
      <c r="CJ9" s="76"/>
      <c r="CK9" s="76"/>
      <c r="CL9" s="76"/>
      <c r="CM9" s="76"/>
      <c r="CN9" s="76"/>
    </row>
    <row r="10">
      <c r="A10" s="41" t="s">
        <v>568</v>
      </c>
      <c r="B10" s="94"/>
      <c r="C10" s="94" t="s">
        <v>218</v>
      </c>
      <c r="D10" s="88" t="s">
        <v>365</v>
      </c>
      <c r="E10" s="85"/>
      <c r="F10" s="80" t="s">
        <v>569</v>
      </c>
      <c r="G10" s="76">
        <v>16282.0</v>
      </c>
      <c r="H10" s="76">
        <v>50071.0</v>
      </c>
      <c r="I10" s="76">
        <v>5082.0</v>
      </c>
      <c r="J10" s="76"/>
      <c r="K10" s="76">
        <v>4.4554244E7</v>
      </c>
      <c r="L10" s="76"/>
      <c r="M10" s="81"/>
      <c r="N10" s="3">
        <v>2023.0</v>
      </c>
      <c r="O10" s="76">
        <f t="shared" si="3"/>
        <v>21364</v>
      </c>
      <c r="P10" s="41" t="s">
        <v>548</v>
      </c>
      <c r="Q10" s="76">
        <f t="shared" si="4"/>
        <v>44554244</v>
      </c>
      <c r="R10" s="79" t="s">
        <v>570</v>
      </c>
      <c r="S10" s="82">
        <f t="shared" si="2"/>
        <v>44575608</v>
      </c>
      <c r="T10" s="83">
        <v>0.9995207244284812</v>
      </c>
      <c r="U10" s="84">
        <v>605623.0</v>
      </c>
      <c r="V10" s="84">
        <v>62110.0</v>
      </c>
      <c r="W10" s="84">
        <v>17150.0</v>
      </c>
      <c r="X10" s="84">
        <v>48308.0</v>
      </c>
      <c r="Y10" s="84">
        <v>2203.0</v>
      </c>
      <c r="Z10" s="84">
        <v>26443.0</v>
      </c>
      <c r="AA10" s="84">
        <v>2717.0</v>
      </c>
      <c r="AB10" s="84" t="s">
        <v>571</v>
      </c>
      <c r="AC10" s="84">
        <v>9662.0</v>
      </c>
      <c r="AD10" s="84" t="s">
        <v>571</v>
      </c>
      <c r="AE10" s="84">
        <v>4.3749138E7</v>
      </c>
      <c r="AF10" s="84">
        <v>5889.0</v>
      </c>
      <c r="AG10" s="84" t="s">
        <v>571</v>
      </c>
      <c r="AH10" s="84" t="s">
        <v>571</v>
      </c>
      <c r="AI10" s="84" t="s">
        <v>571</v>
      </c>
      <c r="AJ10" s="79"/>
      <c r="AK10" s="76">
        <v>16004.0</v>
      </c>
      <c r="AL10" s="76">
        <v>7125.0</v>
      </c>
      <c r="AM10" s="76"/>
      <c r="AN10" s="76"/>
      <c r="AO10" s="76">
        <v>3.1632587E7</v>
      </c>
      <c r="AP10" s="76"/>
      <c r="AQ10" s="76"/>
      <c r="AR10" s="79" t="s">
        <v>555</v>
      </c>
      <c r="AS10" s="76"/>
      <c r="AT10" s="76"/>
      <c r="AU10" s="76"/>
      <c r="AV10" s="76"/>
      <c r="AW10" s="76"/>
      <c r="AX10" s="76"/>
      <c r="AY10" s="76"/>
      <c r="AZ10" s="85"/>
      <c r="BA10" s="41">
        <v>21612.0</v>
      </c>
      <c r="BB10" s="41">
        <v>65534.0</v>
      </c>
      <c r="BC10" s="41">
        <v>23027.0</v>
      </c>
      <c r="BD10" s="41"/>
      <c r="BE10" s="41">
        <v>4.1855905E7</v>
      </c>
      <c r="BF10" s="76"/>
      <c r="BG10" s="76"/>
      <c r="BH10" s="81"/>
      <c r="BI10" s="76"/>
      <c r="BJ10" s="76"/>
      <c r="BK10" s="76"/>
      <c r="BL10" s="76"/>
      <c r="BM10" s="76"/>
      <c r="BN10" s="76"/>
      <c r="BO10" s="76"/>
      <c r="BP10" s="81"/>
      <c r="BQ10" s="86"/>
      <c r="BR10" s="12"/>
      <c r="BS10" s="12"/>
      <c r="BT10" s="12"/>
      <c r="BU10" s="12"/>
      <c r="BV10" s="12"/>
      <c r="BW10" s="12"/>
      <c r="BX10" s="87"/>
      <c r="BY10" s="76"/>
      <c r="BZ10" s="76"/>
      <c r="CA10" s="76"/>
      <c r="CB10" s="76"/>
      <c r="CC10" s="76"/>
      <c r="CD10" s="76"/>
      <c r="CE10" s="76"/>
      <c r="CF10" s="81"/>
      <c r="CG10" s="76"/>
      <c r="CH10" s="76"/>
      <c r="CI10" s="76"/>
      <c r="CJ10" s="76"/>
      <c r="CK10" s="76"/>
      <c r="CL10" s="76"/>
      <c r="CM10" s="76"/>
      <c r="CN10" s="76"/>
    </row>
    <row r="11">
      <c r="A11" s="3" t="s">
        <v>572</v>
      </c>
      <c r="B11" s="77"/>
      <c r="C11" s="77"/>
      <c r="D11" s="78" t="s">
        <v>573</v>
      </c>
      <c r="E11" s="85"/>
      <c r="F11" s="80">
        <v>2019.0</v>
      </c>
      <c r="G11" s="41">
        <v>86000.0</v>
      </c>
      <c r="H11" s="41">
        <v>61000.0</v>
      </c>
      <c r="I11" s="41">
        <v>10000.0</v>
      </c>
      <c r="J11" s="41">
        <v>96000.0</v>
      </c>
      <c r="K11" s="41"/>
      <c r="L11" s="41"/>
      <c r="M11" s="95">
        <f>3705+11114+1779</f>
        <v>16598</v>
      </c>
      <c r="N11" s="3">
        <v>2023.0</v>
      </c>
      <c r="O11" s="76">
        <f>J11</f>
        <v>96000</v>
      </c>
      <c r="P11" s="41" t="s">
        <v>548</v>
      </c>
      <c r="Q11" s="41" t="s">
        <v>554</v>
      </c>
      <c r="R11" s="79" t="s">
        <v>574</v>
      </c>
      <c r="S11" s="82">
        <f t="shared" si="2"/>
        <v>96000</v>
      </c>
      <c r="T11" s="83"/>
      <c r="U11" s="84"/>
      <c r="V11" s="84"/>
      <c r="W11" s="84"/>
      <c r="X11" s="84"/>
      <c r="Y11" s="84"/>
      <c r="Z11" s="84"/>
      <c r="AA11" s="84"/>
      <c r="AB11" s="84"/>
      <c r="AC11" s="84"/>
      <c r="AD11" s="84"/>
      <c r="AE11" s="84"/>
      <c r="AF11" s="84"/>
      <c r="AG11" s="84"/>
      <c r="AH11" s="84"/>
      <c r="AI11" s="84"/>
      <c r="AJ11" s="79"/>
      <c r="AK11" s="41">
        <v>97000.0</v>
      </c>
      <c r="AL11" s="41">
        <v>60000.0</v>
      </c>
      <c r="AM11" s="41">
        <v>11000.0</v>
      </c>
      <c r="AN11" s="76"/>
      <c r="AO11" s="76"/>
      <c r="AP11" s="76"/>
      <c r="AQ11" s="76"/>
      <c r="AR11" s="79" t="s">
        <v>555</v>
      </c>
      <c r="AS11" s="41">
        <v>102000.0</v>
      </c>
      <c r="AT11" s="41">
        <v>69000.0</v>
      </c>
      <c r="AU11" s="41">
        <v>19000.0</v>
      </c>
      <c r="AV11" s="76"/>
      <c r="AW11" s="76"/>
      <c r="AX11" s="76"/>
      <c r="AY11" s="76"/>
      <c r="AZ11" s="79" t="s">
        <v>555</v>
      </c>
      <c r="BA11" s="41">
        <v>96000.0</v>
      </c>
      <c r="BB11" s="41">
        <v>69000.0</v>
      </c>
      <c r="BC11" s="41">
        <v>34000.0</v>
      </c>
      <c r="BD11" s="41"/>
      <c r="BE11" s="76"/>
      <c r="BF11" s="76"/>
      <c r="BG11" s="84" t="s">
        <v>555</v>
      </c>
      <c r="BH11" s="79"/>
      <c r="BI11" s="41">
        <v>112000.0</v>
      </c>
      <c r="BJ11" s="41">
        <v>74000.0</v>
      </c>
      <c r="BK11" s="41">
        <v>37000.0</v>
      </c>
      <c r="BL11" s="41"/>
      <c r="BM11" s="76"/>
      <c r="BN11" s="76"/>
      <c r="BO11" s="76"/>
      <c r="BP11" s="79" t="s">
        <v>575</v>
      </c>
      <c r="BQ11" s="91"/>
      <c r="BR11" s="92"/>
      <c r="BS11" s="92"/>
      <c r="BT11" s="92"/>
      <c r="BU11" s="12"/>
      <c r="BV11" s="12"/>
      <c r="BW11" s="12"/>
      <c r="BX11" s="93"/>
      <c r="BY11" s="76"/>
      <c r="BZ11" s="76"/>
      <c r="CA11" s="76"/>
      <c r="CB11" s="76"/>
      <c r="CC11" s="76"/>
      <c r="CD11" s="76"/>
      <c r="CE11" s="76"/>
      <c r="CF11" s="81"/>
      <c r="CG11" s="76"/>
      <c r="CH11" s="76"/>
      <c r="CI11" s="76"/>
      <c r="CJ11" s="76"/>
      <c r="CK11" s="76"/>
      <c r="CL11" s="76"/>
      <c r="CM11" s="76"/>
      <c r="CN11" s="76"/>
    </row>
    <row r="12">
      <c r="A12" s="96" t="s">
        <v>181</v>
      </c>
      <c r="B12" s="94"/>
      <c r="C12" s="94" t="s">
        <v>350</v>
      </c>
      <c r="D12" s="18" t="s">
        <v>438</v>
      </c>
      <c r="E12" s="85"/>
      <c r="F12" s="80" t="s">
        <v>569</v>
      </c>
      <c r="G12" s="41">
        <v>95.0</v>
      </c>
      <c r="H12" s="41">
        <v>824.0</v>
      </c>
      <c r="I12" s="41">
        <v>826.0</v>
      </c>
      <c r="J12" s="76"/>
      <c r="K12" s="41">
        <v>426793.0</v>
      </c>
      <c r="L12" s="41">
        <v>427714.0</v>
      </c>
      <c r="M12" s="81"/>
      <c r="N12" s="3">
        <v>2023.0</v>
      </c>
      <c r="O12" s="76">
        <f>G12+I12</f>
        <v>921</v>
      </c>
      <c r="P12" s="41" t="s">
        <v>548</v>
      </c>
      <c r="Q12" s="76">
        <f>K12</f>
        <v>426793</v>
      </c>
      <c r="R12" s="79" t="s">
        <v>576</v>
      </c>
      <c r="S12" s="82">
        <f t="shared" si="2"/>
        <v>427714</v>
      </c>
      <c r="T12" s="83">
        <v>0.9978466919483581</v>
      </c>
      <c r="U12" s="84">
        <v>418963.0</v>
      </c>
      <c r="V12" s="84">
        <v>1667.0</v>
      </c>
      <c r="W12" s="84">
        <v>245.0</v>
      </c>
      <c r="X12" s="84">
        <v>2305.0</v>
      </c>
      <c r="Y12" s="84">
        <v>442.0</v>
      </c>
      <c r="Z12" s="84">
        <v>405.0</v>
      </c>
      <c r="AA12" s="84">
        <v>1934.0</v>
      </c>
      <c r="AB12" s="84"/>
      <c r="AC12" s="84"/>
      <c r="AD12" s="84"/>
      <c r="AE12" s="84"/>
      <c r="AF12" s="84">
        <v>823.0</v>
      </c>
      <c r="AG12" s="84"/>
      <c r="AH12" s="84"/>
      <c r="AI12" s="84"/>
      <c r="AJ12" s="79"/>
      <c r="AK12" s="41">
        <v>46.0</v>
      </c>
      <c r="AL12" s="41">
        <v>1499.0</v>
      </c>
      <c r="AM12" s="41">
        <v>2360.0</v>
      </c>
      <c r="AN12" s="76"/>
      <c r="AO12" s="41">
        <v>393071.0</v>
      </c>
      <c r="AP12" s="41">
        <v>395477.0</v>
      </c>
      <c r="AQ12" s="76"/>
      <c r="AR12" s="79" t="s">
        <v>555</v>
      </c>
      <c r="AS12" s="76"/>
      <c r="AT12" s="76"/>
      <c r="AU12" s="76"/>
      <c r="AV12" s="76"/>
      <c r="AW12" s="76"/>
      <c r="AX12" s="76"/>
      <c r="AY12" s="76"/>
      <c r="AZ12" s="85"/>
      <c r="BA12" s="41">
        <v>62.0</v>
      </c>
      <c r="BB12" s="41">
        <v>1339.0</v>
      </c>
      <c r="BC12" s="41">
        <v>2164.0</v>
      </c>
      <c r="BD12" s="41"/>
      <c r="BE12" s="41">
        <v>361825.0</v>
      </c>
      <c r="BF12" s="41">
        <v>364051.0</v>
      </c>
      <c r="BG12" s="84" t="s">
        <v>577</v>
      </c>
      <c r="BH12" s="79"/>
      <c r="BI12" s="76"/>
      <c r="BJ12" s="76"/>
      <c r="BK12" s="76"/>
      <c r="BL12" s="76"/>
      <c r="BM12" s="76"/>
      <c r="BN12" s="76"/>
      <c r="BO12" s="76"/>
      <c r="BP12" s="81"/>
      <c r="BQ12" s="86"/>
      <c r="BR12" s="12"/>
      <c r="BS12" s="12"/>
      <c r="BT12" s="12"/>
      <c r="BU12" s="12"/>
      <c r="BV12" s="12"/>
      <c r="BW12" s="12"/>
      <c r="BX12" s="87"/>
      <c r="BY12" s="76"/>
      <c r="BZ12" s="76"/>
      <c r="CA12" s="76"/>
      <c r="CB12" s="76"/>
      <c r="CC12" s="76"/>
      <c r="CD12" s="76"/>
      <c r="CE12" s="76"/>
      <c r="CF12" s="81"/>
      <c r="CG12" s="76"/>
      <c r="CH12" s="76"/>
      <c r="CI12" s="76"/>
      <c r="CJ12" s="76"/>
      <c r="CK12" s="76"/>
      <c r="CL12" s="76"/>
      <c r="CM12" s="76"/>
      <c r="CN12" s="76"/>
    </row>
    <row r="13">
      <c r="A13" s="76" t="s">
        <v>49</v>
      </c>
      <c r="B13" s="94"/>
      <c r="C13" s="94" t="s">
        <v>219</v>
      </c>
      <c r="D13" s="18" t="s">
        <v>366</v>
      </c>
      <c r="E13" s="97" t="s">
        <v>578</v>
      </c>
      <c r="F13" s="80">
        <v>2015.0</v>
      </c>
      <c r="G13" s="76">
        <v>31.6</v>
      </c>
      <c r="H13" s="76">
        <v>13.0</v>
      </c>
      <c r="I13" s="76"/>
      <c r="J13" s="76"/>
      <c r="K13" s="41" t="s">
        <v>579</v>
      </c>
      <c r="L13" s="41" t="s">
        <v>580</v>
      </c>
      <c r="M13" s="81"/>
      <c r="N13" s="3">
        <v>2023.0</v>
      </c>
      <c r="O13" s="76">
        <f>G13+H13</f>
        <v>44.6</v>
      </c>
      <c r="P13" s="41" t="s">
        <v>581</v>
      </c>
      <c r="Q13" s="76">
        <f>576.6+301000</f>
        <v>301576.6</v>
      </c>
      <c r="R13" s="79" t="s">
        <v>582</v>
      </c>
      <c r="S13" s="82">
        <f t="shared" si="2"/>
        <v>301621.2</v>
      </c>
      <c r="T13" s="83">
        <v>0.9998521324097909</v>
      </c>
      <c r="U13" s="84">
        <v>17.0</v>
      </c>
      <c r="V13" s="84"/>
      <c r="W13" s="84"/>
      <c r="X13" s="84"/>
      <c r="Y13" s="84">
        <v>5.0</v>
      </c>
      <c r="Z13" s="84">
        <v>280.0</v>
      </c>
      <c r="AA13" s="84">
        <v>269.0</v>
      </c>
      <c r="AB13" s="84">
        <v>5.5</v>
      </c>
      <c r="AC13" s="84"/>
      <c r="AD13" s="84"/>
      <c r="AE13" s="84"/>
      <c r="AF13" s="84"/>
      <c r="AG13" s="84">
        <v>1.7</v>
      </c>
      <c r="AH13" s="84"/>
      <c r="AI13" s="41">
        <v>301000.0</v>
      </c>
      <c r="AJ13" s="79"/>
      <c r="AK13" s="76">
        <v>28.9</v>
      </c>
      <c r="AL13" s="76">
        <v>51.7</v>
      </c>
      <c r="AM13" s="76"/>
      <c r="AN13" s="76"/>
      <c r="AO13" s="41" t="s">
        <v>583</v>
      </c>
      <c r="AP13" s="76"/>
      <c r="AQ13" s="76"/>
      <c r="AR13" s="79" t="s">
        <v>584</v>
      </c>
      <c r="AS13" s="41">
        <v>30.4</v>
      </c>
      <c r="AT13" s="41"/>
      <c r="AU13" s="41">
        <v>86.3</v>
      </c>
      <c r="AV13" s="76"/>
      <c r="AW13" s="41" t="s">
        <v>585</v>
      </c>
      <c r="AX13" s="76"/>
      <c r="AY13" s="76"/>
      <c r="AZ13" s="79" t="s">
        <v>586</v>
      </c>
      <c r="BA13" s="41">
        <v>37.5</v>
      </c>
      <c r="BB13" s="41">
        <v>100.5</v>
      </c>
      <c r="BC13" s="41"/>
      <c r="BD13" s="41"/>
      <c r="BE13" s="41">
        <v>350.9</v>
      </c>
      <c r="BF13" s="76"/>
      <c r="BG13" s="76"/>
      <c r="BH13" s="81"/>
      <c r="BI13" s="41">
        <v>65.0</v>
      </c>
      <c r="BJ13" s="41">
        <v>91.4</v>
      </c>
      <c r="BK13" s="76"/>
      <c r="BL13" s="76"/>
      <c r="BM13" s="76"/>
      <c r="BN13" s="76"/>
      <c r="BO13" s="76"/>
      <c r="BP13" s="81"/>
      <c r="BQ13" s="91"/>
      <c r="BR13" s="92"/>
      <c r="BS13" s="12"/>
      <c r="BT13" s="12"/>
      <c r="BU13" s="12"/>
      <c r="BV13" s="12"/>
      <c r="BW13" s="12"/>
      <c r="BX13" s="87"/>
      <c r="BY13" s="41"/>
      <c r="BZ13" s="41"/>
      <c r="CA13" s="41"/>
      <c r="CB13" s="41"/>
      <c r="CC13" s="41"/>
      <c r="CD13" s="41"/>
      <c r="CE13" s="41"/>
      <c r="CF13" s="95"/>
      <c r="CG13" s="41">
        <v>86.3</v>
      </c>
      <c r="CH13" s="41">
        <v>95.2</v>
      </c>
      <c r="CI13" s="41"/>
      <c r="CJ13" s="76"/>
      <c r="CK13" s="41">
        <v>273.4</v>
      </c>
      <c r="CL13" s="76"/>
      <c r="CM13" s="76"/>
      <c r="CN13" s="41" t="s">
        <v>587</v>
      </c>
    </row>
    <row r="14">
      <c r="A14" s="76" t="s">
        <v>50</v>
      </c>
      <c r="B14" s="94"/>
      <c r="C14" s="94" t="s">
        <v>220</v>
      </c>
      <c r="D14" s="88" t="s">
        <v>367</v>
      </c>
      <c r="E14" s="85"/>
      <c r="F14" s="80" t="s">
        <v>588</v>
      </c>
      <c r="G14" s="76">
        <v>21388.0</v>
      </c>
      <c r="H14" s="76"/>
      <c r="I14" s="76">
        <v>2750.0</v>
      </c>
      <c r="J14" s="76"/>
      <c r="K14" s="76">
        <v>213126.0</v>
      </c>
      <c r="L14" s="76"/>
      <c r="M14" s="81"/>
      <c r="N14" s="3">
        <v>2023.0</v>
      </c>
      <c r="O14" s="76">
        <f>G14+I14</f>
        <v>24138</v>
      </c>
      <c r="P14" s="41" t="s">
        <v>548</v>
      </c>
      <c r="Q14" s="76">
        <f t="shared" ref="Q14:Q28" si="5">K14</f>
        <v>213126</v>
      </c>
      <c r="R14" s="79" t="s">
        <v>589</v>
      </c>
      <c r="S14" s="82">
        <f t="shared" si="2"/>
        <v>237264</v>
      </c>
      <c r="T14" s="83">
        <v>0.8982652235484524</v>
      </c>
      <c r="U14" s="84">
        <v>143504.0</v>
      </c>
      <c r="V14" s="84"/>
      <c r="W14" s="84"/>
      <c r="X14" s="84">
        <v>35234.0</v>
      </c>
      <c r="Y14" s="84"/>
      <c r="Z14" s="84"/>
      <c r="AA14" s="84"/>
      <c r="AB14" s="84"/>
      <c r="AC14" s="84"/>
      <c r="AD14" s="84"/>
      <c r="AE14" s="84">
        <v>34388.0</v>
      </c>
      <c r="AF14" s="84"/>
      <c r="AG14" s="84"/>
      <c r="AH14" s="84"/>
      <c r="AI14" s="84"/>
      <c r="AJ14" s="79"/>
      <c r="AK14" s="41">
        <v>23821.0</v>
      </c>
      <c r="AL14" s="76"/>
      <c r="AM14" s="41">
        <v>3791.0</v>
      </c>
      <c r="AN14" s="76"/>
      <c r="AO14" s="41">
        <v>251127.0</v>
      </c>
      <c r="AP14" s="76"/>
      <c r="AQ14" s="76"/>
      <c r="AR14" s="79" t="s">
        <v>555</v>
      </c>
      <c r="AS14" s="41">
        <v>21397.0</v>
      </c>
      <c r="AT14" s="76"/>
      <c r="AU14" s="41">
        <v>5867.0</v>
      </c>
      <c r="AV14" s="76"/>
      <c r="AW14" s="41">
        <v>271802.0</v>
      </c>
      <c r="AX14" s="76"/>
      <c r="AY14" s="76"/>
      <c r="AZ14" s="79" t="s">
        <v>590</v>
      </c>
      <c r="BA14" s="76"/>
      <c r="BB14" s="76"/>
      <c r="BC14" s="76"/>
      <c r="BD14" s="76"/>
      <c r="BE14" s="76"/>
      <c r="BF14" s="76"/>
      <c r="BG14" s="76"/>
      <c r="BH14" s="81"/>
      <c r="BI14" s="76"/>
      <c r="BJ14" s="76"/>
      <c r="BK14" s="76"/>
      <c r="BL14" s="76"/>
      <c r="BM14" s="76"/>
      <c r="BN14" s="76"/>
      <c r="BO14" s="76"/>
      <c r="BP14" s="81"/>
      <c r="BQ14" s="86"/>
      <c r="BR14" s="12"/>
      <c r="BS14" s="12"/>
      <c r="BT14" s="12"/>
      <c r="BU14" s="12"/>
      <c r="BV14" s="12"/>
      <c r="BW14" s="12"/>
      <c r="BX14" s="87"/>
      <c r="BY14" s="76"/>
      <c r="BZ14" s="76"/>
      <c r="CA14" s="76"/>
      <c r="CB14" s="76"/>
      <c r="CC14" s="76"/>
      <c r="CD14" s="76"/>
      <c r="CE14" s="76"/>
      <c r="CF14" s="81"/>
      <c r="CG14" s="76"/>
      <c r="CH14" s="76"/>
      <c r="CI14" s="76"/>
      <c r="CJ14" s="76"/>
      <c r="CK14" s="76"/>
      <c r="CL14" s="76"/>
      <c r="CM14" s="76"/>
      <c r="CN14" s="76"/>
    </row>
    <row r="15">
      <c r="A15" s="76" t="s">
        <v>51</v>
      </c>
      <c r="B15" s="94"/>
      <c r="C15" s="94" t="s">
        <v>221</v>
      </c>
      <c r="D15" s="18" t="s">
        <v>368</v>
      </c>
      <c r="E15" s="85"/>
      <c r="F15" s="80" t="s">
        <v>591</v>
      </c>
      <c r="G15" s="76">
        <v>508000.0</v>
      </c>
      <c r="H15" s="76">
        <v>192000.0</v>
      </c>
      <c r="I15" s="76">
        <v>152000.0</v>
      </c>
      <c r="J15" s="76">
        <v>660000.0</v>
      </c>
      <c r="K15" s="41">
        <v>1.8141E7</v>
      </c>
      <c r="L15" s="76"/>
      <c r="M15" s="95">
        <v>90000.0</v>
      </c>
      <c r="N15" s="3">
        <v>2023.0</v>
      </c>
      <c r="O15" s="76">
        <f t="shared" ref="O15:O19" si="6">J15</f>
        <v>660000</v>
      </c>
      <c r="P15" s="41" t="s">
        <v>548</v>
      </c>
      <c r="Q15" s="76">
        <f t="shared" si="5"/>
        <v>18141000</v>
      </c>
      <c r="R15" s="79" t="s">
        <v>592</v>
      </c>
      <c r="S15" s="82">
        <f t="shared" si="2"/>
        <v>18801000</v>
      </c>
      <c r="T15" s="83">
        <v>0.964895484282751</v>
      </c>
      <c r="U15" s="84">
        <v>1.7642E7</v>
      </c>
      <c r="V15" s="84"/>
      <c r="W15" s="84">
        <v>159000.0</v>
      </c>
      <c r="X15" s="84">
        <v>331000.0</v>
      </c>
      <c r="Y15" s="84">
        <v>9000.0</v>
      </c>
      <c r="Z15" s="84"/>
      <c r="AA15" s="84"/>
      <c r="AB15" s="84"/>
      <c r="AC15" s="84"/>
      <c r="AD15" s="84"/>
      <c r="AE15" s="84"/>
      <c r="AF15" s="84"/>
      <c r="AG15" s="84"/>
      <c r="AH15" s="84"/>
      <c r="AI15" s="84"/>
      <c r="AJ15" s="79"/>
      <c r="AK15" s="41">
        <v>477000.0</v>
      </c>
      <c r="AL15" s="41">
        <v>165000.0</v>
      </c>
      <c r="AM15" s="41">
        <v>218000.0</v>
      </c>
      <c r="AN15" s="76"/>
      <c r="AO15" s="41">
        <v>1.8407E7</v>
      </c>
      <c r="AP15" s="41">
        <v>1902000.0</v>
      </c>
      <c r="AQ15" s="76"/>
      <c r="AR15" s="85"/>
      <c r="AS15" s="41">
        <v>447000.0</v>
      </c>
      <c r="AT15" s="41">
        <v>243000.0</v>
      </c>
      <c r="AU15" s="41">
        <v>286000.0</v>
      </c>
      <c r="AV15" s="76"/>
      <c r="AW15" s="41">
        <v>1.905E7</v>
      </c>
      <c r="AX15" s="41">
        <v>1.9783E7</v>
      </c>
      <c r="AY15" s="76"/>
      <c r="AZ15" s="85"/>
      <c r="BA15" s="41">
        <v>474000.0</v>
      </c>
      <c r="BB15" s="41">
        <v>237000.0</v>
      </c>
      <c r="BC15" s="41">
        <v>277000.0</v>
      </c>
      <c r="BD15" s="41"/>
      <c r="BE15" s="41">
        <v>1.8625E7</v>
      </c>
      <c r="BF15" s="41">
        <v>1.9376E7</v>
      </c>
      <c r="BG15" s="76"/>
      <c r="BH15" s="81"/>
      <c r="BI15" s="41">
        <v>463000.0</v>
      </c>
      <c r="BJ15" s="41">
        <v>274000.0</v>
      </c>
      <c r="BK15" s="41">
        <v>399000.0</v>
      </c>
      <c r="BL15" s="41"/>
      <c r="BM15" s="41">
        <v>1.8387E7</v>
      </c>
      <c r="BN15" s="41">
        <v>1.9289E7</v>
      </c>
      <c r="BO15" s="76"/>
      <c r="BP15" s="95" t="s">
        <v>555</v>
      </c>
      <c r="BQ15" s="91"/>
      <c r="BR15" s="92"/>
      <c r="BS15" s="92"/>
      <c r="BT15" s="92"/>
      <c r="BU15" s="92"/>
      <c r="BV15" s="92"/>
      <c r="BW15" s="12"/>
      <c r="BX15" s="87"/>
      <c r="BY15" s="76"/>
      <c r="BZ15" s="76"/>
      <c r="CA15" s="76"/>
      <c r="CB15" s="76"/>
      <c r="CC15" s="76"/>
      <c r="CD15" s="76"/>
      <c r="CE15" s="76"/>
      <c r="CF15" s="81"/>
      <c r="CG15" s="76"/>
      <c r="CH15" s="76"/>
      <c r="CI15" s="76"/>
      <c r="CJ15" s="76"/>
      <c r="CK15" s="76"/>
      <c r="CL15" s="76"/>
      <c r="CM15" s="76"/>
      <c r="CN15" s="76"/>
    </row>
    <row r="16">
      <c r="A16" s="41" t="s">
        <v>593</v>
      </c>
      <c r="B16" s="94"/>
      <c r="C16" s="94" t="s">
        <v>222</v>
      </c>
      <c r="D16" s="18" t="s">
        <v>369</v>
      </c>
      <c r="E16" s="85"/>
      <c r="F16" s="80" t="s">
        <v>547</v>
      </c>
      <c r="G16" s="76">
        <v>59495.0</v>
      </c>
      <c r="H16" s="76">
        <v>166908.0</v>
      </c>
      <c r="I16" s="76"/>
      <c r="J16" s="41">
        <v>227151.0</v>
      </c>
      <c r="K16" s="76">
        <v>1.6629181E7</v>
      </c>
      <c r="L16" s="76"/>
      <c r="M16" s="81"/>
      <c r="N16" s="3">
        <v>2023.0</v>
      </c>
      <c r="O16" s="41">
        <f t="shared" si="6"/>
        <v>227151</v>
      </c>
      <c r="P16" s="41" t="s">
        <v>581</v>
      </c>
      <c r="Q16" s="76">
        <f t="shared" si="5"/>
        <v>16629181</v>
      </c>
      <c r="R16" s="79" t="s">
        <v>594</v>
      </c>
      <c r="S16" s="82">
        <f t="shared" si="2"/>
        <v>16856332</v>
      </c>
      <c r="T16" s="83">
        <v>0.9865242924735939</v>
      </c>
      <c r="U16" s="84">
        <v>1.5240417E7</v>
      </c>
      <c r="V16" s="84"/>
      <c r="W16" s="84">
        <v>55751.0</v>
      </c>
      <c r="X16" s="84">
        <v>71024.0</v>
      </c>
      <c r="Y16" s="84">
        <v>25843.0</v>
      </c>
      <c r="Z16" s="84">
        <v>44646.0</v>
      </c>
      <c r="AA16" s="84">
        <v>49063.0</v>
      </c>
      <c r="AB16" s="84"/>
      <c r="AC16" s="84">
        <v>68221.0</v>
      </c>
      <c r="AD16" s="84"/>
      <c r="AE16" s="84">
        <v>913643.0</v>
      </c>
      <c r="AF16" s="84">
        <v>160566.0</v>
      </c>
      <c r="AG16" s="84"/>
      <c r="AH16" s="84"/>
      <c r="AI16" s="84"/>
      <c r="AJ16" s="79"/>
      <c r="AK16" s="41">
        <v>60832.0</v>
      </c>
      <c r="AL16" s="41">
        <v>175193.0</v>
      </c>
      <c r="AM16" s="76"/>
      <c r="AN16" s="41">
        <v>237209.0</v>
      </c>
      <c r="AO16" s="41">
        <v>1.9508458E7</v>
      </c>
      <c r="AP16" s="76"/>
      <c r="AQ16" s="76"/>
      <c r="AR16" s="79" t="s">
        <v>595</v>
      </c>
      <c r="AS16" s="41">
        <v>63067.0</v>
      </c>
      <c r="AT16" s="41">
        <v>185684.0</v>
      </c>
      <c r="AU16" s="76"/>
      <c r="AV16" s="41">
        <v>249482.0</v>
      </c>
      <c r="AW16" s="41">
        <v>1.8296622E7</v>
      </c>
      <c r="AX16" s="76"/>
      <c r="AY16" s="76"/>
      <c r="AZ16" s="85"/>
      <c r="BA16" s="41">
        <v>61426.0</v>
      </c>
      <c r="BB16" s="41">
        <v>178029.0</v>
      </c>
      <c r="BC16" s="76"/>
      <c r="BD16" s="41">
        <v>240604.0</v>
      </c>
      <c r="BE16" s="41">
        <v>1.5013135E7</v>
      </c>
      <c r="BF16" s="76"/>
      <c r="BG16" s="76"/>
      <c r="BH16" s="81"/>
      <c r="BI16" s="41">
        <v>69192.0</v>
      </c>
      <c r="BJ16" s="41">
        <v>189456.0</v>
      </c>
      <c r="BK16" s="76"/>
      <c r="BL16" s="41">
        <v>293508.0</v>
      </c>
      <c r="BM16" s="41">
        <v>1.7217451E7</v>
      </c>
      <c r="BN16" s="76"/>
      <c r="BO16" s="76"/>
      <c r="BP16" s="81"/>
      <c r="BQ16" s="98">
        <v>67009.0</v>
      </c>
      <c r="BR16" s="99">
        <v>205309.0</v>
      </c>
      <c r="BS16" s="12"/>
      <c r="BT16" s="99">
        <v>344524.0</v>
      </c>
      <c r="BU16" s="92"/>
      <c r="BV16" s="12"/>
      <c r="BW16" s="12"/>
      <c r="BX16" s="87"/>
      <c r="BY16" s="76"/>
      <c r="BZ16" s="76"/>
      <c r="CA16" s="76"/>
      <c r="CB16" s="76"/>
      <c r="CC16" s="76"/>
      <c r="CD16" s="76"/>
      <c r="CE16" s="76"/>
      <c r="CF16" s="81"/>
      <c r="CG16" s="76"/>
      <c r="CH16" s="76"/>
      <c r="CI16" s="76"/>
      <c r="CJ16" s="76"/>
      <c r="CK16" s="76"/>
      <c r="CL16" s="76"/>
      <c r="CM16" s="76"/>
      <c r="CN16" s="76"/>
    </row>
    <row r="17">
      <c r="A17" s="41" t="s">
        <v>596</v>
      </c>
      <c r="B17" s="89"/>
      <c r="C17" s="88" t="s">
        <v>223</v>
      </c>
      <c r="D17" s="88" t="s">
        <v>370</v>
      </c>
      <c r="E17" s="85"/>
      <c r="F17" s="80" t="s">
        <v>591</v>
      </c>
      <c r="G17" s="76">
        <v>180898.0</v>
      </c>
      <c r="H17" s="76">
        <v>183332.0</v>
      </c>
      <c r="I17" s="76">
        <v>19940.0</v>
      </c>
      <c r="J17" s="76">
        <v>200838.0</v>
      </c>
      <c r="K17" s="76">
        <v>6736878.0</v>
      </c>
      <c r="L17" s="76"/>
      <c r="M17" s="81">
        <v>59750.0</v>
      </c>
      <c r="N17" s="3">
        <v>2023.0</v>
      </c>
      <c r="O17" s="76">
        <f t="shared" si="6"/>
        <v>200838</v>
      </c>
      <c r="P17" s="41" t="s">
        <v>548</v>
      </c>
      <c r="Q17" s="76">
        <f t="shared" si="5"/>
        <v>6736878</v>
      </c>
      <c r="R17" s="79" t="s">
        <v>597</v>
      </c>
      <c r="S17" s="82">
        <f t="shared" si="2"/>
        <v>6937716</v>
      </c>
      <c r="T17" s="83">
        <v>0.9710512797006969</v>
      </c>
      <c r="U17" s="84">
        <v>4.6222257E7</v>
      </c>
      <c r="V17" s="84">
        <v>81938.0</v>
      </c>
      <c r="W17" s="84">
        <v>52634.0</v>
      </c>
      <c r="X17" s="84">
        <v>241422.0</v>
      </c>
      <c r="Y17" s="84">
        <v>19043.0</v>
      </c>
      <c r="Z17" s="84">
        <v>155443.0</v>
      </c>
      <c r="AA17" s="84">
        <v>50827.0</v>
      </c>
      <c r="AB17" s="84">
        <v>30101.0</v>
      </c>
      <c r="AC17" s="84">
        <v>135689.0</v>
      </c>
      <c r="AD17" s="84"/>
      <c r="AE17" s="84">
        <v>1330844.0</v>
      </c>
      <c r="AF17" s="84">
        <v>14579.0</v>
      </c>
      <c r="AG17" s="84">
        <v>2101.0</v>
      </c>
      <c r="AH17" s="84"/>
      <c r="AI17" s="84"/>
      <c r="AJ17" s="79"/>
      <c r="AK17" s="41">
        <v>237703.0</v>
      </c>
      <c r="AL17" s="41">
        <v>180403.0</v>
      </c>
      <c r="AM17" s="76">
        <v>18491.0</v>
      </c>
      <c r="AN17" s="41">
        <v>256194.0</v>
      </c>
      <c r="AO17" s="41">
        <v>6167415.0</v>
      </c>
      <c r="AP17" s="76"/>
      <c r="AQ17" s="41">
        <v>39908.0</v>
      </c>
      <c r="AR17" s="85"/>
      <c r="AS17" s="41">
        <v>239468.0</v>
      </c>
      <c r="AT17" s="41">
        <v>189395.0</v>
      </c>
      <c r="AU17" s="41">
        <v>21135.0</v>
      </c>
      <c r="AV17" s="41">
        <v>260603.0</v>
      </c>
      <c r="AW17" s="41">
        <v>5925850.0</v>
      </c>
      <c r="AX17" s="76"/>
      <c r="AY17" s="41">
        <v>8919.0</v>
      </c>
      <c r="AZ17" s="85"/>
      <c r="BA17" s="76">
        <v>239459.0</v>
      </c>
      <c r="BB17" s="76">
        <v>228727.0</v>
      </c>
      <c r="BC17" s="76">
        <v>32218.0</v>
      </c>
      <c r="BD17" s="76"/>
      <c r="BE17" s="76">
        <v>5689936.0</v>
      </c>
      <c r="BF17" s="76"/>
      <c r="BG17" s="76">
        <v>10426.0</v>
      </c>
      <c r="BH17" s="81"/>
      <c r="BI17" s="76">
        <v>305875.0</v>
      </c>
      <c r="BJ17" s="76"/>
      <c r="BK17" s="76"/>
      <c r="BL17" s="76"/>
      <c r="BM17" s="76">
        <v>5884273.0</v>
      </c>
      <c r="BN17" s="76"/>
      <c r="BO17" s="76"/>
      <c r="BP17" s="81"/>
      <c r="BQ17" s="91"/>
      <c r="BR17" s="12"/>
      <c r="BS17" s="12"/>
      <c r="BT17" s="12"/>
      <c r="BU17" s="92"/>
      <c r="BV17" s="12"/>
      <c r="BW17" s="12"/>
      <c r="BX17" s="87"/>
      <c r="BY17" s="41"/>
      <c r="BZ17" s="41"/>
      <c r="CA17" s="41"/>
      <c r="CB17" s="41"/>
      <c r="CC17" s="41"/>
      <c r="CD17" s="41"/>
      <c r="CE17" s="41"/>
      <c r="CF17" s="95"/>
      <c r="CG17" s="41">
        <v>298498.0</v>
      </c>
      <c r="CH17" s="41">
        <v>266372.0</v>
      </c>
      <c r="CI17" s="41">
        <v>322319.0</v>
      </c>
      <c r="CJ17" s="41">
        <v>620818.0</v>
      </c>
      <c r="CK17" s="76"/>
      <c r="CL17" s="76"/>
      <c r="CM17" s="76">
        <v>2822.0</v>
      </c>
      <c r="CN17" s="76"/>
    </row>
    <row r="18">
      <c r="A18" s="41" t="s">
        <v>598</v>
      </c>
      <c r="B18" s="100"/>
      <c r="C18" s="18" t="s">
        <v>224</v>
      </c>
      <c r="D18" s="88" t="s">
        <v>371</v>
      </c>
      <c r="E18" s="85"/>
      <c r="F18" s="80" t="s">
        <v>547</v>
      </c>
      <c r="G18" s="76">
        <v>86000.0</v>
      </c>
      <c r="H18" s="76">
        <v>142000.0</v>
      </c>
      <c r="I18" s="76">
        <v>26000.0</v>
      </c>
      <c r="J18" s="76">
        <v>112000.0</v>
      </c>
      <c r="K18" s="76">
        <v>2.50528E8</v>
      </c>
      <c r="L18" s="76">
        <v>2.5064E8</v>
      </c>
      <c r="M18" s="81"/>
      <c r="N18" s="3">
        <v>2023.0</v>
      </c>
      <c r="O18" s="76">
        <f t="shared" si="6"/>
        <v>112000</v>
      </c>
      <c r="P18" s="41" t="s">
        <v>548</v>
      </c>
      <c r="Q18" s="76">
        <f t="shared" si="5"/>
        <v>250528000</v>
      </c>
      <c r="R18" s="79" t="s">
        <v>599</v>
      </c>
      <c r="S18" s="82">
        <f t="shared" si="2"/>
        <v>250640000</v>
      </c>
      <c r="T18" s="83">
        <v>0.9995531439514842</v>
      </c>
      <c r="U18" s="84">
        <v>3764000.0</v>
      </c>
      <c r="V18" s="84"/>
      <c r="W18" s="84"/>
      <c r="X18" s="84"/>
      <c r="Y18" s="84"/>
      <c r="Z18" s="84"/>
      <c r="AA18" s="84"/>
      <c r="AB18" s="84"/>
      <c r="AC18" s="84"/>
      <c r="AD18" s="84"/>
      <c r="AE18" s="84">
        <v>2.44618E8</v>
      </c>
      <c r="AF18" s="84"/>
      <c r="AG18" s="84">
        <v>1668000.0</v>
      </c>
      <c r="AH18" s="84"/>
      <c r="AI18" s="84"/>
      <c r="AJ18" s="79">
        <v>478000.0</v>
      </c>
      <c r="AK18" s="41">
        <v>84000.0</v>
      </c>
      <c r="AL18" s="41">
        <v>140000.0</v>
      </c>
      <c r="AM18" s="41">
        <v>33000.0</v>
      </c>
      <c r="AN18" s="41">
        <v>117000.0</v>
      </c>
      <c r="AO18" s="41">
        <v>2.33197E8</v>
      </c>
      <c r="AP18" s="41">
        <v>233314.0</v>
      </c>
      <c r="AQ18" s="76"/>
      <c r="AR18" s="85"/>
      <c r="AS18" s="41">
        <v>79000.0</v>
      </c>
      <c r="AT18" s="76"/>
      <c r="AU18" s="41">
        <v>56000.0</v>
      </c>
      <c r="AV18" s="41">
        <v>135000.0</v>
      </c>
      <c r="AW18" s="41">
        <v>1.79393E8</v>
      </c>
      <c r="AX18" s="76"/>
      <c r="AY18" s="76"/>
      <c r="AZ18" s="79" t="s">
        <v>600</v>
      </c>
      <c r="BA18" s="41">
        <v>75000.0</v>
      </c>
      <c r="BB18" s="76"/>
      <c r="BC18" s="41">
        <v>83000.0</v>
      </c>
      <c r="BD18" s="41">
        <v>158000.0</v>
      </c>
      <c r="BE18" s="41">
        <v>1.72279E8</v>
      </c>
      <c r="BF18" s="76"/>
      <c r="BG18" s="76"/>
      <c r="BH18" s="79" t="s">
        <v>600</v>
      </c>
      <c r="BI18" s="41">
        <v>86000.0</v>
      </c>
      <c r="BJ18" s="76"/>
      <c r="BK18" s="41">
        <v>94000.0</v>
      </c>
      <c r="BL18" s="41">
        <v>180000.0</v>
      </c>
      <c r="BM18" s="41">
        <v>1.95236E8</v>
      </c>
      <c r="BN18" s="76"/>
      <c r="BO18" s="76"/>
      <c r="BP18" s="81"/>
      <c r="BQ18" s="86"/>
      <c r="BR18" s="12"/>
      <c r="BS18" s="12"/>
      <c r="BT18" s="12"/>
      <c r="BU18" s="12"/>
      <c r="BV18" s="12"/>
      <c r="BW18" s="12"/>
      <c r="BX18" s="87"/>
      <c r="BY18" s="76"/>
      <c r="BZ18" s="76"/>
      <c r="CA18" s="76"/>
      <c r="CB18" s="76"/>
      <c r="CC18" s="76"/>
      <c r="CD18" s="76"/>
      <c r="CE18" s="76"/>
      <c r="CF18" s="81"/>
      <c r="CG18" s="76"/>
      <c r="CH18" s="76"/>
      <c r="CI18" s="76"/>
      <c r="CJ18" s="76"/>
      <c r="CK18" s="76"/>
      <c r="CL18" s="76"/>
      <c r="CM18" s="76"/>
      <c r="CN18" s="76"/>
    </row>
    <row r="19">
      <c r="A19" s="76" t="s">
        <v>55</v>
      </c>
      <c r="B19" s="94"/>
      <c r="C19" s="94" t="s">
        <v>225</v>
      </c>
      <c r="D19" s="18" t="s">
        <v>372</v>
      </c>
      <c r="E19" s="85"/>
      <c r="F19" s="80" t="s">
        <v>601</v>
      </c>
      <c r="G19" s="41">
        <v>140.0</v>
      </c>
      <c r="H19" s="41">
        <v>4851.0</v>
      </c>
      <c r="I19" s="41">
        <v>1594.0</v>
      </c>
      <c r="J19" s="76">
        <v>1939.0</v>
      </c>
      <c r="K19" s="76">
        <v>9813.0</v>
      </c>
      <c r="L19" s="76">
        <v>11752.0</v>
      </c>
      <c r="M19" s="95">
        <v>205.0</v>
      </c>
      <c r="N19" s="3">
        <v>2023.0</v>
      </c>
      <c r="O19" s="76">
        <f t="shared" si="6"/>
        <v>1939</v>
      </c>
      <c r="P19" s="41" t="s">
        <v>548</v>
      </c>
      <c r="Q19" s="76">
        <f t="shared" si="5"/>
        <v>9813</v>
      </c>
      <c r="R19" s="79" t="s">
        <v>602</v>
      </c>
      <c r="S19" s="82">
        <f t="shared" si="2"/>
        <v>11752</v>
      </c>
      <c r="T19" s="83">
        <v>0.8350068073519401</v>
      </c>
      <c r="U19" s="84">
        <v>4815.0</v>
      </c>
      <c r="V19" s="84">
        <v>2437.0</v>
      </c>
      <c r="W19" s="84">
        <v>853.0</v>
      </c>
      <c r="X19" s="84"/>
      <c r="Y19" s="84">
        <v>57.0</v>
      </c>
      <c r="Z19" s="84">
        <v>162.0</v>
      </c>
      <c r="AA19" s="84">
        <v>34.0</v>
      </c>
      <c r="AB19" s="84"/>
      <c r="AC19" s="84"/>
      <c r="AD19" s="84"/>
      <c r="AE19" s="84"/>
      <c r="AF19" s="84">
        <v>54.0</v>
      </c>
      <c r="AG19" s="84">
        <v>1401.0</v>
      </c>
      <c r="AH19" s="84"/>
      <c r="AI19" s="84"/>
      <c r="AJ19" s="79"/>
      <c r="AK19" s="41">
        <v>180.0</v>
      </c>
      <c r="AL19" s="76"/>
      <c r="AM19" s="41">
        <v>2949.0</v>
      </c>
      <c r="AN19" s="41">
        <v>3334.0</v>
      </c>
      <c r="AO19" s="41">
        <v>10102.0</v>
      </c>
      <c r="AP19" s="41">
        <v>13436.0</v>
      </c>
      <c r="AQ19" s="41">
        <v>205.0</v>
      </c>
      <c r="AR19" s="85"/>
      <c r="AS19" s="41">
        <v>408.0</v>
      </c>
      <c r="AT19" s="76"/>
      <c r="AU19" s="41">
        <v>3244.0</v>
      </c>
      <c r="AV19" s="41">
        <v>3652.0</v>
      </c>
      <c r="AW19" s="41">
        <v>7804.0</v>
      </c>
      <c r="AX19" s="41">
        <v>11456.0</v>
      </c>
      <c r="AY19" s="76"/>
      <c r="AZ19" s="85"/>
      <c r="BA19" s="76"/>
      <c r="BB19" s="76"/>
      <c r="BC19" s="76"/>
      <c r="BD19" s="76"/>
      <c r="BE19" s="76"/>
      <c r="BF19" s="76"/>
      <c r="BG19" s="76"/>
      <c r="BH19" s="81"/>
      <c r="BI19" s="76"/>
      <c r="BJ19" s="76"/>
      <c r="BK19" s="76"/>
      <c r="BL19" s="76"/>
      <c r="BM19" s="76"/>
      <c r="BN19" s="76"/>
      <c r="BO19" s="76"/>
      <c r="BP19" s="81"/>
      <c r="BQ19" s="86"/>
      <c r="BR19" s="12"/>
      <c r="BS19" s="12"/>
      <c r="BT19" s="12"/>
      <c r="BU19" s="12"/>
      <c r="BV19" s="12"/>
      <c r="BW19" s="12"/>
      <c r="BX19" s="87"/>
      <c r="BY19" s="76"/>
      <c r="BZ19" s="76"/>
      <c r="CA19" s="76"/>
      <c r="CB19" s="76"/>
      <c r="CC19" s="76"/>
      <c r="CD19" s="76"/>
      <c r="CE19" s="76"/>
      <c r="CF19" s="81"/>
      <c r="CG19" s="76"/>
      <c r="CH19" s="76"/>
      <c r="CI19" s="76"/>
      <c r="CJ19" s="76"/>
      <c r="CK19" s="76"/>
      <c r="CL19" s="76"/>
      <c r="CM19" s="76"/>
      <c r="CN19" s="76"/>
    </row>
    <row r="20">
      <c r="A20" s="41" t="s">
        <v>603</v>
      </c>
      <c r="B20" s="94"/>
      <c r="C20" s="94" t="s">
        <v>226</v>
      </c>
      <c r="D20" s="18" t="s">
        <v>373</v>
      </c>
      <c r="E20" s="85"/>
      <c r="F20" s="80" t="s">
        <v>604</v>
      </c>
      <c r="G20" s="41">
        <v>95000.0</v>
      </c>
      <c r="H20" s="41">
        <v>306.0</v>
      </c>
      <c r="I20" s="41">
        <v>263000.0</v>
      </c>
      <c r="J20" s="76"/>
      <c r="K20" s="76">
        <v>3770000.0</v>
      </c>
      <c r="L20" s="76">
        <v>4130000.0</v>
      </c>
      <c r="M20" s="81"/>
      <c r="N20" s="3">
        <v>2023.0</v>
      </c>
      <c r="O20" s="76">
        <f t="shared" ref="O20:O23" si="7">G20+I20</f>
        <v>358000</v>
      </c>
      <c r="P20" s="41" t="s">
        <v>548</v>
      </c>
      <c r="Q20" s="76">
        <f t="shared" si="5"/>
        <v>3770000</v>
      </c>
      <c r="R20" s="79" t="s">
        <v>605</v>
      </c>
      <c r="S20" s="82">
        <f t="shared" si="2"/>
        <v>4128000</v>
      </c>
      <c r="T20" s="83">
        <v>0.9132751937984496</v>
      </c>
      <c r="U20" s="84">
        <v>3070.0</v>
      </c>
      <c r="V20" s="84"/>
      <c r="W20" s="84"/>
      <c r="X20" s="84">
        <v>460.0</v>
      </c>
      <c r="Y20" s="84"/>
      <c r="Z20" s="84"/>
      <c r="AA20" s="84"/>
      <c r="AB20" s="84"/>
      <c r="AC20" s="84"/>
      <c r="AD20" s="84"/>
      <c r="AE20" s="84"/>
      <c r="AF20" s="84"/>
      <c r="AG20" s="84"/>
      <c r="AH20" s="84"/>
      <c r="AI20" s="84"/>
      <c r="AJ20" s="79">
        <v>240.0</v>
      </c>
      <c r="AK20" s="41">
        <v>102000.0</v>
      </c>
      <c r="AL20" s="41">
        <v>316000.0</v>
      </c>
      <c r="AM20" s="41">
        <v>328000.0</v>
      </c>
      <c r="AN20" s="76"/>
      <c r="AO20" s="41">
        <v>3700000.0</v>
      </c>
      <c r="AP20" s="76"/>
      <c r="AQ20" s="76"/>
      <c r="AR20" s="85"/>
      <c r="AS20" s="41">
        <v>103000.0</v>
      </c>
      <c r="AT20" s="41">
        <v>291000.0</v>
      </c>
      <c r="AU20" s="41">
        <v>331000.0</v>
      </c>
      <c r="AV20" s="76"/>
      <c r="AW20" s="76"/>
      <c r="AX20" s="76"/>
      <c r="AY20" s="76"/>
      <c r="AZ20" s="85"/>
      <c r="BA20" s="76"/>
      <c r="BB20" s="76"/>
      <c r="BC20" s="76"/>
      <c r="BD20" s="76"/>
      <c r="BE20" s="76"/>
      <c r="BF20" s="76"/>
      <c r="BG20" s="76"/>
      <c r="BH20" s="81"/>
      <c r="BI20" s="76"/>
      <c r="BJ20" s="76"/>
      <c r="BK20" s="76"/>
      <c r="BL20" s="76"/>
      <c r="BM20" s="76"/>
      <c r="BN20" s="76"/>
      <c r="BO20" s="76"/>
      <c r="BP20" s="81"/>
      <c r="BQ20" s="86"/>
      <c r="BR20" s="12"/>
      <c r="BS20" s="12"/>
      <c r="BT20" s="12"/>
      <c r="BU20" s="12"/>
      <c r="BV20" s="12"/>
      <c r="BW20" s="12"/>
      <c r="BX20" s="87"/>
      <c r="BY20" s="76"/>
      <c r="BZ20" s="76"/>
      <c r="CA20" s="76"/>
      <c r="CB20" s="76"/>
      <c r="CC20" s="76"/>
      <c r="CD20" s="76"/>
      <c r="CE20" s="76"/>
      <c r="CF20" s="81"/>
      <c r="CG20" s="76"/>
      <c r="CH20" s="76"/>
      <c r="CI20" s="76"/>
      <c r="CJ20" s="76"/>
      <c r="CK20" s="76"/>
      <c r="CL20" s="76"/>
      <c r="CM20" s="76"/>
      <c r="CN20" s="76"/>
    </row>
    <row r="21">
      <c r="A21" s="41" t="s">
        <v>606</v>
      </c>
      <c r="B21" s="94"/>
      <c r="C21" s="94" t="s">
        <v>227</v>
      </c>
      <c r="D21" s="18" t="s">
        <v>374</v>
      </c>
      <c r="E21" s="85"/>
      <c r="F21" s="80">
        <v>2021.0</v>
      </c>
      <c r="G21" s="76">
        <v>0.0</v>
      </c>
      <c r="H21" s="76">
        <v>31.0</v>
      </c>
      <c r="I21" s="76">
        <v>27.0</v>
      </c>
      <c r="J21" s="76"/>
      <c r="K21" s="76">
        <v>463.0</v>
      </c>
      <c r="L21" s="76">
        <v>490.0</v>
      </c>
      <c r="M21" s="81"/>
      <c r="N21" s="3">
        <v>2023.0</v>
      </c>
      <c r="O21" s="76">
        <f t="shared" si="7"/>
        <v>27</v>
      </c>
      <c r="P21" s="41" t="s">
        <v>548</v>
      </c>
      <c r="Q21" s="76">
        <f t="shared" si="5"/>
        <v>463</v>
      </c>
      <c r="R21" s="79" t="s">
        <v>607</v>
      </c>
      <c r="S21" s="82">
        <f t="shared" si="2"/>
        <v>490</v>
      </c>
      <c r="T21" s="83">
        <v>0.9448979591836735</v>
      </c>
      <c r="U21" s="84">
        <v>98.0</v>
      </c>
      <c r="V21" s="84">
        <v>229.0</v>
      </c>
      <c r="W21" s="84">
        <v>7.0</v>
      </c>
      <c r="X21" s="84">
        <v>2.0</v>
      </c>
      <c r="Y21" s="84">
        <v>27.0</v>
      </c>
      <c r="Z21" s="84">
        <v>15.0</v>
      </c>
      <c r="AA21" s="84">
        <v>73.0</v>
      </c>
      <c r="AB21" s="84">
        <v>12.0</v>
      </c>
      <c r="AC21" s="84"/>
      <c r="AD21" s="84"/>
      <c r="AE21" s="84"/>
      <c r="AF21" s="84"/>
      <c r="AG21" s="84"/>
      <c r="AH21" s="84"/>
      <c r="AI21" s="84"/>
      <c r="AJ21" s="79"/>
      <c r="AK21" s="41">
        <v>0.0</v>
      </c>
      <c r="AL21" s="41">
        <v>24.0</v>
      </c>
      <c r="AM21" s="41">
        <v>20.0</v>
      </c>
      <c r="AN21" s="76"/>
      <c r="AO21" s="41">
        <v>276.0</v>
      </c>
      <c r="AP21" s="41">
        <v>296.0</v>
      </c>
      <c r="AQ21" s="76"/>
      <c r="AR21" s="85"/>
      <c r="AS21" s="41">
        <v>0.0</v>
      </c>
      <c r="AT21" s="41">
        <v>32.0</v>
      </c>
      <c r="AU21" s="41">
        <v>27.0</v>
      </c>
      <c r="AV21" s="76"/>
      <c r="AW21" s="41">
        <v>463.0</v>
      </c>
      <c r="AX21" s="41">
        <v>490.0</v>
      </c>
      <c r="AY21" s="76"/>
      <c r="AZ21" s="85"/>
      <c r="BA21" s="76"/>
      <c r="BB21" s="76"/>
      <c r="BC21" s="76"/>
      <c r="BD21" s="76"/>
      <c r="BE21" s="76"/>
      <c r="BF21" s="76"/>
      <c r="BG21" s="76"/>
      <c r="BH21" s="81"/>
      <c r="BI21" s="76"/>
      <c r="BJ21" s="76"/>
      <c r="BK21" s="76"/>
      <c r="BL21" s="76"/>
      <c r="BM21" s="76"/>
      <c r="BN21" s="76"/>
      <c r="BO21" s="76"/>
      <c r="BP21" s="81"/>
      <c r="BQ21" s="86"/>
      <c r="BR21" s="12"/>
      <c r="BS21" s="12"/>
      <c r="BT21" s="12"/>
      <c r="BU21" s="12"/>
      <c r="BV21" s="12"/>
      <c r="BW21" s="12"/>
      <c r="BX21" s="87"/>
      <c r="BY21" s="76"/>
      <c r="BZ21" s="76"/>
      <c r="CA21" s="76"/>
      <c r="CB21" s="76"/>
      <c r="CC21" s="76"/>
      <c r="CD21" s="76"/>
      <c r="CE21" s="76"/>
      <c r="CF21" s="81"/>
      <c r="CG21" s="76"/>
      <c r="CH21" s="76"/>
      <c r="CI21" s="76"/>
      <c r="CJ21" s="76"/>
      <c r="CK21" s="76"/>
      <c r="CL21" s="76"/>
      <c r="CM21" s="76"/>
      <c r="CN21" s="76"/>
    </row>
    <row r="22">
      <c r="A22" s="76" t="s">
        <v>58</v>
      </c>
      <c r="B22" s="94"/>
      <c r="C22" s="94" t="s">
        <v>228</v>
      </c>
      <c r="D22" s="18" t="s">
        <v>375</v>
      </c>
      <c r="E22" s="85"/>
      <c r="F22" s="80">
        <v>2020.0</v>
      </c>
      <c r="G22" s="76">
        <v>12225.0</v>
      </c>
      <c r="H22" s="76">
        <v>20857.0</v>
      </c>
      <c r="I22" s="76">
        <v>2195.0</v>
      </c>
      <c r="J22" s="76"/>
      <c r="K22" s="76">
        <v>2705502.0</v>
      </c>
      <c r="L22" s="76">
        <v>2719922.0</v>
      </c>
      <c r="M22" s="81"/>
      <c r="N22" s="3">
        <v>2023.0</v>
      </c>
      <c r="O22" s="76">
        <f t="shared" si="7"/>
        <v>14420</v>
      </c>
      <c r="P22" s="41" t="s">
        <v>548</v>
      </c>
      <c r="Q22" s="76">
        <f t="shared" si="5"/>
        <v>2705502</v>
      </c>
      <c r="R22" s="79" t="s">
        <v>608</v>
      </c>
      <c r="S22" s="82">
        <f t="shared" si="2"/>
        <v>2719922</v>
      </c>
      <c r="T22" s="83">
        <v>0.9946983773799396</v>
      </c>
      <c r="U22" s="84"/>
      <c r="V22" s="84"/>
      <c r="W22" s="84" t="s">
        <v>609</v>
      </c>
      <c r="X22" s="84">
        <v>28101.0</v>
      </c>
      <c r="Y22" s="84">
        <v>1135.0</v>
      </c>
      <c r="Z22" s="84">
        <v>554.0</v>
      </c>
      <c r="AA22" s="84"/>
      <c r="AB22" s="84"/>
      <c r="AC22" s="84"/>
      <c r="AD22" s="84"/>
      <c r="AE22" s="84">
        <v>2673447.0</v>
      </c>
      <c r="AF22" s="84"/>
      <c r="AG22" s="84"/>
      <c r="AH22" s="84"/>
      <c r="AI22" s="84"/>
      <c r="AJ22" s="79"/>
      <c r="AK22" s="41">
        <v>13042.0</v>
      </c>
      <c r="AL22" s="41">
        <v>20073.0</v>
      </c>
      <c r="AM22" s="41">
        <v>2905.0</v>
      </c>
      <c r="AN22" s="76"/>
      <c r="AO22" s="41">
        <v>2526709.0</v>
      </c>
      <c r="AP22" s="76"/>
      <c r="AQ22" s="76"/>
      <c r="AR22" s="85"/>
      <c r="AS22" s="41">
        <v>14126.0</v>
      </c>
      <c r="AT22" s="41">
        <v>20719.0</v>
      </c>
      <c r="AU22" s="41">
        <v>2833.0</v>
      </c>
      <c r="AV22" s="76"/>
      <c r="AW22" s="41">
        <v>24548.0</v>
      </c>
      <c r="AX22" s="76"/>
      <c r="AY22" s="76"/>
      <c r="AZ22" s="79" t="s">
        <v>610</v>
      </c>
      <c r="BA22" s="76"/>
      <c r="BB22" s="76"/>
      <c r="BC22" s="76"/>
      <c r="BD22" s="76"/>
      <c r="BE22" s="76"/>
      <c r="BF22" s="76"/>
      <c r="BG22" s="76"/>
      <c r="BH22" s="81"/>
      <c r="BI22" s="76"/>
      <c r="BJ22" s="76"/>
      <c r="BK22" s="76"/>
      <c r="BL22" s="76"/>
      <c r="BM22" s="76"/>
      <c r="BN22" s="76"/>
      <c r="BO22" s="76"/>
      <c r="BP22" s="81"/>
      <c r="BQ22" s="86"/>
      <c r="BR22" s="12"/>
      <c r="BS22" s="12"/>
      <c r="BT22" s="12"/>
      <c r="BU22" s="12"/>
      <c r="BV22" s="12"/>
      <c r="BW22" s="12"/>
      <c r="BX22" s="87"/>
      <c r="BY22" s="76"/>
      <c r="BZ22" s="76"/>
      <c r="CA22" s="76"/>
      <c r="CB22" s="76"/>
      <c r="CC22" s="76"/>
      <c r="CD22" s="76"/>
      <c r="CE22" s="76"/>
      <c r="CF22" s="81"/>
      <c r="CG22" s="76"/>
      <c r="CH22" s="76"/>
      <c r="CI22" s="76"/>
      <c r="CJ22" s="76"/>
      <c r="CK22" s="76"/>
      <c r="CL22" s="76"/>
      <c r="CM22" s="76"/>
      <c r="CN22" s="76"/>
    </row>
    <row r="23">
      <c r="A23" s="41" t="s">
        <v>611</v>
      </c>
      <c r="B23" s="94"/>
      <c r="C23" s="94" t="s">
        <v>255</v>
      </c>
      <c r="D23" s="78" t="s">
        <v>612</v>
      </c>
      <c r="E23" s="101"/>
      <c r="F23" s="80">
        <v>2022.0</v>
      </c>
      <c r="G23" s="41">
        <v>1375.0</v>
      </c>
      <c r="H23" s="41">
        <v>47601.0</v>
      </c>
      <c r="I23" s="41">
        <v>57641.0</v>
      </c>
      <c r="J23" s="76"/>
      <c r="K23" s="41">
        <v>182361.0</v>
      </c>
      <c r="L23" s="41">
        <v>241378.0</v>
      </c>
      <c r="M23" s="81"/>
      <c r="N23" s="3">
        <v>2023.0</v>
      </c>
      <c r="O23" s="76">
        <f t="shared" si="7"/>
        <v>59016</v>
      </c>
      <c r="P23" s="41" t="s">
        <v>548</v>
      </c>
      <c r="Q23" s="76">
        <f t="shared" si="5"/>
        <v>182361</v>
      </c>
      <c r="R23" s="79" t="s">
        <v>613</v>
      </c>
      <c r="S23" s="82">
        <f t="shared" si="2"/>
        <v>241377</v>
      </c>
      <c r="T23" s="83">
        <v>0.7555028026696827</v>
      </c>
      <c r="U23" s="84">
        <v>2499.0</v>
      </c>
      <c r="V23" s="84">
        <v>116317.0</v>
      </c>
      <c r="W23" s="84">
        <v>12522.0</v>
      </c>
      <c r="X23" s="84">
        <v>8083.0</v>
      </c>
      <c r="Y23" s="84">
        <v>1656.0</v>
      </c>
      <c r="Z23" s="84">
        <v>333.0</v>
      </c>
      <c r="AA23" s="84">
        <v>1604.0</v>
      </c>
      <c r="AB23" s="84">
        <v>16.0</v>
      </c>
      <c r="AC23" s="84"/>
      <c r="AD23" s="84"/>
      <c r="AE23" s="84">
        <v>4231.0</v>
      </c>
      <c r="AF23" s="84">
        <v>755.0</v>
      </c>
      <c r="AG23" s="84">
        <v>32246.0</v>
      </c>
      <c r="AH23" s="84"/>
      <c r="AI23" s="84">
        <v>2099.0</v>
      </c>
      <c r="AJ23" s="79"/>
      <c r="AK23" s="41">
        <v>1484.0</v>
      </c>
      <c r="AL23" s="41">
        <v>58601.0</v>
      </c>
      <c r="AM23" s="41">
        <v>77037.0</v>
      </c>
      <c r="AN23" s="76"/>
      <c r="AO23" s="41">
        <v>176357.0</v>
      </c>
      <c r="AP23" s="41">
        <v>254877.0</v>
      </c>
      <c r="AQ23" s="76"/>
      <c r="AR23" s="85"/>
      <c r="AS23" s="76"/>
      <c r="AT23" s="76"/>
      <c r="AU23" s="76"/>
      <c r="AV23" s="76"/>
      <c r="AW23" s="41"/>
      <c r="AX23" s="41"/>
      <c r="AY23" s="76"/>
      <c r="AZ23" s="85"/>
      <c r="BA23" s="76"/>
      <c r="BB23" s="76"/>
      <c r="BC23" s="76"/>
      <c r="BD23" s="76"/>
      <c r="BE23" s="76"/>
      <c r="BF23" s="76"/>
      <c r="BG23" s="76"/>
      <c r="BH23" s="81"/>
      <c r="BI23" s="76"/>
      <c r="BJ23" s="76"/>
      <c r="BK23" s="76"/>
      <c r="BL23" s="76"/>
      <c r="BM23" s="76"/>
      <c r="BN23" s="76"/>
      <c r="BO23" s="76"/>
      <c r="BP23" s="81"/>
      <c r="BQ23" s="86"/>
      <c r="BR23" s="12"/>
      <c r="BS23" s="12"/>
      <c r="BT23" s="12"/>
      <c r="BU23" s="12"/>
      <c r="BV23" s="12"/>
      <c r="BW23" s="12"/>
      <c r="BX23" s="87"/>
      <c r="BY23" s="76"/>
      <c r="BZ23" s="76"/>
      <c r="CA23" s="76"/>
      <c r="CB23" s="76"/>
      <c r="CC23" s="76"/>
      <c r="CD23" s="76"/>
      <c r="CE23" s="76"/>
      <c r="CF23" s="81"/>
      <c r="CG23" s="76"/>
      <c r="CH23" s="76"/>
      <c r="CI23" s="76"/>
      <c r="CJ23" s="76"/>
      <c r="CK23" s="76"/>
      <c r="CL23" s="76"/>
      <c r="CM23" s="76"/>
      <c r="CN23" s="76"/>
    </row>
    <row r="24">
      <c r="A24" s="76" t="s">
        <v>59</v>
      </c>
      <c r="B24" s="94"/>
      <c r="C24" s="94" t="s">
        <v>229</v>
      </c>
      <c r="D24" s="88" t="s">
        <v>376</v>
      </c>
      <c r="E24" s="85"/>
      <c r="F24" s="80" t="s">
        <v>588</v>
      </c>
      <c r="G24" s="76">
        <v>9593.0</v>
      </c>
      <c r="H24" s="76"/>
      <c r="I24" s="76">
        <v>6631.0</v>
      </c>
      <c r="J24" s="41">
        <v>16224.0</v>
      </c>
      <c r="K24" s="76">
        <v>1.0722442E7</v>
      </c>
      <c r="L24" s="76">
        <v>1.0738666E7</v>
      </c>
      <c r="M24" s="81"/>
      <c r="N24" s="3">
        <v>2023.0</v>
      </c>
      <c r="O24" s="76">
        <f>J24</f>
        <v>16224</v>
      </c>
      <c r="P24" s="41" t="s">
        <v>548</v>
      </c>
      <c r="Q24" s="76">
        <f t="shared" si="5"/>
        <v>10722442</v>
      </c>
      <c r="R24" s="79" t="s">
        <v>614</v>
      </c>
      <c r="S24" s="82">
        <f t="shared" si="2"/>
        <v>10738666</v>
      </c>
      <c r="T24" s="83">
        <v>0.9984891978202879</v>
      </c>
      <c r="U24" s="84">
        <v>204331.0</v>
      </c>
      <c r="V24" s="84"/>
      <c r="W24" s="84">
        <v>3103.0</v>
      </c>
      <c r="X24" s="84">
        <v>82725.0</v>
      </c>
      <c r="Y24" s="84">
        <v>5452.0</v>
      </c>
      <c r="Z24" s="84">
        <v>135.0</v>
      </c>
      <c r="AA24" s="84">
        <v>6630.0</v>
      </c>
      <c r="AB24" s="84"/>
      <c r="AC24" s="84"/>
      <c r="AD24" s="84"/>
      <c r="AE24" s="84">
        <f>2688798+324947+5425022</f>
        <v>8438767</v>
      </c>
      <c r="AF24" s="84">
        <v>2474432.0</v>
      </c>
      <c r="AG24" s="84"/>
      <c r="AH24" s="84"/>
      <c r="AI24" s="84"/>
      <c r="AJ24" s="79"/>
      <c r="AK24" s="41">
        <v>37840.0</v>
      </c>
      <c r="AL24" s="76"/>
      <c r="AM24" s="41">
        <v>7058.0</v>
      </c>
      <c r="AN24" s="76"/>
      <c r="AO24" s="41">
        <v>1.1337155E7</v>
      </c>
      <c r="AP24" s="41">
        <v>1.1382053E7</v>
      </c>
      <c r="AQ24" s="76"/>
      <c r="AR24" s="85"/>
      <c r="AS24" s="41">
        <v>6979.0</v>
      </c>
      <c r="AT24" s="76"/>
      <c r="AU24" s="41">
        <v>6789.0</v>
      </c>
      <c r="AV24" s="76"/>
      <c r="AW24" s="41">
        <v>1.0722442E7</v>
      </c>
      <c r="AX24" s="41">
        <v>1.0738666E7</v>
      </c>
      <c r="AY24" s="76"/>
      <c r="AZ24" s="85"/>
      <c r="BA24" s="76"/>
      <c r="BB24" s="76"/>
      <c r="BC24" s="76"/>
      <c r="BD24" s="76"/>
      <c r="BE24" s="76"/>
      <c r="BF24" s="76"/>
      <c r="BG24" s="76"/>
      <c r="BH24" s="81"/>
      <c r="BI24" s="76"/>
      <c r="BJ24" s="76"/>
      <c r="BK24" s="76"/>
      <c r="BL24" s="76"/>
      <c r="BM24" s="76"/>
      <c r="BN24" s="76"/>
      <c r="BO24" s="76"/>
      <c r="BP24" s="81"/>
      <c r="BQ24" s="86"/>
      <c r="BR24" s="12"/>
      <c r="BS24" s="12"/>
      <c r="BT24" s="12"/>
      <c r="BU24" s="12"/>
      <c r="BV24" s="12"/>
      <c r="BW24" s="12"/>
      <c r="BX24" s="87"/>
      <c r="BY24" s="76"/>
      <c r="BZ24" s="76"/>
      <c r="CA24" s="76"/>
      <c r="CB24" s="76"/>
      <c r="CC24" s="76"/>
      <c r="CD24" s="76"/>
      <c r="CE24" s="76"/>
      <c r="CF24" s="81"/>
      <c r="CG24" s="76"/>
      <c r="CH24" s="76"/>
      <c r="CI24" s="76"/>
      <c r="CJ24" s="76"/>
      <c r="CK24" s="76"/>
      <c r="CL24" s="76"/>
      <c r="CM24" s="76"/>
      <c r="CN24" s="76"/>
    </row>
    <row r="25">
      <c r="A25" s="3" t="s">
        <v>615</v>
      </c>
      <c r="B25" s="78" t="s">
        <v>616</v>
      </c>
      <c r="C25" s="78" t="s">
        <v>617</v>
      </c>
      <c r="D25" s="78" t="s">
        <v>618</v>
      </c>
      <c r="E25" s="85"/>
      <c r="F25" s="80" t="s">
        <v>547</v>
      </c>
      <c r="G25" s="41">
        <v>224.0</v>
      </c>
      <c r="H25" s="41">
        <v>848.0</v>
      </c>
      <c r="I25" s="41">
        <v>1027.0</v>
      </c>
      <c r="J25" s="76"/>
      <c r="K25" s="41">
        <v>6083.0</v>
      </c>
      <c r="L25" s="41"/>
      <c r="M25" s="81"/>
      <c r="N25" s="3">
        <v>2023.0</v>
      </c>
      <c r="O25" s="76">
        <f t="shared" ref="O25:O29" si="8">G25+I25</f>
        <v>1251</v>
      </c>
      <c r="P25" s="41" t="s">
        <v>548</v>
      </c>
      <c r="Q25" s="76">
        <f t="shared" si="5"/>
        <v>6083</v>
      </c>
      <c r="R25" s="79" t="s">
        <v>619</v>
      </c>
      <c r="S25" s="82">
        <f t="shared" si="2"/>
        <v>7334</v>
      </c>
      <c r="T25" s="83">
        <v>0.8294245977638397</v>
      </c>
      <c r="U25" s="84"/>
      <c r="V25" s="84"/>
      <c r="W25" s="84"/>
      <c r="X25" s="84"/>
      <c r="Y25" s="84"/>
      <c r="Z25" s="84"/>
      <c r="AA25" s="84"/>
      <c r="AB25" s="84"/>
      <c r="AC25" s="84"/>
      <c r="AD25" s="84"/>
      <c r="AE25" s="84"/>
      <c r="AF25" s="84"/>
      <c r="AG25" s="84"/>
      <c r="AH25" s="84"/>
      <c r="AI25" s="84"/>
      <c r="AJ25" s="79"/>
      <c r="AK25" s="41">
        <v>261.0</v>
      </c>
      <c r="AL25" s="76"/>
      <c r="AM25" s="41">
        <v>1261.0</v>
      </c>
      <c r="AN25" s="76"/>
      <c r="AO25" s="41">
        <v>7173.0</v>
      </c>
      <c r="AP25" s="41">
        <v>8695.0</v>
      </c>
      <c r="AQ25" s="76"/>
      <c r="AR25" s="85"/>
      <c r="AS25" s="41">
        <v>72.0</v>
      </c>
      <c r="AT25" s="76"/>
      <c r="AU25" s="41">
        <v>1665.0</v>
      </c>
      <c r="AV25" s="76"/>
      <c r="AW25" s="41">
        <v>8185.0</v>
      </c>
      <c r="AX25" s="41">
        <v>9922.0</v>
      </c>
      <c r="AY25" s="76"/>
      <c r="AZ25" s="85"/>
      <c r="BA25" s="41">
        <v>66.0</v>
      </c>
      <c r="BB25" s="76"/>
      <c r="BC25" s="41">
        <v>816.0</v>
      </c>
      <c r="BD25" s="76"/>
      <c r="BE25" s="41">
        <v>8312.0</v>
      </c>
      <c r="BF25" s="41">
        <v>9194.0</v>
      </c>
      <c r="BG25" s="76"/>
      <c r="BH25" s="95" t="s">
        <v>620</v>
      </c>
      <c r="BI25" s="41">
        <v>39.0</v>
      </c>
      <c r="BJ25" s="76"/>
      <c r="BK25" s="41">
        <v>1836.0</v>
      </c>
      <c r="BL25" s="76"/>
      <c r="BM25" s="41">
        <v>8071.0</v>
      </c>
      <c r="BN25" s="41">
        <v>9946.0</v>
      </c>
      <c r="BO25" s="76"/>
      <c r="BP25" s="81"/>
      <c r="BQ25" s="86"/>
      <c r="BR25" s="12"/>
      <c r="BS25" s="12"/>
      <c r="BT25" s="12"/>
      <c r="BU25" s="12"/>
      <c r="BV25" s="12"/>
      <c r="BW25" s="12"/>
      <c r="BX25" s="87"/>
      <c r="BY25" s="76"/>
      <c r="BZ25" s="76"/>
      <c r="CA25" s="76"/>
      <c r="CB25" s="76"/>
      <c r="CC25" s="76"/>
      <c r="CD25" s="76"/>
      <c r="CE25" s="76"/>
      <c r="CF25" s="81"/>
      <c r="CG25" s="76"/>
      <c r="CH25" s="76"/>
      <c r="CI25" s="76"/>
      <c r="CJ25" s="76"/>
      <c r="CK25" s="76"/>
      <c r="CL25" s="76"/>
      <c r="CM25" s="76"/>
      <c r="CN25" s="76"/>
    </row>
    <row r="26">
      <c r="A26" s="3" t="s">
        <v>621</v>
      </c>
      <c r="B26" s="77"/>
      <c r="C26" s="77"/>
      <c r="D26" s="78" t="s">
        <v>622</v>
      </c>
      <c r="E26" s="85"/>
      <c r="F26" s="80" t="s">
        <v>623</v>
      </c>
      <c r="G26" s="41">
        <v>71.4</v>
      </c>
      <c r="H26" s="41"/>
      <c r="I26" s="41">
        <v>247.4</v>
      </c>
      <c r="J26" s="76"/>
      <c r="K26" s="41">
        <v>2596.1</v>
      </c>
      <c r="L26" s="41">
        <v>2914.9</v>
      </c>
      <c r="M26" s="81"/>
      <c r="N26" s="3">
        <v>2023.0</v>
      </c>
      <c r="O26" s="76">
        <f t="shared" si="8"/>
        <v>318.8</v>
      </c>
      <c r="P26" s="41" t="s">
        <v>508</v>
      </c>
      <c r="Q26" s="76">
        <f t="shared" si="5"/>
        <v>2596.1</v>
      </c>
      <c r="R26" s="79" t="s">
        <v>624</v>
      </c>
      <c r="S26" s="82">
        <f t="shared" si="2"/>
        <v>2914.9</v>
      </c>
      <c r="T26" s="83">
        <v>0.8906308964286939</v>
      </c>
      <c r="U26" s="84">
        <v>8.3</v>
      </c>
      <c r="V26" s="84"/>
      <c r="W26" s="84"/>
      <c r="X26" s="84"/>
      <c r="Y26" s="84"/>
      <c r="Z26" s="84">
        <f>1948.1+7.4+20+3.1+42.4</f>
        <v>2021</v>
      </c>
      <c r="AA26" s="84">
        <f>65.5+501.3</f>
        <v>566.8</v>
      </c>
      <c r="AB26" s="84"/>
      <c r="AC26" s="84"/>
      <c r="AD26" s="84"/>
      <c r="AE26" s="84"/>
      <c r="AF26" s="84"/>
      <c r="AG26" s="84"/>
      <c r="AH26" s="84"/>
      <c r="AI26" s="84"/>
      <c r="AJ26" s="79"/>
      <c r="AK26" s="41">
        <v>10.0</v>
      </c>
      <c r="AL26" s="76"/>
      <c r="AM26" s="41">
        <v>50.32</v>
      </c>
      <c r="AN26" s="76"/>
      <c r="AO26" s="41">
        <v>1278.34</v>
      </c>
      <c r="AP26" s="41">
        <v>1338.66</v>
      </c>
      <c r="AQ26" s="76"/>
      <c r="AR26" s="85"/>
      <c r="AS26" s="41">
        <v>73.88</v>
      </c>
      <c r="AT26" s="76"/>
      <c r="AU26" s="41">
        <v>70.09</v>
      </c>
      <c r="AV26" s="76"/>
      <c r="AW26" s="41">
        <v>346.42</v>
      </c>
      <c r="AX26" s="41">
        <v>490.39</v>
      </c>
      <c r="AY26" s="76"/>
      <c r="AZ26" s="85"/>
      <c r="BA26" s="41">
        <v>73.54</v>
      </c>
      <c r="BB26" s="76"/>
      <c r="BC26" s="41">
        <v>49.99</v>
      </c>
      <c r="BD26" s="76"/>
      <c r="BE26" s="41">
        <v>176.88</v>
      </c>
      <c r="BF26" s="41">
        <v>300.41</v>
      </c>
      <c r="BG26" s="76"/>
      <c r="BH26" s="81"/>
      <c r="BI26" s="41">
        <v>13.96</v>
      </c>
      <c r="BJ26" s="76"/>
      <c r="BK26" s="41">
        <v>215.14</v>
      </c>
      <c r="BL26" s="76"/>
      <c r="BM26" s="41">
        <v>730.14</v>
      </c>
      <c r="BN26" s="41">
        <v>959.24</v>
      </c>
      <c r="BO26" s="76"/>
      <c r="BP26" s="81"/>
      <c r="BQ26" s="86"/>
      <c r="BR26" s="12"/>
      <c r="BS26" s="12"/>
      <c r="BT26" s="12"/>
      <c r="BU26" s="12"/>
      <c r="BV26" s="12"/>
      <c r="BW26" s="12"/>
      <c r="BX26" s="87"/>
      <c r="BY26" s="76"/>
      <c r="BZ26" s="76"/>
      <c r="CA26" s="76"/>
      <c r="CB26" s="76"/>
      <c r="CC26" s="76"/>
      <c r="CD26" s="76"/>
      <c r="CE26" s="76"/>
      <c r="CF26" s="81"/>
      <c r="CG26" s="76"/>
      <c r="CH26" s="76"/>
      <c r="CI26" s="76"/>
      <c r="CJ26" s="76"/>
      <c r="CK26" s="76"/>
      <c r="CL26" s="76"/>
      <c r="CM26" s="76"/>
      <c r="CN26" s="76"/>
    </row>
    <row r="27">
      <c r="A27" s="76" t="s">
        <v>62</v>
      </c>
      <c r="B27" s="94"/>
      <c r="C27" s="94" t="s">
        <v>232</v>
      </c>
      <c r="D27" s="18" t="s">
        <v>378</v>
      </c>
      <c r="E27" s="85"/>
      <c r="F27" s="80" t="s">
        <v>508</v>
      </c>
      <c r="G27" s="76">
        <v>5865.0</v>
      </c>
      <c r="H27" s="76">
        <v>4176.0</v>
      </c>
      <c r="I27" s="76">
        <v>3150.0</v>
      </c>
      <c r="J27" s="76"/>
      <c r="K27" s="76">
        <v>833976.0</v>
      </c>
      <c r="L27" s="76">
        <v>842990.0</v>
      </c>
      <c r="M27" s="81"/>
      <c r="N27" s="3">
        <v>2023.0</v>
      </c>
      <c r="O27" s="76">
        <f t="shared" si="8"/>
        <v>9015</v>
      </c>
      <c r="P27" s="41" t="s">
        <v>548</v>
      </c>
      <c r="Q27" s="76">
        <f t="shared" si="5"/>
        <v>833976</v>
      </c>
      <c r="R27" s="79" t="s">
        <v>625</v>
      </c>
      <c r="S27" s="82">
        <f t="shared" si="2"/>
        <v>842991</v>
      </c>
      <c r="T27" s="83">
        <v>0.9893059356505586</v>
      </c>
      <c r="U27" s="84">
        <f>276352+44078</f>
        <v>320430</v>
      </c>
      <c r="V27" s="84"/>
      <c r="W27" s="84">
        <v>2571.0</v>
      </c>
      <c r="X27" s="84">
        <v>6834.0</v>
      </c>
      <c r="Y27" s="84">
        <v>3173.0</v>
      </c>
      <c r="Z27" s="84">
        <v>275.0</v>
      </c>
      <c r="AA27" s="84">
        <v>5788.0</v>
      </c>
      <c r="AB27" s="84"/>
      <c r="AC27" s="84"/>
      <c r="AD27" s="84"/>
      <c r="AE27" s="84">
        <f>355650+130023</f>
        <v>485673</v>
      </c>
      <c r="AF27" s="84">
        <v>9233.0</v>
      </c>
      <c r="AG27" s="84"/>
      <c r="AH27" s="84"/>
      <c r="AI27" s="84"/>
      <c r="AJ27" s="79"/>
      <c r="AK27" s="41">
        <v>6513.0</v>
      </c>
      <c r="AL27" s="41">
        <v>3649.0</v>
      </c>
      <c r="AM27" s="41">
        <v>4217.0</v>
      </c>
      <c r="AN27" s="76"/>
      <c r="AO27" s="41">
        <v>202528.0</v>
      </c>
      <c r="AP27" s="41">
        <v>213258.0</v>
      </c>
      <c r="AQ27" s="76"/>
      <c r="AR27" s="79" t="s">
        <v>626</v>
      </c>
      <c r="AS27" s="41">
        <v>7706.0</v>
      </c>
      <c r="AT27" s="41">
        <v>4457.0</v>
      </c>
      <c r="AU27" s="41">
        <v>17765.0</v>
      </c>
      <c r="AV27" s="76"/>
      <c r="AW27" s="76"/>
      <c r="AX27" s="76"/>
      <c r="AY27" s="76"/>
      <c r="AZ27" s="85"/>
      <c r="BA27" s="76"/>
      <c r="BB27" s="76"/>
      <c r="BC27" s="76"/>
      <c r="BD27" s="76"/>
      <c r="BE27" s="76"/>
      <c r="BF27" s="76"/>
      <c r="BG27" s="76"/>
      <c r="BH27" s="81"/>
      <c r="BI27" s="76"/>
      <c r="BJ27" s="76"/>
      <c r="BK27" s="76"/>
      <c r="BL27" s="76"/>
      <c r="BM27" s="76"/>
      <c r="BN27" s="76"/>
      <c r="BO27" s="76"/>
      <c r="BP27" s="81"/>
      <c r="BQ27" s="86"/>
      <c r="BR27" s="12"/>
      <c r="BS27" s="12"/>
      <c r="BT27" s="12"/>
      <c r="BU27" s="12"/>
      <c r="BV27" s="12"/>
      <c r="BW27" s="12"/>
      <c r="BX27" s="87"/>
      <c r="BY27" s="76"/>
      <c r="BZ27" s="76"/>
      <c r="CA27" s="76"/>
      <c r="CB27" s="76"/>
      <c r="CC27" s="76"/>
      <c r="CD27" s="76"/>
      <c r="CE27" s="76"/>
      <c r="CF27" s="81"/>
      <c r="CG27" s="76"/>
      <c r="CH27" s="76"/>
      <c r="CI27" s="76"/>
      <c r="CJ27" s="76"/>
      <c r="CK27" s="76"/>
      <c r="CL27" s="76"/>
      <c r="CM27" s="76"/>
      <c r="CN27" s="76"/>
    </row>
    <row r="28">
      <c r="A28" s="41" t="s">
        <v>627</v>
      </c>
      <c r="B28" s="77"/>
      <c r="C28" s="77" t="s">
        <v>233</v>
      </c>
      <c r="D28" s="88" t="s">
        <v>379</v>
      </c>
      <c r="E28" s="85"/>
      <c r="F28" s="80">
        <v>2022.0</v>
      </c>
      <c r="G28" s="76">
        <v>778627.0</v>
      </c>
      <c r="H28" s="76">
        <v>389370.0</v>
      </c>
      <c r="I28" s="76">
        <v>88671.0</v>
      </c>
      <c r="J28" s="76"/>
      <c r="K28" s="76">
        <v>3006061.0</v>
      </c>
      <c r="L28" s="76">
        <v>3873359.0</v>
      </c>
      <c r="M28" s="81">
        <v>5834000.0</v>
      </c>
      <c r="N28" s="3">
        <v>2023.0</v>
      </c>
      <c r="O28" s="76">
        <f t="shared" si="8"/>
        <v>867298</v>
      </c>
      <c r="P28" s="41" t="s">
        <v>548</v>
      </c>
      <c r="Q28" s="76">
        <f t="shared" si="5"/>
        <v>3006061</v>
      </c>
      <c r="R28" s="79" t="s">
        <v>628</v>
      </c>
      <c r="S28" s="82">
        <f t="shared" si="2"/>
        <v>3873359</v>
      </c>
      <c r="T28" s="83">
        <v>0.7760863374657501</v>
      </c>
      <c r="U28" s="84">
        <v>1127905.0</v>
      </c>
      <c r="V28" s="84">
        <v>137179.0</v>
      </c>
      <c r="W28" s="84">
        <v>131262.0</v>
      </c>
      <c r="X28" s="84">
        <v>363813.0</v>
      </c>
      <c r="Y28" s="84">
        <v>2041.0</v>
      </c>
      <c r="Z28" s="84">
        <v>704.0</v>
      </c>
      <c r="AA28" s="84">
        <v>5522.0</v>
      </c>
      <c r="AB28" s="84"/>
      <c r="AC28" s="84">
        <v>318878.0</v>
      </c>
      <c r="AD28" s="84">
        <v>657067.0</v>
      </c>
      <c r="AE28" s="84"/>
      <c r="AF28" s="84">
        <v>261424.0</v>
      </c>
      <c r="AG28" s="84"/>
      <c r="AH28" s="84"/>
      <c r="AI28" s="84">
        <v>266.0</v>
      </c>
      <c r="AJ28" s="79"/>
      <c r="AK28" s="41">
        <v>928263.0</v>
      </c>
      <c r="AL28" s="41">
        <v>429655.0</v>
      </c>
      <c r="AM28" s="41">
        <v>91118.0</v>
      </c>
      <c r="AN28" s="76"/>
      <c r="AO28" s="41">
        <v>3458852.0</v>
      </c>
      <c r="AP28" s="41">
        <v>4478233.0</v>
      </c>
      <c r="AQ28" s="76"/>
      <c r="AR28" s="79" t="s">
        <v>629</v>
      </c>
      <c r="AS28" s="76"/>
      <c r="AT28" s="76"/>
      <c r="AU28" s="76"/>
      <c r="AV28" s="76"/>
      <c r="AW28" s="76"/>
      <c r="AX28" s="76"/>
      <c r="AY28" s="76"/>
      <c r="AZ28" s="85"/>
      <c r="BA28" s="76"/>
      <c r="BB28" s="76"/>
      <c r="BC28" s="76"/>
      <c r="BD28" s="76"/>
      <c r="BE28" s="76"/>
      <c r="BF28" s="76"/>
      <c r="BG28" s="76"/>
      <c r="BH28" s="81"/>
      <c r="BI28" s="76"/>
      <c r="BJ28" s="76"/>
      <c r="BK28" s="76"/>
      <c r="BL28" s="76"/>
      <c r="BM28" s="76"/>
      <c r="BN28" s="76"/>
      <c r="BO28" s="76"/>
      <c r="BP28" s="81"/>
      <c r="BQ28" s="86"/>
      <c r="BR28" s="12"/>
      <c r="BS28" s="12"/>
      <c r="BT28" s="12"/>
      <c r="BU28" s="12"/>
      <c r="BV28" s="12"/>
      <c r="BW28" s="12"/>
      <c r="BX28" s="87"/>
      <c r="BY28" s="76"/>
      <c r="BZ28" s="76"/>
      <c r="CA28" s="76"/>
      <c r="CB28" s="76"/>
      <c r="CC28" s="76"/>
      <c r="CD28" s="76"/>
      <c r="CE28" s="76"/>
      <c r="CF28" s="81"/>
      <c r="CG28" s="76"/>
      <c r="CH28" s="76"/>
      <c r="CI28" s="76"/>
      <c r="CJ28" s="76"/>
      <c r="CK28" s="76"/>
      <c r="CL28" s="76"/>
      <c r="CM28" s="76"/>
      <c r="CN28" s="76"/>
    </row>
    <row r="29">
      <c r="A29" s="3" t="s">
        <v>630</v>
      </c>
      <c r="B29" s="77"/>
      <c r="C29" s="77"/>
      <c r="D29" s="78" t="s">
        <v>631</v>
      </c>
      <c r="E29" s="85"/>
      <c r="F29" s="80">
        <v>2024.0</v>
      </c>
      <c r="G29" s="41">
        <v>5.81</v>
      </c>
      <c r="H29" s="41"/>
      <c r="I29" s="41">
        <v>7.278</v>
      </c>
      <c r="J29" s="76"/>
      <c r="K29" s="41" t="s">
        <v>632</v>
      </c>
      <c r="L29" s="41"/>
      <c r="M29" s="81"/>
      <c r="N29" s="3">
        <v>2023.0</v>
      </c>
      <c r="O29" s="76">
        <f t="shared" si="8"/>
        <v>13.088</v>
      </c>
      <c r="P29" s="41" t="s">
        <v>548</v>
      </c>
      <c r="Q29" s="76">
        <f>49.325+0.436</f>
        <v>49.761</v>
      </c>
      <c r="R29" s="79" t="s">
        <v>633</v>
      </c>
      <c r="S29" s="82">
        <f t="shared" si="2"/>
        <v>62.849</v>
      </c>
      <c r="T29" s="83">
        <v>0.7917548409680345</v>
      </c>
      <c r="U29" s="84"/>
      <c r="V29" s="84"/>
      <c r="W29" s="84"/>
      <c r="X29" s="84"/>
      <c r="Y29" s="84"/>
      <c r="Z29" s="84">
        <v>0.436</v>
      </c>
      <c r="AA29" s="84">
        <v>49.325</v>
      </c>
      <c r="AB29" s="84"/>
      <c r="AC29" s="84"/>
      <c r="AD29" s="84"/>
      <c r="AE29" s="84"/>
      <c r="AF29" s="84"/>
      <c r="AG29" s="84"/>
      <c r="AH29" s="84"/>
      <c r="AI29" s="84"/>
      <c r="AJ29" s="79"/>
      <c r="AK29" s="41">
        <v>9.138</v>
      </c>
      <c r="AL29" s="76"/>
      <c r="AM29" s="41">
        <v>4.203</v>
      </c>
      <c r="AN29" s="76"/>
      <c r="AO29" s="41">
        <v>0.285</v>
      </c>
      <c r="AP29" s="76"/>
      <c r="AQ29" s="76"/>
      <c r="AR29" s="79" t="s">
        <v>634</v>
      </c>
      <c r="AS29" s="76"/>
      <c r="AT29" s="76"/>
      <c r="AU29" s="76"/>
      <c r="AV29" s="76"/>
      <c r="AW29" s="76"/>
      <c r="AX29" s="76"/>
      <c r="AY29" s="76"/>
      <c r="AZ29" s="85"/>
      <c r="BA29" s="76"/>
      <c r="BB29" s="76"/>
      <c r="BC29" s="76"/>
      <c r="BD29" s="76"/>
      <c r="BE29" s="76"/>
      <c r="BF29" s="76"/>
      <c r="BG29" s="76"/>
      <c r="BH29" s="81"/>
      <c r="BI29" s="76"/>
      <c r="BJ29" s="76"/>
      <c r="BK29" s="76"/>
      <c r="BL29" s="76"/>
      <c r="BM29" s="76"/>
      <c r="BN29" s="76"/>
      <c r="BO29" s="76"/>
      <c r="BP29" s="81"/>
      <c r="BQ29" s="86"/>
      <c r="BR29" s="12"/>
      <c r="BS29" s="12"/>
      <c r="BT29" s="12"/>
      <c r="BU29" s="12"/>
      <c r="BV29" s="12"/>
      <c r="BW29" s="12"/>
      <c r="BX29" s="87"/>
      <c r="BY29" s="76"/>
      <c r="BZ29" s="76"/>
      <c r="CA29" s="76"/>
      <c r="CB29" s="76"/>
      <c r="CC29" s="76"/>
      <c r="CD29" s="76"/>
      <c r="CE29" s="76"/>
      <c r="CF29" s="81"/>
      <c r="CG29" s="76"/>
      <c r="CH29" s="76"/>
      <c r="CI29" s="76"/>
      <c r="CJ29" s="76"/>
      <c r="CK29" s="76"/>
      <c r="CL29" s="76"/>
      <c r="CM29" s="76"/>
      <c r="CN29" s="76"/>
    </row>
    <row r="30">
      <c r="A30" s="76" t="s">
        <v>64</v>
      </c>
      <c r="B30" s="94"/>
      <c r="C30" s="94" t="s">
        <v>234</v>
      </c>
      <c r="D30" s="78" t="s">
        <v>635</v>
      </c>
      <c r="E30" s="101"/>
      <c r="F30" s="80" t="s">
        <v>554</v>
      </c>
      <c r="G30" s="76"/>
      <c r="H30" s="76"/>
      <c r="I30" s="76"/>
      <c r="J30" s="76"/>
      <c r="K30" s="76"/>
      <c r="L30" s="76"/>
      <c r="M30" s="81"/>
      <c r="N30" s="3">
        <v>2023.0</v>
      </c>
      <c r="O30" s="41" t="s">
        <v>554</v>
      </c>
      <c r="P30" s="41" t="s">
        <v>554</v>
      </c>
      <c r="Q30" s="41" t="s">
        <v>554</v>
      </c>
      <c r="R30" s="79" t="s">
        <v>636</v>
      </c>
      <c r="S30" s="82" t="str">
        <f t="shared" si="2"/>
        <v>n.a</v>
      </c>
      <c r="T30" s="83"/>
      <c r="U30" s="84"/>
      <c r="V30" s="84"/>
      <c r="W30" s="84"/>
      <c r="X30" s="84"/>
      <c r="Y30" s="84"/>
      <c r="Z30" s="84"/>
      <c r="AA30" s="84"/>
      <c r="AB30" s="84"/>
      <c r="AC30" s="84"/>
      <c r="AD30" s="84"/>
      <c r="AE30" s="84"/>
      <c r="AF30" s="84"/>
      <c r="AG30" s="84"/>
      <c r="AH30" s="84"/>
      <c r="AI30" s="84"/>
      <c r="AJ30" s="79"/>
      <c r="AK30" s="76"/>
      <c r="AL30" s="76"/>
      <c r="AM30" s="76"/>
      <c r="AN30" s="76"/>
      <c r="AO30" s="76"/>
      <c r="AP30" s="76"/>
      <c r="AQ30" s="76"/>
      <c r="AR30" s="85"/>
      <c r="AS30" s="76"/>
      <c r="AT30" s="76"/>
      <c r="AU30" s="76"/>
      <c r="AV30" s="76"/>
      <c r="AW30" s="76"/>
      <c r="AX30" s="76"/>
      <c r="AY30" s="76"/>
      <c r="AZ30" s="85"/>
      <c r="BA30" s="76"/>
      <c r="BB30" s="76"/>
      <c r="BC30" s="76"/>
      <c r="BD30" s="76"/>
      <c r="BE30" s="76"/>
      <c r="BF30" s="76"/>
      <c r="BG30" s="76"/>
      <c r="BH30" s="81"/>
      <c r="BI30" s="76"/>
      <c r="BJ30" s="76"/>
      <c r="BK30" s="76"/>
      <c r="BL30" s="76"/>
      <c r="BM30" s="76"/>
      <c r="BN30" s="76"/>
      <c r="BO30" s="76"/>
      <c r="BP30" s="81"/>
      <c r="BQ30" s="86"/>
      <c r="BR30" s="12"/>
      <c r="BS30" s="12"/>
      <c r="BT30" s="12"/>
      <c r="BU30" s="12"/>
      <c r="BV30" s="12"/>
      <c r="BW30" s="12"/>
      <c r="BX30" s="87"/>
      <c r="BY30" s="76"/>
      <c r="BZ30" s="76"/>
      <c r="CA30" s="76"/>
      <c r="CB30" s="76"/>
      <c r="CC30" s="76"/>
      <c r="CD30" s="76"/>
      <c r="CE30" s="76"/>
      <c r="CF30" s="81"/>
      <c r="CG30" s="76"/>
      <c r="CH30" s="76"/>
      <c r="CI30" s="76"/>
      <c r="CJ30" s="76"/>
      <c r="CK30" s="76"/>
      <c r="CL30" s="76"/>
      <c r="CM30" s="76"/>
      <c r="CN30" s="76"/>
    </row>
    <row r="31">
      <c r="A31" s="41" t="s">
        <v>637</v>
      </c>
      <c r="B31" s="94"/>
      <c r="C31" s="94" t="s">
        <v>235</v>
      </c>
      <c r="D31" s="18" t="s">
        <v>380</v>
      </c>
      <c r="E31" s="85"/>
      <c r="F31" s="80" t="s">
        <v>588</v>
      </c>
      <c r="G31" s="76">
        <v>628000.0</v>
      </c>
      <c r="H31" s="76"/>
      <c r="I31" s="76">
        <v>215000.0</v>
      </c>
      <c r="J31" s="76">
        <v>842000.0</v>
      </c>
      <c r="K31" s="76"/>
      <c r="L31" s="76"/>
      <c r="M31" s="81"/>
      <c r="N31" s="3">
        <v>2023.0</v>
      </c>
      <c r="O31" s="76">
        <f>J31</f>
        <v>842000</v>
      </c>
      <c r="P31" s="41" t="s">
        <v>508</v>
      </c>
      <c r="Q31" s="41" t="s">
        <v>554</v>
      </c>
      <c r="R31" s="79" t="s">
        <v>638</v>
      </c>
      <c r="S31" s="82">
        <f t="shared" si="2"/>
        <v>842000</v>
      </c>
      <c r="T31" s="83"/>
      <c r="U31" s="84"/>
      <c r="V31" s="84"/>
      <c r="W31" s="84"/>
      <c r="X31" s="84"/>
      <c r="Y31" s="84"/>
      <c r="Z31" s="84"/>
      <c r="AA31" s="84"/>
      <c r="AB31" s="84"/>
      <c r="AC31" s="84"/>
      <c r="AD31" s="84"/>
      <c r="AE31" s="84"/>
      <c r="AF31" s="84"/>
      <c r="AG31" s="84"/>
      <c r="AH31" s="84"/>
      <c r="AI31" s="84"/>
      <c r="AJ31" s="79"/>
      <c r="AK31" s="41" t="s">
        <v>639</v>
      </c>
      <c r="AL31" s="76"/>
      <c r="AM31" s="41">
        <v>286000.0</v>
      </c>
      <c r="AN31" s="41">
        <v>915000.0</v>
      </c>
      <c r="AO31" s="76"/>
      <c r="AP31" s="76"/>
      <c r="AQ31" s="76"/>
      <c r="AR31" s="85"/>
      <c r="AS31" s="41">
        <v>625000.0</v>
      </c>
      <c r="AT31" s="76"/>
      <c r="AU31" s="41">
        <v>375000.0</v>
      </c>
      <c r="AV31" s="76"/>
      <c r="AW31" s="76"/>
      <c r="AX31" s="76"/>
      <c r="AY31" s="76"/>
      <c r="AZ31" s="85"/>
      <c r="BA31" s="76"/>
      <c r="BB31" s="76"/>
      <c r="BC31" s="76"/>
      <c r="BD31" s="76"/>
      <c r="BE31" s="76"/>
      <c r="BF31" s="76"/>
      <c r="BG31" s="76"/>
      <c r="BH31" s="81"/>
      <c r="BI31" s="76"/>
      <c r="BJ31" s="76"/>
      <c r="BK31" s="76"/>
      <c r="BL31" s="76"/>
      <c r="BM31" s="76"/>
      <c r="BN31" s="76"/>
      <c r="BO31" s="76"/>
      <c r="BP31" s="81"/>
      <c r="BQ31" s="86"/>
      <c r="BR31" s="12"/>
      <c r="BS31" s="12"/>
      <c r="BT31" s="12"/>
      <c r="BU31" s="12"/>
      <c r="BV31" s="12"/>
      <c r="BW31" s="12"/>
      <c r="BX31" s="87"/>
      <c r="BY31" s="76"/>
      <c r="BZ31" s="76"/>
      <c r="CA31" s="76"/>
      <c r="CB31" s="76"/>
      <c r="CC31" s="76"/>
      <c r="CD31" s="76"/>
      <c r="CE31" s="76"/>
      <c r="CF31" s="81"/>
      <c r="CG31" s="76"/>
      <c r="CH31" s="76"/>
      <c r="CI31" s="76"/>
      <c r="CJ31" s="76"/>
      <c r="CK31" s="76"/>
      <c r="CL31" s="76"/>
      <c r="CM31" s="76"/>
      <c r="CN31" s="76"/>
    </row>
    <row r="32">
      <c r="A32" s="76" t="s">
        <v>67</v>
      </c>
      <c r="B32" s="94"/>
      <c r="C32" s="94" t="s">
        <v>237</v>
      </c>
      <c r="D32" s="78" t="s">
        <v>640</v>
      </c>
      <c r="E32" s="101"/>
      <c r="F32" s="80">
        <v>2023.0</v>
      </c>
      <c r="G32" s="41">
        <v>18466.0</v>
      </c>
      <c r="H32" s="41">
        <v>983.0</v>
      </c>
      <c r="I32" s="41">
        <v>2432.0</v>
      </c>
      <c r="J32" s="76"/>
      <c r="K32" s="76"/>
      <c r="L32" s="76"/>
      <c r="M32" s="81"/>
      <c r="N32" s="3">
        <v>2023.0</v>
      </c>
      <c r="O32" s="76">
        <f>G32+I32</f>
        <v>20898</v>
      </c>
      <c r="P32" s="41" t="s">
        <v>548</v>
      </c>
      <c r="Q32" s="76">
        <f>313291+1105+4924+3414+178+4075+5606+73+181800+26686</f>
        <v>541152</v>
      </c>
      <c r="R32" s="79" t="s">
        <v>641</v>
      </c>
      <c r="S32" s="82">
        <f t="shared" si="2"/>
        <v>562050</v>
      </c>
      <c r="T32" s="83">
        <v>0.962818254603683</v>
      </c>
      <c r="U32" s="84">
        <v>313291.0</v>
      </c>
      <c r="V32" s="84">
        <v>1105.0</v>
      </c>
      <c r="W32" s="84">
        <v>4924.0</v>
      </c>
      <c r="X32" s="84">
        <v>3414.0</v>
      </c>
      <c r="Y32" s="84">
        <v>178.0</v>
      </c>
      <c r="Z32" s="84">
        <v>4075.0</v>
      </c>
      <c r="AA32" s="84">
        <v>5606.0</v>
      </c>
      <c r="AB32" s="84">
        <v>73.0</v>
      </c>
      <c r="AC32" s="84"/>
      <c r="AD32" s="84"/>
      <c r="AE32" s="84">
        <v>181800.0</v>
      </c>
      <c r="AF32" s="84">
        <v>26686.0</v>
      </c>
      <c r="AG32" s="84"/>
      <c r="AH32" s="84"/>
      <c r="AI32" s="84"/>
      <c r="AJ32" s="79"/>
      <c r="AK32" s="76">
        <v>22697.0</v>
      </c>
      <c r="AL32" s="76">
        <v>701.0</v>
      </c>
      <c r="AM32" s="76">
        <v>1810.0</v>
      </c>
      <c r="AN32" s="76"/>
      <c r="AO32" s="76">
        <v>3321.0</v>
      </c>
      <c r="AP32" s="76"/>
      <c r="AQ32" s="76"/>
      <c r="AR32" s="85"/>
      <c r="AS32" s="76"/>
      <c r="AT32" s="76"/>
      <c r="AU32" s="76"/>
      <c r="AV32" s="76"/>
      <c r="AW32" s="76"/>
      <c r="AX32" s="76"/>
      <c r="AY32" s="76"/>
      <c r="AZ32" s="85"/>
      <c r="BA32" s="76"/>
      <c r="BB32" s="76"/>
      <c r="BC32" s="76"/>
      <c r="BD32" s="76"/>
      <c r="BE32" s="76"/>
      <c r="BF32" s="76"/>
      <c r="BG32" s="76"/>
      <c r="BH32" s="81"/>
      <c r="BI32" s="76"/>
      <c r="BJ32" s="76"/>
      <c r="BK32" s="76"/>
      <c r="BL32" s="76"/>
      <c r="BM32" s="76"/>
      <c r="BN32" s="76"/>
      <c r="BO32" s="76"/>
      <c r="BP32" s="81"/>
      <c r="BQ32" s="86"/>
      <c r="BR32" s="12"/>
      <c r="BS32" s="12"/>
      <c r="BT32" s="12"/>
      <c r="BU32" s="12"/>
      <c r="BV32" s="12"/>
      <c r="BW32" s="12"/>
      <c r="BX32" s="87"/>
      <c r="BY32" s="76"/>
      <c r="BZ32" s="76"/>
      <c r="CA32" s="76"/>
      <c r="CB32" s="76"/>
      <c r="CC32" s="76"/>
      <c r="CD32" s="76"/>
      <c r="CE32" s="76"/>
      <c r="CF32" s="81"/>
      <c r="CG32" s="76"/>
      <c r="CH32" s="76"/>
      <c r="CI32" s="76"/>
      <c r="CJ32" s="76"/>
      <c r="CK32" s="76"/>
      <c r="CL32" s="76"/>
      <c r="CM32" s="76"/>
      <c r="CN32" s="76"/>
    </row>
    <row r="33">
      <c r="A33" s="76" t="s">
        <v>69</v>
      </c>
      <c r="B33" s="17" t="s">
        <v>642</v>
      </c>
      <c r="C33" s="18" t="s">
        <v>239</v>
      </c>
      <c r="D33" s="78" t="s">
        <v>643</v>
      </c>
      <c r="E33" s="101"/>
      <c r="F33" s="80">
        <v>2020.0</v>
      </c>
      <c r="G33" s="41">
        <v>0.0</v>
      </c>
      <c r="H33" s="41">
        <v>0.15</v>
      </c>
      <c r="I33" s="41">
        <v>0.9</v>
      </c>
      <c r="J33" s="76"/>
      <c r="K33" s="41">
        <v>2089.0</v>
      </c>
      <c r="L33" s="76"/>
      <c r="M33" s="81"/>
      <c r="N33" s="3">
        <v>2023.0</v>
      </c>
      <c r="O33" s="102">
        <f>I33</f>
        <v>0.9</v>
      </c>
      <c r="P33" s="41" t="s">
        <v>548</v>
      </c>
      <c r="Q33" s="76">
        <f t="shared" ref="Q33:Q36" si="9">K33</f>
        <v>2089</v>
      </c>
      <c r="R33" s="79" t="s">
        <v>644</v>
      </c>
      <c r="S33" s="82">
        <f t="shared" si="2"/>
        <v>2089.9</v>
      </c>
      <c r="T33" s="83">
        <v>0.9995693573855208</v>
      </c>
      <c r="U33" s="84"/>
      <c r="V33" s="84"/>
      <c r="W33" s="84"/>
      <c r="X33" s="84"/>
      <c r="Y33" s="84"/>
      <c r="Z33" s="84"/>
      <c r="AA33" s="84"/>
      <c r="AB33" s="84"/>
      <c r="AC33" s="84"/>
      <c r="AD33" s="84"/>
      <c r="AE33" s="84"/>
      <c r="AF33" s="84"/>
      <c r="AG33" s="84"/>
      <c r="AH33" s="84"/>
      <c r="AI33" s="84">
        <v>2026.0</v>
      </c>
      <c r="AJ33" s="79">
        <v>63.0</v>
      </c>
      <c r="AK33" s="76">
        <v>0.0</v>
      </c>
      <c r="AL33" s="76"/>
      <c r="AM33" s="41">
        <v>0.2</v>
      </c>
      <c r="AN33" s="76"/>
      <c r="AO33" s="76">
        <v>7346.0</v>
      </c>
      <c r="AP33" s="76"/>
      <c r="AQ33" s="76"/>
      <c r="AR33" s="85"/>
      <c r="AS33" s="41">
        <v>0.0</v>
      </c>
      <c r="AT33" s="76"/>
      <c r="AU33" s="41">
        <v>0.4</v>
      </c>
      <c r="AV33" s="76"/>
      <c r="AW33" s="41">
        <v>6170.0</v>
      </c>
      <c r="AX33" s="76"/>
      <c r="AY33" s="76"/>
      <c r="AZ33" s="85"/>
      <c r="BA33" s="41">
        <v>0.0</v>
      </c>
      <c r="BB33" s="41">
        <v>1.0</v>
      </c>
      <c r="BC33" s="41">
        <v>0.0</v>
      </c>
      <c r="BD33" s="76"/>
      <c r="BE33" s="41">
        <v>3279.0</v>
      </c>
      <c r="BF33" s="76"/>
      <c r="BG33" s="76"/>
      <c r="BH33" s="81"/>
      <c r="BI33" s="76"/>
      <c r="BJ33" s="76"/>
      <c r="BK33" s="76"/>
      <c r="BL33" s="76"/>
      <c r="BM33" s="76"/>
      <c r="BN33" s="76"/>
      <c r="BO33" s="76"/>
      <c r="BP33" s="81"/>
      <c r="BQ33" s="86"/>
      <c r="BR33" s="12"/>
      <c r="BS33" s="12"/>
      <c r="BT33" s="12"/>
      <c r="BU33" s="12"/>
      <c r="BV33" s="12"/>
      <c r="BW33" s="12"/>
      <c r="BX33" s="87"/>
      <c r="BY33" s="76"/>
      <c r="BZ33" s="76"/>
      <c r="CA33" s="76"/>
      <c r="CB33" s="76"/>
      <c r="CC33" s="76"/>
      <c r="CD33" s="76"/>
      <c r="CE33" s="76"/>
      <c r="CF33" s="81"/>
      <c r="CG33" s="76"/>
      <c r="CH33" s="76"/>
      <c r="CI33" s="76"/>
      <c r="CJ33" s="76"/>
      <c r="CK33" s="76"/>
      <c r="CL33" s="76"/>
      <c r="CM33" s="76"/>
      <c r="CN33" s="76"/>
    </row>
    <row r="34">
      <c r="A34" s="3" t="s">
        <v>645</v>
      </c>
      <c r="B34" s="77"/>
      <c r="C34" s="78" t="s">
        <v>646</v>
      </c>
      <c r="D34" s="78" t="s">
        <v>647</v>
      </c>
      <c r="E34" s="85"/>
      <c r="F34" s="80" t="s">
        <v>648</v>
      </c>
      <c r="G34" s="41">
        <v>158.9</v>
      </c>
      <c r="H34" s="41">
        <v>11.6</v>
      </c>
      <c r="I34" s="41">
        <v>17.4</v>
      </c>
      <c r="J34" s="41">
        <v>561.8</v>
      </c>
      <c r="K34" s="41">
        <v>385.6</v>
      </c>
      <c r="L34" s="41"/>
      <c r="M34" s="81"/>
      <c r="N34" s="3">
        <v>2023.0</v>
      </c>
      <c r="O34" s="76">
        <f t="shared" ref="O34:O36" si="10">J34</f>
        <v>561.8</v>
      </c>
      <c r="P34" s="41" t="s">
        <v>548</v>
      </c>
      <c r="Q34" s="76">
        <f t="shared" si="9"/>
        <v>385.6</v>
      </c>
      <c r="R34" s="79" t="s">
        <v>649</v>
      </c>
      <c r="S34" s="82">
        <f t="shared" si="2"/>
        <v>947.4</v>
      </c>
      <c r="T34" s="83">
        <v>0.4070086552670467</v>
      </c>
      <c r="U34" s="84">
        <v>50.7</v>
      </c>
      <c r="V34" s="84"/>
      <c r="W34" s="84">
        <v>46.3</v>
      </c>
      <c r="X34" s="84"/>
      <c r="Y34" s="84">
        <v>0.8</v>
      </c>
      <c r="Z34" s="84"/>
      <c r="AA34" s="84"/>
      <c r="AB34" s="84"/>
      <c r="AC34" s="84">
        <v>287.7</v>
      </c>
      <c r="AD34" s="84"/>
      <c r="AE34" s="84"/>
      <c r="AF34" s="84"/>
      <c r="AG34" s="84"/>
      <c r="AH34" s="84"/>
      <c r="AI34" s="84"/>
      <c r="AJ34" s="79"/>
      <c r="AK34" s="41">
        <v>162.4</v>
      </c>
      <c r="AL34" s="41">
        <v>16.6</v>
      </c>
      <c r="AM34" s="41">
        <v>8.9</v>
      </c>
      <c r="AN34" s="76"/>
      <c r="AO34" s="41">
        <v>60.3</v>
      </c>
      <c r="AP34" s="76"/>
      <c r="AQ34" s="76"/>
      <c r="AR34" s="79" t="s">
        <v>650</v>
      </c>
      <c r="AS34" s="76"/>
      <c r="AT34" s="76"/>
      <c r="AU34" s="76"/>
      <c r="AV34" s="76"/>
      <c r="AW34" s="76"/>
      <c r="AX34" s="76"/>
      <c r="AY34" s="76"/>
      <c r="AZ34" s="85"/>
      <c r="BA34" s="76"/>
      <c r="BB34" s="76"/>
      <c r="BC34" s="76"/>
      <c r="BD34" s="76"/>
      <c r="BE34" s="76"/>
      <c r="BF34" s="76"/>
      <c r="BG34" s="76"/>
      <c r="BH34" s="81"/>
      <c r="BI34" s="76"/>
      <c r="BJ34" s="76"/>
      <c r="BK34" s="76"/>
      <c r="BL34" s="76"/>
      <c r="BM34" s="76"/>
      <c r="BN34" s="76"/>
      <c r="BO34" s="76"/>
      <c r="BP34" s="81"/>
      <c r="BQ34" s="86"/>
      <c r="BR34" s="12"/>
      <c r="BS34" s="12"/>
      <c r="BT34" s="12"/>
      <c r="BU34" s="12"/>
      <c r="BV34" s="12"/>
      <c r="BW34" s="12"/>
      <c r="BX34" s="87"/>
      <c r="BY34" s="76"/>
      <c r="BZ34" s="76"/>
      <c r="CA34" s="76"/>
      <c r="CB34" s="76"/>
      <c r="CC34" s="76"/>
      <c r="CD34" s="76"/>
      <c r="CE34" s="76"/>
      <c r="CF34" s="81"/>
      <c r="CG34" s="76"/>
      <c r="CH34" s="76"/>
      <c r="CI34" s="76"/>
      <c r="CJ34" s="76"/>
      <c r="CK34" s="76"/>
      <c r="CL34" s="76"/>
      <c r="CM34" s="76"/>
      <c r="CN34" s="76"/>
    </row>
    <row r="35">
      <c r="A35" s="76" t="s">
        <v>71</v>
      </c>
      <c r="B35" s="77"/>
      <c r="C35" s="77" t="s">
        <v>241</v>
      </c>
      <c r="D35" s="78" t="s">
        <v>651</v>
      </c>
      <c r="E35" s="101"/>
      <c r="F35" s="80" t="s">
        <v>652</v>
      </c>
      <c r="G35" s="41">
        <v>292.0</v>
      </c>
      <c r="H35" s="41">
        <v>29675.0</v>
      </c>
      <c r="I35" s="41">
        <v>10260.0</v>
      </c>
      <c r="J35" s="41">
        <v>10553.0</v>
      </c>
      <c r="K35" s="41">
        <v>75697.0</v>
      </c>
      <c r="L35" s="41">
        <v>86250.0</v>
      </c>
      <c r="M35" s="95">
        <v>164.0</v>
      </c>
      <c r="N35" s="3">
        <v>2023.0</v>
      </c>
      <c r="O35" s="76">
        <f t="shared" si="10"/>
        <v>10553</v>
      </c>
      <c r="P35" s="41" t="s">
        <v>548</v>
      </c>
      <c r="Q35" s="76">
        <f t="shared" si="9"/>
        <v>75697</v>
      </c>
      <c r="R35" s="79" t="s">
        <v>653</v>
      </c>
      <c r="S35" s="82">
        <f t="shared" si="2"/>
        <v>86250</v>
      </c>
      <c r="T35" s="83">
        <v>0.8776463768115942</v>
      </c>
      <c r="U35" s="84">
        <v>54265.0</v>
      </c>
      <c r="V35" s="84"/>
      <c r="W35" s="84">
        <v>4101.0</v>
      </c>
      <c r="X35" s="84">
        <v>6.0</v>
      </c>
      <c r="Y35" s="84">
        <v>236.0</v>
      </c>
      <c r="Z35" s="84">
        <v>540.0</v>
      </c>
      <c r="AA35" s="84">
        <v>269.0</v>
      </c>
      <c r="AB35" s="84"/>
      <c r="AC35" s="84"/>
      <c r="AD35" s="84"/>
      <c r="AE35" s="84"/>
      <c r="AF35" s="84"/>
      <c r="AG35" s="84">
        <v>16280.0</v>
      </c>
      <c r="AH35" s="84"/>
      <c r="AI35" s="84"/>
      <c r="AJ35" s="79"/>
      <c r="AK35" s="76">
        <v>550.0</v>
      </c>
      <c r="AL35" s="76">
        <v>31091.0</v>
      </c>
      <c r="AM35" s="41">
        <v>12756.0</v>
      </c>
      <c r="AN35" s="41">
        <v>13306.0</v>
      </c>
      <c r="AO35" s="76">
        <v>106355.0</v>
      </c>
      <c r="AP35" s="76">
        <v>119661.0</v>
      </c>
      <c r="AQ35" s="76">
        <v>309.0</v>
      </c>
      <c r="AR35" s="85"/>
      <c r="AS35" s="41">
        <v>322.0</v>
      </c>
      <c r="AT35" s="41">
        <v>16418.0</v>
      </c>
      <c r="AU35" s="41">
        <v>5403.0</v>
      </c>
      <c r="AV35" s="41">
        <v>5725.0</v>
      </c>
      <c r="AW35" s="41">
        <v>86174.0</v>
      </c>
      <c r="AX35" s="41">
        <v>91899.0</v>
      </c>
      <c r="AY35" s="41">
        <v>342.0</v>
      </c>
      <c r="AZ35" s="85"/>
      <c r="BA35" s="41">
        <v>284.0</v>
      </c>
      <c r="BB35" s="41">
        <v>18128.0</v>
      </c>
      <c r="BC35" s="41">
        <v>3991.0</v>
      </c>
      <c r="BD35" s="41">
        <v>4275.0</v>
      </c>
      <c r="BE35" s="41">
        <v>290175.0</v>
      </c>
      <c r="BF35" s="41">
        <v>294450.0</v>
      </c>
      <c r="BG35" s="41">
        <v>339.0</v>
      </c>
      <c r="BH35" s="81"/>
      <c r="BI35" s="41">
        <v>458.0</v>
      </c>
      <c r="BJ35" s="41">
        <v>37222.0</v>
      </c>
      <c r="BK35" s="41">
        <v>5764.0</v>
      </c>
      <c r="BL35" s="41">
        <v>6222.0</v>
      </c>
      <c r="BM35" s="41">
        <v>269608.0</v>
      </c>
      <c r="BN35" s="41">
        <v>275830.0</v>
      </c>
      <c r="BO35" s="41">
        <v>535.0</v>
      </c>
      <c r="BP35" s="81"/>
      <c r="BQ35" s="98">
        <v>675.0</v>
      </c>
      <c r="BR35" s="99">
        <v>47818.0</v>
      </c>
      <c r="BS35" s="99">
        <v>4362.0</v>
      </c>
      <c r="BT35" s="99">
        <v>5037.0</v>
      </c>
      <c r="BU35" s="99">
        <v>275905.0</v>
      </c>
      <c r="BV35" s="12"/>
      <c r="BW35" s="99">
        <v>664.0</v>
      </c>
      <c r="BX35" s="103" t="s">
        <v>654</v>
      </c>
      <c r="BY35" s="41">
        <v>1122.0</v>
      </c>
      <c r="BZ35" s="41">
        <v>48560.0</v>
      </c>
      <c r="CA35" s="41">
        <v>6133.0</v>
      </c>
      <c r="CB35" s="41">
        <v>7255.0</v>
      </c>
      <c r="CC35" s="41">
        <v>324806.0</v>
      </c>
      <c r="CD35" s="41"/>
      <c r="CE35" s="41">
        <v>924.0</v>
      </c>
      <c r="CF35" s="104" t="s">
        <v>654</v>
      </c>
      <c r="CG35" s="41"/>
      <c r="CH35" s="76"/>
      <c r="CI35" s="76"/>
      <c r="CJ35" s="76"/>
      <c r="CK35" s="76"/>
      <c r="CL35" s="76"/>
      <c r="CM35" s="76"/>
      <c r="CN35" s="76"/>
    </row>
    <row r="36">
      <c r="A36" s="76" t="s">
        <v>72</v>
      </c>
      <c r="B36" s="78" t="s">
        <v>655</v>
      </c>
      <c r="C36" s="77" t="s">
        <v>242</v>
      </c>
      <c r="D36" s="88" t="s">
        <v>383</v>
      </c>
      <c r="E36" s="85"/>
      <c r="F36" s="80" t="s">
        <v>604</v>
      </c>
      <c r="G36" s="76">
        <f>409+103+47</f>
        <v>559</v>
      </c>
      <c r="H36" s="76">
        <f>198+2855</f>
        <v>3053</v>
      </c>
      <c r="I36" s="41">
        <v>198.0</v>
      </c>
      <c r="J36" s="76">
        <v>607.0</v>
      </c>
      <c r="K36" s="76">
        <f>9738+20+24+13640</f>
        <v>23422</v>
      </c>
      <c r="L36" s="76">
        <v>27034.0</v>
      </c>
      <c r="M36" s="81"/>
      <c r="N36" s="3">
        <v>2023.0</v>
      </c>
      <c r="O36" s="76">
        <f t="shared" si="10"/>
        <v>607</v>
      </c>
      <c r="P36" s="41" t="s">
        <v>548</v>
      </c>
      <c r="Q36" s="76">
        <f t="shared" si="9"/>
        <v>23422</v>
      </c>
      <c r="R36" s="79" t="s">
        <v>656</v>
      </c>
      <c r="S36" s="82">
        <f t="shared" si="2"/>
        <v>24029</v>
      </c>
      <c r="T36" s="83">
        <v>0.9747388572141995</v>
      </c>
      <c r="U36" s="84"/>
      <c r="V36" s="84">
        <v>9738.0</v>
      </c>
      <c r="W36" s="84"/>
      <c r="X36" s="84"/>
      <c r="Y36" s="84"/>
      <c r="Z36" s="84">
        <v>20.0</v>
      </c>
      <c r="AA36" s="84">
        <v>24.0</v>
      </c>
      <c r="AB36" s="84"/>
      <c r="AC36" s="84"/>
      <c r="AD36" s="84"/>
      <c r="AE36" s="84"/>
      <c r="AF36" s="84"/>
      <c r="AG36" s="84">
        <v>13640.0</v>
      </c>
      <c r="AH36" s="84"/>
      <c r="AI36" s="84"/>
      <c r="AJ36" s="79"/>
      <c r="AK36" s="76">
        <f>192+267+59</f>
        <v>518</v>
      </c>
      <c r="AL36" s="76">
        <f>2152+145</f>
        <v>2297</v>
      </c>
      <c r="AM36" s="76">
        <v>145.0</v>
      </c>
      <c r="AN36" s="76"/>
      <c r="AO36" s="76">
        <f>25256+14+57+14589</f>
        <v>39916</v>
      </c>
      <c r="AP36" s="76">
        <v>42731.0</v>
      </c>
      <c r="AQ36" s="76"/>
      <c r="AR36" s="79" t="s">
        <v>657</v>
      </c>
      <c r="AS36" s="76">
        <f>168+67+164</f>
        <v>399</v>
      </c>
      <c r="AT36" s="76">
        <f>1381+852</f>
        <v>2233</v>
      </c>
      <c r="AU36" s="41">
        <v>1381.0</v>
      </c>
      <c r="AV36" s="76"/>
      <c r="AW36" s="76">
        <f>12292+6+39+7259</f>
        <v>19596</v>
      </c>
      <c r="AX36" s="41">
        <v>22223.0</v>
      </c>
      <c r="AY36" s="76"/>
      <c r="AZ36" s="79" t="s">
        <v>657</v>
      </c>
      <c r="BA36" s="76">
        <f>67+317+32</f>
        <v>416</v>
      </c>
      <c r="BB36" s="41">
        <f>716+1201</f>
        <v>1917</v>
      </c>
      <c r="BC36" s="41">
        <v>1201.0</v>
      </c>
      <c r="BD36" s="41">
        <v>2333.0</v>
      </c>
      <c r="BE36" s="76">
        <f>8892-BD36</f>
        <v>6559</v>
      </c>
      <c r="BF36" s="41">
        <v>8892.0</v>
      </c>
      <c r="BG36" s="76"/>
      <c r="BH36" s="95" t="s">
        <v>658</v>
      </c>
      <c r="BI36" s="76">
        <f>637+317+100</f>
        <v>1054</v>
      </c>
      <c r="BJ36" s="76">
        <f>919+1199</f>
        <v>2118</v>
      </c>
      <c r="BK36" s="41">
        <v>1199.0</v>
      </c>
      <c r="BL36" s="41">
        <v>3172.0</v>
      </c>
      <c r="BM36" s="76">
        <f>BN36-BL36</f>
        <v>6874</v>
      </c>
      <c r="BN36" s="41">
        <v>10046.0</v>
      </c>
      <c r="BO36" s="76"/>
      <c r="BP36" s="95" t="s">
        <v>658</v>
      </c>
      <c r="BQ36" s="76">
        <f>1195+257+165</f>
        <v>1617</v>
      </c>
      <c r="BR36" s="76">
        <f>895+1163</f>
        <v>2058</v>
      </c>
      <c r="BS36" s="41">
        <v>1163.0</v>
      </c>
      <c r="BT36" s="76"/>
      <c r="BU36" s="76">
        <f>13661+46+42+6601</f>
        <v>20350</v>
      </c>
      <c r="BV36" s="41">
        <v>24025.0</v>
      </c>
      <c r="BW36" s="76"/>
      <c r="BX36" s="79" t="s">
        <v>657</v>
      </c>
      <c r="BY36" s="76"/>
      <c r="BZ36" s="76"/>
      <c r="CA36" s="76"/>
      <c r="CB36" s="76"/>
      <c r="CC36" s="76"/>
      <c r="CD36" s="76"/>
      <c r="CE36" s="76"/>
      <c r="CF36" s="81"/>
      <c r="CG36" s="76"/>
      <c r="CH36" s="76"/>
      <c r="CI36" s="76"/>
      <c r="CJ36" s="76"/>
      <c r="CK36" s="76"/>
      <c r="CL36" s="76"/>
      <c r="CM36" s="76"/>
      <c r="CN36" s="76"/>
    </row>
    <row r="37">
      <c r="A37" s="41" t="s">
        <v>659</v>
      </c>
      <c r="B37" s="84"/>
      <c r="C37" s="78" t="s">
        <v>660</v>
      </c>
      <c r="D37" s="77"/>
      <c r="E37" s="105" t="s">
        <v>661</v>
      </c>
      <c r="F37" s="80">
        <v>2019.0</v>
      </c>
      <c r="G37" s="76"/>
      <c r="H37" s="76"/>
      <c r="I37" s="76"/>
      <c r="J37" s="76"/>
      <c r="K37" s="76"/>
      <c r="L37" s="76"/>
      <c r="M37" s="81"/>
      <c r="N37" s="3">
        <v>2022.0</v>
      </c>
      <c r="O37" s="76">
        <f>10519+1300+105+729</f>
        <v>12653</v>
      </c>
      <c r="P37" s="41" t="s">
        <v>508</v>
      </c>
      <c r="Q37" s="76">
        <f>7495+170+689+1850+27760+1068</f>
        <v>39032</v>
      </c>
      <c r="R37" s="79" t="s">
        <v>662</v>
      </c>
      <c r="S37" s="82">
        <f t="shared" si="2"/>
        <v>51685</v>
      </c>
      <c r="T37" s="83">
        <v>0.7551900938376706</v>
      </c>
      <c r="U37" s="84"/>
      <c r="V37" s="84"/>
      <c r="W37" s="84"/>
      <c r="X37" s="84"/>
      <c r="Y37" s="84"/>
      <c r="Z37" s="84"/>
      <c r="AA37" s="84"/>
      <c r="AB37" s="84"/>
      <c r="AC37" s="84"/>
      <c r="AD37" s="84"/>
      <c r="AE37" s="84"/>
      <c r="AF37" s="84"/>
      <c r="AG37" s="84"/>
      <c r="AH37" s="84"/>
      <c r="AI37" s="84"/>
      <c r="AJ37" s="79"/>
      <c r="AK37" s="41" t="s">
        <v>663</v>
      </c>
      <c r="AL37" s="76"/>
      <c r="AM37" s="41" t="s">
        <v>664</v>
      </c>
      <c r="AN37" s="76"/>
      <c r="AO37" s="41"/>
      <c r="AP37" s="41">
        <v>51685.0</v>
      </c>
      <c r="AQ37" s="76"/>
      <c r="AR37" s="85"/>
      <c r="AS37" s="76"/>
      <c r="AT37" s="76"/>
      <c r="AU37" s="76"/>
      <c r="AV37" s="76"/>
      <c r="AW37" s="76"/>
      <c r="AX37" s="76"/>
      <c r="AY37" s="76"/>
      <c r="AZ37" s="85"/>
      <c r="BA37" s="76"/>
      <c r="BB37" s="76"/>
      <c r="BC37" s="76"/>
      <c r="BD37" s="76"/>
      <c r="BE37" s="76"/>
      <c r="BF37" s="76"/>
      <c r="BG37" s="76"/>
      <c r="BH37" s="81"/>
      <c r="BI37" s="76"/>
      <c r="BJ37" s="76"/>
      <c r="BK37" s="76"/>
      <c r="BL37" s="76"/>
      <c r="BM37" s="76"/>
      <c r="BN37" s="76"/>
      <c r="BO37" s="76"/>
      <c r="BP37" s="81"/>
      <c r="BQ37" s="86"/>
      <c r="BR37" s="12"/>
      <c r="BS37" s="12"/>
      <c r="BT37" s="12"/>
      <c r="BU37" s="12"/>
      <c r="BV37" s="12"/>
      <c r="BW37" s="12"/>
      <c r="BX37" s="87"/>
      <c r="BY37" s="76"/>
      <c r="BZ37" s="76"/>
      <c r="CA37" s="76"/>
      <c r="CB37" s="76"/>
      <c r="CC37" s="76"/>
      <c r="CD37" s="76"/>
      <c r="CE37" s="76"/>
      <c r="CF37" s="81"/>
      <c r="CG37" s="76"/>
      <c r="CH37" s="76"/>
      <c r="CI37" s="76"/>
      <c r="CJ37" s="76"/>
      <c r="CK37" s="76"/>
      <c r="CL37" s="76"/>
      <c r="CM37" s="76"/>
      <c r="CN37" s="76"/>
    </row>
    <row r="38">
      <c r="A38" s="76" t="s">
        <v>74</v>
      </c>
      <c r="B38" s="77"/>
      <c r="C38" s="77" t="s">
        <v>244</v>
      </c>
      <c r="D38" s="88" t="s">
        <v>384</v>
      </c>
      <c r="E38" s="85"/>
      <c r="F38" s="80" t="s">
        <v>588</v>
      </c>
      <c r="G38" s="76">
        <v>473.0</v>
      </c>
      <c r="H38" s="76">
        <f>9771+1019</f>
        <v>10790</v>
      </c>
      <c r="I38" s="76">
        <v>4081.0</v>
      </c>
      <c r="J38" s="76">
        <f>G38+I38</f>
        <v>4554</v>
      </c>
      <c r="K38" s="76">
        <f>34211+28511</f>
        <v>62722</v>
      </c>
      <c r="L38" s="76">
        <v>67276.0</v>
      </c>
      <c r="M38" s="81"/>
      <c r="N38" s="3">
        <v>2023.0</v>
      </c>
      <c r="O38" s="76">
        <f>G38+I38</f>
        <v>4554</v>
      </c>
      <c r="P38" s="41" t="s">
        <v>548</v>
      </c>
      <c r="Q38" s="76">
        <f>K38</f>
        <v>62722</v>
      </c>
      <c r="R38" s="79" t="s">
        <v>665</v>
      </c>
      <c r="S38" s="82">
        <f t="shared" si="2"/>
        <v>67276</v>
      </c>
      <c r="T38" s="83">
        <v>0.9323086984957488</v>
      </c>
      <c r="U38" s="84"/>
      <c r="V38" s="84"/>
      <c r="W38" s="84">
        <v>1139.0</v>
      </c>
      <c r="X38" s="84"/>
      <c r="Y38" s="84"/>
      <c r="Z38" s="84">
        <v>135.0</v>
      </c>
      <c r="AA38" s="84">
        <v>334.0</v>
      </c>
      <c r="AB38" s="84"/>
      <c r="AC38" s="84"/>
      <c r="AD38" s="84"/>
      <c r="AE38" s="84">
        <v>28511.0</v>
      </c>
      <c r="AF38" s="84"/>
      <c r="AG38" s="84"/>
      <c r="AH38" s="84"/>
      <c r="AI38" s="84"/>
      <c r="AJ38" s="79"/>
      <c r="AK38" s="76">
        <v>487.0</v>
      </c>
      <c r="AL38" s="76">
        <v>10311.0</v>
      </c>
      <c r="AM38" s="76">
        <v>6271.0</v>
      </c>
      <c r="AN38" s="76"/>
      <c r="AO38" s="76">
        <v>76122.3</v>
      </c>
      <c r="AP38" s="76">
        <v>82880.0</v>
      </c>
      <c r="AQ38" s="76"/>
      <c r="AR38" s="85"/>
      <c r="AS38" s="76"/>
      <c r="AT38" s="76"/>
      <c r="AU38" s="76"/>
      <c r="AV38" s="76"/>
      <c r="AW38" s="41">
        <v>129909.0</v>
      </c>
      <c r="AX38" s="76"/>
      <c r="AY38" s="76"/>
      <c r="AZ38" s="85"/>
      <c r="BA38" s="76"/>
      <c r="BB38" s="76"/>
      <c r="BC38" s="76"/>
      <c r="BD38" s="76"/>
      <c r="BE38" s="76"/>
      <c r="BF38" s="76"/>
      <c r="BG38" s="76"/>
      <c r="BH38" s="81"/>
      <c r="BI38" s="76"/>
      <c r="BJ38" s="76"/>
      <c r="BK38" s="76"/>
      <c r="BL38" s="76"/>
      <c r="BM38" s="76"/>
      <c r="BN38" s="76"/>
      <c r="BO38" s="76"/>
      <c r="BP38" s="81"/>
      <c r="BQ38" s="86"/>
      <c r="BR38" s="12"/>
      <c r="BS38" s="12"/>
      <c r="BT38" s="12"/>
      <c r="BU38" s="12"/>
      <c r="BV38" s="12"/>
      <c r="BW38" s="12"/>
      <c r="BX38" s="87"/>
      <c r="BY38" s="76"/>
      <c r="BZ38" s="76"/>
      <c r="CA38" s="76"/>
      <c r="CB38" s="76"/>
      <c r="CC38" s="76"/>
      <c r="CD38" s="76"/>
      <c r="CE38" s="76"/>
      <c r="CF38" s="81"/>
      <c r="CG38" s="76"/>
      <c r="CH38" s="76"/>
      <c r="CI38" s="76"/>
      <c r="CJ38" s="76"/>
      <c r="CK38" s="76"/>
      <c r="CL38" s="76"/>
      <c r="CM38" s="76"/>
      <c r="CN38" s="76"/>
    </row>
    <row r="39">
      <c r="A39" s="76" t="s">
        <v>75</v>
      </c>
      <c r="B39" s="77"/>
      <c r="C39" s="77" t="s">
        <v>245</v>
      </c>
      <c r="D39" s="88" t="s">
        <v>385</v>
      </c>
      <c r="E39" s="85"/>
      <c r="F39" s="80" t="s">
        <v>554</v>
      </c>
      <c r="G39" s="76"/>
      <c r="H39" s="76"/>
      <c r="I39" s="76"/>
      <c r="J39" s="76"/>
      <c r="K39" s="76"/>
      <c r="L39" s="76"/>
      <c r="M39" s="81"/>
      <c r="N39" s="3">
        <v>2023.0</v>
      </c>
      <c r="O39" s="41" t="s">
        <v>554</v>
      </c>
      <c r="P39" s="41" t="s">
        <v>554</v>
      </c>
      <c r="Q39" s="41" t="s">
        <v>554</v>
      </c>
      <c r="R39" s="79" t="s">
        <v>666</v>
      </c>
      <c r="S39" s="82" t="str">
        <f t="shared" si="2"/>
        <v>n.a</v>
      </c>
      <c r="T39" s="83"/>
      <c r="U39" s="84"/>
      <c r="V39" s="84"/>
      <c r="W39" s="84"/>
      <c r="X39" s="84"/>
      <c r="Y39" s="84"/>
      <c r="Z39" s="84"/>
      <c r="AA39" s="84"/>
      <c r="AB39" s="84"/>
      <c r="AC39" s="84"/>
      <c r="AD39" s="84"/>
      <c r="AE39" s="84"/>
      <c r="AF39" s="84"/>
      <c r="AG39" s="84"/>
      <c r="AH39" s="84"/>
      <c r="AI39" s="84"/>
      <c r="AJ39" s="79"/>
      <c r="AK39" s="76"/>
      <c r="AL39" s="76"/>
      <c r="AM39" s="76"/>
      <c r="AN39" s="76"/>
      <c r="AO39" s="76"/>
      <c r="AP39" s="76"/>
      <c r="AQ39" s="76"/>
      <c r="AR39" s="85"/>
      <c r="AS39" s="76"/>
      <c r="AT39" s="76"/>
      <c r="AU39" s="76"/>
      <c r="AV39" s="76"/>
      <c r="AW39" s="76"/>
      <c r="AX39" s="76"/>
      <c r="AY39" s="76"/>
      <c r="AZ39" s="85"/>
      <c r="BA39" s="76"/>
      <c r="BB39" s="76"/>
      <c r="BC39" s="76"/>
      <c r="BD39" s="76"/>
      <c r="BE39" s="76"/>
      <c r="BF39" s="76"/>
      <c r="BG39" s="76"/>
      <c r="BH39" s="81"/>
      <c r="BI39" s="76"/>
      <c r="BJ39" s="76"/>
      <c r="BK39" s="76"/>
      <c r="BL39" s="76"/>
      <c r="BM39" s="76"/>
      <c r="BN39" s="76"/>
      <c r="BO39" s="76"/>
      <c r="BP39" s="81"/>
      <c r="BQ39" s="86"/>
      <c r="BR39" s="12"/>
      <c r="BS39" s="12"/>
      <c r="BT39" s="12"/>
      <c r="BU39" s="12"/>
      <c r="BV39" s="12"/>
      <c r="BW39" s="12"/>
      <c r="BX39" s="87"/>
      <c r="BY39" s="76"/>
      <c r="BZ39" s="76"/>
      <c r="CA39" s="76"/>
      <c r="CB39" s="76"/>
      <c r="CC39" s="76"/>
      <c r="CD39" s="76"/>
      <c r="CE39" s="76"/>
      <c r="CF39" s="81"/>
      <c r="CG39" s="76"/>
      <c r="CH39" s="76"/>
      <c r="CI39" s="76"/>
      <c r="CJ39" s="76"/>
      <c r="CK39" s="76"/>
      <c r="CL39" s="76"/>
      <c r="CM39" s="76"/>
      <c r="CN39" s="76"/>
    </row>
    <row r="40">
      <c r="A40" s="3" t="s">
        <v>667</v>
      </c>
      <c r="B40" s="77"/>
      <c r="C40" s="77"/>
      <c r="D40" s="78" t="s">
        <v>668</v>
      </c>
      <c r="E40" s="85"/>
      <c r="F40" s="80">
        <v>2018.0</v>
      </c>
      <c r="G40" s="41">
        <v>495.0</v>
      </c>
      <c r="H40" s="41">
        <v>12791.0</v>
      </c>
      <c r="I40" s="41">
        <v>5118.0</v>
      </c>
      <c r="J40" s="76"/>
      <c r="K40" s="41">
        <v>800.0</v>
      </c>
      <c r="L40" s="41"/>
      <c r="M40" s="81"/>
      <c r="N40" s="3">
        <v>2023.0</v>
      </c>
      <c r="O40" s="76">
        <f>G40+I40</f>
        <v>5613</v>
      </c>
      <c r="P40" s="41" t="s">
        <v>548</v>
      </c>
      <c r="Q40" s="76">
        <f t="shared" ref="Q40:Q41" si="11">K40</f>
        <v>800</v>
      </c>
      <c r="R40" s="79" t="s">
        <v>669</v>
      </c>
      <c r="S40" s="82">
        <f t="shared" si="2"/>
        <v>6413</v>
      </c>
      <c r="T40" s="83">
        <v>0.12474660845158272</v>
      </c>
      <c r="U40" s="84"/>
      <c r="V40" s="84"/>
      <c r="W40" s="84">
        <v>746.0</v>
      </c>
      <c r="X40" s="84"/>
      <c r="Y40" s="84"/>
      <c r="Z40" s="84">
        <v>55.0</v>
      </c>
      <c r="AA40" s="84"/>
      <c r="AB40" s="84"/>
      <c r="AC40" s="84"/>
      <c r="AD40" s="84"/>
      <c r="AE40" s="84"/>
      <c r="AF40" s="84"/>
      <c r="AG40" s="84"/>
      <c r="AH40" s="84"/>
      <c r="AI40" s="84"/>
      <c r="AJ40" s="79"/>
      <c r="AK40" s="76"/>
      <c r="AL40" s="76"/>
      <c r="AM40" s="76"/>
      <c r="AN40" s="76"/>
      <c r="AO40" s="76"/>
      <c r="AP40" s="76"/>
      <c r="AQ40" s="76"/>
      <c r="AR40" s="85"/>
      <c r="AS40" s="76"/>
      <c r="AT40" s="76"/>
      <c r="AU40" s="76"/>
      <c r="AV40" s="76"/>
      <c r="AW40" s="76"/>
      <c r="AX40" s="76"/>
      <c r="AY40" s="76"/>
      <c r="AZ40" s="85"/>
      <c r="BA40" s="76"/>
      <c r="BB40" s="76"/>
      <c r="BC40" s="76"/>
      <c r="BD40" s="76"/>
      <c r="BE40" s="76"/>
      <c r="BF40" s="76"/>
      <c r="BG40" s="76"/>
      <c r="BH40" s="81"/>
      <c r="BI40" s="76"/>
      <c r="BJ40" s="76"/>
      <c r="BK40" s="76"/>
      <c r="BL40" s="76"/>
      <c r="BM40" s="76"/>
      <c r="BN40" s="76"/>
      <c r="BO40" s="76"/>
      <c r="BP40" s="81"/>
      <c r="BQ40" s="86"/>
      <c r="BR40" s="12"/>
      <c r="BS40" s="12"/>
      <c r="BT40" s="12"/>
      <c r="BU40" s="12"/>
      <c r="BV40" s="12"/>
      <c r="BW40" s="12"/>
      <c r="BX40" s="87"/>
      <c r="BY40" s="76"/>
      <c r="BZ40" s="76"/>
      <c r="CA40" s="76"/>
      <c r="CB40" s="76"/>
      <c r="CC40" s="76"/>
      <c r="CD40" s="76"/>
      <c r="CE40" s="76"/>
      <c r="CF40" s="81"/>
      <c r="CG40" s="76"/>
      <c r="CH40" s="76"/>
      <c r="CI40" s="76"/>
      <c r="CJ40" s="76"/>
      <c r="CK40" s="76"/>
      <c r="CL40" s="76"/>
      <c r="CM40" s="76"/>
      <c r="CN40" s="76"/>
    </row>
    <row r="41">
      <c r="A41" s="76" t="s">
        <v>76</v>
      </c>
      <c r="B41" s="77"/>
      <c r="C41" s="77" t="s">
        <v>246</v>
      </c>
      <c r="D41" s="88" t="s">
        <v>386</v>
      </c>
      <c r="E41" s="85"/>
      <c r="F41" s="80" t="s">
        <v>670</v>
      </c>
      <c r="G41" s="76">
        <v>8600.0</v>
      </c>
      <c r="H41" s="41">
        <v>16780.0</v>
      </c>
      <c r="I41" s="76">
        <v>10670.0</v>
      </c>
      <c r="J41" s="76">
        <v>19270.0</v>
      </c>
      <c r="K41" s="76">
        <v>13630.0</v>
      </c>
      <c r="L41" s="76"/>
      <c r="M41" s="81"/>
      <c r="N41" s="3">
        <v>2023.0</v>
      </c>
      <c r="O41" s="76">
        <f t="shared" ref="O41:O43" si="12">J41</f>
        <v>19270</v>
      </c>
      <c r="P41" s="41" t="s">
        <v>548</v>
      </c>
      <c r="Q41" s="76">
        <f t="shared" si="11"/>
        <v>13630</v>
      </c>
      <c r="R41" s="79" t="s">
        <v>671</v>
      </c>
      <c r="S41" s="82">
        <f t="shared" si="2"/>
        <v>32900</v>
      </c>
      <c r="T41" s="83">
        <v>0.4142857142857143</v>
      </c>
      <c r="U41" s="84"/>
      <c r="V41" s="84"/>
      <c r="W41" s="84"/>
      <c r="X41" s="84"/>
      <c r="Y41" s="84"/>
      <c r="Z41" s="84"/>
      <c r="AA41" s="84"/>
      <c r="AB41" s="84"/>
      <c r="AC41" s="76">
        <v>13630.0</v>
      </c>
      <c r="AD41" s="84"/>
      <c r="AE41" s="84"/>
      <c r="AF41" s="84"/>
      <c r="AG41" s="84"/>
      <c r="AH41" s="84"/>
      <c r="AI41" s="84"/>
      <c r="AJ41" s="79"/>
      <c r="AK41" s="76">
        <v>9920.0</v>
      </c>
      <c r="AL41" s="76"/>
      <c r="AM41" s="76">
        <v>14260.0</v>
      </c>
      <c r="AN41" s="76"/>
      <c r="AO41" s="76"/>
      <c r="AP41" s="76"/>
      <c r="AQ41" s="76"/>
      <c r="AR41" s="85"/>
      <c r="AS41" s="76"/>
      <c r="AT41" s="76"/>
      <c r="AU41" s="76"/>
      <c r="AV41" s="76"/>
      <c r="AW41" s="76"/>
      <c r="AX41" s="76"/>
      <c r="AY41" s="76"/>
      <c r="AZ41" s="85"/>
      <c r="BA41" s="76"/>
      <c r="BB41" s="76"/>
      <c r="BC41" s="76"/>
      <c r="BD41" s="76"/>
      <c r="BE41" s="76"/>
      <c r="BF41" s="76"/>
      <c r="BG41" s="76"/>
      <c r="BH41" s="81"/>
      <c r="BI41" s="76"/>
      <c r="BJ41" s="76"/>
      <c r="BK41" s="76"/>
      <c r="BL41" s="76"/>
      <c r="BM41" s="76"/>
      <c r="BN41" s="76"/>
      <c r="BO41" s="76"/>
      <c r="BP41" s="81"/>
      <c r="BQ41" s="86"/>
      <c r="BR41" s="12"/>
      <c r="BS41" s="12"/>
      <c r="BT41" s="12"/>
      <c r="BU41" s="12"/>
      <c r="BV41" s="12"/>
      <c r="BW41" s="12"/>
      <c r="BX41" s="87"/>
      <c r="BY41" s="76"/>
      <c r="BZ41" s="76"/>
      <c r="CA41" s="76"/>
      <c r="CB41" s="76"/>
      <c r="CC41" s="76"/>
      <c r="CD41" s="76"/>
      <c r="CE41" s="76"/>
      <c r="CF41" s="81"/>
      <c r="CG41" s="76"/>
      <c r="CH41" s="76"/>
      <c r="CI41" s="76"/>
      <c r="CJ41" s="76"/>
      <c r="CK41" s="76"/>
      <c r="CL41" s="76"/>
      <c r="CM41" s="76"/>
      <c r="CN41" s="76"/>
    </row>
    <row r="42">
      <c r="A42" s="41" t="s">
        <v>672</v>
      </c>
      <c r="B42" s="77"/>
      <c r="C42" s="77" t="s">
        <v>248</v>
      </c>
      <c r="D42" s="88" t="s">
        <v>388</v>
      </c>
      <c r="E42" s="85"/>
      <c r="F42" s="80">
        <v>2021.0</v>
      </c>
      <c r="G42" s="76">
        <v>61000.0</v>
      </c>
      <c r="H42" s="76"/>
      <c r="I42" s="76">
        <v>8000.0</v>
      </c>
      <c r="J42" s="41">
        <v>69000.0</v>
      </c>
      <c r="K42" s="76"/>
      <c r="L42" s="76"/>
      <c r="M42" s="81"/>
      <c r="N42" s="3">
        <v>2023.0</v>
      </c>
      <c r="O42" s="76">
        <f t="shared" si="12"/>
        <v>69000</v>
      </c>
      <c r="P42" s="41" t="s">
        <v>508</v>
      </c>
      <c r="Q42" s="41" t="s">
        <v>554</v>
      </c>
      <c r="R42" s="79" t="s">
        <v>673</v>
      </c>
      <c r="S42" s="82">
        <f t="shared" si="2"/>
        <v>69000</v>
      </c>
      <c r="T42" s="83"/>
      <c r="U42" s="84"/>
      <c r="V42" s="84"/>
      <c r="W42" s="84"/>
      <c r="X42" s="84"/>
      <c r="Y42" s="84"/>
      <c r="Z42" s="84"/>
      <c r="AA42" s="84"/>
      <c r="AB42" s="84"/>
      <c r="AC42" s="84"/>
      <c r="AD42" s="84"/>
      <c r="AE42" s="84"/>
      <c r="AF42" s="84"/>
      <c r="AG42" s="84"/>
      <c r="AH42" s="84"/>
      <c r="AI42" s="84"/>
      <c r="AJ42" s="79"/>
      <c r="AK42" s="76">
        <v>73000.0</v>
      </c>
      <c r="AL42" s="76">
        <v>10000.0</v>
      </c>
      <c r="AM42" s="76"/>
      <c r="AN42" s="76"/>
      <c r="AO42" s="76"/>
      <c r="AP42" s="76"/>
      <c r="AQ42" s="76"/>
      <c r="AR42" s="85"/>
      <c r="AS42" s="76"/>
      <c r="AT42" s="76"/>
      <c r="AU42" s="76"/>
      <c r="AV42" s="76"/>
      <c r="AW42" s="76"/>
      <c r="AX42" s="76"/>
      <c r="AY42" s="76"/>
      <c r="AZ42" s="85"/>
      <c r="BA42" s="76"/>
      <c r="BB42" s="76"/>
      <c r="BC42" s="76"/>
      <c r="BD42" s="76"/>
      <c r="BE42" s="76"/>
      <c r="BF42" s="76"/>
      <c r="BG42" s="76"/>
      <c r="BH42" s="81"/>
      <c r="BI42" s="76"/>
      <c r="BJ42" s="76"/>
      <c r="BK42" s="76"/>
      <c r="BL42" s="76"/>
      <c r="BM42" s="76"/>
      <c r="BN42" s="76"/>
      <c r="BO42" s="76"/>
      <c r="BP42" s="81"/>
      <c r="BQ42" s="86"/>
      <c r="BR42" s="12"/>
      <c r="BS42" s="12"/>
      <c r="BT42" s="12"/>
      <c r="BU42" s="12"/>
      <c r="BV42" s="12"/>
      <c r="BW42" s="12"/>
      <c r="BX42" s="87"/>
      <c r="BY42" s="76"/>
      <c r="BZ42" s="76"/>
      <c r="CA42" s="76"/>
      <c r="CB42" s="76"/>
      <c r="CC42" s="76"/>
      <c r="CD42" s="76"/>
      <c r="CE42" s="76"/>
      <c r="CF42" s="81"/>
      <c r="CG42" s="76"/>
      <c r="CH42" s="76"/>
      <c r="CI42" s="76"/>
      <c r="CJ42" s="76"/>
      <c r="CK42" s="76"/>
      <c r="CL42" s="76"/>
      <c r="CM42" s="76"/>
      <c r="CN42" s="76"/>
    </row>
    <row r="43">
      <c r="A43" s="76" t="s">
        <v>77</v>
      </c>
      <c r="B43" s="77"/>
      <c r="C43" s="77" t="s">
        <v>247</v>
      </c>
      <c r="D43" s="88" t="s">
        <v>387</v>
      </c>
      <c r="E43" s="85"/>
      <c r="F43" s="80" t="s">
        <v>547</v>
      </c>
      <c r="G43" s="41">
        <v>2000.0</v>
      </c>
      <c r="H43" s="76"/>
      <c r="I43" s="41">
        <v>2200.0</v>
      </c>
      <c r="J43" s="76">
        <v>4250.0</v>
      </c>
      <c r="K43" s="76"/>
      <c r="L43" s="76"/>
      <c r="M43" s="81"/>
      <c r="N43" s="3">
        <v>2023.0</v>
      </c>
      <c r="O43" s="76">
        <f t="shared" si="12"/>
        <v>4250</v>
      </c>
      <c r="P43" s="41" t="s">
        <v>508</v>
      </c>
      <c r="Q43" s="41" t="s">
        <v>554</v>
      </c>
      <c r="R43" s="79" t="s">
        <v>674</v>
      </c>
      <c r="S43" s="82">
        <f t="shared" si="2"/>
        <v>4250</v>
      </c>
      <c r="T43" s="83"/>
      <c r="U43" s="84"/>
      <c r="V43" s="84"/>
      <c r="W43" s="84"/>
      <c r="X43" s="84"/>
      <c r="Y43" s="84"/>
      <c r="Z43" s="84"/>
      <c r="AA43" s="84"/>
      <c r="AB43" s="84"/>
      <c r="AC43" s="84"/>
      <c r="AD43" s="84"/>
      <c r="AE43" s="84"/>
      <c r="AF43" s="84"/>
      <c r="AG43" s="84"/>
      <c r="AH43" s="84"/>
      <c r="AI43" s="84"/>
      <c r="AJ43" s="79"/>
      <c r="AK43" s="76"/>
      <c r="AL43" s="76"/>
      <c r="AM43" s="76"/>
      <c r="AN43" s="76"/>
      <c r="AO43" s="76">
        <v>5302000.0</v>
      </c>
      <c r="AP43" s="76"/>
      <c r="AQ43" s="76"/>
      <c r="AR43" s="85"/>
      <c r="AS43" s="76"/>
      <c r="AT43" s="76"/>
      <c r="AU43" s="76"/>
      <c r="AV43" s="76"/>
      <c r="AW43" s="76"/>
      <c r="AX43" s="76"/>
      <c r="AY43" s="76"/>
      <c r="AZ43" s="85"/>
      <c r="BA43" s="76"/>
      <c r="BB43" s="76"/>
      <c r="BC43" s="76"/>
      <c r="BD43" s="76"/>
      <c r="BE43" s="76"/>
      <c r="BF43" s="76"/>
      <c r="BG43" s="76"/>
      <c r="BH43" s="81"/>
      <c r="BI43" s="76"/>
      <c r="BJ43" s="76"/>
      <c r="BK43" s="76"/>
      <c r="BL43" s="76"/>
      <c r="BM43" s="76"/>
      <c r="BN43" s="76"/>
      <c r="BO43" s="76"/>
      <c r="BP43" s="81"/>
      <c r="BQ43" s="86"/>
      <c r="BR43" s="12"/>
      <c r="BS43" s="12"/>
      <c r="BT43" s="12"/>
      <c r="BU43" s="12"/>
      <c r="BV43" s="12"/>
      <c r="BW43" s="12"/>
      <c r="BX43" s="87"/>
      <c r="BY43" s="76"/>
      <c r="BZ43" s="76"/>
      <c r="CA43" s="76"/>
      <c r="CB43" s="76"/>
      <c r="CC43" s="76"/>
      <c r="CD43" s="76"/>
      <c r="CE43" s="76"/>
      <c r="CF43" s="81"/>
      <c r="CG43" s="76"/>
      <c r="CH43" s="76"/>
      <c r="CI43" s="76"/>
      <c r="CJ43" s="76"/>
      <c r="CK43" s="76"/>
      <c r="CL43" s="76"/>
      <c r="CM43" s="76"/>
      <c r="CN43" s="76"/>
    </row>
    <row r="44">
      <c r="A44" s="76" t="s">
        <v>79</v>
      </c>
      <c r="B44" s="94"/>
      <c r="C44" s="94" t="s">
        <v>249</v>
      </c>
      <c r="D44" s="88" t="s">
        <v>389</v>
      </c>
      <c r="E44" s="85"/>
      <c r="F44" s="80" t="s">
        <v>588</v>
      </c>
      <c r="G44" s="76">
        <v>4442.0</v>
      </c>
      <c r="H44" s="76">
        <v>4744.0</v>
      </c>
      <c r="I44" s="76">
        <v>3347.0</v>
      </c>
      <c r="J44" s="76"/>
      <c r="K44" s="76">
        <v>500240.0</v>
      </c>
      <c r="L44" s="76">
        <v>508029.0</v>
      </c>
      <c r="M44" s="81"/>
      <c r="N44" s="3">
        <v>2023.0</v>
      </c>
      <c r="O44" s="76">
        <f t="shared" ref="O44:O45" si="13">G44+I44</f>
        <v>7789</v>
      </c>
      <c r="P44" s="41" t="s">
        <v>548</v>
      </c>
      <c r="Q44" s="76">
        <f t="shared" ref="Q44:Q45" si="14">K44</f>
        <v>500240</v>
      </c>
      <c r="R44" s="79" t="s">
        <v>675</v>
      </c>
      <c r="S44" s="82">
        <f t="shared" si="2"/>
        <v>508029</v>
      </c>
      <c r="T44" s="83">
        <v>0.9846681980753067</v>
      </c>
      <c r="U44" s="84">
        <v>261793.0</v>
      </c>
      <c r="V44" s="84"/>
      <c r="W44" s="84">
        <v>2618.0</v>
      </c>
      <c r="X44" s="84">
        <v>17485.0</v>
      </c>
      <c r="Y44" s="84">
        <v>42.0</v>
      </c>
      <c r="Z44" s="84">
        <v>14852.0</v>
      </c>
      <c r="AA44" s="84">
        <v>5159.0</v>
      </c>
      <c r="AB44" s="84"/>
      <c r="AC44" s="84"/>
      <c r="AD44" s="84"/>
      <c r="AE44" s="84">
        <v>198291.0</v>
      </c>
      <c r="AF44" s="84">
        <v>198.0</v>
      </c>
      <c r="AG44" s="84"/>
      <c r="AH44" s="84"/>
      <c r="AI44" s="84"/>
      <c r="AJ44" s="79"/>
      <c r="AK44" s="76"/>
      <c r="AL44" s="76"/>
      <c r="AM44" s="76"/>
      <c r="AN44" s="76"/>
      <c r="AO44" s="76"/>
      <c r="AP44" s="76"/>
      <c r="AQ44" s="76"/>
      <c r="AR44" s="85"/>
      <c r="AS44" s="76"/>
      <c r="AT44" s="76"/>
      <c r="AU44" s="76"/>
      <c r="AV44" s="76"/>
      <c r="AW44" s="76"/>
      <c r="AX44" s="76"/>
      <c r="AY44" s="76"/>
      <c r="AZ44" s="85"/>
      <c r="BA44" s="76"/>
      <c r="BB44" s="76"/>
      <c r="BC44" s="76"/>
      <c r="BD44" s="76"/>
      <c r="BE44" s="76"/>
      <c r="BF44" s="76"/>
      <c r="BG44" s="76"/>
      <c r="BH44" s="81"/>
      <c r="BI44" s="76"/>
      <c r="BJ44" s="76"/>
      <c r="BK44" s="76"/>
      <c r="BL44" s="76"/>
      <c r="BM44" s="76"/>
      <c r="BN44" s="76"/>
      <c r="BO44" s="76"/>
      <c r="BP44" s="81"/>
      <c r="BQ44" s="86"/>
      <c r="BR44" s="12"/>
      <c r="BS44" s="12"/>
      <c r="BT44" s="12"/>
      <c r="BU44" s="12"/>
      <c r="BV44" s="12"/>
      <c r="BW44" s="12"/>
      <c r="BX44" s="87"/>
      <c r="BY44" s="76"/>
      <c r="BZ44" s="76"/>
      <c r="CA44" s="76"/>
      <c r="CB44" s="76"/>
      <c r="CC44" s="76"/>
      <c r="CD44" s="76"/>
      <c r="CE44" s="76"/>
      <c r="CF44" s="81"/>
      <c r="CG44" s="76"/>
      <c r="CH44" s="76"/>
      <c r="CI44" s="76"/>
      <c r="CJ44" s="76"/>
      <c r="CK44" s="76"/>
      <c r="CL44" s="76"/>
      <c r="CM44" s="76"/>
      <c r="CN44" s="76"/>
    </row>
    <row r="45">
      <c r="A45" s="3" t="s">
        <v>676</v>
      </c>
      <c r="B45" s="77"/>
      <c r="C45" s="77"/>
      <c r="D45" s="78" t="s">
        <v>677</v>
      </c>
      <c r="E45" s="85"/>
      <c r="F45" s="80">
        <v>2021.0</v>
      </c>
      <c r="G45" s="41">
        <v>1443.0</v>
      </c>
      <c r="H45" s="41">
        <v>4418.0</v>
      </c>
      <c r="I45" s="41">
        <v>6952.0</v>
      </c>
      <c r="J45" s="76"/>
      <c r="K45" s="41">
        <v>678707.0</v>
      </c>
      <c r="L45" s="41">
        <v>687102.0</v>
      </c>
      <c r="M45" s="81"/>
      <c r="N45" s="3">
        <v>2023.0</v>
      </c>
      <c r="O45" s="76">
        <f t="shared" si="13"/>
        <v>8395</v>
      </c>
      <c r="P45" s="41" t="s">
        <v>548</v>
      </c>
      <c r="Q45" s="76">
        <f t="shared" si="14"/>
        <v>678707</v>
      </c>
      <c r="R45" s="79" t="s">
        <v>678</v>
      </c>
      <c r="S45" s="82">
        <f t="shared" si="2"/>
        <v>687102</v>
      </c>
      <c r="T45" s="83">
        <v>0.9877820178081275</v>
      </c>
      <c r="U45" s="84"/>
      <c r="V45" s="84"/>
      <c r="W45" s="84"/>
      <c r="X45" s="84"/>
      <c r="Y45" s="84"/>
      <c r="Z45" s="84"/>
      <c r="AA45" s="84"/>
      <c r="AB45" s="84"/>
      <c r="AC45" s="84"/>
      <c r="AD45" s="84"/>
      <c r="AE45" s="84"/>
      <c r="AF45" s="84"/>
      <c r="AG45" s="84"/>
      <c r="AH45" s="84"/>
      <c r="AI45" s="84"/>
      <c r="AJ45" s="79"/>
      <c r="AK45" s="76"/>
      <c r="AL45" s="76"/>
      <c r="AM45" s="76"/>
      <c r="AN45" s="76"/>
      <c r="AO45" s="76"/>
      <c r="AP45" s="76"/>
      <c r="AQ45" s="76"/>
      <c r="AR45" s="85"/>
      <c r="AS45" s="76"/>
      <c r="AT45" s="76"/>
      <c r="AU45" s="76"/>
      <c r="AV45" s="76"/>
      <c r="AW45" s="76"/>
      <c r="AX45" s="76"/>
      <c r="AY45" s="76"/>
      <c r="AZ45" s="85"/>
      <c r="BA45" s="76"/>
      <c r="BB45" s="76"/>
      <c r="BC45" s="76"/>
      <c r="BD45" s="76"/>
      <c r="BE45" s="76"/>
      <c r="BF45" s="76"/>
      <c r="BG45" s="76"/>
      <c r="BH45" s="81"/>
      <c r="BI45" s="76"/>
      <c r="BJ45" s="76"/>
      <c r="BK45" s="76"/>
      <c r="BL45" s="76"/>
      <c r="BM45" s="76"/>
      <c r="BN45" s="76"/>
      <c r="BO45" s="76"/>
      <c r="BP45" s="81"/>
      <c r="BQ45" s="86"/>
      <c r="BR45" s="12"/>
      <c r="BS45" s="12"/>
      <c r="BT45" s="12"/>
      <c r="BU45" s="12"/>
      <c r="BV45" s="12"/>
      <c r="BW45" s="12"/>
      <c r="BX45" s="87"/>
      <c r="BY45" s="76"/>
      <c r="BZ45" s="76"/>
      <c r="CA45" s="76"/>
      <c r="CB45" s="76"/>
      <c r="CC45" s="76"/>
      <c r="CD45" s="76"/>
      <c r="CE45" s="76"/>
      <c r="CF45" s="81"/>
      <c r="CG45" s="76"/>
      <c r="CH45" s="76"/>
      <c r="CI45" s="76"/>
      <c r="CJ45" s="76"/>
      <c r="CK45" s="76"/>
      <c r="CL45" s="76"/>
      <c r="CM45" s="76"/>
      <c r="CN45" s="76"/>
    </row>
    <row r="46">
      <c r="A46" s="76" t="s">
        <v>80</v>
      </c>
      <c r="B46" s="77"/>
      <c r="C46" s="77" t="s">
        <v>250</v>
      </c>
      <c r="D46" s="88" t="s">
        <v>390</v>
      </c>
      <c r="E46" s="85"/>
      <c r="F46" s="80" t="s">
        <v>547</v>
      </c>
      <c r="G46" s="41">
        <v>10000.0</v>
      </c>
      <c r="H46" s="41">
        <v>32000.0</v>
      </c>
      <c r="I46" s="41">
        <v>17000.0</v>
      </c>
      <c r="J46" s="41">
        <v>28000.0</v>
      </c>
      <c r="K46" s="41" t="s">
        <v>679</v>
      </c>
      <c r="L46" s="76"/>
      <c r="M46" s="95">
        <v>7000.0</v>
      </c>
      <c r="N46" s="3">
        <v>2023.0</v>
      </c>
      <c r="O46" s="76">
        <f t="shared" ref="O46:O49" si="15">J46</f>
        <v>28000</v>
      </c>
      <c r="P46" s="41" t="s">
        <v>548</v>
      </c>
      <c r="Q46" s="76">
        <f>100000+5653000</f>
        <v>5753000</v>
      </c>
      <c r="R46" s="79" t="s">
        <v>680</v>
      </c>
      <c r="S46" s="82">
        <f t="shared" si="2"/>
        <v>5781000</v>
      </c>
      <c r="T46" s="83">
        <v>0.9951565473101539</v>
      </c>
      <c r="U46" s="84"/>
      <c r="V46" s="84"/>
      <c r="W46" s="84"/>
      <c r="X46" s="84">
        <v>114000.0</v>
      </c>
      <c r="Y46" s="84"/>
      <c r="Z46" s="84"/>
      <c r="AA46" s="84"/>
      <c r="AB46" s="84"/>
      <c r="AC46" s="84"/>
      <c r="AD46" s="84"/>
      <c r="AE46" s="84"/>
      <c r="AF46" s="84"/>
      <c r="AG46" s="84"/>
      <c r="AH46" s="84"/>
      <c r="AI46" s="84"/>
      <c r="AJ46" s="79"/>
      <c r="AK46" s="76">
        <v>8000.0</v>
      </c>
      <c r="AL46" s="41">
        <v>31000.0</v>
      </c>
      <c r="AM46" s="76">
        <v>18000.0</v>
      </c>
      <c r="AN46" s="76">
        <v>26000.0</v>
      </c>
      <c r="AO46" s="76" t="s">
        <v>507</v>
      </c>
      <c r="AP46" s="76"/>
      <c r="AQ46" s="41"/>
      <c r="AR46" s="79"/>
      <c r="AS46" s="76"/>
      <c r="AT46" s="76"/>
      <c r="AU46" s="76"/>
      <c r="AV46" s="76"/>
      <c r="AW46" s="76"/>
      <c r="AX46" s="76"/>
      <c r="AY46" s="76"/>
      <c r="AZ46" s="85"/>
      <c r="BA46" s="76"/>
      <c r="BB46" s="76"/>
      <c r="BC46" s="76"/>
      <c r="BD46" s="76"/>
      <c r="BE46" s="76"/>
      <c r="BF46" s="76"/>
      <c r="BG46" s="76"/>
      <c r="BH46" s="81"/>
      <c r="BI46" s="76"/>
      <c r="BJ46" s="76"/>
      <c r="BK46" s="76"/>
      <c r="BL46" s="76"/>
      <c r="BM46" s="76"/>
      <c r="BN46" s="76"/>
      <c r="BO46" s="76"/>
      <c r="BP46" s="81"/>
      <c r="BQ46" s="86"/>
      <c r="BR46" s="12"/>
      <c r="BS46" s="12"/>
      <c r="BT46" s="12"/>
      <c r="BU46" s="12"/>
      <c r="BV46" s="12"/>
      <c r="BW46" s="12"/>
      <c r="BX46" s="87"/>
      <c r="BY46" s="76"/>
      <c r="BZ46" s="76"/>
      <c r="CA46" s="76"/>
      <c r="CB46" s="76"/>
      <c r="CC46" s="76"/>
      <c r="CD46" s="76"/>
      <c r="CE46" s="76"/>
      <c r="CF46" s="81"/>
      <c r="CG46" s="76"/>
      <c r="CH46" s="76"/>
      <c r="CI46" s="76"/>
      <c r="CJ46" s="76"/>
      <c r="CK46" s="76"/>
      <c r="CL46" s="76"/>
      <c r="CM46" s="76"/>
      <c r="CN46" s="76"/>
    </row>
    <row r="47">
      <c r="A47" s="76" t="s">
        <v>81</v>
      </c>
      <c r="B47" s="94"/>
      <c r="C47" s="94" t="s">
        <v>251</v>
      </c>
      <c r="D47" s="88" t="s">
        <v>391</v>
      </c>
      <c r="E47" s="85"/>
      <c r="F47" s="80" t="s">
        <v>547</v>
      </c>
      <c r="G47" s="76">
        <v>36.0</v>
      </c>
      <c r="H47" s="76"/>
      <c r="I47" s="76">
        <v>397.0</v>
      </c>
      <c r="J47" s="76">
        <v>433.0</v>
      </c>
      <c r="K47" s="41" t="s">
        <v>681</v>
      </c>
      <c r="L47" s="76">
        <v>24340.0</v>
      </c>
      <c r="M47" s="81"/>
      <c r="N47" s="3">
        <v>2023.0</v>
      </c>
      <c r="O47" s="76">
        <f t="shared" si="15"/>
        <v>433</v>
      </c>
      <c r="P47" s="41" t="s">
        <v>548</v>
      </c>
      <c r="Q47" s="76">
        <f>23907+5901864</f>
        <v>5925771</v>
      </c>
      <c r="R47" s="79" t="s">
        <v>682</v>
      </c>
      <c r="S47" s="82">
        <f t="shared" si="2"/>
        <v>5926204</v>
      </c>
      <c r="T47" s="83">
        <v>0.9999269346785902</v>
      </c>
      <c r="U47" s="84"/>
      <c r="V47" s="84"/>
      <c r="W47" s="84"/>
      <c r="X47" s="84"/>
      <c r="Y47" s="84"/>
      <c r="Z47" s="41">
        <v>23907.0</v>
      </c>
      <c r="AA47" s="84"/>
      <c r="AB47" s="84"/>
      <c r="AC47" s="84"/>
      <c r="AD47" s="84"/>
      <c r="AE47" s="84"/>
      <c r="AF47" s="84"/>
      <c r="AG47" s="84"/>
      <c r="AH47" s="84"/>
      <c r="AI47" s="41">
        <v>5901864.0</v>
      </c>
      <c r="AJ47" s="79"/>
      <c r="AK47" s="76"/>
      <c r="AL47" s="76"/>
      <c r="AM47" s="76"/>
      <c r="AN47" s="76"/>
      <c r="AO47" s="76">
        <v>5901864.0</v>
      </c>
      <c r="AP47" s="76"/>
      <c r="AQ47" s="76"/>
      <c r="AR47" s="85"/>
      <c r="AS47" s="76"/>
      <c r="AT47" s="76"/>
      <c r="AU47" s="76"/>
      <c r="AV47" s="76"/>
      <c r="AW47" s="76"/>
      <c r="AX47" s="76"/>
      <c r="AY47" s="76"/>
      <c r="AZ47" s="85"/>
      <c r="BA47" s="76"/>
      <c r="BB47" s="76"/>
      <c r="BC47" s="76"/>
      <c r="BD47" s="76"/>
      <c r="BE47" s="76"/>
      <c r="BF47" s="76"/>
      <c r="BG47" s="76"/>
      <c r="BH47" s="81"/>
      <c r="BI47" s="76"/>
      <c r="BJ47" s="76"/>
      <c r="BK47" s="76"/>
      <c r="BL47" s="76"/>
      <c r="BM47" s="76"/>
      <c r="BN47" s="76"/>
      <c r="BO47" s="76"/>
      <c r="BP47" s="81"/>
      <c r="BQ47" s="86"/>
      <c r="BR47" s="12"/>
      <c r="BS47" s="12"/>
      <c r="BT47" s="12"/>
      <c r="BU47" s="12"/>
      <c r="BV47" s="12"/>
      <c r="BW47" s="12"/>
      <c r="BX47" s="87"/>
      <c r="BY47" s="76"/>
      <c r="BZ47" s="76"/>
      <c r="CA47" s="76"/>
      <c r="CB47" s="76"/>
      <c r="CC47" s="76"/>
      <c r="CD47" s="76"/>
      <c r="CE47" s="76"/>
      <c r="CF47" s="81"/>
      <c r="CG47" s="76"/>
      <c r="CH47" s="76"/>
      <c r="CI47" s="76"/>
      <c r="CJ47" s="76"/>
      <c r="CK47" s="76"/>
      <c r="CL47" s="76"/>
      <c r="CM47" s="76"/>
      <c r="CN47" s="76"/>
    </row>
    <row r="48">
      <c r="A48" s="41" t="s">
        <v>683</v>
      </c>
      <c r="B48" s="77"/>
      <c r="C48" s="77" t="s">
        <v>332</v>
      </c>
      <c r="D48" s="78" t="s">
        <v>684</v>
      </c>
      <c r="E48" s="85"/>
      <c r="F48" s="80">
        <v>2020.0</v>
      </c>
      <c r="G48" s="41">
        <v>27029.0</v>
      </c>
      <c r="H48" s="41">
        <v>136628.0</v>
      </c>
      <c r="I48" s="41">
        <v>42251.0</v>
      </c>
      <c r="J48" s="41">
        <v>69280.0</v>
      </c>
      <c r="K48" s="41">
        <v>3.7182157E7</v>
      </c>
      <c r="L48" s="41">
        <v>3.7251437E7</v>
      </c>
      <c r="M48" s="81"/>
      <c r="N48" s="3">
        <v>2023.0</v>
      </c>
      <c r="O48" s="76">
        <f t="shared" si="15"/>
        <v>69280</v>
      </c>
      <c r="P48" s="41" t="s">
        <v>548</v>
      </c>
      <c r="Q48" s="76">
        <f>K48</f>
        <v>37182157</v>
      </c>
      <c r="R48" s="79" t="s">
        <v>685</v>
      </c>
      <c r="S48" s="82">
        <f t="shared" si="2"/>
        <v>37251437</v>
      </c>
      <c r="T48" s="83">
        <v>0.998140205973799</v>
      </c>
      <c r="U48" s="84">
        <v>1751600.0</v>
      </c>
      <c r="V48" s="84">
        <v>37800.0</v>
      </c>
      <c r="W48" s="84">
        <v>19700.0</v>
      </c>
      <c r="X48" s="84">
        <v>164800.0</v>
      </c>
      <c r="Y48" s="84">
        <v>1000.0</v>
      </c>
      <c r="Z48" s="84">
        <v>52599.0</v>
      </c>
      <c r="AA48" s="84">
        <v>49000.0</v>
      </c>
      <c r="AB48" s="84"/>
      <c r="AC48" s="84">
        <v>21158.0</v>
      </c>
      <c r="AD48" s="84"/>
      <c r="AE48" s="84">
        <v>3.50572E7</v>
      </c>
      <c r="AF48" s="84">
        <v>27300.0</v>
      </c>
      <c r="AG48" s="84"/>
      <c r="AH48" s="84"/>
      <c r="AI48" s="84"/>
      <c r="AJ48" s="79"/>
      <c r="AK48" s="76">
        <v>38402.0</v>
      </c>
      <c r="AL48" s="76">
        <v>141636.0</v>
      </c>
      <c r="AM48" s="76">
        <v>45258.0</v>
      </c>
      <c r="AN48" s="76"/>
      <c r="AO48" s="76">
        <v>2.7609345E7</v>
      </c>
      <c r="AP48" s="76"/>
      <c r="AQ48" s="76"/>
      <c r="AR48" s="85"/>
      <c r="AS48" s="76">
        <v>38242.0</v>
      </c>
      <c r="AT48" s="76">
        <v>138985.0</v>
      </c>
      <c r="AU48" s="76">
        <v>57685.0</v>
      </c>
      <c r="AV48" s="76"/>
      <c r="AW48" s="76">
        <v>2.8023724E7</v>
      </c>
      <c r="AX48" s="76"/>
      <c r="AY48" s="76"/>
      <c r="AZ48" s="85"/>
      <c r="BA48" s="76">
        <v>39640.0</v>
      </c>
      <c r="BB48" s="76">
        <v>155934.0</v>
      </c>
      <c r="BC48" s="76">
        <v>73700.0</v>
      </c>
      <c r="BD48" s="76"/>
      <c r="BE48" s="76">
        <v>2.9922822E7</v>
      </c>
      <c r="BF48" s="76"/>
      <c r="BG48" s="76"/>
      <c r="BH48" s="81"/>
      <c r="BI48" s="76"/>
      <c r="BJ48" s="76"/>
      <c r="BK48" s="76"/>
      <c r="BL48" s="76"/>
      <c r="BM48" s="76"/>
      <c r="BN48" s="76"/>
      <c r="BO48" s="76"/>
      <c r="BP48" s="81"/>
      <c r="BQ48" s="86"/>
      <c r="BR48" s="12"/>
      <c r="BS48" s="12"/>
      <c r="BT48" s="12"/>
      <c r="BU48" s="12"/>
      <c r="BV48" s="12"/>
      <c r="BW48" s="12"/>
      <c r="BX48" s="87"/>
      <c r="BY48" s="76"/>
      <c r="BZ48" s="76"/>
      <c r="CA48" s="76"/>
      <c r="CB48" s="76"/>
      <c r="CC48" s="76"/>
      <c r="CD48" s="76"/>
      <c r="CE48" s="76"/>
      <c r="CF48" s="81"/>
      <c r="CG48" s="76"/>
      <c r="CH48" s="76"/>
      <c r="CI48" s="76"/>
      <c r="CJ48" s="76"/>
      <c r="CK48" s="76"/>
      <c r="CL48" s="76"/>
      <c r="CM48" s="76"/>
      <c r="CN48" s="76"/>
    </row>
    <row r="49">
      <c r="A49" s="41" t="s">
        <v>686</v>
      </c>
      <c r="B49" s="77"/>
      <c r="C49" s="77" t="s">
        <v>252</v>
      </c>
      <c r="D49" s="88" t="s">
        <v>392</v>
      </c>
      <c r="E49" s="85"/>
      <c r="F49" s="80" t="s">
        <v>687</v>
      </c>
      <c r="G49" s="76">
        <v>1240000.0</v>
      </c>
      <c r="H49" s="76">
        <v>1005000.0</v>
      </c>
      <c r="I49" s="76"/>
      <c r="J49" s="76">
        <v>2245000.0</v>
      </c>
      <c r="K49" s="76"/>
      <c r="L49" s="76"/>
      <c r="M49" s="81" t="s">
        <v>502</v>
      </c>
      <c r="N49" s="3">
        <v>2023.0</v>
      </c>
      <c r="O49" s="41">
        <f t="shared" si="15"/>
        <v>2245000</v>
      </c>
      <c r="P49" s="41" t="s">
        <v>581</v>
      </c>
      <c r="Q49" s="41" t="s">
        <v>554</v>
      </c>
      <c r="R49" s="79" t="s">
        <v>688</v>
      </c>
      <c r="S49" s="82">
        <f t="shared" si="2"/>
        <v>2245000</v>
      </c>
      <c r="T49" s="83"/>
      <c r="U49" s="84"/>
      <c r="V49" s="84"/>
      <c r="W49" s="84"/>
      <c r="X49" s="84"/>
      <c r="Y49" s="84"/>
      <c r="Z49" s="84"/>
      <c r="AA49" s="84"/>
      <c r="AB49" s="84"/>
      <c r="AC49" s="84"/>
      <c r="AD49" s="84"/>
      <c r="AE49" s="84"/>
      <c r="AF49" s="84"/>
      <c r="AG49" s="84"/>
      <c r="AH49" s="84"/>
      <c r="AI49" s="84"/>
      <c r="AJ49" s="79"/>
      <c r="AK49" s="76">
        <v>1395000.0</v>
      </c>
      <c r="AL49" s="76">
        <v>1254000.0</v>
      </c>
      <c r="AM49" s="76">
        <v>1499000.0</v>
      </c>
      <c r="AN49" s="76"/>
      <c r="AO49" s="76" t="s">
        <v>508</v>
      </c>
      <c r="AP49" s="76"/>
      <c r="AQ49" s="76">
        <v>506000.0</v>
      </c>
      <c r="AR49" s="85"/>
      <c r="AS49" s="76">
        <v>1410000.0</v>
      </c>
      <c r="AT49" s="76">
        <v>1172000.0</v>
      </c>
      <c r="AU49" s="76"/>
      <c r="AV49" s="76"/>
      <c r="AW49" s="76"/>
      <c r="AX49" s="76"/>
      <c r="AY49" s="76"/>
      <c r="AZ49" s="85"/>
      <c r="BA49" s="76"/>
      <c r="BB49" s="76"/>
      <c r="BC49" s="76"/>
      <c r="BD49" s="76"/>
      <c r="BE49" s="76"/>
      <c r="BF49" s="76"/>
      <c r="BG49" s="76"/>
      <c r="BH49" s="81"/>
      <c r="BI49" s="76"/>
      <c r="BJ49" s="76"/>
      <c r="BK49" s="76"/>
      <c r="BL49" s="76"/>
      <c r="BM49" s="76"/>
      <c r="BN49" s="76"/>
      <c r="BO49" s="76"/>
      <c r="BP49" s="81"/>
      <c r="BQ49" s="86"/>
      <c r="BR49" s="12"/>
      <c r="BS49" s="12"/>
      <c r="BT49" s="12"/>
      <c r="BU49" s="12"/>
      <c r="BV49" s="12"/>
      <c r="BW49" s="12"/>
      <c r="BX49" s="87"/>
      <c r="BY49" s="76"/>
      <c r="BZ49" s="76"/>
      <c r="CA49" s="76"/>
      <c r="CB49" s="76"/>
      <c r="CC49" s="76"/>
      <c r="CD49" s="76"/>
      <c r="CE49" s="76"/>
      <c r="CF49" s="81"/>
      <c r="CG49" s="76"/>
      <c r="CH49" s="76"/>
      <c r="CI49" s="76"/>
      <c r="CJ49" s="76"/>
      <c r="CK49" s="76"/>
      <c r="CL49" s="76"/>
      <c r="CM49" s="76"/>
      <c r="CN49" s="76"/>
    </row>
    <row r="50">
      <c r="A50" s="41" t="s">
        <v>689</v>
      </c>
      <c r="B50" s="94"/>
      <c r="C50" s="94" t="s">
        <v>253</v>
      </c>
      <c r="D50" s="78" t="s">
        <v>690</v>
      </c>
      <c r="E50" s="101"/>
      <c r="F50" s="80" t="s">
        <v>691</v>
      </c>
      <c r="G50" s="41">
        <v>0.0</v>
      </c>
      <c r="H50" s="41">
        <v>5037.0</v>
      </c>
      <c r="I50" s="76"/>
      <c r="J50" s="76"/>
      <c r="K50" s="76">
        <f>2259+83</f>
        <v>2342</v>
      </c>
      <c r="L50" s="76"/>
      <c r="M50" s="81"/>
      <c r="N50" s="3">
        <v>2023.0</v>
      </c>
      <c r="O50" s="76">
        <f>H50</f>
        <v>5037</v>
      </c>
      <c r="P50" s="41" t="s">
        <v>508</v>
      </c>
      <c r="Q50" s="76">
        <f t="shared" ref="Q50:Q52" si="16">K50</f>
        <v>2342</v>
      </c>
      <c r="R50" s="79" t="s">
        <v>692</v>
      </c>
      <c r="S50" s="82">
        <f t="shared" si="2"/>
        <v>7379</v>
      </c>
      <c r="T50" s="83">
        <v>0.31738717983466597</v>
      </c>
      <c r="U50" s="84"/>
      <c r="V50" s="84"/>
      <c r="W50" s="84"/>
      <c r="X50" s="84">
        <v>83.0</v>
      </c>
      <c r="Y50" s="84"/>
      <c r="Z50" s="84">
        <v>2253.0</v>
      </c>
      <c r="AA50" s="84"/>
      <c r="AB50" s="84"/>
      <c r="AC50" s="84"/>
      <c r="AD50" s="84"/>
      <c r="AE50" s="84"/>
      <c r="AF50" s="84"/>
      <c r="AG50" s="84"/>
      <c r="AH50" s="84"/>
      <c r="AI50" s="84"/>
      <c r="AJ50" s="79"/>
      <c r="AK50" s="76"/>
      <c r="AL50" s="76">
        <v>4671.0</v>
      </c>
      <c r="AM50" s="76"/>
      <c r="AN50" s="76"/>
      <c r="AO50" s="76">
        <v>810.0</v>
      </c>
      <c r="AP50" s="76"/>
      <c r="AQ50" s="76"/>
      <c r="AR50" s="85"/>
      <c r="AS50" s="76"/>
      <c r="AT50" s="76"/>
      <c r="AU50" s="76"/>
      <c r="AV50" s="76"/>
      <c r="AW50" s="76"/>
      <c r="AX50" s="76"/>
      <c r="AY50" s="76"/>
      <c r="AZ50" s="85"/>
      <c r="BA50" s="76"/>
      <c r="BB50" s="76"/>
      <c r="BC50" s="76"/>
      <c r="BD50" s="76"/>
      <c r="BE50" s="76"/>
      <c r="BF50" s="76"/>
      <c r="BG50" s="76"/>
      <c r="BH50" s="81"/>
      <c r="BI50" s="76"/>
      <c r="BJ50" s="76"/>
      <c r="BK50" s="76"/>
      <c r="BL50" s="76"/>
      <c r="BM50" s="76"/>
      <c r="BN50" s="76"/>
      <c r="BO50" s="76"/>
      <c r="BP50" s="81"/>
      <c r="BQ50" s="86"/>
      <c r="BR50" s="12"/>
      <c r="BS50" s="12"/>
      <c r="BT50" s="12"/>
      <c r="BU50" s="12"/>
      <c r="BV50" s="12"/>
      <c r="BW50" s="12"/>
      <c r="BX50" s="87"/>
      <c r="BY50" s="76"/>
      <c r="BZ50" s="76"/>
      <c r="CA50" s="76"/>
      <c r="CB50" s="76"/>
      <c r="CC50" s="76"/>
      <c r="CD50" s="76"/>
      <c r="CE50" s="76"/>
      <c r="CF50" s="81"/>
      <c r="CG50" s="76"/>
      <c r="CH50" s="76"/>
      <c r="CI50" s="76"/>
      <c r="CJ50" s="76"/>
      <c r="CK50" s="76"/>
      <c r="CL50" s="76"/>
      <c r="CM50" s="76"/>
      <c r="CN50" s="76"/>
    </row>
    <row r="51">
      <c r="A51" s="76" t="s">
        <v>84</v>
      </c>
      <c r="B51" s="94"/>
      <c r="C51" s="94" t="s">
        <v>254</v>
      </c>
      <c r="D51" s="18" t="s">
        <v>393</v>
      </c>
      <c r="E51" s="85"/>
      <c r="F51" s="80" t="s">
        <v>604</v>
      </c>
      <c r="G51" s="76">
        <v>0.0</v>
      </c>
      <c r="H51" s="76">
        <v>3451.0</v>
      </c>
      <c r="I51" s="76">
        <v>1771.0</v>
      </c>
      <c r="J51" s="76">
        <v>1711.0</v>
      </c>
      <c r="K51" s="76">
        <v>13258.0</v>
      </c>
      <c r="L51" s="76">
        <v>14970.0</v>
      </c>
      <c r="M51" s="81"/>
      <c r="N51" s="3">
        <v>2023.0</v>
      </c>
      <c r="O51" s="76">
        <f t="shared" ref="O51:O52" si="17">J51</f>
        <v>1711</v>
      </c>
      <c r="P51" s="41" t="s">
        <v>548</v>
      </c>
      <c r="Q51" s="76">
        <f t="shared" si="16"/>
        <v>13258</v>
      </c>
      <c r="R51" s="79" t="s">
        <v>693</v>
      </c>
      <c r="S51" s="82">
        <f t="shared" si="2"/>
        <v>14969</v>
      </c>
      <c r="T51" s="83">
        <v>0.8856971073552008</v>
      </c>
      <c r="U51" s="84"/>
      <c r="V51" s="84">
        <v>11999.0</v>
      </c>
      <c r="W51" s="84">
        <v>670.0</v>
      </c>
      <c r="X51" s="84"/>
      <c r="Y51" s="84">
        <v>67.0</v>
      </c>
      <c r="Z51" s="84">
        <v>10.0</v>
      </c>
      <c r="AA51" s="84">
        <v>98.0</v>
      </c>
      <c r="AB51" s="84">
        <v>5.0</v>
      </c>
      <c r="AC51" s="84"/>
      <c r="AD51" s="84"/>
      <c r="AE51" s="84"/>
      <c r="AF51" s="84"/>
      <c r="AG51" s="84">
        <v>409.0</v>
      </c>
      <c r="AH51" s="84"/>
      <c r="AI51" s="84"/>
      <c r="AJ51" s="79"/>
      <c r="AK51" s="76"/>
      <c r="AL51" s="76"/>
      <c r="AM51" s="76"/>
      <c r="AN51" s="76"/>
      <c r="AO51" s="76"/>
      <c r="AP51" s="76"/>
      <c r="AQ51" s="76"/>
      <c r="AR51" s="85"/>
      <c r="AS51" s="76"/>
      <c r="AT51" s="76"/>
      <c r="AU51" s="76"/>
      <c r="AV51" s="76"/>
      <c r="AW51" s="76"/>
      <c r="AX51" s="76"/>
      <c r="AY51" s="76"/>
      <c r="AZ51" s="85"/>
      <c r="BA51" s="76"/>
      <c r="BB51" s="76"/>
      <c r="BC51" s="76"/>
      <c r="BD51" s="76"/>
      <c r="BE51" s="76"/>
      <c r="BF51" s="76"/>
      <c r="BG51" s="76"/>
      <c r="BH51" s="81"/>
      <c r="BI51" s="76"/>
      <c r="BJ51" s="76"/>
      <c r="BK51" s="76"/>
      <c r="BL51" s="76"/>
      <c r="BM51" s="76"/>
      <c r="BN51" s="76"/>
      <c r="BO51" s="76"/>
      <c r="BP51" s="81"/>
      <c r="BQ51" s="86"/>
      <c r="BR51" s="12"/>
      <c r="BS51" s="12"/>
      <c r="BT51" s="12"/>
      <c r="BU51" s="12"/>
      <c r="BV51" s="12"/>
      <c r="BW51" s="12"/>
      <c r="BX51" s="87"/>
      <c r="BY51" s="76"/>
      <c r="BZ51" s="76"/>
      <c r="CA51" s="76"/>
      <c r="CB51" s="76"/>
      <c r="CC51" s="76"/>
      <c r="CD51" s="76"/>
      <c r="CE51" s="76"/>
      <c r="CF51" s="81"/>
      <c r="CG51" s="76"/>
      <c r="CH51" s="76"/>
      <c r="CI51" s="76"/>
      <c r="CJ51" s="76"/>
      <c r="CK51" s="76"/>
      <c r="CL51" s="76"/>
      <c r="CM51" s="76"/>
      <c r="CN51" s="76"/>
    </row>
    <row r="52">
      <c r="A52" s="76" t="s">
        <v>86</v>
      </c>
      <c r="B52" s="94"/>
      <c r="C52" s="94" t="s">
        <v>256</v>
      </c>
      <c r="D52" s="88" t="s">
        <v>394</v>
      </c>
      <c r="E52" s="85"/>
      <c r="F52" s="80" t="s">
        <v>588</v>
      </c>
      <c r="G52" s="76">
        <v>301.0</v>
      </c>
      <c r="H52" s="76">
        <v>8860.0</v>
      </c>
      <c r="I52" s="76">
        <v>846.0</v>
      </c>
      <c r="J52" s="76">
        <v>1147.0</v>
      </c>
      <c r="K52" s="76">
        <v>13507.0</v>
      </c>
      <c r="L52" s="76"/>
      <c r="M52" s="81"/>
      <c r="N52" s="3">
        <v>2023.0</v>
      </c>
      <c r="O52" s="76">
        <f t="shared" si="17"/>
        <v>1147</v>
      </c>
      <c r="P52" s="41" t="s">
        <v>548</v>
      </c>
      <c r="Q52" s="76">
        <f t="shared" si="16"/>
        <v>13507</v>
      </c>
      <c r="R52" s="79" t="s">
        <v>694</v>
      </c>
      <c r="S52" s="82">
        <f t="shared" si="2"/>
        <v>14654</v>
      </c>
      <c r="T52" s="83">
        <v>0.9217278558755289</v>
      </c>
      <c r="U52" s="84"/>
      <c r="V52" s="84"/>
      <c r="W52" s="84"/>
      <c r="X52" s="84"/>
      <c r="Y52" s="84"/>
      <c r="Z52" s="84"/>
      <c r="AA52" s="84"/>
      <c r="AB52" s="84"/>
      <c r="AC52" s="84"/>
      <c r="AD52" s="84"/>
      <c r="AE52" s="84"/>
      <c r="AF52" s="84"/>
      <c r="AG52" s="84"/>
      <c r="AH52" s="84"/>
      <c r="AI52" s="84"/>
      <c r="AJ52" s="79"/>
      <c r="AK52" s="76"/>
      <c r="AL52" s="76"/>
      <c r="AM52" s="76"/>
      <c r="AN52" s="76"/>
      <c r="AO52" s="76"/>
      <c r="AP52" s="76"/>
      <c r="AQ52" s="76"/>
      <c r="AR52" s="85"/>
      <c r="AS52" s="76"/>
      <c r="AT52" s="76"/>
      <c r="AU52" s="76"/>
      <c r="AV52" s="76"/>
      <c r="AW52" s="76"/>
      <c r="AX52" s="76"/>
      <c r="AY52" s="76"/>
      <c r="AZ52" s="85"/>
      <c r="BA52" s="76"/>
      <c r="BB52" s="76"/>
      <c r="BC52" s="76"/>
      <c r="BD52" s="76"/>
      <c r="BE52" s="76"/>
      <c r="BF52" s="76"/>
      <c r="BG52" s="76"/>
      <c r="BH52" s="81"/>
      <c r="BI52" s="76"/>
      <c r="BJ52" s="76"/>
      <c r="BK52" s="76"/>
      <c r="BL52" s="76"/>
      <c r="BM52" s="76"/>
      <c r="BN52" s="76"/>
      <c r="BO52" s="76"/>
      <c r="BP52" s="81"/>
      <c r="BQ52" s="86"/>
      <c r="BR52" s="12"/>
      <c r="BS52" s="12"/>
      <c r="BT52" s="12"/>
      <c r="BU52" s="12"/>
      <c r="BV52" s="12"/>
      <c r="BW52" s="12"/>
      <c r="BX52" s="87"/>
      <c r="BY52" s="76"/>
      <c r="BZ52" s="76"/>
      <c r="CA52" s="76"/>
      <c r="CB52" s="76"/>
      <c r="CC52" s="76"/>
      <c r="CD52" s="76"/>
      <c r="CE52" s="76"/>
      <c r="CF52" s="81"/>
      <c r="CG52" s="76"/>
      <c r="CH52" s="76"/>
      <c r="CI52" s="76"/>
      <c r="CJ52" s="76"/>
      <c r="CK52" s="76"/>
      <c r="CL52" s="76"/>
      <c r="CM52" s="76"/>
      <c r="CN52" s="76"/>
    </row>
    <row r="53">
      <c r="A53" s="41" t="s">
        <v>695</v>
      </c>
      <c r="B53" s="94"/>
      <c r="C53" s="94" t="s">
        <v>257</v>
      </c>
      <c r="D53" s="88" t="s">
        <v>395</v>
      </c>
      <c r="E53" s="85"/>
      <c r="F53" s="80">
        <v>2019.0</v>
      </c>
      <c r="G53" s="76">
        <v>1139.0</v>
      </c>
      <c r="H53" s="76">
        <v>11147.0</v>
      </c>
      <c r="I53" s="76">
        <v>714.0</v>
      </c>
      <c r="J53" s="76"/>
      <c r="K53" s="76"/>
      <c r="L53" s="76">
        <v>97974.0</v>
      </c>
      <c r="M53" s="81"/>
      <c r="N53" s="3">
        <v>2023.0</v>
      </c>
      <c r="O53" s="41">
        <f>G53+I53</f>
        <v>1853</v>
      </c>
      <c r="P53" s="41" t="s">
        <v>548</v>
      </c>
      <c r="Q53" s="76">
        <f>53475+741+4116+89+2597+1476+129+33499</f>
        <v>96122</v>
      </c>
      <c r="R53" s="79" t="s">
        <v>696</v>
      </c>
      <c r="S53" s="82">
        <f t="shared" si="2"/>
        <v>97975</v>
      </c>
      <c r="T53" s="83">
        <v>0.9810870119928553</v>
      </c>
      <c r="U53" s="84">
        <v>53475.0</v>
      </c>
      <c r="V53" s="84"/>
      <c r="W53" s="84">
        <v>471.0</v>
      </c>
      <c r="X53" s="84">
        <v>4116.0</v>
      </c>
      <c r="Y53" s="84">
        <v>89.0</v>
      </c>
      <c r="Z53" s="84">
        <v>2597.0</v>
      </c>
      <c r="AA53" s="84">
        <v>1476.0</v>
      </c>
      <c r="AB53" s="84"/>
      <c r="AC53" s="84">
        <v>129.0</v>
      </c>
      <c r="AD53" s="84"/>
      <c r="AE53" s="84"/>
      <c r="AF53" s="84">
        <v>33499.0</v>
      </c>
      <c r="AG53" s="84"/>
      <c r="AH53" s="84"/>
      <c r="AI53" s="84"/>
      <c r="AJ53" s="79"/>
      <c r="AK53" s="76"/>
      <c r="AL53" s="76"/>
      <c r="AM53" s="76"/>
      <c r="AN53" s="76"/>
      <c r="AO53" s="76"/>
      <c r="AP53" s="76"/>
      <c r="AQ53" s="76"/>
      <c r="AR53" s="85"/>
      <c r="AS53" s="76"/>
      <c r="AT53" s="76"/>
      <c r="AU53" s="76"/>
      <c r="AV53" s="76"/>
      <c r="AW53" s="76"/>
      <c r="AX53" s="76"/>
      <c r="AY53" s="76"/>
      <c r="AZ53" s="85"/>
      <c r="BA53" s="76"/>
      <c r="BB53" s="76"/>
      <c r="BC53" s="76"/>
      <c r="BD53" s="76"/>
      <c r="BE53" s="76"/>
      <c r="BF53" s="76"/>
      <c r="BG53" s="76"/>
      <c r="BH53" s="81"/>
      <c r="BI53" s="76"/>
      <c r="BJ53" s="76"/>
      <c r="BK53" s="76"/>
      <c r="BL53" s="76"/>
      <c r="BM53" s="76"/>
      <c r="BN53" s="76"/>
      <c r="BO53" s="76"/>
      <c r="BP53" s="81"/>
      <c r="BQ53" s="86"/>
      <c r="BR53" s="12"/>
      <c r="BS53" s="12"/>
      <c r="BT53" s="12"/>
      <c r="BU53" s="12"/>
      <c r="BV53" s="12"/>
      <c r="BW53" s="12"/>
      <c r="BX53" s="87"/>
      <c r="BY53" s="76"/>
      <c r="BZ53" s="76"/>
      <c r="CA53" s="76"/>
      <c r="CB53" s="76"/>
      <c r="CC53" s="76"/>
      <c r="CD53" s="76"/>
      <c r="CE53" s="76"/>
      <c r="CF53" s="81"/>
      <c r="CG53" s="76"/>
      <c r="CH53" s="76"/>
      <c r="CI53" s="76"/>
      <c r="CJ53" s="76"/>
      <c r="CK53" s="76"/>
      <c r="CL53" s="76"/>
      <c r="CM53" s="76"/>
      <c r="CN53" s="76"/>
    </row>
    <row r="54">
      <c r="A54" s="76" t="s">
        <v>88</v>
      </c>
      <c r="B54" s="94"/>
      <c r="C54" s="94" t="s">
        <v>258</v>
      </c>
      <c r="D54" s="88" t="s">
        <v>396</v>
      </c>
      <c r="E54" s="85"/>
      <c r="F54" s="80" t="s">
        <v>697</v>
      </c>
      <c r="G54" s="76">
        <v>0.0</v>
      </c>
      <c r="H54" s="76"/>
      <c r="I54" s="76">
        <v>27.0</v>
      </c>
      <c r="J54" s="76"/>
      <c r="K54" s="76">
        <v>2419.0</v>
      </c>
      <c r="L54" s="76">
        <v>2462.0</v>
      </c>
      <c r="M54" s="81">
        <v>597.0</v>
      </c>
      <c r="N54" s="3">
        <v>2023.0</v>
      </c>
      <c r="O54" s="76">
        <f>I54</f>
        <v>27</v>
      </c>
      <c r="P54" s="41" t="s">
        <v>548</v>
      </c>
      <c r="Q54" s="76">
        <f>K54</f>
        <v>2419</v>
      </c>
      <c r="R54" s="79" t="s">
        <v>698</v>
      </c>
      <c r="S54" s="82">
        <f t="shared" si="2"/>
        <v>2446</v>
      </c>
      <c r="T54" s="83">
        <v>0.9889615699100572</v>
      </c>
      <c r="U54" s="84">
        <v>1618.0</v>
      </c>
      <c r="V54" s="84">
        <v>245.0</v>
      </c>
      <c r="W54" s="84">
        <v>17.0</v>
      </c>
      <c r="X54" s="84">
        <v>119.0</v>
      </c>
      <c r="Y54" s="84"/>
      <c r="Z54" s="84">
        <v>317.0</v>
      </c>
      <c r="AA54" s="84">
        <v>77.0</v>
      </c>
      <c r="AB54" s="84"/>
      <c r="AC54" s="84"/>
      <c r="AD54" s="84"/>
      <c r="AE54" s="84"/>
      <c r="AF54" s="84"/>
      <c r="AG54" s="84"/>
      <c r="AH54" s="84"/>
      <c r="AI54" s="84"/>
      <c r="AJ54" s="79"/>
      <c r="AK54" s="76"/>
      <c r="AL54" s="76"/>
      <c r="AM54" s="76"/>
      <c r="AN54" s="76"/>
      <c r="AO54" s="76"/>
      <c r="AP54" s="76"/>
      <c r="AQ54" s="76"/>
      <c r="AR54" s="85"/>
      <c r="AS54" s="76"/>
      <c r="AT54" s="76"/>
      <c r="AU54" s="76"/>
      <c r="AV54" s="76"/>
      <c r="AW54" s="76"/>
      <c r="AX54" s="76"/>
      <c r="AY54" s="76"/>
      <c r="AZ54" s="85"/>
      <c r="BA54" s="76"/>
      <c r="BB54" s="76"/>
      <c r="BC54" s="76"/>
      <c r="BD54" s="76"/>
      <c r="BE54" s="76"/>
      <c r="BF54" s="76"/>
      <c r="BG54" s="76"/>
      <c r="BH54" s="81"/>
      <c r="BI54" s="76"/>
      <c r="BJ54" s="76"/>
      <c r="BK54" s="76"/>
      <c r="BL54" s="76"/>
      <c r="BM54" s="76"/>
      <c r="BN54" s="76"/>
      <c r="BO54" s="76"/>
      <c r="BP54" s="81"/>
      <c r="BQ54" s="86"/>
      <c r="BR54" s="12"/>
      <c r="BS54" s="12"/>
      <c r="BT54" s="12"/>
      <c r="BU54" s="12"/>
      <c r="BV54" s="12"/>
      <c r="BW54" s="12"/>
      <c r="BX54" s="87"/>
      <c r="BY54" s="76"/>
      <c r="BZ54" s="76"/>
      <c r="CA54" s="76"/>
      <c r="CB54" s="76"/>
      <c r="CC54" s="76"/>
      <c r="CD54" s="76"/>
      <c r="CE54" s="76"/>
      <c r="CF54" s="81"/>
      <c r="CG54" s="76"/>
      <c r="CH54" s="76"/>
      <c r="CI54" s="76"/>
      <c r="CJ54" s="76"/>
      <c r="CK54" s="76"/>
      <c r="CL54" s="76"/>
      <c r="CM54" s="76"/>
      <c r="CN54" s="76"/>
    </row>
    <row r="55">
      <c r="A55" s="41" t="s">
        <v>699</v>
      </c>
      <c r="B55" s="94"/>
      <c r="C55" s="94" t="s">
        <v>259</v>
      </c>
      <c r="D55" s="77" t="s">
        <v>397</v>
      </c>
      <c r="E55" s="85"/>
      <c r="F55" s="80" t="s">
        <v>588</v>
      </c>
      <c r="G55" s="76">
        <v>3895.0</v>
      </c>
      <c r="H55" s="76"/>
      <c r="I55" s="76">
        <v>614.0</v>
      </c>
      <c r="J55" s="76">
        <v>4509.0</v>
      </c>
      <c r="K55" s="76"/>
      <c r="L55" s="76"/>
      <c r="M55" s="81"/>
      <c r="N55" s="3">
        <v>2023.0</v>
      </c>
      <c r="O55" s="76">
        <f>J55</f>
        <v>4509</v>
      </c>
      <c r="P55" s="41" t="s">
        <v>548</v>
      </c>
      <c r="Q55" s="41" t="s">
        <v>554</v>
      </c>
      <c r="R55" s="79" t="s">
        <v>700</v>
      </c>
      <c r="S55" s="82">
        <f t="shared" si="2"/>
        <v>4509</v>
      </c>
      <c r="T55" s="83"/>
      <c r="U55" s="84"/>
      <c r="V55" s="84"/>
      <c r="W55" s="84"/>
      <c r="X55" s="84"/>
      <c r="Y55" s="84"/>
      <c r="Z55" s="84"/>
      <c r="AA55" s="84"/>
      <c r="AB55" s="84"/>
      <c r="AC55" s="84"/>
      <c r="AD55" s="84"/>
      <c r="AE55" s="84"/>
      <c r="AF55" s="84"/>
      <c r="AG55" s="84"/>
      <c r="AH55" s="84"/>
      <c r="AI55" s="84"/>
      <c r="AJ55" s="79"/>
      <c r="AK55" s="76"/>
      <c r="AL55" s="76"/>
      <c r="AM55" s="76"/>
      <c r="AN55" s="76"/>
      <c r="AO55" s="76"/>
      <c r="AP55" s="76"/>
      <c r="AQ55" s="76"/>
      <c r="AR55" s="85"/>
      <c r="AS55" s="76"/>
      <c r="AT55" s="76"/>
      <c r="AU55" s="76"/>
      <c r="AV55" s="76"/>
      <c r="AW55" s="76"/>
      <c r="AX55" s="76"/>
      <c r="AY55" s="76"/>
      <c r="AZ55" s="85"/>
      <c r="BA55" s="76"/>
      <c r="BB55" s="76"/>
      <c r="BC55" s="76"/>
      <c r="BD55" s="76"/>
      <c r="BE55" s="76"/>
      <c r="BF55" s="76"/>
      <c r="BG55" s="76"/>
      <c r="BH55" s="81"/>
      <c r="BI55" s="76"/>
      <c r="BJ55" s="76"/>
      <c r="BK55" s="76"/>
      <c r="BL55" s="76"/>
      <c r="BM55" s="76"/>
      <c r="BN55" s="76"/>
      <c r="BO55" s="76"/>
      <c r="BP55" s="81"/>
      <c r="BQ55" s="86"/>
      <c r="BR55" s="12"/>
      <c r="BS55" s="12"/>
      <c r="BT55" s="12"/>
      <c r="BU55" s="12"/>
      <c r="BV55" s="12"/>
      <c r="BW55" s="12"/>
      <c r="BX55" s="87"/>
      <c r="BY55" s="76"/>
      <c r="BZ55" s="76"/>
      <c r="CA55" s="76"/>
      <c r="CB55" s="76"/>
      <c r="CC55" s="76"/>
      <c r="CD55" s="76"/>
      <c r="CE55" s="76"/>
      <c r="CF55" s="81"/>
      <c r="CG55" s="76"/>
      <c r="CH55" s="76"/>
      <c r="CI55" s="76"/>
      <c r="CJ55" s="76"/>
      <c r="CK55" s="76"/>
      <c r="CL55" s="76"/>
      <c r="CM55" s="76"/>
      <c r="CN55" s="76"/>
    </row>
    <row r="56">
      <c r="A56" s="76" t="s">
        <v>190</v>
      </c>
      <c r="B56" s="77"/>
      <c r="C56" s="77" t="s">
        <v>359</v>
      </c>
      <c r="D56" s="78" t="s">
        <v>701</v>
      </c>
      <c r="E56" s="85"/>
      <c r="F56" s="80">
        <v>2021.0</v>
      </c>
      <c r="G56" s="41">
        <v>17903.0</v>
      </c>
      <c r="H56" s="41">
        <v>4993.0</v>
      </c>
      <c r="I56" s="76"/>
      <c r="J56" s="76"/>
      <c r="K56" s="41">
        <v>493.0</v>
      </c>
      <c r="L56" s="41">
        <v>23454.0</v>
      </c>
      <c r="M56" s="95">
        <v>64.0</v>
      </c>
      <c r="N56" s="3">
        <v>2023.0</v>
      </c>
      <c r="O56" s="41">
        <f>G56+H56</f>
        <v>22896</v>
      </c>
      <c r="P56" s="41" t="s">
        <v>581</v>
      </c>
      <c r="Q56" s="41">
        <f t="shared" ref="Q56:Q57" si="18">K56</f>
        <v>493</v>
      </c>
      <c r="R56" s="79" t="s">
        <v>702</v>
      </c>
      <c r="S56" s="82">
        <f t="shared" si="2"/>
        <v>23389</v>
      </c>
      <c r="T56" s="83">
        <v>0.021078284663730813</v>
      </c>
      <c r="U56" s="84"/>
      <c r="V56" s="84"/>
      <c r="W56" s="84"/>
      <c r="X56" s="84"/>
      <c r="Y56" s="84"/>
      <c r="Z56" s="84"/>
      <c r="AA56" s="84"/>
      <c r="AB56" s="84"/>
      <c r="AC56" s="41">
        <v>493.0</v>
      </c>
      <c r="AD56" s="84"/>
      <c r="AE56" s="84"/>
      <c r="AF56" s="84"/>
      <c r="AG56" s="84"/>
      <c r="AH56" s="84"/>
      <c r="AI56" s="84"/>
      <c r="AJ56" s="79"/>
      <c r="AK56" s="76"/>
      <c r="AL56" s="76"/>
      <c r="AM56" s="76"/>
      <c r="AN56" s="76"/>
      <c r="AO56" s="76"/>
      <c r="AP56" s="76"/>
      <c r="AQ56" s="76"/>
      <c r="AR56" s="85"/>
      <c r="AS56" s="76"/>
      <c r="AT56" s="76"/>
      <c r="AU56" s="76"/>
      <c r="AV56" s="76"/>
      <c r="AW56" s="76"/>
      <c r="AX56" s="76"/>
      <c r="AY56" s="76"/>
      <c r="AZ56" s="85"/>
      <c r="BA56" s="76"/>
      <c r="BB56" s="76"/>
      <c r="BC56" s="76"/>
      <c r="BD56" s="76"/>
      <c r="BE56" s="76"/>
      <c r="BF56" s="76"/>
      <c r="BG56" s="76"/>
      <c r="BH56" s="81"/>
      <c r="BI56" s="76"/>
      <c r="BJ56" s="76"/>
      <c r="BK56" s="76"/>
      <c r="BL56" s="76"/>
      <c r="BM56" s="76"/>
      <c r="BN56" s="76"/>
      <c r="BO56" s="76"/>
      <c r="BP56" s="81"/>
      <c r="BQ56" s="86"/>
      <c r="BR56" s="12"/>
      <c r="BS56" s="12"/>
      <c r="BT56" s="12"/>
      <c r="BU56" s="12"/>
      <c r="BV56" s="12"/>
      <c r="BW56" s="12"/>
      <c r="BX56" s="87"/>
      <c r="BY56" s="76"/>
      <c r="BZ56" s="76"/>
      <c r="CA56" s="76"/>
      <c r="CB56" s="76"/>
      <c r="CC56" s="76"/>
      <c r="CD56" s="76"/>
      <c r="CE56" s="76"/>
      <c r="CF56" s="81"/>
      <c r="CG56" s="76"/>
      <c r="CH56" s="76"/>
      <c r="CI56" s="76"/>
      <c r="CJ56" s="76"/>
      <c r="CK56" s="76"/>
      <c r="CL56" s="76"/>
      <c r="CM56" s="76"/>
      <c r="CN56" s="76"/>
    </row>
    <row r="57">
      <c r="A57" s="41" t="s">
        <v>703</v>
      </c>
      <c r="B57" s="77"/>
      <c r="C57" s="77" t="s">
        <v>261</v>
      </c>
      <c r="D57" s="88" t="s">
        <v>399</v>
      </c>
      <c r="E57" s="85"/>
      <c r="F57" s="80">
        <v>2019.0</v>
      </c>
      <c r="G57" s="76">
        <v>16354.0</v>
      </c>
      <c r="H57" s="76"/>
      <c r="I57" s="76">
        <v>38451.0</v>
      </c>
      <c r="J57" s="76">
        <v>54805.0</v>
      </c>
      <c r="K57" s="41">
        <v>8532000.0</v>
      </c>
      <c r="L57" s="76"/>
      <c r="M57" s="81"/>
      <c r="N57" s="3">
        <v>2023.0</v>
      </c>
      <c r="O57" s="76">
        <f>J57</f>
        <v>54805</v>
      </c>
      <c r="P57" s="41" t="s">
        <v>548</v>
      </c>
      <c r="Q57" s="76">
        <f t="shared" si="18"/>
        <v>8532000</v>
      </c>
      <c r="R57" s="79" t="s">
        <v>704</v>
      </c>
      <c r="S57" s="82">
        <f t="shared" si="2"/>
        <v>8586805</v>
      </c>
      <c r="T57" s="83">
        <v>0.9936175329473536</v>
      </c>
      <c r="U57" s="84">
        <v>1148000.0</v>
      </c>
      <c r="V57" s="84"/>
      <c r="W57" s="84"/>
      <c r="X57" s="84">
        <v>303000.0</v>
      </c>
      <c r="Y57" s="84"/>
      <c r="Z57" s="84"/>
      <c r="AA57" s="84"/>
      <c r="AB57" s="84"/>
      <c r="AC57" s="84"/>
      <c r="AD57" s="84"/>
      <c r="AE57" s="84">
        <v>1659000.0</v>
      </c>
      <c r="AF57" s="84">
        <v>89000.0</v>
      </c>
      <c r="AG57" s="84"/>
      <c r="AH57" s="84"/>
      <c r="AI57" s="84"/>
      <c r="AJ57" s="79">
        <f>3978000+481000+220000+345000+166000+145000</f>
        <v>5335000</v>
      </c>
      <c r="AK57" s="76"/>
      <c r="AL57" s="76"/>
      <c r="AM57" s="76"/>
      <c r="AN57" s="76"/>
      <c r="AO57" s="76"/>
      <c r="AP57" s="76"/>
      <c r="AQ57" s="76"/>
      <c r="AR57" s="85"/>
      <c r="AS57" s="76"/>
      <c r="AT57" s="76"/>
      <c r="AU57" s="76"/>
      <c r="AV57" s="76"/>
      <c r="AW57" s="76"/>
      <c r="AX57" s="76"/>
      <c r="AY57" s="76"/>
      <c r="AZ57" s="85"/>
      <c r="BA57" s="76"/>
      <c r="BB57" s="76"/>
      <c r="BC57" s="76"/>
      <c r="BD57" s="76"/>
      <c r="BE57" s="76"/>
      <c r="BF57" s="76"/>
      <c r="BG57" s="76"/>
      <c r="BH57" s="81"/>
      <c r="BI57" s="76"/>
      <c r="BJ57" s="76"/>
      <c r="BK57" s="76"/>
      <c r="BL57" s="76"/>
      <c r="BM57" s="76"/>
      <c r="BN57" s="76"/>
      <c r="BO57" s="76"/>
      <c r="BP57" s="81"/>
      <c r="BQ57" s="86"/>
      <c r="BR57" s="12"/>
      <c r="BS57" s="12"/>
      <c r="BT57" s="12"/>
      <c r="BU57" s="12"/>
      <c r="BV57" s="12"/>
      <c r="BW57" s="12"/>
      <c r="BX57" s="87"/>
      <c r="BY57" s="76"/>
      <c r="BZ57" s="76"/>
      <c r="CA57" s="76"/>
      <c r="CB57" s="76"/>
      <c r="CC57" s="76"/>
      <c r="CD57" s="76"/>
      <c r="CE57" s="76"/>
      <c r="CF57" s="81"/>
      <c r="CG57" s="76"/>
      <c r="CH57" s="76"/>
      <c r="CI57" s="76"/>
      <c r="CJ57" s="76"/>
      <c r="CK57" s="76"/>
      <c r="CL57" s="76"/>
      <c r="CM57" s="76"/>
      <c r="CN57" s="76"/>
    </row>
    <row r="58">
      <c r="A58" s="41" t="s">
        <v>705</v>
      </c>
      <c r="B58" s="94"/>
      <c r="C58" s="94" t="s">
        <v>325</v>
      </c>
      <c r="D58" s="18" t="s">
        <v>432</v>
      </c>
      <c r="E58" s="85"/>
      <c r="F58" s="80">
        <v>2021.0</v>
      </c>
      <c r="G58" s="41">
        <v>154.0</v>
      </c>
      <c r="H58" s="41">
        <v>4641.0</v>
      </c>
      <c r="I58" s="41">
        <v>2295.0</v>
      </c>
      <c r="J58" s="76"/>
      <c r="K58" s="41" t="s">
        <v>706</v>
      </c>
      <c r="L58" s="41">
        <v>9369.0</v>
      </c>
      <c r="M58" s="81"/>
      <c r="N58" s="3">
        <v>2023.0</v>
      </c>
      <c r="O58" s="76">
        <f>G58+I58</f>
        <v>2449</v>
      </c>
      <c r="P58" s="41" t="s">
        <v>548</v>
      </c>
      <c r="Q58" s="76">
        <f>6920+477490+313140+33398+14330</f>
        <v>845278</v>
      </c>
      <c r="R58" s="79" t="s">
        <v>707</v>
      </c>
      <c r="S58" s="82">
        <f t="shared" si="2"/>
        <v>847727</v>
      </c>
      <c r="T58" s="83">
        <v>0.9971110982663051</v>
      </c>
      <c r="U58" s="84"/>
      <c r="V58" s="84"/>
      <c r="W58" s="84"/>
      <c r="X58" s="84"/>
      <c r="Y58" s="84"/>
      <c r="Z58" s="84"/>
      <c r="AA58" s="84"/>
      <c r="AB58" s="84"/>
      <c r="AC58" s="84"/>
      <c r="AD58" s="84"/>
      <c r="AE58" s="84"/>
      <c r="AF58" s="84"/>
      <c r="AG58" s="84"/>
      <c r="AH58" s="84"/>
      <c r="AI58" s="84">
        <f>477490+313140+33398+14330</f>
        <v>838358</v>
      </c>
      <c r="AJ58" s="79"/>
      <c r="AK58" s="76"/>
      <c r="AL58" s="76"/>
      <c r="AM58" s="76"/>
      <c r="AN58" s="76"/>
      <c r="AO58" s="76"/>
      <c r="AP58" s="76"/>
      <c r="AQ58" s="76"/>
      <c r="AR58" s="85"/>
      <c r="AS58" s="76"/>
      <c r="AT58" s="76"/>
      <c r="AU58" s="76"/>
      <c r="AV58" s="76"/>
      <c r="AW58" s="76"/>
      <c r="AX58" s="76"/>
      <c r="AY58" s="76"/>
      <c r="AZ58" s="85"/>
      <c r="BA58" s="76"/>
      <c r="BB58" s="76"/>
      <c r="BC58" s="76"/>
      <c r="BD58" s="76"/>
      <c r="BE58" s="76"/>
      <c r="BF58" s="76"/>
      <c r="BG58" s="76"/>
      <c r="BH58" s="81"/>
      <c r="BI58" s="76"/>
      <c r="BJ58" s="76"/>
      <c r="BK58" s="76"/>
      <c r="BL58" s="76"/>
      <c r="BM58" s="76"/>
      <c r="BN58" s="76"/>
      <c r="BO58" s="76"/>
      <c r="BP58" s="81"/>
      <c r="BQ58" s="86"/>
      <c r="BR58" s="12"/>
      <c r="BS58" s="12"/>
      <c r="BT58" s="12"/>
      <c r="BU58" s="12"/>
      <c r="BV58" s="12"/>
      <c r="BW58" s="12"/>
      <c r="BX58" s="87"/>
      <c r="BY58" s="76"/>
      <c r="BZ58" s="76"/>
      <c r="CA58" s="76"/>
      <c r="CB58" s="76"/>
      <c r="CC58" s="76"/>
      <c r="CD58" s="76"/>
      <c r="CE58" s="76"/>
      <c r="CF58" s="81"/>
      <c r="CG58" s="76"/>
      <c r="CH58" s="76"/>
      <c r="CI58" s="76"/>
      <c r="CJ58" s="76"/>
      <c r="CK58" s="76"/>
      <c r="CL58" s="76"/>
      <c r="CM58" s="76"/>
      <c r="CN58" s="76"/>
    </row>
    <row r="59">
      <c r="A59" s="41" t="s">
        <v>708</v>
      </c>
      <c r="B59" s="77"/>
      <c r="C59" s="77" t="s">
        <v>260</v>
      </c>
      <c r="D59" s="88" t="s">
        <v>398</v>
      </c>
      <c r="E59" s="85"/>
      <c r="F59" s="80">
        <v>2021.0</v>
      </c>
      <c r="G59" s="96">
        <v>0.0</v>
      </c>
      <c r="I59" s="96">
        <v>0.31</v>
      </c>
      <c r="L59" s="106">
        <v>1885.128</v>
      </c>
      <c r="M59" s="107"/>
      <c r="N59" s="3">
        <v>2023.0</v>
      </c>
      <c r="O59" s="96">
        <f>I59</f>
        <v>0.31</v>
      </c>
      <c r="P59" s="3" t="s">
        <v>548</v>
      </c>
      <c r="Q59" s="106">
        <f>L59-O59</f>
        <v>1884.818</v>
      </c>
      <c r="R59" s="108" t="s">
        <v>709</v>
      </c>
      <c r="S59" s="82">
        <f t="shared" si="2"/>
        <v>1885.128</v>
      </c>
      <c r="T59" s="83">
        <v>0.9998355549331398</v>
      </c>
      <c r="U59" s="84">
        <v>1802.301</v>
      </c>
      <c r="V59" s="84">
        <v>17.803</v>
      </c>
      <c r="W59" s="84">
        <v>1.235</v>
      </c>
      <c r="X59" s="84">
        <v>0.073</v>
      </c>
      <c r="Y59" s="84">
        <v>0.018</v>
      </c>
      <c r="Z59" s="84">
        <v>14.642</v>
      </c>
      <c r="AA59" s="84">
        <v>47.873</v>
      </c>
      <c r="AB59" s="84"/>
      <c r="AC59" s="84"/>
      <c r="AD59" s="84"/>
      <c r="AE59" s="84">
        <v>0.873</v>
      </c>
      <c r="AF59" s="84"/>
      <c r="AG59" s="84"/>
      <c r="AH59" s="84"/>
      <c r="AI59" s="84"/>
      <c r="AJ59" s="79"/>
      <c r="AL59" s="76">
        <v>16.0</v>
      </c>
      <c r="AM59" s="76"/>
      <c r="AN59" s="76"/>
      <c r="AO59" s="76">
        <v>416.0</v>
      </c>
      <c r="AP59" s="76"/>
      <c r="AQ59" s="76"/>
      <c r="AR59" s="85"/>
      <c r="AS59" s="76"/>
      <c r="AT59" s="76"/>
      <c r="AU59" s="76"/>
      <c r="AV59" s="76"/>
      <c r="AW59" s="76"/>
      <c r="AX59" s="76"/>
      <c r="AY59" s="76"/>
      <c r="AZ59" s="85"/>
      <c r="BA59" s="76"/>
      <c r="BB59" s="76"/>
      <c r="BC59" s="76"/>
      <c r="BD59" s="76"/>
      <c r="BE59" s="76"/>
      <c r="BF59" s="76"/>
      <c r="BG59" s="76"/>
      <c r="BH59" s="81"/>
      <c r="BI59" s="76"/>
      <c r="BJ59" s="76"/>
      <c r="BK59" s="76"/>
      <c r="BL59" s="76"/>
      <c r="BM59" s="76"/>
      <c r="BN59" s="76"/>
      <c r="BO59" s="76"/>
      <c r="BP59" s="81"/>
      <c r="BQ59" s="86"/>
      <c r="BR59" s="12"/>
      <c r="BS59" s="12"/>
      <c r="BT59" s="12"/>
      <c r="BU59" s="12"/>
      <c r="BV59" s="12"/>
      <c r="BW59" s="12"/>
      <c r="BX59" s="87"/>
      <c r="BY59" s="76"/>
      <c r="BZ59" s="76"/>
      <c r="CA59" s="76"/>
      <c r="CB59" s="76"/>
      <c r="CC59" s="76"/>
      <c r="CD59" s="76"/>
      <c r="CE59" s="76"/>
      <c r="CF59" s="81"/>
      <c r="CG59" s="76"/>
      <c r="CH59" s="76"/>
      <c r="CI59" s="76"/>
      <c r="CJ59" s="76"/>
      <c r="CK59" s="76"/>
      <c r="CL59" s="76"/>
      <c r="CM59" s="76"/>
      <c r="CN59" s="76"/>
    </row>
    <row r="60">
      <c r="A60" s="41" t="s">
        <v>710</v>
      </c>
      <c r="B60" s="77"/>
      <c r="C60" s="77" t="s">
        <v>262</v>
      </c>
      <c r="D60" s="88" t="s">
        <v>711</v>
      </c>
      <c r="E60" s="85"/>
      <c r="F60" s="80">
        <v>2022.0</v>
      </c>
      <c r="G60" s="41">
        <v>15399.0</v>
      </c>
      <c r="H60" s="41">
        <v>33323.0</v>
      </c>
      <c r="I60" s="41">
        <v>31905.0</v>
      </c>
      <c r="J60" s="76"/>
      <c r="K60" s="41">
        <v>362351.0</v>
      </c>
      <c r="L60" s="41"/>
      <c r="M60" s="81"/>
      <c r="N60" s="3">
        <v>2023.0</v>
      </c>
      <c r="O60" s="76">
        <f>G60+I60</f>
        <v>47304</v>
      </c>
      <c r="P60" s="41" t="s">
        <v>548</v>
      </c>
      <c r="Q60" s="76">
        <f t="shared" ref="Q60:Q64" si="19">K60</f>
        <v>362351</v>
      </c>
      <c r="R60" s="79" t="s">
        <v>712</v>
      </c>
      <c r="S60" s="82">
        <f t="shared" si="2"/>
        <v>409655</v>
      </c>
      <c r="T60" s="83">
        <v>0.8845272241276195</v>
      </c>
      <c r="U60" s="84">
        <f>123994+120756</f>
        <v>244750</v>
      </c>
      <c r="V60" s="84"/>
      <c r="W60" s="84"/>
      <c r="X60" s="84"/>
      <c r="Y60" s="84"/>
      <c r="Z60" s="84"/>
      <c r="AA60" s="84"/>
      <c r="AB60" s="84"/>
      <c r="AC60" s="84"/>
      <c r="AD60" s="84"/>
      <c r="AE60" s="84"/>
      <c r="AF60" s="84"/>
      <c r="AG60" s="84"/>
      <c r="AH60" s="84"/>
      <c r="AI60" s="84"/>
      <c r="AJ60" s="79"/>
      <c r="AK60" s="76"/>
      <c r="AL60" s="76"/>
      <c r="AM60" s="76"/>
      <c r="AN60" s="76"/>
      <c r="AO60" s="76"/>
      <c r="AP60" s="76"/>
      <c r="AQ60" s="76"/>
      <c r="AR60" s="85"/>
      <c r="AS60" s="76"/>
      <c r="AT60" s="76"/>
      <c r="AU60" s="76"/>
      <c r="AV60" s="76"/>
      <c r="AW60" s="76"/>
      <c r="AX60" s="76"/>
      <c r="AY60" s="76"/>
      <c r="AZ60" s="85"/>
      <c r="BA60" s="76"/>
      <c r="BB60" s="76"/>
      <c r="BC60" s="76"/>
      <c r="BD60" s="76"/>
      <c r="BE60" s="76"/>
      <c r="BF60" s="76"/>
      <c r="BG60" s="76"/>
      <c r="BH60" s="81"/>
      <c r="BI60" s="76"/>
      <c r="BJ60" s="76"/>
      <c r="BK60" s="76"/>
      <c r="BL60" s="76"/>
      <c r="BM60" s="76"/>
      <c r="BN60" s="76"/>
      <c r="BO60" s="76"/>
      <c r="BP60" s="81"/>
      <c r="BQ60" s="86"/>
      <c r="BR60" s="12"/>
      <c r="BS60" s="12"/>
      <c r="BT60" s="12"/>
      <c r="BU60" s="12"/>
      <c r="BV60" s="12"/>
      <c r="BW60" s="12"/>
      <c r="BX60" s="87"/>
      <c r="BY60" s="76"/>
      <c r="BZ60" s="76"/>
      <c r="CA60" s="76"/>
      <c r="CB60" s="76"/>
      <c r="CC60" s="76"/>
      <c r="CD60" s="76"/>
      <c r="CE60" s="76"/>
      <c r="CF60" s="81"/>
      <c r="CG60" s="76"/>
      <c r="CH60" s="76"/>
      <c r="CI60" s="76"/>
      <c r="CJ60" s="76"/>
      <c r="CK60" s="76"/>
      <c r="CL60" s="76"/>
      <c r="CM60" s="76"/>
      <c r="CN60" s="76"/>
    </row>
    <row r="61">
      <c r="A61" s="76" t="s">
        <v>93</v>
      </c>
      <c r="B61" s="77"/>
      <c r="C61" s="77" t="s">
        <v>263</v>
      </c>
      <c r="D61" s="88" t="s">
        <v>401</v>
      </c>
      <c r="E61" s="85"/>
      <c r="F61" s="80" t="s">
        <v>713</v>
      </c>
      <c r="G61" s="76">
        <v>16300.0</v>
      </c>
      <c r="H61" s="76">
        <v>101450.0</v>
      </c>
      <c r="I61" s="76">
        <v>74060.0</v>
      </c>
      <c r="J61" s="76">
        <v>90400.0</v>
      </c>
      <c r="K61" s="76">
        <v>123400.0</v>
      </c>
      <c r="L61" s="76"/>
      <c r="M61" s="81"/>
      <c r="N61" s="3">
        <v>2023.0</v>
      </c>
      <c r="O61" s="76">
        <f>J61</f>
        <v>90400</v>
      </c>
      <c r="P61" s="41" t="s">
        <v>548</v>
      </c>
      <c r="Q61" s="76">
        <f t="shared" si="19"/>
        <v>123400</v>
      </c>
      <c r="R61" s="79" t="s">
        <v>714</v>
      </c>
      <c r="S61" s="82">
        <f t="shared" si="2"/>
        <v>213800</v>
      </c>
      <c r="T61" s="83">
        <v>0.5771749298409729</v>
      </c>
      <c r="U61" s="84"/>
      <c r="V61" s="84"/>
      <c r="W61" s="84"/>
      <c r="X61" s="84"/>
      <c r="Y61" s="84"/>
      <c r="Z61" s="84"/>
      <c r="AA61" s="84"/>
      <c r="AB61" s="84"/>
      <c r="AC61" s="84"/>
      <c r="AD61" s="84"/>
      <c r="AE61" s="84"/>
      <c r="AF61" s="84"/>
      <c r="AG61" s="84"/>
      <c r="AH61" s="84"/>
      <c r="AI61" s="84"/>
      <c r="AJ61" s="79"/>
      <c r="AK61" s="76">
        <v>15900.0</v>
      </c>
      <c r="AL61" s="76">
        <v>93000.0</v>
      </c>
      <c r="AM61" s="76"/>
      <c r="AN61" s="76"/>
      <c r="AO61" s="76"/>
      <c r="AP61" s="76"/>
      <c r="AQ61" s="76"/>
      <c r="AR61" s="85"/>
      <c r="AS61" s="76"/>
      <c r="AT61" s="76"/>
      <c r="AU61" s="76"/>
      <c r="AV61" s="76"/>
      <c r="AW61" s="76"/>
      <c r="AX61" s="76"/>
      <c r="AY61" s="76"/>
      <c r="AZ61" s="85"/>
      <c r="BA61" s="76"/>
      <c r="BB61" s="76"/>
      <c r="BC61" s="76"/>
      <c r="BD61" s="76"/>
      <c r="BE61" s="76"/>
      <c r="BF61" s="76"/>
      <c r="BG61" s="76"/>
      <c r="BH61" s="81"/>
      <c r="BI61" s="76"/>
      <c r="BJ61" s="76"/>
      <c r="BK61" s="76"/>
      <c r="BL61" s="76"/>
      <c r="BM61" s="76"/>
      <c r="BN61" s="76"/>
      <c r="BO61" s="76"/>
      <c r="BP61" s="81"/>
      <c r="BQ61" s="86"/>
      <c r="BR61" s="12"/>
      <c r="BS61" s="12"/>
      <c r="BT61" s="12"/>
      <c r="BU61" s="12"/>
      <c r="BV61" s="12"/>
      <c r="BW61" s="12"/>
      <c r="BX61" s="87"/>
      <c r="BY61" s="76"/>
      <c r="BZ61" s="76"/>
      <c r="CA61" s="76"/>
      <c r="CB61" s="76"/>
      <c r="CC61" s="76"/>
      <c r="CD61" s="76"/>
      <c r="CE61" s="76"/>
      <c r="CF61" s="81"/>
      <c r="CG61" s="76"/>
      <c r="CH61" s="76"/>
      <c r="CI61" s="76"/>
      <c r="CJ61" s="76"/>
      <c r="CK61" s="76"/>
      <c r="CL61" s="76"/>
      <c r="CM61" s="76"/>
      <c r="CN61" s="76"/>
    </row>
    <row r="62">
      <c r="A62" s="76" t="s">
        <v>94</v>
      </c>
      <c r="B62" s="77"/>
      <c r="C62" s="77" t="s">
        <v>264</v>
      </c>
      <c r="D62" s="88" t="s">
        <v>402</v>
      </c>
      <c r="E62" s="85"/>
      <c r="F62" s="80" t="s">
        <v>715</v>
      </c>
      <c r="G62" s="76">
        <v>295.0</v>
      </c>
      <c r="H62" s="76">
        <v>400.0</v>
      </c>
      <c r="I62" s="76">
        <v>312.0</v>
      </c>
      <c r="J62" s="76"/>
      <c r="K62" s="76">
        <v>82378.0</v>
      </c>
      <c r="L62" s="76"/>
      <c r="M62" s="81"/>
      <c r="N62" s="3">
        <v>2023.0</v>
      </c>
      <c r="O62" s="76">
        <f t="shared" ref="O62:O65" si="20">G62+I62</f>
        <v>607</v>
      </c>
      <c r="P62" s="41" t="s">
        <v>548</v>
      </c>
      <c r="Q62" s="76">
        <f t="shared" si="19"/>
        <v>82378</v>
      </c>
      <c r="R62" s="79" t="s">
        <v>716</v>
      </c>
      <c r="S62" s="82">
        <f t="shared" si="2"/>
        <v>82985</v>
      </c>
      <c r="T62" s="83">
        <v>0.9926854250768211</v>
      </c>
      <c r="U62" s="84">
        <v>23325.0</v>
      </c>
      <c r="V62" s="84">
        <v>4503.0</v>
      </c>
      <c r="W62" s="84">
        <v>197.0</v>
      </c>
      <c r="X62" s="84">
        <v>1494.0</v>
      </c>
      <c r="Y62" s="84"/>
      <c r="Z62" s="84">
        <v>1663.0</v>
      </c>
      <c r="AA62" s="84">
        <v>553.0</v>
      </c>
      <c r="AB62" s="84"/>
      <c r="AC62" s="84">
        <v>558.0</v>
      </c>
      <c r="AD62" s="84"/>
      <c r="AE62" s="84">
        <v>50000.0</v>
      </c>
      <c r="AF62" s="84">
        <v>85.0</v>
      </c>
      <c r="AG62" s="84"/>
      <c r="AH62" s="84"/>
      <c r="AI62" s="84"/>
      <c r="AJ62" s="79"/>
      <c r="AK62" s="76">
        <v>207.0</v>
      </c>
      <c r="AL62" s="76">
        <v>343.0</v>
      </c>
      <c r="AM62" s="76">
        <v>263.0</v>
      </c>
      <c r="AN62" s="76"/>
      <c r="AO62" s="76">
        <v>6082.0</v>
      </c>
      <c r="AP62" s="76"/>
      <c r="AQ62" s="76"/>
      <c r="AR62" s="85"/>
      <c r="AS62" s="76"/>
      <c r="AT62" s="76"/>
      <c r="AU62" s="76"/>
      <c r="AV62" s="76"/>
      <c r="AW62" s="76"/>
      <c r="AX62" s="76"/>
      <c r="AY62" s="76"/>
      <c r="AZ62" s="85"/>
      <c r="BA62" s="76"/>
      <c r="BB62" s="76"/>
      <c r="BC62" s="76"/>
      <c r="BD62" s="76"/>
      <c r="BE62" s="76"/>
      <c r="BF62" s="76"/>
      <c r="BG62" s="76"/>
      <c r="BH62" s="81"/>
      <c r="BI62" s="76"/>
      <c r="BJ62" s="76"/>
      <c r="BK62" s="76"/>
      <c r="BL62" s="76"/>
      <c r="BM62" s="76"/>
      <c r="BN62" s="76"/>
      <c r="BO62" s="76"/>
      <c r="BP62" s="81"/>
      <c r="BQ62" s="86"/>
      <c r="BR62" s="12"/>
      <c r="BS62" s="12"/>
      <c r="BT62" s="12"/>
      <c r="BU62" s="12"/>
      <c r="BV62" s="12"/>
      <c r="BW62" s="12"/>
      <c r="BX62" s="87"/>
      <c r="BY62" s="76"/>
      <c r="BZ62" s="76"/>
      <c r="CA62" s="76"/>
      <c r="CB62" s="76"/>
      <c r="CC62" s="76"/>
      <c r="CD62" s="76"/>
      <c r="CE62" s="76"/>
      <c r="CF62" s="81"/>
      <c r="CG62" s="76"/>
      <c r="CH62" s="76"/>
      <c r="CI62" s="76"/>
      <c r="CJ62" s="76"/>
      <c r="CK62" s="76"/>
      <c r="CL62" s="76"/>
      <c r="CM62" s="76"/>
      <c r="CN62" s="76"/>
    </row>
    <row r="63">
      <c r="A63" s="76" t="s">
        <v>95</v>
      </c>
      <c r="B63" s="77"/>
      <c r="C63" s="77" t="s">
        <v>265</v>
      </c>
      <c r="D63" s="88" t="s">
        <v>403</v>
      </c>
      <c r="E63" s="85"/>
      <c r="F63" s="80" t="s">
        <v>547</v>
      </c>
      <c r="G63" s="76">
        <v>54000.0</v>
      </c>
      <c r="H63" s="76"/>
      <c r="I63" s="76">
        <v>12000.0</v>
      </c>
      <c r="J63" s="76"/>
      <c r="K63" s="76">
        <v>609000.0</v>
      </c>
      <c r="L63" s="76">
        <v>675000.0</v>
      </c>
      <c r="M63" s="81"/>
      <c r="N63" s="3">
        <v>2023.0</v>
      </c>
      <c r="O63" s="76">
        <f t="shared" si="20"/>
        <v>66000</v>
      </c>
      <c r="P63" s="41" t="s">
        <v>548</v>
      </c>
      <c r="Q63" s="76">
        <f t="shared" si="19"/>
        <v>609000</v>
      </c>
      <c r="R63" s="79" t="s">
        <v>717</v>
      </c>
      <c r="S63" s="82">
        <f t="shared" si="2"/>
        <v>675000</v>
      </c>
      <c r="T63" s="83">
        <v>0.9022222222222223</v>
      </c>
      <c r="U63" s="84">
        <v>196000.0</v>
      </c>
      <c r="V63" s="84">
        <v>11600.0</v>
      </c>
      <c r="W63" s="84">
        <v>40000.0</v>
      </c>
      <c r="X63" s="84">
        <v>54000.0</v>
      </c>
      <c r="Y63" s="84"/>
      <c r="Z63" s="84">
        <v>4000.0</v>
      </c>
      <c r="AA63" s="84"/>
      <c r="AB63" s="84"/>
      <c r="AC63" s="84">
        <v>199000.0</v>
      </c>
      <c r="AD63" s="84"/>
      <c r="AE63" s="84"/>
      <c r="AF63" s="84"/>
      <c r="AG63" s="84"/>
      <c r="AH63" s="84"/>
      <c r="AI63" s="84"/>
      <c r="AJ63" s="79"/>
      <c r="AK63" s="76">
        <v>54.0</v>
      </c>
      <c r="AL63" s="76">
        <v>12.0</v>
      </c>
      <c r="AM63" s="76">
        <v>609.0</v>
      </c>
      <c r="AN63" s="76"/>
      <c r="AO63" s="76"/>
      <c r="AP63" s="76"/>
      <c r="AQ63" s="76"/>
      <c r="AR63" s="85"/>
      <c r="AS63" s="76"/>
      <c r="AT63" s="76"/>
      <c r="AU63" s="76"/>
      <c r="AV63" s="76"/>
      <c r="AW63" s="76"/>
      <c r="AX63" s="76"/>
      <c r="AY63" s="76"/>
      <c r="AZ63" s="85"/>
      <c r="BA63" s="76"/>
      <c r="BB63" s="76"/>
      <c r="BC63" s="76"/>
      <c r="BD63" s="76"/>
      <c r="BE63" s="76"/>
      <c r="BF63" s="76"/>
      <c r="BG63" s="76"/>
      <c r="BH63" s="81"/>
      <c r="BI63" s="76"/>
      <c r="BJ63" s="76"/>
      <c r="BK63" s="76"/>
      <c r="BL63" s="76"/>
      <c r="BM63" s="76"/>
      <c r="BN63" s="76"/>
      <c r="BO63" s="76"/>
      <c r="BP63" s="81"/>
      <c r="BQ63" s="86"/>
      <c r="BR63" s="12"/>
      <c r="BS63" s="12"/>
      <c r="BT63" s="12"/>
      <c r="BU63" s="12"/>
      <c r="BV63" s="12"/>
      <c r="BW63" s="12"/>
      <c r="BX63" s="87"/>
      <c r="BY63" s="76"/>
      <c r="BZ63" s="76"/>
      <c r="CA63" s="76"/>
      <c r="CB63" s="76"/>
      <c r="CC63" s="76"/>
      <c r="CD63" s="76"/>
      <c r="CE63" s="76"/>
      <c r="CF63" s="81"/>
      <c r="CG63" s="76"/>
      <c r="CH63" s="76"/>
      <c r="CI63" s="76"/>
      <c r="CJ63" s="76"/>
      <c r="CK63" s="76"/>
      <c r="CL63" s="76"/>
      <c r="CM63" s="76"/>
      <c r="CN63" s="76"/>
    </row>
    <row r="64">
      <c r="A64" s="76" t="s">
        <v>96</v>
      </c>
      <c r="B64" s="77"/>
      <c r="C64" s="77" t="s">
        <v>266</v>
      </c>
      <c r="D64" s="88" t="s">
        <v>404</v>
      </c>
      <c r="E64" s="85"/>
      <c r="F64" s="80" t="s">
        <v>547</v>
      </c>
      <c r="G64" s="76">
        <v>106.0</v>
      </c>
      <c r="H64" s="76">
        <v>3080.0</v>
      </c>
      <c r="I64" s="76">
        <v>853.0</v>
      </c>
      <c r="J64" s="76"/>
      <c r="K64" s="76">
        <v>4617.0</v>
      </c>
      <c r="L64" s="76">
        <v>5577.0</v>
      </c>
      <c r="M64" s="81"/>
      <c r="N64" s="3">
        <v>2023.0</v>
      </c>
      <c r="O64" s="76">
        <f t="shared" si="20"/>
        <v>959</v>
      </c>
      <c r="P64" s="41" t="s">
        <v>548</v>
      </c>
      <c r="Q64" s="76">
        <f t="shared" si="19"/>
        <v>4617</v>
      </c>
      <c r="R64" s="79" t="s">
        <v>718</v>
      </c>
      <c r="S64" s="82">
        <f t="shared" si="2"/>
        <v>5576</v>
      </c>
      <c r="T64" s="83">
        <v>0.828012912482066</v>
      </c>
      <c r="U64" s="84"/>
      <c r="V64" s="84" t="s">
        <v>719</v>
      </c>
      <c r="W64" s="84">
        <v>220.0</v>
      </c>
      <c r="X64" s="84"/>
      <c r="Y64" s="84">
        <v>400.0</v>
      </c>
      <c r="Z64" s="84">
        <v>4.0</v>
      </c>
      <c r="AA64" s="84"/>
      <c r="AB64" s="84"/>
      <c r="AC64" s="84"/>
      <c r="AD64" s="84"/>
      <c r="AE64" s="84"/>
      <c r="AF64" s="84"/>
      <c r="AG64" s="84" t="s">
        <v>720</v>
      </c>
      <c r="AH64" s="84"/>
      <c r="AI64" s="84"/>
      <c r="AJ64" s="79">
        <v>83.0</v>
      </c>
      <c r="AK64" s="76">
        <v>78.0</v>
      </c>
      <c r="AL64" s="76">
        <v>820.0</v>
      </c>
      <c r="AM64" s="76">
        <v>3663.0</v>
      </c>
      <c r="AN64" s="76"/>
      <c r="AO64" s="76"/>
      <c r="AP64" s="76"/>
      <c r="AQ64" s="76"/>
      <c r="AR64" s="85"/>
      <c r="AS64" s="76"/>
      <c r="AT64" s="76"/>
      <c r="AU64" s="76"/>
      <c r="AV64" s="76"/>
      <c r="AW64" s="76"/>
      <c r="AX64" s="76"/>
      <c r="AY64" s="76"/>
      <c r="AZ64" s="85"/>
      <c r="BA64" s="76"/>
      <c r="BB64" s="76"/>
      <c r="BC64" s="76"/>
      <c r="BD64" s="76"/>
      <c r="BE64" s="76"/>
      <c r="BF64" s="76"/>
      <c r="BG64" s="76"/>
      <c r="BH64" s="81"/>
      <c r="BI64" s="76"/>
      <c r="BJ64" s="76"/>
      <c r="BK64" s="76"/>
      <c r="BL64" s="76"/>
      <c r="BM64" s="76"/>
      <c r="BN64" s="76"/>
      <c r="BO64" s="76"/>
      <c r="BP64" s="81"/>
      <c r="BQ64" s="86"/>
      <c r="BR64" s="12"/>
      <c r="BS64" s="12"/>
      <c r="BT64" s="12"/>
      <c r="BU64" s="12"/>
      <c r="BV64" s="12"/>
      <c r="BW64" s="12"/>
      <c r="BX64" s="87"/>
      <c r="BY64" s="76"/>
      <c r="BZ64" s="76"/>
      <c r="CA64" s="76"/>
      <c r="CB64" s="76"/>
      <c r="CC64" s="76"/>
      <c r="CD64" s="76"/>
      <c r="CE64" s="76"/>
      <c r="CF64" s="81"/>
      <c r="CG64" s="76"/>
      <c r="CH64" s="76"/>
      <c r="CI64" s="76"/>
      <c r="CJ64" s="76"/>
      <c r="CK64" s="76"/>
      <c r="CL64" s="76"/>
      <c r="CM64" s="76"/>
      <c r="CN64" s="76"/>
    </row>
    <row r="65">
      <c r="A65" s="76" t="s">
        <v>97</v>
      </c>
      <c r="B65" s="77"/>
      <c r="C65" s="77" t="s">
        <v>267</v>
      </c>
      <c r="D65" s="88" t="s">
        <v>721</v>
      </c>
      <c r="E65" s="85"/>
      <c r="F65" s="80" t="s">
        <v>591</v>
      </c>
      <c r="G65" s="76">
        <v>16039.0</v>
      </c>
      <c r="H65" s="76"/>
      <c r="I65" s="76">
        <v>15200.0</v>
      </c>
      <c r="J65" s="76"/>
      <c r="K65" s="76"/>
      <c r="L65" s="76"/>
      <c r="M65" s="81"/>
      <c r="N65" s="3">
        <v>2023.0</v>
      </c>
      <c r="O65" s="76">
        <f t="shared" si="20"/>
        <v>31239</v>
      </c>
      <c r="P65" s="41" t="s">
        <v>548</v>
      </c>
      <c r="Q65" s="76">
        <f>3601306+134309+32652+3503</f>
        <v>3771770</v>
      </c>
      <c r="R65" s="79" t="s">
        <v>722</v>
      </c>
      <c r="S65" s="82">
        <f t="shared" si="2"/>
        <v>3803009</v>
      </c>
      <c r="T65" s="83">
        <v>0.9917857149430885</v>
      </c>
      <c r="U65" s="84">
        <v>134309.0</v>
      </c>
      <c r="V65" s="84"/>
      <c r="W65" s="84"/>
      <c r="X65" s="84">
        <v>32652.0</v>
      </c>
      <c r="Y65" s="84"/>
      <c r="Z65" s="84">
        <v>3503.0</v>
      </c>
      <c r="AA65" s="84"/>
      <c r="AB65" s="84"/>
      <c r="AC65" s="84"/>
      <c r="AD65" s="84"/>
      <c r="AE65" s="84">
        <v>3601306.0</v>
      </c>
      <c r="AF65" s="84"/>
      <c r="AG65" s="84"/>
      <c r="AH65" s="84"/>
      <c r="AI65" s="84"/>
      <c r="AJ65" s="79"/>
      <c r="AK65" s="76"/>
      <c r="AL65" s="76"/>
      <c r="AM65" s="76"/>
      <c r="AN65" s="76"/>
      <c r="AO65" s="76"/>
      <c r="AP65" s="76"/>
      <c r="AQ65" s="76"/>
      <c r="AR65" s="85"/>
      <c r="AS65" s="76"/>
      <c r="AT65" s="76"/>
      <c r="AU65" s="76"/>
      <c r="AV65" s="76"/>
      <c r="AW65" s="76"/>
      <c r="AX65" s="76"/>
      <c r="AY65" s="76"/>
      <c r="AZ65" s="85"/>
      <c r="BA65" s="76"/>
      <c r="BB65" s="76"/>
      <c r="BC65" s="76"/>
      <c r="BD65" s="76"/>
      <c r="BE65" s="76"/>
      <c r="BF65" s="76"/>
      <c r="BG65" s="76"/>
      <c r="BH65" s="81"/>
      <c r="BI65" s="76"/>
      <c r="BJ65" s="76"/>
      <c r="BK65" s="76"/>
      <c r="BL65" s="76"/>
      <c r="BM65" s="76"/>
      <c r="BN65" s="76"/>
      <c r="BO65" s="76"/>
      <c r="BP65" s="81"/>
      <c r="BQ65" s="86"/>
      <c r="BR65" s="12"/>
      <c r="BS65" s="12"/>
      <c r="BT65" s="12"/>
      <c r="BU65" s="12"/>
      <c r="BV65" s="12"/>
      <c r="BW65" s="12"/>
      <c r="BX65" s="87"/>
      <c r="BY65" s="76"/>
      <c r="BZ65" s="76"/>
      <c r="CA65" s="76"/>
      <c r="CB65" s="76"/>
      <c r="CC65" s="76"/>
      <c r="CD65" s="76"/>
      <c r="CE65" s="76"/>
      <c r="CF65" s="81"/>
      <c r="CG65" s="76"/>
      <c r="CH65" s="76"/>
      <c r="CI65" s="76"/>
      <c r="CJ65" s="76"/>
      <c r="CK65" s="76"/>
      <c r="CL65" s="76"/>
      <c r="CM65" s="76"/>
      <c r="CN65" s="76"/>
    </row>
    <row r="66">
      <c r="A66" s="41" t="s">
        <v>723</v>
      </c>
      <c r="B66" s="94"/>
      <c r="C66" s="94" t="s">
        <v>268</v>
      </c>
      <c r="D66" s="88" t="s">
        <v>406</v>
      </c>
      <c r="E66" s="85"/>
      <c r="F66" s="80">
        <v>2006.0</v>
      </c>
      <c r="G66" s="76">
        <v>9577.0</v>
      </c>
      <c r="H66" s="76">
        <v>2879.0</v>
      </c>
      <c r="I66" s="76"/>
      <c r="J66" s="76"/>
      <c r="K66" s="76">
        <v>80431.0</v>
      </c>
      <c r="L66" s="76">
        <v>92887.0</v>
      </c>
      <c r="M66" s="81"/>
      <c r="N66" s="3">
        <v>2023.0</v>
      </c>
      <c r="O66" s="76">
        <f>G66+H66</f>
        <v>12456</v>
      </c>
      <c r="P66" s="41" t="s">
        <v>508</v>
      </c>
      <c r="Q66" s="76">
        <f>K66</f>
        <v>80431</v>
      </c>
      <c r="R66" s="79" t="s">
        <v>724</v>
      </c>
      <c r="S66" s="82">
        <f t="shared" si="2"/>
        <v>92887</v>
      </c>
      <c r="T66" s="83">
        <v>0.8659015793383358</v>
      </c>
      <c r="U66" s="84"/>
      <c r="V66" s="84"/>
      <c r="W66" s="84"/>
      <c r="X66" s="84">
        <v>63106.0</v>
      </c>
      <c r="Y66" s="84"/>
      <c r="Z66" s="84">
        <v>4497.0</v>
      </c>
      <c r="AA66" s="84"/>
      <c r="AB66" s="84"/>
      <c r="AC66" s="84"/>
      <c r="AD66" s="84"/>
      <c r="AE66" s="84"/>
      <c r="AF66" s="84"/>
      <c r="AG66" s="84"/>
      <c r="AH66" s="84">
        <v>12828.0</v>
      </c>
      <c r="AI66" s="84"/>
      <c r="AJ66" s="79"/>
      <c r="AK66" s="76"/>
      <c r="AL66" s="76"/>
      <c r="AM66" s="76"/>
      <c r="AN66" s="76"/>
      <c r="AO66" s="76"/>
      <c r="AP66" s="76"/>
      <c r="AQ66" s="76"/>
      <c r="AR66" s="85"/>
      <c r="AS66" s="76"/>
      <c r="AT66" s="76"/>
      <c r="AU66" s="76"/>
      <c r="AV66" s="76"/>
      <c r="AW66" s="76"/>
      <c r="AX66" s="76"/>
      <c r="AY66" s="76"/>
      <c r="AZ66" s="85"/>
      <c r="BA66" s="76"/>
      <c r="BB66" s="76"/>
      <c r="BC66" s="76"/>
      <c r="BD66" s="76"/>
      <c r="BE66" s="76"/>
      <c r="BF66" s="76"/>
      <c r="BG66" s="76"/>
      <c r="BH66" s="81"/>
      <c r="BI66" s="76"/>
      <c r="BJ66" s="76"/>
      <c r="BK66" s="76"/>
      <c r="BL66" s="76"/>
      <c r="BM66" s="76"/>
      <c r="BN66" s="76"/>
      <c r="BO66" s="76"/>
      <c r="BP66" s="81"/>
      <c r="BQ66" s="86"/>
      <c r="BR66" s="12"/>
      <c r="BS66" s="12"/>
      <c r="BT66" s="12"/>
      <c r="BU66" s="12"/>
      <c r="BV66" s="12"/>
      <c r="BW66" s="12"/>
      <c r="BX66" s="87"/>
      <c r="BY66" s="76"/>
      <c r="BZ66" s="76"/>
      <c r="CA66" s="76"/>
      <c r="CB66" s="76"/>
      <c r="CC66" s="76"/>
      <c r="CD66" s="76"/>
      <c r="CE66" s="76"/>
      <c r="CF66" s="81"/>
      <c r="CG66" s="76"/>
      <c r="CH66" s="76"/>
      <c r="CI66" s="76"/>
      <c r="CJ66" s="76"/>
      <c r="CK66" s="76"/>
      <c r="CL66" s="76"/>
      <c r="CM66" s="76"/>
      <c r="CN66" s="76"/>
    </row>
    <row r="67">
      <c r="A67" s="76" t="s">
        <v>99</v>
      </c>
      <c r="B67" s="94"/>
      <c r="C67" s="94" t="s">
        <v>269</v>
      </c>
      <c r="D67" s="88" t="s">
        <v>407</v>
      </c>
      <c r="E67" s="85"/>
      <c r="F67" s="80" t="s">
        <v>687</v>
      </c>
      <c r="G67" s="76">
        <v>61467.0</v>
      </c>
      <c r="H67" s="76">
        <v>283571.0</v>
      </c>
      <c r="I67" s="76">
        <v>17621.0</v>
      </c>
      <c r="J67" s="76"/>
      <c r="K67" s="76"/>
      <c r="L67" s="76">
        <v>2.37238E7</v>
      </c>
      <c r="M67" s="81">
        <v>370009.0</v>
      </c>
      <c r="N67" s="3">
        <v>2023.0</v>
      </c>
      <c r="O67" s="76">
        <f t="shared" ref="O67:O68" si="21">G67+I67</f>
        <v>79088</v>
      </c>
      <c r="P67" s="41" t="s">
        <v>548</v>
      </c>
      <c r="Q67" s="76">
        <f>13987358+286463+31325+1006777+34069+52848+397390+1811155+3819585+1480157+421964</f>
        <v>23329091</v>
      </c>
      <c r="R67" s="79" t="s">
        <v>725</v>
      </c>
      <c r="S67" s="82">
        <f t="shared" si="2"/>
        <v>23408179</v>
      </c>
      <c r="T67" s="83">
        <v>0.99662135187876</v>
      </c>
      <c r="U67" s="84">
        <v>1.3987358E7</v>
      </c>
      <c r="V67" s="84">
        <v>286463.0</v>
      </c>
      <c r="W67" s="84">
        <v>31325.0</v>
      </c>
      <c r="X67" s="84">
        <v>1006777.0</v>
      </c>
      <c r="Y67" s="84">
        <v>34069.0</v>
      </c>
      <c r="Z67" s="84">
        <v>52848.0</v>
      </c>
      <c r="AA67" s="84">
        <v>397390.0</v>
      </c>
      <c r="AB67" s="84"/>
      <c r="AC67" s="84">
        <v>1811155.0</v>
      </c>
      <c r="AD67" s="84"/>
      <c r="AE67" s="84">
        <v>3819585.0</v>
      </c>
      <c r="AF67" s="84">
        <v>1480157.0</v>
      </c>
      <c r="AG67" s="84"/>
      <c r="AH67" s="84">
        <v>421964.0</v>
      </c>
      <c r="AI67" s="84"/>
      <c r="AJ67" s="79"/>
      <c r="AK67" s="76"/>
      <c r="AL67" s="76"/>
      <c r="AM67" s="76"/>
      <c r="AN67" s="76"/>
      <c r="AO67" s="76"/>
      <c r="AP67" s="76"/>
      <c r="AQ67" s="76"/>
      <c r="AR67" s="85"/>
      <c r="AS67" s="76"/>
      <c r="AT67" s="76"/>
      <c r="AU67" s="76"/>
      <c r="AV67" s="76"/>
      <c r="AW67" s="76"/>
      <c r="AX67" s="76"/>
      <c r="AY67" s="76"/>
      <c r="AZ67" s="85"/>
      <c r="BA67" s="76"/>
      <c r="BB67" s="76"/>
      <c r="BC67" s="76"/>
      <c r="BD67" s="76"/>
      <c r="BE67" s="76"/>
      <c r="BF67" s="76"/>
      <c r="BG67" s="76"/>
      <c r="BH67" s="81"/>
      <c r="BI67" s="76"/>
      <c r="BJ67" s="76"/>
      <c r="BK67" s="76"/>
      <c r="BL67" s="76"/>
      <c r="BM67" s="76"/>
      <c r="BN67" s="76"/>
      <c r="BO67" s="76"/>
      <c r="BP67" s="81"/>
      <c r="BQ67" s="86"/>
      <c r="BR67" s="12"/>
      <c r="BS67" s="12"/>
      <c r="BT67" s="12"/>
      <c r="BU67" s="12"/>
      <c r="BV67" s="12"/>
      <c r="BW67" s="12"/>
      <c r="BX67" s="87"/>
      <c r="BY67" s="76"/>
      <c r="BZ67" s="76"/>
      <c r="CA67" s="76"/>
      <c r="CB67" s="76"/>
      <c r="CC67" s="76"/>
      <c r="CD67" s="76"/>
      <c r="CE67" s="76"/>
      <c r="CF67" s="81"/>
      <c r="CG67" s="76"/>
      <c r="CH67" s="76"/>
      <c r="CI67" s="76"/>
      <c r="CJ67" s="76"/>
      <c r="CK67" s="76"/>
      <c r="CL67" s="76"/>
      <c r="CM67" s="76"/>
      <c r="CN67" s="76"/>
    </row>
    <row r="68">
      <c r="A68" s="76" t="s">
        <v>100</v>
      </c>
      <c r="B68" s="77"/>
      <c r="C68" s="77" t="s">
        <v>270</v>
      </c>
      <c r="D68" s="18" t="s">
        <v>408</v>
      </c>
      <c r="E68" s="85"/>
      <c r="F68" s="80">
        <v>2017.0</v>
      </c>
      <c r="G68" s="76">
        <v>14.0</v>
      </c>
      <c r="H68" s="76"/>
      <c r="I68" s="76">
        <v>8.0</v>
      </c>
      <c r="J68" s="76"/>
      <c r="K68" s="76">
        <v>16.0</v>
      </c>
      <c r="L68" s="76"/>
      <c r="M68" s="81"/>
      <c r="N68" s="3">
        <v>2023.0</v>
      </c>
      <c r="O68" s="76">
        <f t="shared" si="21"/>
        <v>22</v>
      </c>
      <c r="P68" s="41" t="s">
        <v>548</v>
      </c>
      <c r="Q68" s="76">
        <f>K68</f>
        <v>16</v>
      </c>
      <c r="R68" s="79" t="s">
        <v>726</v>
      </c>
      <c r="S68" s="82">
        <f t="shared" si="2"/>
        <v>38</v>
      </c>
      <c r="T68" s="83">
        <v>0.42105263157894735</v>
      </c>
      <c r="U68" s="84"/>
      <c r="V68" s="84"/>
      <c r="W68" s="84"/>
      <c r="X68" s="84"/>
      <c r="Y68" s="84"/>
      <c r="Z68" s="84"/>
      <c r="AA68" s="84"/>
      <c r="AB68" s="84"/>
      <c r="AC68" s="84"/>
      <c r="AD68" s="84"/>
      <c r="AE68" s="84"/>
      <c r="AF68" s="84"/>
      <c r="AG68" s="84"/>
      <c r="AH68" s="84"/>
      <c r="AI68" s="84"/>
      <c r="AJ68" s="79">
        <v>16.0</v>
      </c>
      <c r="AK68" s="76"/>
      <c r="AL68" s="76"/>
      <c r="AM68" s="76"/>
      <c r="AN68" s="76"/>
      <c r="AO68" s="76"/>
      <c r="AP68" s="76"/>
      <c r="AQ68" s="76"/>
      <c r="AR68" s="85"/>
      <c r="AS68" s="76"/>
      <c r="AT68" s="76"/>
      <c r="AU68" s="76"/>
      <c r="AV68" s="76"/>
      <c r="AW68" s="76"/>
      <c r="AX68" s="76"/>
      <c r="AY68" s="76"/>
      <c r="AZ68" s="85"/>
      <c r="BA68" s="76"/>
      <c r="BB68" s="76"/>
      <c r="BC68" s="76"/>
      <c r="BD68" s="76"/>
      <c r="BE68" s="76"/>
      <c r="BF68" s="76"/>
      <c r="BG68" s="76"/>
      <c r="BH68" s="81"/>
      <c r="BI68" s="76"/>
      <c r="BJ68" s="76"/>
      <c r="BK68" s="76"/>
      <c r="BL68" s="76"/>
      <c r="BM68" s="76"/>
      <c r="BN68" s="76"/>
      <c r="BO68" s="76"/>
      <c r="BP68" s="81"/>
      <c r="BQ68" s="86"/>
      <c r="BR68" s="12"/>
      <c r="BS68" s="12"/>
      <c r="BT68" s="12"/>
      <c r="BU68" s="12"/>
      <c r="BV68" s="12"/>
      <c r="BW68" s="12"/>
      <c r="BX68" s="87"/>
      <c r="BY68" s="76"/>
      <c r="BZ68" s="76"/>
      <c r="CA68" s="76"/>
      <c r="CB68" s="76"/>
      <c r="CC68" s="76"/>
      <c r="CD68" s="76"/>
      <c r="CE68" s="76"/>
      <c r="CF68" s="81"/>
      <c r="CG68" s="76"/>
      <c r="CH68" s="76"/>
      <c r="CI68" s="76"/>
      <c r="CJ68" s="76"/>
      <c r="CK68" s="76"/>
      <c r="CL68" s="76"/>
      <c r="CM68" s="76"/>
      <c r="CN68" s="76"/>
    </row>
    <row r="69">
      <c r="A69" s="76" t="s">
        <v>101</v>
      </c>
      <c r="B69" s="77"/>
      <c r="C69" s="77" t="s">
        <v>271</v>
      </c>
      <c r="D69" s="88" t="s">
        <v>409</v>
      </c>
      <c r="E69" s="85"/>
      <c r="F69" s="80">
        <v>2020.0</v>
      </c>
      <c r="G69" s="41">
        <v>11102.0</v>
      </c>
      <c r="H69" s="76"/>
      <c r="I69" s="76">
        <v>6636.0</v>
      </c>
      <c r="J69" s="76">
        <v>17737.0</v>
      </c>
      <c r="K69" s="76"/>
      <c r="L69" s="76"/>
      <c r="M69" s="81"/>
      <c r="N69" s="3">
        <v>2023.0</v>
      </c>
      <c r="O69" s="76">
        <f>J69</f>
        <v>17737</v>
      </c>
      <c r="P69" s="41" t="s">
        <v>548</v>
      </c>
      <c r="Q69" s="41">
        <f>3711+27032+4099</f>
        <v>34842</v>
      </c>
      <c r="R69" s="79" t="s">
        <v>727</v>
      </c>
      <c r="S69" s="82">
        <f t="shared" si="2"/>
        <v>52579</v>
      </c>
      <c r="T69" s="83">
        <v>0.66265999733734</v>
      </c>
      <c r="U69" s="84"/>
      <c r="V69" s="84"/>
      <c r="W69" s="84"/>
      <c r="X69" s="84"/>
      <c r="Y69" s="84"/>
      <c r="Z69" s="84"/>
      <c r="AA69" s="84"/>
      <c r="AB69" s="84"/>
      <c r="AC69" s="84"/>
      <c r="AD69" s="84"/>
      <c r="AE69" s="84"/>
      <c r="AF69" s="84"/>
      <c r="AG69" s="84"/>
      <c r="AH69" s="84"/>
      <c r="AI69" s="84"/>
      <c r="AJ69" s="79"/>
      <c r="AK69" s="76"/>
      <c r="AL69" s="76"/>
      <c r="AM69" s="76"/>
      <c r="AN69" s="76"/>
      <c r="AO69" s="76"/>
      <c r="AP69" s="76"/>
      <c r="AQ69" s="76"/>
      <c r="AR69" s="85"/>
      <c r="AS69" s="76"/>
      <c r="AT69" s="76"/>
      <c r="AU69" s="76"/>
      <c r="AV69" s="76"/>
      <c r="AW69" s="76"/>
      <c r="AX69" s="76"/>
      <c r="AY69" s="76"/>
      <c r="AZ69" s="85"/>
      <c r="BA69" s="76"/>
      <c r="BB69" s="76"/>
      <c r="BC69" s="76"/>
      <c r="BD69" s="76"/>
      <c r="BE69" s="76"/>
      <c r="BF69" s="76"/>
      <c r="BG69" s="76"/>
      <c r="BH69" s="81"/>
      <c r="BI69" s="76"/>
      <c r="BJ69" s="76"/>
      <c r="BK69" s="76"/>
      <c r="BL69" s="76"/>
      <c r="BM69" s="76"/>
      <c r="BN69" s="76"/>
      <c r="BO69" s="76"/>
      <c r="BP69" s="81"/>
      <c r="BQ69" s="86"/>
      <c r="BR69" s="12"/>
      <c r="BS69" s="12"/>
      <c r="BT69" s="12"/>
      <c r="BU69" s="12"/>
      <c r="BV69" s="12"/>
      <c r="BW69" s="12"/>
      <c r="BX69" s="87"/>
      <c r="BY69" s="76"/>
      <c r="BZ69" s="76"/>
      <c r="CA69" s="76"/>
      <c r="CB69" s="76"/>
      <c r="CC69" s="76"/>
      <c r="CD69" s="76"/>
      <c r="CE69" s="76"/>
      <c r="CF69" s="81"/>
      <c r="CG69" s="76"/>
      <c r="CH69" s="76"/>
      <c r="CI69" s="76"/>
      <c r="CJ69" s="76"/>
      <c r="CK69" s="76"/>
      <c r="CL69" s="76"/>
      <c r="CM69" s="76"/>
      <c r="CN69" s="76"/>
    </row>
    <row r="70">
      <c r="A70" s="76" t="s">
        <v>191</v>
      </c>
      <c r="B70" s="77"/>
      <c r="C70" s="77" t="s">
        <v>360</v>
      </c>
      <c r="D70" s="78" t="s">
        <v>728</v>
      </c>
      <c r="E70" s="85"/>
      <c r="F70" s="80" t="s">
        <v>691</v>
      </c>
      <c r="G70" s="41">
        <v>7100.0</v>
      </c>
      <c r="H70" s="76"/>
      <c r="I70" s="41">
        <v>790.0</v>
      </c>
      <c r="J70" s="76"/>
      <c r="K70" s="76"/>
      <c r="L70" s="76"/>
      <c r="M70" s="81"/>
      <c r="N70" s="3">
        <v>2023.0</v>
      </c>
      <c r="O70" s="76">
        <f>G70+I70</f>
        <v>7890</v>
      </c>
      <c r="P70" s="41" t="s">
        <v>548</v>
      </c>
      <c r="Q70" s="41" t="s">
        <v>554</v>
      </c>
      <c r="R70" s="79" t="s">
        <v>729</v>
      </c>
      <c r="S70" s="82">
        <f t="shared" si="2"/>
        <v>7890</v>
      </c>
      <c r="T70" s="83"/>
      <c r="U70" s="84"/>
      <c r="V70" s="84"/>
      <c r="W70" s="84"/>
      <c r="X70" s="84"/>
      <c r="Y70" s="84"/>
      <c r="Z70" s="84"/>
      <c r="AA70" s="84"/>
      <c r="AB70" s="84"/>
      <c r="AC70" s="84"/>
      <c r="AD70" s="84"/>
      <c r="AE70" s="84"/>
      <c r="AF70" s="84"/>
      <c r="AG70" s="84"/>
      <c r="AH70" s="84"/>
      <c r="AI70" s="84"/>
      <c r="AJ70" s="79"/>
      <c r="AK70" s="76"/>
      <c r="AL70" s="76"/>
      <c r="AM70" s="76"/>
      <c r="AN70" s="76"/>
      <c r="AO70" s="76"/>
      <c r="AP70" s="76" t="s">
        <v>511</v>
      </c>
      <c r="AQ70" s="76"/>
      <c r="AR70" s="85"/>
      <c r="AS70" s="76"/>
      <c r="AT70" s="76"/>
      <c r="AU70" s="76"/>
      <c r="AV70" s="76"/>
      <c r="AW70" s="76"/>
      <c r="AX70" s="76"/>
      <c r="AY70" s="76"/>
      <c r="AZ70" s="85"/>
      <c r="BA70" s="76"/>
      <c r="BB70" s="76"/>
      <c r="BC70" s="76"/>
      <c r="BD70" s="76"/>
      <c r="BE70" s="76"/>
      <c r="BF70" s="76"/>
      <c r="BG70" s="76"/>
      <c r="BH70" s="81"/>
      <c r="BI70" s="76"/>
      <c r="BJ70" s="76"/>
      <c r="BK70" s="76"/>
      <c r="BL70" s="76"/>
      <c r="BM70" s="76"/>
      <c r="BN70" s="76"/>
      <c r="BO70" s="76"/>
      <c r="BP70" s="81"/>
      <c r="BQ70" s="86"/>
      <c r="BR70" s="12"/>
      <c r="BS70" s="12"/>
      <c r="BT70" s="12"/>
      <c r="BU70" s="12"/>
      <c r="BV70" s="12"/>
      <c r="BW70" s="12"/>
      <c r="BX70" s="87"/>
      <c r="BY70" s="76"/>
      <c r="BZ70" s="76"/>
      <c r="CA70" s="76"/>
      <c r="CB70" s="76"/>
      <c r="CC70" s="76"/>
      <c r="CD70" s="76"/>
      <c r="CE70" s="76"/>
      <c r="CF70" s="81"/>
      <c r="CG70" s="76"/>
      <c r="CH70" s="76"/>
      <c r="CI70" s="76"/>
      <c r="CJ70" s="76"/>
      <c r="CK70" s="76"/>
      <c r="CL70" s="76"/>
      <c r="CM70" s="76"/>
      <c r="CN70" s="76"/>
    </row>
    <row r="71">
      <c r="A71" s="76" t="s">
        <v>102</v>
      </c>
      <c r="B71" s="77"/>
      <c r="C71" s="77" t="s">
        <v>272</v>
      </c>
      <c r="D71" s="88" t="s">
        <v>410</v>
      </c>
      <c r="E71" s="85"/>
      <c r="F71" s="80" t="s">
        <v>554</v>
      </c>
      <c r="G71" s="76"/>
      <c r="H71" s="76"/>
      <c r="I71" s="76"/>
      <c r="J71" s="76"/>
      <c r="K71" s="76"/>
      <c r="L71" s="76"/>
      <c r="M71" s="81"/>
      <c r="N71" s="3">
        <v>2023.0</v>
      </c>
      <c r="O71" s="41" t="s">
        <v>554</v>
      </c>
      <c r="P71" s="41" t="s">
        <v>554</v>
      </c>
      <c r="Q71" s="41" t="s">
        <v>554</v>
      </c>
      <c r="R71" s="79" t="s">
        <v>730</v>
      </c>
      <c r="S71" s="82" t="str">
        <f t="shared" si="2"/>
        <v>n.a</v>
      </c>
      <c r="T71" s="83"/>
      <c r="U71" s="84"/>
      <c r="V71" s="84"/>
      <c r="W71" s="84"/>
      <c r="X71" s="84"/>
      <c r="Y71" s="84"/>
      <c r="Z71" s="84"/>
      <c r="AA71" s="84"/>
      <c r="AB71" s="84"/>
      <c r="AC71" s="84"/>
      <c r="AD71" s="84"/>
      <c r="AE71" s="84"/>
      <c r="AF71" s="84"/>
      <c r="AG71" s="84"/>
      <c r="AH71" s="84"/>
      <c r="AI71" s="84"/>
      <c r="AJ71" s="79"/>
      <c r="AK71" s="76"/>
      <c r="AL71" s="76"/>
      <c r="AM71" s="76"/>
      <c r="AN71" s="76"/>
      <c r="AO71" s="76"/>
      <c r="AP71" s="76"/>
      <c r="AQ71" s="76"/>
      <c r="AR71" s="85"/>
      <c r="AS71" s="76"/>
      <c r="AT71" s="76"/>
      <c r="AU71" s="76"/>
      <c r="AV71" s="76"/>
      <c r="AW71" s="76"/>
      <c r="AX71" s="76"/>
      <c r="AY71" s="76"/>
      <c r="AZ71" s="85"/>
      <c r="BA71" s="76"/>
      <c r="BB71" s="76"/>
      <c r="BC71" s="76"/>
      <c r="BD71" s="76"/>
      <c r="BE71" s="76"/>
      <c r="BF71" s="76"/>
      <c r="BG71" s="76"/>
      <c r="BH71" s="81"/>
      <c r="BI71" s="76"/>
      <c r="BJ71" s="76"/>
      <c r="BK71" s="76"/>
      <c r="BL71" s="76"/>
      <c r="BM71" s="76"/>
      <c r="BN71" s="76"/>
      <c r="BO71" s="76"/>
      <c r="BP71" s="81"/>
      <c r="BQ71" s="86"/>
      <c r="BR71" s="12"/>
      <c r="BS71" s="12"/>
      <c r="BT71" s="12"/>
      <c r="BU71" s="12"/>
      <c r="BV71" s="12"/>
      <c r="BW71" s="12"/>
      <c r="BX71" s="87"/>
      <c r="BY71" s="76"/>
      <c r="BZ71" s="76"/>
      <c r="CA71" s="76"/>
      <c r="CB71" s="76"/>
      <c r="CC71" s="76"/>
      <c r="CD71" s="76"/>
      <c r="CE71" s="76"/>
      <c r="CF71" s="81"/>
      <c r="CG71" s="76"/>
      <c r="CH71" s="76"/>
      <c r="CI71" s="76"/>
      <c r="CJ71" s="76"/>
      <c r="CK71" s="76"/>
      <c r="CL71" s="76"/>
      <c r="CM71" s="76"/>
      <c r="CN71" s="76"/>
    </row>
    <row r="72">
      <c r="A72" s="3" t="s">
        <v>731</v>
      </c>
      <c r="B72" s="84"/>
      <c r="C72" s="78" t="s">
        <v>732</v>
      </c>
      <c r="D72" s="84"/>
      <c r="E72" s="105" t="s">
        <v>733</v>
      </c>
      <c r="F72" s="80" t="s">
        <v>508</v>
      </c>
      <c r="G72" s="41"/>
      <c r="H72" s="41"/>
      <c r="I72" s="41"/>
      <c r="J72" s="76"/>
      <c r="K72" s="41"/>
      <c r="L72" s="41"/>
      <c r="M72" s="81"/>
      <c r="N72" s="3">
        <v>2022.0</v>
      </c>
      <c r="O72" s="76">
        <f>AK72+AM72</f>
        <v>915424</v>
      </c>
      <c r="P72" s="41" t="s">
        <v>548</v>
      </c>
      <c r="Q72" s="76">
        <f>AO72</f>
        <v>28192</v>
      </c>
      <c r="R72" s="79" t="s">
        <v>734</v>
      </c>
      <c r="S72" s="82">
        <f t="shared" si="2"/>
        <v>943616</v>
      </c>
      <c r="T72" s="83">
        <v>0.02987655995659251</v>
      </c>
      <c r="U72" s="84"/>
      <c r="V72" s="84"/>
      <c r="W72" s="84"/>
      <c r="X72" s="84"/>
      <c r="Y72" s="84"/>
      <c r="Z72" s="84"/>
      <c r="AA72" s="84"/>
      <c r="AB72" s="84"/>
      <c r="AC72" s="84"/>
      <c r="AD72" s="84"/>
      <c r="AE72" s="84"/>
      <c r="AF72" s="84"/>
      <c r="AG72" s="84"/>
      <c r="AH72" s="84"/>
      <c r="AI72" s="84"/>
      <c r="AJ72" s="79"/>
      <c r="AK72" s="41">
        <v>796081.0</v>
      </c>
      <c r="AL72" s="76"/>
      <c r="AM72" s="41">
        <v>119343.0</v>
      </c>
      <c r="AN72" s="76"/>
      <c r="AO72" s="41">
        <v>28192.0</v>
      </c>
      <c r="AP72" s="76"/>
      <c r="AQ72" s="76"/>
      <c r="AR72" s="85"/>
      <c r="AS72" s="76"/>
      <c r="AT72" s="76"/>
      <c r="AU72" s="76"/>
      <c r="AV72" s="76"/>
      <c r="AW72" s="76"/>
      <c r="AX72" s="76"/>
      <c r="AY72" s="76"/>
      <c r="AZ72" s="85"/>
      <c r="BA72" s="76"/>
      <c r="BB72" s="76"/>
      <c r="BC72" s="76"/>
      <c r="BD72" s="76"/>
      <c r="BE72" s="76"/>
      <c r="BF72" s="76"/>
      <c r="BG72" s="76"/>
      <c r="BH72" s="81"/>
      <c r="BI72" s="76"/>
      <c r="BJ72" s="76"/>
      <c r="BK72" s="76"/>
      <c r="BL72" s="76"/>
      <c r="BM72" s="76"/>
      <c r="BN72" s="76"/>
      <c r="BO72" s="76"/>
      <c r="BP72" s="81"/>
      <c r="BQ72" s="86"/>
      <c r="BR72" s="12"/>
      <c r="BS72" s="12"/>
      <c r="BT72" s="12"/>
      <c r="BU72" s="12"/>
      <c r="BV72" s="12"/>
      <c r="BW72" s="12"/>
      <c r="BX72" s="87"/>
      <c r="BY72" s="76"/>
      <c r="BZ72" s="76"/>
      <c r="CA72" s="76"/>
      <c r="CB72" s="76"/>
      <c r="CC72" s="76"/>
      <c r="CD72" s="76"/>
      <c r="CE72" s="76"/>
      <c r="CF72" s="81"/>
      <c r="CG72" s="76"/>
      <c r="CH72" s="76"/>
      <c r="CI72" s="76"/>
      <c r="CJ72" s="76"/>
      <c r="CK72" s="76"/>
      <c r="CL72" s="76"/>
      <c r="CM72" s="76"/>
      <c r="CN72" s="76"/>
    </row>
    <row r="73">
      <c r="A73" s="41" t="s">
        <v>735</v>
      </c>
      <c r="B73" s="77"/>
      <c r="C73" s="77" t="s">
        <v>273</v>
      </c>
      <c r="D73" s="88" t="s">
        <v>411</v>
      </c>
      <c r="E73" s="85"/>
      <c r="F73" s="80">
        <v>2019.0</v>
      </c>
      <c r="G73" s="76">
        <v>37.0</v>
      </c>
      <c r="H73" s="76">
        <v>3030.0</v>
      </c>
      <c r="I73" s="76">
        <v>2299.0</v>
      </c>
      <c r="J73" s="76"/>
      <c r="K73" s="76">
        <v>12220.0</v>
      </c>
      <c r="L73" s="76">
        <v>14556.0</v>
      </c>
      <c r="M73" s="81"/>
      <c r="N73" s="3">
        <v>2023.0</v>
      </c>
      <c r="O73" s="76">
        <f t="shared" ref="O73:O77" si="22">G73+I73</f>
        <v>2336</v>
      </c>
      <c r="P73" s="41" t="s">
        <v>548</v>
      </c>
      <c r="Q73" s="76">
        <f t="shared" ref="Q73:Q76" si="23">K73</f>
        <v>12220</v>
      </c>
      <c r="R73" s="79" t="s">
        <v>736</v>
      </c>
      <c r="S73" s="82">
        <f t="shared" si="2"/>
        <v>14556</v>
      </c>
      <c r="T73" s="83">
        <v>0.8395163506457818</v>
      </c>
      <c r="U73" s="84">
        <v>1657.0</v>
      </c>
      <c r="V73" s="84"/>
      <c r="W73" s="84">
        <v>685.0</v>
      </c>
      <c r="X73" s="84"/>
      <c r="Y73" s="84"/>
      <c r="Z73" s="84" t="s">
        <v>737</v>
      </c>
      <c r="AA73" s="84">
        <v>6703.0</v>
      </c>
      <c r="AB73" s="84"/>
      <c r="AC73" s="84"/>
      <c r="AD73" s="84"/>
      <c r="AE73" s="84"/>
      <c r="AF73" s="84"/>
      <c r="AG73" s="84"/>
      <c r="AH73" s="84"/>
      <c r="AI73" s="84"/>
      <c r="AJ73" s="79"/>
      <c r="AK73" s="76"/>
      <c r="AL73" s="76"/>
      <c r="AM73" s="76"/>
      <c r="AN73" s="76"/>
      <c r="AO73" s="76"/>
      <c r="AP73" s="76"/>
      <c r="AQ73" s="76"/>
      <c r="AR73" s="85"/>
      <c r="AS73" s="76"/>
      <c r="AT73" s="76"/>
      <c r="AU73" s="76"/>
      <c r="AV73" s="76"/>
      <c r="AW73" s="76"/>
      <c r="AX73" s="76"/>
      <c r="AY73" s="76"/>
      <c r="AZ73" s="85"/>
      <c r="BA73" s="76"/>
      <c r="BB73" s="76"/>
      <c r="BC73" s="76"/>
      <c r="BD73" s="76"/>
      <c r="BE73" s="76"/>
      <c r="BF73" s="76"/>
      <c r="BG73" s="76"/>
      <c r="BH73" s="81"/>
      <c r="BI73" s="76"/>
      <c r="BJ73" s="76"/>
      <c r="BK73" s="76"/>
      <c r="BL73" s="76"/>
      <c r="BM73" s="76"/>
      <c r="BN73" s="76"/>
      <c r="BO73" s="76"/>
      <c r="BP73" s="81"/>
      <c r="BQ73" s="86"/>
      <c r="BR73" s="12"/>
      <c r="BS73" s="12"/>
      <c r="BT73" s="12"/>
      <c r="BU73" s="12"/>
      <c r="BV73" s="12"/>
      <c r="BW73" s="12"/>
      <c r="BX73" s="87"/>
      <c r="BY73" s="76"/>
      <c r="BZ73" s="76"/>
      <c r="CA73" s="76"/>
      <c r="CB73" s="76"/>
      <c r="CC73" s="76"/>
      <c r="CD73" s="76"/>
      <c r="CE73" s="76"/>
      <c r="CF73" s="81"/>
      <c r="CG73" s="76"/>
      <c r="CH73" s="76"/>
      <c r="CI73" s="76"/>
      <c r="CJ73" s="76"/>
      <c r="CK73" s="76"/>
      <c r="CL73" s="76"/>
      <c r="CM73" s="76"/>
      <c r="CN73" s="76"/>
    </row>
    <row r="74">
      <c r="A74" s="41" t="s">
        <v>738</v>
      </c>
      <c r="B74" s="77"/>
      <c r="C74" s="77" t="s">
        <v>275</v>
      </c>
      <c r="D74" s="88" t="s">
        <v>413</v>
      </c>
      <c r="E74" s="85"/>
      <c r="F74" s="80">
        <v>2016.0</v>
      </c>
      <c r="G74" s="76">
        <v>11.0</v>
      </c>
      <c r="H74" s="76">
        <v>123.0</v>
      </c>
      <c r="I74" s="76">
        <v>11.0</v>
      </c>
      <c r="J74" s="76"/>
      <c r="K74" s="76">
        <v>191335.0</v>
      </c>
      <c r="L74" s="76"/>
      <c r="M74" s="81"/>
      <c r="N74" s="3">
        <v>2023.0</v>
      </c>
      <c r="O74" s="76">
        <f t="shared" si="22"/>
        <v>22</v>
      </c>
      <c r="P74" s="41" t="s">
        <v>548</v>
      </c>
      <c r="Q74" s="76">
        <f t="shared" si="23"/>
        <v>191335</v>
      </c>
      <c r="R74" s="79" t="s">
        <v>739</v>
      </c>
      <c r="S74" s="82">
        <f t="shared" si="2"/>
        <v>191357</v>
      </c>
      <c r="T74" s="83">
        <v>0.9998850316424275</v>
      </c>
      <c r="U74" s="84">
        <v>15.0</v>
      </c>
      <c r="V74" s="84">
        <v>10.0</v>
      </c>
      <c r="W74" s="84">
        <v>20.0</v>
      </c>
      <c r="X74" s="84"/>
      <c r="Y74" s="84"/>
      <c r="Z74" s="84">
        <v>665.0</v>
      </c>
      <c r="AA74" s="84">
        <v>25.0</v>
      </c>
      <c r="AB74" s="84"/>
      <c r="AC74" s="84"/>
      <c r="AD74" s="84"/>
      <c r="AE74" s="84"/>
      <c r="AF74" s="84"/>
      <c r="AG74" s="84"/>
      <c r="AH74" s="84"/>
      <c r="AI74" s="84">
        <v>190600.0</v>
      </c>
      <c r="AJ74" s="79"/>
      <c r="AK74" s="76"/>
      <c r="AL74" s="76"/>
      <c r="AM74" s="76"/>
      <c r="AN74" s="76"/>
      <c r="AO74" s="76"/>
      <c r="AP74" s="76"/>
      <c r="AQ74" s="76"/>
      <c r="AR74" s="85"/>
      <c r="AS74" s="76"/>
      <c r="AT74" s="76"/>
      <c r="AU74" s="76"/>
      <c r="AV74" s="76"/>
      <c r="AW74" s="76"/>
      <c r="AX74" s="76"/>
      <c r="AY74" s="76"/>
      <c r="AZ74" s="85"/>
      <c r="BA74" s="76"/>
      <c r="BB74" s="76"/>
      <c r="BC74" s="76"/>
      <c r="BD74" s="76"/>
      <c r="BE74" s="76"/>
      <c r="BF74" s="76"/>
      <c r="BG74" s="76"/>
      <c r="BH74" s="81"/>
      <c r="BI74" s="76"/>
      <c r="BJ74" s="76"/>
      <c r="BK74" s="76"/>
      <c r="BL74" s="76"/>
      <c r="BM74" s="76"/>
      <c r="BN74" s="76"/>
      <c r="BO74" s="76"/>
      <c r="BP74" s="81"/>
      <c r="BQ74" s="86"/>
      <c r="BR74" s="12"/>
      <c r="BS74" s="12"/>
      <c r="BT74" s="12"/>
      <c r="BU74" s="12"/>
      <c r="BV74" s="12"/>
      <c r="BW74" s="12"/>
      <c r="BX74" s="87"/>
      <c r="BY74" s="76"/>
      <c r="BZ74" s="76"/>
      <c r="CA74" s="76"/>
      <c r="CB74" s="76"/>
      <c r="CC74" s="76"/>
      <c r="CD74" s="76"/>
      <c r="CE74" s="76"/>
      <c r="CF74" s="81"/>
      <c r="CG74" s="76"/>
      <c r="CH74" s="76"/>
      <c r="CI74" s="76"/>
      <c r="CJ74" s="76"/>
      <c r="CK74" s="76"/>
      <c r="CL74" s="76"/>
      <c r="CM74" s="76"/>
      <c r="CN74" s="76"/>
    </row>
    <row r="75">
      <c r="A75" s="76" t="s">
        <v>106</v>
      </c>
      <c r="B75" s="77"/>
      <c r="C75" s="77" t="s">
        <v>276</v>
      </c>
      <c r="D75" s="88" t="s">
        <v>740</v>
      </c>
      <c r="E75" s="85"/>
      <c r="F75" s="80" t="s">
        <v>741</v>
      </c>
      <c r="G75" s="41">
        <v>2753.0</v>
      </c>
      <c r="H75" s="41">
        <v>1061.0</v>
      </c>
      <c r="I75" s="41">
        <v>953.0</v>
      </c>
      <c r="J75" s="76"/>
      <c r="K75" s="41">
        <v>66399.0</v>
      </c>
      <c r="L75" s="41">
        <v>70105.0</v>
      </c>
      <c r="M75" s="81"/>
      <c r="N75" s="3">
        <v>2023.0</v>
      </c>
      <c r="O75" s="76">
        <f t="shared" si="22"/>
        <v>3706</v>
      </c>
      <c r="P75" s="41" t="s">
        <v>548</v>
      </c>
      <c r="Q75" s="76">
        <f t="shared" si="23"/>
        <v>66399</v>
      </c>
      <c r="R75" s="79" t="s">
        <v>742</v>
      </c>
      <c r="S75" s="82">
        <f t="shared" si="2"/>
        <v>70105</v>
      </c>
      <c r="T75" s="83">
        <v>0.9471364381998431</v>
      </c>
      <c r="U75" s="84">
        <v>54863.0</v>
      </c>
      <c r="V75" s="84"/>
      <c r="W75" s="84">
        <v>1197.0</v>
      </c>
      <c r="X75" s="84">
        <v>4664.0</v>
      </c>
      <c r="Y75" s="84">
        <v>169.0</v>
      </c>
      <c r="Z75" s="84">
        <v>83.0</v>
      </c>
      <c r="AA75" s="84"/>
      <c r="AB75" s="84">
        <v>4584.0</v>
      </c>
      <c r="AC75" s="84"/>
      <c r="AD75" s="84"/>
      <c r="AE75" s="84"/>
      <c r="AF75" s="84"/>
      <c r="AG75" s="84">
        <v>839.0</v>
      </c>
      <c r="AH75" s="84"/>
      <c r="AI75" s="84"/>
      <c r="AJ75" s="79"/>
      <c r="AK75" s="76"/>
      <c r="AL75" s="76"/>
      <c r="AM75" s="76"/>
      <c r="AN75" s="76"/>
      <c r="AO75" s="76"/>
      <c r="AP75" s="76"/>
      <c r="AQ75" s="76"/>
      <c r="AR75" s="85"/>
      <c r="AS75" s="76"/>
      <c r="AT75" s="76"/>
      <c r="AU75" s="76"/>
      <c r="AV75" s="76"/>
      <c r="AW75" s="76"/>
      <c r="AX75" s="76"/>
      <c r="AY75" s="76"/>
      <c r="AZ75" s="85"/>
      <c r="BA75" s="76"/>
      <c r="BB75" s="76"/>
      <c r="BC75" s="76"/>
      <c r="BD75" s="76"/>
      <c r="BE75" s="76"/>
      <c r="BF75" s="76"/>
      <c r="BG75" s="76"/>
      <c r="BH75" s="81"/>
      <c r="BI75" s="76"/>
      <c r="BJ75" s="76"/>
      <c r="BK75" s="76"/>
      <c r="BL75" s="76"/>
      <c r="BM75" s="76"/>
      <c r="BN75" s="76"/>
      <c r="BO75" s="76"/>
      <c r="BP75" s="81"/>
      <c r="BQ75" s="86"/>
      <c r="BR75" s="12"/>
      <c r="BS75" s="12"/>
      <c r="BT75" s="12"/>
      <c r="BU75" s="12"/>
      <c r="BV75" s="12"/>
      <c r="BW75" s="12"/>
      <c r="BX75" s="87"/>
      <c r="BY75" s="76"/>
      <c r="BZ75" s="76"/>
      <c r="CA75" s="76"/>
      <c r="CB75" s="76"/>
      <c r="CC75" s="76"/>
      <c r="CD75" s="76"/>
      <c r="CE75" s="76"/>
      <c r="CF75" s="81"/>
      <c r="CG75" s="76"/>
      <c r="CH75" s="76"/>
      <c r="CI75" s="76"/>
      <c r="CJ75" s="76"/>
      <c r="CK75" s="76"/>
      <c r="CL75" s="76"/>
      <c r="CM75" s="76"/>
      <c r="CN75" s="76"/>
    </row>
    <row r="76">
      <c r="A76" s="76" t="s">
        <v>109</v>
      </c>
      <c r="B76" s="77"/>
      <c r="C76" s="77" t="s">
        <v>279</v>
      </c>
      <c r="D76" s="88" t="s">
        <v>414</v>
      </c>
      <c r="E76" s="85"/>
      <c r="F76" s="80" t="s">
        <v>547</v>
      </c>
      <c r="G76" s="41">
        <v>84.1</v>
      </c>
      <c r="H76" s="76"/>
      <c r="I76" s="41">
        <v>467.0</v>
      </c>
      <c r="J76" s="76"/>
      <c r="K76" s="41">
        <v>4487.8</v>
      </c>
      <c r="L76" s="41">
        <v>5038.9</v>
      </c>
      <c r="M76" s="81"/>
      <c r="N76" s="3">
        <v>2023.0</v>
      </c>
      <c r="O76" s="76">
        <f t="shared" si="22"/>
        <v>551.1</v>
      </c>
      <c r="P76" s="41" t="s">
        <v>548</v>
      </c>
      <c r="Q76" s="76">
        <f t="shared" si="23"/>
        <v>4487.8</v>
      </c>
      <c r="R76" s="79" t="s">
        <v>743</v>
      </c>
      <c r="S76" s="82">
        <f t="shared" si="2"/>
        <v>5038.9</v>
      </c>
      <c r="T76" s="83">
        <v>0.8906308916628629</v>
      </c>
      <c r="U76" s="84"/>
      <c r="V76" s="84"/>
      <c r="W76" s="84"/>
      <c r="X76" s="84"/>
      <c r="Y76" s="84"/>
      <c r="Z76" s="84"/>
      <c r="AA76" s="84"/>
      <c r="AB76" s="84"/>
      <c r="AC76" s="84"/>
      <c r="AD76" s="84"/>
      <c r="AE76" s="84"/>
      <c r="AF76" s="84"/>
      <c r="AG76" s="84"/>
      <c r="AH76" s="84"/>
      <c r="AI76" s="84"/>
      <c r="AJ76" s="79"/>
      <c r="AK76" s="76"/>
      <c r="AL76" s="76"/>
      <c r="AM76" s="76"/>
      <c r="AN76" s="76"/>
      <c r="AO76" s="76"/>
      <c r="AP76" s="76"/>
      <c r="AQ76" s="76"/>
      <c r="AR76" s="85"/>
      <c r="AS76" s="76"/>
      <c r="AT76" s="76"/>
      <c r="AU76" s="76"/>
      <c r="AV76" s="76"/>
      <c r="AW76" s="76"/>
      <c r="AX76" s="76"/>
      <c r="AY76" s="76"/>
      <c r="AZ76" s="85"/>
      <c r="BA76" s="76"/>
      <c r="BB76" s="76"/>
      <c r="BC76" s="76"/>
      <c r="BD76" s="76"/>
      <c r="BE76" s="76"/>
      <c r="BF76" s="76"/>
      <c r="BG76" s="76"/>
      <c r="BH76" s="81"/>
      <c r="BI76" s="76"/>
      <c r="BJ76" s="76"/>
      <c r="BK76" s="76"/>
      <c r="BL76" s="76"/>
      <c r="BM76" s="76"/>
      <c r="BN76" s="76"/>
      <c r="BO76" s="76"/>
      <c r="BP76" s="81"/>
      <c r="BQ76" s="86"/>
      <c r="BR76" s="12"/>
      <c r="BS76" s="12"/>
      <c r="BT76" s="12"/>
      <c r="BU76" s="12"/>
      <c r="BV76" s="12"/>
      <c r="BW76" s="12"/>
      <c r="BX76" s="87"/>
      <c r="BY76" s="76"/>
      <c r="BZ76" s="76"/>
      <c r="CA76" s="76"/>
      <c r="CB76" s="76"/>
      <c r="CC76" s="76"/>
      <c r="CD76" s="76"/>
      <c r="CE76" s="76"/>
      <c r="CF76" s="81"/>
      <c r="CG76" s="76"/>
      <c r="CH76" s="76"/>
      <c r="CI76" s="76"/>
      <c r="CJ76" s="76"/>
      <c r="CK76" s="76"/>
      <c r="CL76" s="76"/>
      <c r="CM76" s="76"/>
      <c r="CN76" s="76"/>
    </row>
    <row r="77">
      <c r="A77" s="41" t="s">
        <v>744</v>
      </c>
      <c r="B77" s="77"/>
      <c r="C77" s="77" t="s">
        <v>280</v>
      </c>
      <c r="D77" s="78" t="s">
        <v>745</v>
      </c>
      <c r="E77" s="79"/>
      <c r="F77" s="80" t="s">
        <v>746</v>
      </c>
      <c r="G77" s="41">
        <v>4.0</v>
      </c>
      <c r="H77" s="41">
        <v>357.0</v>
      </c>
      <c r="I77" s="41">
        <v>5.0</v>
      </c>
      <c r="J77" s="76"/>
      <c r="K77" s="41" t="s">
        <v>747</v>
      </c>
      <c r="L77" s="41">
        <v>349.0</v>
      </c>
      <c r="M77" s="81"/>
      <c r="N77" s="3">
        <v>2023.0</v>
      </c>
      <c r="O77" s="76">
        <f t="shared" si="22"/>
        <v>9</v>
      </c>
      <c r="P77" s="41" t="s">
        <v>548</v>
      </c>
      <c r="Q77" s="76">
        <f>340+8128</f>
        <v>8468</v>
      </c>
      <c r="R77" s="79" t="s">
        <v>748</v>
      </c>
      <c r="S77" s="82">
        <f t="shared" si="2"/>
        <v>8477</v>
      </c>
      <c r="T77" s="83">
        <v>0.9989383036451575</v>
      </c>
      <c r="U77" s="84">
        <v>71.2</v>
      </c>
      <c r="V77" s="84"/>
      <c r="W77" s="84">
        <v>4.2</v>
      </c>
      <c r="X77" s="84"/>
      <c r="Y77" s="84">
        <v>0.2</v>
      </c>
      <c r="Z77" s="84">
        <v>257.8</v>
      </c>
      <c r="AA77" s="84">
        <v>4.6</v>
      </c>
      <c r="AB77" s="84">
        <v>0.1</v>
      </c>
      <c r="AC77" s="84"/>
      <c r="AD77" s="84"/>
      <c r="AE77" s="84"/>
      <c r="AF77" s="84"/>
      <c r="AG77" s="84">
        <v>0.7</v>
      </c>
      <c r="AH77" s="84"/>
      <c r="AI77" s="84">
        <v>8128.0</v>
      </c>
      <c r="AJ77" s="79">
        <v>1.3</v>
      </c>
      <c r="AK77" s="76"/>
      <c r="AL77" s="76"/>
      <c r="AM77" s="76"/>
      <c r="AN77" s="76"/>
      <c r="AO77" s="76"/>
      <c r="AP77" s="76"/>
      <c r="AQ77" s="76"/>
      <c r="AR77" s="85"/>
      <c r="AS77" s="76"/>
      <c r="AT77" s="76"/>
      <c r="AU77" s="76"/>
      <c r="AV77" s="76"/>
      <c r="AW77" s="76"/>
      <c r="AX77" s="76"/>
      <c r="AY77" s="76"/>
      <c r="AZ77" s="85"/>
      <c r="BA77" s="76"/>
      <c r="BB77" s="76"/>
      <c r="BC77" s="76"/>
      <c r="BD77" s="76"/>
      <c r="BE77" s="76"/>
      <c r="BF77" s="76"/>
      <c r="BG77" s="76"/>
      <c r="BH77" s="81"/>
      <c r="BI77" s="76"/>
      <c r="BJ77" s="76"/>
      <c r="BK77" s="76"/>
      <c r="BL77" s="76"/>
      <c r="BM77" s="76"/>
      <c r="BN77" s="76"/>
      <c r="BO77" s="76"/>
      <c r="BP77" s="81"/>
      <c r="BQ77" s="86"/>
      <c r="BR77" s="12"/>
      <c r="BS77" s="12"/>
      <c r="BT77" s="12"/>
      <c r="BU77" s="12"/>
      <c r="BV77" s="12"/>
      <c r="BW77" s="12"/>
      <c r="BX77" s="87"/>
      <c r="BY77" s="76"/>
      <c r="BZ77" s="76"/>
      <c r="CA77" s="76"/>
      <c r="CB77" s="76"/>
      <c r="CC77" s="76"/>
      <c r="CD77" s="76"/>
      <c r="CE77" s="76"/>
      <c r="CF77" s="81"/>
      <c r="CG77" s="76"/>
      <c r="CH77" s="76"/>
      <c r="CI77" s="76"/>
      <c r="CJ77" s="76"/>
      <c r="CK77" s="76"/>
      <c r="CL77" s="76"/>
      <c r="CM77" s="76"/>
      <c r="CN77" s="76"/>
    </row>
    <row r="78">
      <c r="A78" s="76" t="s">
        <v>111</v>
      </c>
      <c r="B78" s="84"/>
      <c r="C78" s="78" t="s">
        <v>749</v>
      </c>
      <c r="D78" s="109" t="s">
        <v>749</v>
      </c>
      <c r="E78" s="85" t="s">
        <v>475</v>
      </c>
      <c r="F78" s="80" t="s">
        <v>750</v>
      </c>
      <c r="G78" s="76"/>
      <c r="H78" s="76"/>
      <c r="I78" s="76"/>
      <c r="J78" s="76"/>
      <c r="K78" s="76"/>
      <c r="L78" s="76"/>
      <c r="M78" s="81"/>
      <c r="N78" s="3">
        <v>2023.0</v>
      </c>
      <c r="O78" s="76">
        <f>AK78+AM78</f>
        <v>5159</v>
      </c>
      <c r="P78" s="41" t="s">
        <v>548</v>
      </c>
      <c r="Q78" s="76">
        <f>AO78</f>
        <v>15812</v>
      </c>
      <c r="R78" s="79" t="s">
        <v>751</v>
      </c>
      <c r="S78" s="82">
        <f t="shared" si="2"/>
        <v>20971</v>
      </c>
      <c r="T78" s="83">
        <v>0.7539936102236422</v>
      </c>
      <c r="U78" s="84"/>
      <c r="V78" s="84"/>
      <c r="W78" s="84"/>
      <c r="X78" s="84"/>
      <c r="Y78" s="84"/>
      <c r="Z78" s="84"/>
      <c r="AA78" s="84"/>
      <c r="AB78" s="84"/>
      <c r="AC78" s="84"/>
      <c r="AD78" s="84"/>
      <c r="AE78" s="84"/>
      <c r="AF78" s="84"/>
      <c r="AG78" s="84"/>
      <c r="AH78" s="84"/>
      <c r="AI78" s="84"/>
      <c r="AJ78" s="79"/>
      <c r="AK78" s="41">
        <v>1114.0</v>
      </c>
      <c r="AL78" s="76"/>
      <c r="AM78" s="41">
        <v>4045.0</v>
      </c>
      <c r="AN78" s="76"/>
      <c r="AO78" s="41">
        <v>15812.0</v>
      </c>
      <c r="AP78" s="41">
        <v>20971.0</v>
      </c>
      <c r="AQ78" s="76"/>
      <c r="AR78" s="85"/>
      <c r="AS78" s="76"/>
      <c r="AT78" s="76"/>
      <c r="AU78" s="76"/>
      <c r="AV78" s="76"/>
      <c r="AW78" s="76"/>
      <c r="AX78" s="76"/>
      <c r="AY78" s="76"/>
      <c r="AZ78" s="85"/>
      <c r="BA78" s="76"/>
      <c r="BB78" s="76"/>
      <c r="BC78" s="76"/>
      <c r="BD78" s="76"/>
      <c r="BE78" s="76"/>
      <c r="BF78" s="76"/>
      <c r="BG78" s="76"/>
      <c r="BH78" s="81"/>
      <c r="BI78" s="76"/>
      <c r="BJ78" s="76"/>
      <c r="BK78" s="76"/>
      <c r="BL78" s="76"/>
      <c r="BM78" s="76"/>
      <c r="BN78" s="76"/>
      <c r="BO78" s="76"/>
      <c r="BP78" s="81"/>
      <c r="BQ78" s="86"/>
      <c r="BR78" s="12"/>
      <c r="BS78" s="12"/>
      <c r="BT78" s="12"/>
      <c r="BU78" s="12"/>
      <c r="BV78" s="12"/>
      <c r="BW78" s="12"/>
      <c r="BX78" s="87"/>
      <c r="BY78" s="76"/>
      <c r="BZ78" s="76"/>
      <c r="CA78" s="76"/>
      <c r="CB78" s="76"/>
      <c r="CC78" s="76"/>
      <c r="CD78" s="76"/>
      <c r="CE78" s="76"/>
      <c r="CF78" s="81"/>
      <c r="CG78" s="76"/>
      <c r="CH78" s="76"/>
      <c r="CI78" s="76"/>
      <c r="CJ78" s="76"/>
      <c r="CK78" s="76"/>
      <c r="CL78" s="76"/>
      <c r="CM78" s="76"/>
      <c r="CN78" s="76"/>
    </row>
    <row r="79">
      <c r="A79" s="76" t="s">
        <v>112</v>
      </c>
      <c r="B79" s="94"/>
      <c r="C79" s="94" t="s">
        <v>282</v>
      </c>
      <c r="D79" s="18" t="s">
        <v>415</v>
      </c>
      <c r="E79" s="79"/>
      <c r="F79" s="80">
        <v>2019.0</v>
      </c>
      <c r="G79" s="41">
        <v>59600.0</v>
      </c>
      <c r="H79" s="76"/>
      <c r="I79" s="41">
        <v>19500.0</v>
      </c>
      <c r="J79" s="76"/>
      <c r="K79" s="76"/>
      <c r="L79" s="76"/>
      <c r="M79" s="81"/>
      <c r="N79" s="3">
        <v>2023.0</v>
      </c>
      <c r="O79" s="76">
        <f>G79+I79</f>
        <v>79100</v>
      </c>
      <c r="P79" s="41" t="s">
        <v>548</v>
      </c>
      <c r="Q79" s="76">
        <f>27600+134000+4900</f>
        <v>166500</v>
      </c>
      <c r="R79" s="79" t="s">
        <v>752</v>
      </c>
      <c r="S79" s="82">
        <f t="shared" si="2"/>
        <v>245600</v>
      </c>
      <c r="T79" s="83">
        <v>0.6779315960912052</v>
      </c>
      <c r="U79" s="84"/>
      <c r="V79" s="84"/>
      <c r="W79" s="84">
        <v>27600.0</v>
      </c>
      <c r="X79" s="84">
        <v>134000.0</v>
      </c>
      <c r="Y79" s="84">
        <v>4900.0</v>
      </c>
      <c r="Z79" s="84"/>
      <c r="AA79" s="84"/>
      <c r="AB79" s="84"/>
      <c r="AC79" s="84"/>
      <c r="AD79" s="84"/>
      <c r="AE79" s="84"/>
      <c r="AF79" s="84"/>
      <c r="AG79" s="84"/>
      <c r="AH79" s="84"/>
      <c r="AI79" s="84"/>
      <c r="AJ79" s="79"/>
      <c r="AK79" s="76"/>
      <c r="AL79" s="76"/>
      <c r="AM79" s="76"/>
      <c r="AN79" s="76"/>
      <c r="AO79" s="76"/>
      <c r="AP79" s="76"/>
      <c r="AQ79" s="76"/>
      <c r="AR79" s="85"/>
      <c r="AS79" s="76"/>
      <c r="AT79" s="76"/>
      <c r="AU79" s="76"/>
      <c r="AV79" s="76"/>
      <c r="AW79" s="76"/>
      <c r="AX79" s="76"/>
      <c r="AY79" s="76"/>
      <c r="AZ79" s="85"/>
      <c r="BA79" s="76"/>
      <c r="BB79" s="76"/>
      <c r="BC79" s="76"/>
      <c r="BD79" s="76"/>
      <c r="BE79" s="76"/>
      <c r="BF79" s="76"/>
      <c r="BG79" s="76"/>
      <c r="BH79" s="81"/>
      <c r="BI79" s="76"/>
      <c r="BJ79" s="76"/>
      <c r="BK79" s="76"/>
      <c r="BL79" s="76"/>
      <c r="BM79" s="76"/>
      <c r="BN79" s="76"/>
      <c r="BO79" s="76"/>
      <c r="BP79" s="81"/>
      <c r="BQ79" s="86"/>
      <c r="BR79" s="12"/>
      <c r="BS79" s="12"/>
      <c r="BT79" s="12"/>
      <c r="BU79" s="12"/>
      <c r="BV79" s="12"/>
      <c r="BW79" s="12"/>
      <c r="BX79" s="87"/>
      <c r="BY79" s="76"/>
      <c r="BZ79" s="76"/>
      <c r="CA79" s="76"/>
      <c r="CB79" s="76"/>
      <c r="CC79" s="76"/>
      <c r="CD79" s="76"/>
      <c r="CE79" s="76"/>
      <c r="CF79" s="81"/>
      <c r="CG79" s="76"/>
      <c r="CH79" s="76"/>
      <c r="CI79" s="76"/>
      <c r="CJ79" s="76"/>
      <c r="CK79" s="76"/>
      <c r="CL79" s="76"/>
      <c r="CM79" s="76"/>
      <c r="CN79" s="76"/>
    </row>
    <row r="80">
      <c r="A80" s="41" t="s">
        <v>753</v>
      </c>
      <c r="B80" s="77"/>
      <c r="C80" s="77" t="s">
        <v>274</v>
      </c>
      <c r="D80" s="88" t="s">
        <v>412</v>
      </c>
      <c r="E80" s="85"/>
      <c r="F80" s="80">
        <v>2022.0</v>
      </c>
      <c r="G80" s="41">
        <v>11575.0</v>
      </c>
      <c r="H80" s="76"/>
      <c r="I80" s="41">
        <v>7454.0</v>
      </c>
      <c r="J80" s="41">
        <v>19029.0</v>
      </c>
      <c r="K80" s="41" t="s">
        <v>754</v>
      </c>
      <c r="L80" s="76"/>
      <c r="M80" s="81"/>
      <c r="N80" s="3">
        <v>2023.0</v>
      </c>
      <c r="O80" s="76">
        <f>J80</f>
        <v>19029</v>
      </c>
      <c r="P80" s="41" t="s">
        <v>548</v>
      </c>
      <c r="Q80" s="76">
        <f>535+57942.22</f>
        <v>58477.22</v>
      </c>
      <c r="R80" s="79" t="s">
        <v>755</v>
      </c>
      <c r="S80" s="82">
        <f t="shared" si="2"/>
        <v>77506.22</v>
      </c>
      <c r="T80" s="83">
        <v>0.754484220750283</v>
      </c>
      <c r="U80" s="84">
        <v>431.0</v>
      </c>
      <c r="V80" s="84"/>
      <c r="W80" s="84"/>
      <c r="X80" s="84"/>
      <c r="Y80" s="84"/>
      <c r="Z80" s="84">
        <v>96.0</v>
      </c>
      <c r="AA80" s="84">
        <v>8.0</v>
      </c>
      <c r="AB80" s="84"/>
      <c r="AC80" s="84"/>
      <c r="AD80" s="84"/>
      <c r="AE80" s="84"/>
      <c r="AF80" s="84"/>
      <c r="AG80" s="84"/>
      <c r="AH80" s="84"/>
      <c r="AI80" s="84">
        <v>59604.0</v>
      </c>
      <c r="AJ80" s="79"/>
      <c r="AK80" s="76"/>
      <c r="AL80" s="76"/>
      <c r="AM80" s="76"/>
      <c r="AN80" s="76"/>
      <c r="AO80" s="76"/>
      <c r="AP80" s="76"/>
      <c r="AQ80" s="76"/>
      <c r="AR80" s="85"/>
      <c r="AS80" s="76"/>
      <c r="AT80" s="76"/>
      <c r="AU80" s="76"/>
      <c r="AV80" s="76"/>
      <c r="AW80" s="76"/>
      <c r="AX80" s="76"/>
      <c r="AY80" s="76"/>
      <c r="AZ80" s="85"/>
      <c r="BA80" s="76"/>
      <c r="BB80" s="76"/>
      <c r="BC80" s="76"/>
      <c r="BD80" s="76"/>
      <c r="BE80" s="76"/>
      <c r="BF80" s="76"/>
      <c r="BG80" s="76"/>
      <c r="BH80" s="81"/>
      <c r="BI80" s="76"/>
      <c r="BJ80" s="76"/>
      <c r="BK80" s="76"/>
      <c r="BL80" s="76"/>
      <c r="BM80" s="76"/>
      <c r="BN80" s="76"/>
      <c r="BO80" s="76"/>
      <c r="BP80" s="81"/>
      <c r="BQ80" s="86"/>
      <c r="BR80" s="12"/>
      <c r="BS80" s="12"/>
      <c r="BT80" s="12"/>
      <c r="BU80" s="12"/>
      <c r="BV80" s="12"/>
      <c r="BW80" s="12"/>
      <c r="BX80" s="87"/>
      <c r="BY80" s="76"/>
      <c r="BZ80" s="76"/>
      <c r="CA80" s="76"/>
      <c r="CB80" s="76"/>
      <c r="CC80" s="76"/>
      <c r="CD80" s="76"/>
      <c r="CE80" s="76"/>
      <c r="CF80" s="81"/>
      <c r="CG80" s="76"/>
      <c r="CH80" s="76"/>
      <c r="CI80" s="76"/>
      <c r="CJ80" s="76"/>
      <c r="CK80" s="76"/>
      <c r="CL80" s="76"/>
      <c r="CM80" s="76"/>
      <c r="CN80" s="76"/>
    </row>
    <row r="81">
      <c r="A81" s="76" t="s">
        <v>113</v>
      </c>
      <c r="B81" s="77"/>
      <c r="C81" s="77" t="s">
        <v>283</v>
      </c>
      <c r="D81" s="88" t="s">
        <v>416</v>
      </c>
      <c r="E81" s="85"/>
      <c r="F81" s="80">
        <v>2019.0</v>
      </c>
      <c r="G81" s="41">
        <v>8609.0</v>
      </c>
      <c r="H81" s="76"/>
      <c r="I81" s="41">
        <v>7424.0</v>
      </c>
      <c r="J81" s="76"/>
      <c r="K81" s="41">
        <v>13251.0</v>
      </c>
      <c r="L81" s="41">
        <v>29284.0</v>
      </c>
      <c r="M81" s="95">
        <v>7565.0</v>
      </c>
      <c r="N81" s="3">
        <v>2023.0</v>
      </c>
      <c r="O81" s="41">
        <f t="shared" ref="O81:O86" si="24">G81+I81</f>
        <v>16033</v>
      </c>
      <c r="P81" s="41" t="s">
        <v>508</v>
      </c>
      <c r="Q81" s="41">
        <f t="shared" ref="Q81:Q82" si="25">K81</f>
        <v>13251</v>
      </c>
      <c r="R81" s="79" t="s">
        <v>756</v>
      </c>
      <c r="S81" s="82">
        <f t="shared" si="2"/>
        <v>29284</v>
      </c>
      <c r="T81" s="83">
        <v>0.45249965851659607</v>
      </c>
      <c r="U81" s="84"/>
      <c r="V81" s="84"/>
      <c r="W81" s="84">
        <v>3723.0</v>
      </c>
      <c r="X81" s="84"/>
      <c r="Y81" s="84"/>
      <c r="Z81" s="84">
        <v>2775.0</v>
      </c>
      <c r="AA81" s="84">
        <v>6753.0</v>
      </c>
      <c r="AB81" s="84"/>
      <c r="AC81" s="84"/>
      <c r="AD81" s="84"/>
      <c r="AE81" s="84"/>
      <c r="AF81" s="84"/>
      <c r="AG81" s="84"/>
      <c r="AH81" s="84"/>
      <c r="AI81" s="84"/>
      <c r="AJ81" s="79"/>
      <c r="AK81" s="76"/>
      <c r="AL81" s="76"/>
      <c r="AM81" s="76"/>
      <c r="AN81" s="76"/>
      <c r="AO81" s="76"/>
      <c r="AP81" s="76"/>
      <c r="AQ81" s="76"/>
      <c r="AR81" s="85"/>
      <c r="AS81" s="76"/>
      <c r="AT81" s="76"/>
      <c r="AU81" s="76"/>
      <c r="AV81" s="76"/>
      <c r="AW81" s="76"/>
      <c r="AX81" s="76"/>
      <c r="AY81" s="76"/>
      <c r="AZ81" s="85"/>
      <c r="BA81" s="76"/>
      <c r="BB81" s="76"/>
      <c r="BC81" s="76"/>
      <c r="BD81" s="76"/>
      <c r="BE81" s="76"/>
      <c r="BF81" s="76"/>
      <c r="BG81" s="76"/>
      <c r="BH81" s="81"/>
      <c r="BI81" s="76"/>
      <c r="BJ81" s="76"/>
      <c r="BK81" s="76"/>
      <c r="BL81" s="76"/>
      <c r="BM81" s="76"/>
      <c r="BN81" s="76"/>
      <c r="BO81" s="76"/>
      <c r="BP81" s="81"/>
      <c r="BQ81" s="86"/>
      <c r="BR81" s="12"/>
      <c r="BS81" s="12"/>
      <c r="BT81" s="12"/>
      <c r="BU81" s="12"/>
      <c r="BV81" s="12"/>
      <c r="BW81" s="12"/>
      <c r="BX81" s="87"/>
      <c r="BY81" s="76"/>
      <c r="BZ81" s="76"/>
      <c r="CA81" s="76"/>
      <c r="CB81" s="76"/>
      <c r="CC81" s="76"/>
      <c r="CD81" s="76"/>
      <c r="CE81" s="76"/>
      <c r="CF81" s="81"/>
      <c r="CG81" s="76"/>
      <c r="CH81" s="76"/>
      <c r="CI81" s="76"/>
      <c r="CJ81" s="76"/>
      <c r="CK81" s="76"/>
      <c r="CL81" s="76"/>
      <c r="CM81" s="76"/>
      <c r="CN81" s="76"/>
    </row>
    <row r="82">
      <c r="A82" s="41" t="s">
        <v>757</v>
      </c>
      <c r="B82" s="77"/>
      <c r="C82" s="77" t="s">
        <v>284</v>
      </c>
      <c r="D82" s="78" t="s">
        <v>758</v>
      </c>
      <c r="E82" s="85"/>
      <c r="F82" s="80">
        <v>2019.0</v>
      </c>
      <c r="G82" s="41">
        <v>11966.0</v>
      </c>
      <c r="H82" s="76"/>
      <c r="I82" s="41">
        <v>9952.0</v>
      </c>
      <c r="J82" s="41">
        <v>21918.0</v>
      </c>
      <c r="K82" s="41">
        <v>1137193.0</v>
      </c>
      <c r="L82" s="76"/>
      <c r="M82" s="95">
        <v>1119.0</v>
      </c>
      <c r="N82" s="3">
        <v>2023.0</v>
      </c>
      <c r="O82" s="41">
        <f t="shared" si="24"/>
        <v>21918</v>
      </c>
      <c r="P82" s="41" t="s">
        <v>548</v>
      </c>
      <c r="Q82" s="41">
        <f t="shared" si="25"/>
        <v>1137193</v>
      </c>
      <c r="R82" s="79" t="s">
        <v>759</v>
      </c>
      <c r="S82" s="82">
        <f t="shared" si="2"/>
        <v>1159111</v>
      </c>
      <c r="T82" s="83">
        <v>0.981090680702711</v>
      </c>
      <c r="U82" s="84"/>
      <c r="V82" s="84"/>
      <c r="W82" s="84"/>
      <c r="X82" s="84"/>
      <c r="Y82" s="84"/>
      <c r="Z82" s="84"/>
      <c r="AA82" s="84"/>
      <c r="AB82" s="84"/>
      <c r="AC82" s="84"/>
      <c r="AD82" s="84"/>
      <c r="AE82" s="84"/>
      <c r="AF82" s="84"/>
      <c r="AG82" s="84"/>
      <c r="AH82" s="84"/>
      <c r="AI82" s="84"/>
      <c r="AJ82" s="79"/>
      <c r="AK82" s="76"/>
      <c r="AL82" s="76"/>
      <c r="AM82" s="76"/>
      <c r="AN82" s="76"/>
      <c r="AO82" s="76"/>
      <c r="AP82" s="76"/>
      <c r="AQ82" s="76"/>
      <c r="AR82" s="85"/>
      <c r="AS82" s="76"/>
      <c r="AT82" s="76"/>
      <c r="AU82" s="76"/>
      <c r="AV82" s="76"/>
      <c r="AW82" s="76"/>
      <c r="AX82" s="76"/>
      <c r="AY82" s="76"/>
      <c r="AZ82" s="85"/>
      <c r="BA82" s="76"/>
      <c r="BB82" s="76"/>
      <c r="BC82" s="76"/>
      <c r="BD82" s="76"/>
      <c r="BE82" s="76"/>
      <c r="BF82" s="76"/>
      <c r="BG82" s="76"/>
      <c r="BH82" s="81"/>
      <c r="BI82" s="76"/>
      <c r="BJ82" s="76"/>
      <c r="BK82" s="76"/>
      <c r="BL82" s="76"/>
      <c r="BM82" s="76"/>
      <c r="BN82" s="76"/>
      <c r="BO82" s="76"/>
      <c r="BP82" s="81"/>
      <c r="BQ82" s="86"/>
      <c r="BR82" s="12"/>
      <c r="BS82" s="12"/>
      <c r="BT82" s="12"/>
      <c r="BU82" s="12"/>
      <c r="BV82" s="12"/>
      <c r="BW82" s="12"/>
      <c r="BX82" s="87"/>
      <c r="BY82" s="76"/>
      <c r="BZ82" s="76"/>
      <c r="CA82" s="76"/>
      <c r="CB82" s="76"/>
      <c r="CC82" s="76"/>
      <c r="CD82" s="76"/>
      <c r="CE82" s="76"/>
      <c r="CF82" s="81"/>
      <c r="CG82" s="76"/>
      <c r="CH82" s="76"/>
      <c r="CI82" s="76"/>
      <c r="CJ82" s="76"/>
      <c r="CK82" s="76"/>
      <c r="CL82" s="76"/>
      <c r="CM82" s="76"/>
      <c r="CN82" s="76"/>
    </row>
    <row r="83">
      <c r="A83" s="96" t="s">
        <v>178</v>
      </c>
      <c r="B83" s="94"/>
      <c r="C83" s="94" t="s">
        <v>347</v>
      </c>
      <c r="D83" s="88" t="s">
        <v>760</v>
      </c>
      <c r="E83" s="101"/>
      <c r="F83" s="80">
        <v>2020.0</v>
      </c>
      <c r="G83" s="41">
        <v>637200.0</v>
      </c>
      <c r="H83" s="76"/>
      <c r="I83" s="41">
        <v>8100.0</v>
      </c>
      <c r="J83" s="76"/>
      <c r="K83" s="76"/>
      <c r="L83" s="76"/>
      <c r="M83" s="95">
        <v>50300.0</v>
      </c>
      <c r="N83" s="3">
        <v>2023.0</v>
      </c>
      <c r="O83" s="41">
        <f t="shared" si="24"/>
        <v>645300</v>
      </c>
      <c r="P83" s="41" t="s">
        <v>548</v>
      </c>
      <c r="Q83" s="41" t="s">
        <v>554</v>
      </c>
      <c r="R83" s="79" t="s">
        <v>761</v>
      </c>
      <c r="S83" s="82">
        <f t="shared" si="2"/>
        <v>645300</v>
      </c>
      <c r="T83" s="83"/>
      <c r="U83" s="84"/>
      <c r="V83" s="84"/>
      <c r="W83" s="84"/>
      <c r="X83" s="84"/>
      <c r="Y83" s="84"/>
      <c r="Z83" s="84"/>
      <c r="AA83" s="84"/>
      <c r="AB83" s="84"/>
      <c r="AC83" s="84"/>
      <c r="AD83" s="84"/>
      <c r="AE83" s="84"/>
      <c r="AF83" s="84"/>
      <c r="AG83" s="84"/>
      <c r="AH83" s="84"/>
      <c r="AI83" s="84"/>
      <c r="AJ83" s="79"/>
      <c r="AK83" s="76"/>
      <c r="AL83" s="76"/>
      <c r="AM83" s="76"/>
      <c r="AN83" s="76"/>
      <c r="AO83" s="76"/>
      <c r="AP83" s="76"/>
      <c r="AQ83" s="76"/>
      <c r="AR83" s="85"/>
      <c r="AS83" s="76"/>
      <c r="AT83" s="76"/>
      <c r="AU83" s="76"/>
      <c r="AV83" s="76"/>
      <c r="AW83" s="76"/>
      <c r="AX83" s="76"/>
      <c r="AY83" s="76"/>
      <c r="AZ83" s="85"/>
      <c r="BA83" s="76"/>
      <c r="BB83" s="76"/>
      <c r="BC83" s="76"/>
      <c r="BD83" s="76"/>
      <c r="BE83" s="76"/>
      <c r="BF83" s="76"/>
      <c r="BG83" s="76"/>
      <c r="BH83" s="81"/>
      <c r="BI83" s="76"/>
      <c r="BJ83" s="76"/>
      <c r="BK83" s="76"/>
      <c r="BL83" s="76"/>
      <c r="BM83" s="76"/>
      <c r="BN83" s="76"/>
      <c r="BO83" s="76"/>
      <c r="BP83" s="81"/>
      <c r="BQ83" s="86"/>
      <c r="BR83" s="12"/>
      <c r="BS83" s="12"/>
      <c r="BT83" s="12"/>
      <c r="BU83" s="12"/>
      <c r="BV83" s="12"/>
      <c r="BW83" s="12"/>
      <c r="BX83" s="87"/>
      <c r="BY83" s="76"/>
      <c r="BZ83" s="76"/>
      <c r="CA83" s="76"/>
      <c r="CB83" s="76"/>
      <c r="CC83" s="76"/>
      <c r="CD83" s="76"/>
      <c r="CE83" s="76"/>
      <c r="CF83" s="81"/>
      <c r="CG83" s="76"/>
      <c r="CH83" s="76"/>
      <c r="CI83" s="76"/>
      <c r="CJ83" s="76"/>
      <c r="CK83" s="76"/>
      <c r="CL83" s="76"/>
      <c r="CM83" s="76"/>
      <c r="CN83" s="76"/>
    </row>
    <row r="84">
      <c r="A84" s="76" t="s">
        <v>115</v>
      </c>
      <c r="B84" s="77"/>
      <c r="C84" s="77" t="s">
        <v>285</v>
      </c>
      <c r="D84" s="78" t="s">
        <v>762</v>
      </c>
      <c r="E84" s="85"/>
      <c r="F84" s="80">
        <v>2019.0</v>
      </c>
      <c r="G84" s="41">
        <v>134075.0</v>
      </c>
      <c r="H84" s="41">
        <v>17536.0</v>
      </c>
      <c r="I84" s="41">
        <v>21150.0</v>
      </c>
      <c r="J84" s="76"/>
      <c r="K84" s="76"/>
      <c r="L84" s="76"/>
      <c r="M84" s="81"/>
      <c r="N84" s="3">
        <v>2023.0</v>
      </c>
      <c r="O84" s="76">
        <f t="shared" si="24"/>
        <v>155225</v>
      </c>
      <c r="P84" s="41" t="s">
        <v>548</v>
      </c>
      <c r="Q84" s="41" t="s">
        <v>554</v>
      </c>
      <c r="R84" s="79" t="s">
        <v>763</v>
      </c>
      <c r="S84" s="82">
        <f t="shared" si="2"/>
        <v>155225</v>
      </c>
      <c r="T84" s="83"/>
      <c r="U84" s="84"/>
      <c r="V84" s="84"/>
      <c r="W84" s="84"/>
      <c r="X84" s="84"/>
      <c r="Y84" s="84"/>
      <c r="Z84" s="84"/>
      <c r="AA84" s="84"/>
      <c r="AB84" s="84"/>
      <c r="AC84" s="84"/>
      <c r="AD84" s="84"/>
      <c r="AE84" s="84"/>
      <c r="AF84" s="84"/>
      <c r="AG84" s="84"/>
      <c r="AH84" s="84"/>
      <c r="AI84" s="84"/>
      <c r="AJ84" s="79"/>
      <c r="AK84" s="41">
        <v>139038.0</v>
      </c>
      <c r="AL84" s="41">
        <v>23088.0</v>
      </c>
      <c r="AM84" s="41">
        <v>18475.0</v>
      </c>
      <c r="AN84" s="76"/>
      <c r="AO84" s="76"/>
      <c r="AP84" s="76"/>
      <c r="AQ84" s="76"/>
      <c r="AR84" s="85"/>
      <c r="AS84" s="76"/>
      <c r="AT84" s="76"/>
      <c r="AU84" s="76"/>
      <c r="AV84" s="76"/>
      <c r="AW84" s="76"/>
      <c r="AX84" s="76"/>
      <c r="AY84" s="76"/>
      <c r="AZ84" s="85"/>
      <c r="BA84" s="76"/>
      <c r="BB84" s="76"/>
      <c r="BC84" s="76"/>
      <c r="BD84" s="76"/>
      <c r="BE84" s="76"/>
      <c r="BF84" s="76"/>
      <c r="BG84" s="76"/>
      <c r="BH84" s="81"/>
      <c r="BI84" s="76"/>
      <c r="BJ84" s="76"/>
      <c r="BK84" s="76"/>
      <c r="BL84" s="76"/>
      <c r="BM84" s="76"/>
      <c r="BN84" s="76"/>
      <c r="BO84" s="76"/>
      <c r="BP84" s="81"/>
      <c r="BQ84" s="86"/>
      <c r="BR84" s="12"/>
      <c r="BS84" s="12"/>
      <c r="BT84" s="12"/>
      <c r="BU84" s="12"/>
      <c r="BV84" s="12"/>
      <c r="BW84" s="12"/>
      <c r="BX84" s="87"/>
      <c r="BY84" s="76"/>
      <c r="BZ84" s="76"/>
      <c r="CA84" s="76"/>
      <c r="CB84" s="76"/>
      <c r="CC84" s="76"/>
      <c r="CD84" s="76"/>
      <c r="CE84" s="76"/>
      <c r="CF84" s="81"/>
      <c r="CG84" s="76"/>
      <c r="CH84" s="76"/>
      <c r="CI84" s="76"/>
      <c r="CJ84" s="76"/>
      <c r="CK84" s="76"/>
      <c r="CL84" s="76"/>
      <c r="CM84" s="76"/>
      <c r="CN84" s="76"/>
    </row>
    <row r="85">
      <c r="A85" s="41" t="s">
        <v>764</v>
      </c>
      <c r="B85" s="77"/>
      <c r="C85" s="77" t="s">
        <v>286</v>
      </c>
      <c r="D85" s="78" t="s">
        <v>765</v>
      </c>
      <c r="E85" s="85"/>
      <c r="F85" s="80">
        <v>2021.0</v>
      </c>
      <c r="G85" s="41">
        <v>54361.0</v>
      </c>
      <c r="H85" s="76"/>
      <c r="I85" s="41">
        <v>18761.0</v>
      </c>
      <c r="J85" s="76"/>
      <c r="K85" s="41">
        <v>629592.0</v>
      </c>
      <c r="L85" s="41">
        <v>702714.0</v>
      </c>
      <c r="M85" s="81"/>
      <c r="N85" s="3">
        <v>2023.0</v>
      </c>
      <c r="O85" s="76">
        <f t="shared" si="24"/>
        <v>73122</v>
      </c>
      <c r="P85" s="41" t="s">
        <v>548</v>
      </c>
      <c r="Q85" s="76">
        <f t="shared" ref="Q85:Q86" si="26">K85</f>
        <v>629592</v>
      </c>
      <c r="R85" s="79" t="s">
        <v>766</v>
      </c>
      <c r="S85" s="82">
        <f t="shared" si="2"/>
        <v>702714</v>
      </c>
      <c r="T85" s="83">
        <v>0.8959434421400456</v>
      </c>
      <c r="U85" s="84"/>
      <c r="V85" s="84"/>
      <c r="W85" s="84"/>
      <c r="X85" s="84"/>
      <c r="Y85" s="84"/>
      <c r="Z85" s="84"/>
      <c r="AA85" s="84"/>
      <c r="AB85" s="84"/>
      <c r="AC85" s="84"/>
      <c r="AD85" s="84"/>
      <c r="AE85" s="84"/>
      <c r="AF85" s="84"/>
      <c r="AG85" s="84"/>
      <c r="AH85" s="84"/>
      <c r="AI85" s="84"/>
      <c r="AJ85" s="79"/>
      <c r="AK85" s="76"/>
      <c r="AL85" s="76"/>
      <c r="AM85" s="76"/>
      <c r="AN85" s="76"/>
      <c r="AO85" s="76"/>
      <c r="AP85" s="76"/>
      <c r="AQ85" s="76"/>
      <c r="AR85" s="85"/>
      <c r="AS85" s="76"/>
      <c r="AT85" s="76"/>
      <c r="AU85" s="76"/>
      <c r="AV85" s="76"/>
      <c r="AW85" s="76"/>
      <c r="AX85" s="76"/>
      <c r="AY85" s="76"/>
      <c r="AZ85" s="85"/>
      <c r="BA85" s="76"/>
      <c r="BB85" s="76"/>
      <c r="BC85" s="76"/>
      <c r="BD85" s="76"/>
      <c r="BE85" s="76"/>
      <c r="BF85" s="76"/>
      <c r="BG85" s="76"/>
      <c r="BH85" s="81"/>
      <c r="BI85" s="76"/>
      <c r="BJ85" s="76"/>
      <c r="BK85" s="76"/>
      <c r="BL85" s="76"/>
      <c r="BM85" s="76"/>
      <c r="BN85" s="76"/>
      <c r="BO85" s="76"/>
      <c r="BP85" s="81"/>
      <c r="BQ85" s="86"/>
      <c r="BR85" s="12"/>
      <c r="BS85" s="12"/>
      <c r="BT85" s="12"/>
      <c r="BU85" s="12"/>
      <c r="BV85" s="12"/>
      <c r="BW85" s="12"/>
      <c r="BX85" s="87"/>
      <c r="BY85" s="76"/>
      <c r="BZ85" s="76"/>
      <c r="CA85" s="76"/>
      <c r="CB85" s="76"/>
      <c r="CC85" s="76"/>
      <c r="CD85" s="76"/>
      <c r="CE85" s="76"/>
      <c r="CF85" s="81"/>
      <c r="CG85" s="76"/>
      <c r="CH85" s="76"/>
      <c r="CI85" s="76"/>
      <c r="CJ85" s="76"/>
      <c r="CK85" s="76"/>
      <c r="CL85" s="76"/>
      <c r="CM85" s="76"/>
      <c r="CN85" s="76"/>
    </row>
    <row r="86">
      <c r="A86" s="41" t="s">
        <v>767</v>
      </c>
      <c r="B86" s="77"/>
      <c r="C86" s="77"/>
      <c r="D86" s="78" t="s">
        <v>768</v>
      </c>
      <c r="E86" s="85"/>
      <c r="F86" s="80">
        <v>2021.0</v>
      </c>
      <c r="G86" s="41">
        <v>30.0</v>
      </c>
      <c r="H86" s="76"/>
      <c r="I86" s="41">
        <v>6114.0</v>
      </c>
      <c r="J86" s="76"/>
      <c r="K86" s="41">
        <v>15787.0</v>
      </c>
      <c r="L86" s="41">
        <v>21931.0</v>
      </c>
      <c r="M86" s="81"/>
      <c r="N86" s="3">
        <v>2023.0</v>
      </c>
      <c r="O86" s="76">
        <f t="shared" si="24"/>
        <v>6144</v>
      </c>
      <c r="P86" s="41" t="s">
        <v>548</v>
      </c>
      <c r="Q86" s="76">
        <f t="shared" si="26"/>
        <v>15787</v>
      </c>
      <c r="R86" s="79" t="s">
        <v>769</v>
      </c>
      <c r="S86" s="82">
        <f t="shared" si="2"/>
        <v>21931</v>
      </c>
      <c r="T86" s="83">
        <v>0.7198486161141763</v>
      </c>
      <c r="U86" s="84"/>
      <c r="V86" s="84"/>
      <c r="W86" s="84"/>
      <c r="X86" s="84"/>
      <c r="Y86" s="84"/>
      <c r="Z86" s="84"/>
      <c r="AA86" s="84"/>
      <c r="AB86" s="84"/>
      <c r="AC86" s="84"/>
      <c r="AD86" s="84"/>
      <c r="AE86" s="84"/>
      <c r="AF86" s="84"/>
      <c r="AG86" s="84"/>
      <c r="AH86" s="84"/>
      <c r="AI86" s="84"/>
      <c r="AJ86" s="79"/>
      <c r="AK86" s="76"/>
      <c r="AL86" s="76"/>
      <c r="AM86" s="76"/>
      <c r="AN86" s="76"/>
      <c r="AO86" s="76"/>
      <c r="AP86" s="76"/>
      <c r="AQ86" s="76"/>
      <c r="AR86" s="85"/>
      <c r="AS86" s="76"/>
      <c r="AT86" s="76"/>
      <c r="AU86" s="76"/>
      <c r="AV86" s="76"/>
      <c r="AW86" s="76"/>
      <c r="AX86" s="76"/>
      <c r="AY86" s="76"/>
      <c r="AZ86" s="85"/>
      <c r="BA86" s="76"/>
      <c r="BB86" s="76"/>
      <c r="BC86" s="76"/>
      <c r="BD86" s="76"/>
      <c r="BE86" s="76"/>
      <c r="BF86" s="76"/>
      <c r="BG86" s="76"/>
      <c r="BH86" s="81"/>
      <c r="BI86" s="76"/>
      <c r="BJ86" s="76"/>
      <c r="BK86" s="76"/>
      <c r="BL86" s="76"/>
      <c r="BM86" s="76"/>
      <c r="BN86" s="76"/>
      <c r="BO86" s="76"/>
      <c r="BP86" s="81"/>
      <c r="BQ86" s="86"/>
      <c r="BR86" s="12"/>
      <c r="BS86" s="12"/>
      <c r="BT86" s="12"/>
      <c r="BU86" s="12"/>
      <c r="BV86" s="12"/>
      <c r="BW86" s="12"/>
      <c r="BX86" s="87"/>
      <c r="BY86" s="76"/>
      <c r="BZ86" s="76"/>
      <c r="CA86" s="76"/>
      <c r="CB86" s="76"/>
      <c r="CC86" s="76"/>
      <c r="CD86" s="76"/>
      <c r="CE86" s="76"/>
      <c r="CF86" s="81"/>
      <c r="CG86" s="76"/>
      <c r="CH86" s="76"/>
      <c r="CI86" s="76"/>
      <c r="CJ86" s="76"/>
      <c r="CK86" s="76"/>
      <c r="CL86" s="76"/>
      <c r="CM86" s="76"/>
      <c r="CN86" s="76"/>
    </row>
    <row r="87">
      <c r="A87" s="41" t="s">
        <v>770</v>
      </c>
      <c r="B87" s="84"/>
      <c r="C87" s="78" t="s">
        <v>288</v>
      </c>
      <c r="D87" s="77"/>
      <c r="E87" s="85"/>
      <c r="F87" s="80">
        <v>2019.0</v>
      </c>
      <c r="G87" s="76"/>
      <c r="H87" s="76"/>
      <c r="I87" s="76"/>
      <c r="J87" s="76"/>
      <c r="K87" s="76"/>
      <c r="L87" s="76"/>
      <c r="M87" s="81"/>
      <c r="N87" s="3">
        <v>2022.0</v>
      </c>
      <c r="O87" s="76">
        <f>AN87</f>
        <v>858117</v>
      </c>
      <c r="P87" s="41" t="s">
        <v>548</v>
      </c>
      <c r="Q87" s="41" t="s">
        <v>554</v>
      </c>
      <c r="R87" s="79" t="s">
        <v>771</v>
      </c>
      <c r="S87" s="82">
        <f t="shared" si="2"/>
        <v>858117</v>
      </c>
      <c r="T87" s="83"/>
      <c r="U87" s="84"/>
      <c r="V87" s="84"/>
      <c r="W87" s="84"/>
      <c r="X87" s="84"/>
      <c r="Y87" s="84"/>
      <c r="Z87" s="84"/>
      <c r="AA87" s="84"/>
      <c r="AB87" s="84"/>
      <c r="AC87" s="84"/>
      <c r="AD87" s="84"/>
      <c r="AE87" s="84"/>
      <c r="AF87" s="84"/>
      <c r="AG87" s="84"/>
      <c r="AH87" s="84"/>
      <c r="AI87" s="84"/>
      <c r="AJ87" s="79"/>
      <c r="AK87" s="41">
        <v>455142.0</v>
      </c>
      <c r="AL87" s="41">
        <v>374888.0</v>
      </c>
      <c r="AM87" s="41">
        <v>402976.0</v>
      </c>
      <c r="AN87" s="41">
        <v>858117.0</v>
      </c>
      <c r="AO87" s="76"/>
      <c r="AP87" s="76"/>
      <c r="AQ87" s="41">
        <v>14775.0</v>
      </c>
      <c r="AR87" s="79"/>
      <c r="AS87" s="76"/>
      <c r="AT87" s="76"/>
      <c r="AU87" s="76"/>
      <c r="AV87" s="76"/>
      <c r="AW87" s="76"/>
      <c r="AX87" s="76"/>
      <c r="AY87" s="76"/>
      <c r="AZ87" s="85"/>
      <c r="BA87" s="76"/>
      <c r="BB87" s="76"/>
      <c r="BC87" s="76"/>
      <c r="BD87" s="76"/>
      <c r="BE87" s="76"/>
      <c r="BF87" s="76"/>
      <c r="BG87" s="76"/>
      <c r="BH87" s="81"/>
      <c r="BI87" s="76"/>
      <c r="BJ87" s="76"/>
      <c r="BK87" s="76"/>
      <c r="BL87" s="76"/>
      <c r="BM87" s="76"/>
      <c r="BN87" s="76"/>
      <c r="BO87" s="76"/>
      <c r="BP87" s="81"/>
      <c r="BQ87" s="86"/>
      <c r="BR87" s="12"/>
      <c r="BS87" s="12"/>
      <c r="BT87" s="12"/>
      <c r="BU87" s="12"/>
      <c r="BV87" s="12"/>
      <c r="BW87" s="12"/>
      <c r="BX87" s="87"/>
      <c r="BY87" s="76"/>
      <c r="BZ87" s="76"/>
      <c r="CA87" s="76"/>
      <c r="CB87" s="76"/>
      <c r="CC87" s="76"/>
      <c r="CD87" s="76"/>
      <c r="CE87" s="76"/>
      <c r="CF87" s="81"/>
      <c r="CG87" s="76"/>
      <c r="CH87" s="76"/>
      <c r="CI87" s="76"/>
      <c r="CJ87" s="76"/>
      <c r="CK87" s="76"/>
      <c r="CL87" s="76"/>
      <c r="CM87" s="76"/>
      <c r="CN87" s="76"/>
    </row>
    <row r="88">
      <c r="A88" s="76" t="s">
        <v>120</v>
      </c>
      <c r="B88" s="77"/>
      <c r="C88" s="77" t="s">
        <v>289</v>
      </c>
      <c r="D88" s="88" t="s">
        <v>772</v>
      </c>
      <c r="E88" s="85"/>
      <c r="F88" s="80">
        <v>2020.0</v>
      </c>
      <c r="G88" s="41">
        <v>5762.0</v>
      </c>
      <c r="H88" s="76"/>
      <c r="I88" s="41">
        <v>69027.0</v>
      </c>
      <c r="J88" s="41">
        <v>74789.0</v>
      </c>
      <c r="K88" s="41">
        <v>360036.0</v>
      </c>
      <c r="L88" s="41">
        <v>434825.0</v>
      </c>
      <c r="M88" s="81"/>
      <c r="N88" s="3">
        <v>2023.0</v>
      </c>
      <c r="O88" s="76">
        <f>J88</f>
        <v>74789</v>
      </c>
      <c r="P88" s="41" t="s">
        <v>548</v>
      </c>
      <c r="Q88" s="76">
        <f t="shared" ref="Q88:Q91" si="27">K88</f>
        <v>360036</v>
      </c>
      <c r="R88" s="79" t="s">
        <v>773</v>
      </c>
      <c r="S88" s="82">
        <f t="shared" si="2"/>
        <v>434825</v>
      </c>
      <c r="T88" s="83">
        <v>0.8280020697981947</v>
      </c>
      <c r="U88" s="84">
        <v>294185.0</v>
      </c>
      <c r="V88" s="84">
        <v>9944.0</v>
      </c>
      <c r="W88" s="84"/>
      <c r="X88" s="84">
        <v>22360.0</v>
      </c>
      <c r="Y88" s="84"/>
      <c r="Z88" s="84"/>
      <c r="AA88" s="84"/>
      <c r="AB88" s="84"/>
      <c r="AC88" s="84"/>
      <c r="AD88" s="84"/>
      <c r="AE88" s="84"/>
      <c r="AF88" s="84"/>
      <c r="AG88" s="84"/>
      <c r="AH88" s="84"/>
      <c r="AI88" s="84"/>
      <c r="AJ88" s="79"/>
      <c r="AK88" s="76"/>
      <c r="AL88" s="76"/>
      <c r="AM88" s="76"/>
      <c r="AN88" s="76"/>
      <c r="AO88" s="76"/>
      <c r="AP88" s="76"/>
      <c r="AQ88" s="76"/>
      <c r="AR88" s="85"/>
      <c r="AS88" s="76"/>
      <c r="AT88" s="76"/>
      <c r="AU88" s="76"/>
      <c r="AV88" s="76"/>
      <c r="AW88" s="76"/>
      <c r="AX88" s="76"/>
      <c r="AY88" s="76"/>
      <c r="AZ88" s="85"/>
      <c r="BA88" s="76"/>
      <c r="BB88" s="76"/>
      <c r="BC88" s="76"/>
      <c r="BD88" s="76"/>
      <c r="BE88" s="76"/>
      <c r="BF88" s="76"/>
      <c r="BG88" s="76"/>
      <c r="BH88" s="81"/>
      <c r="BI88" s="76"/>
      <c r="BJ88" s="76"/>
      <c r="BK88" s="76"/>
      <c r="BL88" s="76"/>
      <c r="BM88" s="76"/>
      <c r="BN88" s="76"/>
      <c r="BO88" s="76"/>
      <c r="BP88" s="81"/>
      <c r="BQ88" s="86"/>
      <c r="BR88" s="12"/>
      <c r="BS88" s="12"/>
      <c r="BT88" s="12"/>
      <c r="BU88" s="12"/>
      <c r="BV88" s="12"/>
      <c r="BW88" s="12"/>
      <c r="BX88" s="87"/>
      <c r="BY88" s="76"/>
      <c r="BZ88" s="76"/>
      <c r="CA88" s="76"/>
      <c r="CB88" s="76"/>
      <c r="CC88" s="76"/>
      <c r="CD88" s="76"/>
      <c r="CE88" s="76"/>
      <c r="CF88" s="81"/>
      <c r="CG88" s="76"/>
      <c r="CH88" s="76"/>
      <c r="CI88" s="76"/>
      <c r="CJ88" s="76"/>
      <c r="CK88" s="76"/>
      <c r="CL88" s="76"/>
      <c r="CM88" s="76"/>
      <c r="CN88" s="76"/>
    </row>
    <row r="89">
      <c r="A89" s="41" t="s">
        <v>774</v>
      </c>
      <c r="B89" s="77"/>
      <c r="C89" s="77" t="s">
        <v>290</v>
      </c>
      <c r="D89" s="88" t="s">
        <v>417</v>
      </c>
      <c r="E89" s="85"/>
      <c r="F89" s="80">
        <v>2020.0</v>
      </c>
      <c r="G89" s="41">
        <v>30524.0</v>
      </c>
      <c r="H89" s="41">
        <v>159860.35</v>
      </c>
      <c r="I89" s="41">
        <v>146673.0</v>
      </c>
      <c r="J89" s="76"/>
      <c r="K89" s="41">
        <v>1386091.0</v>
      </c>
      <c r="L89" s="76"/>
      <c r="M89" s="81"/>
      <c r="N89" s="3">
        <v>2023.0</v>
      </c>
      <c r="O89" s="76">
        <f t="shared" ref="O89:O91" si="28">G89+I89</f>
        <v>177197</v>
      </c>
      <c r="P89" s="41" t="s">
        <v>548</v>
      </c>
      <c r="Q89" s="76">
        <f t="shared" si="27"/>
        <v>1386091</v>
      </c>
      <c r="R89" s="79" t="s">
        <v>775</v>
      </c>
      <c r="S89" s="82">
        <f t="shared" si="2"/>
        <v>1563288</v>
      </c>
      <c r="T89" s="83">
        <v>0.886651084125254</v>
      </c>
      <c r="U89" s="84"/>
      <c r="V89" s="84"/>
      <c r="W89" s="84"/>
      <c r="X89" s="84"/>
      <c r="Y89" s="84"/>
      <c r="Z89" s="84"/>
      <c r="AA89" s="84"/>
      <c r="AB89" s="84"/>
      <c r="AC89" s="84"/>
      <c r="AD89" s="84"/>
      <c r="AE89" s="84"/>
      <c r="AF89" s="84"/>
      <c r="AG89" s="84"/>
      <c r="AH89" s="84"/>
      <c r="AI89" s="84"/>
      <c r="AJ89" s="79"/>
      <c r="AK89" s="76"/>
      <c r="AL89" s="76"/>
      <c r="AM89" s="76"/>
      <c r="AN89" s="76"/>
      <c r="AO89" s="76"/>
      <c r="AP89" s="76"/>
      <c r="AQ89" s="76"/>
      <c r="AR89" s="85"/>
      <c r="AS89" s="76"/>
      <c r="AT89" s="76"/>
      <c r="AU89" s="76"/>
      <c r="AV89" s="76"/>
      <c r="AW89" s="76"/>
      <c r="AX89" s="76"/>
      <c r="AY89" s="76"/>
      <c r="AZ89" s="85"/>
      <c r="BA89" s="76"/>
      <c r="BB89" s="76"/>
      <c r="BC89" s="76"/>
      <c r="BD89" s="76"/>
      <c r="BE89" s="76"/>
      <c r="BF89" s="76"/>
      <c r="BG89" s="76"/>
      <c r="BH89" s="81"/>
      <c r="BI89" s="76"/>
      <c r="BJ89" s="76"/>
      <c r="BK89" s="76"/>
      <c r="BL89" s="76"/>
      <c r="BM89" s="76"/>
      <c r="BN89" s="76"/>
      <c r="BO89" s="76"/>
      <c r="BP89" s="81"/>
      <c r="BQ89" s="86"/>
      <c r="BR89" s="12"/>
      <c r="BS89" s="12"/>
      <c r="BT89" s="12"/>
      <c r="BU89" s="12"/>
      <c r="BV89" s="12"/>
      <c r="BW89" s="12"/>
      <c r="BX89" s="87"/>
      <c r="BY89" s="76"/>
      <c r="BZ89" s="76"/>
      <c r="CA89" s="76"/>
      <c r="CB89" s="76"/>
      <c r="CC89" s="76"/>
      <c r="CD89" s="76"/>
      <c r="CE89" s="76"/>
      <c r="CF89" s="81"/>
      <c r="CG89" s="76"/>
      <c r="CH89" s="76"/>
      <c r="CI89" s="76"/>
      <c r="CJ89" s="76"/>
      <c r="CK89" s="76"/>
      <c r="CL89" s="76"/>
      <c r="CM89" s="76"/>
      <c r="CN89" s="76"/>
    </row>
    <row r="90">
      <c r="A90" s="76" t="s">
        <v>122</v>
      </c>
      <c r="B90" s="77"/>
      <c r="C90" s="77" t="s">
        <v>291</v>
      </c>
      <c r="D90" s="88" t="s">
        <v>418</v>
      </c>
      <c r="E90" s="85"/>
      <c r="F90" s="80" t="s">
        <v>569</v>
      </c>
      <c r="G90" s="41">
        <v>85.0</v>
      </c>
      <c r="H90" s="41"/>
      <c r="I90" s="41">
        <v>28.0</v>
      </c>
      <c r="J90" s="76"/>
      <c r="K90" s="41">
        <v>4321.0</v>
      </c>
      <c r="L90" s="41">
        <v>4434.0</v>
      </c>
      <c r="M90" s="81"/>
      <c r="N90" s="3">
        <v>2023.0</v>
      </c>
      <c r="O90" s="76">
        <f t="shared" si="28"/>
        <v>113</v>
      </c>
      <c r="P90" s="41" t="s">
        <v>548</v>
      </c>
      <c r="Q90" s="76">
        <f t="shared" si="27"/>
        <v>4321</v>
      </c>
      <c r="R90" s="79" t="s">
        <v>776</v>
      </c>
      <c r="S90" s="82">
        <f t="shared" si="2"/>
        <v>4434</v>
      </c>
      <c r="T90" s="83">
        <v>0.9745151105096977</v>
      </c>
      <c r="U90" s="84"/>
      <c r="V90" s="84"/>
      <c r="W90" s="84"/>
      <c r="X90" s="84"/>
      <c r="Y90" s="84"/>
      <c r="Z90" s="84"/>
      <c r="AA90" s="84"/>
      <c r="AB90" s="84"/>
      <c r="AC90" s="84"/>
      <c r="AD90" s="84"/>
      <c r="AE90" s="84"/>
      <c r="AF90" s="84"/>
      <c r="AG90" s="84"/>
      <c r="AH90" s="84"/>
      <c r="AI90" s="84"/>
      <c r="AJ90" s="79"/>
      <c r="AK90" s="76"/>
      <c r="AL90" s="76"/>
      <c r="AM90" s="76"/>
      <c r="AN90" s="76"/>
      <c r="AO90" s="76"/>
      <c r="AP90" s="76"/>
      <c r="AQ90" s="76"/>
      <c r="AR90" s="85"/>
      <c r="AS90" s="76"/>
      <c r="AT90" s="76"/>
      <c r="AU90" s="76"/>
      <c r="AV90" s="76"/>
      <c r="AW90" s="76"/>
      <c r="AX90" s="76"/>
      <c r="AY90" s="76"/>
      <c r="AZ90" s="85"/>
      <c r="BA90" s="76"/>
      <c r="BB90" s="76"/>
      <c r="BC90" s="76"/>
      <c r="BD90" s="76"/>
      <c r="BE90" s="76"/>
      <c r="BF90" s="76"/>
      <c r="BG90" s="76"/>
      <c r="BH90" s="81"/>
      <c r="BI90" s="76"/>
      <c r="BJ90" s="76"/>
      <c r="BK90" s="76"/>
      <c r="BL90" s="76"/>
      <c r="BM90" s="76"/>
      <c r="BN90" s="76"/>
      <c r="BO90" s="76"/>
      <c r="BP90" s="81"/>
      <c r="BQ90" s="86"/>
      <c r="BR90" s="12"/>
      <c r="BS90" s="12"/>
      <c r="BT90" s="12"/>
      <c r="BU90" s="12"/>
      <c r="BV90" s="12"/>
      <c r="BW90" s="12"/>
      <c r="BX90" s="87"/>
      <c r="BY90" s="76"/>
      <c r="BZ90" s="76"/>
      <c r="CA90" s="76"/>
      <c r="CB90" s="76"/>
      <c r="CC90" s="76"/>
      <c r="CD90" s="76"/>
      <c r="CE90" s="76"/>
      <c r="CF90" s="81"/>
      <c r="CG90" s="76"/>
      <c r="CH90" s="76"/>
      <c r="CI90" s="76"/>
      <c r="CJ90" s="76"/>
      <c r="CK90" s="76"/>
      <c r="CL90" s="76"/>
      <c r="CM90" s="76"/>
      <c r="CN90" s="76"/>
    </row>
    <row r="91">
      <c r="A91" s="3" t="s">
        <v>777</v>
      </c>
      <c r="B91" s="77"/>
      <c r="C91" s="77"/>
      <c r="D91" s="78" t="s">
        <v>778</v>
      </c>
      <c r="E91" s="85"/>
      <c r="F91" s="80">
        <v>2022.0</v>
      </c>
      <c r="G91" s="41">
        <v>0.0</v>
      </c>
      <c r="H91" s="41">
        <v>343.5</v>
      </c>
      <c r="I91" s="41">
        <v>231.7</v>
      </c>
      <c r="J91" s="76"/>
      <c r="K91" s="41">
        <v>1966.1</v>
      </c>
      <c r="L91" s="41">
        <v>2197.8</v>
      </c>
      <c r="M91" s="81"/>
      <c r="N91" s="3">
        <v>2023.0</v>
      </c>
      <c r="O91" s="76">
        <f t="shared" si="28"/>
        <v>231.7</v>
      </c>
      <c r="P91" s="41" t="s">
        <v>548</v>
      </c>
      <c r="Q91" s="76">
        <f t="shared" si="27"/>
        <v>1966.1</v>
      </c>
      <c r="R91" s="79" t="s">
        <v>779</v>
      </c>
      <c r="S91" s="82">
        <f t="shared" si="2"/>
        <v>2197.8</v>
      </c>
      <c r="T91" s="83">
        <v>0.8945763945763946</v>
      </c>
      <c r="U91" s="84">
        <v>492.2</v>
      </c>
      <c r="V91" s="84"/>
      <c r="W91" s="84">
        <v>208.9</v>
      </c>
      <c r="X91" s="84"/>
      <c r="Y91" s="84">
        <v>9.9</v>
      </c>
      <c r="Z91" s="84">
        <v>752.9</v>
      </c>
      <c r="AA91" s="84">
        <v>349.2</v>
      </c>
      <c r="AB91" s="84">
        <v>152.9</v>
      </c>
      <c r="AC91" s="84"/>
      <c r="AD91" s="84"/>
      <c r="AE91" s="84"/>
      <c r="AF91" s="84"/>
      <c r="AG91" s="84"/>
      <c r="AH91" s="84"/>
      <c r="AI91" s="84"/>
      <c r="AJ91" s="79"/>
      <c r="AK91" s="76"/>
      <c r="AL91" s="76"/>
      <c r="AM91" s="76"/>
      <c r="AN91" s="76"/>
      <c r="AO91" s="76"/>
      <c r="AP91" s="76"/>
      <c r="AQ91" s="76"/>
      <c r="AR91" s="85"/>
      <c r="AS91" s="76"/>
      <c r="AT91" s="76"/>
      <c r="AU91" s="76"/>
      <c r="AV91" s="76"/>
      <c r="AW91" s="76"/>
      <c r="AX91" s="76"/>
      <c r="AY91" s="76"/>
      <c r="AZ91" s="85"/>
      <c r="BA91" s="76"/>
      <c r="BB91" s="76"/>
      <c r="BC91" s="76"/>
      <c r="BD91" s="76"/>
      <c r="BE91" s="76"/>
      <c r="BF91" s="76"/>
      <c r="BG91" s="76"/>
      <c r="BH91" s="81"/>
      <c r="BI91" s="76"/>
      <c r="BJ91" s="76"/>
      <c r="BK91" s="76"/>
      <c r="BL91" s="76"/>
      <c r="BM91" s="76"/>
      <c r="BN91" s="76"/>
      <c r="BO91" s="76"/>
      <c r="BP91" s="81"/>
      <c r="BQ91" s="86"/>
      <c r="BR91" s="12"/>
      <c r="BS91" s="12"/>
      <c r="BT91" s="12"/>
      <c r="BU91" s="12"/>
      <c r="BV91" s="12"/>
      <c r="BW91" s="12"/>
      <c r="BX91" s="87"/>
      <c r="BY91" s="76"/>
      <c r="BZ91" s="76"/>
      <c r="CA91" s="76"/>
      <c r="CB91" s="76"/>
      <c r="CC91" s="76"/>
      <c r="CD91" s="76"/>
      <c r="CE91" s="76"/>
      <c r="CF91" s="81"/>
      <c r="CG91" s="76"/>
      <c r="CH91" s="76"/>
      <c r="CI91" s="76"/>
      <c r="CJ91" s="76"/>
      <c r="CK91" s="76"/>
      <c r="CL91" s="76"/>
      <c r="CM91" s="76"/>
      <c r="CN91" s="76"/>
    </row>
    <row r="92">
      <c r="A92" s="41" t="s">
        <v>780</v>
      </c>
      <c r="B92" s="77"/>
      <c r="C92" s="77" t="s">
        <v>292</v>
      </c>
      <c r="D92" s="88" t="s">
        <v>419</v>
      </c>
      <c r="E92" s="85"/>
      <c r="F92" s="80">
        <v>2022.0</v>
      </c>
      <c r="G92" s="41">
        <v>7198.0</v>
      </c>
      <c r="H92" s="41">
        <v>13743.0</v>
      </c>
      <c r="I92" s="41">
        <v>5782.0</v>
      </c>
      <c r="J92" s="41">
        <v>12980.0</v>
      </c>
      <c r="K92" s="76"/>
      <c r="L92" s="41">
        <v>6492948.0</v>
      </c>
      <c r="M92" s="81"/>
      <c r="N92" s="3">
        <v>2023.0</v>
      </c>
      <c r="O92" s="76">
        <f>J92</f>
        <v>12980</v>
      </c>
      <c r="P92" s="41" t="s">
        <v>548</v>
      </c>
      <c r="Q92" s="76">
        <f>L92-O92</f>
        <v>6479968</v>
      </c>
      <c r="R92" s="110" t="s">
        <v>781</v>
      </c>
      <c r="S92" s="82">
        <f t="shared" si="2"/>
        <v>6492948</v>
      </c>
      <c r="T92" s="83">
        <v>0.9980009080621006</v>
      </c>
      <c r="U92" s="84"/>
      <c r="V92" s="84"/>
      <c r="W92" s="84"/>
      <c r="X92" s="84"/>
      <c r="Y92" s="84"/>
      <c r="Z92" s="84"/>
      <c r="AA92" s="84"/>
      <c r="AB92" s="84"/>
      <c r="AC92" s="84"/>
      <c r="AD92" s="84"/>
      <c r="AE92" s="84"/>
      <c r="AF92" s="84"/>
      <c r="AG92" s="84"/>
      <c r="AH92" s="84"/>
      <c r="AI92" s="84"/>
      <c r="AJ92" s="79"/>
      <c r="AK92" s="76"/>
      <c r="AL92" s="76"/>
      <c r="AM92" s="76"/>
      <c r="AN92" s="76"/>
      <c r="AO92" s="76"/>
      <c r="AP92" s="76"/>
      <c r="AQ92" s="76"/>
      <c r="AR92" s="85"/>
      <c r="AS92" s="76"/>
      <c r="AT92" s="76"/>
      <c r="AU92" s="76"/>
      <c r="AV92" s="76"/>
      <c r="AW92" s="76"/>
      <c r="AX92" s="76"/>
      <c r="AY92" s="76"/>
      <c r="AZ92" s="85"/>
      <c r="BA92" s="76"/>
      <c r="BB92" s="76"/>
      <c r="BC92" s="76"/>
      <c r="BD92" s="76"/>
      <c r="BE92" s="76"/>
      <c r="BF92" s="76"/>
      <c r="BG92" s="76"/>
      <c r="BH92" s="81"/>
      <c r="BI92" s="76"/>
      <c r="BJ92" s="76"/>
      <c r="BK92" s="76"/>
      <c r="BL92" s="76"/>
      <c r="BM92" s="76"/>
      <c r="BN92" s="76"/>
      <c r="BO92" s="76"/>
      <c r="BP92" s="81"/>
      <c r="BQ92" s="86"/>
      <c r="BR92" s="12"/>
      <c r="BS92" s="12"/>
      <c r="BT92" s="12"/>
      <c r="BU92" s="12"/>
      <c r="BV92" s="12"/>
      <c r="BW92" s="12"/>
      <c r="BX92" s="87"/>
      <c r="BY92" s="76"/>
      <c r="BZ92" s="76"/>
      <c r="CA92" s="76"/>
      <c r="CB92" s="76"/>
      <c r="CC92" s="76"/>
      <c r="CD92" s="76"/>
      <c r="CE92" s="76"/>
      <c r="CF92" s="81"/>
      <c r="CG92" s="76"/>
      <c r="CH92" s="76"/>
      <c r="CI92" s="76"/>
      <c r="CJ92" s="76"/>
      <c r="CK92" s="76"/>
      <c r="CL92" s="76"/>
      <c r="CM92" s="76"/>
      <c r="CN92" s="76"/>
    </row>
    <row r="93">
      <c r="A93" s="76" t="s">
        <v>124</v>
      </c>
      <c r="B93" s="77"/>
      <c r="C93" s="77" t="s">
        <v>293</v>
      </c>
      <c r="D93" s="78" t="s">
        <v>782</v>
      </c>
      <c r="E93" s="85"/>
      <c r="F93" s="80">
        <v>2020.0</v>
      </c>
      <c r="G93" s="41">
        <v>489.0</v>
      </c>
      <c r="H93" s="41">
        <v>2799.0</v>
      </c>
      <c r="I93" s="41">
        <v>2846.0</v>
      </c>
      <c r="J93" s="76"/>
      <c r="K93" s="41">
        <v>185633.0</v>
      </c>
      <c r="L93" s="41">
        <v>188968.0</v>
      </c>
      <c r="M93" s="81"/>
      <c r="N93" s="3">
        <v>2023.0</v>
      </c>
      <c r="O93" s="76">
        <f t="shared" ref="O93:O96" si="29">G93+I93</f>
        <v>3335</v>
      </c>
      <c r="P93" s="41" t="s">
        <v>548</v>
      </c>
      <c r="Q93" s="76">
        <f t="shared" ref="Q93:Q98" si="30">K93</f>
        <v>185633</v>
      </c>
      <c r="R93" s="79" t="s">
        <v>783</v>
      </c>
      <c r="S93" s="82">
        <f t="shared" si="2"/>
        <v>188968</v>
      </c>
      <c r="T93" s="83">
        <v>0.9823515092502434</v>
      </c>
      <c r="U93" s="84">
        <v>14606.0</v>
      </c>
      <c r="V93" s="84"/>
      <c r="W93" s="84">
        <v>1030.0</v>
      </c>
      <c r="X93" s="84">
        <v>5938.0</v>
      </c>
      <c r="Y93" s="84">
        <v>0.02</v>
      </c>
      <c r="Z93" s="84">
        <v>5437.0</v>
      </c>
      <c r="AA93" s="84"/>
      <c r="AB93" s="84"/>
      <c r="AC93" s="84">
        <v>7627.0</v>
      </c>
      <c r="AD93" s="84"/>
      <c r="AE93" s="84">
        <v>150994.0</v>
      </c>
      <c r="AF93" s="84">
        <v>2.0</v>
      </c>
      <c r="AG93" s="84"/>
      <c r="AH93" s="84"/>
      <c r="AI93" s="84"/>
      <c r="AJ93" s="79"/>
      <c r="AK93" s="76"/>
      <c r="AL93" s="76"/>
      <c r="AM93" s="76"/>
      <c r="AN93" s="76"/>
      <c r="AO93" s="76"/>
      <c r="AP93" s="76"/>
      <c r="AQ93" s="76"/>
      <c r="AR93" s="85"/>
      <c r="AS93" s="76"/>
      <c r="AT93" s="76"/>
      <c r="AU93" s="76"/>
      <c r="AV93" s="76"/>
      <c r="AW93" s="76"/>
      <c r="AX93" s="76"/>
      <c r="AY93" s="76"/>
      <c r="AZ93" s="85"/>
      <c r="BA93" s="76"/>
      <c r="BB93" s="76"/>
      <c r="BC93" s="76"/>
      <c r="BD93" s="76"/>
      <c r="BE93" s="76"/>
      <c r="BF93" s="76"/>
      <c r="BG93" s="76"/>
      <c r="BH93" s="81"/>
      <c r="BI93" s="76"/>
      <c r="BJ93" s="76"/>
      <c r="BK93" s="76"/>
      <c r="BL93" s="76"/>
      <c r="BM93" s="76"/>
      <c r="BN93" s="76"/>
      <c r="BO93" s="76"/>
      <c r="BP93" s="81"/>
      <c r="BQ93" s="86"/>
      <c r="BR93" s="12"/>
      <c r="BS93" s="12"/>
      <c r="BT93" s="12"/>
      <c r="BU93" s="12"/>
      <c r="BV93" s="12"/>
      <c r="BW93" s="12"/>
      <c r="BX93" s="87"/>
      <c r="BY93" s="76"/>
      <c r="BZ93" s="76"/>
      <c r="CA93" s="76"/>
      <c r="CB93" s="76"/>
      <c r="CC93" s="76"/>
      <c r="CD93" s="76"/>
      <c r="CE93" s="76"/>
      <c r="CF93" s="81"/>
      <c r="CG93" s="76"/>
      <c r="CH93" s="76"/>
      <c r="CI93" s="76"/>
      <c r="CJ93" s="76"/>
      <c r="CK93" s="76"/>
      <c r="CL93" s="76"/>
      <c r="CM93" s="76"/>
      <c r="CN93" s="76"/>
    </row>
    <row r="94">
      <c r="A94" s="41" t="s">
        <v>784</v>
      </c>
      <c r="B94" s="77"/>
      <c r="C94" s="77" t="s">
        <v>294</v>
      </c>
      <c r="D94" s="78" t="s">
        <v>785</v>
      </c>
      <c r="E94" s="85"/>
      <c r="F94" s="80">
        <v>2021.0</v>
      </c>
      <c r="G94" s="41">
        <v>244.0</v>
      </c>
      <c r="H94" s="41">
        <v>373.0</v>
      </c>
      <c r="I94" s="41">
        <v>319.0</v>
      </c>
      <c r="J94" s="76"/>
      <c r="K94" s="41">
        <v>115751.0</v>
      </c>
      <c r="L94" s="41">
        <v>116314.0</v>
      </c>
      <c r="M94" s="81"/>
      <c r="N94" s="3">
        <v>2023.0</v>
      </c>
      <c r="O94" s="76">
        <f t="shared" si="29"/>
        <v>563</v>
      </c>
      <c r="P94" s="41" t="s">
        <v>548</v>
      </c>
      <c r="Q94" s="76">
        <f t="shared" si="30"/>
        <v>115751</v>
      </c>
      <c r="R94" s="79" t="s">
        <v>786</v>
      </c>
      <c r="S94" s="82">
        <f t="shared" si="2"/>
        <v>116314</v>
      </c>
      <c r="T94" s="83">
        <v>0.9951596540399265</v>
      </c>
      <c r="U94" s="84">
        <v>100.0</v>
      </c>
      <c r="V94" s="84"/>
      <c r="W94" s="84" t="s">
        <v>787</v>
      </c>
      <c r="X94" s="84">
        <v>18128.0</v>
      </c>
      <c r="Y94" s="84" t="s">
        <v>788</v>
      </c>
      <c r="Z94" s="84">
        <v>1491.0</v>
      </c>
      <c r="AA94" s="84"/>
      <c r="AB94" s="84"/>
      <c r="AC94" s="84"/>
      <c r="AD94" s="84"/>
      <c r="AE94" s="84"/>
      <c r="AF94" s="84">
        <v>93.0</v>
      </c>
      <c r="AG94" s="84"/>
      <c r="AH94" s="84"/>
      <c r="AI94" s="84"/>
      <c r="AJ94" s="79"/>
      <c r="AK94" s="41">
        <v>490.0</v>
      </c>
      <c r="AL94" s="41">
        <v>363.0</v>
      </c>
      <c r="AM94" s="41">
        <v>107002.0</v>
      </c>
      <c r="AN94" s="76"/>
      <c r="AO94" s="76"/>
      <c r="AP94" s="41">
        <v>107855.0</v>
      </c>
      <c r="AQ94" s="76"/>
      <c r="AR94" s="85"/>
      <c r="AS94" s="76"/>
      <c r="AT94" s="76"/>
      <c r="AU94" s="76"/>
      <c r="AV94" s="76"/>
      <c r="AW94" s="76"/>
      <c r="AX94" s="76"/>
      <c r="AY94" s="76"/>
      <c r="AZ94" s="85"/>
      <c r="BA94" s="76"/>
      <c r="BB94" s="76"/>
      <c r="BC94" s="76"/>
      <c r="BD94" s="76"/>
      <c r="BE94" s="76"/>
      <c r="BF94" s="76"/>
      <c r="BG94" s="76"/>
      <c r="BH94" s="81"/>
      <c r="BI94" s="76"/>
      <c r="BJ94" s="76"/>
      <c r="BK94" s="76"/>
      <c r="BL94" s="76"/>
      <c r="BM94" s="76"/>
      <c r="BN94" s="76"/>
      <c r="BO94" s="76"/>
      <c r="BP94" s="81"/>
      <c r="BQ94" s="86"/>
      <c r="BR94" s="12"/>
      <c r="BS94" s="12"/>
      <c r="BT94" s="12"/>
      <c r="BU94" s="12"/>
      <c r="BV94" s="12"/>
      <c r="BW94" s="12"/>
      <c r="BX94" s="87"/>
      <c r="BY94" s="76"/>
      <c r="BZ94" s="76"/>
      <c r="CA94" s="76"/>
      <c r="CB94" s="76"/>
      <c r="CC94" s="76"/>
      <c r="CD94" s="76"/>
      <c r="CE94" s="76"/>
      <c r="CF94" s="81"/>
      <c r="CG94" s="76"/>
      <c r="CH94" s="76"/>
      <c r="CI94" s="76"/>
      <c r="CJ94" s="76"/>
      <c r="CK94" s="76"/>
      <c r="CL94" s="76"/>
      <c r="CM94" s="76"/>
      <c r="CN94" s="76"/>
    </row>
    <row r="95">
      <c r="A95" s="76" t="s">
        <v>10</v>
      </c>
      <c r="B95" s="77"/>
      <c r="C95" s="77" t="s">
        <v>295</v>
      </c>
      <c r="D95" s="88" t="s">
        <v>420</v>
      </c>
      <c r="E95" s="85"/>
      <c r="F95" s="80">
        <v>2015.0</v>
      </c>
      <c r="G95" s="41">
        <v>126000.0</v>
      </c>
      <c r="H95" s="41">
        <v>11000.0</v>
      </c>
      <c r="I95" s="41">
        <v>4000.0</v>
      </c>
      <c r="J95" s="76"/>
      <c r="K95" s="41">
        <v>385000.0</v>
      </c>
      <c r="L95" s="41">
        <v>515000.0</v>
      </c>
      <c r="M95" s="81"/>
      <c r="N95" s="3">
        <v>2023.0</v>
      </c>
      <c r="O95" s="76">
        <f t="shared" si="29"/>
        <v>130000</v>
      </c>
      <c r="P95" s="41" t="s">
        <v>548</v>
      </c>
      <c r="Q95" s="76">
        <f t="shared" si="30"/>
        <v>385000</v>
      </c>
      <c r="R95" s="79" t="s">
        <v>789</v>
      </c>
      <c r="S95" s="82">
        <f t="shared" si="2"/>
        <v>515000</v>
      </c>
      <c r="T95" s="83">
        <v>0.7475728155339806</v>
      </c>
      <c r="U95" s="84">
        <v>156000.0</v>
      </c>
      <c r="V95" s="84"/>
      <c r="W95" s="84">
        <v>49000.0</v>
      </c>
      <c r="X95" s="84">
        <v>34000.0</v>
      </c>
      <c r="Y95" s="84">
        <v>1000.0</v>
      </c>
      <c r="Z95" s="84">
        <v>4000.0</v>
      </c>
      <c r="AA95" s="84"/>
      <c r="AB95" s="84"/>
      <c r="AC95" s="84"/>
      <c r="AD95" s="84"/>
      <c r="AE95" s="84">
        <v>142000.0</v>
      </c>
      <c r="AF95" s="84"/>
      <c r="AG95" s="84"/>
      <c r="AH95" s="84"/>
      <c r="AI95" s="84"/>
      <c r="AJ95" s="79"/>
      <c r="AK95" s="76"/>
      <c r="AL95" s="76"/>
      <c r="AM95" s="76"/>
      <c r="AN95" s="76"/>
      <c r="AO95" s="76"/>
      <c r="AP95" s="76"/>
      <c r="AQ95" s="76"/>
      <c r="AR95" s="85"/>
      <c r="AS95" s="76"/>
      <c r="AT95" s="76"/>
      <c r="AU95" s="76"/>
      <c r="AV95" s="76"/>
      <c r="AW95" s="76"/>
      <c r="AX95" s="76"/>
      <c r="AY95" s="76"/>
      <c r="AZ95" s="85"/>
      <c r="BA95" s="76"/>
      <c r="BB95" s="76"/>
      <c r="BC95" s="76"/>
      <c r="BD95" s="76"/>
      <c r="BE95" s="76"/>
      <c r="BF95" s="76"/>
      <c r="BG95" s="76"/>
      <c r="BH95" s="81"/>
      <c r="BI95" s="76"/>
      <c r="BJ95" s="76"/>
      <c r="BK95" s="76"/>
      <c r="BL95" s="76"/>
      <c r="BM95" s="76"/>
      <c r="BN95" s="76"/>
      <c r="BO95" s="76"/>
      <c r="BP95" s="81"/>
      <c r="BQ95" s="86"/>
      <c r="BR95" s="12"/>
      <c r="BS95" s="12"/>
      <c r="BT95" s="12"/>
      <c r="BU95" s="12"/>
      <c r="BV95" s="12"/>
      <c r="BW95" s="12"/>
      <c r="BX95" s="87"/>
      <c r="BY95" s="76"/>
      <c r="BZ95" s="76"/>
      <c r="CA95" s="76"/>
      <c r="CB95" s="76"/>
      <c r="CC95" s="76"/>
      <c r="CD95" s="76"/>
      <c r="CE95" s="76"/>
      <c r="CF95" s="81"/>
      <c r="CG95" s="76"/>
      <c r="CH95" s="76"/>
      <c r="CI95" s="76"/>
      <c r="CJ95" s="76"/>
      <c r="CK95" s="76"/>
      <c r="CL95" s="76"/>
      <c r="CM95" s="76"/>
      <c r="CN95" s="76"/>
    </row>
    <row r="96">
      <c r="A96" s="3" t="s">
        <v>790</v>
      </c>
      <c r="B96" s="77"/>
      <c r="C96" s="77"/>
      <c r="D96" s="78" t="s">
        <v>791</v>
      </c>
      <c r="E96" s="79" t="s">
        <v>792</v>
      </c>
      <c r="F96" s="80">
        <v>2023.0</v>
      </c>
      <c r="G96" s="41">
        <v>2849.0</v>
      </c>
      <c r="H96" s="41"/>
      <c r="I96" s="41">
        <v>4096.0</v>
      </c>
      <c r="J96" s="76"/>
      <c r="K96" s="41">
        <v>352433.0</v>
      </c>
      <c r="L96" s="41"/>
      <c r="M96" s="81"/>
      <c r="N96" s="3">
        <v>2023.0</v>
      </c>
      <c r="O96" s="76">
        <f t="shared" si="29"/>
        <v>6945</v>
      </c>
      <c r="P96" s="41" t="s">
        <v>508</v>
      </c>
      <c r="Q96" s="76">
        <f t="shared" si="30"/>
        <v>352433</v>
      </c>
      <c r="R96" s="79" t="s">
        <v>793</v>
      </c>
      <c r="S96" s="82">
        <f t="shared" si="2"/>
        <v>359378</v>
      </c>
      <c r="T96" s="83">
        <v>0.9806749439309028</v>
      </c>
      <c r="U96" s="84">
        <v>323859.0</v>
      </c>
      <c r="V96" s="84"/>
      <c r="W96" s="84"/>
      <c r="X96" s="84">
        <v>17968.0</v>
      </c>
      <c r="Y96" s="84"/>
      <c r="Z96" s="84">
        <v>10606.0</v>
      </c>
      <c r="AA96" s="84"/>
      <c r="AB96" s="84"/>
      <c r="AC96" s="84"/>
      <c r="AD96" s="84"/>
      <c r="AE96" s="84"/>
      <c r="AF96" s="84"/>
      <c r="AG96" s="84"/>
      <c r="AH96" s="84"/>
      <c r="AI96" s="84"/>
      <c r="AJ96" s="79"/>
      <c r="AK96" s="76"/>
      <c r="AL96" s="76"/>
      <c r="AM96" s="76"/>
      <c r="AN96" s="76"/>
      <c r="AO96" s="76"/>
      <c r="AP96" s="76"/>
      <c r="AQ96" s="76"/>
      <c r="AR96" s="85"/>
      <c r="AS96" s="76"/>
      <c r="AT96" s="76"/>
      <c r="AU96" s="76"/>
      <c r="AV96" s="76"/>
      <c r="AW96" s="76"/>
      <c r="AX96" s="76"/>
      <c r="AY96" s="76"/>
      <c r="AZ96" s="85"/>
      <c r="BA96" s="76"/>
      <c r="BB96" s="76"/>
      <c r="BC96" s="76"/>
      <c r="BD96" s="76"/>
      <c r="BE96" s="76"/>
      <c r="BF96" s="76"/>
      <c r="BG96" s="76"/>
      <c r="BH96" s="81"/>
      <c r="BI96" s="76"/>
      <c r="BJ96" s="76"/>
      <c r="BK96" s="76"/>
      <c r="BL96" s="76"/>
      <c r="BM96" s="76"/>
      <c r="BN96" s="76"/>
      <c r="BO96" s="76"/>
      <c r="BP96" s="81"/>
      <c r="BQ96" s="86"/>
      <c r="BR96" s="12"/>
      <c r="BS96" s="12"/>
      <c r="BT96" s="12"/>
      <c r="BU96" s="12"/>
      <c r="BV96" s="12"/>
      <c r="BW96" s="12"/>
      <c r="BX96" s="87"/>
      <c r="BY96" s="76"/>
      <c r="BZ96" s="76"/>
      <c r="CA96" s="76"/>
      <c r="CB96" s="76"/>
      <c r="CC96" s="76"/>
      <c r="CD96" s="76"/>
      <c r="CE96" s="76"/>
      <c r="CF96" s="81"/>
      <c r="CG96" s="76"/>
      <c r="CH96" s="76"/>
      <c r="CI96" s="76"/>
      <c r="CJ96" s="76"/>
      <c r="CK96" s="76"/>
      <c r="CL96" s="76"/>
      <c r="CM96" s="76"/>
      <c r="CN96" s="76"/>
    </row>
    <row r="97">
      <c r="A97" s="76" t="s">
        <v>126</v>
      </c>
      <c r="B97" s="77"/>
      <c r="C97" s="77" t="s">
        <v>296</v>
      </c>
      <c r="D97" s="78" t="s">
        <v>794</v>
      </c>
      <c r="E97" s="79"/>
      <c r="F97" s="80">
        <v>2019.0</v>
      </c>
      <c r="G97" s="41">
        <v>32358.0</v>
      </c>
      <c r="H97" s="41">
        <v>57991.0</v>
      </c>
      <c r="I97" s="41">
        <v>1803.0</v>
      </c>
      <c r="J97" s="41">
        <v>34161.0</v>
      </c>
      <c r="K97" s="41">
        <v>4.2020907E7</v>
      </c>
      <c r="L97" s="76"/>
      <c r="M97" s="81"/>
      <c r="N97" s="3">
        <v>2023.0</v>
      </c>
      <c r="O97" s="76">
        <f>J97</f>
        <v>34161</v>
      </c>
      <c r="P97" s="41" t="s">
        <v>548</v>
      </c>
      <c r="Q97" s="76">
        <f t="shared" si="30"/>
        <v>42020907</v>
      </c>
      <c r="R97" s="79" t="s">
        <v>795</v>
      </c>
      <c r="S97" s="82">
        <f t="shared" si="2"/>
        <v>42055068</v>
      </c>
      <c r="T97" s="83">
        <v>0.9991877078881433</v>
      </c>
      <c r="U97" s="84">
        <v>359001.0</v>
      </c>
      <c r="V97" s="84"/>
      <c r="W97" s="84"/>
      <c r="X97" s="84"/>
      <c r="Y97" s="84"/>
      <c r="Z97" s="84"/>
      <c r="AA97" s="84"/>
      <c r="AB97" s="84"/>
      <c r="AC97" s="84"/>
      <c r="AD97" s="84"/>
      <c r="AE97" s="84">
        <v>4.1349641E7</v>
      </c>
      <c r="AF97" s="84"/>
      <c r="AG97" s="84"/>
      <c r="AH97" s="84"/>
      <c r="AI97" s="84"/>
      <c r="AJ97" s="79">
        <v>312265.0</v>
      </c>
      <c r="AK97" s="76"/>
      <c r="AL97" s="76"/>
      <c r="AM97" s="76"/>
      <c r="AN97" s="76"/>
      <c r="AO97" s="41"/>
      <c r="AP97" s="41">
        <v>32042.0</v>
      </c>
      <c r="AQ97" s="76"/>
      <c r="AR97" s="85"/>
      <c r="AS97" s="76"/>
      <c r="AT97" s="76"/>
      <c r="AU97" s="76"/>
      <c r="AV97" s="76"/>
      <c r="AW97" s="41">
        <v>4.1723607E7</v>
      </c>
      <c r="AX97" s="76"/>
      <c r="AY97" s="76"/>
      <c r="AZ97" s="85"/>
      <c r="BA97" s="76"/>
      <c r="BB97" s="76"/>
      <c r="BC97" s="76"/>
      <c r="BD97" s="76"/>
      <c r="BE97" s="76"/>
      <c r="BF97" s="76"/>
      <c r="BG97" s="76"/>
      <c r="BH97" s="81"/>
      <c r="BI97" s="76"/>
      <c r="BJ97" s="76"/>
      <c r="BK97" s="76"/>
      <c r="BL97" s="76"/>
      <c r="BM97" s="76"/>
      <c r="BN97" s="76"/>
      <c r="BO97" s="76"/>
      <c r="BP97" s="81"/>
      <c r="BQ97" s="86"/>
      <c r="BR97" s="12"/>
      <c r="BS97" s="12"/>
      <c r="BT97" s="12"/>
      <c r="BU97" s="12"/>
      <c r="BV97" s="12"/>
      <c r="BW97" s="12"/>
      <c r="BX97" s="87"/>
      <c r="BY97" s="76"/>
      <c r="BZ97" s="76"/>
      <c r="CA97" s="76"/>
      <c r="CB97" s="76"/>
      <c r="CC97" s="76"/>
      <c r="CD97" s="76"/>
      <c r="CE97" s="76"/>
      <c r="CF97" s="81"/>
      <c r="CG97" s="76"/>
      <c r="CH97" s="76"/>
      <c r="CI97" s="76"/>
      <c r="CJ97" s="76"/>
      <c r="CK97" s="76"/>
      <c r="CL97" s="76"/>
      <c r="CM97" s="76"/>
      <c r="CN97" s="76"/>
    </row>
    <row r="98">
      <c r="A98" s="76" t="s">
        <v>127</v>
      </c>
      <c r="B98" s="84"/>
      <c r="C98" s="78" t="s">
        <v>796</v>
      </c>
      <c r="D98" s="78" t="s">
        <v>797</v>
      </c>
      <c r="E98" s="79"/>
      <c r="F98" s="80" t="s">
        <v>697</v>
      </c>
      <c r="G98" s="41">
        <v>1585.0</v>
      </c>
      <c r="H98" s="41">
        <v>40039.0</v>
      </c>
      <c r="I98" s="41">
        <v>10607.0</v>
      </c>
      <c r="J98" s="41">
        <v>12192.0</v>
      </c>
      <c r="K98" s="41">
        <v>315799.0</v>
      </c>
      <c r="L98" s="41">
        <v>327991.0</v>
      </c>
      <c r="M98" s="81"/>
      <c r="N98" s="3">
        <v>2023.0</v>
      </c>
      <c r="O98" s="41">
        <f>J97</f>
        <v>34161</v>
      </c>
      <c r="P98" s="41" t="s">
        <v>548</v>
      </c>
      <c r="Q98" s="76">
        <f t="shared" si="30"/>
        <v>315799</v>
      </c>
      <c r="R98" s="79" t="s">
        <v>798</v>
      </c>
      <c r="S98" s="82">
        <f t="shared" si="2"/>
        <v>349960</v>
      </c>
      <c r="T98" s="83">
        <v>0.9023859869699394</v>
      </c>
      <c r="U98" s="84">
        <v>244022.0</v>
      </c>
      <c r="V98" s="84">
        <v>10465.0</v>
      </c>
      <c r="W98" s="84">
        <v>3065.0</v>
      </c>
      <c r="X98" s="84">
        <v>5253.0</v>
      </c>
      <c r="Y98" s="84">
        <v>680.0</v>
      </c>
      <c r="Z98" s="84">
        <v>1638.0</v>
      </c>
      <c r="AA98" s="84">
        <v>7522.0</v>
      </c>
      <c r="AB98" s="84">
        <v>1131.0</v>
      </c>
      <c r="AC98" s="84">
        <v>32255.0</v>
      </c>
      <c r="AD98" s="84">
        <v>6182.0</v>
      </c>
      <c r="AE98" s="84">
        <v>395.0</v>
      </c>
      <c r="AF98" s="84">
        <v>3182.0</v>
      </c>
      <c r="AG98" s="84"/>
      <c r="AH98" s="84"/>
      <c r="AI98" s="84">
        <v>10.0</v>
      </c>
      <c r="AJ98" s="79"/>
      <c r="AK98" s="41">
        <v>2500.0</v>
      </c>
      <c r="AL98" s="76"/>
      <c r="AM98" s="41">
        <v>15100.0</v>
      </c>
      <c r="AN98" s="41">
        <v>17600.0</v>
      </c>
      <c r="AO98" s="76"/>
      <c r="AP98" s="76"/>
      <c r="AQ98" s="76"/>
      <c r="AR98" s="85"/>
      <c r="AS98" s="76"/>
      <c r="AT98" s="76"/>
      <c r="AU98" s="76"/>
      <c r="AV98" s="76"/>
      <c r="AW98" s="76"/>
      <c r="AX98" s="76"/>
      <c r="AY98" s="76"/>
      <c r="AZ98" s="85"/>
      <c r="BA98" s="76"/>
      <c r="BB98" s="76"/>
      <c r="BC98" s="76"/>
      <c r="BD98" s="76"/>
      <c r="BE98" s="76"/>
      <c r="BF98" s="76"/>
      <c r="BG98" s="76"/>
      <c r="BH98" s="81"/>
      <c r="BI98" s="76"/>
      <c r="BJ98" s="76"/>
      <c r="BK98" s="76"/>
      <c r="BL98" s="76"/>
      <c r="BM98" s="76"/>
      <c r="BN98" s="76"/>
      <c r="BO98" s="76"/>
      <c r="BP98" s="81"/>
      <c r="BQ98" s="86"/>
      <c r="BR98" s="12"/>
      <c r="BS98" s="12"/>
      <c r="BT98" s="12"/>
      <c r="BU98" s="12"/>
      <c r="BV98" s="12"/>
      <c r="BW98" s="12"/>
      <c r="BX98" s="87"/>
      <c r="BY98" s="76"/>
      <c r="BZ98" s="76"/>
      <c r="CA98" s="76"/>
      <c r="CB98" s="76"/>
      <c r="CC98" s="76"/>
      <c r="CD98" s="76"/>
      <c r="CE98" s="76"/>
      <c r="CF98" s="81"/>
      <c r="CG98" s="76"/>
      <c r="CH98" s="76"/>
      <c r="CI98" s="76"/>
      <c r="CJ98" s="76"/>
      <c r="CK98" s="76"/>
      <c r="CL98" s="76"/>
      <c r="CM98" s="76"/>
      <c r="CN98" s="76"/>
    </row>
    <row r="99">
      <c r="A99" s="41" t="s">
        <v>799</v>
      </c>
      <c r="B99" s="77"/>
      <c r="C99" s="77" t="s">
        <v>297</v>
      </c>
      <c r="D99" s="88" t="s">
        <v>421</v>
      </c>
      <c r="E99" s="85"/>
      <c r="F99" s="80">
        <v>2019.0</v>
      </c>
      <c r="G99" s="41">
        <v>1142.0</v>
      </c>
      <c r="H99" s="41">
        <v>6401.0</v>
      </c>
      <c r="I99" s="41">
        <v>3116.0</v>
      </c>
      <c r="J99" s="76"/>
      <c r="K99" s="41" t="s">
        <v>800</v>
      </c>
      <c r="L99" s="41" t="s">
        <v>801</v>
      </c>
      <c r="M99" s="81"/>
      <c r="N99" s="3">
        <v>2023.0</v>
      </c>
      <c r="O99" s="76">
        <f t="shared" ref="O99:O104" si="31">G99+I99</f>
        <v>4258</v>
      </c>
      <c r="P99" s="41" t="s">
        <v>548</v>
      </c>
      <c r="Q99" s="76">
        <f>16114+16503102+8487339</f>
        <v>25006555</v>
      </c>
      <c r="R99" s="79" t="s">
        <v>802</v>
      </c>
      <c r="S99" s="82">
        <f t="shared" si="2"/>
        <v>25010813</v>
      </c>
      <c r="T99" s="83">
        <v>0.9998297536349579</v>
      </c>
      <c r="U99" s="84"/>
      <c r="V99" s="84"/>
      <c r="W99" s="84"/>
      <c r="X99" s="84"/>
      <c r="Y99" s="84"/>
      <c r="Z99" s="84"/>
      <c r="AA99" s="84"/>
      <c r="AB99" s="84"/>
      <c r="AC99" s="84"/>
      <c r="AD99" s="84"/>
      <c r="AE99" s="84"/>
      <c r="AF99" s="84"/>
      <c r="AG99" s="84"/>
      <c r="AH99" s="84"/>
      <c r="AI99" s="84">
        <f>16503102+8487339+1187758</f>
        <v>26178199</v>
      </c>
      <c r="AJ99" s="79"/>
      <c r="AK99" s="76"/>
      <c r="AL99" s="76"/>
      <c r="AM99" s="76"/>
      <c r="AN99" s="76"/>
      <c r="AO99" s="76"/>
      <c r="AP99" s="76"/>
      <c r="AQ99" s="76"/>
      <c r="AR99" s="85"/>
      <c r="AS99" s="76"/>
      <c r="AT99" s="76"/>
      <c r="AU99" s="76"/>
      <c r="AV99" s="76"/>
      <c r="AW99" s="76"/>
      <c r="AX99" s="76"/>
      <c r="AY99" s="76"/>
      <c r="AZ99" s="85"/>
      <c r="BA99" s="76"/>
      <c r="BB99" s="76"/>
      <c r="BC99" s="76"/>
      <c r="BD99" s="76"/>
      <c r="BE99" s="76"/>
      <c r="BF99" s="76"/>
      <c r="BG99" s="76"/>
      <c r="BH99" s="81"/>
      <c r="BI99" s="76"/>
      <c r="BJ99" s="76"/>
      <c r="BK99" s="76"/>
      <c r="BL99" s="76"/>
      <c r="BM99" s="76"/>
      <c r="BN99" s="76"/>
      <c r="BO99" s="76"/>
      <c r="BP99" s="81"/>
      <c r="BQ99" s="86"/>
      <c r="BR99" s="12"/>
      <c r="BS99" s="12"/>
      <c r="BT99" s="12"/>
      <c r="BU99" s="12"/>
      <c r="BV99" s="12"/>
      <c r="BW99" s="12"/>
      <c r="BX99" s="87"/>
      <c r="BY99" s="76"/>
      <c r="BZ99" s="76"/>
      <c r="CA99" s="76"/>
      <c r="CB99" s="76"/>
      <c r="CC99" s="76"/>
      <c r="CD99" s="76"/>
      <c r="CE99" s="76"/>
      <c r="CF99" s="81"/>
      <c r="CG99" s="76"/>
      <c r="CH99" s="76"/>
      <c r="CI99" s="76"/>
      <c r="CJ99" s="76"/>
      <c r="CK99" s="76"/>
      <c r="CL99" s="76"/>
      <c r="CM99" s="76"/>
      <c r="CN99" s="76"/>
    </row>
    <row r="100">
      <c r="A100" s="76" t="s">
        <v>129</v>
      </c>
      <c r="B100" s="77"/>
      <c r="C100" s="77" t="s">
        <v>298</v>
      </c>
      <c r="D100" s="88" t="s">
        <v>803</v>
      </c>
      <c r="E100" s="85"/>
      <c r="F100" s="80">
        <v>2022.0</v>
      </c>
      <c r="G100" s="41">
        <v>0.0</v>
      </c>
      <c r="H100" s="76"/>
      <c r="I100" s="41">
        <v>58.0</v>
      </c>
      <c r="J100" s="76"/>
      <c r="K100" s="41">
        <v>645.0</v>
      </c>
      <c r="L100" s="41">
        <v>703.0</v>
      </c>
      <c r="M100" s="81"/>
      <c r="N100" s="3">
        <v>2023.0</v>
      </c>
      <c r="O100" s="76">
        <f t="shared" si="31"/>
        <v>58</v>
      </c>
      <c r="P100" s="41" t="s">
        <v>548</v>
      </c>
      <c r="Q100" s="76">
        <f t="shared" ref="Q100:Q107" si="32">K100</f>
        <v>645</v>
      </c>
      <c r="R100" s="79" t="s">
        <v>804</v>
      </c>
      <c r="S100" s="82">
        <f t="shared" si="2"/>
        <v>703</v>
      </c>
      <c r="T100" s="83">
        <v>0.9174964438122333</v>
      </c>
      <c r="U100" s="84">
        <v>236.0</v>
      </c>
      <c r="V100" s="84"/>
      <c r="W100" s="84">
        <v>66.0</v>
      </c>
      <c r="X100" s="84">
        <v>85.0</v>
      </c>
      <c r="Y100" s="84"/>
      <c r="Z100" s="84">
        <v>189.0</v>
      </c>
      <c r="AA100" s="84">
        <v>69.0</v>
      </c>
      <c r="AB100" s="84"/>
      <c r="AC100" s="84"/>
      <c r="AD100" s="84"/>
      <c r="AE100" s="84"/>
      <c r="AF100" s="84"/>
      <c r="AG100" s="84"/>
      <c r="AH100" s="84"/>
      <c r="AI100" s="84"/>
      <c r="AJ100" s="79"/>
      <c r="AK100" s="76"/>
      <c r="AL100" s="76"/>
      <c r="AM100" s="76"/>
      <c r="AN100" s="76"/>
      <c r="AO100" s="76"/>
      <c r="AP100" s="76"/>
      <c r="AQ100" s="76"/>
      <c r="AR100" s="85"/>
      <c r="AS100" s="76"/>
      <c r="AT100" s="76"/>
      <c r="AU100" s="76"/>
      <c r="AV100" s="76"/>
      <c r="AW100" s="76"/>
      <c r="AX100" s="76"/>
      <c r="AY100" s="76"/>
      <c r="AZ100" s="85"/>
      <c r="BA100" s="76"/>
      <c r="BB100" s="76"/>
      <c r="BC100" s="76"/>
      <c r="BD100" s="76"/>
      <c r="BE100" s="76"/>
      <c r="BF100" s="76"/>
      <c r="BG100" s="76"/>
      <c r="BH100" s="81"/>
      <c r="BI100" s="76"/>
      <c r="BJ100" s="76"/>
      <c r="BK100" s="76"/>
      <c r="BL100" s="76"/>
      <c r="BM100" s="76"/>
      <c r="BN100" s="76"/>
      <c r="BO100" s="76"/>
      <c r="BP100" s="81"/>
      <c r="BQ100" s="86"/>
      <c r="BR100" s="12"/>
      <c r="BS100" s="12"/>
      <c r="BT100" s="12"/>
      <c r="BU100" s="12"/>
      <c r="BV100" s="12"/>
      <c r="BW100" s="12"/>
      <c r="BX100" s="87"/>
      <c r="BY100" s="76"/>
      <c r="BZ100" s="76"/>
      <c r="CA100" s="76"/>
      <c r="CB100" s="76"/>
      <c r="CC100" s="76"/>
      <c r="CD100" s="76"/>
      <c r="CE100" s="76"/>
      <c r="CF100" s="81"/>
      <c r="CG100" s="76"/>
      <c r="CH100" s="76"/>
      <c r="CI100" s="76"/>
      <c r="CJ100" s="76"/>
      <c r="CK100" s="76"/>
      <c r="CL100" s="76"/>
      <c r="CM100" s="76"/>
      <c r="CN100" s="76"/>
    </row>
    <row r="101">
      <c r="A101" s="76" t="s">
        <v>130</v>
      </c>
      <c r="B101" s="77"/>
      <c r="C101" s="77" t="s">
        <v>299</v>
      </c>
      <c r="D101" s="78" t="s">
        <v>805</v>
      </c>
      <c r="E101" s="85"/>
      <c r="F101" s="80" t="s">
        <v>569</v>
      </c>
      <c r="G101" s="41">
        <v>135.0</v>
      </c>
      <c r="H101" s="76"/>
      <c r="I101" s="41">
        <v>5099.0</v>
      </c>
      <c r="J101" s="76"/>
      <c r="K101" s="41">
        <v>6380.0</v>
      </c>
      <c r="L101" s="41">
        <v>11614.0</v>
      </c>
      <c r="M101" s="81"/>
      <c r="N101" s="3">
        <v>2023.0</v>
      </c>
      <c r="O101" s="76">
        <f t="shared" si="31"/>
        <v>5234</v>
      </c>
      <c r="P101" s="41" t="s">
        <v>548</v>
      </c>
      <c r="Q101" s="76">
        <f t="shared" si="32"/>
        <v>6380</v>
      </c>
      <c r="R101" s="79" t="s">
        <v>806</v>
      </c>
      <c r="S101" s="82">
        <f t="shared" si="2"/>
        <v>11614</v>
      </c>
      <c r="T101" s="83">
        <v>0.5493370070604443</v>
      </c>
      <c r="U101" s="84">
        <v>69.0</v>
      </c>
      <c r="V101" s="84">
        <v>4413.0</v>
      </c>
      <c r="W101" s="84">
        <v>1888.0</v>
      </c>
      <c r="X101" s="84"/>
      <c r="Y101" s="84"/>
      <c r="Z101" s="84">
        <v>10.0</v>
      </c>
      <c r="AA101" s="84"/>
      <c r="AB101" s="84"/>
      <c r="AC101" s="84"/>
      <c r="AD101" s="84"/>
      <c r="AE101" s="84"/>
      <c r="AF101" s="84"/>
      <c r="AG101" s="84"/>
      <c r="AH101" s="84"/>
      <c r="AI101" s="84"/>
      <c r="AJ101" s="79"/>
      <c r="AK101" s="41">
        <v>137.1</v>
      </c>
      <c r="AL101" s="76"/>
      <c r="AM101" s="41">
        <v>5042.0</v>
      </c>
      <c r="AN101" s="76"/>
      <c r="AO101" s="41">
        <v>12.3</v>
      </c>
      <c r="AP101" s="41">
        <v>5191.0</v>
      </c>
      <c r="AQ101" s="76"/>
      <c r="AR101" s="85"/>
      <c r="AS101" s="76"/>
      <c r="AT101" s="76"/>
      <c r="AU101" s="76"/>
      <c r="AV101" s="76"/>
      <c r="AW101" s="76"/>
      <c r="AX101" s="76"/>
      <c r="AY101" s="76"/>
      <c r="AZ101" s="85"/>
      <c r="BA101" s="76"/>
      <c r="BB101" s="76"/>
      <c r="BC101" s="76"/>
      <c r="BD101" s="76"/>
      <c r="BE101" s="76"/>
      <c r="BF101" s="76"/>
      <c r="BG101" s="76"/>
      <c r="BH101" s="81"/>
      <c r="BI101" s="76"/>
      <c r="BJ101" s="76"/>
      <c r="BK101" s="76"/>
      <c r="BL101" s="76"/>
      <c r="BM101" s="76"/>
      <c r="BN101" s="76"/>
      <c r="BO101" s="76"/>
      <c r="BP101" s="81"/>
      <c r="BQ101" s="86"/>
      <c r="BR101" s="12"/>
      <c r="BS101" s="12"/>
      <c r="BT101" s="12"/>
      <c r="BU101" s="12"/>
      <c r="BV101" s="12"/>
      <c r="BW101" s="12"/>
      <c r="BX101" s="87"/>
      <c r="BY101" s="76"/>
      <c r="BZ101" s="76"/>
      <c r="CA101" s="76"/>
      <c r="CB101" s="76"/>
      <c r="CC101" s="76"/>
      <c r="CD101" s="76"/>
      <c r="CE101" s="76"/>
      <c r="CF101" s="81"/>
      <c r="CG101" s="76"/>
      <c r="CH101" s="76"/>
      <c r="CI101" s="76"/>
      <c r="CJ101" s="76"/>
      <c r="CK101" s="76"/>
      <c r="CL101" s="76"/>
      <c r="CM101" s="76"/>
      <c r="CN101" s="76"/>
    </row>
    <row r="102">
      <c r="A102" s="76" t="s">
        <v>131</v>
      </c>
      <c r="B102" s="77"/>
      <c r="C102" s="77" t="s">
        <v>300</v>
      </c>
      <c r="D102" s="78" t="s">
        <v>807</v>
      </c>
      <c r="E102" s="85"/>
      <c r="F102" s="80">
        <v>2020.0</v>
      </c>
      <c r="G102" s="41">
        <v>845.0</v>
      </c>
      <c r="H102" s="76"/>
      <c r="I102" s="41">
        <v>8771.0</v>
      </c>
      <c r="J102" s="76"/>
      <c r="K102" s="41">
        <v>1197.0</v>
      </c>
      <c r="L102" s="76"/>
      <c r="M102" s="81"/>
      <c r="N102" s="3">
        <v>2023.0</v>
      </c>
      <c r="O102" s="76">
        <f t="shared" si="31"/>
        <v>9616</v>
      </c>
      <c r="P102" s="41" t="s">
        <v>548</v>
      </c>
      <c r="Q102" s="76">
        <f t="shared" si="32"/>
        <v>1197</v>
      </c>
      <c r="R102" s="79" t="s">
        <v>808</v>
      </c>
      <c r="S102" s="82">
        <f t="shared" si="2"/>
        <v>10813</v>
      </c>
      <c r="T102" s="83">
        <v>0.11070008323314529</v>
      </c>
      <c r="U102" s="84"/>
      <c r="V102" s="84"/>
      <c r="W102" s="84">
        <v>1189.0</v>
      </c>
      <c r="X102" s="84"/>
      <c r="Y102" s="84"/>
      <c r="Z102" s="84">
        <v>8.0</v>
      </c>
      <c r="AA102" s="84"/>
      <c r="AB102" s="84"/>
      <c r="AC102" s="84"/>
      <c r="AD102" s="84"/>
      <c r="AE102" s="84"/>
      <c r="AF102" s="84"/>
      <c r="AG102" s="84"/>
      <c r="AH102" s="84"/>
      <c r="AI102" s="84"/>
      <c r="AJ102" s="79"/>
      <c r="AK102" s="76"/>
      <c r="AL102" s="76"/>
      <c r="AM102" s="76"/>
      <c r="AN102" s="76"/>
      <c r="AO102" s="76"/>
      <c r="AP102" s="76"/>
      <c r="AQ102" s="76"/>
      <c r="AR102" s="85"/>
      <c r="AS102" s="76"/>
      <c r="AT102" s="76"/>
      <c r="AU102" s="76"/>
      <c r="AV102" s="76"/>
      <c r="AW102" s="76"/>
      <c r="AX102" s="76"/>
      <c r="AY102" s="76"/>
      <c r="AZ102" s="85"/>
      <c r="BA102" s="76"/>
      <c r="BB102" s="76"/>
      <c r="BC102" s="76"/>
      <c r="BD102" s="76"/>
      <c r="BE102" s="76"/>
      <c r="BF102" s="76"/>
      <c r="BG102" s="76"/>
      <c r="BH102" s="81"/>
      <c r="BI102" s="76"/>
      <c r="BJ102" s="76"/>
      <c r="BK102" s="76"/>
      <c r="BL102" s="76"/>
      <c r="BM102" s="76"/>
      <c r="BN102" s="76"/>
      <c r="BO102" s="76"/>
      <c r="BP102" s="81"/>
      <c r="BQ102" s="86"/>
      <c r="BR102" s="12"/>
      <c r="BS102" s="12"/>
      <c r="BT102" s="12"/>
      <c r="BU102" s="12"/>
      <c r="BV102" s="12"/>
      <c r="BW102" s="12"/>
      <c r="BX102" s="87"/>
      <c r="BY102" s="76"/>
      <c r="BZ102" s="76"/>
      <c r="CA102" s="76"/>
      <c r="CB102" s="76"/>
      <c r="CC102" s="76"/>
      <c r="CD102" s="76"/>
      <c r="CE102" s="76"/>
      <c r="CF102" s="81"/>
      <c r="CG102" s="76"/>
      <c r="CH102" s="76"/>
      <c r="CI102" s="76"/>
      <c r="CJ102" s="76"/>
      <c r="CK102" s="76"/>
      <c r="CL102" s="76"/>
      <c r="CM102" s="76"/>
      <c r="CN102" s="76"/>
    </row>
    <row r="103">
      <c r="A103" s="41" t="s">
        <v>809</v>
      </c>
      <c r="B103" s="77"/>
      <c r="C103" s="77"/>
      <c r="D103" s="78" t="s">
        <v>810</v>
      </c>
      <c r="E103" s="85" t="s">
        <v>475</v>
      </c>
      <c r="F103" s="80" t="s">
        <v>750</v>
      </c>
      <c r="G103" s="41">
        <v>850.0</v>
      </c>
      <c r="H103" s="41">
        <v>6034.0</v>
      </c>
      <c r="I103" s="41">
        <v>915.0</v>
      </c>
      <c r="J103" s="76"/>
      <c r="K103" s="41">
        <v>8670250.0</v>
      </c>
      <c r="L103" s="41">
        <v>8672015.0</v>
      </c>
      <c r="M103" s="95">
        <v>1259768.0</v>
      </c>
      <c r="N103" s="3">
        <v>2023.0</v>
      </c>
      <c r="O103" s="41">
        <f t="shared" si="31"/>
        <v>1765</v>
      </c>
      <c r="P103" s="41" t="s">
        <v>548</v>
      </c>
      <c r="Q103" s="41">
        <f t="shared" si="32"/>
        <v>8670250</v>
      </c>
      <c r="R103" s="79" t="s">
        <v>811</v>
      </c>
      <c r="S103" s="82">
        <f t="shared" si="2"/>
        <v>8672015</v>
      </c>
      <c r="T103" s="83">
        <v>0.9997964717542578</v>
      </c>
      <c r="U103" s="84">
        <v>1895118.0</v>
      </c>
      <c r="V103" s="84"/>
      <c r="W103" s="84">
        <v>2153.0</v>
      </c>
      <c r="X103" s="84">
        <v>6808.0</v>
      </c>
      <c r="Y103" s="84">
        <v>1998.0</v>
      </c>
      <c r="Z103" s="84">
        <v>145.0</v>
      </c>
      <c r="AA103" s="84"/>
      <c r="AB103" s="84"/>
      <c r="AC103" s="84"/>
      <c r="AD103" s="84"/>
      <c r="AE103" s="84">
        <v>6748024.0</v>
      </c>
      <c r="AF103" s="84"/>
      <c r="AG103" s="84">
        <v>16003.0</v>
      </c>
      <c r="AH103" s="84"/>
      <c r="AI103" s="84"/>
      <c r="AJ103" s="79"/>
      <c r="AK103" s="76"/>
      <c r="AL103" s="76"/>
      <c r="AM103" s="76"/>
      <c r="AN103" s="76"/>
      <c r="AO103" s="76"/>
      <c r="AP103" s="76"/>
      <c r="AQ103" s="76"/>
      <c r="AR103" s="85"/>
      <c r="AS103" s="76"/>
      <c r="AT103" s="76"/>
      <c r="AU103" s="76"/>
      <c r="AV103" s="76"/>
      <c r="AW103" s="76"/>
      <c r="AX103" s="76"/>
      <c r="AY103" s="76"/>
      <c r="AZ103" s="85"/>
      <c r="BA103" s="76"/>
      <c r="BB103" s="76"/>
      <c r="BC103" s="76"/>
      <c r="BD103" s="76"/>
      <c r="BE103" s="76"/>
      <c r="BF103" s="76"/>
      <c r="BG103" s="76"/>
      <c r="BH103" s="81"/>
      <c r="BI103" s="76"/>
      <c r="BJ103" s="76"/>
      <c r="BK103" s="76"/>
      <c r="BL103" s="76"/>
      <c r="BM103" s="76"/>
      <c r="BN103" s="76"/>
      <c r="BO103" s="76"/>
      <c r="BP103" s="81"/>
      <c r="BQ103" s="86"/>
      <c r="BR103" s="12"/>
      <c r="BS103" s="12"/>
      <c r="BT103" s="12"/>
      <c r="BU103" s="12"/>
      <c r="BV103" s="12"/>
      <c r="BW103" s="12"/>
      <c r="BX103" s="87"/>
      <c r="BY103" s="76"/>
      <c r="BZ103" s="76"/>
      <c r="CA103" s="76"/>
      <c r="CB103" s="76"/>
      <c r="CC103" s="76"/>
      <c r="CD103" s="76"/>
      <c r="CE103" s="76"/>
      <c r="CF103" s="81"/>
      <c r="CG103" s="76"/>
      <c r="CH103" s="76"/>
      <c r="CI103" s="76"/>
      <c r="CJ103" s="76"/>
      <c r="CK103" s="76"/>
      <c r="CL103" s="76"/>
      <c r="CM103" s="76"/>
      <c r="CN103" s="76"/>
    </row>
    <row r="104">
      <c r="A104" s="76" t="s">
        <v>133</v>
      </c>
      <c r="B104" s="77"/>
      <c r="C104" s="77" t="s">
        <v>302</v>
      </c>
      <c r="D104" s="78" t="s">
        <v>812</v>
      </c>
      <c r="E104" s="85"/>
      <c r="F104" s="80" t="s">
        <v>741</v>
      </c>
      <c r="G104" s="41">
        <v>20.0</v>
      </c>
      <c r="H104" s="41">
        <v>119.0</v>
      </c>
      <c r="I104" s="41">
        <v>144.0</v>
      </c>
      <c r="J104" s="76"/>
      <c r="K104" s="41">
        <v>504395.0</v>
      </c>
      <c r="L104" s="41">
        <v>504559.0</v>
      </c>
      <c r="M104" s="81"/>
      <c r="N104" s="3">
        <v>2023.0</v>
      </c>
      <c r="O104" s="76">
        <f t="shared" si="31"/>
        <v>164</v>
      </c>
      <c r="P104" s="41" t="s">
        <v>548</v>
      </c>
      <c r="Q104" s="76">
        <f t="shared" si="32"/>
        <v>504395</v>
      </c>
      <c r="R104" s="79" t="s">
        <v>813</v>
      </c>
      <c r="S104" s="82">
        <f t="shared" si="2"/>
        <v>504559</v>
      </c>
      <c r="T104" s="83">
        <v>0.9996749636811553</v>
      </c>
      <c r="U104" s="84">
        <v>409790.0</v>
      </c>
      <c r="V104" s="84"/>
      <c r="W104" s="84">
        <v>23.0</v>
      </c>
      <c r="X104" s="84"/>
      <c r="Y104" s="84">
        <v>1.0</v>
      </c>
      <c r="Z104" s="84">
        <v>774.0</v>
      </c>
      <c r="AA104" s="84">
        <v>30.0</v>
      </c>
      <c r="AB104" s="84"/>
      <c r="AC104" s="84"/>
      <c r="AD104" s="84"/>
      <c r="AE104" s="84">
        <v>93777.0</v>
      </c>
      <c r="AF104" s="84"/>
      <c r="AG104" s="84"/>
      <c r="AH104" s="84"/>
      <c r="AI104" s="84"/>
      <c r="AJ104" s="79"/>
      <c r="AK104" s="41">
        <v>55.0</v>
      </c>
      <c r="AL104" s="76"/>
      <c r="AM104" s="41">
        <v>102.0</v>
      </c>
      <c r="AN104" s="76"/>
      <c r="AO104" s="41">
        <v>242484.0</v>
      </c>
      <c r="AP104" s="76"/>
      <c r="AQ104" s="76"/>
      <c r="AR104" s="85"/>
      <c r="AS104" s="76"/>
      <c r="AT104" s="76"/>
      <c r="AU104" s="76"/>
      <c r="AV104" s="76"/>
      <c r="AW104" s="76"/>
      <c r="AX104" s="76"/>
      <c r="AY104" s="76"/>
      <c r="AZ104" s="85"/>
      <c r="BA104" s="76"/>
      <c r="BB104" s="76"/>
      <c r="BC104" s="76"/>
      <c r="BD104" s="76"/>
      <c r="BE104" s="76"/>
      <c r="BF104" s="76"/>
      <c r="BG104" s="76"/>
      <c r="BH104" s="81"/>
      <c r="BI104" s="76"/>
      <c r="BJ104" s="76"/>
      <c r="BK104" s="76"/>
      <c r="BL104" s="76"/>
      <c r="BM104" s="76"/>
      <c r="BN104" s="76"/>
      <c r="BO104" s="76"/>
      <c r="BP104" s="81"/>
      <c r="BQ104" s="86"/>
      <c r="BR104" s="12"/>
      <c r="BS104" s="12"/>
      <c r="BT104" s="12"/>
      <c r="BU104" s="12"/>
      <c r="BV104" s="12"/>
      <c r="BW104" s="12"/>
      <c r="BX104" s="87"/>
      <c r="BY104" s="76"/>
      <c r="BZ104" s="76"/>
      <c r="CA104" s="76"/>
      <c r="CB104" s="76"/>
      <c r="CC104" s="76"/>
      <c r="CD104" s="76"/>
      <c r="CE104" s="76"/>
      <c r="CF104" s="81"/>
      <c r="CG104" s="76"/>
      <c r="CH104" s="76"/>
      <c r="CI104" s="76"/>
      <c r="CJ104" s="76"/>
      <c r="CK104" s="76"/>
      <c r="CL104" s="76"/>
      <c r="CM104" s="76"/>
      <c r="CN104" s="76"/>
    </row>
    <row r="105">
      <c r="A105" s="76" t="s">
        <v>134</v>
      </c>
      <c r="B105" s="77"/>
      <c r="C105" s="77" t="s">
        <v>303</v>
      </c>
      <c r="D105" s="78" t="s">
        <v>814</v>
      </c>
      <c r="E105" s="85"/>
      <c r="F105" s="80" t="s">
        <v>741</v>
      </c>
      <c r="G105" s="41">
        <v>5435.0</v>
      </c>
      <c r="H105" s="41">
        <v>7418.0</v>
      </c>
      <c r="I105" s="41">
        <v>4546.0</v>
      </c>
      <c r="J105" s="41">
        <v>9981.0</v>
      </c>
      <c r="K105" s="41">
        <v>95116.0</v>
      </c>
      <c r="L105" s="41">
        <v>105097.0</v>
      </c>
      <c r="M105" s="81"/>
      <c r="N105" s="3">
        <v>2023.0</v>
      </c>
      <c r="O105" s="76">
        <f>J105</f>
        <v>9981</v>
      </c>
      <c r="P105" s="41" t="s">
        <v>548</v>
      </c>
      <c r="Q105" s="76">
        <f t="shared" si="32"/>
        <v>95116</v>
      </c>
      <c r="R105" s="79" t="s">
        <v>815</v>
      </c>
      <c r="S105" s="82">
        <f t="shared" si="2"/>
        <v>105097</v>
      </c>
      <c r="T105" s="83">
        <v>0.9050305907875582</v>
      </c>
      <c r="U105" s="84">
        <v>42253.0</v>
      </c>
      <c r="V105" s="84"/>
      <c r="W105" s="84">
        <v>2083.0</v>
      </c>
      <c r="X105" s="84"/>
      <c r="Y105" s="84"/>
      <c r="Z105" s="84"/>
      <c r="AA105" s="84"/>
      <c r="AB105" s="84"/>
      <c r="AC105" s="84"/>
      <c r="AD105" s="84"/>
      <c r="AE105" s="84"/>
      <c r="AF105" s="84"/>
      <c r="AG105" s="84">
        <v>50774.0</v>
      </c>
      <c r="AH105" s="84"/>
      <c r="AI105" s="84"/>
      <c r="AJ105" s="79"/>
      <c r="AK105" s="76"/>
      <c r="AL105" s="76"/>
      <c r="AM105" s="76"/>
      <c r="AN105" s="76"/>
      <c r="AO105" s="76"/>
      <c r="AP105" s="76"/>
      <c r="AQ105" s="76"/>
      <c r="AR105" s="85"/>
      <c r="AS105" s="76"/>
      <c r="AT105" s="76"/>
      <c r="AU105" s="76"/>
      <c r="AV105" s="76"/>
      <c r="AW105" s="76"/>
      <c r="AX105" s="76"/>
      <c r="AY105" s="76"/>
      <c r="AZ105" s="85"/>
      <c r="BA105" s="76"/>
      <c r="BB105" s="76"/>
      <c r="BC105" s="76"/>
      <c r="BD105" s="76"/>
      <c r="BE105" s="76"/>
      <c r="BF105" s="76"/>
      <c r="BG105" s="76"/>
      <c r="BH105" s="81"/>
      <c r="BI105" s="76"/>
      <c r="BJ105" s="76"/>
      <c r="BK105" s="76"/>
      <c r="BL105" s="76"/>
      <c r="BM105" s="76"/>
      <c r="BN105" s="76"/>
      <c r="BO105" s="76"/>
      <c r="BP105" s="81"/>
      <c r="BQ105" s="86"/>
      <c r="BR105" s="12"/>
      <c r="BS105" s="12"/>
      <c r="BT105" s="12"/>
      <c r="BU105" s="12"/>
      <c r="BV105" s="12"/>
      <c r="BW105" s="12"/>
      <c r="BX105" s="87"/>
      <c r="BY105" s="76"/>
      <c r="BZ105" s="76"/>
      <c r="CA105" s="76"/>
      <c r="CB105" s="76"/>
      <c r="CC105" s="76"/>
      <c r="CD105" s="76"/>
      <c r="CE105" s="76"/>
      <c r="CF105" s="81"/>
      <c r="CG105" s="76"/>
      <c r="CH105" s="76"/>
      <c r="CI105" s="76"/>
      <c r="CJ105" s="76"/>
      <c r="CK105" s="76"/>
      <c r="CL105" s="76"/>
      <c r="CM105" s="76"/>
      <c r="CN105" s="76"/>
    </row>
    <row r="106">
      <c r="A106" s="76" t="s">
        <v>7</v>
      </c>
      <c r="B106" s="77"/>
      <c r="C106" s="77" t="s">
        <v>304</v>
      </c>
      <c r="D106" s="88" t="s">
        <v>816</v>
      </c>
      <c r="E106" s="85"/>
      <c r="F106" s="80">
        <v>2015.0</v>
      </c>
      <c r="G106" s="41">
        <v>173000.0</v>
      </c>
      <c r="H106" s="41">
        <v>6000.0</v>
      </c>
      <c r="I106" s="41">
        <v>15000.0</v>
      </c>
      <c r="J106" s="76"/>
      <c r="K106" s="41">
        <v>950000.0</v>
      </c>
      <c r="L106" s="76"/>
      <c r="M106" s="81"/>
      <c r="N106" s="3">
        <v>2023.0</v>
      </c>
      <c r="O106" s="76">
        <f t="shared" ref="O106:O112" si="33">G106+I106</f>
        <v>188000</v>
      </c>
      <c r="P106" s="41" t="s">
        <v>548</v>
      </c>
      <c r="Q106" s="76">
        <f t="shared" si="32"/>
        <v>950000</v>
      </c>
      <c r="R106" s="79" t="s">
        <v>817</v>
      </c>
      <c r="S106" s="82">
        <f t="shared" si="2"/>
        <v>1138000</v>
      </c>
      <c r="T106" s="83">
        <v>0.8347978910369068</v>
      </c>
      <c r="U106" s="84"/>
      <c r="V106" s="84"/>
      <c r="W106" s="84"/>
      <c r="X106" s="84"/>
      <c r="Y106" s="84"/>
      <c r="Z106" s="84"/>
      <c r="AA106" s="84"/>
      <c r="AB106" s="84"/>
      <c r="AC106" s="84"/>
      <c r="AD106" s="84"/>
      <c r="AE106" s="84"/>
      <c r="AF106" s="84"/>
      <c r="AG106" s="84"/>
      <c r="AH106" s="84"/>
      <c r="AI106" s="84"/>
      <c r="AJ106" s="79"/>
      <c r="AK106" s="76"/>
      <c r="AL106" s="76"/>
      <c r="AM106" s="76"/>
      <c r="AN106" s="76"/>
      <c r="AO106" s="76"/>
      <c r="AP106" s="76"/>
      <c r="AQ106" s="76"/>
      <c r="AR106" s="85"/>
      <c r="AS106" s="76"/>
      <c r="AT106" s="76"/>
      <c r="AU106" s="76"/>
      <c r="AV106" s="76"/>
      <c r="AW106" s="76"/>
      <c r="AX106" s="76"/>
      <c r="AY106" s="76"/>
      <c r="AZ106" s="85"/>
      <c r="BA106" s="76"/>
      <c r="BB106" s="76"/>
      <c r="BC106" s="76"/>
      <c r="BD106" s="76"/>
      <c r="BE106" s="76"/>
      <c r="BF106" s="76"/>
      <c r="BG106" s="76"/>
      <c r="BH106" s="81"/>
      <c r="BI106" s="76"/>
      <c r="BJ106" s="76"/>
      <c r="BK106" s="76"/>
      <c r="BL106" s="76"/>
      <c r="BM106" s="76"/>
      <c r="BN106" s="76"/>
      <c r="BO106" s="76"/>
      <c r="BP106" s="81"/>
      <c r="BQ106" s="86"/>
      <c r="BR106" s="12"/>
      <c r="BS106" s="12"/>
      <c r="BT106" s="12"/>
      <c r="BU106" s="12"/>
      <c r="BV106" s="12"/>
      <c r="BW106" s="12"/>
      <c r="BX106" s="87"/>
      <c r="BY106" s="76"/>
      <c r="BZ106" s="76"/>
      <c r="CA106" s="76"/>
      <c r="CB106" s="76"/>
      <c r="CC106" s="76"/>
      <c r="CD106" s="76"/>
      <c r="CE106" s="76"/>
      <c r="CF106" s="81"/>
      <c r="CG106" s="76"/>
      <c r="CH106" s="76"/>
      <c r="CI106" s="76"/>
      <c r="CJ106" s="76"/>
      <c r="CK106" s="76"/>
      <c r="CL106" s="76"/>
      <c r="CM106" s="76"/>
      <c r="CN106" s="76"/>
    </row>
    <row r="107">
      <c r="A107" s="96" t="s">
        <v>179</v>
      </c>
      <c r="B107" s="94"/>
      <c r="C107" s="94" t="s">
        <v>348</v>
      </c>
      <c r="D107" s="18" t="s">
        <v>437</v>
      </c>
      <c r="E107" s="85"/>
      <c r="F107" s="80" t="s">
        <v>569</v>
      </c>
      <c r="G107" s="41">
        <v>32072.0</v>
      </c>
      <c r="H107" s="41">
        <v>15612.0</v>
      </c>
      <c r="I107" s="41">
        <v>5608.0</v>
      </c>
      <c r="J107" s="76"/>
      <c r="K107" s="41">
        <v>447101.0</v>
      </c>
      <c r="L107" s="41">
        <v>484781.0</v>
      </c>
      <c r="M107" s="95">
        <v>146709.0</v>
      </c>
      <c r="N107" s="3">
        <v>2023.0</v>
      </c>
      <c r="O107" s="41">
        <f t="shared" si="33"/>
        <v>37680</v>
      </c>
      <c r="P107" s="41" t="s">
        <v>548</v>
      </c>
      <c r="Q107" s="41">
        <f t="shared" si="32"/>
        <v>447101</v>
      </c>
      <c r="R107" s="79" t="s">
        <v>818</v>
      </c>
      <c r="S107" s="82">
        <f t="shared" si="2"/>
        <v>484781</v>
      </c>
      <c r="T107" s="83">
        <v>0.9222741815376427</v>
      </c>
      <c r="U107" s="84">
        <v>11216.0</v>
      </c>
      <c r="V107" s="84">
        <v>130375.0</v>
      </c>
      <c r="W107" s="84">
        <v>23370.0</v>
      </c>
      <c r="X107" s="84">
        <v>267830.0</v>
      </c>
      <c r="Y107" s="84"/>
      <c r="Z107" s="84">
        <v>1400.0</v>
      </c>
      <c r="AA107" s="84">
        <v>12991.0</v>
      </c>
      <c r="AB107" s="84"/>
      <c r="AC107" s="84"/>
      <c r="AD107" s="84"/>
      <c r="AE107" s="84"/>
      <c r="AF107" s="84"/>
      <c r="AG107" s="84"/>
      <c r="AH107" s="84"/>
      <c r="AI107" s="84"/>
      <c r="AJ107" s="79"/>
      <c r="AK107" s="76"/>
      <c r="AL107" s="76"/>
      <c r="AM107" s="76"/>
      <c r="AN107" s="76"/>
      <c r="AO107" s="76"/>
      <c r="AP107" s="76"/>
      <c r="AQ107" s="76"/>
      <c r="AR107" s="85"/>
      <c r="AS107" s="76"/>
      <c r="AT107" s="76"/>
      <c r="AU107" s="76"/>
      <c r="AV107" s="76"/>
      <c r="AW107" s="76"/>
      <c r="AX107" s="76"/>
      <c r="AY107" s="76"/>
      <c r="AZ107" s="85"/>
      <c r="BA107" s="76"/>
      <c r="BB107" s="76"/>
      <c r="BC107" s="76"/>
      <c r="BD107" s="76"/>
      <c r="BE107" s="76"/>
      <c r="BF107" s="76"/>
      <c r="BG107" s="76"/>
      <c r="BH107" s="81"/>
      <c r="BI107" s="76"/>
      <c r="BJ107" s="76"/>
      <c r="BK107" s="76"/>
      <c r="BL107" s="76"/>
      <c r="BM107" s="76"/>
      <c r="BN107" s="76"/>
      <c r="BO107" s="76"/>
      <c r="BP107" s="81"/>
      <c r="BQ107" s="86"/>
      <c r="BR107" s="12"/>
      <c r="BS107" s="12"/>
      <c r="BT107" s="12"/>
      <c r="BU107" s="12"/>
      <c r="BV107" s="12"/>
      <c r="BW107" s="12"/>
      <c r="BX107" s="87"/>
      <c r="BY107" s="76"/>
      <c r="BZ107" s="76"/>
      <c r="CA107" s="76"/>
      <c r="CB107" s="76"/>
      <c r="CC107" s="76"/>
      <c r="CD107" s="76"/>
      <c r="CE107" s="76"/>
      <c r="CF107" s="81"/>
      <c r="CG107" s="76"/>
      <c r="CH107" s="76"/>
      <c r="CI107" s="76"/>
      <c r="CJ107" s="76"/>
      <c r="CK107" s="76"/>
      <c r="CL107" s="76"/>
      <c r="CM107" s="76"/>
      <c r="CN107" s="76"/>
    </row>
    <row r="108">
      <c r="A108" s="76" t="s">
        <v>136</v>
      </c>
      <c r="B108" s="77"/>
      <c r="C108" s="77" t="s">
        <v>306</v>
      </c>
      <c r="D108" s="78" t="s">
        <v>819</v>
      </c>
      <c r="E108" s="85"/>
      <c r="F108" s="80">
        <v>2016.0</v>
      </c>
      <c r="G108" s="41">
        <v>60757.0</v>
      </c>
      <c r="H108" s="41">
        <v>94952.0</v>
      </c>
      <c r="I108" s="41">
        <v>1335478.0</v>
      </c>
      <c r="J108" s="76"/>
      <c r="K108" s="41"/>
      <c r="L108" s="76"/>
      <c r="M108" s="81"/>
      <c r="N108" s="3">
        <v>2023.0</v>
      </c>
      <c r="O108" s="76">
        <f t="shared" si="33"/>
        <v>1396235</v>
      </c>
      <c r="P108" s="41" t="s">
        <v>548</v>
      </c>
      <c r="Q108" s="41" t="s">
        <v>554</v>
      </c>
      <c r="R108" s="79" t="s">
        <v>820</v>
      </c>
      <c r="S108" s="82">
        <f t="shared" si="2"/>
        <v>1396235</v>
      </c>
      <c r="T108" s="83"/>
      <c r="U108" s="84"/>
      <c r="V108" s="84"/>
      <c r="W108" s="84"/>
      <c r="X108" s="84"/>
      <c r="Y108" s="84"/>
      <c r="Z108" s="84"/>
      <c r="AA108" s="84"/>
      <c r="AB108" s="84"/>
      <c r="AC108" s="84"/>
      <c r="AD108" s="84"/>
      <c r="AE108" s="84"/>
      <c r="AF108" s="84"/>
      <c r="AG108" s="84"/>
      <c r="AH108" s="84"/>
      <c r="AI108" s="84"/>
      <c r="AJ108" s="79"/>
      <c r="AK108" s="76"/>
      <c r="AL108" s="76"/>
      <c r="AM108" s="76"/>
      <c r="AN108" s="76"/>
      <c r="AO108" s="76"/>
      <c r="AP108" s="76"/>
      <c r="AQ108" s="76"/>
      <c r="AR108" s="85"/>
      <c r="AS108" s="76"/>
      <c r="AT108" s="76"/>
      <c r="AU108" s="76"/>
      <c r="AV108" s="76"/>
      <c r="AW108" s="76"/>
      <c r="AX108" s="76"/>
      <c r="AY108" s="76"/>
      <c r="AZ108" s="85"/>
      <c r="BA108" s="76"/>
      <c r="BB108" s="76"/>
      <c r="BC108" s="76"/>
      <c r="BD108" s="76"/>
      <c r="BE108" s="76"/>
      <c r="BF108" s="76"/>
      <c r="BG108" s="76"/>
      <c r="BH108" s="81"/>
      <c r="BI108" s="76"/>
      <c r="BJ108" s="76"/>
      <c r="BK108" s="76"/>
      <c r="BL108" s="76"/>
      <c r="BM108" s="76"/>
      <c r="BN108" s="76"/>
      <c r="BO108" s="76"/>
      <c r="BP108" s="81"/>
      <c r="BQ108" s="86"/>
      <c r="BR108" s="12"/>
      <c r="BS108" s="12"/>
      <c r="BT108" s="12"/>
      <c r="BU108" s="12"/>
      <c r="BV108" s="12"/>
      <c r="BW108" s="12"/>
      <c r="BX108" s="87"/>
      <c r="BY108" s="76"/>
      <c r="BZ108" s="76"/>
      <c r="CA108" s="76"/>
      <c r="CB108" s="76"/>
      <c r="CC108" s="76"/>
      <c r="CD108" s="76"/>
      <c r="CE108" s="76"/>
      <c r="CF108" s="81"/>
      <c r="CG108" s="76"/>
      <c r="CH108" s="76"/>
      <c r="CI108" s="76"/>
      <c r="CJ108" s="76"/>
      <c r="CK108" s="76"/>
      <c r="CL108" s="76"/>
      <c r="CM108" s="76"/>
      <c r="CN108" s="76"/>
    </row>
    <row r="109">
      <c r="A109" s="76" t="s">
        <v>137</v>
      </c>
      <c r="B109" s="77"/>
      <c r="C109" s="77" t="s">
        <v>307</v>
      </c>
      <c r="D109" s="88" t="s">
        <v>424</v>
      </c>
      <c r="E109" s="85"/>
      <c r="F109" s="80" t="s">
        <v>569</v>
      </c>
      <c r="G109" s="41">
        <v>13505.0</v>
      </c>
      <c r="H109" s="41">
        <v>16597.0</v>
      </c>
      <c r="I109" s="41">
        <v>8428.0</v>
      </c>
      <c r="J109" s="76"/>
      <c r="K109" s="41" t="s">
        <v>821</v>
      </c>
      <c r="L109" s="76"/>
      <c r="M109" s="95">
        <v>1058.0</v>
      </c>
      <c r="N109" s="3">
        <v>2023.0</v>
      </c>
      <c r="O109" s="41">
        <f t="shared" si="33"/>
        <v>21933</v>
      </c>
      <c r="P109" s="41" t="s">
        <v>548</v>
      </c>
      <c r="Q109" s="41">
        <f>191500+433988+20406</f>
        <v>645894</v>
      </c>
      <c r="R109" s="79" t="s">
        <v>822</v>
      </c>
      <c r="S109" s="82">
        <f t="shared" si="2"/>
        <v>667827</v>
      </c>
      <c r="T109" s="83">
        <v>0.9671576620891339</v>
      </c>
      <c r="U109" s="84">
        <v>433998.0</v>
      </c>
      <c r="V109" s="84"/>
      <c r="W109" s="84"/>
      <c r="X109" s="84"/>
      <c r="Y109" s="84"/>
      <c r="Z109" s="84"/>
      <c r="AA109" s="84"/>
      <c r="AB109" s="84"/>
      <c r="AC109" s="84"/>
      <c r="AD109" s="84"/>
      <c r="AE109" s="84">
        <v>191500.0</v>
      </c>
      <c r="AF109" s="84"/>
      <c r="AG109" s="84"/>
      <c r="AH109" s="84"/>
      <c r="AI109" s="84"/>
      <c r="AJ109" s="79">
        <v>20406.0</v>
      </c>
      <c r="AK109" s="76">
        <v>10953.0</v>
      </c>
      <c r="AL109" s="76">
        <v>16303.0</v>
      </c>
      <c r="AM109" s="76">
        <v>10913.0</v>
      </c>
      <c r="AN109" s="76"/>
      <c r="AO109" s="76">
        <v>18631.0</v>
      </c>
      <c r="AP109" s="76"/>
      <c r="AQ109" s="76">
        <v>1087.0</v>
      </c>
      <c r="AR109" s="85"/>
      <c r="AS109" s="76"/>
      <c r="AT109" s="76"/>
      <c r="AU109" s="76"/>
      <c r="AV109" s="76"/>
      <c r="AW109" s="76"/>
      <c r="AX109" s="76"/>
      <c r="AY109" s="76"/>
      <c r="AZ109" s="85"/>
      <c r="BA109" s="76"/>
      <c r="BB109" s="76"/>
      <c r="BC109" s="76"/>
      <c r="BD109" s="76"/>
      <c r="BE109" s="76"/>
      <c r="BF109" s="76"/>
      <c r="BG109" s="76"/>
      <c r="BH109" s="81"/>
      <c r="BI109" s="76"/>
      <c r="BJ109" s="76"/>
      <c r="BK109" s="76"/>
      <c r="BL109" s="76"/>
      <c r="BM109" s="76"/>
      <c r="BN109" s="76"/>
      <c r="BO109" s="76"/>
      <c r="BP109" s="81"/>
      <c r="BQ109" s="86"/>
      <c r="BR109" s="12"/>
      <c r="BS109" s="12"/>
      <c r="BT109" s="12"/>
      <c r="BU109" s="12"/>
      <c r="BV109" s="12"/>
      <c r="BW109" s="12"/>
      <c r="BX109" s="87"/>
      <c r="BY109" s="76"/>
      <c r="BZ109" s="76"/>
      <c r="CA109" s="76"/>
      <c r="CB109" s="76"/>
      <c r="CC109" s="76"/>
      <c r="CD109" s="76"/>
      <c r="CE109" s="76"/>
      <c r="CF109" s="81"/>
      <c r="CG109" s="76"/>
      <c r="CH109" s="76"/>
      <c r="CI109" s="76"/>
      <c r="CJ109" s="76"/>
      <c r="CK109" s="76"/>
      <c r="CL109" s="76"/>
      <c r="CM109" s="76"/>
      <c r="CN109" s="76"/>
    </row>
    <row r="110">
      <c r="A110" s="76" t="s">
        <v>138</v>
      </c>
      <c r="B110" s="77"/>
      <c r="C110" s="77" t="s">
        <v>308</v>
      </c>
      <c r="D110" s="78" t="s">
        <v>823</v>
      </c>
      <c r="E110" s="79"/>
      <c r="F110" s="80">
        <v>2022.0</v>
      </c>
      <c r="G110" s="41">
        <v>6.0</v>
      </c>
      <c r="H110" s="41">
        <v>37.0</v>
      </c>
      <c r="I110" s="41">
        <v>42.0</v>
      </c>
      <c r="J110" s="76"/>
      <c r="K110" s="41">
        <v>49498.0</v>
      </c>
      <c r="L110" s="41">
        <v>49542.0</v>
      </c>
      <c r="M110" s="81"/>
      <c r="N110" s="3">
        <v>2023.0</v>
      </c>
      <c r="O110" s="76">
        <f t="shared" si="33"/>
        <v>48</v>
      </c>
      <c r="P110" s="41" t="s">
        <v>548</v>
      </c>
      <c r="Q110" s="76">
        <f t="shared" ref="Q110:Q112" si="34">K110</f>
        <v>49498</v>
      </c>
      <c r="R110" s="79" t="s">
        <v>824</v>
      </c>
      <c r="S110" s="82">
        <f t="shared" si="2"/>
        <v>49546</v>
      </c>
      <c r="T110" s="83">
        <v>0.9990312033262019</v>
      </c>
      <c r="U110" s="84">
        <v>2.0</v>
      </c>
      <c r="V110" s="84"/>
      <c r="W110" s="84">
        <v>9.0</v>
      </c>
      <c r="X110" s="84"/>
      <c r="Y110" s="84"/>
      <c r="Z110" s="84">
        <v>97.0</v>
      </c>
      <c r="AA110" s="84"/>
      <c r="AB110" s="84"/>
      <c r="AC110" s="84"/>
      <c r="AD110" s="84"/>
      <c r="AE110" s="84"/>
      <c r="AF110" s="84"/>
      <c r="AG110" s="84">
        <v>49390.0</v>
      </c>
      <c r="AH110" s="84"/>
      <c r="AI110" s="84"/>
      <c r="AJ110" s="79"/>
      <c r="AK110" s="41">
        <f>10+2</f>
        <v>12</v>
      </c>
      <c r="AL110" s="76">
        <f>34+29</f>
        <v>63</v>
      </c>
      <c r="AM110" s="76"/>
      <c r="AN110" s="76"/>
      <c r="AO110" s="76">
        <v>4.5874E7</v>
      </c>
      <c r="AP110" s="41">
        <v>45948.0</v>
      </c>
      <c r="AQ110" s="76"/>
      <c r="AR110" s="85"/>
      <c r="AS110" s="76"/>
      <c r="AT110" s="76"/>
      <c r="AU110" s="76"/>
      <c r="AV110" s="76"/>
      <c r="AW110" s="76"/>
      <c r="AX110" s="76"/>
      <c r="AY110" s="76"/>
      <c r="AZ110" s="85"/>
      <c r="BA110" s="76"/>
      <c r="BB110" s="76"/>
      <c r="BC110" s="76"/>
      <c r="BD110" s="76"/>
      <c r="BE110" s="76"/>
      <c r="BF110" s="76"/>
      <c r="BG110" s="76"/>
      <c r="BH110" s="81"/>
      <c r="BI110" s="76"/>
      <c r="BJ110" s="76"/>
      <c r="BK110" s="76"/>
      <c r="BL110" s="76"/>
      <c r="BM110" s="76"/>
      <c r="BN110" s="76"/>
      <c r="BO110" s="76"/>
      <c r="BP110" s="81"/>
      <c r="BQ110" s="86"/>
      <c r="BR110" s="12"/>
      <c r="BS110" s="12"/>
      <c r="BT110" s="12"/>
      <c r="BU110" s="12"/>
      <c r="BV110" s="12"/>
      <c r="BW110" s="12"/>
      <c r="BX110" s="87"/>
      <c r="BY110" s="76"/>
      <c r="BZ110" s="76"/>
      <c r="CA110" s="76"/>
      <c r="CB110" s="76"/>
      <c r="CC110" s="76"/>
      <c r="CD110" s="76"/>
      <c r="CE110" s="76"/>
      <c r="CF110" s="81"/>
      <c r="CG110" s="76"/>
      <c r="CH110" s="76"/>
      <c r="CI110" s="76"/>
      <c r="CJ110" s="76"/>
      <c r="CK110" s="76"/>
      <c r="CL110" s="76"/>
      <c r="CM110" s="76"/>
      <c r="CN110" s="76"/>
    </row>
    <row r="111">
      <c r="A111" s="76" t="s">
        <v>184</v>
      </c>
      <c r="B111" s="94"/>
      <c r="C111" s="94" t="s">
        <v>353</v>
      </c>
      <c r="D111" s="78" t="s">
        <v>825</v>
      </c>
      <c r="E111" s="85"/>
      <c r="F111" s="80">
        <v>2021.0</v>
      </c>
      <c r="G111" s="41">
        <v>1281.0</v>
      </c>
      <c r="H111" s="41">
        <v>1534.0</v>
      </c>
      <c r="I111" s="41">
        <v>2975.0</v>
      </c>
      <c r="J111" s="76"/>
      <c r="K111" s="41">
        <v>88831.0</v>
      </c>
      <c r="L111" s="41">
        <v>93087.0</v>
      </c>
      <c r="M111" s="81"/>
      <c r="N111" s="3">
        <v>2023.0</v>
      </c>
      <c r="O111" s="76">
        <f t="shared" si="33"/>
        <v>4256</v>
      </c>
      <c r="P111" s="41" t="s">
        <v>548</v>
      </c>
      <c r="Q111" s="76">
        <f t="shared" si="34"/>
        <v>88831</v>
      </c>
      <c r="R111" s="79" t="s">
        <v>826</v>
      </c>
      <c r="S111" s="82">
        <f t="shared" si="2"/>
        <v>93087</v>
      </c>
      <c r="T111" s="83">
        <v>0.9542793300890565</v>
      </c>
      <c r="U111" s="84">
        <v>47870.0</v>
      </c>
      <c r="V111" s="84">
        <v>2952.0</v>
      </c>
      <c r="W111" s="84">
        <v>1104.0</v>
      </c>
      <c r="X111" s="84">
        <v>333.0</v>
      </c>
      <c r="Y111" s="84">
        <v>25.0</v>
      </c>
      <c r="Z111" s="84">
        <v>809.0</v>
      </c>
      <c r="AA111" s="84">
        <v>20080.0</v>
      </c>
      <c r="AB111" s="84"/>
      <c r="AC111" s="84"/>
      <c r="AD111" s="84"/>
      <c r="AE111" s="84"/>
      <c r="AF111" s="84"/>
      <c r="AG111" s="84"/>
      <c r="AH111" s="84"/>
      <c r="AI111" s="84">
        <v>15659.0</v>
      </c>
      <c r="AJ111" s="79"/>
      <c r="AK111" s="76"/>
      <c r="AL111" s="76"/>
      <c r="AM111" s="76"/>
      <c r="AN111" s="76"/>
      <c r="AO111" s="76"/>
      <c r="AP111" s="76"/>
      <c r="AQ111" s="76"/>
      <c r="AR111" s="85"/>
      <c r="AS111" s="76"/>
      <c r="AT111" s="76"/>
      <c r="AU111" s="76"/>
      <c r="AV111" s="76"/>
      <c r="AW111" s="76"/>
      <c r="AX111" s="76"/>
      <c r="AY111" s="76"/>
      <c r="AZ111" s="85"/>
      <c r="BA111" s="76"/>
      <c r="BB111" s="76"/>
      <c r="BC111" s="76"/>
      <c r="BD111" s="76"/>
      <c r="BE111" s="76"/>
      <c r="BF111" s="76"/>
      <c r="BG111" s="76"/>
      <c r="BH111" s="81"/>
      <c r="BI111" s="76"/>
      <c r="BJ111" s="76"/>
      <c r="BK111" s="76"/>
      <c r="BL111" s="76"/>
      <c r="BM111" s="76"/>
      <c r="BN111" s="76"/>
      <c r="BO111" s="76"/>
      <c r="BP111" s="81"/>
      <c r="BQ111" s="86"/>
      <c r="BR111" s="12"/>
      <c r="BS111" s="12"/>
      <c r="BT111" s="12"/>
      <c r="BU111" s="12"/>
      <c r="BV111" s="12"/>
      <c r="BW111" s="12"/>
      <c r="BX111" s="87"/>
      <c r="BY111" s="76"/>
      <c r="BZ111" s="76"/>
      <c r="CA111" s="76"/>
      <c r="CB111" s="76"/>
      <c r="CC111" s="76"/>
      <c r="CD111" s="76"/>
      <c r="CE111" s="76"/>
      <c r="CF111" s="81"/>
      <c r="CG111" s="76"/>
      <c r="CH111" s="76"/>
      <c r="CI111" s="76"/>
      <c r="CJ111" s="76"/>
      <c r="CK111" s="76"/>
      <c r="CL111" s="76"/>
      <c r="CM111" s="76"/>
      <c r="CN111" s="76"/>
    </row>
    <row r="112">
      <c r="A112" s="3" t="s">
        <v>827</v>
      </c>
      <c r="B112" s="77"/>
      <c r="C112" s="77"/>
      <c r="D112" s="78" t="s">
        <v>828</v>
      </c>
      <c r="E112" s="79" t="s">
        <v>792</v>
      </c>
      <c r="F112" s="80">
        <v>2020.0</v>
      </c>
      <c r="G112" s="41">
        <v>1059.8</v>
      </c>
      <c r="H112" s="41"/>
      <c r="I112" s="41">
        <v>3585.3</v>
      </c>
      <c r="J112" s="76"/>
      <c r="K112" s="41">
        <v>18766.3</v>
      </c>
      <c r="L112" s="41">
        <v>23411.3</v>
      </c>
      <c r="M112" s="81"/>
      <c r="N112" s="3">
        <v>2023.0</v>
      </c>
      <c r="O112" s="76">
        <f t="shared" si="33"/>
        <v>4645.1</v>
      </c>
      <c r="P112" s="41" t="s">
        <v>548</v>
      </c>
      <c r="Q112" s="76">
        <f t="shared" si="34"/>
        <v>18766.3</v>
      </c>
      <c r="R112" s="79" t="s">
        <v>829</v>
      </c>
      <c r="S112" s="82">
        <f t="shared" si="2"/>
        <v>23411.4</v>
      </c>
      <c r="T112" s="83">
        <v>0.8015881151917441</v>
      </c>
      <c r="U112" s="84">
        <v>1652.1</v>
      </c>
      <c r="V112" s="84">
        <v>2246.9</v>
      </c>
      <c r="W112" s="84">
        <v>1296.0</v>
      </c>
      <c r="X112" s="84">
        <v>52.3</v>
      </c>
      <c r="Y112" s="84">
        <v>231.6</v>
      </c>
      <c r="Z112" s="84">
        <v>6306.4</v>
      </c>
      <c r="AA112" s="84">
        <v>6842.4</v>
      </c>
      <c r="AB112" s="84"/>
      <c r="AC112" s="84"/>
      <c r="AD112" s="84"/>
      <c r="AE112" s="84"/>
      <c r="AF112" s="84"/>
      <c r="AG112" s="84">
        <v>138.6</v>
      </c>
      <c r="AH112" s="84"/>
      <c r="AI112" s="84"/>
      <c r="AJ112" s="79"/>
      <c r="AK112" s="76"/>
      <c r="AL112" s="76"/>
      <c r="AM112" s="76"/>
      <c r="AN112" s="76"/>
      <c r="AO112" s="76"/>
      <c r="AP112" s="76"/>
      <c r="AQ112" s="76"/>
      <c r="AR112" s="85"/>
      <c r="AS112" s="76"/>
      <c r="AT112" s="76"/>
      <c r="AU112" s="76"/>
      <c r="AV112" s="76"/>
      <c r="AW112" s="76"/>
      <c r="AX112" s="76"/>
      <c r="AY112" s="76"/>
      <c r="AZ112" s="85"/>
      <c r="BA112" s="76"/>
      <c r="BB112" s="76"/>
      <c r="BC112" s="76"/>
      <c r="BD112" s="76"/>
      <c r="BE112" s="76"/>
      <c r="BF112" s="76"/>
      <c r="BG112" s="76"/>
      <c r="BH112" s="81"/>
      <c r="BI112" s="76"/>
      <c r="BJ112" s="76"/>
      <c r="BK112" s="76"/>
      <c r="BL112" s="76"/>
      <c r="BM112" s="76"/>
      <c r="BN112" s="76"/>
      <c r="BO112" s="76"/>
      <c r="BP112" s="81"/>
      <c r="BQ112" s="86"/>
      <c r="BR112" s="12"/>
      <c r="BS112" s="12"/>
      <c r="BT112" s="12"/>
      <c r="BU112" s="12"/>
      <c r="BV112" s="12"/>
      <c r="BW112" s="12"/>
      <c r="BX112" s="87"/>
      <c r="BY112" s="76"/>
      <c r="BZ112" s="76"/>
      <c r="CA112" s="76"/>
      <c r="CB112" s="76"/>
      <c r="CC112" s="76"/>
      <c r="CD112" s="76"/>
      <c r="CE112" s="76"/>
      <c r="CF112" s="81"/>
      <c r="CG112" s="76"/>
      <c r="CH112" s="76"/>
      <c r="CI112" s="76"/>
      <c r="CJ112" s="76"/>
      <c r="CK112" s="76"/>
      <c r="CL112" s="76"/>
      <c r="CM112" s="76"/>
      <c r="CN112" s="76"/>
    </row>
    <row r="113">
      <c r="A113" s="41" t="s">
        <v>830</v>
      </c>
      <c r="B113" s="77"/>
      <c r="C113" s="77" t="s">
        <v>310</v>
      </c>
      <c r="D113" s="78" t="s">
        <v>831</v>
      </c>
      <c r="E113" s="85"/>
      <c r="F113" s="80" t="s">
        <v>547</v>
      </c>
      <c r="G113" s="41">
        <v>78000.0</v>
      </c>
      <c r="H113" s="41">
        <v>181000.0</v>
      </c>
      <c r="I113" s="41">
        <v>63000.0</v>
      </c>
      <c r="J113" s="41">
        <v>141000.0</v>
      </c>
      <c r="K113" s="41" t="s">
        <v>832</v>
      </c>
      <c r="L113" s="76"/>
      <c r="M113" s="95">
        <v>9000.0</v>
      </c>
      <c r="N113" s="3">
        <v>2023.0</v>
      </c>
      <c r="O113" s="41">
        <f>J113</f>
        <v>141000</v>
      </c>
      <c r="P113" s="41" t="s">
        <v>548</v>
      </c>
      <c r="Q113" s="41" t="s">
        <v>554</v>
      </c>
      <c r="R113" s="79" t="s">
        <v>833</v>
      </c>
      <c r="S113" s="82">
        <f t="shared" si="2"/>
        <v>141000</v>
      </c>
      <c r="T113" s="83"/>
      <c r="U113" s="84"/>
      <c r="V113" s="84"/>
      <c r="W113" s="84"/>
      <c r="X113" s="84"/>
      <c r="Y113" s="84"/>
      <c r="Z113" s="84"/>
      <c r="AA113" s="84"/>
      <c r="AB113" s="84"/>
      <c r="AC113" s="84"/>
      <c r="AD113" s="84"/>
      <c r="AE113" s="84"/>
      <c r="AF113" s="84"/>
      <c r="AG113" s="84"/>
      <c r="AH113" s="84"/>
      <c r="AI113" s="84"/>
      <c r="AJ113" s="79"/>
      <c r="AK113" s="76">
        <v>80000.0</v>
      </c>
      <c r="AL113" s="76">
        <v>185000.0</v>
      </c>
      <c r="AM113" s="76">
        <v>61000.0</v>
      </c>
      <c r="AN113" s="76"/>
      <c r="AO113" s="41">
        <v>9000000.0</v>
      </c>
      <c r="AP113" s="76"/>
      <c r="AQ113" s="76"/>
      <c r="AR113" s="85"/>
      <c r="AS113" s="76"/>
      <c r="AT113" s="76"/>
      <c r="AU113" s="76"/>
      <c r="AV113" s="76"/>
      <c r="AW113" s="76"/>
      <c r="AX113" s="76"/>
      <c r="AY113" s="76"/>
      <c r="AZ113" s="85"/>
      <c r="BA113" s="76"/>
      <c r="BB113" s="76"/>
      <c r="BC113" s="76"/>
      <c r="BD113" s="76"/>
      <c r="BE113" s="76"/>
      <c r="BF113" s="76"/>
      <c r="BG113" s="76"/>
      <c r="BH113" s="81"/>
      <c r="BI113" s="76"/>
      <c r="BJ113" s="76"/>
      <c r="BK113" s="76"/>
      <c r="BL113" s="76"/>
      <c r="BM113" s="76"/>
      <c r="BN113" s="76"/>
      <c r="BO113" s="76"/>
      <c r="BP113" s="81"/>
      <c r="BQ113" s="86"/>
      <c r="BR113" s="12"/>
      <c r="BS113" s="12"/>
      <c r="BT113" s="12"/>
      <c r="BU113" s="12"/>
      <c r="BV113" s="12"/>
      <c r="BW113" s="12"/>
      <c r="BX113" s="87"/>
      <c r="BY113" s="76"/>
      <c r="BZ113" s="76"/>
      <c r="CA113" s="76"/>
      <c r="CB113" s="76"/>
      <c r="CC113" s="76"/>
      <c r="CD113" s="76"/>
      <c r="CE113" s="76"/>
      <c r="CF113" s="81"/>
      <c r="CG113" s="76"/>
      <c r="CH113" s="76"/>
      <c r="CI113" s="76"/>
      <c r="CJ113" s="76"/>
      <c r="CK113" s="76"/>
      <c r="CL113" s="76"/>
      <c r="CM113" s="76"/>
      <c r="CN113" s="76"/>
    </row>
    <row r="114">
      <c r="A114" s="76" t="s">
        <v>141</v>
      </c>
      <c r="B114" s="89"/>
      <c r="C114" s="89"/>
      <c r="D114" s="88" t="s">
        <v>311</v>
      </c>
      <c r="E114" s="85" t="s">
        <v>481</v>
      </c>
      <c r="F114" s="80" t="s">
        <v>604</v>
      </c>
      <c r="G114" s="41">
        <v>3093000.0</v>
      </c>
      <c r="H114" s="76"/>
      <c r="I114" s="41">
        <v>5100.0</v>
      </c>
      <c r="J114" s="76"/>
      <c r="K114" s="76"/>
      <c r="L114" s="41"/>
      <c r="M114" s="81">
        <f>(O121/45)*100</f>
        <v>17780</v>
      </c>
      <c r="N114" s="3">
        <v>2023.0</v>
      </c>
      <c r="O114" s="76">
        <f>G114+I114</f>
        <v>3098100</v>
      </c>
      <c r="P114" s="41" t="s">
        <v>548</v>
      </c>
      <c r="Q114" s="41" t="s">
        <v>554</v>
      </c>
      <c r="R114" s="79" t="s">
        <v>834</v>
      </c>
      <c r="S114" s="82">
        <f t="shared" si="2"/>
        <v>3098100</v>
      </c>
      <c r="T114" s="83"/>
      <c r="U114" s="84"/>
      <c r="V114" s="84"/>
      <c r="W114" s="84"/>
      <c r="X114" s="84"/>
      <c r="Y114" s="84"/>
      <c r="Z114" s="84"/>
      <c r="AA114" s="84"/>
      <c r="AB114" s="84"/>
      <c r="AC114" s="84"/>
      <c r="AD114" s="84"/>
      <c r="AE114" s="84"/>
      <c r="AF114" s="84"/>
      <c r="AG114" s="84"/>
      <c r="AH114" s="84"/>
      <c r="AI114" s="84"/>
      <c r="AJ114" s="79"/>
      <c r="AK114" s="76">
        <v>3093000.0</v>
      </c>
      <c r="AL114" s="76">
        <v>5100.0</v>
      </c>
      <c r="AM114" s="76"/>
      <c r="AN114" s="76"/>
      <c r="AO114" s="76"/>
      <c r="AP114" s="76"/>
      <c r="AQ114" s="76"/>
      <c r="AR114" s="85"/>
      <c r="AS114" s="76"/>
      <c r="AT114" s="76"/>
      <c r="AU114" s="76"/>
      <c r="AV114" s="76"/>
      <c r="AW114" s="76"/>
      <c r="AX114" s="76"/>
      <c r="AY114" s="76"/>
      <c r="AZ114" s="85"/>
      <c r="BA114" s="76"/>
      <c r="BB114" s="76"/>
      <c r="BC114" s="76"/>
      <c r="BD114" s="76"/>
      <c r="BE114" s="76"/>
      <c r="BF114" s="76"/>
      <c r="BG114" s="76"/>
      <c r="BH114" s="81"/>
      <c r="BI114" s="76"/>
      <c r="BJ114" s="76"/>
      <c r="BK114" s="76"/>
      <c r="BL114" s="76"/>
      <c r="BM114" s="76"/>
      <c r="BN114" s="76"/>
      <c r="BO114" s="76"/>
      <c r="BP114" s="81"/>
      <c r="BQ114" s="86"/>
      <c r="BR114" s="12"/>
      <c r="BS114" s="12"/>
      <c r="BT114" s="12"/>
      <c r="BU114" s="12"/>
      <c r="BV114" s="12"/>
      <c r="BW114" s="12"/>
      <c r="BX114" s="87"/>
      <c r="BY114" s="76"/>
      <c r="BZ114" s="76"/>
      <c r="CA114" s="76"/>
      <c r="CB114" s="76"/>
      <c r="CC114" s="76"/>
      <c r="CD114" s="76"/>
      <c r="CE114" s="76"/>
      <c r="CF114" s="81"/>
      <c r="CG114" s="76"/>
      <c r="CH114" s="76"/>
      <c r="CI114" s="76"/>
      <c r="CJ114" s="76"/>
      <c r="CK114" s="76"/>
      <c r="CL114" s="76"/>
      <c r="CM114" s="76"/>
      <c r="CN114" s="76"/>
    </row>
    <row r="115">
      <c r="A115" s="76" t="s">
        <v>189</v>
      </c>
      <c r="B115" s="94"/>
      <c r="C115" s="94" t="s">
        <v>358</v>
      </c>
      <c r="D115" s="18" t="s">
        <v>443</v>
      </c>
      <c r="E115" s="108" t="s">
        <v>835</v>
      </c>
      <c r="F115" s="80">
        <v>2022.0</v>
      </c>
      <c r="G115" s="76"/>
      <c r="H115" s="76"/>
      <c r="I115" s="76"/>
      <c r="J115" s="76"/>
      <c r="K115" s="76"/>
      <c r="L115" s="41">
        <v>525.0</v>
      </c>
      <c r="M115" s="81"/>
      <c r="N115" s="3">
        <v>2023.0</v>
      </c>
      <c r="O115" s="76">
        <f>10.3+0.1+28.9</f>
        <v>39.3</v>
      </c>
      <c r="P115" s="41" t="s">
        <v>548</v>
      </c>
      <c r="Q115" s="76">
        <f>0.5+0.1+66.6+0.2+0.3+17.3+5+22.3+366.9+6.4</f>
        <v>485.6</v>
      </c>
      <c r="R115" s="79" t="s">
        <v>836</v>
      </c>
      <c r="S115" s="82">
        <f t="shared" si="2"/>
        <v>524.9</v>
      </c>
      <c r="T115" s="83">
        <v>0.925128595923033</v>
      </c>
      <c r="U115" s="84">
        <f>0.3+366.9</f>
        <v>367.2</v>
      </c>
      <c r="V115" s="84"/>
      <c r="W115" s="84"/>
      <c r="X115" s="84"/>
      <c r="Y115" s="84">
        <v>0.1</v>
      </c>
      <c r="Z115" s="84">
        <f>66.6+0.2+17.3+5+6.4</f>
        <v>95.5</v>
      </c>
      <c r="AA115" s="84"/>
      <c r="AB115" s="84">
        <v>22.3</v>
      </c>
      <c r="AC115" s="84"/>
      <c r="AD115" s="84"/>
      <c r="AE115" s="84"/>
      <c r="AF115" s="84"/>
      <c r="AG115" s="84"/>
      <c r="AH115" s="84"/>
      <c r="AI115" s="84"/>
      <c r="AJ115" s="79">
        <v>0.5</v>
      </c>
      <c r="AK115" s="76"/>
      <c r="AL115" s="76"/>
      <c r="AM115" s="76"/>
      <c r="AN115" s="76"/>
      <c r="AO115" s="76"/>
      <c r="AP115" s="76"/>
      <c r="AQ115" s="76"/>
      <c r="AR115" s="85"/>
      <c r="AS115" s="76"/>
      <c r="AT115" s="76"/>
      <c r="AU115" s="76"/>
      <c r="AV115" s="76"/>
      <c r="AW115" s="76"/>
      <c r="AX115" s="76"/>
      <c r="AY115" s="76"/>
      <c r="AZ115" s="85"/>
      <c r="BA115" s="76"/>
      <c r="BB115" s="76"/>
      <c r="BC115" s="76"/>
      <c r="BD115" s="76"/>
      <c r="BE115" s="76"/>
      <c r="BF115" s="76"/>
      <c r="BG115" s="76"/>
      <c r="BH115" s="81"/>
      <c r="BI115" s="76"/>
      <c r="BJ115" s="76"/>
      <c r="BK115" s="76"/>
      <c r="BL115" s="76"/>
      <c r="BM115" s="76"/>
      <c r="BN115" s="76"/>
      <c r="BO115" s="76"/>
      <c r="BP115" s="81"/>
      <c r="BQ115" s="86"/>
      <c r="BR115" s="12"/>
      <c r="BS115" s="12"/>
      <c r="BT115" s="12"/>
      <c r="BU115" s="12"/>
      <c r="BV115" s="12"/>
      <c r="BW115" s="12"/>
      <c r="BX115" s="87"/>
      <c r="BY115" s="76"/>
      <c r="BZ115" s="76"/>
      <c r="CA115" s="76"/>
      <c r="CB115" s="76"/>
      <c r="CC115" s="76"/>
      <c r="CD115" s="76"/>
      <c r="CE115" s="76"/>
      <c r="CF115" s="81"/>
      <c r="CG115" s="76"/>
      <c r="CH115" s="76"/>
      <c r="CI115" s="76"/>
      <c r="CJ115" s="76"/>
      <c r="CK115" s="76"/>
      <c r="CL115" s="76"/>
      <c r="CM115" s="76"/>
      <c r="CN115" s="76"/>
    </row>
    <row r="116">
      <c r="A116" s="41" t="s">
        <v>837</v>
      </c>
      <c r="B116" s="77"/>
      <c r="C116" s="77" t="s">
        <v>309</v>
      </c>
      <c r="D116" s="78" t="s">
        <v>838</v>
      </c>
      <c r="E116" s="111"/>
      <c r="F116" s="80">
        <v>2020.0</v>
      </c>
      <c r="G116" s="41">
        <v>988.0</v>
      </c>
      <c r="H116" s="41">
        <v>17381.0</v>
      </c>
      <c r="I116" s="41">
        <v>9468.0</v>
      </c>
      <c r="J116" s="76"/>
      <c r="K116" s="41">
        <v>31719.0</v>
      </c>
      <c r="L116" s="76"/>
      <c r="M116" s="95">
        <v>80.0</v>
      </c>
      <c r="N116" s="3">
        <v>2023.0</v>
      </c>
      <c r="O116" s="76">
        <f t="shared" ref="O116:O118" si="35">G116+I116</f>
        <v>10456</v>
      </c>
      <c r="P116" s="41" t="s">
        <v>548</v>
      </c>
      <c r="Q116" s="76">
        <f t="shared" ref="Q116:Q117" si="36">K116</f>
        <v>31719</v>
      </c>
      <c r="R116" s="79" t="s">
        <v>839</v>
      </c>
      <c r="S116" s="82">
        <f t="shared" si="2"/>
        <v>42175</v>
      </c>
      <c r="T116" s="83">
        <v>0.7520806164789567</v>
      </c>
      <c r="U116" s="84"/>
      <c r="V116" s="84">
        <v>14213.0</v>
      </c>
      <c r="W116" s="84">
        <v>1292.0</v>
      </c>
      <c r="X116" s="84">
        <v>1983.0</v>
      </c>
      <c r="Y116" s="84">
        <v>942.0</v>
      </c>
      <c r="Z116" s="84">
        <f>43+0.02</f>
        <v>43.02</v>
      </c>
      <c r="AA116" s="84"/>
      <c r="AB116" s="84">
        <v>10.0</v>
      </c>
      <c r="AC116" s="84"/>
      <c r="AD116" s="84"/>
      <c r="AE116" s="84"/>
      <c r="AF116" s="84"/>
      <c r="AG116" s="84">
        <v>12500.0</v>
      </c>
      <c r="AH116" s="84"/>
      <c r="AI116" s="84"/>
      <c r="AJ116" s="79">
        <f>286+452</f>
        <v>738</v>
      </c>
      <c r="AK116" s="76">
        <v>1343.0</v>
      </c>
      <c r="AL116" s="76">
        <v>25273.0</v>
      </c>
      <c r="AM116" s="76">
        <v>17182.0</v>
      </c>
      <c r="AN116" s="76"/>
      <c r="AO116" s="76">
        <v>17977.0</v>
      </c>
      <c r="AP116" s="76"/>
      <c r="AQ116" s="76"/>
      <c r="AR116" s="85"/>
      <c r="AS116" s="76"/>
      <c r="AT116" s="76"/>
      <c r="AU116" s="76"/>
      <c r="AV116" s="76"/>
      <c r="AW116" s="76"/>
      <c r="AX116" s="76"/>
      <c r="AY116" s="76"/>
      <c r="AZ116" s="85"/>
      <c r="BA116" s="76"/>
      <c r="BB116" s="76"/>
      <c r="BC116" s="76"/>
      <c r="BD116" s="76"/>
      <c r="BE116" s="76"/>
      <c r="BF116" s="76"/>
      <c r="BG116" s="76"/>
      <c r="BH116" s="81"/>
      <c r="BI116" s="76"/>
      <c r="BJ116" s="76"/>
      <c r="BK116" s="76"/>
      <c r="BL116" s="76"/>
      <c r="BM116" s="76"/>
      <c r="BN116" s="76"/>
      <c r="BO116" s="76"/>
      <c r="BP116" s="81"/>
      <c r="BQ116" s="86"/>
      <c r="BR116" s="12"/>
      <c r="BS116" s="12"/>
      <c r="BT116" s="12"/>
      <c r="BU116" s="12"/>
      <c r="BV116" s="12"/>
      <c r="BW116" s="12"/>
      <c r="BX116" s="87"/>
      <c r="BY116" s="76"/>
      <c r="BZ116" s="76"/>
      <c r="CA116" s="76"/>
      <c r="CB116" s="76"/>
      <c r="CC116" s="76"/>
      <c r="CD116" s="76"/>
      <c r="CE116" s="76"/>
      <c r="CF116" s="81"/>
      <c r="CG116" s="76"/>
      <c r="CH116" s="76"/>
      <c r="CI116" s="76"/>
      <c r="CJ116" s="76"/>
      <c r="CK116" s="76"/>
      <c r="CL116" s="76"/>
      <c r="CM116" s="76"/>
      <c r="CN116" s="76"/>
    </row>
    <row r="117">
      <c r="A117" s="41" t="s">
        <v>840</v>
      </c>
      <c r="B117" s="77"/>
      <c r="C117" s="77" t="s">
        <v>312</v>
      </c>
      <c r="D117" s="88" t="s">
        <v>425</v>
      </c>
      <c r="E117" s="79"/>
      <c r="F117" s="80">
        <v>2019.0</v>
      </c>
      <c r="G117" s="41">
        <v>258000.0</v>
      </c>
      <c r="H117" s="41">
        <v>33000.0</v>
      </c>
      <c r="I117" s="41">
        <v>60000.0</v>
      </c>
      <c r="J117" s="76"/>
      <c r="K117" s="41">
        <v>521000.0</v>
      </c>
      <c r="L117" s="41">
        <v>843000.0</v>
      </c>
      <c r="M117" s="81"/>
      <c r="N117" s="3">
        <v>2023.0</v>
      </c>
      <c r="O117" s="76">
        <f t="shared" si="35"/>
        <v>318000</v>
      </c>
      <c r="P117" s="41" t="s">
        <v>548</v>
      </c>
      <c r="Q117" s="76">
        <f t="shared" si="36"/>
        <v>521000</v>
      </c>
      <c r="R117" s="79" t="s">
        <v>841</v>
      </c>
      <c r="S117" s="82">
        <f t="shared" si="2"/>
        <v>839000</v>
      </c>
      <c r="T117" s="83">
        <v>0.6209773539928486</v>
      </c>
      <c r="U117" s="84">
        <v>152000.0</v>
      </c>
      <c r="V117" s="84"/>
      <c r="W117" s="84">
        <v>48000.0</v>
      </c>
      <c r="X117" s="84">
        <v>319.0</v>
      </c>
      <c r="Y117" s="84">
        <v>3.0</v>
      </c>
      <c r="Z117" s="84"/>
      <c r="AA117" s="84"/>
      <c r="AB117" s="84"/>
      <c r="AC117" s="84"/>
      <c r="AD117" s="84"/>
      <c r="AE117" s="84"/>
      <c r="AF117" s="84"/>
      <c r="AG117" s="84"/>
      <c r="AH117" s="84"/>
      <c r="AI117" s="84"/>
      <c r="AJ117" s="79"/>
      <c r="AK117" s="76"/>
      <c r="AL117" s="76"/>
      <c r="AM117" s="76"/>
      <c r="AN117" s="76"/>
      <c r="AO117" s="76"/>
      <c r="AP117" s="76"/>
      <c r="AQ117" s="76"/>
      <c r="AR117" s="85"/>
      <c r="AS117" s="76"/>
      <c r="AT117" s="76"/>
      <c r="AU117" s="76"/>
      <c r="AV117" s="76"/>
      <c r="AW117" s="76"/>
      <c r="AX117" s="76"/>
      <c r="AY117" s="76"/>
      <c r="AZ117" s="85"/>
      <c r="BA117" s="76"/>
      <c r="BB117" s="76"/>
      <c r="BC117" s="76"/>
      <c r="BD117" s="76"/>
      <c r="BE117" s="76"/>
      <c r="BF117" s="76"/>
      <c r="BG117" s="76"/>
      <c r="BH117" s="81"/>
      <c r="BI117" s="76"/>
      <c r="BJ117" s="76"/>
      <c r="BK117" s="76"/>
      <c r="BL117" s="76"/>
      <c r="BM117" s="76"/>
      <c r="BN117" s="76"/>
      <c r="BO117" s="76"/>
      <c r="BP117" s="81"/>
      <c r="BQ117" s="86"/>
      <c r="BR117" s="12"/>
      <c r="BS117" s="12"/>
      <c r="BT117" s="12"/>
      <c r="BU117" s="12"/>
      <c r="BV117" s="12"/>
      <c r="BW117" s="12"/>
      <c r="BX117" s="87"/>
      <c r="BY117" s="76"/>
      <c r="BZ117" s="76"/>
      <c r="CA117" s="76"/>
      <c r="CB117" s="76"/>
      <c r="CC117" s="76"/>
      <c r="CD117" s="76"/>
      <c r="CE117" s="76"/>
      <c r="CF117" s="81"/>
      <c r="CG117" s="76"/>
      <c r="CH117" s="76"/>
      <c r="CI117" s="76"/>
      <c r="CJ117" s="76"/>
      <c r="CK117" s="76"/>
      <c r="CL117" s="76"/>
      <c r="CM117" s="76"/>
      <c r="CN117" s="76"/>
    </row>
    <row r="118">
      <c r="A118" s="41" t="s">
        <v>842</v>
      </c>
      <c r="B118" s="77"/>
      <c r="C118" s="77" t="s">
        <v>314</v>
      </c>
      <c r="D118" s="78" t="s">
        <v>843</v>
      </c>
      <c r="E118" s="85"/>
      <c r="F118" s="80">
        <v>2019.0</v>
      </c>
      <c r="G118" s="41">
        <v>796.0</v>
      </c>
      <c r="H118" s="41">
        <v>5375.0</v>
      </c>
      <c r="I118" s="41">
        <v>777.0</v>
      </c>
      <c r="J118" s="76"/>
      <c r="K118" s="41" t="s">
        <v>844</v>
      </c>
      <c r="L118" s="76"/>
      <c r="M118" s="81"/>
      <c r="N118" s="3">
        <v>2023.0</v>
      </c>
      <c r="O118" s="76">
        <f t="shared" si="35"/>
        <v>1573</v>
      </c>
      <c r="P118" s="41" t="s">
        <v>548</v>
      </c>
      <c r="Q118" s="76">
        <f>11678+28400000+1700000</f>
        <v>30111678</v>
      </c>
      <c r="R118" s="79" t="s">
        <v>845</v>
      </c>
      <c r="S118" s="82">
        <f t="shared" si="2"/>
        <v>30113251</v>
      </c>
      <c r="T118" s="83">
        <v>0.999947763859837</v>
      </c>
      <c r="U118" s="84">
        <v>678.0</v>
      </c>
      <c r="V118" s="84"/>
      <c r="W118" s="84">
        <v>620.0</v>
      </c>
      <c r="X118" s="84"/>
      <c r="Y118" s="84">
        <v>20.0</v>
      </c>
      <c r="Z118" s="84">
        <f>8170+734</f>
        <v>8904</v>
      </c>
      <c r="AA118" s="84"/>
      <c r="AB118" s="84"/>
      <c r="AC118" s="84"/>
      <c r="AD118" s="84"/>
      <c r="AE118" s="84"/>
      <c r="AF118" s="84"/>
      <c r="AG118" s="84"/>
      <c r="AH118" s="84"/>
      <c r="AI118" s="84">
        <v>2.84E7</v>
      </c>
      <c r="AJ118" s="79"/>
      <c r="AK118" s="76"/>
      <c r="AL118" s="76"/>
      <c r="AM118" s="76"/>
      <c r="AN118" s="76"/>
      <c r="AO118" s="76"/>
      <c r="AP118" s="76"/>
      <c r="AQ118" s="76"/>
      <c r="AR118" s="85"/>
      <c r="AS118" s="76"/>
      <c r="AT118" s="76"/>
      <c r="AU118" s="76"/>
      <c r="AV118" s="76"/>
      <c r="AW118" s="76"/>
      <c r="AX118" s="76"/>
      <c r="AY118" s="76"/>
      <c r="AZ118" s="85"/>
      <c r="BA118" s="76"/>
      <c r="BB118" s="76"/>
      <c r="BC118" s="76"/>
      <c r="BD118" s="76"/>
      <c r="BE118" s="76"/>
      <c r="BF118" s="76"/>
      <c r="BG118" s="76"/>
      <c r="BH118" s="81"/>
      <c r="BI118" s="76"/>
      <c r="BJ118" s="76"/>
      <c r="BK118" s="76"/>
      <c r="BL118" s="76"/>
      <c r="BM118" s="76"/>
      <c r="BN118" s="76"/>
      <c r="BO118" s="76"/>
      <c r="BP118" s="81"/>
      <c r="BQ118" s="86"/>
      <c r="BR118" s="12"/>
      <c r="BS118" s="12"/>
      <c r="BT118" s="12"/>
      <c r="BU118" s="12"/>
      <c r="BV118" s="12"/>
      <c r="BW118" s="12"/>
      <c r="BX118" s="87"/>
      <c r="BY118" s="76"/>
      <c r="BZ118" s="76"/>
      <c r="CA118" s="76"/>
      <c r="CB118" s="76"/>
      <c r="CC118" s="76"/>
      <c r="CD118" s="76"/>
      <c r="CE118" s="76"/>
      <c r="CF118" s="81"/>
      <c r="CG118" s="76"/>
      <c r="CH118" s="76"/>
      <c r="CI118" s="76"/>
      <c r="CJ118" s="76"/>
      <c r="CK118" s="76"/>
      <c r="CL118" s="76"/>
      <c r="CM118" s="76"/>
      <c r="CN118" s="76"/>
    </row>
    <row r="119">
      <c r="A119" s="76" t="s">
        <v>145</v>
      </c>
      <c r="B119" s="89"/>
      <c r="C119" s="88" t="s">
        <v>315</v>
      </c>
      <c r="D119" s="90" t="s">
        <v>315</v>
      </c>
      <c r="E119" s="85" t="s">
        <v>475</v>
      </c>
      <c r="F119" s="80">
        <v>2022.0</v>
      </c>
      <c r="G119" s="76"/>
      <c r="H119" s="76"/>
      <c r="I119" s="76"/>
      <c r="J119" s="76"/>
      <c r="K119" s="76"/>
      <c r="L119" s="76"/>
      <c r="M119" s="81"/>
      <c r="N119" s="3">
        <v>2023.0</v>
      </c>
      <c r="O119" s="76">
        <f>AK119+AM119</f>
        <v>391</v>
      </c>
      <c r="P119" s="41" t="s">
        <v>508</v>
      </c>
      <c r="Q119" s="76">
        <f>AO119</f>
        <v>135</v>
      </c>
      <c r="R119" s="79" t="s">
        <v>846</v>
      </c>
      <c r="S119" s="82">
        <f t="shared" si="2"/>
        <v>526</v>
      </c>
      <c r="T119" s="83">
        <v>0.25665399239543724</v>
      </c>
      <c r="U119" s="84"/>
      <c r="V119" s="84"/>
      <c r="W119" s="84"/>
      <c r="X119" s="84"/>
      <c r="Y119" s="84"/>
      <c r="Z119" s="84"/>
      <c r="AA119" s="84"/>
      <c r="AB119" s="84"/>
      <c r="AC119" s="84"/>
      <c r="AD119" s="84"/>
      <c r="AE119" s="84"/>
      <c r="AF119" s="84"/>
      <c r="AG119" s="84"/>
      <c r="AH119" s="84"/>
      <c r="AI119" s="84"/>
      <c r="AJ119" s="79"/>
      <c r="AK119" s="41">
        <v>225.0</v>
      </c>
      <c r="AL119" s="76"/>
      <c r="AM119" s="41">
        <v>166.0</v>
      </c>
      <c r="AN119" s="76"/>
      <c r="AO119" s="41">
        <v>135.0</v>
      </c>
      <c r="AP119" s="41">
        <v>556.0</v>
      </c>
      <c r="AQ119" s="76"/>
      <c r="AR119" s="85"/>
      <c r="AS119" s="76"/>
      <c r="AT119" s="76"/>
      <c r="AU119" s="76"/>
      <c r="AV119" s="76"/>
      <c r="AW119" s="76"/>
      <c r="AX119" s="76"/>
      <c r="AY119" s="76"/>
      <c r="AZ119" s="85"/>
      <c r="BA119" s="76"/>
      <c r="BB119" s="76"/>
      <c r="BC119" s="76"/>
      <c r="BD119" s="76"/>
      <c r="BE119" s="76"/>
      <c r="BF119" s="76"/>
      <c r="BG119" s="76"/>
      <c r="BH119" s="81"/>
      <c r="BI119" s="76"/>
      <c r="BJ119" s="76"/>
      <c r="BK119" s="76"/>
      <c r="BL119" s="76"/>
      <c r="BM119" s="76"/>
      <c r="BN119" s="76"/>
      <c r="BO119" s="76"/>
      <c r="BP119" s="81"/>
      <c r="BQ119" s="86"/>
      <c r="BR119" s="12"/>
      <c r="BS119" s="12"/>
      <c r="BT119" s="12"/>
      <c r="BU119" s="12"/>
      <c r="BV119" s="12"/>
      <c r="BW119" s="12"/>
      <c r="BX119" s="87"/>
      <c r="BY119" s="76"/>
      <c r="BZ119" s="76"/>
      <c r="CA119" s="76"/>
      <c r="CB119" s="76"/>
      <c r="CC119" s="76"/>
      <c r="CD119" s="76"/>
      <c r="CE119" s="76"/>
      <c r="CF119" s="81"/>
      <c r="CG119" s="76"/>
      <c r="CH119" s="76"/>
      <c r="CI119" s="76"/>
      <c r="CJ119" s="76"/>
      <c r="CK119" s="76"/>
      <c r="CL119" s="76"/>
      <c r="CM119" s="76"/>
      <c r="CN119" s="76"/>
    </row>
    <row r="120">
      <c r="A120" s="76" t="s">
        <v>146</v>
      </c>
      <c r="B120" s="89"/>
      <c r="C120" s="88" t="s">
        <v>316</v>
      </c>
      <c r="D120" s="78" t="s">
        <v>847</v>
      </c>
      <c r="E120" s="85"/>
      <c r="F120" s="80" t="s">
        <v>741</v>
      </c>
      <c r="G120" s="41">
        <v>126606.0</v>
      </c>
      <c r="H120" s="76"/>
      <c r="I120" s="41">
        <v>21300.0</v>
      </c>
      <c r="J120" s="76"/>
      <c r="K120" s="41">
        <v>1768814.0</v>
      </c>
      <c r="L120" s="41">
        <v>1916720.0</v>
      </c>
      <c r="M120" s="81"/>
      <c r="N120" s="3">
        <v>2023.0</v>
      </c>
      <c r="O120" s="76">
        <f>G120+I120</f>
        <v>147906</v>
      </c>
      <c r="P120" s="41" t="s">
        <v>548</v>
      </c>
      <c r="Q120" s="76">
        <f t="shared" ref="Q120:Q121" si="37">K120</f>
        <v>1768814</v>
      </c>
      <c r="R120" s="79" t="s">
        <v>848</v>
      </c>
      <c r="S120" s="82">
        <f t="shared" si="2"/>
        <v>1916720</v>
      </c>
      <c r="T120" s="83">
        <v>0.9228337994073208</v>
      </c>
      <c r="U120" s="84"/>
      <c r="V120" s="84"/>
      <c r="W120" s="84"/>
      <c r="X120" s="84"/>
      <c r="Y120" s="84"/>
      <c r="Z120" s="84"/>
      <c r="AA120" s="84"/>
      <c r="AB120" s="84"/>
      <c r="AC120" s="84"/>
      <c r="AD120" s="84"/>
      <c r="AE120" s="84"/>
      <c r="AF120" s="84"/>
      <c r="AG120" s="84"/>
      <c r="AH120" s="84"/>
      <c r="AI120" s="84"/>
      <c r="AJ120" s="79"/>
      <c r="AK120" s="76"/>
      <c r="AL120" s="76"/>
      <c r="AM120" s="76"/>
      <c r="AN120" s="76"/>
      <c r="AO120" s="76"/>
      <c r="AP120" s="76"/>
      <c r="AQ120" s="76"/>
      <c r="AR120" s="85"/>
      <c r="AS120" s="76"/>
      <c r="AT120" s="76"/>
      <c r="AU120" s="76"/>
      <c r="AV120" s="76"/>
      <c r="AW120" s="76"/>
      <c r="AX120" s="76"/>
      <c r="AY120" s="76"/>
      <c r="AZ120" s="85"/>
      <c r="BA120" s="76"/>
      <c r="BB120" s="76"/>
      <c r="BC120" s="76"/>
      <c r="BD120" s="76"/>
      <c r="BE120" s="76"/>
      <c r="BF120" s="76"/>
      <c r="BG120" s="76"/>
      <c r="BH120" s="81"/>
      <c r="BI120" s="76"/>
      <c r="BJ120" s="76"/>
      <c r="BK120" s="76"/>
      <c r="BL120" s="76"/>
      <c r="BM120" s="76"/>
      <c r="BN120" s="76"/>
      <c r="BO120" s="76"/>
      <c r="BP120" s="81"/>
      <c r="BQ120" s="86"/>
      <c r="BR120" s="12"/>
      <c r="BS120" s="12"/>
      <c r="BT120" s="12"/>
      <c r="BU120" s="12"/>
      <c r="BV120" s="12"/>
      <c r="BW120" s="12"/>
      <c r="BX120" s="87"/>
      <c r="BY120" s="76"/>
      <c r="BZ120" s="76"/>
      <c r="CA120" s="76"/>
      <c r="CB120" s="76"/>
      <c r="CC120" s="76"/>
      <c r="CD120" s="76"/>
      <c r="CE120" s="76"/>
      <c r="CF120" s="81"/>
      <c r="CG120" s="76"/>
      <c r="CH120" s="76"/>
      <c r="CI120" s="76"/>
      <c r="CJ120" s="76"/>
      <c r="CK120" s="76"/>
      <c r="CL120" s="76"/>
      <c r="CM120" s="76"/>
      <c r="CN120" s="76"/>
    </row>
    <row r="121">
      <c r="A121" s="41" t="s">
        <v>849</v>
      </c>
      <c r="B121" s="89"/>
      <c r="C121" s="88" t="s">
        <v>317</v>
      </c>
      <c r="D121" s="78" t="s">
        <v>850</v>
      </c>
      <c r="E121" s="79"/>
      <c r="F121" s="80">
        <v>2019.0</v>
      </c>
      <c r="G121" s="41">
        <v>540.0</v>
      </c>
      <c r="H121" s="41">
        <v>7688.0</v>
      </c>
      <c r="I121" s="41">
        <v>7462.0</v>
      </c>
      <c r="J121" s="41">
        <v>8001.0</v>
      </c>
      <c r="K121" s="41">
        <v>134124.0</v>
      </c>
      <c r="L121" s="76"/>
      <c r="M121" s="81"/>
      <c r="N121" s="3">
        <v>2023.0</v>
      </c>
      <c r="O121" s="76">
        <f>J121</f>
        <v>8001</v>
      </c>
      <c r="P121" s="41" t="s">
        <v>548</v>
      </c>
      <c r="Q121" s="76">
        <f t="shared" si="37"/>
        <v>134124</v>
      </c>
      <c r="R121" s="79" t="s">
        <v>851</v>
      </c>
      <c r="S121" s="82">
        <f t="shared" si="2"/>
        <v>142125</v>
      </c>
      <c r="T121" s="83">
        <v>0.9437044854881267</v>
      </c>
      <c r="U121" s="84"/>
      <c r="V121" s="84"/>
      <c r="W121" s="84"/>
      <c r="X121" s="84"/>
      <c r="Y121" s="84"/>
      <c r="Z121" s="84"/>
      <c r="AA121" s="84"/>
      <c r="AB121" s="84"/>
      <c r="AC121" s="84"/>
      <c r="AD121" s="84"/>
      <c r="AE121" s="84"/>
      <c r="AF121" s="84"/>
      <c r="AG121" s="84"/>
      <c r="AH121" s="84"/>
      <c r="AI121" s="84"/>
      <c r="AJ121" s="79"/>
      <c r="AK121" s="41">
        <v>284.0</v>
      </c>
      <c r="AL121" s="41">
        <v>7580.0</v>
      </c>
      <c r="AM121" s="41">
        <v>7388.0</v>
      </c>
      <c r="AN121" s="41">
        <v>7672.0</v>
      </c>
      <c r="AO121" s="41">
        <v>155310.0</v>
      </c>
      <c r="AP121" s="76"/>
      <c r="AQ121" s="76"/>
      <c r="AR121" s="85"/>
      <c r="AS121" s="76"/>
      <c r="AT121" s="76"/>
      <c r="AU121" s="76"/>
      <c r="AV121" s="76"/>
      <c r="AW121" s="76"/>
      <c r="AX121" s="76"/>
      <c r="AY121" s="76"/>
      <c r="AZ121" s="85"/>
      <c r="BA121" s="76"/>
      <c r="BB121" s="76"/>
      <c r="BC121" s="76"/>
      <c r="BD121" s="76"/>
      <c r="BE121" s="76"/>
      <c r="BF121" s="76"/>
      <c r="BG121" s="76"/>
      <c r="BH121" s="81"/>
      <c r="BI121" s="76"/>
      <c r="BJ121" s="76"/>
      <c r="BK121" s="76"/>
      <c r="BL121" s="76"/>
      <c r="BM121" s="76"/>
      <c r="BN121" s="76"/>
      <c r="BO121" s="76"/>
      <c r="BP121" s="81"/>
      <c r="BQ121" s="86"/>
      <c r="BR121" s="12"/>
      <c r="BS121" s="12"/>
      <c r="BT121" s="12"/>
      <c r="BU121" s="12"/>
      <c r="BV121" s="12"/>
      <c r="BW121" s="12"/>
      <c r="BX121" s="87"/>
      <c r="BY121" s="76"/>
      <c r="BZ121" s="76"/>
      <c r="CA121" s="76"/>
      <c r="CB121" s="76"/>
      <c r="CC121" s="76"/>
      <c r="CD121" s="76"/>
      <c r="CE121" s="76"/>
      <c r="CF121" s="81"/>
      <c r="CG121" s="76"/>
      <c r="CH121" s="76"/>
      <c r="CI121" s="76"/>
      <c r="CJ121" s="76"/>
      <c r="CK121" s="76"/>
      <c r="CL121" s="76"/>
      <c r="CM121" s="76"/>
      <c r="CN121" s="76"/>
    </row>
    <row r="122">
      <c r="A122" s="96" t="s">
        <v>183</v>
      </c>
      <c r="B122" s="94"/>
      <c r="C122" s="94" t="s">
        <v>352</v>
      </c>
      <c r="D122" s="78" t="s">
        <v>852</v>
      </c>
      <c r="E122" s="79"/>
      <c r="F122" s="80" t="s">
        <v>554</v>
      </c>
      <c r="G122" s="76"/>
      <c r="H122" s="76"/>
      <c r="I122" s="76"/>
      <c r="J122" s="76"/>
      <c r="K122" s="76"/>
      <c r="L122" s="76"/>
      <c r="M122" s="81"/>
      <c r="N122" s="3">
        <v>2023.0</v>
      </c>
      <c r="O122" s="41" t="s">
        <v>554</v>
      </c>
      <c r="P122" s="41" t="s">
        <v>554</v>
      </c>
      <c r="Q122" s="41" t="s">
        <v>554</v>
      </c>
      <c r="R122" s="79" t="s">
        <v>853</v>
      </c>
      <c r="S122" s="82" t="str">
        <f t="shared" si="2"/>
        <v>n.a</v>
      </c>
      <c r="T122" s="83"/>
      <c r="U122" s="84"/>
      <c r="V122" s="84"/>
      <c r="W122" s="84"/>
      <c r="X122" s="84"/>
      <c r="Y122" s="84"/>
      <c r="Z122" s="84"/>
      <c r="AA122" s="84"/>
      <c r="AB122" s="84"/>
      <c r="AC122" s="84"/>
      <c r="AD122" s="84"/>
      <c r="AE122" s="84"/>
      <c r="AF122" s="84"/>
      <c r="AG122" s="84"/>
      <c r="AH122" s="84"/>
      <c r="AI122" s="84"/>
      <c r="AJ122" s="79"/>
      <c r="AK122" s="76"/>
      <c r="AL122" s="76"/>
      <c r="AM122" s="76"/>
      <c r="AN122" s="76"/>
      <c r="AO122" s="76"/>
      <c r="AP122" s="76"/>
      <c r="AQ122" s="76"/>
      <c r="AR122" s="85"/>
      <c r="AS122" s="76"/>
      <c r="AT122" s="76"/>
      <c r="AU122" s="76"/>
      <c r="AV122" s="76"/>
      <c r="AW122" s="76"/>
      <c r="AX122" s="76"/>
      <c r="AY122" s="76"/>
      <c r="AZ122" s="85"/>
      <c r="BA122" s="76"/>
      <c r="BB122" s="76"/>
      <c r="BC122" s="76"/>
      <c r="BD122" s="76"/>
      <c r="BE122" s="76"/>
      <c r="BF122" s="76"/>
      <c r="BG122" s="76"/>
      <c r="BH122" s="81"/>
      <c r="BI122" s="76"/>
      <c r="BJ122" s="76"/>
      <c r="BK122" s="76"/>
      <c r="BL122" s="76"/>
      <c r="BM122" s="76"/>
      <c r="BN122" s="76"/>
      <c r="BO122" s="76"/>
      <c r="BP122" s="81"/>
      <c r="BQ122" s="86"/>
      <c r="BR122" s="12"/>
      <c r="BS122" s="12"/>
      <c r="BT122" s="12"/>
      <c r="BU122" s="12"/>
      <c r="BV122" s="12"/>
      <c r="BW122" s="12"/>
      <c r="BX122" s="87"/>
      <c r="BY122" s="76"/>
      <c r="BZ122" s="76"/>
      <c r="CA122" s="76"/>
      <c r="CB122" s="76"/>
      <c r="CC122" s="76"/>
      <c r="CD122" s="76"/>
      <c r="CE122" s="76"/>
      <c r="CF122" s="81"/>
      <c r="CG122" s="76"/>
      <c r="CH122" s="76"/>
      <c r="CI122" s="76"/>
      <c r="CJ122" s="76"/>
      <c r="CK122" s="76"/>
      <c r="CL122" s="76"/>
      <c r="CM122" s="76"/>
      <c r="CN122" s="76"/>
    </row>
    <row r="123">
      <c r="A123" s="76" t="s">
        <v>148</v>
      </c>
      <c r="B123" s="77"/>
      <c r="C123" s="77" t="s">
        <v>318</v>
      </c>
      <c r="D123" s="88" t="s">
        <v>427</v>
      </c>
      <c r="E123" s="85"/>
      <c r="F123" s="80" t="s">
        <v>591</v>
      </c>
      <c r="G123" s="41">
        <v>146000.0</v>
      </c>
      <c r="H123" s="41">
        <v>35000.0</v>
      </c>
      <c r="I123" s="41">
        <v>16000.0</v>
      </c>
      <c r="J123" s="76"/>
      <c r="K123" s="41">
        <v>1014000.0</v>
      </c>
      <c r="L123" s="76"/>
      <c r="M123" s="95">
        <v>49000.0</v>
      </c>
      <c r="N123" s="3">
        <v>2023.0</v>
      </c>
      <c r="O123" s="41">
        <f>G123+I123</f>
        <v>162000</v>
      </c>
      <c r="P123" s="41" t="s">
        <v>548</v>
      </c>
      <c r="Q123" s="41">
        <f>K123</f>
        <v>1014000</v>
      </c>
      <c r="R123" s="79" t="s">
        <v>854</v>
      </c>
      <c r="S123" s="82">
        <f t="shared" si="2"/>
        <v>1176000</v>
      </c>
      <c r="T123" s="83">
        <v>0.8622448979591837</v>
      </c>
      <c r="U123" s="84"/>
      <c r="V123" s="84"/>
      <c r="W123" s="84"/>
      <c r="X123" s="84"/>
      <c r="Y123" s="84"/>
      <c r="Z123" s="84"/>
      <c r="AA123" s="84"/>
      <c r="AB123" s="84"/>
      <c r="AC123" s="84"/>
      <c r="AD123" s="84"/>
      <c r="AE123" s="84"/>
      <c r="AF123" s="84"/>
      <c r="AG123" s="84"/>
      <c r="AH123" s="84"/>
      <c r="AI123" s="84"/>
      <c r="AJ123" s="79"/>
      <c r="AK123" s="76">
        <v>164000.0</v>
      </c>
      <c r="AL123" s="76">
        <v>36000.0</v>
      </c>
      <c r="AM123" s="76">
        <v>18000.0</v>
      </c>
      <c r="AN123" s="76"/>
      <c r="AO123" s="76">
        <v>1688000.0</v>
      </c>
      <c r="AP123" s="76"/>
      <c r="AQ123" s="76">
        <v>33000.0</v>
      </c>
      <c r="AR123" s="85"/>
      <c r="AS123" s="76">
        <v>194000.0</v>
      </c>
      <c r="AT123" s="76">
        <v>35000.0</v>
      </c>
      <c r="AU123" s="76">
        <v>22000.0</v>
      </c>
      <c r="AV123" s="76"/>
      <c r="AW123" s="76">
        <v>1706000.0</v>
      </c>
      <c r="AX123" s="76"/>
      <c r="AY123" s="76">
        <v>22000.0</v>
      </c>
      <c r="AZ123" s="85"/>
      <c r="BA123" s="76">
        <v>193000.0</v>
      </c>
      <c r="BB123" s="76">
        <v>38000.0</v>
      </c>
      <c r="BC123" s="76">
        <v>72000.0</v>
      </c>
      <c r="BD123" s="76"/>
      <c r="BE123" s="76">
        <v>1945000.0</v>
      </c>
      <c r="BF123" s="76"/>
      <c r="BG123" s="76">
        <v>17000.0</v>
      </c>
      <c r="BH123" s="81"/>
      <c r="BI123" s="76">
        <v>213000.0</v>
      </c>
      <c r="BJ123" s="76">
        <v>43000.0</v>
      </c>
      <c r="BK123" s="76">
        <v>78000.0</v>
      </c>
      <c r="BL123" s="76"/>
      <c r="BM123" s="76"/>
      <c r="BN123" s="76"/>
      <c r="BO123" s="76">
        <v>20000.0</v>
      </c>
      <c r="BP123" s="81"/>
      <c r="BQ123" s="91"/>
      <c r="BR123" s="92"/>
      <c r="BS123" s="92"/>
      <c r="BT123" s="92"/>
      <c r="BU123" s="12"/>
      <c r="BV123" s="12"/>
      <c r="BW123" s="92"/>
      <c r="BX123" s="87"/>
      <c r="BY123" s="76"/>
      <c r="BZ123" s="76"/>
      <c r="CA123" s="76"/>
      <c r="CB123" s="76"/>
      <c r="CC123" s="76"/>
      <c r="CD123" s="76"/>
      <c r="CE123" s="76"/>
      <c r="CF123" s="81"/>
      <c r="CG123" s="76">
        <v>322000.0</v>
      </c>
      <c r="CH123" s="76">
        <v>43000.0</v>
      </c>
      <c r="CI123" s="76">
        <v>80000.0</v>
      </c>
      <c r="CJ123" s="76"/>
      <c r="CK123" s="76"/>
      <c r="CL123" s="76"/>
      <c r="CM123" s="76"/>
      <c r="CN123" s="76"/>
    </row>
    <row r="124">
      <c r="A124" s="76" t="s">
        <v>149</v>
      </c>
      <c r="B124" s="77"/>
      <c r="C124" s="77" t="s">
        <v>319</v>
      </c>
      <c r="D124" s="88" t="s">
        <v>428</v>
      </c>
      <c r="E124" s="79"/>
      <c r="F124" s="80">
        <v>2019.0</v>
      </c>
      <c r="G124" s="41">
        <v>49716.0</v>
      </c>
      <c r="H124" s="41">
        <v>447320.0</v>
      </c>
      <c r="I124" s="41">
        <v>204024.0</v>
      </c>
      <c r="J124" s="41">
        <v>253740.0</v>
      </c>
      <c r="K124" s="41" t="s">
        <v>855</v>
      </c>
      <c r="L124" s="76"/>
      <c r="M124" s="81"/>
      <c r="N124" s="3">
        <v>2023.0</v>
      </c>
      <c r="O124" s="76">
        <f>J124</f>
        <v>253740</v>
      </c>
      <c r="P124" s="41" t="s">
        <v>548</v>
      </c>
      <c r="Q124" s="76">
        <f>1614721+163726+10386 </f>
        <v>1788833</v>
      </c>
      <c r="R124" s="79" t="s">
        <v>856</v>
      </c>
      <c r="S124" s="82">
        <f t="shared" si="2"/>
        <v>2042573</v>
      </c>
      <c r="T124" s="83">
        <v>0.8757743297301981</v>
      </c>
      <c r="U124" s="84">
        <v>1614721.0</v>
      </c>
      <c r="V124" s="84"/>
      <c r="W124" s="84"/>
      <c r="X124" s="84">
        <v>163726.0</v>
      </c>
      <c r="Y124" s="84"/>
      <c r="Z124" s="84">
        <v>10386.0</v>
      </c>
      <c r="AA124" s="84"/>
      <c r="AB124" s="84"/>
      <c r="AC124" s="84"/>
      <c r="AD124" s="84"/>
      <c r="AE124" s="84"/>
      <c r="AF124" s="84"/>
      <c r="AG124" s="84"/>
      <c r="AH124" s="84"/>
      <c r="AI124" s="84"/>
      <c r="AJ124" s="79"/>
      <c r="AK124" s="76"/>
      <c r="AL124" s="76"/>
      <c r="AM124" s="76"/>
      <c r="AN124" s="76"/>
      <c r="AO124" s="76"/>
      <c r="AP124" s="76"/>
      <c r="AQ124" s="76"/>
      <c r="AR124" s="85"/>
      <c r="AS124" s="76"/>
      <c r="AT124" s="76"/>
      <c r="AU124" s="76"/>
      <c r="AV124" s="76"/>
      <c r="AW124" s="76"/>
      <c r="AX124" s="76"/>
      <c r="AY124" s="76"/>
      <c r="AZ124" s="85"/>
      <c r="BA124" s="76"/>
      <c r="BB124" s="76"/>
      <c r="BC124" s="76"/>
      <c r="BD124" s="76"/>
      <c r="BE124" s="76"/>
      <c r="BF124" s="76"/>
      <c r="BG124" s="76"/>
      <c r="BH124" s="81"/>
      <c r="BI124" s="76"/>
      <c r="BJ124" s="76"/>
      <c r="BK124" s="76"/>
      <c r="BL124" s="76"/>
      <c r="BM124" s="76"/>
      <c r="BN124" s="76"/>
      <c r="BO124" s="76"/>
      <c r="BP124" s="81"/>
      <c r="BQ124" s="86"/>
      <c r="BR124" s="12"/>
      <c r="BS124" s="12"/>
      <c r="BT124" s="12"/>
      <c r="BU124" s="12"/>
      <c r="BV124" s="12"/>
      <c r="BW124" s="12"/>
      <c r="BX124" s="87"/>
      <c r="BY124" s="76"/>
      <c r="BZ124" s="76"/>
      <c r="CA124" s="76"/>
      <c r="CB124" s="76"/>
      <c r="CC124" s="76"/>
      <c r="CD124" s="76"/>
      <c r="CE124" s="76"/>
      <c r="CF124" s="81"/>
      <c r="CG124" s="76"/>
      <c r="CH124" s="76"/>
      <c r="CI124" s="76"/>
      <c r="CJ124" s="76"/>
      <c r="CK124" s="76"/>
      <c r="CL124" s="76"/>
      <c r="CM124" s="76"/>
      <c r="CN124" s="76"/>
    </row>
    <row r="125">
      <c r="A125" s="41" t="s">
        <v>857</v>
      </c>
      <c r="B125" s="77"/>
      <c r="C125" s="77" t="s">
        <v>320</v>
      </c>
      <c r="D125" s="88" t="s">
        <v>429</v>
      </c>
      <c r="E125" s="112"/>
      <c r="F125" s="80">
        <v>2021.0</v>
      </c>
      <c r="G125" s="41">
        <v>92000.0</v>
      </c>
      <c r="H125" s="41">
        <v>1000.0</v>
      </c>
      <c r="I125" s="41">
        <v>2700.0</v>
      </c>
      <c r="J125" s="76"/>
      <c r="K125" s="41">
        <v>2245000.0</v>
      </c>
      <c r="L125" s="76"/>
      <c r="M125" s="95">
        <v>6502000.0</v>
      </c>
      <c r="N125" s="3">
        <v>2023.0</v>
      </c>
      <c r="O125" s="41">
        <f t="shared" ref="O125:O127" si="38">G125+I125</f>
        <v>94700</v>
      </c>
      <c r="P125" s="41" t="s">
        <v>548</v>
      </c>
      <c r="Q125" s="41">
        <f>K125</f>
        <v>2245000</v>
      </c>
      <c r="R125" s="79" t="s">
        <v>858</v>
      </c>
      <c r="S125" s="82">
        <f t="shared" si="2"/>
        <v>2339700</v>
      </c>
      <c r="T125" s="83">
        <v>0.9595247253921443</v>
      </c>
      <c r="U125" s="84">
        <v>251000.0</v>
      </c>
      <c r="V125" s="84">
        <v>70000.0</v>
      </c>
      <c r="W125" s="84">
        <v>22000.0</v>
      </c>
      <c r="X125" s="84">
        <v>344000.0</v>
      </c>
      <c r="Y125" s="84">
        <v>200.0</v>
      </c>
      <c r="Z125" s="84">
        <v>1200.0</v>
      </c>
      <c r="AA125" s="84">
        <v>11000.0</v>
      </c>
      <c r="AB125" s="84"/>
      <c r="AC125" s="84"/>
      <c r="AD125" s="84">
        <v>1500000.0</v>
      </c>
      <c r="AE125" s="84">
        <v>38000.0</v>
      </c>
      <c r="AF125" s="84">
        <v>7500.0</v>
      </c>
      <c r="AG125" s="84"/>
      <c r="AH125" s="84"/>
      <c r="AI125" s="84">
        <v>400.0</v>
      </c>
      <c r="AJ125" s="79"/>
      <c r="AK125" s="76"/>
      <c r="AL125" s="76"/>
      <c r="AM125" s="76"/>
      <c r="AN125" s="76"/>
      <c r="AO125" s="76"/>
      <c r="AP125" s="76"/>
      <c r="AQ125" s="76"/>
      <c r="AR125" s="85"/>
      <c r="AS125" s="76"/>
      <c r="AT125" s="76"/>
      <c r="AU125" s="76"/>
      <c r="AV125" s="76"/>
      <c r="AW125" s="76"/>
      <c r="AX125" s="76"/>
      <c r="AY125" s="76"/>
      <c r="AZ125" s="85"/>
      <c r="BA125" s="76"/>
      <c r="BB125" s="76"/>
      <c r="BC125" s="76"/>
      <c r="BD125" s="76"/>
      <c r="BE125" s="76"/>
      <c r="BF125" s="76"/>
      <c r="BG125" s="76"/>
      <c r="BH125" s="81"/>
      <c r="BI125" s="76"/>
      <c r="BJ125" s="76"/>
      <c r="BK125" s="76"/>
      <c r="BL125" s="76"/>
      <c r="BM125" s="76"/>
      <c r="BN125" s="76"/>
      <c r="BO125" s="76"/>
      <c r="BP125" s="81"/>
      <c r="BQ125" s="86"/>
      <c r="BR125" s="12"/>
      <c r="BS125" s="12"/>
      <c r="BT125" s="12"/>
      <c r="BU125" s="12"/>
      <c r="BV125" s="12"/>
      <c r="BW125" s="12"/>
      <c r="BX125" s="87"/>
      <c r="BY125" s="76"/>
      <c r="BZ125" s="76"/>
      <c r="CA125" s="76"/>
      <c r="CB125" s="76"/>
      <c r="CC125" s="76"/>
      <c r="CD125" s="76"/>
      <c r="CE125" s="76"/>
      <c r="CF125" s="81"/>
      <c r="CG125" s="76"/>
      <c r="CH125" s="76"/>
      <c r="CI125" s="76"/>
      <c r="CJ125" s="76"/>
      <c r="CK125" s="76"/>
      <c r="CL125" s="76"/>
      <c r="CM125" s="76"/>
      <c r="CN125" s="76"/>
    </row>
    <row r="126">
      <c r="A126" s="76" t="s">
        <v>151</v>
      </c>
      <c r="B126" s="94"/>
      <c r="C126" s="94" t="s">
        <v>321</v>
      </c>
      <c r="D126" s="18" t="s">
        <v>430</v>
      </c>
      <c r="E126" s="108"/>
      <c r="F126" s="80" t="s">
        <v>604</v>
      </c>
      <c r="G126" s="41">
        <v>9915000.0</v>
      </c>
      <c r="H126" s="76"/>
      <c r="I126" s="41">
        <v>1157000.0</v>
      </c>
      <c r="J126" s="76"/>
      <c r="K126" s="76"/>
      <c r="L126" s="76"/>
      <c r="M126" s="81"/>
      <c r="N126" s="3">
        <v>2023.0</v>
      </c>
      <c r="O126" s="76">
        <f t="shared" si="38"/>
        <v>11072000</v>
      </c>
      <c r="P126" s="41" t="s">
        <v>548</v>
      </c>
      <c r="Q126" s="41">
        <v>1.1352E7</v>
      </c>
      <c r="R126" s="79" t="s">
        <v>859</v>
      </c>
      <c r="S126" s="82">
        <f t="shared" si="2"/>
        <v>22424000</v>
      </c>
      <c r="T126" s="83">
        <v>0.5062433107384945</v>
      </c>
      <c r="U126" s="84"/>
      <c r="V126" s="84"/>
      <c r="W126" s="84"/>
      <c r="X126" s="84"/>
      <c r="Y126" s="84"/>
      <c r="Z126" s="84"/>
      <c r="AA126" s="84"/>
      <c r="AB126" s="84"/>
      <c r="AC126" s="84"/>
      <c r="AD126" s="84"/>
      <c r="AE126" s="84"/>
      <c r="AF126" s="84"/>
      <c r="AG126" s="84"/>
      <c r="AH126" s="84"/>
      <c r="AI126" s="84"/>
      <c r="AJ126" s="79"/>
      <c r="AK126" s="41">
        <v>9844000.0</v>
      </c>
      <c r="AL126" s="76"/>
      <c r="AM126" s="41">
        <v>1179.0</v>
      </c>
      <c r="AN126" s="76"/>
      <c r="AO126" s="41">
        <v>1.1352E7</v>
      </c>
      <c r="AP126" s="41">
        <v>2.2375E7</v>
      </c>
      <c r="AQ126" s="76"/>
      <c r="AR126" s="85"/>
      <c r="AS126" s="76"/>
      <c r="AT126" s="76"/>
      <c r="AU126" s="76"/>
      <c r="AV126" s="76"/>
      <c r="AW126" s="76"/>
      <c r="AX126" s="76"/>
      <c r="AY126" s="76"/>
      <c r="AZ126" s="85"/>
      <c r="BA126" s="76"/>
      <c r="BB126" s="76"/>
      <c r="BC126" s="76"/>
      <c r="BD126" s="76"/>
      <c r="BE126" s="76"/>
      <c r="BF126" s="76"/>
      <c r="BG126" s="76"/>
      <c r="BH126" s="81"/>
      <c r="BI126" s="76"/>
      <c r="BJ126" s="76"/>
      <c r="BK126" s="76"/>
      <c r="BL126" s="76"/>
      <c r="BM126" s="76"/>
      <c r="BN126" s="76"/>
      <c r="BO126" s="76"/>
      <c r="BP126" s="81"/>
      <c r="BQ126" s="86"/>
      <c r="BR126" s="12"/>
      <c r="BS126" s="12"/>
      <c r="BT126" s="12"/>
      <c r="BU126" s="12"/>
      <c r="BV126" s="12"/>
      <c r="BW126" s="12"/>
      <c r="BX126" s="87"/>
      <c r="BY126" s="76"/>
      <c r="BZ126" s="76"/>
      <c r="CA126" s="76"/>
      <c r="CB126" s="76"/>
      <c r="CC126" s="76"/>
      <c r="CD126" s="76"/>
      <c r="CE126" s="76"/>
      <c r="CF126" s="81"/>
      <c r="CG126" s="76"/>
      <c r="CH126" s="76"/>
      <c r="CI126" s="76"/>
      <c r="CJ126" s="76"/>
      <c r="CK126" s="76"/>
      <c r="CL126" s="76"/>
      <c r="CM126" s="76"/>
      <c r="CN126" s="76"/>
    </row>
    <row r="127">
      <c r="A127" s="76" t="s">
        <v>153</v>
      </c>
      <c r="B127" s="94"/>
      <c r="C127" s="94" t="s">
        <v>323</v>
      </c>
      <c r="D127" s="18" t="s">
        <v>431</v>
      </c>
      <c r="E127" s="85"/>
      <c r="F127" s="80" t="s">
        <v>547</v>
      </c>
      <c r="G127" s="41">
        <v>1470000.0</v>
      </c>
      <c r="H127" s="41">
        <v>510000.0</v>
      </c>
      <c r="I127" s="41">
        <v>50000.0</v>
      </c>
      <c r="J127" s="76"/>
      <c r="K127" s="41">
        <v>4950000.0</v>
      </c>
      <c r="L127" s="41">
        <v>6470000.0</v>
      </c>
      <c r="M127" s="81"/>
      <c r="N127" s="3">
        <v>2023.0</v>
      </c>
      <c r="O127" s="76">
        <f t="shared" si="38"/>
        <v>1520000</v>
      </c>
      <c r="P127" s="41" t="s">
        <v>548</v>
      </c>
      <c r="Q127" s="76">
        <f>K127</f>
        <v>4950000</v>
      </c>
      <c r="R127" s="79" t="s">
        <v>860</v>
      </c>
      <c r="S127" s="82">
        <f t="shared" si="2"/>
        <v>6470000</v>
      </c>
      <c r="T127" s="83">
        <v>0.7650695517774343</v>
      </c>
      <c r="U127" s="84">
        <v>1680000.0</v>
      </c>
      <c r="V127" s="84"/>
      <c r="W127" s="84">
        <v>310000.0</v>
      </c>
      <c r="X127" s="84">
        <v>680000.0</v>
      </c>
      <c r="Y127" s="84"/>
      <c r="Z127" s="84"/>
      <c r="AA127" s="84"/>
      <c r="AB127" s="84"/>
      <c r="AC127" s="84"/>
      <c r="AD127" s="84">
        <v>1950000.0</v>
      </c>
      <c r="AE127" s="84"/>
      <c r="AF127" s="84"/>
      <c r="AG127" s="84"/>
      <c r="AH127" s="84"/>
      <c r="AI127" s="84"/>
      <c r="AJ127" s="79">
        <v>330000.0</v>
      </c>
      <c r="AK127" s="76"/>
      <c r="AL127" s="76"/>
      <c r="AM127" s="76"/>
      <c r="AN127" s="76"/>
      <c r="AO127" s="76"/>
      <c r="AP127" s="76"/>
      <c r="AQ127" s="76"/>
      <c r="AR127" s="85"/>
      <c r="AS127" s="76"/>
      <c r="AT127" s="76"/>
      <c r="AU127" s="76"/>
      <c r="AV127" s="76"/>
      <c r="AW127" s="76"/>
      <c r="AX127" s="76"/>
      <c r="AY127" s="76"/>
      <c r="AZ127" s="85"/>
      <c r="BA127" s="76"/>
      <c r="BB127" s="76"/>
      <c r="BC127" s="76"/>
      <c r="BD127" s="76"/>
      <c r="BE127" s="76"/>
      <c r="BF127" s="76"/>
      <c r="BG127" s="76"/>
      <c r="BH127" s="81"/>
      <c r="BI127" s="76"/>
      <c r="BJ127" s="76"/>
      <c r="BK127" s="76"/>
      <c r="BL127" s="76"/>
      <c r="BM127" s="76"/>
      <c r="BN127" s="76"/>
      <c r="BO127" s="76"/>
      <c r="BP127" s="81"/>
      <c r="BQ127" s="86"/>
      <c r="BR127" s="12"/>
      <c r="BS127" s="12"/>
      <c r="BT127" s="12"/>
      <c r="BU127" s="12"/>
      <c r="BV127" s="12"/>
      <c r="BW127" s="12"/>
      <c r="BX127" s="87"/>
      <c r="BY127" s="76"/>
      <c r="BZ127" s="76"/>
      <c r="CA127" s="76"/>
      <c r="CB127" s="76"/>
      <c r="CC127" s="76"/>
      <c r="CD127" s="76"/>
      <c r="CE127" s="76"/>
      <c r="CF127" s="81"/>
      <c r="CG127" s="76"/>
      <c r="CH127" s="76"/>
      <c r="CI127" s="76"/>
      <c r="CJ127" s="76"/>
      <c r="CK127" s="76"/>
      <c r="CL127" s="76"/>
      <c r="CM127" s="76"/>
      <c r="CN127" s="76"/>
    </row>
    <row r="128">
      <c r="A128" s="76" t="s">
        <v>154</v>
      </c>
      <c r="B128" s="94"/>
      <c r="C128" s="94" t="s">
        <v>324</v>
      </c>
      <c r="D128" s="78" t="s">
        <v>861</v>
      </c>
      <c r="E128" s="79" t="s">
        <v>862</v>
      </c>
      <c r="F128" s="80">
        <v>2020.0</v>
      </c>
      <c r="G128" s="41">
        <v>36100.0</v>
      </c>
      <c r="H128" s="76"/>
      <c r="I128" s="41">
        <v>7738.0</v>
      </c>
      <c r="J128" s="41">
        <v>43838.0</v>
      </c>
      <c r="K128" s="76"/>
      <c r="L128" s="76"/>
      <c r="M128" s="81"/>
      <c r="N128" s="3">
        <v>2023.0</v>
      </c>
      <c r="O128" s="76">
        <f>J128</f>
        <v>43838</v>
      </c>
      <c r="P128" s="41" t="s">
        <v>548</v>
      </c>
      <c r="Q128" s="41" t="s">
        <v>554</v>
      </c>
      <c r="R128" s="79" t="s">
        <v>863</v>
      </c>
      <c r="S128" s="82">
        <f t="shared" si="2"/>
        <v>43838</v>
      </c>
      <c r="T128" s="83"/>
      <c r="U128" s="84"/>
      <c r="V128" s="84"/>
      <c r="W128" s="84"/>
      <c r="X128" s="84"/>
      <c r="Y128" s="84"/>
      <c r="Z128" s="84"/>
      <c r="AA128" s="84"/>
      <c r="AB128" s="84"/>
      <c r="AC128" s="84"/>
      <c r="AD128" s="84"/>
      <c r="AE128" s="84"/>
      <c r="AF128" s="84"/>
      <c r="AG128" s="84"/>
      <c r="AH128" s="84"/>
      <c r="AI128" s="84"/>
      <c r="AJ128" s="79"/>
      <c r="AK128" s="76"/>
      <c r="AL128" s="76"/>
      <c r="AM128" s="76"/>
      <c r="AN128" s="76"/>
      <c r="AO128" s="76"/>
      <c r="AP128" s="76"/>
      <c r="AQ128" s="76"/>
      <c r="AR128" s="85"/>
      <c r="AS128" s="76"/>
      <c r="AT128" s="76"/>
      <c r="AU128" s="76"/>
      <c r="AV128" s="76"/>
      <c r="AW128" s="76"/>
      <c r="AX128" s="76"/>
      <c r="AY128" s="76"/>
      <c r="AZ128" s="85"/>
      <c r="BA128" s="76"/>
      <c r="BB128" s="76"/>
      <c r="BC128" s="76"/>
      <c r="BD128" s="76"/>
      <c r="BE128" s="76"/>
      <c r="BF128" s="76"/>
      <c r="BG128" s="76"/>
      <c r="BH128" s="81"/>
      <c r="BI128" s="76"/>
      <c r="BJ128" s="76"/>
      <c r="BK128" s="76"/>
      <c r="BL128" s="76"/>
      <c r="BM128" s="76"/>
      <c r="BN128" s="76"/>
      <c r="BO128" s="76"/>
      <c r="BP128" s="81"/>
      <c r="BQ128" s="86"/>
      <c r="BR128" s="12"/>
      <c r="BS128" s="12"/>
      <c r="BT128" s="12"/>
      <c r="BU128" s="12"/>
      <c r="BV128" s="12"/>
      <c r="BW128" s="12"/>
      <c r="BX128" s="87"/>
      <c r="BY128" s="76"/>
      <c r="BZ128" s="76"/>
      <c r="CA128" s="76"/>
      <c r="CB128" s="76"/>
      <c r="CC128" s="76"/>
      <c r="CD128" s="76"/>
      <c r="CE128" s="76"/>
      <c r="CF128" s="81"/>
      <c r="CG128" s="76"/>
      <c r="CH128" s="76"/>
      <c r="CI128" s="76"/>
      <c r="CJ128" s="76"/>
      <c r="CK128" s="76"/>
      <c r="CL128" s="76"/>
      <c r="CM128" s="76"/>
      <c r="CN128" s="76"/>
    </row>
    <row r="129">
      <c r="A129" s="76" t="s">
        <v>185</v>
      </c>
      <c r="B129" s="94"/>
      <c r="C129" s="94" t="s">
        <v>354</v>
      </c>
      <c r="D129" s="18" t="s">
        <v>440</v>
      </c>
      <c r="E129" s="85"/>
      <c r="F129" s="80">
        <v>2020.0</v>
      </c>
      <c r="G129" s="41">
        <v>9300.0</v>
      </c>
      <c r="H129" s="76"/>
      <c r="I129" s="41">
        <v>940.0</v>
      </c>
      <c r="J129" s="76"/>
      <c r="K129" s="41">
        <v>249900.0</v>
      </c>
      <c r="L129" s="41">
        <v>260175.0</v>
      </c>
      <c r="M129" s="81"/>
      <c r="N129" s="3">
        <v>2023.0</v>
      </c>
      <c r="O129" s="76">
        <f t="shared" ref="O129:O130" si="39">G129+I129</f>
        <v>10240</v>
      </c>
      <c r="P129" s="41" t="s">
        <v>548</v>
      </c>
      <c r="Q129" s="76">
        <f t="shared" ref="Q129:Q132" si="40">K129</f>
        <v>249900</v>
      </c>
      <c r="R129" s="79" t="s">
        <v>864</v>
      </c>
      <c r="S129" s="82">
        <f t="shared" si="2"/>
        <v>260140</v>
      </c>
      <c r="T129" s="83">
        <v>0.9606365803029138</v>
      </c>
      <c r="U129" s="84"/>
      <c r="V129" s="84"/>
      <c r="W129" s="84"/>
      <c r="X129" s="84"/>
      <c r="Y129" s="84"/>
      <c r="Z129" s="84"/>
      <c r="AA129" s="84"/>
      <c r="AB129" s="84"/>
      <c r="AC129" s="84"/>
      <c r="AD129" s="84"/>
      <c r="AE129" s="84"/>
      <c r="AF129" s="84"/>
      <c r="AG129" s="84"/>
      <c r="AH129" s="84"/>
      <c r="AI129" s="84"/>
      <c r="AJ129" s="79"/>
      <c r="AK129" s="76"/>
      <c r="AL129" s="76"/>
      <c r="AM129" s="76"/>
      <c r="AN129" s="76"/>
      <c r="AO129" s="76"/>
      <c r="AP129" s="76"/>
      <c r="AQ129" s="76"/>
      <c r="AR129" s="85"/>
      <c r="AS129" s="76"/>
      <c r="AT129" s="76"/>
      <c r="AU129" s="76"/>
      <c r="AV129" s="76"/>
      <c r="AW129" s="76"/>
      <c r="AX129" s="76"/>
      <c r="AY129" s="76"/>
      <c r="AZ129" s="85"/>
      <c r="BA129" s="76"/>
      <c r="BB129" s="76"/>
      <c r="BC129" s="76"/>
      <c r="BD129" s="76"/>
      <c r="BE129" s="76"/>
      <c r="BF129" s="76"/>
      <c r="BG129" s="76"/>
      <c r="BH129" s="81"/>
      <c r="BI129" s="76"/>
      <c r="BJ129" s="76"/>
      <c r="BK129" s="76"/>
      <c r="BL129" s="76"/>
      <c r="BM129" s="76"/>
      <c r="BN129" s="76"/>
      <c r="BO129" s="76"/>
      <c r="BP129" s="81"/>
      <c r="BQ129" s="86"/>
      <c r="BR129" s="12"/>
      <c r="BS129" s="12"/>
      <c r="BT129" s="12"/>
      <c r="BU129" s="12"/>
      <c r="BV129" s="12"/>
      <c r="BW129" s="12"/>
      <c r="BX129" s="87"/>
      <c r="BY129" s="76"/>
      <c r="BZ129" s="76"/>
      <c r="CA129" s="76"/>
      <c r="CB129" s="76"/>
      <c r="CC129" s="76"/>
      <c r="CD129" s="76"/>
      <c r="CE129" s="76"/>
      <c r="CF129" s="81"/>
      <c r="CG129" s="76"/>
      <c r="CH129" s="76"/>
      <c r="CI129" s="76"/>
      <c r="CJ129" s="76"/>
      <c r="CK129" s="76"/>
      <c r="CL129" s="76"/>
      <c r="CM129" s="76"/>
      <c r="CN129" s="76"/>
    </row>
    <row r="130">
      <c r="A130" s="76" t="s">
        <v>187</v>
      </c>
      <c r="B130" s="94"/>
      <c r="C130" s="94" t="s">
        <v>356</v>
      </c>
      <c r="D130" s="18" t="s">
        <v>441</v>
      </c>
      <c r="E130" s="85"/>
      <c r="F130" s="80">
        <v>2022.0</v>
      </c>
      <c r="G130" s="41">
        <v>308.0</v>
      </c>
      <c r="H130" s="41">
        <v>2571.0</v>
      </c>
      <c r="I130" s="41">
        <v>218.0</v>
      </c>
      <c r="J130" s="76"/>
      <c r="K130" s="41">
        <v>15888.0</v>
      </c>
      <c r="L130" s="41">
        <v>16414.0</v>
      </c>
      <c r="M130" s="81"/>
      <c r="N130" s="3">
        <v>2023.0</v>
      </c>
      <c r="O130" s="76">
        <f t="shared" si="39"/>
        <v>526</v>
      </c>
      <c r="P130" s="41" t="s">
        <v>548</v>
      </c>
      <c r="Q130" s="76">
        <f t="shared" si="40"/>
        <v>15888</v>
      </c>
      <c r="R130" s="79" t="s">
        <v>865</v>
      </c>
      <c r="S130" s="82">
        <f t="shared" si="2"/>
        <v>16414</v>
      </c>
      <c r="T130" s="83">
        <v>0.9679541854514438</v>
      </c>
      <c r="U130" s="84">
        <f>10655+2667</f>
        <v>13322</v>
      </c>
      <c r="V130" s="84">
        <v>792.0</v>
      </c>
      <c r="W130" s="84">
        <v>84.0</v>
      </c>
      <c r="X130" s="84">
        <v>35.0</v>
      </c>
      <c r="Y130" s="84">
        <v>5.0</v>
      </c>
      <c r="Z130" s="84">
        <v>662.0</v>
      </c>
      <c r="AA130" s="84">
        <v>179.0</v>
      </c>
      <c r="AB130" s="84">
        <v>13.0</v>
      </c>
      <c r="AC130" s="84"/>
      <c r="AD130" s="84"/>
      <c r="AE130" s="84"/>
      <c r="AF130" s="84">
        <v>3.0</v>
      </c>
      <c r="AG130" s="84">
        <v>791.0</v>
      </c>
      <c r="AH130" s="84"/>
      <c r="AI130" s="84"/>
      <c r="AJ130" s="79"/>
      <c r="AK130" s="76"/>
      <c r="AL130" s="76"/>
      <c r="AM130" s="76"/>
      <c r="AN130" s="76"/>
      <c r="AO130" s="76"/>
      <c r="AP130" s="76"/>
      <c r="AQ130" s="76"/>
      <c r="AR130" s="85"/>
      <c r="AS130" s="76"/>
      <c r="AT130" s="76"/>
      <c r="AU130" s="76"/>
      <c r="AV130" s="76"/>
      <c r="AW130" s="76"/>
      <c r="AX130" s="76"/>
      <c r="AY130" s="76"/>
      <c r="AZ130" s="85"/>
      <c r="BA130" s="76"/>
      <c r="BB130" s="76"/>
      <c r="BC130" s="76"/>
      <c r="BD130" s="76"/>
      <c r="BE130" s="76"/>
      <c r="BF130" s="76"/>
      <c r="BG130" s="76"/>
      <c r="BH130" s="81"/>
      <c r="BI130" s="76"/>
      <c r="BJ130" s="76"/>
      <c r="BK130" s="76"/>
      <c r="BL130" s="76"/>
      <c r="BM130" s="76"/>
      <c r="BN130" s="76"/>
      <c r="BO130" s="76"/>
      <c r="BP130" s="81"/>
      <c r="BQ130" s="86"/>
      <c r="BR130" s="12"/>
      <c r="BS130" s="12"/>
      <c r="BT130" s="12"/>
      <c r="BU130" s="12"/>
      <c r="BV130" s="12"/>
      <c r="BW130" s="12"/>
      <c r="BX130" s="87"/>
      <c r="BY130" s="76"/>
      <c r="BZ130" s="76"/>
      <c r="CA130" s="76"/>
      <c r="CB130" s="76"/>
      <c r="CC130" s="76"/>
      <c r="CD130" s="76"/>
      <c r="CE130" s="76"/>
      <c r="CF130" s="81"/>
      <c r="CG130" s="76"/>
      <c r="CH130" s="76"/>
      <c r="CI130" s="76"/>
      <c r="CJ130" s="76"/>
      <c r="CK130" s="76"/>
      <c r="CL130" s="76"/>
      <c r="CM130" s="76"/>
      <c r="CN130" s="76"/>
    </row>
    <row r="131">
      <c r="A131" s="96" t="s">
        <v>182</v>
      </c>
      <c r="B131" s="94"/>
      <c r="C131" s="94" t="s">
        <v>351</v>
      </c>
      <c r="D131" s="18" t="s">
        <v>439</v>
      </c>
      <c r="E131" s="79" t="s">
        <v>866</v>
      </c>
      <c r="F131" s="80">
        <v>2015.0</v>
      </c>
      <c r="G131" s="41">
        <v>22741.0</v>
      </c>
      <c r="H131" s="41">
        <v>800.0</v>
      </c>
      <c r="I131" s="41">
        <v>3315.0</v>
      </c>
      <c r="J131" s="41">
        <v>26056.0</v>
      </c>
      <c r="K131" s="41">
        <v>5022.0</v>
      </c>
      <c r="L131" s="41">
        <v>31078.0</v>
      </c>
      <c r="M131" s="81"/>
      <c r="N131" s="3">
        <v>2023.0</v>
      </c>
      <c r="O131" s="76">
        <f>J131</f>
        <v>26056</v>
      </c>
      <c r="P131" s="41" t="s">
        <v>548</v>
      </c>
      <c r="Q131" s="76">
        <f t="shared" si="40"/>
        <v>5022</v>
      </c>
      <c r="R131" s="79" t="s">
        <v>867</v>
      </c>
      <c r="S131" s="82">
        <f t="shared" si="2"/>
        <v>31078</v>
      </c>
      <c r="T131" s="83">
        <v>0.16159341012935197</v>
      </c>
      <c r="U131" s="84"/>
      <c r="V131" s="84"/>
      <c r="W131" s="84"/>
      <c r="X131" s="84"/>
      <c r="Y131" s="84"/>
      <c r="Z131" s="84"/>
      <c r="AA131" s="84"/>
      <c r="AB131" s="84"/>
      <c r="AC131" s="84"/>
      <c r="AD131" s="84"/>
      <c r="AE131" s="84"/>
      <c r="AF131" s="84"/>
      <c r="AG131" s="84"/>
      <c r="AH131" s="84"/>
      <c r="AI131" s="84"/>
      <c r="AJ131" s="79"/>
      <c r="AK131" s="76"/>
      <c r="AL131" s="76"/>
      <c r="AM131" s="76"/>
      <c r="AN131" s="76"/>
      <c r="AO131" s="76"/>
      <c r="AP131" s="76"/>
      <c r="AQ131" s="76"/>
      <c r="AR131" s="85"/>
      <c r="AS131" s="76"/>
      <c r="AT131" s="76"/>
      <c r="AU131" s="76"/>
      <c r="AV131" s="76"/>
      <c r="AW131" s="76"/>
      <c r="AX131" s="76"/>
      <c r="AY131" s="76"/>
      <c r="AZ131" s="85"/>
      <c r="BA131" s="76"/>
      <c r="BB131" s="76"/>
      <c r="BC131" s="76"/>
      <c r="BD131" s="76"/>
      <c r="BE131" s="76"/>
      <c r="BF131" s="76"/>
      <c r="BG131" s="76"/>
      <c r="BH131" s="81"/>
      <c r="BI131" s="76"/>
      <c r="BJ131" s="76"/>
      <c r="BK131" s="76"/>
      <c r="BL131" s="76"/>
      <c r="BM131" s="76"/>
      <c r="BN131" s="76"/>
      <c r="BO131" s="76"/>
      <c r="BP131" s="81"/>
      <c r="BQ131" s="86"/>
      <c r="BR131" s="12"/>
      <c r="BS131" s="12"/>
      <c r="BT131" s="12"/>
      <c r="BU131" s="12"/>
      <c r="BV131" s="12"/>
      <c r="BW131" s="12"/>
      <c r="BX131" s="87"/>
      <c r="BY131" s="76"/>
      <c r="BZ131" s="76"/>
      <c r="CA131" s="76"/>
      <c r="CB131" s="76"/>
      <c r="CC131" s="76"/>
      <c r="CD131" s="76"/>
      <c r="CE131" s="76"/>
      <c r="CF131" s="81"/>
      <c r="CG131" s="76"/>
      <c r="CH131" s="76"/>
      <c r="CI131" s="76"/>
      <c r="CJ131" s="76"/>
      <c r="CK131" s="76"/>
      <c r="CL131" s="76"/>
      <c r="CM131" s="76"/>
      <c r="CN131" s="76"/>
    </row>
    <row r="132">
      <c r="A132" s="76" t="s">
        <v>156</v>
      </c>
      <c r="B132" s="94"/>
      <c r="C132" s="94" t="s">
        <v>326</v>
      </c>
      <c r="D132" s="78" t="s">
        <v>868</v>
      </c>
      <c r="E132" s="85"/>
      <c r="F132" s="80">
        <v>2020.0</v>
      </c>
      <c r="G132" s="41">
        <v>8707.0</v>
      </c>
      <c r="H132" s="41">
        <v>5393.0</v>
      </c>
      <c r="I132" s="41">
        <v>6426.0</v>
      </c>
      <c r="J132" s="76"/>
      <c r="K132" s="41">
        <v>51317.0</v>
      </c>
      <c r="L132" s="41">
        <v>6449.0</v>
      </c>
      <c r="M132" s="81"/>
      <c r="N132" s="3">
        <v>2023.0</v>
      </c>
      <c r="O132" s="76">
        <f>G132+I132</f>
        <v>15133</v>
      </c>
      <c r="P132" s="41" t="s">
        <v>548</v>
      </c>
      <c r="Q132" s="76">
        <f t="shared" si="40"/>
        <v>51317</v>
      </c>
      <c r="R132" s="79" t="s">
        <v>869</v>
      </c>
      <c r="S132" s="82">
        <f t="shared" si="2"/>
        <v>66450</v>
      </c>
      <c r="T132" s="83">
        <v>0.7722648607975922</v>
      </c>
      <c r="U132" s="84">
        <v>26821.0</v>
      </c>
      <c r="V132" s="84">
        <v>3971.0</v>
      </c>
      <c r="W132" s="84">
        <v>3109.0</v>
      </c>
      <c r="X132" s="84"/>
      <c r="Y132" s="84">
        <v>774.0</v>
      </c>
      <c r="Z132" s="84">
        <v>8008.0</v>
      </c>
      <c r="AA132" s="84">
        <v>8634.0</v>
      </c>
      <c r="AB132" s="84"/>
      <c r="AC132" s="84"/>
      <c r="AD132" s="84"/>
      <c r="AE132" s="84"/>
      <c r="AF132" s="84"/>
      <c r="AG132" s="84"/>
      <c r="AH132" s="84"/>
      <c r="AI132" s="84"/>
      <c r="AJ132" s="79"/>
      <c r="AK132" s="76"/>
      <c r="AL132" s="76"/>
      <c r="AM132" s="76"/>
      <c r="AN132" s="76"/>
      <c r="AO132" s="76"/>
      <c r="AP132" s="76"/>
      <c r="AQ132" s="76"/>
      <c r="AR132" s="85"/>
      <c r="AS132" s="76"/>
      <c r="AT132" s="76"/>
      <c r="AU132" s="76"/>
      <c r="AV132" s="76"/>
      <c r="AW132" s="76"/>
      <c r="AX132" s="76"/>
      <c r="AY132" s="76"/>
      <c r="AZ132" s="85"/>
      <c r="BA132" s="76"/>
      <c r="BB132" s="76"/>
      <c r="BC132" s="76"/>
      <c r="BD132" s="76"/>
      <c r="BE132" s="76"/>
      <c r="BF132" s="76"/>
      <c r="BG132" s="76"/>
      <c r="BH132" s="81"/>
      <c r="BI132" s="76"/>
      <c r="BJ132" s="76"/>
      <c r="BK132" s="76"/>
      <c r="BL132" s="76"/>
      <c r="BM132" s="76"/>
      <c r="BN132" s="76"/>
      <c r="BO132" s="76"/>
      <c r="BP132" s="81"/>
      <c r="BQ132" s="86"/>
      <c r="BR132" s="12"/>
      <c r="BS132" s="12"/>
      <c r="BT132" s="12"/>
      <c r="BU132" s="12"/>
      <c r="BV132" s="12"/>
      <c r="BW132" s="12"/>
      <c r="BX132" s="87"/>
      <c r="BY132" s="76"/>
      <c r="BZ132" s="76"/>
      <c r="CA132" s="76"/>
      <c r="CB132" s="76"/>
      <c r="CC132" s="76"/>
      <c r="CD132" s="76"/>
      <c r="CE132" s="76"/>
      <c r="CF132" s="81"/>
      <c r="CG132" s="76"/>
      <c r="CH132" s="76"/>
      <c r="CI132" s="76"/>
      <c r="CJ132" s="76"/>
      <c r="CK132" s="76"/>
      <c r="CL132" s="76"/>
      <c r="CM132" s="76"/>
      <c r="CN132" s="76"/>
    </row>
    <row r="133">
      <c r="A133" s="76" t="s">
        <v>188</v>
      </c>
      <c r="B133" s="94"/>
      <c r="C133" s="94" t="s">
        <v>357</v>
      </c>
      <c r="D133" s="18" t="s">
        <v>442</v>
      </c>
      <c r="E133" s="79"/>
      <c r="F133" s="80">
        <v>2005.0</v>
      </c>
      <c r="G133" s="76"/>
      <c r="H133" s="76"/>
      <c r="I133" s="76"/>
      <c r="J133" s="76"/>
      <c r="K133" s="76"/>
      <c r="L133" s="76"/>
      <c r="M133" s="81"/>
      <c r="N133" s="3">
        <v>2023.0</v>
      </c>
      <c r="O133" s="41" t="s">
        <v>554</v>
      </c>
      <c r="P133" s="41" t="s">
        <v>554</v>
      </c>
      <c r="Q133" s="41" t="s">
        <v>554</v>
      </c>
      <c r="R133" s="79" t="s">
        <v>870</v>
      </c>
      <c r="S133" s="82" t="str">
        <f t="shared" si="2"/>
        <v>n.a</v>
      </c>
      <c r="T133" s="83"/>
      <c r="U133" s="84"/>
      <c r="V133" s="84"/>
      <c r="W133" s="84"/>
      <c r="X133" s="84"/>
      <c r="Y133" s="84"/>
      <c r="Z133" s="84"/>
      <c r="AA133" s="84"/>
      <c r="AB133" s="84"/>
      <c r="AC133" s="84"/>
      <c r="AD133" s="84"/>
      <c r="AE133" s="84"/>
      <c r="AF133" s="84"/>
      <c r="AG133" s="84"/>
      <c r="AH133" s="84"/>
      <c r="AI133" s="84"/>
      <c r="AJ133" s="79"/>
      <c r="AK133" s="76"/>
      <c r="AL133" s="76"/>
      <c r="AM133" s="76"/>
      <c r="AN133" s="76"/>
      <c r="AO133" s="76"/>
      <c r="AP133" s="76"/>
      <c r="AQ133" s="76"/>
      <c r="AR133" s="85"/>
      <c r="AS133" s="76"/>
      <c r="AT133" s="76"/>
      <c r="AU133" s="76"/>
      <c r="AV133" s="76"/>
      <c r="AW133" s="76"/>
      <c r="AX133" s="76"/>
      <c r="AY133" s="76"/>
      <c r="AZ133" s="85"/>
      <c r="BA133" s="76"/>
      <c r="BB133" s="76"/>
      <c r="BC133" s="76"/>
      <c r="BD133" s="76"/>
      <c r="BE133" s="76"/>
      <c r="BF133" s="76"/>
      <c r="BG133" s="76"/>
      <c r="BH133" s="81"/>
      <c r="BI133" s="76"/>
      <c r="BJ133" s="76"/>
      <c r="BK133" s="76"/>
      <c r="BL133" s="76"/>
      <c r="BM133" s="76"/>
      <c r="BN133" s="76"/>
      <c r="BO133" s="76"/>
      <c r="BP133" s="81"/>
      <c r="BQ133" s="86"/>
      <c r="BR133" s="12"/>
      <c r="BS133" s="12"/>
      <c r="BT133" s="12"/>
      <c r="BU133" s="12"/>
      <c r="BV133" s="12"/>
      <c r="BW133" s="12"/>
      <c r="BX133" s="87"/>
      <c r="BY133" s="76"/>
      <c r="BZ133" s="76"/>
      <c r="CA133" s="76"/>
      <c r="CB133" s="76"/>
      <c r="CC133" s="76"/>
      <c r="CD133" s="76"/>
      <c r="CE133" s="76"/>
      <c r="CF133" s="81"/>
      <c r="CG133" s="76"/>
      <c r="CH133" s="76"/>
      <c r="CI133" s="76"/>
      <c r="CJ133" s="76"/>
      <c r="CK133" s="76"/>
      <c r="CL133" s="76"/>
      <c r="CM133" s="76"/>
      <c r="CN133" s="76"/>
    </row>
    <row r="134">
      <c r="A134" s="41" t="s">
        <v>871</v>
      </c>
      <c r="B134" s="94"/>
      <c r="C134" s="94" t="s">
        <v>327</v>
      </c>
      <c r="D134" s="18" t="s">
        <v>433</v>
      </c>
      <c r="E134" s="79" t="s">
        <v>872</v>
      </c>
      <c r="F134" s="80">
        <v>2019.0</v>
      </c>
      <c r="G134" s="41">
        <v>692.0</v>
      </c>
      <c r="H134" s="76"/>
      <c r="I134" s="41">
        <v>3678.0</v>
      </c>
      <c r="J134" s="76"/>
      <c r="K134" s="41">
        <v>15407.0</v>
      </c>
      <c r="L134" s="41">
        <v>19777.0</v>
      </c>
      <c r="M134" s="81"/>
      <c r="N134" s="3">
        <v>2023.0</v>
      </c>
      <c r="O134" s="76">
        <f>G134+I134</f>
        <v>4370</v>
      </c>
      <c r="P134" s="41" t="s">
        <v>548</v>
      </c>
      <c r="Q134" s="76">
        <f>15407+2300000+5062739+145906</f>
        <v>7524052</v>
      </c>
      <c r="R134" s="79" t="s">
        <v>873</v>
      </c>
      <c r="S134" s="82">
        <f t="shared" si="2"/>
        <v>7528422</v>
      </c>
      <c r="T134" s="83">
        <v>0.9994195330708082</v>
      </c>
      <c r="U134" s="84"/>
      <c r="V134" s="84"/>
      <c r="W134" s="84"/>
      <c r="X134" s="84"/>
      <c r="Y134" s="84"/>
      <c r="Z134" s="84"/>
      <c r="AA134" s="84"/>
      <c r="AB134" s="84"/>
      <c r="AC134" s="84"/>
      <c r="AD134" s="84"/>
      <c r="AE134" s="84"/>
      <c r="AF134" s="84"/>
      <c r="AG134" s="84"/>
      <c r="AH134" s="84"/>
      <c r="AI134" s="84">
        <f>2300000+5062739+145906</f>
        <v>7508645</v>
      </c>
      <c r="AJ134" s="79"/>
      <c r="AK134" s="76"/>
      <c r="AL134" s="76"/>
      <c r="AM134" s="76"/>
      <c r="AN134" s="76"/>
      <c r="AO134" s="76"/>
      <c r="AP134" s="76"/>
      <c r="AQ134" s="76"/>
      <c r="AR134" s="85"/>
      <c r="AS134" s="76"/>
      <c r="AT134" s="76"/>
      <c r="AU134" s="76"/>
      <c r="AV134" s="76"/>
      <c r="AW134" s="76"/>
      <c r="AX134" s="76"/>
      <c r="AY134" s="76"/>
      <c r="AZ134" s="85"/>
      <c r="BA134" s="76"/>
      <c r="BB134" s="76"/>
      <c r="BC134" s="76"/>
      <c r="BD134" s="76"/>
      <c r="BE134" s="76"/>
      <c r="BF134" s="76"/>
      <c r="BG134" s="76"/>
      <c r="BH134" s="81"/>
      <c r="BI134" s="76"/>
      <c r="BJ134" s="76"/>
      <c r="BK134" s="76"/>
      <c r="BL134" s="76"/>
      <c r="BM134" s="76"/>
      <c r="BN134" s="76"/>
      <c r="BO134" s="76"/>
      <c r="BP134" s="81"/>
      <c r="BQ134" s="86"/>
      <c r="BR134" s="12"/>
      <c r="BS134" s="12"/>
      <c r="BT134" s="12"/>
      <c r="BU134" s="12"/>
      <c r="BV134" s="12"/>
      <c r="BW134" s="12"/>
      <c r="BX134" s="87"/>
      <c r="BY134" s="76"/>
      <c r="BZ134" s="76"/>
      <c r="CA134" s="76"/>
      <c r="CB134" s="76"/>
      <c r="CC134" s="76"/>
      <c r="CD134" s="76"/>
      <c r="CE134" s="76"/>
      <c r="CF134" s="81"/>
      <c r="CG134" s="76"/>
      <c r="CH134" s="76"/>
      <c r="CI134" s="76"/>
      <c r="CJ134" s="76"/>
      <c r="CK134" s="76"/>
      <c r="CL134" s="76"/>
      <c r="CM134" s="76"/>
      <c r="CN134" s="76"/>
    </row>
    <row r="135">
      <c r="A135" s="76" t="s">
        <v>159</v>
      </c>
      <c r="B135" s="94"/>
      <c r="C135" s="94" t="s">
        <v>329</v>
      </c>
      <c r="D135" s="78" t="s">
        <v>874</v>
      </c>
      <c r="E135" s="85"/>
      <c r="F135" s="80">
        <v>2016.0</v>
      </c>
      <c r="G135" s="41">
        <v>904.0</v>
      </c>
      <c r="H135" s="76"/>
      <c r="I135" s="41">
        <v>648.0</v>
      </c>
      <c r="J135" s="41">
        <v>1551.0</v>
      </c>
      <c r="K135" s="41">
        <v>124565.0</v>
      </c>
      <c r="L135" s="76"/>
      <c r="M135" s="81"/>
      <c r="N135" s="3">
        <v>2023.0</v>
      </c>
      <c r="O135" s="76">
        <f>J135</f>
        <v>1551</v>
      </c>
      <c r="P135" s="41" t="s">
        <v>548</v>
      </c>
      <c r="Q135" s="76">
        <f t="shared" ref="Q135:Q136" si="41">K135</f>
        <v>124565</v>
      </c>
      <c r="R135" s="79" t="s">
        <v>875</v>
      </c>
      <c r="S135" s="82">
        <f t="shared" si="2"/>
        <v>126116</v>
      </c>
      <c r="T135" s="83">
        <v>0.9877017983443813</v>
      </c>
      <c r="U135" s="84">
        <v>103001.0</v>
      </c>
      <c r="V135" s="84">
        <v>2595.0</v>
      </c>
      <c r="W135" s="84">
        <v>193.0</v>
      </c>
      <c r="X135" s="84">
        <v>7970.0</v>
      </c>
      <c r="Y135" s="84">
        <v>11.0</v>
      </c>
      <c r="Z135" s="84">
        <v>9895.0</v>
      </c>
      <c r="AA135" s="84">
        <v>871.0</v>
      </c>
      <c r="AB135" s="84"/>
      <c r="AC135" s="84"/>
      <c r="AD135" s="84"/>
      <c r="AE135" s="84"/>
      <c r="AF135" s="84">
        <v>29.0</v>
      </c>
      <c r="AG135" s="84"/>
      <c r="AH135" s="84"/>
      <c r="AI135" s="84"/>
      <c r="AJ135" s="79"/>
      <c r="AK135" s="76"/>
      <c r="AL135" s="76"/>
      <c r="AM135" s="76"/>
      <c r="AN135" s="76"/>
      <c r="AO135" s="76"/>
      <c r="AP135" s="76"/>
      <c r="AQ135" s="76"/>
      <c r="AR135" s="85"/>
      <c r="AS135" s="76"/>
      <c r="AT135" s="76"/>
      <c r="AU135" s="76"/>
      <c r="AV135" s="76"/>
      <c r="AW135" s="76"/>
      <c r="AX135" s="76"/>
      <c r="AY135" s="76"/>
      <c r="AZ135" s="85"/>
      <c r="BA135" s="76"/>
      <c r="BB135" s="76"/>
      <c r="BC135" s="76"/>
      <c r="BD135" s="76"/>
      <c r="BE135" s="76"/>
      <c r="BF135" s="76"/>
      <c r="BG135" s="76"/>
      <c r="BH135" s="81"/>
      <c r="BI135" s="76"/>
      <c r="BJ135" s="76"/>
      <c r="BK135" s="76"/>
      <c r="BL135" s="76"/>
      <c r="BM135" s="76"/>
      <c r="BN135" s="76"/>
      <c r="BO135" s="76"/>
      <c r="BP135" s="81"/>
      <c r="BQ135" s="86"/>
      <c r="BR135" s="12"/>
      <c r="BS135" s="12"/>
      <c r="BT135" s="12"/>
      <c r="BU135" s="12"/>
      <c r="BV135" s="12"/>
      <c r="BW135" s="12"/>
      <c r="BX135" s="87"/>
      <c r="BY135" s="76"/>
      <c r="BZ135" s="76"/>
      <c r="CA135" s="76"/>
      <c r="CB135" s="76"/>
      <c r="CC135" s="76"/>
      <c r="CD135" s="76"/>
      <c r="CE135" s="76"/>
      <c r="CF135" s="81"/>
      <c r="CG135" s="76"/>
      <c r="CH135" s="76"/>
      <c r="CI135" s="76"/>
      <c r="CJ135" s="76"/>
      <c r="CK135" s="76"/>
      <c r="CL135" s="76"/>
      <c r="CM135" s="76"/>
      <c r="CN135" s="76"/>
    </row>
    <row r="136">
      <c r="A136" s="76" t="s">
        <v>160</v>
      </c>
      <c r="B136" s="94"/>
      <c r="C136" s="94" t="s">
        <v>330</v>
      </c>
      <c r="D136" s="18" t="s">
        <v>434</v>
      </c>
      <c r="E136" s="112" t="s">
        <v>485</v>
      </c>
      <c r="F136" s="80" t="s">
        <v>562</v>
      </c>
      <c r="G136" s="41">
        <v>8181.0</v>
      </c>
      <c r="H136" s="41">
        <v>8385.0</v>
      </c>
      <c r="I136" s="41">
        <v>9620.0</v>
      </c>
      <c r="J136" s="76"/>
      <c r="K136" s="41">
        <v>1401706.0</v>
      </c>
      <c r="L136" s="76"/>
      <c r="M136" s="81"/>
      <c r="N136" s="3">
        <v>2023.0</v>
      </c>
      <c r="O136" s="76">
        <f>G136+I136</f>
        <v>17801</v>
      </c>
      <c r="P136" s="41" t="s">
        <v>548</v>
      </c>
      <c r="Q136" s="76">
        <f t="shared" si="41"/>
        <v>1401706</v>
      </c>
      <c r="R136" s="79" t="s">
        <v>876</v>
      </c>
      <c r="S136" s="82">
        <f t="shared" si="2"/>
        <v>1419507</v>
      </c>
      <c r="T136" s="83">
        <v>0.9874597307375025</v>
      </c>
      <c r="U136" s="84">
        <v>470375.0</v>
      </c>
      <c r="V136" s="84">
        <v>20952.0</v>
      </c>
      <c r="W136" s="84">
        <v>3969.0</v>
      </c>
      <c r="X136" s="84">
        <v>17250.0</v>
      </c>
      <c r="Y136" s="84">
        <v>1553.0</v>
      </c>
      <c r="Z136" s="84">
        <v>4331.0</v>
      </c>
      <c r="AA136" s="84">
        <v>6077.0</v>
      </c>
      <c r="AB136" s="84"/>
      <c r="AC136" s="84"/>
      <c r="AD136" s="84"/>
      <c r="AE136" s="84">
        <v>858706.0</v>
      </c>
      <c r="AF136" s="84"/>
      <c r="AG136" s="84"/>
      <c r="AH136" s="84"/>
      <c r="AI136" s="84"/>
      <c r="AJ136" s="79">
        <v>18493.0</v>
      </c>
      <c r="AK136" s="76"/>
      <c r="AL136" s="76"/>
      <c r="AM136" s="76"/>
      <c r="AN136" s="76"/>
      <c r="AO136" s="76"/>
      <c r="AP136" s="76"/>
      <c r="AQ136" s="76"/>
      <c r="AR136" s="85"/>
      <c r="AS136" s="76"/>
      <c r="AT136" s="76"/>
      <c r="AU136" s="76"/>
      <c r="AV136" s="76"/>
      <c r="AW136" s="76"/>
      <c r="AX136" s="76"/>
      <c r="AY136" s="76"/>
      <c r="AZ136" s="85"/>
      <c r="BA136" s="76"/>
      <c r="BB136" s="76"/>
      <c r="BC136" s="76"/>
      <c r="BD136" s="76"/>
      <c r="BE136" s="76"/>
      <c r="BF136" s="76"/>
      <c r="BG136" s="76"/>
      <c r="BH136" s="81"/>
      <c r="BI136" s="76"/>
      <c r="BJ136" s="76"/>
      <c r="BK136" s="76"/>
      <c r="BL136" s="76"/>
      <c r="BM136" s="76"/>
      <c r="BN136" s="76"/>
      <c r="BO136" s="76"/>
      <c r="BP136" s="81"/>
      <c r="BQ136" s="86"/>
      <c r="BR136" s="12"/>
      <c r="BS136" s="12"/>
      <c r="BT136" s="12"/>
      <c r="BU136" s="12"/>
      <c r="BV136" s="12"/>
      <c r="BW136" s="12"/>
      <c r="BX136" s="87"/>
      <c r="BY136" s="76"/>
      <c r="BZ136" s="76"/>
      <c r="CA136" s="76"/>
      <c r="CB136" s="76"/>
      <c r="CC136" s="76"/>
      <c r="CD136" s="76"/>
      <c r="CE136" s="76"/>
      <c r="CF136" s="81"/>
      <c r="CG136" s="76"/>
      <c r="CH136" s="76"/>
      <c r="CI136" s="76"/>
      <c r="CJ136" s="76"/>
      <c r="CK136" s="76"/>
      <c r="CL136" s="76"/>
      <c r="CM136" s="76"/>
      <c r="CN136" s="76"/>
    </row>
    <row r="137">
      <c r="A137" s="96" t="s">
        <v>180</v>
      </c>
      <c r="B137" s="94"/>
      <c r="C137" s="94" t="s">
        <v>349</v>
      </c>
      <c r="D137" s="78" t="s">
        <v>877</v>
      </c>
      <c r="E137" s="112"/>
      <c r="F137" s="80" t="s">
        <v>547</v>
      </c>
      <c r="G137" s="41">
        <v>159.0</v>
      </c>
      <c r="H137" s="41">
        <v>1925.0</v>
      </c>
      <c r="I137" s="41">
        <v>2602.0</v>
      </c>
      <c r="J137" s="76"/>
      <c r="K137" s="76"/>
      <c r="L137" s="41">
        <v>180631.0</v>
      </c>
      <c r="M137" s="81"/>
      <c r="N137" s="3">
        <v>2023.0</v>
      </c>
      <c r="O137" s="76">
        <f>116+43+2602</f>
        <v>2761</v>
      </c>
      <c r="P137" s="41" t="s">
        <v>548</v>
      </c>
      <c r="Q137" s="76">
        <f>165240+11369+667+509+85</f>
        <v>177870</v>
      </c>
      <c r="R137" s="79" t="s">
        <v>878</v>
      </c>
      <c r="S137" s="82">
        <f t="shared" si="2"/>
        <v>180631</v>
      </c>
      <c r="T137" s="83">
        <v>0.9847146945983801</v>
      </c>
      <c r="U137" s="84"/>
      <c r="V137" s="84"/>
      <c r="W137" s="84"/>
      <c r="X137" s="84">
        <v>11369.0</v>
      </c>
      <c r="Y137" s="84">
        <v>85.0</v>
      </c>
      <c r="Z137" s="84">
        <v>667.0</v>
      </c>
      <c r="AA137" s="84"/>
      <c r="AB137" s="84">
        <v>509.0</v>
      </c>
      <c r="AC137" s="84"/>
      <c r="AD137" s="84"/>
      <c r="AE137" s="84"/>
      <c r="AF137" s="84"/>
      <c r="AG137" s="84"/>
      <c r="AH137" s="84"/>
      <c r="AI137" s="84"/>
      <c r="AJ137" s="79">
        <v>165240.0</v>
      </c>
      <c r="AK137" s="76"/>
      <c r="AL137" s="76"/>
      <c r="AM137" s="76"/>
      <c r="AN137" s="76"/>
      <c r="AO137" s="76"/>
      <c r="AP137" s="76"/>
      <c r="AQ137" s="76"/>
      <c r="AR137" s="85"/>
      <c r="AS137" s="76"/>
      <c r="AT137" s="76"/>
      <c r="AU137" s="76"/>
      <c r="AV137" s="76"/>
      <c r="AW137" s="76"/>
      <c r="AX137" s="76"/>
      <c r="AY137" s="76"/>
      <c r="AZ137" s="85"/>
      <c r="BA137" s="76"/>
      <c r="BB137" s="76"/>
      <c r="BC137" s="76"/>
      <c r="BD137" s="76"/>
      <c r="BE137" s="76"/>
      <c r="BF137" s="76"/>
      <c r="BG137" s="76"/>
      <c r="BH137" s="81"/>
      <c r="BI137" s="76"/>
      <c r="BJ137" s="76"/>
      <c r="BK137" s="76"/>
      <c r="BL137" s="76"/>
      <c r="BM137" s="76"/>
      <c r="BN137" s="76"/>
      <c r="BO137" s="76"/>
      <c r="BP137" s="81"/>
      <c r="BQ137" s="86"/>
      <c r="BR137" s="12"/>
      <c r="BS137" s="12"/>
      <c r="BT137" s="12"/>
      <c r="BU137" s="12"/>
      <c r="BV137" s="12"/>
      <c r="BW137" s="12"/>
      <c r="BX137" s="87"/>
      <c r="BY137" s="76"/>
      <c r="BZ137" s="76"/>
      <c r="CA137" s="76"/>
      <c r="CB137" s="76"/>
      <c r="CC137" s="76"/>
      <c r="CD137" s="76"/>
      <c r="CE137" s="76"/>
      <c r="CF137" s="81"/>
      <c r="CG137" s="76"/>
      <c r="CH137" s="76"/>
      <c r="CI137" s="76"/>
      <c r="CJ137" s="76"/>
      <c r="CK137" s="76"/>
      <c r="CL137" s="76"/>
      <c r="CM137" s="76"/>
      <c r="CN137" s="76"/>
    </row>
    <row r="138">
      <c r="A138" s="41" t="s">
        <v>879</v>
      </c>
      <c r="B138" s="94"/>
      <c r="C138" s="94" t="s">
        <v>331</v>
      </c>
      <c r="D138" s="78" t="s">
        <v>880</v>
      </c>
      <c r="E138" s="85"/>
      <c r="F138" s="80" t="s">
        <v>547</v>
      </c>
      <c r="G138" s="41">
        <v>1347.0</v>
      </c>
      <c r="H138" s="41">
        <v>47786.0</v>
      </c>
      <c r="I138" s="41">
        <v>167.0</v>
      </c>
      <c r="J138" s="76"/>
      <c r="K138" s="41">
        <v>273217.0</v>
      </c>
      <c r="L138" s="41">
        <v>274731.0</v>
      </c>
      <c r="M138" s="81"/>
      <c r="N138" s="3">
        <v>2023.0</v>
      </c>
      <c r="O138" s="76">
        <f t="shared" ref="O138:O140" si="42">G138+I138</f>
        <v>1514</v>
      </c>
      <c r="P138" s="41" t="s">
        <v>548</v>
      </c>
      <c r="Q138" s="76">
        <f>K138</f>
        <v>273217</v>
      </c>
      <c r="R138" s="79" t="s">
        <v>881</v>
      </c>
      <c r="S138" s="82">
        <f t="shared" si="2"/>
        <v>274731</v>
      </c>
      <c r="T138" s="83">
        <v>0.994489154846013</v>
      </c>
      <c r="U138" s="84">
        <v>164782.0</v>
      </c>
      <c r="V138" s="84">
        <v>78621.0</v>
      </c>
      <c r="W138" s="84">
        <v>2973.0</v>
      </c>
      <c r="X138" s="84">
        <v>2063.0</v>
      </c>
      <c r="Y138" s="84">
        <v>17.0</v>
      </c>
      <c r="Z138" s="84">
        <v>1307.0</v>
      </c>
      <c r="AA138" s="84">
        <v>2734.0</v>
      </c>
      <c r="AB138" s="84"/>
      <c r="AC138" s="84"/>
      <c r="AD138" s="84"/>
      <c r="AE138" s="84">
        <v>20672.0</v>
      </c>
      <c r="AF138" s="84">
        <v>48.0</v>
      </c>
      <c r="AG138" s="84"/>
      <c r="AH138" s="84"/>
      <c r="AI138" s="84"/>
      <c r="AJ138" s="79"/>
      <c r="AK138" s="76"/>
      <c r="AL138" s="76"/>
      <c r="AM138" s="76"/>
      <c r="AN138" s="76"/>
      <c r="AO138" s="76"/>
      <c r="AP138" s="76"/>
      <c r="AQ138" s="76"/>
      <c r="AR138" s="85"/>
      <c r="AS138" s="76"/>
      <c r="AT138" s="76"/>
      <c r="AU138" s="76"/>
      <c r="AV138" s="76"/>
      <c r="AW138" s="76"/>
      <c r="AX138" s="76"/>
      <c r="AY138" s="76"/>
      <c r="AZ138" s="85"/>
      <c r="BA138" s="76"/>
      <c r="BB138" s="76"/>
      <c r="BC138" s="76"/>
      <c r="BD138" s="76"/>
      <c r="BE138" s="76"/>
      <c r="BF138" s="76"/>
      <c r="BG138" s="76"/>
      <c r="BH138" s="81"/>
      <c r="BI138" s="76"/>
      <c r="BJ138" s="76"/>
      <c r="BK138" s="76"/>
      <c r="BL138" s="76"/>
      <c r="BM138" s="76"/>
      <c r="BN138" s="76"/>
      <c r="BO138" s="76"/>
      <c r="BP138" s="81"/>
      <c r="BQ138" s="86"/>
      <c r="BR138" s="12"/>
      <c r="BS138" s="12"/>
      <c r="BT138" s="12"/>
      <c r="BU138" s="12"/>
      <c r="BV138" s="12"/>
      <c r="BW138" s="12"/>
      <c r="BX138" s="87"/>
      <c r="BY138" s="76"/>
      <c r="BZ138" s="76"/>
      <c r="CA138" s="76"/>
      <c r="CB138" s="76"/>
      <c r="CC138" s="76"/>
      <c r="CD138" s="76"/>
      <c r="CE138" s="76"/>
      <c r="CF138" s="81"/>
      <c r="CG138" s="76"/>
      <c r="CH138" s="76"/>
      <c r="CI138" s="76"/>
      <c r="CJ138" s="76"/>
      <c r="CK138" s="76"/>
      <c r="CL138" s="76"/>
      <c r="CM138" s="76"/>
      <c r="CN138" s="76"/>
    </row>
    <row r="139">
      <c r="A139" s="41" t="s">
        <v>882</v>
      </c>
      <c r="B139" s="94"/>
      <c r="C139" s="94" t="s">
        <v>333</v>
      </c>
      <c r="D139" s="18" t="s">
        <v>435</v>
      </c>
      <c r="E139" s="79"/>
      <c r="F139" s="80" t="s">
        <v>604</v>
      </c>
      <c r="G139" s="41">
        <v>5438.0</v>
      </c>
      <c r="H139" s="41">
        <v>90626.0</v>
      </c>
      <c r="I139" s="41">
        <v>3189.0</v>
      </c>
      <c r="J139" s="76"/>
      <c r="K139" s="76"/>
      <c r="L139" s="76"/>
      <c r="M139" s="81"/>
      <c r="N139" s="3">
        <v>2023.0</v>
      </c>
      <c r="O139" s="76">
        <f t="shared" si="42"/>
        <v>8627</v>
      </c>
      <c r="P139" s="41" t="s">
        <v>548</v>
      </c>
      <c r="Q139" s="41" t="s">
        <v>554</v>
      </c>
      <c r="R139" s="79" t="s">
        <v>883</v>
      </c>
      <c r="S139" s="82">
        <f t="shared" si="2"/>
        <v>8627</v>
      </c>
      <c r="T139" s="83"/>
      <c r="U139" s="84"/>
      <c r="V139" s="84"/>
      <c r="W139" s="84"/>
      <c r="X139" s="84"/>
      <c r="Y139" s="84"/>
      <c r="Z139" s="84"/>
      <c r="AA139" s="84"/>
      <c r="AB139" s="84"/>
      <c r="AC139" s="84"/>
      <c r="AD139" s="84"/>
      <c r="AE139" s="84"/>
      <c r="AF139" s="84"/>
      <c r="AG139" s="84"/>
      <c r="AH139" s="84"/>
      <c r="AI139" s="84"/>
      <c r="AJ139" s="79"/>
      <c r="AK139" s="41">
        <v>6357.0</v>
      </c>
      <c r="AL139" s="41">
        <v>78879.0</v>
      </c>
      <c r="AM139" s="41">
        <v>3397.0</v>
      </c>
      <c r="AN139" s="76"/>
      <c r="AO139" s="41">
        <v>1151578.0</v>
      </c>
      <c r="AP139" s="41">
        <v>1161332.0</v>
      </c>
      <c r="AQ139" s="76"/>
      <c r="AR139" s="85"/>
      <c r="AS139" s="76"/>
      <c r="AT139" s="76"/>
      <c r="AU139" s="76"/>
      <c r="AV139" s="76"/>
      <c r="AW139" s="76"/>
      <c r="AX139" s="76"/>
      <c r="AY139" s="76"/>
      <c r="AZ139" s="85"/>
      <c r="BA139" s="76"/>
      <c r="BB139" s="76"/>
      <c r="BC139" s="76"/>
      <c r="BD139" s="76"/>
      <c r="BE139" s="76"/>
      <c r="BF139" s="76"/>
      <c r="BG139" s="76"/>
      <c r="BH139" s="81"/>
      <c r="BI139" s="76"/>
      <c r="BJ139" s="76"/>
      <c r="BK139" s="76"/>
      <c r="BL139" s="76"/>
      <c r="BM139" s="76"/>
      <c r="BN139" s="76"/>
      <c r="BO139" s="76"/>
      <c r="BP139" s="81"/>
      <c r="BQ139" s="86"/>
      <c r="BR139" s="12"/>
      <c r="BS139" s="12"/>
      <c r="BT139" s="12"/>
      <c r="BU139" s="12"/>
      <c r="BV139" s="12"/>
      <c r="BW139" s="12"/>
      <c r="BX139" s="87"/>
      <c r="BY139" s="76"/>
      <c r="BZ139" s="76"/>
      <c r="CA139" s="76"/>
      <c r="CB139" s="76"/>
      <c r="CC139" s="76"/>
      <c r="CD139" s="76"/>
      <c r="CE139" s="76"/>
      <c r="CF139" s="81"/>
      <c r="CG139" s="76"/>
      <c r="CH139" s="76"/>
      <c r="CI139" s="76"/>
      <c r="CJ139" s="76"/>
      <c r="CK139" s="76"/>
      <c r="CL139" s="76"/>
      <c r="CM139" s="76"/>
      <c r="CN139" s="76"/>
    </row>
    <row r="140">
      <c r="A140" s="76" t="s">
        <v>164</v>
      </c>
      <c r="B140" s="94"/>
      <c r="C140" s="94" t="s">
        <v>334</v>
      </c>
      <c r="D140" s="78" t="s">
        <v>884</v>
      </c>
      <c r="E140" s="85"/>
      <c r="F140" s="80" t="s">
        <v>547</v>
      </c>
      <c r="G140" s="41">
        <v>3173.0</v>
      </c>
      <c r="H140" s="76"/>
      <c r="I140" s="41">
        <v>215.0</v>
      </c>
      <c r="J140" s="76"/>
      <c r="K140" s="41">
        <v>169931.0</v>
      </c>
      <c r="L140" s="41">
        <v>173319.0</v>
      </c>
      <c r="M140" s="81"/>
      <c r="N140" s="3">
        <v>2023.0</v>
      </c>
      <c r="O140" s="76">
        <f t="shared" si="42"/>
        <v>3388</v>
      </c>
      <c r="P140" s="41" t="s">
        <v>548</v>
      </c>
      <c r="Q140" s="76">
        <f t="shared" ref="Q140:Q141" si="43">K140</f>
        <v>169931</v>
      </c>
      <c r="R140" s="79" t="s">
        <v>885</v>
      </c>
      <c r="S140" s="82">
        <f t="shared" si="2"/>
        <v>173319</v>
      </c>
      <c r="T140" s="83">
        <v>0.9804522297036101</v>
      </c>
      <c r="U140" s="84"/>
      <c r="V140" s="84"/>
      <c r="W140" s="84"/>
      <c r="X140" s="84"/>
      <c r="Y140" s="84"/>
      <c r="Z140" s="84"/>
      <c r="AA140" s="84"/>
      <c r="AB140" s="84"/>
      <c r="AC140" s="84"/>
      <c r="AD140" s="84"/>
      <c r="AE140" s="84"/>
      <c r="AF140" s="84"/>
      <c r="AG140" s="84"/>
      <c r="AH140" s="84"/>
      <c r="AI140" s="84"/>
      <c r="AJ140" s="79"/>
      <c r="AK140" s="76"/>
      <c r="AL140" s="76"/>
      <c r="AM140" s="76"/>
      <c r="AN140" s="76"/>
      <c r="AO140" s="76"/>
      <c r="AP140" s="76"/>
      <c r="AQ140" s="76"/>
      <c r="AR140" s="85"/>
      <c r="AS140" s="76"/>
      <c r="AT140" s="76"/>
      <c r="AU140" s="76"/>
      <c r="AV140" s="76"/>
      <c r="AW140" s="76"/>
      <c r="AX140" s="76"/>
      <c r="AY140" s="76"/>
      <c r="AZ140" s="85"/>
      <c r="BA140" s="76"/>
      <c r="BB140" s="76"/>
      <c r="BC140" s="76"/>
      <c r="BD140" s="76"/>
      <c r="BE140" s="76"/>
      <c r="BF140" s="76"/>
      <c r="BG140" s="76"/>
      <c r="BH140" s="81"/>
      <c r="BI140" s="76"/>
      <c r="BJ140" s="76"/>
      <c r="BK140" s="76"/>
      <c r="BL140" s="76"/>
      <c r="BM140" s="76"/>
      <c r="BN140" s="76"/>
      <c r="BO140" s="76"/>
      <c r="BP140" s="81"/>
      <c r="BQ140" s="86"/>
      <c r="BR140" s="12"/>
      <c r="BS140" s="12"/>
      <c r="BT140" s="12"/>
      <c r="BU140" s="12"/>
      <c r="BV140" s="12"/>
      <c r="BW140" s="12"/>
      <c r="BX140" s="87"/>
      <c r="BY140" s="76"/>
      <c r="BZ140" s="76"/>
      <c r="CA140" s="76"/>
      <c r="CB140" s="76"/>
      <c r="CC140" s="76"/>
      <c r="CD140" s="76"/>
      <c r="CE140" s="76"/>
      <c r="CF140" s="81"/>
      <c r="CG140" s="76"/>
      <c r="CH140" s="76"/>
      <c r="CI140" s="76"/>
      <c r="CJ140" s="76"/>
      <c r="CK140" s="76"/>
      <c r="CL140" s="76"/>
      <c r="CM140" s="76"/>
      <c r="CN140" s="76"/>
    </row>
    <row r="141">
      <c r="A141" s="76" t="s">
        <v>165</v>
      </c>
      <c r="B141" s="94"/>
      <c r="C141" s="94" t="s">
        <v>335</v>
      </c>
      <c r="D141" s="18" t="s">
        <v>436</v>
      </c>
      <c r="E141" s="85"/>
      <c r="F141" s="80" t="s">
        <v>569</v>
      </c>
      <c r="G141" s="41">
        <v>195.0</v>
      </c>
      <c r="H141" s="41">
        <v>7877.0</v>
      </c>
      <c r="I141" s="41">
        <v>1406.0</v>
      </c>
      <c r="J141" s="41">
        <v>1601.0</v>
      </c>
      <c r="K141" s="41">
        <v>205417.0</v>
      </c>
      <c r="L141" s="41">
        <v>207018.0</v>
      </c>
      <c r="M141" s="81"/>
      <c r="N141" s="3">
        <v>2023.0</v>
      </c>
      <c r="O141" s="76">
        <f>J141</f>
        <v>1601</v>
      </c>
      <c r="P141" s="41" t="s">
        <v>548</v>
      </c>
      <c r="Q141" s="76">
        <f t="shared" si="43"/>
        <v>205417</v>
      </c>
      <c r="R141" s="79" t="s">
        <v>886</v>
      </c>
      <c r="S141" s="82">
        <f t="shared" si="2"/>
        <v>207018</v>
      </c>
      <c r="T141" s="83">
        <v>0.9922663729723985</v>
      </c>
      <c r="U141" s="84">
        <v>189227.0</v>
      </c>
      <c r="V141" s="84"/>
      <c r="W141" s="84">
        <v>3131.0</v>
      </c>
      <c r="X141" s="84"/>
      <c r="Y141" s="84">
        <v>97.0</v>
      </c>
      <c r="Z141" s="84">
        <v>4639.0</v>
      </c>
      <c r="AA141" s="84">
        <v>4380.0</v>
      </c>
      <c r="AB141" s="84">
        <v>59.0</v>
      </c>
      <c r="AC141" s="84"/>
      <c r="AD141" s="84"/>
      <c r="AE141" s="84">
        <v>3884.0</v>
      </c>
      <c r="AF141" s="84"/>
      <c r="AG141" s="84"/>
      <c r="AH141" s="84"/>
      <c r="AI141" s="84"/>
      <c r="AJ141" s="79"/>
      <c r="AK141" s="76"/>
      <c r="AL141" s="76"/>
      <c r="AM141" s="76"/>
      <c r="AN141" s="76"/>
      <c r="AO141" s="76"/>
      <c r="AP141" s="76"/>
      <c r="AQ141" s="76"/>
      <c r="AR141" s="85"/>
      <c r="AS141" s="76"/>
      <c r="AT141" s="76"/>
      <c r="AU141" s="76"/>
      <c r="AV141" s="76"/>
      <c r="AW141" s="76"/>
      <c r="AX141" s="76"/>
      <c r="AY141" s="76"/>
      <c r="AZ141" s="85"/>
      <c r="BA141" s="76"/>
      <c r="BB141" s="76"/>
      <c r="BC141" s="76"/>
      <c r="BD141" s="76"/>
      <c r="BE141" s="76"/>
      <c r="BF141" s="76"/>
      <c r="BG141" s="76"/>
      <c r="BH141" s="81"/>
      <c r="BI141" s="76"/>
      <c r="BJ141" s="76"/>
      <c r="BK141" s="76"/>
      <c r="BL141" s="76"/>
      <c r="BM141" s="76"/>
      <c r="BN141" s="76"/>
      <c r="BO141" s="76"/>
      <c r="BP141" s="81"/>
      <c r="BQ141" s="86"/>
      <c r="BR141" s="12"/>
      <c r="BS141" s="12"/>
      <c r="BT141" s="12"/>
      <c r="BU141" s="12"/>
      <c r="BV141" s="12"/>
      <c r="BW141" s="12"/>
      <c r="BX141" s="87"/>
      <c r="BY141" s="76"/>
      <c r="BZ141" s="76"/>
      <c r="CA141" s="76"/>
      <c r="CB141" s="76"/>
      <c r="CC141" s="76"/>
      <c r="CD141" s="76"/>
      <c r="CE141" s="76"/>
      <c r="CF141" s="81"/>
      <c r="CG141" s="76"/>
      <c r="CH141" s="76"/>
      <c r="CI141" s="76"/>
      <c r="CJ141" s="76"/>
      <c r="CK141" s="76"/>
      <c r="CL141" s="76"/>
      <c r="CM141" s="76"/>
      <c r="CN141" s="76"/>
    </row>
    <row r="142">
      <c r="A142" s="76" t="s">
        <v>166</v>
      </c>
      <c r="B142" s="94"/>
      <c r="C142" s="94" t="s">
        <v>336</v>
      </c>
      <c r="D142" s="78" t="s">
        <v>887</v>
      </c>
      <c r="E142" s="79"/>
      <c r="F142" s="80" t="s">
        <v>554</v>
      </c>
      <c r="G142" s="76"/>
      <c r="H142" s="76"/>
      <c r="I142" s="76"/>
      <c r="J142" s="76"/>
      <c r="K142" s="76"/>
      <c r="L142" s="76"/>
      <c r="M142" s="81"/>
      <c r="N142" s="3">
        <v>2023.0</v>
      </c>
      <c r="O142" s="41" t="s">
        <v>554</v>
      </c>
      <c r="P142" s="41" t="s">
        <v>554</v>
      </c>
      <c r="Q142" s="41" t="s">
        <v>554</v>
      </c>
      <c r="R142" s="79" t="s">
        <v>888</v>
      </c>
      <c r="S142" s="82" t="str">
        <f t="shared" si="2"/>
        <v>n.a</v>
      </c>
      <c r="T142" s="83"/>
      <c r="U142" s="84"/>
      <c r="V142" s="84"/>
      <c r="W142" s="84"/>
      <c r="X142" s="84"/>
      <c r="Y142" s="84"/>
      <c r="Z142" s="84"/>
      <c r="AA142" s="84"/>
      <c r="AB142" s="84"/>
      <c r="AC142" s="84"/>
      <c r="AD142" s="84"/>
      <c r="AE142" s="84"/>
      <c r="AF142" s="84"/>
      <c r="AG142" s="84"/>
      <c r="AH142" s="84"/>
      <c r="AI142" s="84"/>
      <c r="AJ142" s="79"/>
      <c r="AK142" s="76"/>
      <c r="AL142" s="76"/>
      <c r="AM142" s="76"/>
      <c r="AN142" s="76"/>
      <c r="AO142" s="76"/>
      <c r="AP142" s="76"/>
      <c r="AQ142" s="76"/>
      <c r="AR142" s="85"/>
      <c r="AS142" s="76"/>
      <c r="AT142" s="76"/>
      <c r="AU142" s="76"/>
      <c r="AV142" s="76"/>
      <c r="AW142" s="76"/>
      <c r="AX142" s="76"/>
      <c r="AY142" s="76"/>
      <c r="AZ142" s="85"/>
      <c r="BA142" s="76"/>
      <c r="BB142" s="76"/>
      <c r="BC142" s="76"/>
      <c r="BD142" s="76"/>
      <c r="BE142" s="76"/>
      <c r="BF142" s="76"/>
      <c r="BG142" s="76"/>
      <c r="BH142" s="81"/>
      <c r="BI142" s="76"/>
      <c r="BJ142" s="76"/>
      <c r="BK142" s="76"/>
      <c r="BL142" s="76"/>
      <c r="BM142" s="76"/>
      <c r="BN142" s="76"/>
      <c r="BO142" s="76"/>
      <c r="BP142" s="81"/>
      <c r="BQ142" s="86"/>
      <c r="BR142" s="12"/>
      <c r="BS142" s="12"/>
      <c r="BT142" s="12"/>
      <c r="BU142" s="12"/>
      <c r="BV142" s="12"/>
      <c r="BW142" s="12"/>
      <c r="BX142" s="87"/>
      <c r="BY142" s="76"/>
      <c r="BZ142" s="76"/>
      <c r="CA142" s="76"/>
      <c r="CB142" s="76"/>
      <c r="CC142" s="76"/>
      <c r="CD142" s="76"/>
      <c r="CE142" s="76"/>
      <c r="CF142" s="81"/>
      <c r="CG142" s="76"/>
      <c r="CH142" s="76"/>
      <c r="CI142" s="76"/>
      <c r="CJ142" s="76"/>
      <c r="CK142" s="76"/>
      <c r="CL142" s="76"/>
      <c r="CM142" s="76"/>
      <c r="CN142" s="76"/>
    </row>
    <row r="143">
      <c r="A143" s="76" t="s">
        <v>167</v>
      </c>
      <c r="B143" s="84"/>
      <c r="C143" s="78" t="s">
        <v>889</v>
      </c>
      <c r="D143" s="88" t="s">
        <v>890</v>
      </c>
      <c r="E143" s="101"/>
      <c r="F143" s="80" t="s">
        <v>588</v>
      </c>
      <c r="G143" s="41">
        <v>37235.0</v>
      </c>
      <c r="H143" s="76"/>
      <c r="I143" s="41">
        <v>54070.0</v>
      </c>
      <c r="J143" s="41"/>
      <c r="K143" s="41"/>
      <c r="L143" s="41"/>
      <c r="M143" s="81"/>
      <c r="N143" s="3">
        <v>2023.0</v>
      </c>
      <c r="O143" s="41">
        <v>37235.0</v>
      </c>
      <c r="P143" s="41" t="s">
        <v>508</v>
      </c>
      <c r="Q143" s="41" t="s">
        <v>554</v>
      </c>
      <c r="R143" s="84" t="s">
        <v>891</v>
      </c>
      <c r="S143" s="82">
        <f t="shared" si="2"/>
        <v>37235</v>
      </c>
      <c r="T143" s="83"/>
      <c r="U143" s="84"/>
      <c r="V143" s="84"/>
      <c r="W143" s="84"/>
      <c r="X143" s="84"/>
      <c r="Y143" s="84"/>
      <c r="Z143" s="84"/>
      <c r="AA143" s="84"/>
      <c r="AB143" s="84"/>
      <c r="AC143" s="84"/>
      <c r="AD143" s="84"/>
      <c r="AE143" s="84"/>
      <c r="AF143" s="84"/>
      <c r="AG143" s="84"/>
      <c r="AH143" s="84"/>
      <c r="AI143" s="84"/>
      <c r="AJ143" s="79"/>
      <c r="AK143" s="92">
        <v>41021.0</v>
      </c>
      <c r="AL143" s="12"/>
      <c r="AM143" s="92">
        <v>67999.0</v>
      </c>
      <c r="AN143" s="12"/>
      <c r="AO143" s="113">
        <v>2500000.0</v>
      </c>
      <c r="AP143" s="76"/>
      <c r="AQ143" s="76"/>
      <c r="AR143" s="85"/>
      <c r="AS143" s="76"/>
      <c r="AT143" s="76"/>
      <c r="AU143" s="76"/>
      <c r="AV143" s="76"/>
      <c r="AW143" s="76"/>
      <c r="AX143" s="76"/>
      <c r="AY143" s="76"/>
      <c r="AZ143" s="85"/>
      <c r="BA143" s="76"/>
      <c r="BB143" s="76"/>
      <c r="BC143" s="76"/>
      <c r="BD143" s="76"/>
      <c r="BE143" s="76"/>
      <c r="BF143" s="76"/>
      <c r="BG143" s="76"/>
      <c r="BH143" s="81"/>
      <c r="BI143" s="76"/>
      <c r="BJ143" s="76"/>
      <c r="BK143" s="76"/>
      <c r="BL143" s="76"/>
      <c r="BM143" s="76"/>
      <c r="BN143" s="76"/>
      <c r="BO143" s="76"/>
      <c r="BP143" s="81"/>
      <c r="BQ143" s="86"/>
      <c r="BR143" s="12"/>
      <c r="BS143" s="12"/>
      <c r="BT143" s="12"/>
      <c r="BU143" s="12"/>
      <c r="BV143" s="12"/>
      <c r="BW143" s="12"/>
      <c r="BX143" s="87"/>
      <c r="BY143" s="76"/>
      <c r="BZ143" s="76"/>
      <c r="CA143" s="76"/>
      <c r="CB143" s="76"/>
      <c r="CC143" s="76"/>
      <c r="CD143" s="76"/>
      <c r="CE143" s="76"/>
      <c r="CF143" s="81"/>
      <c r="CG143" s="76"/>
      <c r="CH143" s="76"/>
      <c r="CI143" s="76"/>
      <c r="CJ143" s="76"/>
      <c r="CK143" s="76"/>
      <c r="CL143" s="76"/>
      <c r="CM143" s="76"/>
      <c r="CN143" s="76"/>
    </row>
    <row r="144">
      <c r="A144" s="76" t="s">
        <v>168</v>
      </c>
      <c r="B144" s="77"/>
      <c r="C144" s="77" t="s">
        <v>338</v>
      </c>
      <c r="D144" s="78" t="s">
        <v>892</v>
      </c>
      <c r="E144" s="85"/>
      <c r="F144" s="80">
        <v>2023.0</v>
      </c>
      <c r="G144" s="41">
        <v>1591.0</v>
      </c>
      <c r="H144" s="76"/>
      <c r="I144" s="41">
        <v>3278.0</v>
      </c>
      <c r="J144" s="41">
        <v>4869.0</v>
      </c>
      <c r="K144" s="41"/>
      <c r="L144" s="76"/>
      <c r="M144" s="81"/>
      <c r="N144" s="3">
        <v>2023.0</v>
      </c>
      <c r="O144" s="76">
        <f>J144</f>
        <v>4869</v>
      </c>
      <c r="P144" s="41" t="s">
        <v>548</v>
      </c>
      <c r="Q144" s="76">
        <f>92069+1695+645</f>
        <v>94409</v>
      </c>
      <c r="R144" s="84" t="s">
        <v>893</v>
      </c>
      <c r="S144" s="82">
        <f t="shared" si="2"/>
        <v>99278</v>
      </c>
      <c r="T144" s="83">
        <v>0.9509559016096215</v>
      </c>
      <c r="U144" s="84">
        <v>92069.0</v>
      </c>
      <c r="V144" s="84"/>
      <c r="W144" s="84"/>
      <c r="X144" s="84">
        <v>1695.0</v>
      </c>
      <c r="Y144" s="84"/>
      <c r="Z144" s="84"/>
      <c r="AA144" s="84"/>
      <c r="AB144" s="84"/>
      <c r="AC144" s="84"/>
      <c r="AD144" s="84"/>
      <c r="AE144" s="84"/>
      <c r="AF144" s="84"/>
      <c r="AG144" s="84"/>
      <c r="AH144" s="84"/>
      <c r="AI144" s="84"/>
      <c r="AJ144" s="79">
        <v>645.0</v>
      </c>
      <c r="AK144" s="76"/>
      <c r="AL144" s="76"/>
      <c r="AM144" s="76"/>
      <c r="AN144" s="76"/>
      <c r="AO144" s="76"/>
      <c r="AP144" s="76"/>
      <c r="AQ144" s="76"/>
      <c r="AR144" s="85"/>
      <c r="AS144" s="76"/>
      <c r="AT144" s="76"/>
      <c r="AU144" s="76"/>
      <c r="AV144" s="76"/>
      <c r="AW144" s="76"/>
      <c r="AX144" s="76"/>
      <c r="AY144" s="76"/>
      <c r="AZ144" s="85"/>
      <c r="BA144" s="76"/>
      <c r="BB144" s="76"/>
      <c r="BC144" s="76"/>
      <c r="BD144" s="76"/>
      <c r="BE144" s="76"/>
      <c r="BF144" s="76"/>
      <c r="BG144" s="76"/>
      <c r="BH144" s="81"/>
      <c r="BI144" s="76"/>
      <c r="BJ144" s="76"/>
      <c r="BK144" s="76"/>
      <c r="BL144" s="76"/>
      <c r="BM144" s="76"/>
      <c r="BN144" s="76"/>
      <c r="BO144" s="76"/>
      <c r="BP144" s="81"/>
      <c r="BQ144" s="86"/>
      <c r="BR144" s="12"/>
      <c r="BS144" s="12"/>
      <c r="BT144" s="12"/>
      <c r="BU144" s="12"/>
      <c r="BV144" s="12"/>
      <c r="BW144" s="12"/>
      <c r="BX144" s="87"/>
      <c r="BY144" s="76"/>
      <c r="BZ144" s="76"/>
      <c r="CA144" s="76"/>
      <c r="CB144" s="76"/>
      <c r="CC144" s="76"/>
      <c r="CD144" s="76"/>
      <c r="CE144" s="76"/>
      <c r="CF144" s="81"/>
      <c r="CG144" s="76"/>
      <c r="CH144" s="76"/>
      <c r="CI144" s="76"/>
      <c r="CJ144" s="76"/>
      <c r="CK144" s="76"/>
      <c r="CL144" s="76"/>
      <c r="CM144" s="76"/>
      <c r="CN144" s="76"/>
    </row>
    <row r="145">
      <c r="A145" s="76" t="s">
        <v>169</v>
      </c>
      <c r="B145" s="77"/>
      <c r="C145" s="77" t="s">
        <v>339</v>
      </c>
      <c r="D145" s="78" t="s">
        <v>894</v>
      </c>
      <c r="E145" s="79"/>
      <c r="F145" s="80">
        <v>2023.0</v>
      </c>
      <c r="G145" s="41">
        <v>0.0</v>
      </c>
      <c r="H145" s="41">
        <v>2518.0</v>
      </c>
      <c r="I145" s="76"/>
      <c r="J145" s="76"/>
      <c r="K145" s="41"/>
      <c r="L145" s="41">
        <v>4113.0</v>
      </c>
      <c r="M145" s="81"/>
      <c r="N145" s="3">
        <v>2023.0</v>
      </c>
      <c r="O145" s="76">
        <f>H145</f>
        <v>2518</v>
      </c>
      <c r="P145" s="41" t="s">
        <v>508</v>
      </c>
      <c r="Q145" s="76">
        <f>1359+130+105</f>
        <v>1594</v>
      </c>
      <c r="R145" s="84" t="s">
        <v>895</v>
      </c>
      <c r="S145" s="82">
        <f t="shared" si="2"/>
        <v>4112</v>
      </c>
      <c r="T145" s="83">
        <v>0.38764591439688717</v>
      </c>
      <c r="U145" s="84"/>
      <c r="V145" s="84"/>
      <c r="W145" s="84">
        <v>1359.0</v>
      </c>
      <c r="X145" s="84"/>
      <c r="Y145" s="84">
        <v>130.0</v>
      </c>
      <c r="Z145" s="84">
        <v>105.0</v>
      </c>
      <c r="AA145" s="84"/>
      <c r="AB145" s="84"/>
      <c r="AC145" s="84"/>
      <c r="AD145" s="84"/>
      <c r="AE145" s="84"/>
      <c r="AF145" s="84"/>
      <c r="AG145" s="84"/>
      <c r="AH145" s="84"/>
      <c r="AI145" s="84"/>
      <c r="AJ145" s="79"/>
      <c r="AK145" s="76"/>
      <c r="AL145" s="76"/>
      <c r="AM145" s="76"/>
      <c r="AN145" s="76"/>
      <c r="AO145" s="76"/>
      <c r="AP145" s="76"/>
      <c r="AQ145" s="76"/>
      <c r="AR145" s="85"/>
      <c r="AS145" s="76"/>
      <c r="AT145" s="76"/>
      <c r="AU145" s="76"/>
      <c r="AV145" s="76"/>
      <c r="AW145" s="76"/>
      <c r="AX145" s="76"/>
      <c r="AY145" s="76"/>
      <c r="AZ145" s="85"/>
      <c r="BA145" s="76"/>
      <c r="BB145" s="76"/>
      <c r="BC145" s="76"/>
      <c r="BD145" s="76"/>
      <c r="BE145" s="76"/>
      <c r="BF145" s="76"/>
      <c r="BG145" s="76"/>
      <c r="BH145" s="81"/>
      <c r="BI145" s="76"/>
      <c r="BJ145" s="76"/>
      <c r="BK145" s="76"/>
      <c r="BL145" s="76"/>
      <c r="BM145" s="76"/>
      <c r="BN145" s="76"/>
      <c r="BO145" s="76"/>
      <c r="BP145" s="81"/>
      <c r="BQ145" s="86"/>
      <c r="BR145" s="12"/>
      <c r="BS145" s="12"/>
      <c r="BT145" s="12"/>
      <c r="BU145" s="12"/>
      <c r="BV145" s="12"/>
      <c r="BW145" s="12"/>
      <c r="BX145" s="87"/>
      <c r="BY145" s="76"/>
      <c r="BZ145" s="76"/>
      <c r="CA145" s="76"/>
      <c r="CB145" s="76"/>
      <c r="CC145" s="76"/>
      <c r="CD145" s="76"/>
      <c r="CE145" s="76"/>
      <c r="CF145" s="81"/>
      <c r="CG145" s="76"/>
      <c r="CH145" s="76"/>
      <c r="CI145" s="76"/>
      <c r="CJ145" s="76"/>
      <c r="CK145" s="76"/>
      <c r="CL145" s="76"/>
      <c r="CM145" s="76"/>
      <c r="CN145" s="76"/>
    </row>
    <row r="146">
      <c r="A146" s="96" t="s">
        <v>177</v>
      </c>
      <c r="B146" s="94"/>
      <c r="C146" s="94" t="s">
        <v>346</v>
      </c>
      <c r="D146" s="17" t="s">
        <v>896</v>
      </c>
      <c r="E146" s="112"/>
      <c r="F146" s="80" t="s">
        <v>652</v>
      </c>
      <c r="G146" s="41">
        <v>7920000.0</v>
      </c>
      <c r="H146" s="76"/>
      <c r="I146" s="41">
        <v>70000.0</v>
      </c>
      <c r="J146" s="76"/>
      <c r="K146" s="41">
        <v>1.5E7</v>
      </c>
      <c r="L146" s="41">
        <v>2.3E7</v>
      </c>
      <c r="M146" s="81"/>
      <c r="N146" s="3">
        <v>2023.0</v>
      </c>
      <c r="O146" s="76">
        <f>G146+I146</f>
        <v>7990000</v>
      </c>
      <c r="P146" s="41" t="s">
        <v>548</v>
      </c>
      <c r="Q146" s="76">
        <f>K146</f>
        <v>15000000</v>
      </c>
      <c r="R146" s="84" t="s">
        <v>897</v>
      </c>
      <c r="S146" s="82">
        <f t="shared" si="2"/>
        <v>22990000</v>
      </c>
      <c r="T146" s="83">
        <v>0.6524575902566333</v>
      </c>
      <c r="U146" s="84">
        <v>1200000.0</v>
      </c>
      <c r="V146" s="84"/>
      <c r="W146" s="84">
        <v>4600000.0</v>
      </c>
      <c r="X146" s="84"/>
      <c r="Y146" s="84">
        <v>100000.0</v>
      </c>
      <c r="Z146" s="84">
        <v>11000.0</v>
      </c>
      <c r="AA146" s="84"/>
      <c r="AB146" s="84"/>
      <c r="AC146" s="84"/>
      <c r="AD146" s="84"/>
      <c r="AE146" s="84">
        <v>9000000.0</v>
      </c>
      <c r="AF146" s="84"/>
      <c r="AG146" s="84"/>
      <c r="AH146" s="84"/>
      <c r="AI146" s="84"/>
      <c r="AJ146" s="79"/>
      <c r="AR146" s="112"/>
      <c r="AS146" s="76"/>
      <c r="AT146" s="76"/>
      <c r="AU146" s="76"/>
      <c r="AV146" s="76"/>
      <c r="AW146" s="76"/>
      <c r="AX146" s="76"/>
      <c r="AY146" s="76"/>
      <c r="AZ146" s="85"/>
      <c r="BA146" s="76"/>
      <c r="BB146" s="76"/>
      <c r="BC146" s="76"/>
      <c r="BD146" s="76"/>
      <c r="BE146" s="76"/>
      <c r="BF146" s="76"/>
      <c r="BG146" s="76"/>
      <c r="BH146" s="81"/>
      <c r="BI146" s="76"/>
      <c r="BJ146" s="76"/>
      <c r="BK146" s="76"/>
      <c r="BL146" s="76"/>
      <c r="BM146" s="76"/>
      <c r="BN146" s="76"/>
      <c r="BO146" s="76"/>
      <c r="BP146" s="81"/>
      <c r="BQ146" s="86"/>
      <c r="BR146" s="12"/>
      <c r="BS146" s="12"/>
      <c r="BT146" s="12"/>
      <c r="BU146" s="12"/>
      <c r="BV146" s="12"/>
      <c r="BW146" s="12"/>
      <c r="BX146" s="87"/>
      <c r="BY146" s="76"/>
      <c r="BZ146" s="76"/>
      <c r="CA146" s="76"/>
      <c r="CB146" s="76"/>
      <c r="CC146" s="76"/>
      <c r="CD146" s="76"/>
      <c r="CE146" s="76"/>
      <c r="CF146" s="81"/>
      <c r="CG146" s="76"/>
      <c r="CH146" s="76"/>
      <c r="CI146" s="76"/>
      <c r="CJ146" s="76"/>
      <c r="CK146" s="76"/>
      <c r="CL146" s="76"/>
      <c r="CM146" s="76"/>
      <c r="CN146" s="76"/>
    </row>
    <row r="147">
      <c r="A147" s="76" t="s">
        <v>171</v>
      </c>
      <c r="B147" s="77"/>
      <c r="C147" s="77" t="s">
        <v>341</v>
      </c>
      <c r="D147" s="78" t="s">
        <v>898</v>
      </c>
      <c r="E147" s="79"/>
      <c r="F147" s="80">
        <v>2019.0</v>
      </c>
      <c r="G147" s="41">
        <v>199.1</v>
      </c>
      <c r="H147" s="76"/>
      <c r="I147" s="114"/>
      <c r="J147" s="76"/>
      <c r="K147" s="76"/>
      <c r="L147" s="41">
        <v>1259.7</v>
      </c>
      <c r="M147" s="81"/>
      <c r="N147" s="3">
        <v>2023.0</v>
      </c>
      <c r="O147" s="76">
        <f>G147+72.1+64.6+2.8</f>
        <v>338.6</v>
      </c>
      <c r="P147" s="41" t="s">
        <v>548</v>
      </c>
      <c r="Q147" s="102">
        <f>144.9+315+13.2+341.3+96.7+10</f>
        <v>921.1</v>
      </c>
      <c r="R147" s="84" t="s">
        <v>899</v>
      </c>
      <c r="S147" s="82">
        <f t="shared" si="2"/>
        <v>1259.7</v>
      </c>
      <c r="T147" s="83">
        <v>0.731205842660951</v>
      </c>
      <c r="U147" s="84">
        <v>144.9</v>
      </c>
      <c r="V147" s="84">
        <v>315.0</v>
      </c>
      <c r="W147" s="84"/>
      <c r="X147" s="84"/>
      <c r="Y147" s="84">
        <v>13.2</v>
      </c>
      <c r="Z147" s="84">
        <f>341.3+96.7+10</f>
        <v>448</v>
      </c>
      <c r="AA147" s="84"/>
      <c r="AB147" s="84"/>
      <c r="AC147" s="84"/>
      <c r="AD147" s="84"/>
      <c r="AE147" s="84"/>
      <c r="AF147" s="84"/>
      <c r="AG147" s="84"/>
      <c r="AH147" s="84"/>
      <c r="AI147" s="84"/>
      <c r="AJ147" s="79"/>
      <c r="AK147" s="76"/>
      <c r="AL147" s="76" t="s">
        <v>504</v>
      </c>
      <c r="AM147" s="76" t="s">
        <v>506</v>
      </c>
      <c r="AN147" s="76"/>
      <c r="AO147" s="76" t="s">
        <v>510</v>
      </c>
      <c r="AP147" s="76"/>
      <c r="AQ147" s="76"/>
      <c r="AR147" s="85"/>
      <c r="AS147" s="76"/>
      <c r="AT147" s="76"/>
      <c r="AU147" s="76"/>
      <c r="AV147" s="76"/>
      <c r="AW147" s="76"/>
      <c r="AX147" s="76"/>
      <c r="AY147" s="76"/>
      <c r="AZ147" s="85"/>
      <c r="BA147" s="76"/>
      <c r="BB147" s="76"/>
      <c r="BC147" s="76"/>
      <c r="BD147" s="76"/>
      <c r="BE147" s="76"/>
      <c r="BF147" s="76"/>
      <c r="BG147" s="76"/>
      <c r="BH147" s="81"/>
      <c r="BI147" s="76"/>
      <c r="BJ147" s="76"/>
      <c r="BK147" s="76"/>
      <c r="BL147" s="76"/>
      <c r="BM147" s="76"/>
      <c r="BN147" s="76"/>
      <c r="BO147" s="76"/>
      <c r="BP147" s="81"/>
      <c r="BQ147" s="86"/>
      <c r="BR147" s="12"/>
      <c r="BS147" s="12"/>
      <c r="BT147" s="12"/>
      <c r="BU147" s="12"/>
      <c r="BV147" s="12"/>
      <c r="BW147" s="12"/>
      <c r="BX147" s="87"/>
      <c r="BY147" s="76"/>
      <c r="BZ147" s="76"/>
      <c r="CA147" s="76"/>
      <c r="CB147" s="76"/>
      <c r="CC147" s="76"/>
      <c r="CD147" s="76"/>
      <c r="CE147" s="76"/>
      <c r="CF147" s="81"/>
      <c r="CG147" s="76"/>
      <c r="CH147" s="76"/>
      <c r="CI147" s="76"/>
      <c r="CJ147" s="76"/>
      <c r="CK147" s="76"/>
      <c r="CL147" s="76"/>
      <c r="CM147" s="76"/>
      <c r="CN147" s="76"/>
    </row>
    <row r="148">
      <c r="A148" s="76" t="s">
        <v>172</v>
      </c>
      <c r="B148" s="77"/>
      <c r="C148" s="77" t="s">
        <v>342</v>
      </c>
      <c r="D148" s="78" t="s">
        <v>900</v>
      </c>
      <c r="E148" s="85"/>
      <c r="F148" s="80">
        <v>2022.0</v>
      </c>
      <c r="G148" s="41">
        <v>727.0</v>
      </c>
      <c r="H148" s="76"/>
      <c r="I148" s="41">
        <v>1360.0</v>
      </c>
      <c r="J148" s="76"/>
      <c r="K148" s="41">
        <v>19667.0</v>
      </c>
      <c r="L148" s="76"/>
      <c r="M148" s="81"/>
      <c r="N148" s="3">
        <v>2023.0</v>
      </c>
      <c r="O148" s="76">
        <f t="shared" ref="O148:O152" si="44">G148+I148</f>
        <v>2087</v>
      </c>
      <c r="P148" s="41" t="s">
        <v>548</v>
      </c>
      <c r="Q148" s="76">
        <f t="shared" ref="Q148:Q149" si="45">K148</f>
        <v>19667</v>
      </c>
      <c r="R148" s="84" t="s">
        <v>901</v>
      </c>
      <c r="S148" s="82">
        <f t="shared" si="2"/>
        <v>21754</v>
      </c>
      <c r="T148" s="83">
        <v>0.9040636204835892</v>
      </c>
      <c r="U148" s="84">
        <v>3755.0</v>
      </c>
      <c r="V148" s="84">
        <v>2153.0</v>
      </c>
      <c r="W148" s="84">
        <v>432.0</v>
      </c>
      <c r="X148" s="84">
        <v>4385.0</v>
      </c>
      <c r="Y148" s="84">
        <v>220.0</v>
      </c>
      <c r="Z148" s="84">
        <v>2724.0</v>
      </c>
      <c r="AA148" s="84">
        <v>2070.0</v>
      </c>
      <c r="AB148" s="84">
        <v>9.0</v>
      </c>
      <c r="AC148" s="84">
        <v>2041.0</v>
      </c>
      <c r="AD148" s="84"/>
      <c r="AE148" s="84">
        <v>931.0</v>
      </c>
      <c r="AF148" s="84">
        <v>947.0</v>
      </c>
      <c r="AG148" s="84"/>
      <c r="AH148" s="84"/>
      <c r="AI148" s="84"/>
      <c r="AJ148" s="79"/>
      <c r="AK148" s="76"/>
      <c r="AL148" s="76"/>
      <c r="AM148" s="76"/>
      <c r="AN148" s="76"/>
      <c r="AO148" s="76"/>
      <c r="AP148" s="76"/>
      <c r="AQ148" s="76"/>
      <c r="AR148" s="85"/>
      <c r="AS148" s="76"/>
      <c r="AT148" s="76"/>
      <c r="AU148" s="76"/>
      <c r="AV148" s="76"/>
      <c r="AW148" s="76"/>
      <c r="AX148" s="76"/>
      <c r="AY148" s="76"/>
      <c r="AZ148" s="85"/>
      <c r="BA148" s="76"/>
      <c r="BB148" s="76"/>
      <c r="BC148" s="76"/>
      <c r="BD148" s="76"/>
      <c r="BE148" s="76"/>
      <c r="BF148" s="76"/>
      <c r="BG148" s="76"/>
      <c r="BH148" s="81"/>
      <c r="BI148" s="76"/>
      <c r="BJ148" s="76"/>
      <c r="BK148" s="76"/>
      <c r="BL148" s="76"/>
      <c r="BM148" s="76"/>
      <c r="BN148" s="76"/>
      <c r="BO148" s="76"/>
      <c r="BP148" s="81"/>
      <c r="BQ148" s="86"/>
      <c r="BR148" s="12"/>
      <c r="BS148" s="12"/>
      <c r="BT148" s="12"/>
      <c r="BU148" s="12"/>
      <c r="BV148" s="12"/>
      <c r="BW148" s="12"/>
      <c r="BX148" s="87"/>
      <c r="BY148" s="76"/>
      <c r="BZ148" s="76"/>
      <c r="CA148" s="76"/>
      <c r="CB148" s="76"/>
      <c r="CC148" s="76"/>
      <c r="CD148" s="76"/>
      <c r="CE148" s="76"/>
      <c r="CF148" s="81"/>
      <c r="CG148" s="76"/>
      <c r="CH148" s="76"/>
      <c r="CI148" s="76"/>
      <c r="CJ148" s="76"/>
      <c r="CK148" s="76"/>
      <c r="CL148" s="76"/>
      <c r="CM148" s="76"/>
      <c r="CN148" s="76"/>
    </row>
    <row r="149">
      <c r="A149" s="41" t="s">
        <v>902</v>
      </c>
      <c r="B149" s="77"/>
      <c r="C149" s="77" t="s">
        <v>213</v>
      </c>
      <c r="D149" s="88" t="s">
        <v>362</v>
      </c>
      <c r="E149" s="85"/>
      <c r="F149" s="80">
        <v>2019.0</v>
      </c>
      <c r="G149" s="76">
        <v>228000.0</v>
      </c>
      <c r="H149" s="76"/>
      <c r="I149" s="76">
        <v>66000.0</v>
      </c>
      <c r="J149" s="76"/>
      <c r="K149" s="76">
        <v>2.66E8</v>
      </c>
      <c r="L149" s="76"/>
      <c r="M149" s="81">
        <v>13000.0</v>
      </c>
      <c r="N149" s="3">
        <v>2023.0</v>
      </c>
      <c r="O149" s="76">
        <f t="shared" si="44"/>
        <v>294000</v>
      </c>
      <c r="P149" s="41" t="s">
        <v>548</v>
      </c>
      <c r="Q149" s="76">
        <f t="shared" si="45"/>
        <v>266000000</v>
      </c>
      <c r="R149" s="84" t="s">
        <v>903</v>
      </c>
      <c r="S149" s="82">
        <f t="shared" si="2"/>
        <v>266294000</v>
      </c>
      <c r="T149" s="83">
        <v>0.9988959571000473</v>
      </c>
      <c r="U149" s="84"/>
      <c r="V149" s="84"/>
      <c r="W149" s="84"/>
      <c r="X149" s="84"/>
      <c r="Y149" s="84"/>
      <c r="Z149" s="84"/>
      <c r="AA149" s="84"/>
      <c r="AB149" s="84"/>
      <c r="AC149" s="84"/>
      <c r="AD149" s="84"/>
      <c r="AE149" s="76">
        <v>2.66E8</v>
      </c>
      <c r="AF149" s="84"/>
      <c r="AG149" s="84"/>
      <c r="AH149" s="84"/>
      <c r="AI149" s="84"/>
      <c r="AJ149" s="79"/>
      <c r="AK149" s="41">
        <v>244000.0</v>
      </c>
      <c r="AL149" s="41">
        <v>180000.0</v>
      </c>
      <c r="AM149" s="41">
        <v>79000.0</v>
      </c>
      <c r="AN149" s="76"/>
      <c r="AO149" s="41">
        <v>287000.0</v>
      </c>
      <c r="AP149" s="76"/>
      <c r="AQ149" s="41">
        <v>9000.0</v>
      </c>
      <c r="AR149" s="79" t="s">
        <v>555</v>
      </c>
      <c r="AS149" s="76"/>
      <c r="AT149" s="76"/>
      <c r="AU149" s="76"/>
      <c r="AV149" s="76"/>
      <c r="AW149" s="76"/>
      <c r="AX149" s="76"/>
      <c r="AY149" s="76"/>
      <c r="AZ149" s="85"/>
      <c r="BA149" s="76"/>
      <c r="BB149" s="76"/>
      <c r="BC149" s="76"/>
      <c r="BD149" s="76"/>
      <c r="BE149" s="41">
        <v>241000.0</v>
      </c>
      <c r="BF149" s="76"/>
      <c r="BG149" s="76"/>
      <c r="BH149" s="81"/>
      <c r="BI149" s="41">
        <v>255000.0</v>
      </c>
      <c r="BJ149" s="41">
        <v>220000.0</v>
      </c>
      <c r="BK149" s="41">
        <v>126000.0</v>
      </c>
      <c r="BL149" s="41"/>
      <c r="BM149" s="41">
        <v>323000.0</v>
      </c>
      <c r="BN149" s="76"/>
      <c r="BO149" s="41">
        <v>3000.0</v>
      </c>
      <c r="BP149" s="95"/>
      <c r="BQ149" s="91"/>
      <c r="BR149" s="92"/>
      <c r="BS149" s="92"/>
      <c r="BT149" s="92"/>
      <c r="BU149" s="92"/>
      <c r="BV149" s="12"/>
      <c r="BW149" s="92"/>
      <c r="BX149" s="87"/>
      <c r="BY149" s="76"/>
      <c r="BZ149" s="76"/>
      <c r="CA149" s="76"/>
      <c r="CB149" s="76"/>
      <c r="CC149" s="76"/>
      <c r="CD149" s="76"/>
      <c r="CE149" s="76"/>
      <c r="CF149" s="81"/>
      <c r="CG149" s="76"/>
      <c r="CH149" s="76"/>
      <c r="CI149" s="76"/>
      <c r="CJ149" s="76"/>
      <c r="CK149" s="76"/>
      <c r="CL149" s="76"/>
      <c r="CM149" s="76"/>
      <c r="CN149" s="76"/>
    </row>
    <row r="150">
      <c r="A150" s="76" t="s">
        <v>174</v>
      </c>
      <c r="B150" s="77"/>
      <c r="C150" s="77" t="s">
        <v>213</v>
      </c>
      <c r="D150" s="88" t="s">
        <v>904</v>
      </c>
      <c r="E150" s="79"/>
      <c r="F150" s="80" t="s">
        <v>547</v>
      </c>
      <c r="G150" s="41">
        <v>73000.0</v>
      </c>
      <c r="H150" s="41">
        <v>179000.0</v>
      </c>
      <c r="I150" s="41">
        <v>7000.0</v>
      </c>
      <c r="J150" s="76"/>
      <c r="K150" s="41" t="s">
        <v>905</v>
      </c>
      <c r="L150" s="41">
        <v>4.3059E7</v>
      </c>
      <c r="M150" s="81"/>
      <c r="N150" s="3">
        <v>2023.0</v>
      </c>
      <c r="O150" s="76">
        <f t="shared" si="44"/>
        <v>80000</v>
      </c>
      <c r="P150" s="41" t="s">
        <v>548</v>
      </c>
      <c r="Q150" s="76">
        <f>15326000+27653000</f>
        <v>42979000</v>
      </c>
      <c r="R150" s="84" t="s">
        <v>906</v>
      </c>
      <c r="S150" s="82">
        <f t="shared" si="2"/>
        <v>43059000</v>
      </c>
      <c r="T150" s="83">
        <v>0.9981420841171416</v>
      </c>
      <c r="U150" s="84">
        <v>1.4588E7</v>
      </c>
      <c r="V150" s="84"/>
      <c r="W150" s="84"/>
      <c r="X150" s="84">
        <v>620000.0</v>
      </c>
      <c r="Y150" s="84">
        <v>9000.0</v>
      </c>
      <c r="Z150" s="84">
        <v>62000.0</v>
      </c>
      <c r="AA150" s="84">
        <v>47000.0</v>
      </c>
      <c r="AB150" s="84"/>
      <c r="AC150" s="84">
        <v>540000.0</v>
      </c>
      <c r="AD150" s="84"/>
      <c r="AE150" s="84">
        <v>2.6135E7</v>
      </c>
      <c r="AF150" s="84">
        <v>472000.0</v>
      </c>
      <c r="AG150" s="84">
        <v>4000.0</v>
      </c>
      <c r="AH150" s="84">
        <v>502000.0</v>
      </c>
      <c r="AI150" s="84"/>
      <c r="AJ150" s="79"/>
      <c r="AK150" s="76">
        <v>243000.0</v>
      </c>
      <c r="AL150" s="76">
        <v>81000.0</v>
      </c>
      <c r="AM150" s="76"/>
      <c r="AN150" s="76"/>
      <c r="AO150" s="76">
        <v>2.87E8</v>
      </c>
      <c r="AP150" s="76"/>
      <c r="AQ150" s="76"/>
      <c r="AR150" s="85"/>
      <c r="AS150" s="76">
        <v>252000.0</v>
      </c>
      <c r="AT150" s="76">
        <v>115000.0</v>
      </c>
      <c r="AU150" s="76"/>
      <c r="AV150" s="76"/>
      <c r="AW150" s="76">
        <v>2.86E8</v>
      </c>
      <c r="AX150" s="76"/>
      <c r="AY150" s="76"/>
      <c r="AZ150" s="85"/>
      <c r="BA150" s="76">
        <v>211000.0</v>
      </c>
      <c r="BB150" s="76">
        <v>121000.0</v>
      </c>
      <c r="BC150" s="76"/>
      <c r="BD150" s="76"/>
      <c r="BE150" s="76">
        <v>2.41E8</v>
      </c>
      <c r="BF150" s="76"/>
      <c r="BG150" s="76"/>
      <c r="BH150" s="81"/>
      <c r="BI150" s="76">
        <v>250000.0</v>
      </c>
      <c r="BJ150" s="76">
        <v>215000.0</v>
      </c>
      <c r="BK150" s="76">
        <v>125000.0</v>
      </c>
      <c r="BL150" s="76"/>
      <c r="BM150" s="76">
        <v>3.23E8</v>
      </c>
      <c r="BN150" s="76"/>
      <c r="BO150" s="76"/>
      <c r="BP150" s="81"/>
      <c r="BQ150" s="91"/>
      <c r="BR150" s="92"/>
      <c r="BS150" s="92"/>
      <c r="BT150" s="92"/>
      <c r="BU150" s="92"/>
      <c r="BV150" s="12"/>
      <c r="BW150" s="12"/>
      <c r="BX150" s="87"/>
      <c r="BY150" s="76"/>
      <c r="BZ150" s="76"/>
      <c r="CA150" s="76"/>
      <c r="CB150" s="76"/>
      <c r="CC150" s="76"/>
      <c r="CD150" s="76"/>
      <c r="CE150" s="76"/>
      <c r="CF150" s="81"/>
      <c r="CG150" s="76"/>
      <c r="CH150" s="76"/>
      <c r="CI150" s="76"/>
      <c r="CJ150" s="76"/>
      <c r="CK150" s="76"/>
      <c r="CL150" s="76"/>
      <c r="CM150" s="76"/>
      <c r="CN150" s="76"/>
    </row>
    <row r="151">
      <c r="A151" s="76" t="s">
        <v>175</v>
      </c>
      <c r="B151" s="77"/>
      <c r="C151" s="77" t="s">
        <v>344</v>
      </c>
      <c r="D151" s="78" t="s">
        <v>907</v>
      </c>
      <c r="E151" s="85"/>
      <c r="F151" s="80" t="s">
        <v>604</v>
      </c>
      <c r="G151" s="41">
        <v>444.0</v>
      </c>
      <c r="H151" s="76"/>
      <c r="I151" s="41">
        <v>3888.0</v>
      </c>
      <c r="J151" s="76"/>
      <c r="K151" s="41">
        <v>11560.0</v>
      </c>
      <c r="L151" s="76"/>
      <c r="M151" s="81"/>
      <c r="N151" s="3">
        <v>2023.0</v>
      </c>
      <c r="O151" s="76">
        <f t="shared" si="44"/>
        <v>4332</v>
      </c>
      <c r="P151" s="41" t="s">
        <v>548</v>
      </c>
      <c r="Q151" s="76">
        <f t="shared" ref="Q151:Q152" si="46">K151</f>
        <v>11560</v>
      </c>
      <c r="R151" s="84" t="s">
        <v>908</v>
      </c>
      <c r="S151" s="82">
        <f t="shared" si="2"/>
        <v>15892</v>
      </c>
      <c r="T151" s="83">
        <v>0.7274100176189278</v>
      </c>
      <c r="U151" s="84">
        <v>10923.0</v>
      </c>
      <c r="V151" s="84"/>
      <c r="W151" s="84">
        <v>573.0</v>
      </c>
      <c r="X151" s="84"/>
      <c r="Y151" s="84"/>
      <c r="Z151" s="84">
        <f>13+2</f>
        <v>15</v>
      </c>
      <c r="AA151" s="84"/>
      <c r="AB151" s="84"/>
      <c r="AC151" s="84"/>
      <c r="AD151" s="84"/>
      <c r="AE151" s="84"/>
      <c r="AF151" s="84"/>
      <c r="AG151" s="84">
        <v>49.0</v>
      </c>
      <c r="AH151" s="84"/>
      <c r="AI151" s="84"/>
      <c r="AJ151" s="79"/>
      <c r="AK151" s="76">
        <v>1264.0</v>
      </c>
      <c r="AL151" s="76"/>
      <c r="AM151" s="76">
        <v>3829.0</v>
      </c>
      <c r="AN151" s="76"/>
      <c r="AO151" s="76">
        <v>12085.0</v>
      </c>
      <c r="AP151" s="76"/>
      <c r="AQ151" s="76"/>
      <c r="AR151" s="85"/>
      <c r="AS151" s="76">
        <v>377.0</v>
      </c>
      <c r="AT151" s="76">
        <v>3870.0</v>
      </c>
      <c r="AU151" s="76"/>
      <c r="AV151" s="76"/>
      <c r="AW151" s="76">
        <v>7762.0</v>
      </c>
      <c r="AX151" s="76"/>
      <c r="AY151" s="76"/>
      <c r="AZ151" s="85"/>
      <c r="BA151" s="76">
        <v>605.0</v>
      </c>
      <c r="BB151" s="76"/>
      <c r="BC151" s="76">
        <v>3139.0</v>
      </c>
      <c r="BD151" s="76"/>
      <c r="BE151" s="76">
        <v>8439.0</v>
      </c>
      <c r="BF151" s="76"/>
      <c r="BG151" s="76"/>
      <c r="BH151" s="81"/>
      <c r="BI151" s="76">
        <v>932.0</v>
      </c>
      <c r="BJ151" s="76"/>
      <c r="BK151" s="76">
        <v>4694.0</v>
      </c>
      <c r="BL151" s="76"/>
      <c r="BM151" s="76">
        <v>29118.0</v>
      </c>
      <c r="BN151" s="76"/>
      <c r="BO151" s="76"/>
      <c r="BP151" s="81"/>
      <c r="BQ151" s="91"/>
      <c r="BR151" s="12"/>
      <c r="BS151" s="92"/>
      <c r="BT151" s="92"/>
      <c r="BU151" s="92"/>
      <c r="BV151" s="12"/>
      <c r="BW151" s="12"/>
      <c r="BX151" s="87"/>
      <c r="BY151" s="76"/>
      <c r="BZ151" s="76"/>
      <c r="CA151" s="76"/>
      <c r="CB151" s="76"/>
      <c r="CC151" s="76"/>
      <c r="CD151" s="76"/>
      <c r="CE151" s="76"/>
      <c r="CF151" s="81"/>
      <c r="CG151" s="76"/>
      <c r="CH151" s="76"/>
      <c r="CI151" s="76"/>
      <c r="CJ151" s="76"/>
      <c r="CK151" s="76"/>
      <c r="CL151" s="76"/>
      <c r="CM151" s="76"/>
      <c r="CN151" s="76"/>
    </row>
    <row r="152">
      <c r="A152" s="76" t="s">
        <v>176</v>
      </c>
      <c r="B152" s="77"/>
      <c r="C152" s="77" t="s">
        <v>345</v>
      </c>
      <c r="D152" s="78" t="s">
        <v>909</v>
      </c>
      <c r="E152" s="85"/>
      <c r="F152" s="80" t="s">
        <v>604</v>
      </c>
      <c r="G152" s="41">
        <v>615.0</v>
      </c>
      <c r="H152" s="41">
        <v>11032.0</v>
      </c>
      <c r="I152" s="41">
        <v>2296.0</v>
      </c>
      <c r="J152" s="76"/>
      <c r="K152" s="41">
        <v>22877.0</v>
      </c>
      <c r="L152" s="41">
        <v>25787.0</v>
      </c>
      <c r="M152" s="81"/>
      <c r="N152" s="3">
        <v>2023.0</v>
      </c>
      <c r="O152" s="76">
        <f t="shared" si="44"/>
        <v>2911</v>
      </c>
      <c r="P152" s="41" t="s">
        <v>548</v>
      </c>
      <c r="Q152" s="76">
        <f t="shared" si="46"/>
        <v>22877</v>
      </c>
      <c r="R152" s="84" t="s">
        <v>910</v>
      </c>
      <c r="S152" s="82">
        <f t="shared" si="2"/>
        <v>25788</v>
      </c>
      <c r="T152" s="83">
        <v>0.8871180393981697</v>
      </c>
      <c r="U152" s="84">
        <v>5027.0</v>
      </c>
      <c r="V152" s="84">
        <v>12068.0</v>
      </c>
      <c r="W152" s="84">
        <v>1916.0</v>
      </c>
      <c r="X152" s="84"/>
      <c r="Y152" s="84"/>
      <c r="Z152" s="84">
        <v>35.0</v>
      </c>
      <c r="AA152" s="84"/>
      <c r="AB152" s="84"/>
      <c r="AC152" s="84"/>
      <c r="AD152" s="84"/>
      <c r="AE152" s="84"/>
      <c r="AF152" s="84"/>
      <c r="AG152" s="84">
        <v>3830.0</v>
      </c>
      <c r="AH152" s="84"/>
      <c r="AI152" s="84"/>
      <c r="AJ152" s="79"/>
      <c r="AK152" s="76">
        <v>953.0</v>
      </c>
      <c r="AL152" s="76">
        <v>10179.0</v>
      </c>
      <c r="AM152" s="76">
        <v>2052.0</v>
      </c>
      <c r="AN152" s="76"/>
      <c r="AO152" s="76">
        <v>15496.0</v>
      </c>
      <c r="AP152" s="76"/>
      <c r="AQ152" s="76"/>
      <c r="AR152" s="85"/>
      <c r="AS152" s="76">
        <v>1007.0</v>
      </c>
      <c r="AT152" s="76">
        <v>11012.0</v>
      </c>
      <c r="AU152" s="76">
        <v>1986.0</v>
      </c>
      <c r="AV152" s="76"/>
      <c r="AW152" s="76">
        <v>36154.0</v>
      </c>
      <c r="AX152" s="76"/>
      <c r="AY152" s="76"/>
      <c r="AZ152" s="85"/>
      <c r="BA152" s="76"/>
      <c r="BB152" s="76"/>
      <c r="BC152" s="76"/>
      <c r="BD152" s="76"/>
      <c r="BE152" s="76"/>
      <c r="BF152" s="76"/>
      <c r="BG152" s="76"/>
      <c r="BH152" s="81"/>
      <c r="BI152" s="76"/>
      <c r="BJ152" s="76"/>
      <c r="BK152" s="76"/>
      <c r="BL152" s="76"/>
      <c r="BM152" s="76"/>
      <c r="BN152" s="76"/>
      <c r="BO152" s="76"/>
      <c r="BP152" s="81"/>
      <c r="BQ152" s="86"/>
      <c r="BR152" s="12"/>
      <c r="BS152" s="12"/>
      <c r="BT152" s="12"/>
      <c r="BU152" s="12"/>
      <c r="BV152" s="12"/>
      <c r="BW152" s="12"/>
      <c r="BX152" s="87"/>
      <c r="BY152" s="76"/>
      <c r="BZ152" s="76"/>
      <c r="CA152" s="76"/>
      <c r="CB152" s="76"/>
      <c r="CC152" s="76"/>
      <c r="CD152" s="76"/>
      <c r="CE152" s="76"/>
      <c r="CF152" s="81"/>
      <c r="CG152" s="76"/>
      <c r="CH152" s="76"/>
      <c r="CI152" s="76"/>
      <c r="CJ152" s="76"/>
      <c r="CK152" s="76"/>
      <c r="CL152" s="76"/>
      <c r="CM152" s="76"/>
      <c r="CN152" s="76"/>
    </row>
  </sheetData>
  <autoFilter ref="$A$2:$CN$152">
    <sortState ref="A2:CN152">
      <sortCondition ref="A2:A152"/>
      <sortCondition ref="AE2:AE152"/>
      <sortCondition descending="1" ref="Q2:Q152"/>
      <sortCondition descending="1" ref="S2:S152"/>
      <sortCondition descending="1" ref="O2:O152"/>
    </sortState>
  </autoFilter>
  <customSheetViews>
    <customSheetView guid="{F1F80353-61EF-4D82-AEED-65479878E390}" filter="1" showAutoFilter="1">
      <autoFilter ref="$A$1:$CM$152"/>
    </customSheetView>
    <customSheetView guid="{F1F80353-61EF-4D82-AEED-65479878E390}" filter="1" showAutoFilter="1">
      <autoFilter ref="$A$1:$CM$152"/>
    </customSheetView>
  </customSheetViews>
  <mergeCells count="11">
    <mergeCell ref="BI1:BO1"/>
    <mergeCell ref="BQ1:BX1"/>
    <mergeCell ref="BY1:CE1"/>
    <mergeCell ref="CG1:CM1"/>
    <mergeCell ref="C1:E1"/>
    <mergeCell ref="G1:M1"/>
    <mergeCell ref="N1:R1"/>
    <mergeCell ref="U1:AJ1"/>
    <mergeCell ref="AK1:AR1"/>
    <mergeCell ref="AS1:AZ1"/>
    <mergeCell ref="BA1:BH1"/>
  </mergeCells>
  <hyperlinks>
    <hyperlink r:id="rId2" ref="D3"/>
    <hyperlink r:id="rId3" ref="D4"/>
    <hyperlink r:id="rId4" ref="C5"/>
    <hyperlink r:id="rId5" ref="D5"/>
    <hyperlink r:id="rId6" ref="D6"/>
    <hyperlink r:id="rId7" ref="C7"/>
    <hyperlink r:id="rId8" ref="D7"/>
    <hyperlink r:id="rId9" ref="D8"/>
    <hyperlink r:id="rId10" ref="D9"/>
    <hyperlink r:id="rId11" ref="D10"/>
    <hyperlink r:id="rId12" ref="D11"/>
    <hyperlink r:id="rId13" ref="D12"/>
    <hyperlink r:id="rId14" ref="D13"/>
    <hyperlink r:id="rId15" ref="E13"/>
    <hyperlink r:id="rId16" ref="D14"/>
    <hyperlink r:id="rId17" ref="D15"/>
    <hyperlink r:id="rId18" ref="D16"/>
    <hyperlink r:id="rId19" ref="C17"/>
    <hyperlink r:id="rId20" ref="D17"/>
    <hyperlink r:id="rId21" ref="C18"/>
    <hyperlink r:id="rId22" ref="D18"/>
    <hyperlink r:id="rId23" ref="D19"/>
    <hyperlink r:id="rId24" ref="D20"/>
    <hyperlink r:id="rId25" ref="D21"/>
    <hyperlink r:id="rId26" ref="D22"/>
    <hyperlink r:id="rId27" ref="D23"/>
    <hyperlink r:id="rId28" ref="D24"/>
    <hyperlink r:id="rId29" ref="B25"/>
    <hyperlink r:id="rId30" ref="C25"/>
    <hyperlink r:id="rId31" ref="D25"/>
    <hyperlink r:id="rId32" ref="D26"/>
    <hyperlink r:id="rId33" ref="D27"/>
    <hyperlink r:id="rId34" ref="D28"/>
    <hyperlink r:id="rId35" ref="D29"/>
    <hyperlink r:id="rId36" ref="D30"/>
    <hyperlink r:id="rId37" ref="D31"/>
    <hyperlink r:id="rId38" ref="D32"/>
    <hyperlink r:id="rId39" ref="B33"/>
    <hyperlink r:id="rId40" ref="C33"/>
    <hyperlink r:id="rId41" ref="D33"/>
    <hyperlink r:id="rId42" ref="C34"/>
    <hyperlink r:id="rId43" location="page=50" ref="D34"/>
    <hyperlink r:id="rId44" ref="D35"/>
    <hyperlink r:id="rId45" ref="BX35"/>
    <hyperlink r:id="rId46" ref="CF35"/>
    <hyperlink r:id="rId47" ref="B36"/>
    <hyperlink r:id="rId48" ref="D36"/>
    <hyperlink r:id="rId49" ref="C37"/>
    <hyperlink r:id="rId50" ref="E37"/>
    <hyperlink r:id="rId51" ref="D38"/>
    <hyperlink r:id="rId52" ref="D39"/>
    <hyperlink r:id="rId53" ref="D40"/>
    <hyperlink r:id="rId54" ref="D41"/>
    <hyperlink r:id="rId55" ref="D42"/>
    <hyperlink r:id="rId56" ref="D43"/>
    <hyperlink r:id="rId57" location="page=12" ref="D44"/>
    <hyperlink r:id="rId58" ref="D45"/>
    <hyperlink r:id="rId59" ref="D46"/>
    <hyperlink r:id="rId60" ref="D47"/>
    <hyperlink r:id="rId61" ref="D48"/>
    <hyperlink r:id="rId62" ref="D49"/>
    <hyperlink r:id="rId63" ref="D50"/>
    <hyperlink r:id="rId64" ref="D51"/>
    <hyperlink r:id="rId65" location="page=113" ref="D52"/>
    <hyperlink r:id="rId66" ref="D53"/>
    <hyperlink r:id="rId67" ref="D54"/>
    <hyperlink r:id="rId68" ref="D56"/>
    <hyperlink r:id="rId69" ref="D57"/>
    <hyperlink r:id="rId70" ref="D58"/>
    <hyperlink r:id="rId71" ref="D59"/>
    <hyperlink r:id="rId72" ref="D60"/>
    <hyperlink r:id="rId73" ref="D61"/>
    <hyperlink r:id="rId74" ref="D62"/>
    <hyperlink r:id="rId75" ref="D63"/>
    <hyperlink r:id="rId76" ref="D64"/>
    <hyperlink r:id="rId77" ref="D65"/>
    <hyperlink r:id="rId78" ref="D66"/>
    <hyperlink r:id="rId79" ref="D67"/>
    <hyperlink r:id="rId80" ref="D68"/>
    <hyperlink r:id="rId81" ref="D69"/>
    <hyperlink r:id="rId82" ref="D70"/>
    <hyperlink r:id="rId83" ref="D71"/>
    <hyperlink r:id="rId84" ref="C72"/>
    <hyperlink r:id="rId85" ref="E72"/>
    <hyperlink r:id="rId86" ref="D73"/>
    <hyperlink r:id="rId87" ref="D74"/>
    <hyperlink r:id="rId88" ref="D75"/>
    <hyperlink r:id="rId89" ref="D76"/>
    <hyperlink r:id="rId90" ref="D77"/>
    <hyperlink r:id="rId91" ref="C78"/>
    <hyperlink r:id="rId92" ref="D78"/>
    <hyperlink r:id="rId93" ref="D79"/>
    <hyperlink r:id="rId94" ref="D80"/>
    <hyperlink r:id="rId95" ref="D81"/>
    <hyperlink r:id="rId96" ref="D82"/>
    <hyperlink r:id="rId97" ref="D83"/>
    <hyperlink r:id="rId98" ref="D84"/>
    <hyperlink r:id="rId99" ref="D85"/>
    <hyperlink r:id="rId100" ref="D86"/>
    <hyperlink r:id="rId101" ref="C87"/>
    <hyperlink r:id="rId102" ref="D88"/>
    <hyperlink r:id="rId103" ref="D89"/>
    <hyperlink r:id="rId104" ref="D90"/>
    <hyperlink r:id="rId105" ref="D91"/>
    <hyperlink r:id="rId106" ref="D92"/>
    <hyperlink r:id="rId107" ref="D93"/>
    <hyperlink r:id="rId108" ref="D94"/>
    <hyperlink r:id="rId109" ref="D95"/>
    <hyperlink r:id="rId110" ref="D96"/>
    <hyperlink r:id="rId111" ref="D97"/>
    <hyperlink r:id="rId112" ref="C98"/>
    <hyperlink r:id="rId113" ref="D98"/>
    <hyperlink r:id="rId114" ref="D99"/>
    <hyperlink r:id="rId115" ref="D100"/>
    <hyperlink r:id="rId116" ref="D101"/>
    <hyperlink r:id="rId117" ref="D102"/>
    <hyperlink r:id="rId118" ref="D103"/>
    <hyperlink r:id="rId119" ref="D104"/>
    <hyperlink r:id="rId120" ref="D105"/>
    <hyperlink r:id="rId121" ref="D106"/>
    <hyperlink r:id="rId122" ref="D107"/>
    <hyperlink r:id="rId123" ref="D108"/>
    <hyperlink r:id="rId124" ref="D109"/>
    <hyperlink r:id="rId125" ref="D110"/>
    <hyperlink r:id="rId126" ref="D111"/>
    <hyperlink r:id="rId127" ref="D112"/>
    <hyperlink r:id="rId128" ref="D113"/>
    <hyperlink r:id="rId129" ref="D114"/>
    <hyperlink r:id="rId130" ref="D115"/>
    <hyperlink r:id="rId131" ref="D116"/>
    <hyperlink r:id="rId132" ref="D117"/>
    <hyperlink r:id="rId133" ref="D118"/>
    <hyperlink r:id="rId134" ref="C119"/>
    <hyperlink r:id="rId135" ref="D119"/>
    <hyperlink r:id="rId136" ref="C120"/>
    <hyperlink r:id="rId137" ref="D120"/>
    <hyperlink r:id="rId138" ref="C121"/>
    <hyperlink r:id="rId139" ref="D121"/>
    <hyperlink r:id="rId140" ref="D122"/>
    <hyperlink r:id="rId141" ref="D123"/>
    <hyperlink r:id="rId142" ref="D124"/>
    <hyperlink r:id="rId143" ref="D125"/>
    <hyperlink r:id="rId144" ref="D126"/>
    <hyperlink r:id="rId145" ref="D127"/>
    <hyperlink r:id="rId146" ref="D128"/>
    <hyperlink r:id="rId147" ref="D129"/>
    <hyperlink r:id="rId148" ref="D130"/>
    <hyperlink r:id="rId149" ref="D131"/>
    <hyperlink r:id="rId150" ref="D132"/>
    <hyperlink r:id="rId151" ref="D133"/>
    <hyperlink r:id="rId152" ref="D134"/>
    <hyperlink r:id="rId153" ref="D135"/>
    <hyperlink r:id="rId154" ref="D136"/>
    <hyperlink r:id="rId155" ref="D137"/>
    <hyperlink r:id="rId156" ref="D138"/>
    <hyperlink r:id="rId157" ref="D139"/>
    <hyperlink r:id="rId158" ref="D140"/>
    <hyperlink r:id="rId159" ref="D141"/>
    <hyperlink r:id="rId160" ref="D142"/>
    <hyperlink r:id="rId161" ref="C143"/>
    <hyperlink r:id="rId162" ref="D143"/>
    <hyperlink r:id="rId163" ref="D144"/>
    <hyperlink r:id="rId164" ref="D145"/>
    <hyperlink r:id="rId165" ref="D146"/>
    <hyperlink r:id="rId166" ref="D147"/>
    <hyperlink r:id="rId167" ref="D148"/>
    <hyperlink r:id="rId168" ref="D149"/>
    <hyperlink r:id="rId169" ref="D150"/>
    <hyperlink r:id="rId170" ref="D151"/>
    <hyperlink r:id="rId171" ref="D152"/>
  </hyperlinks>
  <drawing r:id="rId172"/>
  <legacyDrawing r:id="rId17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D966"/>
    <outlinePr summaryBelow="0" summaryRight="0"/>
  </sheetPr>
  <sheetViews>
    <sheetView workbookViewId="0"/>
  </sheetViews>
  <sheetFormatPr customHeight="1" defaultColWidth="12.63" defaultRowHeight="15.75"/>
  <sheetData>
    <row r="1">
      <c r="A1" s="115" t="s">
        <v>911</v>
      </c>
      <c r="B1" s="115" t="s">
        <v>912</v>
      </c>
      <c r="C1" s="115" t="s">
        <v>913</v>
      </c>
      <c r="D1" s="115" t="s">
        <v>914</v>
      </c>
      <c r="E1" s="115" t="s">
        <v>915</v>
      </c>
      <c r="F1" s="115" t="s">
        <v>916</v>
      </c>
      <c r="G1" s="115" t="s">
        <v>917</v>
      </c>
      <c r="H1" s="115" t="s">
        <v>918</v>
      </c>
      <c r="I1" s="115" t="s">
        <v>919</v>
      </c>
      <c r="J1" s="115" t="s">
        <v>920</v>
      </c>
      <c r="K1" s="115" t="s">
        <v>921</v>
      </c>
      <c r="L1" s="115" t="s">
        <v>922</v>
      </c>
      <c r="M1" s="115" t="s">
        <v>923</v>
      </c>
      <c r="N1" s="115" t="s">
        <v>924</v>
      </c>
      <c r="O1" s="115" t="s">
        <v>925</v>
      </c>
      <c r="P1" s="115" t="s">
        <v>926</v>
      </c>
      <c r="Q1" s="115" t="s">
        <v>927</v>
      </c>
      <c r="R1" s="115" t="s">
        <v>928</v>
      </c>
      <c r="S1" s="115" t="s">
        <v>929</v>
      </c>
      <c r="T1" s="115" t="s">
        <v>930</v>
      </c>
      <c r="U1" s="115" t="s">
        <v>931</v>
      </c>
      <c r="V1" s="115" t="s">
        <v>932</v>
      </c>
      <c r="W1" s="115" t="s">
        <v>933</v>
      </c>
      <c r="X1" s="115" t="s">
        <v>934</v>
      </c>
      <c r="Y1" s="115" t="s">
        <v>935</v>
      </c>
      <c r="Z1" s="115" t="s">
        <v>936</v>
      </c>
    </row>
    <row r="2">
      <c r="A2" s="77" t="str">
        <f t="array" ref="A2:A151">'Main 2.1'!A3:A151</f>
        <v>AAK</v>
      </c>
      <c r="B2" s="116" t="str">
        <f t="array" ref="B2:B151">'Main 2.1'!D3:D151</f>
        <v>https://storage.mfn.se/1d69c9c1-7fe6-48fb-a87c-647046b7aa8d/aak-sustainability-report-2023.pdf</v>
      </c>
      <c r="C2" s="77">
        <f t="array" ref="C2:C151">'Main 2.1'!G3:G151</f>
        <v>260834</v>
      </c>
      <c r="D2" s="77">
        <f t="array" ref="D2:D151">'Main 2.1'!I3:I151</f>
        <v>40437</v>
      </c>
      <c r="E2" s="77">
        <f t="array" ref="E2:E151">'Main 2.1'!H3:H151</f>
        <v>55107</v>
      </c>
      <c r="F2" s="94">
        <f t="array" ref="F2:F151">IF(ISNUMBER('Main 2.1'!K3:K151),'Main 2.1'!K3:K151,"")</f>
        <v>6817620</v>
      </c>
      <c r="G2" s="94" t="str">
        <f t="array" ref="G2:G151">IF(ISNUMBER('Main 2.1'!L3:L151),'Main 2.1'!L3:L151,"")</f>
        <v/>
      </c>
      <c r="H2" s="94">
        <f t="array" ref="H2:H151">IF(ISNUMBER('Main 2.1'!O3:O151),'Main 2.1'!O3:O151,"")</f>
        <v>315941</v>
      </c>
      <c r="I2" s="94">
        <f t="array" ref="I2:I151">IF(ISNUMBER('Main 2.1'!Q3:Q151),'Main 2.1'!Q3:Q151,"")</f>
        <v>6817620</v>
      </c>
      <c r="J2" s="94">
        <f t="array" ref="J2:J151">IF(ISNUMBER('Main 2.1'!S3:S151),'Main 2.1'!S3:S151,"")</f>
        <v>7133561</v>
      </c>
      <c r="K2" s="94" t="str">
        <f t="array" ref="K2:K151">IF(ISNUMBER('Main 2.1'!U3:U151),'Main 2.1'!U3:U151,"")</f>
        <v/>
      </c>
      <c r="L2" s="94" t="str">
        <f t="array" ref="L2:L151">IF(ISNUMBER('Main 2.1'!V3:V151),'Main 2.1'!V3:V151,"")</f>
        <v/>
      </c>
      <c r="M2" s="94" t="str">
        <f t="array" ref="M2:M151">IF(ISNUMBER('Main 2.1'!W3:W151),'Main 2.1'!W3:W151,"")</f>
        <v/>
      </c>
      <c r="N2" s="94" t="str">
        <f t="array" ref="N2:N151">IF(ISNUMBER('Main 2.1'!X3:X151),'Main 2.1'!X3:X151,"")</f>
        <v/>
      </c>
      <c r="O2" s="94" t="str">
        <f t="array" ref="O2:O151">IF(ISNUMBER('Main 2.1'!Y3:Y151),'Main 2.1'!Y3:Y151,"")</f>
        <v/>
      </c>
      <c r="P2" s="94" t="str">
        <f t="array" ref="P2:P151">IF(ISNUMBER('Main 2.1'!Z3:Z151),'Main 2.1'!Z3:Z151,"")</f>
        <v/>
      </c>
      <c r="Q2" s="94" t="str">
        <f t="array" ref="Q2:Q151">IF(ISNUMBER('Main 2.1'!AA3:AA151),'Main 2.1'!AA3:AA151,"")</f>
        <v/>
      </c>
      <c r="R2" s="94" t="str">
        <f t="array" ref="R2:R151">IF(ISNUMBER('Main 2.1'!AB3:AB151),'Main 2.1'!AB3:AB151,"")</f>
        <v/>
      </c>
      <c r="S2" s="94" t="str">
        <f t="array" ref="S2:S151">IF(ISNUMBER('Main 2.1'!AC3:AC151),'Main 2.1'!AC3:AC151,"")</f>
        <v/>
      </c>
      <c r="T2" s="94" t="str">
        <f t="array" ref="T2:T151">IF(ISNUMBER('Main 2.1'!AD3:AD151),'Main 2.1'!AD3:AD151,"")</f>
        <v/>
      </c>
      <c r="U2" s="94" t="str">
        <f t="array" ref="U2:U151">IF(ISNUMBER('Main 2.1'!AE3:AE151),'Main 2.1'!AE3:AE151,"")</f>
        <v/>
      </c>
      <c r="V2" s="94" t="str">
        <f t="array" ref="V2:V151">IF(ISNUMBER('Main 2.1'!AF3:AF151),'Main 2.1'!AF3:AF151,"")</f>
        <v/>
      </c>
      <c r="W2" s="94" t="str">
        <f t="array" ref="W2:W151">IF(ISNUMBER('Main 2.1'!AG3:AG151),'Main 2.1'!AG3:AG151,"")</f>
        <v/>
      </c>
      <c r="X2" s="94" t="str">
        <f t="array" ref="X2:X151">IF(ISNUMBER('Main 2.1'!AH3:AH151),'Main 2.1'!AH3:AH151,"")</f>
        <v/>
      </c>
      <c r="Y2" s="94" t="str">
        <f t="array" ref="Y2:Y151">IF(ISNUMBER('Main 2.1'!AI3:AI151),'Main 2.1'!AI3:AI151,"")</f>
        <v/>
      </c>
      <c r="Z2" s="94" t="str">
        <f t="array" ref="Z2:Z151">IF(ISNUMBER('Main 2.1'!AJ3:AJ151),'Main 2.1'!AJ3:AJ151,"")</f>
        <v/>
      </c>
    </row>
    <row r="3">
      <c r="A3" s="77" t="s">
        <v>551</v>
      </c>
      <c r="B3" s="116" t="s">
        <v>363</v>
      </c>
      <c r="C3" s="77">
        <v>128000.0</v>
      </c>
      <c r="D3" s="77">
        <v>23000.0</v>
      </c>
      <c r="E3" s="77">
        <v>285000.0</v>
      </c>
      <c r="F3" s="94" t="s">
        <v>937</v>
      </c>
      <c r="G3" s="94" t="s">
        <v>937</v>
      </c>
      <c r="H3" s="94">
        <v>151000.0</v>
      </c>
      <c r="I3" s="94">
        <v>4.36346E8</v>
      </c>
      <c r="J3" s="94">
        <v>4.36497E8</v>
      </c>
      <c r="K3" s="94">
        <v>1.6485E7</v>
      </c>
      <c r="L3" s="94">
        <v>94000.0</v>
      </c>
      <c r="M3" s="94">
        <v>65000.0</v>
      </c>
      <c r="N3" s="94">
        <v>699000.0</v>
      </c>
      <c r="O3" s="94">
        <v>15000.0</v>
      </c>
      <c r="P3" s="94">
        <v>154000.0</v>
      </c>
      <c r="Q3" s="94">
        <v>175000.0</v>
      </c>
      <c r="R3" s="94" t="s">
        <v>937</v>
      </c>
      <c r="S3" s="94">
        <v>62000.0</v>
      </c>
      <c r="T3" s="94">
        <v>0.0</v>
      </c>
      <c r="U3" s="94">
        <v>5.8638E7</v>
      </c>
      <c r="V3" s="94">
        <v>264000.0</v>
      </c>
      <c r="W3" s="94">
        <v>3000.0</v>
      </c>
      <c r="X3" s="94">
        <v>0.0</v>
      </c>
      <c r="Y3" s="94">
        <v>11000.0</v>
      </c>
      <c r="Z3" s="94" t="s">
        <v>937</v>
      </c>
    </row>
    <row r="4">
      <c r="A4" s="77" t="s">
        <v>45</v>
      </c>
      <c r="B4" s="116" t="s">
        <v>556</v>
      </c>
      <c r="C4" s="77">
        <v>8491.0</v>
      </c>
      <c r="D4" s="77">
        <v>1846.0</v>
      </c>
      <c r="E4" s="77">
        <v>1193.0</v>
      </c>
      <c r="F4" s="94">
        <v>16244.0</v>
      </c>
      <c r="G4" s="94">
        <v>26581.0</v>
      </c>
      <c r="H4" s="94">
        <v>10337.0</v>
      </c>
      <c r="I4" s="94">
        <v>16244.0</v>
      </c>
      <c r="J4" s="94">
        <v>26581.0</v>
      </c>
      <c r="K4" s="94" t="s">
        <v>937</v>
      </c>
      <c r="L4" s="94" t="s">
        <v>937</v>
      </c>
      <c r="M4" s="94">
        <v>1437.0</v>
      </c>
      <c r="N4" s="94" t="s">
        <v>937</v>
      </c>
      <c r="O4" s="94">
        <v>7624.0</v>
      </c>
      <c r="P4" s="94">
        <v>7183.0</v>
      </c>
      <c r="Q4" s="94" t="s">
        <v>937</v>
      </c>
      <c r="R4" s="94" t="s">
        <v>937</v>
      </c>
      <c r="S4" s="94" t="s">
        <v>937</v>
      </c>
      <c r="T4" s="94" t="s">
        <v>937</v>
      </c>
      <c r="U4" s="94" t="s">
        <v>937</v>
      </c>
      <c r="V4" s="94" t="s">
        <v>937</v>
      </c>
      <c r="W4" s="94" t="s">
        <v>937</v>
      </c>
      <c r="X4" s="94" t="s">
        <v>937</v>
      </c>
      <c r="Y4" s="94" t="s">
        <v>937</v>
      </c>
      <c r="Z4" s="94" t="s">
        <v>937</v>
      </c>
    </row>
    <row r="5">
      <c r="A5" s="94" t="s">
        <v>559</v>
      </c>
      <c r="B5" s="116" t="s">
        <v>560</v>
      </c>
      <c r="C5" s="77"/>
      <c r="D5" s="77"/>
      <c r="E5" s="77"/>
      <c r="F5" s="94" t="s">
        <v>937</v>
      </c>
      <c r="G5" s="94" t="s">
        <v>937</v>
      </c>
      <c r="H5" s="94" t="s">
        <v>937</v>
      </c>
      <c r="I5" s="94" t="s">
        <v>937</v>
      </c>
      <c r="J5" s="94" t="s">
        <v>937</v>
      </c>
      <c r="K5" s="94" t="s">
        <v>937</v>
      </c>
      <c r="L5" s="94" t="s">
        <v>937</v>
      </c>
      <c r="M5" s="94" t="s">
        <v>937</v>
      </c>
      <c r="N5" s="94" t="s">
        <v>937</v>
      </c>
      <c r="O5" s="94" t="s">
        <v>937</v>
      </c>
      <c r="P5" s="94" t="s">
        <v>937</v>
      </c>
      <c r="Q5" s="94" t="s">
        <v>937</v>
      </c>
      <c r="R5" s="94" t="s">
        <v>937</v>
      </c>
      <c r="S5" s="94" t="s">
        <v>937</v>
      </c>
      <c r="T5" s="94" t="s">
        <v>937</v>
      </c>
      <c r="U5" s="94" t="s">
        <v>937</v>
      </c>
      <c r="V5" s="94" t="s">
        <v>937</v>
      </c>
      <c r="W5" s="94" t="s">
        <v>937</v>
      </c>
      <c r="X5" s="94" t="s">
        <v>937</v>
      </c>
      <c r="Y5" s="94" t="s">
        <v>937</v>
      </c>
      <c r="Z5" s="94" t="s">
        <v>937</v>
      </c>
    </row>
    <row r="6">
      <c r="A6" s="77" t="s">
        <v>46</v>
      </c>
      <c r="B6" s="116" t="s">
        <v>216</v>
      </c>
      <c r="C6" s="77">
        <v>2446.0</v>
      </c>
      <c r="D6" s="77">
        <v>4273.0</v>
      </c>
      <c r="E6" s="77">
        <v>3887.0</v>
      </c>
      <c r="F6" s="94">
        <v>34103.0</v>
      </c>
      <c r="G6" s="94">
        <v>40436.0</v>
      </c>
      <c r="H6" s="94">
        <v>6719.0</v>
      </c>
      <c r="I6" s="94">
        <v>34103.0</v>
      </c>
      <c r="J6" s="94">
        <v>40822.0</v>
      </c>
      <c r="K6" s="94" t="s">
        <v>937</v>
      </c>
      <c r="L6" s="94" t="s">
        <v>937</v>
      </c>
      <c r="M6" s="94">
        <v>83.0</v>
      </c>
      <c r="N6" s="94">
        <v>30353.0</v>
      </c>
      <c r="O6" s="94" t="s">
        <v>937</v>
      </c>
      <c r="P6" s="94">
        <v>3667.0</v>
      </c>
      <c r="Q6" s="94" t="s">
        <v>937</v>
      </c>
      <c r="R6" s="94" t="s">
        <v>937</v>
      </c>
      <c r="S6" s="94" t="s">
        <v>937</v>
      </c>
      <c r="T6" s="94" t="s">
        <v>937</v>
      </c>
      <c r="U6" s="94" t="s">
        <v>937</v>
      </c>
      <c r="V6" s="94" t="s">
        <v>937</v>
      </c>
      <c r="W6" s="94" t="s">
        <v>937</v>
      </c>
      <c r="X6" s="94" t="s">
        <v>937</v>
      </c>
      <c r="Y6" s="94" t="s">
        <v>937</v>
      </c>
      <c r="Z6" s="94" t="s">
        <v>937</v>
      </c>
    </row>
    <row r="7">
      <c r="A7" s="77" t="s">
        <v>47</v>
      </c>
      <c r="B7" s="116" t="s">
        <v>364</v>
      </c>
      <c r="C7" s="77">
        <v>440.0</v>
      </c>
      <c r="D7" s="77">
        <v>3114.0</v>
      </c>
      <c r="E7" s="77">
        <v>2275.0</v>
      </c>
      <c r="F7" s="94">
        <v>10999.0</v>
      </c>
      <c r="G7" s="94">
        <v>14553.0</v>
      </c>
      <c r="H7" s="94">
        <v>3554.0</v>
      </c>
      <c r="I7" s="94">
        <v>10999.0</v>
      </c>
      <c r="J7" s="94">
        <v>14553.0</v>
      </c>
      <c r="K7" s="94" t="s">
        <v>937</v>
      </c>
      <c r="L7" s="94" t="s">
        <v>937</v>
      </c>
      <c r="M7" s="94" t="s">
        <v>937</v>
      </c>
      <c r="N7" s="94" t="s">
        <v>937</v>
      </c>
      <c r="O7" s="94" t="s">
        <v>937</v>
      </c>
      <c r="P7" s="94">
        <v>10999.0</v>
      </c>
      <c r="Q7" s="94" t="s">
        <v>937</v>
      </c>
      <c r="R7" s="94" t="s">
        <v>937</v>
      </c>
      <c r="S7" s="94" t="s">
        <v>937</v>
      </c>
      <c r="T7" s="94" t="s">
        <v>937</v>
      </c>
      <c r="U7" s="94" t="s">
        <v>937</v>
      </c>
      <c r="V7" s="94" t="s">
        <v>937</v>
      </c>
      <c r="W7" s="94" t="s">
        <v>937</v>
      </c>
      <c r="X7" s="94" t="s">
        <v>937</v>
      </c>
      <c r="Y7" s="94" t="s">
        <v>937</v>
      </c>
      <c r="Z7" s="94" t="s">
        <v>937</v>
      </c>
    </row>
    <row r="8">
      <c r="A8" s="77" t="s">
        <v>186</v>
      </c>
      <c r="B8" s="116" t="s">
        <v>565</v>
      </c>
      <c r="C8" s="77">
        <v>852.0</v>
      </c>
      <c r="D8" s="77">
        <v>6385.0</v>
      </c>
      <c r="E8" s="77">
        <v>29564.0</v>
      </c>
      <c r="F8" s="94">
        <v>24699.0</v>
      </c>
      <c r="G8" s="94">
        <v>31936.0</v>
      </c>
      <c r="H8" s="94">
        <v>7237.0</v>
      </c>
      <c r="I8" s="94">
        <v>24699.0</v>
      </c>
      <c r="J8" s="94">
        <v>31936.0</v>
      </c>
      <c r="K8" s="94">
        <v>8030.0</v>
      </c>
      <c r="L8" s="94">
        <v>8942.0</v>
      </c>
      <c r="M8" s="94">
        <v>5635.0</v>
      </c>
      <c r="N8" s="94">
        <v>1274.0</v>
      </c>
      <c r="O8" s="94">
        <v>542.0</v>
      </c>
      <c r="P8" s="94">
        <v>88.0</v>
      </c>
      <c r="Q8" s="94">
        <v>188.0</v>
      </c>
      <c r="R8" s="94" t="s">
        <v>937</v>
      </c>
      <c r="S8" s="94" t="s">
        <v>937</v>
      </c>
      <c r="T8" s="94" t="s">
        <v>937</v>
      </c>
      <c r="U8" s="94" t="s">
        <v>937</v>
      </c>
      <c r="V8" s="94" t="s">
        <v>937</v>
      </c>
      <c r="W8" s="94" t="s">
        <v>937</v>
      </c>
      <c r="X8" s="94" t="s">
        <v>937</v>
      </c>
      <c r="Y8" s="94" t="s">
        <v>937</v>
      </c>
      <c r="Z8" s="94" t="s">
        <v>937</v>
      </c>
    </row>
    <row r="9">
      <c r="A9" s="77" t="s">
        <v>568</v>
      </c>
      <c r="B9" s="116" t="s">
        <v>365</v>
      </c>
      <c r="C9" s="77">
        <v>16282.0</v>
      </c>
      <c r="D9" s="77">
        <v>5082.0</v>
      </c>
      <c r="E9" s="77">
        <v>50071.0</v>
      </c>
      <c r="F9" s="94">
        <v>4.4554244E7</v>
      </c>
      <c r="G9" s="94" t="s">
        <v>937</v>
      </c>
      <c r="H9" s="94">
        <v>21364.0</v>
      </c>
      <c r="I9" s="94">
        <v>4.4554244E7</v>
      </c>
      <c r="J9" s="94">
        <v>4.4575608E7</v>
      </c>
      <c r="K9" s="94">
        <v>605623.0</v>
      </c>
      <c r="L9" s="94">
        <v>62110.0</v>
      </c>
      <c r="M9" s="94">
        <v>17150.0</v>
      </c>
      <c r="N9" s="94">
        <v>48308.0</v>
      </c>
      <c r="O9" s="94">
        <v>2203.0</v>
      </c>
      <c r="P9" s="94">
        <v>26443.0</v>
      </c>
      <c r="Q9" s="94">
        <v>2717.0</v>
      </c>
      <c r="R9" s="94" t="s">
        <v>937</v>
      </c>
      <c r="S9" s="94">
        <v>9662.0</v>
      </c>
      <c r="T9" s="94" t="s">
        <v>937</v>
      </c>
      <c r="U9" s="94">
        <v>4.3749138E7</v>
      </c>
      <c r="V9" s="94">
        <v>5889.0</v>
      </c>
      <c r="W9" s="94" t="s">
        <v>937</v>
      </c>
      <c r="X9" s="94" t="s">
        <v>937</v>
      </c>
      <c r="Y9" s="94" t="s">
        <v>937</v>
      </c>
      <c r="Z9" s="94" t="s">
        <v>937</v>
      </c>
    </row>
    <row r="10">
      <c r="A10" s="94" t="s">
        <v>572</v>
      </c>
      <c r="B10" s="116" t="s">
        <v>573</v>
      </c>
      <c r="C10" s="77">
        <v>86000.0</v>
      </c>
      <c r="D10" s="77">
        <v>10000.0</v>
      </c>
      <c r="E10" s="77">
        <v>61000.0</v>
      </c>
      <c r="F10" s="94" t="s">
        <v>937</v>
      </c>
      <c r="G10" s="94" t="s">
        <v>937</v>
      </c>
      <c r="H10" s="94">
        <v>96000.0</v>
      </c>
      <c r="I10" s="94" t="s">
        <v>937</v>
      </c>
      <c r="J10" s="94">
        <v>96000.0</v>
      </c>
      <c r="K10" s="94" t="s">
        <v>937</v>
      </c>
      <c r="L10" s="94" t="s">
        <v>937</v>
      </c>
      <c r="M10" s="94" t="s">
        <v>937</v>
      </c>
      <c r="N10" s="94" t="s">
        <v>937</v>
      </c>
      <c r="O10" s="94" t="s">
        <v>937</v>
      </c>
      <c r="P10" s="94" t="s">
        <v>937</v>
      </c>
      <c r="Q10" s="94" t="s">
        <v>937</v>
      </c>
      <c r="R10" s="94" t="s">
        <v>937</v>
      </c>
      <c r="S10" s="94" t="s">
        <v>937</v>
      </c>
      <c r="T10" s="94" t="s">
        <v>937</v>
      </c>
      <c r="U10" s="94" t="s">
        <v>937</v>
      </c>
      <c r="V10" s="94" t="s">
        <v>937</v>
      </c>
      <c r="W10" s="94" t="s">
        <v>937</v>
      </c>
      <c r="X10" s="94" t="s">
        <v>937</v>
      </c>
      <c r="Y10" s="94" t="s">
        <v>937</v>
      </c>
      <c r="Z10" s="94" t="s">
        <v>937</v>
      </c>
    </row>
    <row r="11">
      <c r="A11" s="94" t="s">
        <v>181</v>
      </c>
      <c r="B11" s="117" t="s">
        <v>438</v>
      </c>
      <c r="C11" s="77">
        <v>95.0</v>
      </c>
      <c r="D11" s="77">
        <v>826.0</v>
      </c>
      <c r="E11" s="77">
        <v>824.0</v>
      </c>
      <c r="F11" s="94">
        <v>426793.0</v>
      </c>
      <c r="G11" s="94">
        <v>427714.0</v>
      </c>
      <c r="H11" s="94">
        <v>921.0</v>
      </c>
      <c r="I11" s="94">
        <v>426793.0</v>
      </c>
      <c r="J11" s="94">
        <v>427714.0</v>
      </c>
      <c r="K11" s="94">
        <v>418963.0</v>
      </c>
      <c r="L11" s="94">
        <v>1667.0</v>
      </c>
      <c r="M11" s="94">
        <v>245.0</v>
      </c>
      <c r="N11" s="94">
        <v>2305.0</v>
      </c>
      <c r="O11" s="94">
        <v>442.0</v>
      </c>
      <c r="P11" s="94">
        <v>405.0</v>
      </c>
      <c r="Q11" s="94">
        <v>1934.0</v>
      </c>
      <c r="R11" s="94" t="s">
        <v>937</v>
      </c>
      <c r="S11" s="94" t="s">
        <v>937</v>
      </c>
      <c r="T11" s="94" t="s">
        <v>937</v>
      </c>
      <c r="U11" s="94" t="s">
        <v>937</v>
      </c>
      <c r="V11" s="94">
        <v>823.0</v>
      </c>
      <c r="W11" s="94" t="s">
        <v>937</v>
      </c>
      <c r="X11" s="94" t="s">
        <v>937</v>
      </c>
      <c r="Y11" s="94" t="s">
        <v>937</v>
      </c>
      <c r="Z11" s="94" t="s">
        <v>937</v>
      </c>
    </row>
    <row r="12">
      <c r="A12" s="77" t="s">
        <v>49</v>
      </c>
      <c r="B12" s="117" t="s">
        <v>366</v>
      </c>
      <c r="C12" s="77">
        <v>31.6</v>
      </c>
      <c r="D12" s="77"/>
      <c r="E12" s="77">
        <v>13.0</v>
      </c>
      <c r="F12" s="94" t="s">
        <v>937</v>
      </c>
      <c r="G12" s="94" t="s">
        <v>937</v>
      </c>
      <c r="H12" s="94">
        <v>44.6</v>
      </c>
      <c r="I12" s="94">
        <v>301576.6</v>
      </c>
      <c r="J12" s="94">
        <v>301621.19999999995</v>
      </c>
      <c r="K12" s="94">
        <v>17.0</v>
      </c>
      <c r="L12" s="94" t="s">
        <v>937</v>
      </c>
      <c r="M12" s="94" t="s">
        <v>937</v>
      </c>
      <c r="N12" s="94" t="s">
        <v>937</v>
      </c>
      <c r="O12" s="94">
        <v>5.0</v>
      </c>
      <c r="P12" s="94">
        <v>280.0</v>
      </c>
      <c r="Q12" s="94">
        <v>269.0</v>
      </c>
      <c r="R12" s="94">
        <v>5.5</v>
      </c>
      <c r="S12" s="94" t="s">
        <v>937</v>
      </c>
      <c r="T12" s="94" t="s">
        <v>937</v>
      </c>
      <c r="U12" s="94" t="s">
        <v>937</v>
      </c>
      <c r="V12" s="94" t="s">
        <v>937</v>
      </c>
      <c r="W12" s="94">
        <v>1.7</v>
      </c>
      <c r="X12" s="94" t="s">
        <v>937</v>
      </c>
      <c r="Y12" s="94">
        <v>301000.0</v>
      </c>
      <c r="Z12" s="94" t="s">
        <v>937</v>
      </c>
    </row>
    <row r="13">
      <c r="A13" s="77" t="s">
        <v>50</v>
      </c>
      <c r="B13" s="116" t="s">
        <v>367</v>
      </c>
      <c r="C13" s="77">
        <v>21388.0</v>
      </c>
      <c r="D13" s="77">
        <v>2750.0</v>
      </c>
      <c r="E13" s="77"/>
      <c r="F13" s="94">
        <v>213126.0</v>
      </c>
      <c r="G13" s="94" t="s">
        <v>937</v>
      </c>
      <c r="H13" s="94">
        <v>24138.0</v>
      </c>
      <c r="I13" s="94">
        <v>213126.0</v>
      </c>
      <c r="J13" s="94">
        <v>237264.0</v>
      </c>
      <c r="K13" s="94">
        <v>143504.0</v>
      </c>
      <c r="L13" s="94" t="s">
        <v>937</v>
      </c>
      <c r="M13" s="94" t="s">
        <v>937</v>
      </c>
      <c r="N13" s="94">
        <v>35234.0</v>
      </c>
      <c r="O13" s="94" t="s">
        <v>937</v>
      </c>
      <c r="P13" s="94" t="s">
        <v>937</v>
      </c>
      <c r="Q13" s="94" t="s">
        <v>937</v>
      </c>
      <c r="R13" s="94" t="s">
        <v>937</v>
      </c>
      <c r="S13" s="94" t="s">
        <v>937</v>
      </c>
      <c r="T13" s="94" t="s">
        <v>937</v>
      </c>
      <c r="U13" s="94">
        <v>34388.0</v>
      </c>
      <c r="V13" s="94" t="s">
        <v>937</v>
      </c>
      <c r="W13" s="94" t="s">
        <v>937</v>
      </c>
      <c r="X13" s="94" t="s">
        <v>937</v>
      </c>
      <c r="Y13" s="94" t="s">
        <v>937</v>
      </c>
      <c r="Z13" s="94" t="s">
        <v>937</v>
      </c>
    </row>
    <row r="14">
      <c r="A14" s="77" t="s">
        <v>51</v>
      </c>
      <c r="B14" s="117" t="s">
        <v>368</v>
      </c>
      <c r="C14" s="77">
        <v>508000.0</v>
      </c>
      <c r="D14" s="77">
        <v>152000.0</v>
      </c>
      <c r="E14" s="77">
        <v>192000.0</v>
      </c>
      <c r="F14" s="94">
        <v>1.8141E7</v>
      </c>
      <c r="G14" s="94" t="s">
        <v>937</v>
      </c>
      <c r="H14" s="94">
        <v>660000.0</v>
      </c>
      <c r="I14" s="94">
        <v>1.8141E7</v>
      </c>
      <c r="J14" s="94">
        <v>1.8801E7</v>
      </c>
      <c r="K14" s="94">
        <v>1.7642E7</v>
      </c>
      <c r="L14" s="94" t="s">
        <v>937</v>
      </c>
      <c r="M14" s="94">
        <v>159000.0</v>
      </c>
      <c r="N14" s="94">
        <v>331000.0</v>
      </c>
      <c r="O14" s="94">
        <v>9000.0</v>
      </c>
      <c r="P14" s="94" t="s">
        <v>937</v>
      </c>
      <c r="Q14" s="94" t="s">
        <v>937</v>
      </c>
      <c r="R14" s="94" t="s">
        <v>937</v>
      </c>
      <c r="S14" s="94" t="s">
        <v>937</v>
      </c>
      <c r="T14" s="94" t="s">
        <v>937</v>
      </c>
      <c r="U14" s="94" t="s">
        <v>937</v>
      </c>
      <c r="V14" s="94" t="s">
        <v>937</v>
      </c>
      <c r="W14" s="94" t="s">
        <v>937</v>
      </c>
      <c r="X14" s="94" t="s">
        <v>937</v>
      </c>
      <c r="Y14" s="94" t="s">
        <v>937</v>
      </c>
      <c r="Z14" s="94" t="s">
        <v>937</v>
      </c>
    </row>
    <row r="15">
      <c r="A15" s="77" t="s">
        <v>593</v>
      </c>
      <c r="B15" s="117" t="s">
        <v>369</v>
      </c>
      <c r="C15" s="77">
        <v>59495.0</v>
      </c>
      <c r="D15" s="77"/>
      <c r="E15" s="77">
        <v>166908.0</v>
      </c>
      <c r="F15" s="94">
        <v>1.6629181E7</v>
      </c>
      <c r="G15" s="94" t="s">
        <v>937</v>
      </c>
      <c r="H15" s="94">
        <v>227151.0</v>
      </c>
      <c r="I15" s="94">
        <v>1.6629181E7</v>
      </c>
      <c r="J15" s="94">
        <v>1.6856332E7</v>
      </c>
      <c r="K15" s="94">
        <v>1.5240417E7</v>
      </c>
      <c r="L15" s="94" t="s">
        <v>937</v>
      </c>
      <c r="M15" s="94">
        <v>55751.0</v>
      </c>
      <c r="N15" s="94">
        <v>71024.0</v>
      </c>
      <c r="O15" s="94">
        <v>25843.0</v>
      </c>
      <c r="P15" s="94">
        <v>44646.0</v>
      </c>
      <c r="Q15" s="94">
        <v>49063.0</v>
      </c>
      <c r="R15" s="94" t="s">
        <v>937</v>
      </c>
      <c r="S15" s="94">
        <v>68221.0</v>
      </c>
      <c r="T15" s="94" t="s">
        <v>937</v>
      </c>
      <c r="U15" s="94">
        <v>913643.0</v>
      </c>
      <c r="V15" s="94">
        <v>160566.0</v>
      </c>
      <c r="W15" s="94" t="s">
        <v>937</v>
      </c>
      <c r="X15" s="94" t="s">
        <v>937</v>
      </c>
      <c r="Y15" s="94" t="s">
        <v>937</v>
      </c>
      <c r="Z15" s="94" t="s">
        <v>937</v>
      </c>
    </row>
    <row r="16">
      <c r="A16" s="77" t="s">
        <v>596</v>
      </c>
      <c r="B16" s="116" t="s">
        <v>370</v>
      </c>
      <c r="C16" s="77">
        <v>180898.0</v>
      </c>
      <c r="D16" s="77">
        <v>19940.0</v>
      </c>
      <c r="E16" s="77">
        <v>183332.0</v>
      </c>
      <c r="F16" s="94">
        <v>6736878.0</v>
      </c>
      <c r="G16" s="94" t="s">
        <v>937</v>
      </c>
      <c r="H16" s="94">
        <v>200838.0</v>
      </c>
      <c r="I16" s="94">
        <v>6736878.0</v>
      </c>
      <c r="J16" s="94">
        <v>6937716.0</v>
      </c>
      <c r="K16" s="94">
        <v>4.6222257E7</v>
      </c>
      <c r="L16" s="94">
        <v>81938.0</v>
      </c>
      <c r="M16" s="94">
        <v>52634.0</v>
      </c>
      <c r="N16" s="94">
        <v>241422.0</v>
      </c>
      <c r="O16" s="94">
        <v>19043.0</v>
      </c>
      <c r="P16" s="94">
        <v>155443.0</v>
      </c>
      <c r="Q16" s="94">
        <v>50827.0</v>
      </c>
      <c r="R16" s="94">
        <v>30101.0</v>
      </c>
      <c r="S16" s="94">
        <v>135689.0</v>
      </c>
      <c r="T16" s="94" t="s">
        <v>937</v>
      </c>
      <c r="U16" s="94">
        <v>1330844.0</v>
      </c>
      <c r="V16" s="94">
        <v>14579.0</v>
      </c>
      <c r="W16" s="94">
        <v>2101.0</v>
      </c>
      <c r="X16" s="94" t="s">
        <v>937</v>
      </c>
      <c r="Y16" s="94" t="s">
        <v>937</v>
      </c>
      <c r="Z16" s="94" t="s">
        <v>937</v>
      </c>
    </row>
    <row r="17">
      <c r="A17" s="77" t="s">
        <v>598</v>
      </c>
      <c r="B17" s="116" t="s">
        <v>371</v>
      </c>
      <c r="C17" s="77">
        <v>86000.0</v>
      </c>
      <c r="D17" s="77">
        <v>26000.0</v>
      </c>
      <c r="E17" s="77">
        <v>142000.0</v>
      </c>
      <c r="F17" s="94">
        <v>2.50528E8</v>
      </c>
      <c r="G17" s="94">
        <v>2.5064E8</v>
      </c>
      <c r="H17" s="94">
        <v>112000.0</v>
      </c>
      <c r="I17" s="94">
        <v>2.50528E8</v>
      </c>
      <c r="J17" s="94">
        <v>2.5064E8</v>
      </c>
      <c r="K17" s="94">
        <v>3764000.0</v>
      </c>
      <c r="L17" s="94" t="s">
        <v>937</v>
      </c>
      <c r="M17" s="94" t="s">
        <v>937</v>
      </c>
      <c r="N17" s="94" t="s">
        <v>937</v>
      </c>
      <c r="O17" s="94" t="s">
        <v>937</v>
      </c>
      <c r="P17" s="94" t="s">
        <v>937</v>
      </c>
      <c r="Q17" s="94" t="s">
        <v>937</v>
      </c>
      <c r="R17" s="94" t="s">
        <v>937</v>
      </c>
      <c r="S17" s="94" t="s">
        <v>937</v>
      </c>
      <c r="T17" s="94" t="s">
        <v>937</v>
      </c>
      <c r="U17" s="94">
        <v>2.44618E8</v>
      </c>
      <c r="V17" s="94" t="s">
        <v>937</v>
      </c>
      <c r="W17" s="94">
        <v>1668000.0</v>
      </c>
      <c r="X17" s="94" t="s">
        <v>937</v>
      </c>
      <c r="Y17" s="94" t="s">
        <v>937</v>
      </c>
      <c r="Z17" s="94">
        <v>478000.0</v>
      </c>
    </row>
    <row r="18">
      <c r="A18" s="77" t="s">
        <v>55</v>
      </c>
      <c r="B18" s="117" t="s">
        <v>372</v>
      </c>
      <c r="C18" s="77">
        <v>140.0</v>
      </c>
      <c r="D18" s="77">
        <v>1594.0</v>
      </c>
      <c r="E18" s="77">
        <v>4851.0</v>
      </c>
      <c r="F18" s="94">
        <v>9813.0</v>
      </c>
      <c r="G18" s="94">
        <v>11752.0</v>
      </c>
      <c r="H18" s="94">
        <v>1939.0</v>
      </c>
      <c r="I18" s="94">
        <v>9813.0</v>
      </c>
      <c r="J18" s="94">
        <v>11752.0</v>
      </c>
      <c r="K18" s="94">
        <v>4815.0</v>
      </c>
      <c r="L18" s="94">
        <v>2437.0</v>
      </c>
      <c r="M18" s="94">
        <v>853.0</v>
      </c>
      <c r="N18" s="94" t="s">
        <v>937</v>
      </c>
      <c r="O18" s="94">
        <v>57.0</v>
      </c>
      <c r="P18" s="94">
        <v>162.0</v>
      </c>
      <c r="Q18" s="94">
        <v>34.0</v>
      </c>
      <c r="R18" s="94" t="s">
        <v>937</v>
      </c>
      <c r="S18" s="94" t="s">
        <v>937</v>
      </c>
      <c r="T18" s="94" t="s">
        <v>937</v>
      </c>
      <c r="U18" s="94" t="s">
        <v>937</v>
      </c>
      <c r="V18" s="94">
        <v>54.0</v>
      </c>
      <c r="W18" s="94">
        <v>1401.0</v>
      </c>
      <c r="X18" s="94" t="s">
        <v>937</v>
      </c>
      <c r="Y18" s="94" t="s">
        <v>937</v>
      </c>
      <c r="Z18" s="94" t="s">
        <v>937</v>
      </c>
    </row>
    <row r="19">
      <c r="A19" s="77" t="s">
        <v>603</v>
      </c>
      <c r="B19" s="117" t="s">
        <v>373</v>
      </c>
      <c r="C19" s="77">
        <v>95000.0</v>
      </c>
      <c r="D19" s="77">
        <v>263000.0</v>
      </c>
      <c r="E19" s="77">
        <v>306.0</v>
      </c>
      <c r="F19" s="94">
        <v>3770000.0</v>
      </c>
      <c r="G19" s="94">
        <v>4130000.0</v>
      </c>
      <c r="H19" s="94">
        <v>358000.0</v>
      </c>
      <c r="I19" s="94">
        <v>3770000.0</v>
      </c>
      <c r="J19" s="94">
        <v>4128000.0</v>
      </c>
      <c r="K19" s="94">
        <v>3070.0</v>
      </c>
      <c r="L19" s="94" t="s">
        <v>937</v>
      </c>
      <c r="M19" s="94" t="s">
        <v>937</v>
      </c>
      <c r="N19" s="94">
        <v>460.0</v>
      </c>
      <c r="O19" s="94" t="s">
        <v>937</v>
      </c>
      <c r="P19" s="94" t="s">
        <v>937</v>
      </c>
      <c r="Q19" s="94" t="s">
        <v>937</v>
      </c>
      <c r="R19" s="94" t="s">
        <v>937</v>
      </c>
      <c r="S19" s="94" t="s">
        <v>937</v>
      </c>
      <c r="T19" s="94" t="s">
        <v>937</v>
      </c>
      <c r="U19" s="94" t="s">
        <v>937</v>
      </c>
      <c r="V19" s="94" t="s">
        <v>937</v>
      </c>
      <c r="W19" s="94" t="s">
        <v>937</v>
      </c>
      <c r="X19" s="94" t="s">
        <v>937</v>
      </c>
      <c r="Y19" s="94" t="s">
        <v>937</v>
      </c>
      <c r="Z19" s="94">
        <v>240.0</v>
      </c>
    </row>
    <row r="20">
      <c r="A20" s="77" t="s">
        <v>606</v>
      </c>
      <c r="B20" s="117" t="s">
        <v>374</v>
      </c>
      <c r="C20" s="77">
        <v>0.0</v>
      </c>
      <c r="D20" s="77">
        <v>27.0</v>
      </c>
      <c r="E20" s="77">
        <v>31.0</v>
      </c>
      <c r="F20" s="94">
        <v>463.0</v>
      </c>
      <c r="G20" s="94">
        <v>490.0</v>
      </c>
      <c r="H20" s="94">
        <v>27.0</v>
      </c>
      <c r="I20" s="94">
        <v>463.0</v>
      </c>
      <c r="J20" s="94">
        <v>490.0</v>
      </c>
      <c r="K20" s="94">
        <v>98.0</v>
      </c>
      <c r="L20" s="94">
        <v>229.0</v>
      </c>
      <c r="M20" s="94">
        <v>7.0</v>
      </c>
      <c r="N20" s="94">
        <v>2.0</v>
      </c>
      <c r="O20" s="94">
        <v>27.0</v>
      </c>
      <c r="P20" s="94">
        <v>15.0</v>
      </c>
      <c r="Q20" s="94">
        <v>73.0</v>
      </c>
      <c r="R20" s="94">
        <v>12.0</v>
      </c>
      <c r="S20" s="94" t="s">
        <v>937</v>
      </c>
      <c r="T20" s="94" t="s">
        <v>937</v>
      </c>
      <c r="U20" s="94" t="s">
        <v>937</v>
      </c>
      <c r="V20" s="94" t="s">
        <v>937</v>
      </c>
      <c r="W20" s="94" t="s">
        <v>937</v>
      </c>
      <c r="X20" s="94" t="s">
        <v>937</v>
      </c>
      <c r="Y20" s="94" t="s">
        <v>937</v>
      </c>
      <c r="Z20" s="94" t="s">
        <v>937</v>
      </c>
    </row>
    <row r="21">
      <c r="A21" s="77" t="s">
        <v>58</v>
      </c>
      <c r="B21" s="117" t="s">
        <v>375</v>
      </c>
      <c r="C21" s="77">
        <v>12225.0</v>
      </c>
      <c r="D21" s="77">
        <v>2195.0</v>
      </c>
      <c r="E21" s="77">
        <v>20857.0</v>
      </c>
      <c r="F21" s="94">
        <v>2705502.0</v>
      </c>
      <c r="G21" s="94">
        <v>2719922.0</v>
      </c>
      <c r="H21" s="94">
        <v>14420.0</v>
      </c>
      <c r="I21" s="94">
        <v>2705502.0</v>
      </c>
      <c r="J21" s="94">
        <v>2719922.0</v>
      </c>
      <c r="K21" s="94" t="s">
        <v>937</v>
      </c>
      <c r="L21" s="94" t="s">
        <v>937</v>
      </c>
      <c r="M21" s="94" t="s">
        <v>937</v>
      </c>
      <c r="N21" s="94">
        <v>28101.0</v>
      </c>
      <c r="O21" s="94">
        <v>1135.0</v>
      </c>
      <c r="P21" s="94">
        <v>554.0</v>
      </c>
      <c r="Q21" s="94" t="s">
        <v>937</v>
      </c>
      <c r="R21" s="94" t="s">
        <v>937</v>
      </c>
      <c r="S21" s="94" t="s">
        <v>937</v>
      </c>
      <c r="T21" s="94" t="s">
        <v>937</v>
      </c>
      <c r="U21" s="94">
        <v>2673447.0</v>
      </c>
      <c r="V21" s="94" t="s">
        <v>937</v>
      </c>
      <c r="W21" s="94" t="s">
        <v>937</v>
      </c>
      <c r="X21" s="94" t="s">
        <v>937</v>
      </c>
      <c r="Y21" s="94" t="s">
        <v>937</v>
      </c>
      <c r="Z21" s="94" t="s">
        <v>937</v>
      </c>
    </row>
    <row r="22">
      <c r="A22" s="77" t="s">
        <v>611</v>
      </c>
      <c r="B22" s="116" t="s">
        <v>612</v>
      </c>
      <c r="C22" s="77">
        <v>1375.0</v>
      </c>
      <c r="D22" s="77">
        <v>57641.0</v>
      </c>
      <c r="E22" s="77">
        <v>47601.0</v>
      </c>
      <c r="F22" s="94">
        <v>182361.0</v>
      </c>
      <c r="G22" s="94">
        <v>241378.0</v>
      </c>
      <c r="H22" s="94">
        <v>59016.0</v>
      </c>
      <c r="I22" s="94">
        <v>182361.0</v>
      </c>
      <c r="J22" s="94">
        <v>241377.0</v>
      </c>
      <c r="K22" s="94">
        <v>2499.0</v>
      </c>
      <c r="L22" s="94">
        <v>116317.0</v>
      </c>
      <c r="M22" s="94">
        <v>12522.0</v>
      </c>
      <c r="N22" s="94">
        <v>8083.0</v>
      </c>
      <c r="O22" s="94">
        <v>1656.0</v>
      </c>
      <c r="P22" s="94">
        <v>333.0</v>
      </c>
      <c r="Q22" s="94">
        <v>1604.0</v>
      </c>
      <c r="R22" s="94">
        <v>16.0</v>
      </c>
      <c r="S22" s="94" t="s">
        <v>937</v>
      </c>
      <c r="T22" s="94" t="s">
        <v>937</v>
      </c>
      <c r="U22" s="94">
        <v>4231.0</v>
      </c>
      <c r="V22" s="94">
        <v>755.0</v>
      </c>
      <c r="W22" s="94">
        <v>32246.0</v>
      </c>
      <c r="X22" s="94" t="s">
        <v>937</v>
      </c>
      <c r="Y22" s="94">
        <v>2099.0</v>
      </c>
      <c r="Z22" s="94" t="s">
        <v>937</v>
      </c>
    </row>
    <row r="23">
      <c r="A23" s="77" t="s">
        <v>59</v>
      </c>
      <c r="B23" s="116" t="s">
        <v>376</v>
      </c>
      <c r="C23" s="77">
        <v>9593.0</v>
      </c>
      <c r="D23" s="77">
        <v>6631.0</v>
      </c>
      <c r="E23" s="77"/>
      <c r="F23" s="94">
        <v>1.0722442E7</v>
      </c>
      <c r="G23" s="94">
        <v>1.0738666E7</v>
      </c>
      <c r="H23" s="94">
        <v>16224.0</v>
      </c>
      <c r="I23" s="94">
        <v>1.0722442E7</v>
      </c>
      <c r="J23" s="94">
        <v>1.0738666E7</v>
      </c>
      <c r="K23" s="94">
        <v>204331.0</v>
      </c>
      <c r="L23" s="94" t="s">
        <v>937</v>
      </c>
      <c r="M23" s="94">
        <v>3103.0</v>
      </c>
      <c r="N23" s="94">
        <v>82725.0</v>
      </c>
      <c r="O23" s="94">
        <v>5452.0</v>
      </c>
      <c r="P23" s="94">
        <v>135.0</v>
      </c>
      <c r="Q23" s="94">
        <v>6630.0</v>
      </c>
      <c r="R23" s="94" t="s">
        <v>937</v>
      </c>
      <c r="S23" s="94" t="s">
        <v>937</v>
      </c>
      <c r="T23" s="94" t="s">
        <v>937</v>
      </c>
      <c r="U23" s="94">
        <v>8438767.0</v>
      </c>
      <c r="V23" s="94">
        <v>2474432.0</v>
      </c>
      <c r="W23" s="94" t="s">
        <v>937</v>
      </c>
      <c r="X23" s="94" t="s">
        <v>937</v>
      </c>
      <c r="Y23" s="94" t="s">
        <v>937</v>
      </c>
      <c r="Z23" s="94" t="s">
        <v>937</v>
      </c>
    </row>
    <row r="24">
      <c r="A24" s="94" t="s">
        <v>615</v>
      </c>
      <c r="B24" s="116" t="s">
        <v>618</v>
      </c>
      <c r="C24" s="77">
        <v>224.0</v>
      </c>
      <c r="D24" s="77">
        <v>1027.0</v>
      </c>
      <c r="E24" s="77">
        <v>848.0</v>
      </c>
      <c r="F24" s="94">
        <v>6083.0</v>
      </c>
      <c r="G24" s="94" t="s">
        <v>937</v>
      </c>
      <c r="H24" s="94">
        <v>1251.0</v>
      </c>
      <c r="I24" s="94">
        <v>6083.0</v>
      </c>
      <c r="J24" s="94">
        <v>7334.0</v>
      </c>
      <c r="K24" s="94" t="s">
        <v>937</v>
      </c>
      <c r="L24" s="94" t="s">
        <v>937</v>
      </c>
      <c r="M24" s="94" t="s">
        <v>937</v>
      </c>
      <c r="N24" s="94" t="s">
        <v>937</v>
      </c>
      <c r="O24" s="94" t="s">
        <v>937</v>
      </c>
      <c r="P24" s="94" t="s">
        <v>937</v>
      </c>
      <c r="Q24" s="94" t="s">
        <v>937</v>
      </c>
      <c r="R24" s="94" t="s">
        <v>937</v>
      </c>
      <c r="S24" s="94" t="s">
        <v>937</v>
      </c>
      <c r="T24" s="94" t="s">
        <v>937</v>
      </c>
      <c r="U24" s="94" t="s">
        <v>937</v>
      </c>
      <c r="V24" s="94" t="s">
        <v>937</v>
      </c>
      <c r="W24" s="94" t="s">
        <v>937</v>
      </c>
      <c r="X24" s="94" t="s">
        <v>937</v>
      </c>
      <c r="Y24" s="94" t="s">
        <v>937</v>
      </c>
      <c r="Z24" s="94" t="s">
        <v>937</v>
      </c>
    </row>
    <row r="25">
      <c r="A25" s="94" t="s">
        <v>621</v>
      </c>
      <c r="B25" s="116" t="s">
        <v>622</v>
      </c>
      <c r="C25" s="77">
        <v>71.4</v>
      </c>
      <c r="D25" s="77">
        <v>247.4</v>
      </c>
      <c r="E25" s="77"/>
      <c r="F25" s="94">
        <v>2596.1</v>
      </c>
      <c r="G25" s="94">
        <v>2914.9</v>
      </c>
      <c r="H25" s="94">
        <v>318.8</v>
      </c>
      <c r="I25" s="94">
        <v>2596.1</v>
      </c>
      <c r="J25" s="94">
        <v>2914.9</v>
      </c>
      <c r="K25" s="94">
        <v>8.3</v>
      </c>
      <c r="L25" s="94" t="s">
        <v>937</v>
      </c>
      <c r="M25" s="94" t="s">
        <v>937</v>
      </c>
      <c r="N25" s="94" t="s">
        <v>937</v>
      </c>
      <c r="O25" s="94" t="s">
        <v>937</v>
      </c>
      <c r="P25" s="94">
        <v>2021.0</v>
      </c>
      <c r="Q25" s="94">
        <v>566.8</v>
      </c>
      <c r="R25" s="94" t="s">
        <v>937</v>
      </c>
      <c r="S25" s="94" t="s">
        <v>937</v>
      </c>
      <c r="T25" s="94" t="s">
        <v>937</v>
      </c>
      <c r="U25" s="94" t="s">
        <v>937</v>
      </c>
      <c r="V25" s="94" t="s">
        <v>937</v>
      </c>
      <c r="W25" s="94" t="s">
        <v>937</v>
      </c>
      <c r="X25" s="94" t="s">
        <v>937</v>
      </c>
      <c r="Y25" s="94" t="s">
        <v>937</v>
      </c>
      <c r="Z25" s="94" t="s">
        <v>937</v>
      </c>
    </row>
    <row r="26">
      <c r="A26" s="77" t="s">
        <v>62</v>
      </c>
      <c r="B26" s="117" t="s">
        <v>378</v>
      </c>
      <c r="C26" s="77">
        <v>5865.0</v>
      </c>
      <c r="D26" s="77">
        <v>3150.0</v>
      </c>
      <c r="E26" s="77">
        <v>4176.0</v>
      </c>
      <c r="F26" s="94">
        <v>833976.0</v>
      </c>
      <c r="G26" s="94">
        <v>842990.0</v>
      </c>
      <c r="H26" s="94">
        <v>9015.0</v>
      </c>
      <c r="I26" s="94">
        <v>833976.0</v>
      </c>
      <c r="J26" s="94">
        <v>842991.0</v>
      </c>
      <c r="K26" s="94">
        <v>320430.0</v>
      </c>
      <c r="L26" s="94" t="s">
        <v>937</v>
      </c>
      <c r="M26" s="94">
        <v>2571.0</v>
      </c>
      <c r="N26" s="94">
        <v>6834.0</v>
      </c>
      <c r="O26" s="94">
        <v>3173.0</v>
      </c>
      <c r="P26" s="94">
        <v>275.0</v>
      </c>
      <c r="Q26" s="94">
        <v>5788.0</v>
      </c>
      <c r="R26" s="94" t="s">
        <v>937</v>
      </c>
      <c r="S26" s="94" t="s">
        <v>937</v>
      </c>
      <c r="T26" s="94" t="s">
        <v>937</v>
      </c>
      <c r="U26" s="94">
        <v>485673.0</v>
      </c>
      <c r="V26" s="94">
        <v>9233.0</v>
      </c>
      <c r="W26" s="94" t="s">
        <v>937</v>
      </c>
      <c r="X26" s="94" t="s">
        <v>937</v>
      </c>
      <c r="Y26" s="94" t="s">
        <v>937</v>
      </c>
      <c r="Z26" s="94" t="s">
        <v>937</v>
      </c>
    </row>
    <row r="27">
      <c r="A27" s="77" t="s">
        <v>627</v>
      </c>
      <c r="B27" s="116" t="s">
        <v>379</v>
      </c>
      <c r="C27" s="77">
        <v>778627.0</v>
      </c>
      <c r="D27" s="77">
        <v>88671.0</v>
      </c>
      <c r="E27" s="77">
        <v>389370.0</v>
      </c>
      <c r="F27" s="94">
        <v>3006061.0</v>
      </c>
      <c r="G27" s="94">
        <v>3873359.0</v>
      </c>
      <c r="H27" s="94">
        <v>867298.0</v>
      </c>
      <c r="I27" s="94">
        <v>3006061.0</v>
      </c>
      <c r="J27" s="94">
        <v>3873359.0</v>
      </c>
      <c r="K27" s="94">
        <v>1127905.0</v>
      </c>
      <c r="L27" s="94">
        <v>137179.0</v>
      </c>
      <c r="M27" s="94">
        <v>131262.0</v>
      </c>
      <c r="N27" s="94">
        <v>363813.0</v>
      </c>
      <c r="O27" s="94">
        <v>2041.0</v>
      </c>
      <c r="P27" s="94">
        <v>704.0</v>
      </c>
      <c r="Q27" s="94">
        <v>5522.0</v>
      </c>
      <c r="R27" s="94" t="s">
        <v>937</v>
      </c>
      <c r="S27" s="94">
        <v>318878.0</v>
      </c>
      <c r="T27" s="94">
        <v>657067.0</v>
      </c>
      <c r="U27" s="94" t="s">
        <v>937</v>
      </c>
      <c r="V27" s="94">
        <v>261424.0</v>
      </c>
      <c r="W27" s="94" t="s">
        <v>937</v>
      </c>
      <c r="X27" s="94" t="s">
        <v>937</v>
      </c>
      <c r="Y27" s="94">
        <v>266.0</v>
      </c>
      <c r="Z27" s="94" t="s">
        <v>937</v>
      </c>
    </row>
    <row r="28">
      <c r="A28" s="94" t="s">
        <v>630</v>
      </c>
      <c r="B28" s="116" t="s">
        <v>631</v>
      </c>
      <c r="C28" s="77">
        <v>5.81</v>
      </c>
      <c r="D28" s="77">
        <v>7.278</v>
      </c>
      <c r="E28" s="77"/>
      <c r="F28" s="94" t="s">
        <v>937</v>
      </c>
      <c r="G28" s="94" t="s">
        <v>937</v>
      </c>
      <c r="H28" s="94">
        <v>13.088</v>
      </c>
      <c r="I28" s="94">
        <v>49.761</v>
      </c>
      <c r="J28" s="94">
        <v>62.849000000000004</v>
      </c>
      <c r="K28" s="94" t="s">
        <v>937</v>
      </c>
      <c r="L28" s="94" t="s">
        <v>937</v>
      </c>
      <c r="M28" s="94" t="s">
        <v>937</v>
      </c>
      <c r="N28" s="94" t="s">
        <v>937</v>
      </c>
      <c r="O28" s="94" t="s">
        <v>937</v>
      </c>
      <c r="P28" s="94">
        <v>0.436</v>
      </c>
      <c r="Q28" s="94">
        <v>49.325</v>
      </c>
      <c r="R28" s="94" t="s">
        <v>937</v>
      </c>
      <c r="S28" s="94" t="s">
        <v>937</v>
      </c>
      <c r="T28" s="94" t="s">
        <v>937</v>
      </c>
      <c r="U28" s="94" t="s">
        <v>937</v>
      </c>
      <c r="V28" s="94" t="s">
        <v>937</v>
      </c>
      <c r="W28" s="94" t="s">
        <v>937</v>
      </c>
      <c r="X28" s="94" t="s">
        <v>937</v>
      </c>
      <c r="Y28" s="94" t="s">
        <v>937</v>
      </c>
      <c r="Z28" s="94" t="s">
        <v>937</v>
      </c>
    </row>
    <row r="29">
      <c r="A29" s="77" t="s">
        <v>64</v>
      </c>
      <c r="B29" s="116" t="s">
        <v>635</v>
      </c>
      <c r="C29" s="77"/>
      <c r="D29" s="77"/>
      <c r="E29" s="77"/>
      <c r="F29" s="94" t="s">
        <v>937</v>
      </c>
      <c r="G29" s="94" t="s">
        <v>937</v>
      </c>
      <c r="H29" s="94" t="s">
        <v>937</v>
      </c>
      <c r="I29" s="94" t="s">
        <v>937</v>
      </c>
      <c r="J29" s="94" t="s">
        <v>937</v>
      </c>
      <c r="K29" s="94" t="s">
        <v>937</v>
      </c>
      <c r="L29" s="94" t="s">
        <v>937</v>
      </c>
      <c r="M29" s="94" t="s">
        <v>937</v>
      </c>
      <c r="N29" s="94" t="s">
        <v>937</v>
      </c>
      <c r="O29" s="94" t="s">
        <v>937</v>
      </c>
      <c r="P29" s="94" t="s">
        <v>937</v>
      </c>
      <c r="Q29" s="94" t="s">
        <v>937</v>
      </c>
      <c r="R29" s="94" t="s">
        <v>937</v>
      </c>
      <c r="S29" s="94" t="s">
        <v>937</v>
      </c>
      <c r="T29" s="94" t="s">
        <v>937</v>
      </c>
      <c r="U29" s="94" t="s">
        <v>937</v>
      </c>
      <c r="V29" s="94" t="s">
        <v>937</v>
      </c>
      <c r="W29" s="94" t="s">
        <v>937</v>
      </c>
      <c r="X29" s="94" t="s">
        <v>937</v>
      </c>
      <c r="Y29" s="94" t="s">
        <v>937</v>
      </c>
      <c r="Z29" s="94" t="s">
        <v>937</v>
      </c>
    </row>
    <row r="30">
      <c r="A30" s="77" t="s">
        <v>637</v>
      </c>
      <c r="B30" s="117" t="s">
        <v>380</v>
      </c>
      <c r="C30" s="77">
        <v>628000.0</v>
      </c>
      <c r="D30" s="77">
        <v>215000.0</v>
      </c>
      <c r="E30" s="77"/>
      <c r="F30" s="94" t="s">
        <v>937</v>
      </c>
      <c r="G30" s="94" t="s">
        <v>937</v>
      </c>
      <c r="H30" s="94">
        <v>842000.0</v>
      </c>
      <c r="I30" s="94" t="s">
        <v>937</v>
      </c>
      <c r="J30" s="94">
        <v>842000.0</v>
      </c>
      <c r="K30" s="94" t="s">
        <v>937</v>
      </c>
      <c r="L30" s="94" t="s">
        <v>937</v>
      </c>
      <c r="M30" s="94" t="s">
        <v>937</v>
      </c>
      <c r="N30" s="94" t="s">
        <v>937</v>
      </c>
      <c r="O30" s="94" t="s">
        <v>937</v>
      </c>
      <c r="P30" s="94" t="s">
        <v>937</v>
      </c>
      <c r="Q30" s="94" t="s">
        <v>937</v>
      </c>
      <c r="R30" s="94" t="s">
        <v>937</v>
      </c>
      <c r="S30" s="94" t="s">
        <v>937</v>
      </c>
      <c r="T30" s="94" t="s">
        <v>937</v>
      </c>
      <c r="U30" s="94" t="s">
        <v>937</v>
      </c>
      <c r="V30" s="94" t="s">
        <v>937</v>
      </c>
      <c r="W30" s="94" t="s">
        <v>937</v>
      </c>
      <c r="X30" s="94" t="s">
        <v>937</v>
      </c>
      <c r="Y30" s="94" t="s">
        <v>937</v>
      </c>
      <c r="Z30" s="94" t="s">
        <v>937</v>
      </c>
    </row>
    <row r="31">
      <c r="A31" s="77" t="s">
        <v>67</v>
      </c>
      <c r="B31" s="116" t="s">
        <v>640</v>
      </c>
      <c r="C31" s="77">
        <v>18466.0</v>
      </c>
      <c r="D31" s="77">
        <v>2432.0</v>
      </c>
      <c r="E31" s="77">
        <v>983.0</v>
      </c>
      <c r="F31" s="94" t="s">
        <v>937</v>
      </c>
      <c r="G31" s="94" t="s">
        <v>937</v>
      </c>
      <c r="H31" s="94">
        <v>20898.0</v>
      </c>
      <c r="I31" s="94">
        <v>541152.0</v>
      </c>
      <c r="J31" s="94">
        <v>562050.0</v>
      </c>
      <c r="K31" s="94">
        <v>313291.0</v>
      </c>
      <c r="L31" s="94">
        <v>1105.0</v>
      </c>
      <c r="M31" s="94">
        <v>4924.0</v>
      </c>
      <c r="N31" s="94">
        <v>3414.0</v>
      </c>
      <c r="O31" s="94">
        <v>178.0</v>
      </c>
      <c r="P31" s="94">
        <v>4075.0</v>
      </c>
      <c r="Q31" s="94">
        <v>5606.0</v>
      </c>
      <c r="R31" s="94">
        <v>73.0</v>
      </c>
      <c r="S31" s="94" t="s">
        <v>937</v>
      </c>
      <c r="T31" s="94" t="s">
        <v>937</v>
      </c>
      <c r="U31" s="94">
        <v>181800.0</v>
      </c>
      <c r="V31" s="94">
        <v>26686.0</v>
      </c>
      <c r="W31" s="94" t="s">
        <v>937</v>
      </c>
      <c r="X31" s="94" t="s">
        <v>937</v>
      </c>
      <c r="Y31" s="94" t="s">
        <v>937</v>
      </c>
      <c r="Z31" s="94" t="s">
        <v>937</v>
      </c>
    </row>
    <row r="32">
      <c r="A32" s="77" t="s">
        <v>69</v>
      </c>
      <c r="B32" s="116" t="s">
        <v>643</v>
      </c>
      <c r="C32" s="77">
        <v>0.0</v>
      </c>
      <c r="D32" s="77">
        <v>0.9</v>
      </c>
      <c r="E32" s="77">
        <v>0.15</v>
      </c>
      <c r="F32" s="94">
        <v>2089.0</v>
      </c>
      <c r="G32" s="94" t="s">
        <v>937</v>
      </c>
      <c r="H32" s="94">
        <v>0.9</v>
      </c>
      <c r="I32" s="94">
        <v>2089.0</v>
      </c>
      <c r="J32" s="94">
        <v>2089.9</v>
      </c>
      <c r="K32" s="94" t="s">
        <v>937</v>
      </c>
      <c r="L32" s="94" t="s">
        <v>937</v>
      </c>
      <c r="M32" s="94" t="s">
        <v>937</v>
      </c>
      <c r="N32" s="94" t="s">
        <v>937</v>
      </c>
      <c r="O32" s="94" t="s">
        <v>937</v>
      </c>
      <c r="P32" s="94" t="s">
        <v>937</v>
      </c>
      <c r="Q32" s="94" t="s">
        <v>937</v>
      </c>
      <c r="R32" s="94" t="s">
        <v>937</v>
      </c>
      <c r="S32" s="94" t="s">
        <v>937</v>
      </c>
      <c r="T32" s="94" t="s">
        <v>937</v>
      </c>
      <c r="U32" s="94" t="s">
        <v>937</v>
      </c>
      <c r="V32" s="94" t="s">
        <v>937</v>
      </c>
      <c r="W32" s="94" t="s">
        <v>937</v>
      </c>
      <c r="X32" s="94" t="s">
        <v>937</v>
      </c>
      <c r="Y32" s="94">
        <v>2026.0</v>
      </c>
      <c r="Z32" s="94">
        <v>63.0</v>
      </c>
    </row>
    <row r="33">
      <c r="A33" s="94" t="s">
        <v>645</v>
      </c>
      <c r="B33" s="116" t="s">
        <v>647</v>
      </c>
      <c r="C33" s="77">
        <v>158.9</v>
      </c>
      <c r="D33" s="77">
        <v>17.4</v>
      </c>
      <c r="E33" s="77">
        <v>11.6</v>
      </c>
      <c r="F33" s="94">
        <v>385.6</v>
      </c>
      <c r="G33" s="94" t="s">
        <v>937</v>
      </c>
      <c r="H33" s="94">
        <v>561.8</v>
      </c>
      <c r="I33" s="94">
        <v>385.6</v>
      </c>
      <c r="J33" s="94">
        <v>947.4</v>
      </c>
      <c r="K33" s="94">
        <v>50.7</v>
      </c>
      <c r="L33" s="94" t="s">
        <v>937</v>
      </c>
      <c r="M33" s="94">
        <v>46.3</v>
      </c>
      <c r="N33" s="94" t="s">
        <v>937</v>
      </c>
      <c r="O33" s="94">
        <v>0.8</v>
      </c>
      <c r="P33" s="94" t="s">
        <v>937</v>
      </c>
      <c r="Q33" s="94" t="s">
        <v>937</v>
      </c>
      <c r="R33" s="94" t="s">
        <v>937</v>
      </c>
      <c r="S33" s="94">
        <v>287.7</v>
      </c>
      <c r="T33" s="94" t="s">
        <v>937</v>
      </c>
      <c r="U33" s="94" t="s">
        <v>937</v>
      </c>
      <c r="V33" s="94" t="s">
        <v>937</v>
      </c>
      <c r="W33" s="94" t="s">
        <v>937</v>
      </c>
      <c r="X33" s="94" t="s">
        <v>937</v>
      </c>
      <c r="Y33" s="94" t="s">
        <v>937</v>
      </c>
      <c r="Z33" s="94" t="s">
        <v>937</v>
      </c>
    </row>
    <row r="34">
      <c r="A34" s="77" t="s">
        <v>71</v>
      </c>
      <c r="B34" s="116" t="s">
        <v>651</v>
      </c>
      <c r="C34" s="77">
        <v>292.0</v>
      </c>
      <c r="D34" s="77">
        <v>10260.0</v>
      </c>
      <c r="E34" s="77">
        <v>29675.0</v>
      </c>
      <c r="F34" s="94">
        <v>75697.0</v>
      </c>
      <c r="G34" s="94">
        <v>86250.0</v>
      </c>
      <c r="H34" s="94">
        <v>10553.0</v>
      </c>
      <c r="I34" s="94">
        <v>75697.0</v>
      </c>
      <c r="J34" s="94">
        <v>86250.0</v>
      </c>
      <c r="K34" s="94">
        <v>54265.0</v>
      </c>
      <c r="L34" s="94" t="s">
        <v>937</v>
      </c>
      <c r="M34" s="94">
        <v>4101.0</v>
      </c>
      <c r="N34" s="94">
        <v>6.0</v>
      </c>
      <c r="O34" s="94">
        <v>236.0</v>
      </c>
      <c r="P34" s="94">
        <v>540.0</v>
      </c>
      <c r="Q34" s="94">
        <v>269.0</v>
      </c>
      <c r="R34" s="94" t="s">
        <v>937</v>
      </c>
      <c r="S34" s="94" t="s">
        <v>937</v>
      </c>
      <c r="T34" s="94" t="s">
        <v>937</v>
      </c>
      <c r="U34" s="94" t="s">
        <v>937</v>
      </c>
      <c r="V34" s="94" t="s">
        <v>937</v>
      </c>
      <c r="W34" s="94">
        <v>16280.0</v>
      </c>
      <c r="X34" s="94" t="s">
        <v>937</v>
      </c>
      <c r="Y34" s="94" t="s">
        <v>937</v>
      </c>
      <c r="Z34" s="94" t="s">
        <v>937</v>
      </c>
    </row>
    <row r="35">
      <c r="A35" s="77" t="s">
        <v>72</v>
      </c>
      <c r="B35" s="116" t="s">
        <v>383</v>
      </c>
      <c r="C35" s="77">
        <v>559.0</v>
      </c>
      <c r="D35" s="77">
        <v>198.0</v>
      </c>
      <c r="E35" s="77">
        <v>3053.0</v>
      </c>
      <c r="F35" s="94">
        <v>23422.0</v>
      </c>
      <c r="G35" s="94">
        <v>27034.0</v>
      </c>
      <c r="H35" s="94">
        <v>607.0</v>
      </c>
      <c r="I35" s="94">
        <v>23422.0</v>
      </c>
      <c r="J35" s="94">
        <v>24029.0</v>
      </c>
      <c r="K35" s="94" t="s">
        <v>937</v>
      </c>
      <c r="L35" s="94">
        <v>9738.0</v>
      </c>
      <c r="M35" s="94" t="s">
        <v>937</v>
      </c>
      <c r="N35" s="94" t="s">
        <v>937</v>
      </c>
      <c r="O35" s="94" t="s">
        <v>937</v>
      </c>
      <c r="P35" s="94">
        <v>20.0</v>
      </c>
      <c r="Q35" s="94">
        <v>24.0</v>
      </c>
      <c r="R35" s="94" t="s">
        <v>937</v>
      </c>
      <c r="S35" s="94" t="s">
        <v>937</v>
      </c>
      <c r="T35" s="94" t="s">
        <v>937</v>
      </c>
      <c r="U35" s="94" t="s">
        <v>937</v>
      </c>
      <c r="V35" s="94" t="s">
        <v>937</v>
      </c>
      <c r="W35" s="94">
        <v>13640.0</v>
      </c>
      <c r="X35" s="94" t="s">
        <v>937</v>
      </c>
      <c r="Y35" s="94" t="s">
        <v>937</v>
      </c>
      <c r="Z35" s="94" t="s">
        <v>937</v>
      </c>
    </row>
    <row r="36">
      <c r="A36" s="77" t="s">
        <v>659</v>
      </c>
      <c r="B36" s="77"/>
      <c r="C36" s="77"/>
      <c r="D36" s="77"/>
      <c r="E36" s="77"/>
      <c r="F36" s="94" t="s">
        <v>937</v>
      </c>
      <c r="G36" s="94" t="s">
        <v>937</v>
      </c>
      <c r="H36" s="94">
        <v>12653.0</v>
      </c>
      <c r="I36" s="94">
        <v>39032.0</v>
      </c>
      <c r="J36" s="94">
        <v>51685.0</v>
      </c>
      <c r="K36" s="94" t="s">
        <v>937</v>
      </c>
      <c r="L36" s="94" t="s">
        <v>937</v>
      </c>
      <c r="M36" s="94" t="s">
        <v>937</v>
      </c>
      <c r="N36" s="94" t="s">
        <v>937</v>
      </c>
      <c r="O36" s="94" t="s">
        <v>937</v>
      </c>
      <c r="P36" s="94" t="s">
        <v>937</v>
      </c>
      <c r="Q36" s="94" t="s">
        <v>937</v>
      </c>
      <c r="R36" s="94" t="s">
        <v>937</v>
      </c>
      <c r="S36" s="94" t="s">
        <v>937</v>
      </c>
      <c r="T36" s="94" t="s">
        <v>937</v>
      </c>
      <c r="U36" s="94" t="s">
        <v>937</v>
      </c>
      <c r="V36" s="94" t="s">
        <v>937</v>
      </c>
      <c r="W36" s="94" t="s">
        <v>937</v>
      </c>
      <c r="X36" s="94" t="s">
        <v>937</v>
      </c>
      <c r="Y36" s="94" t="s">
        <v>937</v>
      </c>
      <c r="Z36" s="94" t="s">
        <v>937</v>
      </c>
    </row>
    <row r="37">
      <c r="A37" s="77" t="s">
        <v>74</v>
      </c>
      <c r="B37" s="116" t="s">
        <v>384</v>
      </c>
      <c r="C37" s="77">
        <v>473.0</v>
      </c>
      <c r="D37" s="77">
        <v>4081.0</v>
      </c>
      <c r="E37" s="77">
        <v>10790.0</v>
      </c>
      <c r="F37" s="94">
        <v>62722.0</v>
      </c>
      <c r="G37" s="94">
        <v>67276.0</v>
      </c>
      <c r="H37" s="94">
        <v>4554.0</v>
      </c>
      <c r="I37" s="94">
        <v>62722.0</v>
      </c>
      <c r="J37" s="94">
        <v>67276.0</v>
      </c>
      <c r="K37" s="94" t="s">
        <v>937</v>
      </c>
      <c r="L37" s="94" t="s">
        <v>937</v>
      </c>
      <c r="M37" s="94">
        <v>1139.0</v>
      </c>
      <c r="N37" s="94" t="s">
        <v>937</v>
      </c>
      <c r="O37" s="94" t="s">
        <v>937</v>
      </c>
      <c r="P37" s="94">
        <v>135.0</v>
      </c>
      <c r="Q37" s="94">
        <v>334.0</v>
      </c>
      <c r="R37" s="94" t="s">
        <v>937</v>
      </c>
      <c r="S37" s="94" t="s">
        <v>937</v>
      </c>
      <c r="T37" s="94" t="s">
        <v>937</v>
      </c>
      <c r="U37" s="94">
        <v>28511.0</v>
      </c>
      <c r="V37" s="94" t="s">
        <v>937</v>
      </c>
      <c r="W37" s="94" t="s">
        <v>937</v>
      </c>
      <c r="X37" s="94" t="s">
        <v>937</v>
      </c>
      <c r="Y37" s="94" t="s">
        <v>937</v>
      </c>
      <c r="Z37" s="94" t="s">
        <v>937</v>
      </c>
    </row>
    <row r="38">
      <c r="A38" s="77" t="s">
        <v>75</v>
      </c>
      <c r="B38" s="116" t="s">
        <v>385</v>
      </c>
      <c r="C38" s="77"/>
      <c r="D38" s="77"/>
      <c r="E38" s="77"/>
      <c r="F38" s="94" t="s">
        <v>937</v>
      </c>
      <c r="G38" s="94" t="s">
        <v>937</v>
      </c>
      <c r="H38" s="94" t="s">
        <v>937</v>
      </c>
      <c r="I38" s="94" t="s">
        <v>937</v>
      </c>
      <c r="J38" s="94" t="s">
        <v>937</v>
      </c>
      <c r="K38" s="94" t="s">
        <v>937</v>
      </c>
      <c r="L38" s="94" t="s">
        <v>937</v>
      </c>
      <c r="M38" s="94" t="s">
        <v>937</v>
      </c>
      <c r="N38" s="94" t="s">
        <v>937</v>
      </c>
      <c r="O38" s="94" t="s">
        <v>937</v>
      </c>
      <c r="P38" s="94" t="s">
        <v>937</v>
      </c>
      <c r="Q38" s="94" t="s">
        <v>937</v>
      </c>
      <c r="R38" s="94" t="s">
        <v>937</v>
      </c>
      <c r="S38" s="94" t="s">
        <v>937</v>
      </c>
      <c r="T38" s="94" t="s">
        <v>937</v>
      </c>
      <c r="U38" s="94" t="s">
        <v>937</v>
      </c>
      <c r="V38" s="94" t="s">
        <v>937</v>
      </c>
      <c r="W38" s="94" t="s">
        <v>937</v>
      </c>
      <c r="X38" s="94" t="s">
        <v>937</v>
      </c>
      <c r="Y38" s="94" t="s">
        <v>937</v>
      </c>
      <c r="Z38" s="94" t="s">
        <v>937</v>
      </c>
    </row>
    <row r="39">
      <c r="A39" s="94" t="s">
        <v>667</v>
      </c>
      <c r="B39" s="116" t="s">
        <v>668</v>
      </c>
      <c r="C39" s="77">
        <v>495.0</v>
      </c>
      <c r="D39" s="77">
        <v>5118.0</v>
      </c>
      <c r="E39" s="77">
        <v>12791.0</v>
      </c>
      <c r="F39" s="94">
        <v>800.0</v>
      </c>
      <c r="G39" s="94" t="s">
        <v>937</v>
      </c>
      <c r="H39" s="94">
        <v>5613.0</v>
      </c>
      <c r="I39" s="94">
        <v>800.0</v>
      </c>
      <c r="J39" s="94">
        <v>6413.0</v>
      </c>
      <c r="K39" s="94" t="s">
        <v>937</v>
      </c>
      <c r="L39" s="94" t="s">
        <v>937</v>
      </c>
      <c r="M39" s="94">
        <v>746.0</v>
      </c>
      <c r="N39" s="94" t="s">
        <v>937</v>
      </c>
      <c r="O39" s="94" t="s">
        <v>937</v>
      </c>
      <c r="P39" s="94">
        <v>55.0</v>
      </c>
      <c r="Q39" s="94" t="s">
        <v>937</v>
      </c>
      <c r="R39" s="94" t="s">
        <v>937</v>
      </c>
      <c r="S39" s="94" t="s">
        <v>937</v>
      </c>
      <c r="T39" s="94" t="s">
        <v>937</v>
      </c>
      <c r="U39" s="94" t="s">
        <v>937</v>
      </c>
      <c r="V39" s="94" t="s">
        <v>937</v>
      </c>
      <c r="W39" s="94" t="s">
        <v>937</v>
      </c>
      <c r="X39" s="94" t="s">
        <v>937</v>
      </c>
      <c r="Y39" s="94" t="s">
        <v>937</v>
      </c>
      <c r="Z39" s="94" t="s">
        <v>937</v>
      </c>
    </row>
    <row r="40">
      <c r="A40" s="77" t="s">
        <v>76</v>
      </c>
      <c r="B40" s="116" t="s">
        <v>386</v>
      </c>
      <c r="C40" s="77">
        <v>8600.0</v>
      </c>
      <c r="D40" s="77">
        <v>10670.0</v>
      </c>
      <c r="E40" s="77">
        <v>16780.0</v>
      </c>
      <c r="F40" s="94">
        <v>13630.0</v>
      </c>
      <c r="G40" s="94" t="s">
        <v>937</v>
      </c>
      <c r="H40" s="94">
        <v>19270.0</v>
      </c>
      <c r="I40" s="94">
        <v>13630.0</v>
      </c>
      <c r="J40" s="94">
        <v>32900.0</v>
      </c>
      <c r="K40" s="94" t="s">
        <v>937</v>
      </c>
      <c r="L40" s="94" t="s">
        <v>937</v>
      </c>
      <c r="M40" s="94" t="s">
        <v>937</v>
      </c>
      <c r="N40" s="94" t="s">
        <v>937</v>
      </c>
      <c r="O40" s="94" t="s">
        <v>937</v>
      </c>
      <c r="P40" s="94" t="s">
        <v>937</v>
      </c>
      <c r="Q40" s="94" t="s">
        <v>937</v>
      </c>
      <c r="R40" s="94" t="s">
        <v>937</v>
      </c>
      <c r="S40" s="94">
        <v>13630.0</v>
      </c>
      <c r="T40" s="94" t="s">
        <v>937</v>
      </c>
      <c r="U40" s="94" t="s">
        <v>937</v>
      </c>
      <c r="V40" s="94" t="s">
        <v>937</v>
      </c>
      <c r="W40" s="94" t="s">
        <v>937</v>
      </c>
      <c r="X40" s="94" t="s">
        <v>937</v>
      </c>
      <c r="Y40" s="94" t="s">
        <v>937</v>
      </c>
      <c r="Z40" s="94" t="s">
        <v>937</v>
      </c>
    </row>
    <row r="41">
      <c r="A41" s="77" t="s">
        <v>672</v>
      </c>
      <c r="B41" s="116" t="s">
        <v>388</v>
      </c>
      <c r="C41" s="77">
        <v>61000.0</v>
      </c>
      <c r="D41" s="77">
        <v>8000.0</v>
      </c>
      <c r="E41" s="77"/>
      <c r="F41" s="94" t="s">
        <v>937</v>
      </c>
      <c r="G41" s="94" t="s">
        <v>937</v>
      </c>
      <c r="H41" s="94">
        <v>69000.0</v>
      </c>
      <c r="I41" s="94" t="s">
        <v>937</v>
      </c>
      <c r="J41" s="94">
        <v>69000.0</v>
      </c>
      <c r="K41" s="94" t="s">
        <v>937</v>
      </c>
      <c r="L41" s="94" t="s">
        <v>937</v>
      </c>
      <c r="M41" s="94" t="s">
        <v>937</v>
      </c>
      <c r="N41" s="94" t="s">
        <v>937</v>
      </c>
      <c r="O41" s="94" t="s">
        <v>937</v>
      </c>
      <c r="P41" s="94" t="s">
        <v>937</v>
      </c>
      <c r="Q41" s="94" t="s">
        <v>937</v>
      </c>
      <c r="R41" s="94" t="s">
        <v>937</v>
      </c>
      <c r="S41" s="94" t="s">
        <v>937</v>
      </c>
      <c r="T41" s="94" t="s">
        <v>937</v>
      </c>
      <c r="U41" s="94" t="s">
        <v>937</v>
      </c>
      <c r="V41" s="94" t="s">
        <v>937</v>
      </c>
      <c r="W41" s="94" t="s">
        <v>937</v>
      </c>
      <c r="X41" s="94" t="s">
        <v>937</v>
      </c>
      <c r="Y41" s="94" t="s">
        <v>937</v>
      </c>
      <c r="Z41" s="94" t="s">
        <v>937</v>
      </c>
    </row>
    <row r="42">
      <c r="A42" s="77" t="s">
        <v>77</v>
      </c>
      <c r="B42" s="116" t="s">
        <v>387</v>
      </c>
      <c r="C42" s="77">
        <v>2000.0</v>
      </c>
      <c r="D42" s="77">
        <v>2200.0</v>
      </c>
      <c r="E42" s="77"/>
      <c r="F42" s="94" t="s">
        <v>937</v>
      </c>
      <c r="G42" s="94" t="s">
        <v>937</v>
      </c>
      <c r="H42" s="94">
        <v>4250.0</v>
      </c>
      <c r="I42" s="94" t="s">
        <v>937</v>
      </c>
      <c r="J42" s="94">
        <v>4250.0</v>
      </c>
      <c r="K42" s="94" t="s">
        <v>937</v>
      </c>
      <c r="L42" s="94" t="s">
        <v>937</v>
      </c>
      <c r="M42" s="94" t="s">
        <v>937</v>
      </c>
      <c r="N42" s="94" t="s">
        <v>937</v>
      </c>
      <c r="O42" s="94" t="s">
        <v>937</v>
      </c>
      <c r="P42" s="94" t="s">
        <v>937</v>
      </c>
      <c r="Q42" s="94" t="s">
        <v>937</v>
      </c>
      <c r="R42" s="94" t="s">
        <v>937</v>
      </c>
      <c r="S42" s="94" t="s">
        <v>937</v>
      </c>
      <c r="T42" s="94" t="s">
        <v>937</v>
      </c>
      <c r="U42" s="94" t="s">
        <v>937</v>
      </c>
      <c r="V42" s="94" t="s">
        <v>937</v>
      </c>
      <c r="W42" s="94" t="s">
        <v>937</v>
      </c>
      <c r="X42" s="94" t="s">
        <v>937</v>
      </c>
      <c r="Y42" s="94" t="s">
        <v>937</v>
      </c>
      <c r="Z42" s="94" t="s">
        <v>937</v>
      </c>
    </row>
    <row r="43">
      <c r="A43" s="77" t="s">
        <v>79</v>
      </c>
      <c r="B43" s="116" t="s">
        <v>389</v>
      </c>
      <c r="C43" s="77">
        <v>4442.0</v>
      </c>
      <c r="D43" s="77">
        <v>3347.0</v>
      </c>
      <c r="E43" s="77">
        <v>4744.0</v>
      </c>
      <c r="F43" s="94">
        <v>500240.0</v>
      </c>
      <c r="G43" s="94">
        <v>508029.0</v>
      </c>
      <c r="H43" s="94">
        <v>7789.0</v>
      </c>
      <c r="I43" s="94">
        <v>500240.0</v>
      </c>
      <c r="J43" s="94">
        <v>508029.0</v>
      </c>
      <c r="K43" s="94">
        <v>261793.0</v>
      </c>
      <c r="L43" s="94" t="s">
        <v>937</v>
      </c>
      <c r="M43" s="94">
        <v>2618.0</v>
      </c>
      <c r="N43" s="94">
        <v>17485.0</v>
      </c>
      <c r="O43" s="94">
        <v>42.0</v>
      </c>
      <c r="P43" s="94">
        <v>14852.0</v>
      </c>
      <c r="Q43" s="94">
        <v>5159.0</v>
      </c>
      <c r="R43" s="94" t="s">
        <v>937</v>
      </c>
      <c r="S43" s="94" t="s">
        <v>937</v>
      </c>
      <c r="T43" s="94" t="s">
        <v>937</v>
      </c>
      <c r="U43" s="94">
        <v>198291.0</v>
      </c>
      <c r="V43" s="94">
        <v>198.0</v>
      </c>
      <c r="W43" s="94" t="s">
        <v>937</v>
      </c>
      <c r="X43" s="94" t="s">
        <v>937</v>
      </c>
      <c r="Y43" s="94" t="s">
        <v>937</v>
      </c>
      <c r="Z43" s="94" t="s">
        <v>937</v>
      </c>
    </row>
    <row r="44">
      <c r="A44" s="94" t="s">
        <v>676</v>
      </c>
      <c r="B44" s="116" t="s">
        <v>677</v>
      </c>
      <c r="C44" s="77">
        <v>1443.0</v>
      </c>
      <c r="D44" s="77">
        <v>6952.0</v>
      </c>
      <c r="E44" s="77">
        <v>4418.0</v>
      </c>
      <c r="F44" s="94">
        <v>678707.0</v>
      </c>
      <c r="G44" s="94">
        <v>687102.0</v>
      </c>
      <c r="H44" s="94">
        <v>8395.0</v>
      </c>
      <c r="I44" s="94">
        <v>678707.0</v>
      </c>
      <c r="J44" s="94">
        <v>687102.0</v>
      </c>
      <c r="K44" s="94" t="s">
        <v>937</v>
      </c>
      <c r="L44" s="94" t="s">
        <v>937</v>
      </c>
      <c r="M44" s="94" t="s">
        <v>937</v>
      </c>
      <c r="N44" s="94" t="s">
        <v>937</v>
      </c>
      <c r="O44" s="94" t="s">
        <v>937</v>
      </c>
      <c r="P44" s="94" t="s">
        <v>937</v>
      </c>
      <c r="Q44" s="94" t="s">
        <v>937</v>
      </c>
      <c r="R44" s="94" t="s">
        <v>937</v>
      </c>
      <c r="S44" s="94" t="s">
        <v>937</v>
      </c>
      <c r="T44" s="94" t="s">
        <v>937</v>
      </c>
      <c r="U44" s="94" t="s">
        <v>937</v>
      </c>
      <c r="V44" s="94" t="s">
        <v>937</v>
      </c>
      <c r="W44" s="94" t="s">
        <v>937</v>
      </c>
      <c r="X44" s="94" t="s">
        <v>937</v>
      </c>
      <c r="Y44" s="94" t="s">
        <v>937</v>
      </c>
      <c r="Z44" s="94" t="s">
        <v>937</v>
      </c>
    </row>
    <row r="45">
      <c r="A45" s="77" t="s">
        <v>80</v>
      </c>
      <c r="B45" s="116" t="s">
        <v>390</v>
      </c>
      <c r="C45" s="77">
        <v>10000.0</v>
      </c>
      <c r="D45" s="77">
        <v>17000.0</v>
      </c>
      <c r="E45" s="77">
        <v>32000.0</v>
      </c>
      <c r="F45" s="94" t="s">
        <v>937</v>
      </c>
      <c r="G45" s="94" t="s">
        <v>937</v>
      </c>
      <c r="H45" s="94">
        <v>28000.0</v>
      </c>
      <c r="I45" s="94">
        <v>5753000.0</v>
      </c>
      <c r="J45" s="94">
        <v>5781000.0</v>
      </c>
      <c r="K45" s="94" t="s">
        <v>937</v>
      </c>
      <c r="L45" s="94" t="s">
        <v>937</v>
      </c>
      <c r="M45" s="94" t="s">
        <v>937</v>
      </c>
      <c r="N45" s="94">
        <v>114000.0</v>
      </c>
      <c r="O45" s="94" t="s">
        <v>937</v>
      </c>
      <c r="P45" s="94" t="s">
        <v>937</v>
      </c>
      <c r="Q45" s="94" t="s">
        <v>937</v>
      </c>
      <c r="R45" s="94" t="s">
        <v>937</v>
      </c>
      <c r="S45" s="94" t="s">
        <v>937</v>
      </c>
      <c r="T45" s="94" t="s">
        <v>937</v>
      </c>
      <c r="U45" s="94" t="s">
        <v>937</v>
      </c>
      <c r="V45" s="94" t="s">
        <v>937</v>
      </c>
      <c r="W45" s="94" t="s">
        <v>937</v>
      </c>
      <c r="X45" s="94" t="s">
        <v>937</v>
      </c>
      <c r="Y45" s="94" t="s">
        <v>937</v>
      </c>
      <c r="Z45" s="94" t="s">
        <v>937</v>
      </c>
    </row>
    <row r="46">
      <c r="A46" s="77" t="s">
        <v>81</v>
      </c>
      <c r="B46" s="116" t="s">
        <v>391</v>
      </c>
      <c r="C46" s="77">
        <v>36.0</v>
      </c>
      <c r="D46" s="77">
        <v>397.0</v>
      </c>
      <c r="E46" s="77"/>
      <c r="F46" s="94" t="s">
        <v>937</v>
      </c>
      <c r="G46" s="94">
        <v>24340.0</v>
      </c>
      <c r="H46" s="94">
        <v>433.0</v>
      </c>
      <c r="I46" s="94">
        <v>5925771.0</v>
      </c>
      <c r="J46" s="94">
        <v>5926204.0</v>
      </c>
      <c r="K46" s="94" t="s">
        <v>937</v>
      </c>
      <c r="L46" s="94" t="s">
        <v>937</v>
      </c>
      <c r="M46" s="94" t="s">
        <v>937</v>
      </c>
      <c r="N46" s="94" t="s">
        <v>937</v>
      </c>
      <c r="O46" s="94" t="s">
        <v>937</v>
      </c>
      <c r="P46" s="94">
        <v>23907.0</v>
      </c>
      <c r="Q46" s="94" t="s">
        <v>937</v>
      </c>
      <c r="R46" s="94" t="s">
        <v>937</v>
      </c>
      <c r="S46" s="94" t="s">
        <v>937</v>
      </c>
      <c r="T46" s="94" t="s">
        <v>937</v>
      </c>
      <c r="U46" s="94" t="s">
        <v>937</v>
      </c>
      <c r="V46" s="94" t="s">
        <v>937</v>
      </c>
      <c r="W46" s="94" t="s">
        <v>937</v>
      </c>
      <c r="X46" s="94" t="s">
        <v>937</v>
      </c>
      <c r="Y46" s="94">
        <v>5901864.0</v>
      </c>
      <c r="Z46" s="94" t="s">
        <v>937</v>
      </c>
    </row>
    <row r="47">
      <c r="A47" s="77" t="s">
        <v>683</v>
      </c>
      <c r="B47" s="116" t="s">
        <v>684</v>
      </c>
      <c r="C47" s="77">
        <v>27029.0</v>
      </c>
      <c r="D47" s="77">
        <v>42251.0</v>
      </c>
      <c r="E47" s="77">
        <v>136628.0</v>
      </c>
      <c r="F47" s="94">
        <v>3.7182157E7</v>
      </c>
      <c r="G47" s="94">
        <v>3.7251437E7</v>
      </c>
      <c r="H47" s="94">
        <v>69280.0</v>
      </c>
      <c r="I47" s="94">
        <v>3.7182157E7</v>
      </c>
      <c r="J47" s="94">
        <v>3.7251437E7</v>
      </c>
      <c r="K47" s="94">
        <v>1751600.0</v>
      </c>
      <c r="L47" s="94">
        <v>37800.0</v>
      </c>
      <c r="M47" s="94">
        <v>19700.0</v>
      </c>
      <c r="N47" s="94">
        <v>164800.0</v>
      </c>
      <c r="O47" s="94">
        <v>1000.0</v>
      </c>
      <c r="P47" s="94">
        <v>52599.0</v>
      </c>
      <c r="Q47" s="94">
        <v>49000.0</v>
      </c>
      <c r="R47" s="94" t="s">
        <v>937</v>
      </c>
      <c r="S47" s="94">
        <v>21158.0</v>
      </c>
      <c r="T47" s="94" t="s">
        <v>937</v>
      </c>
      <c r="U47" s="94">
        <v>3.50572E7</v>
      </c>
      <c r="V47" s="94">
        <v>27300.0</v>
      </c>
      <c r="W47" s="94" t="s">
        <v>937</v>
      </c>
      <c r="X47" s="94" t="s">
        <v>937</v>
      </c>
      <c r="Y47" s="94" t="s">
        <v>937</v>
      </c>
      <c r="Z47" s="94" t="s">
        <v>937</v>
      </c>
    </row>
    <row r="48">
      <c r="A48" s="77" t="s">
        <v>686</v>
      </c>
      <c r="B48" s="116" t="s">
        <v>392</v>
      </c>
      <c r="C48" s="77">
        <v>1240000.0</v>
      </c>
      <c r="D48" s="77"/>
      <c r="E48" s="77">
        <v>1005000.0</v>
      </c>
      <c r="F48" s="94" t="s">
        <v>937</v>
      </c>
      <c r="G48" s="94" t="s">
        <v>937</v>
      </c>
      <c r="H48" s="94">
        <v>2245000.0</v>
      </c>
      <c r="I48" s="94" t="s">
        <v>937</v>
      </c>
      <c r="J48" s="94">
        <v>2245000.0</v>
      </c>
      <c r="K48" s="94" t="s">
        <v>937</v>
      </c>
      <c r="L48" s="94" t="s">
        <v>937</v>
      </c>
      <c r="M48" s="94" t="s">
        <v>937</v>
      </c>
      <c r="N48" s="94" t="s">
        <v>937</v>
      </c>
      <c r="O48" s="94" t="s">
        <v>937</v>
      </c>
      <c r="P48" s="94" t="s">
        <v>937</v>
      </c>
      <c r="Q48" s="94" t="s">
        <v>937</v>
      </c>
      <c r="R48" s="94" t="s">
        <v>937</v>
      </c>
      <c r="S48" s="94" t="s">
        <v>937</v>
      </c>
      <c r="T48" s="94" t="s">
        <v>937</v>
      </c>
      <c r="U48" s="94" t="s">
        <v>937</v>
      </c>
      <c r="V48" s="94" t="s">
        <v>937</v>
      </c>
      <c r="W48" s="94" t="s">
        <v>937</v>
      </c>
      <c r="X48" s="94" t="s">
        <v>937</v>
      </c>
      <c r="Y48" s="94" t="s">
        <v>937</v>
      </c>
      <c r="Z48" s="94" t="s">
        <v>937</v>
      </c>
    </row>
    <row r="49">
      <c r="A49" s="77" t="s">
        <v>689</v>
      </c>
      <c r="B49" s="116" t="s">
        <v>690</v>
      </c>
      <c r="C49" s="77">
        <v>0.0</v>
      </c>
      <c r="D49" s="77"/>
      <c r="E49" s="77">
        <v>5037.0</v>
      </c>
      <c r="F49" s="94">
        <v>2342.0</v>
      </c>
      <c r="G49" s="94" t="s">
        <v>937</v>
      </c>
      <c r="H49" s="94">
        <v>5037.0</v>
      </c>
      <c r="I49" s="94">
        <v>2342.0</v>
      </c>
      <c r="J49" s="94">
        <v>7379.0</v>
      </c>
      <c r="K49" s="94" t="s">
        <v>937</v>
      </c>
      <c r="L49" s="94" t="s">
        <v>937</v>
      </c>
      <c r="M49" s="94" t="s">
        <v>937</v>
      </c>
      <c r="N49" s="94">
        <v>83.0</v>
      </c>
      <c r="O49" s="94" t="s">
        <v>937</v>
      </c>
      <c r="P49" s="94">
        <v>2253.0</v>
      </c>
      <c r="Q49" s="94" t="s">
        <v>937</v>
      </c>
      <c r="R49" s="94" t="s">
        <v>937</v>
      </c>
      <c r="S49" s="94" t="s">
        <v>937</v>
      </c>
      <c r="T49" s="94" t="s">
        <v>937</v>
      </c>
      <c r="U49" s="94" t="s">
        <v>937</v>
      </c>
      <c r="V49" s="94" t="s">
        <v>937</v>
      </c>
      <c r="W49" s="94" t="s">
        <v>937</v>
      </c>
      <c r="X49" s="94" t="s">
        <v>937</v>
      </c>
      <c r="Y49" s="94" t="s">
        <v>937</v>
      </c>
      <c r="Z49" s="94" t="s">
        <v>937</v>
      </c>
    </row>
    <row r="50">
      <c r="A50" s="77" t="s">
        <v>84</v>
      </c>
      <c r="B50" s="117" t="s">
        <v>393</v>
      </c>
      <c r="C50" s="77">
        <v>0.0</v>
      </c>
      <c r="D50" s="77">
        <v>1771.0</v>
      </c>
      <c r="E50" s="77">
        <v>3451.0</v>
      </c>
      <c r="F50" s="94">
        <v>13258.0</v>
      </c>
      <c r="G50" s="94">
        <v>14970.0</v>
      </c>
      <c r="H50" s="94">
        <v>1711.0</v>
      </c>
      <c r="I50" s="94">
        <v>13258.0</v>
      </c>
      <c r="J50" s="94">
        <v>14969.0</v>
      </c>
      <c r="K50" s="94" t="s">
        <v>937</v>
      </c>
      <c r="L50" s="94">
        <v>11999.0</v>
      </c>
      <c r="M50" s="94">
        <v>670.0</v>
      </c>
      <c r="N50" s="94" t="s">
        <v>937</v>
      </c>
      <c r="O50" s="94">
        <v>67.0</v>
      </c>
      <c r="P50" s="94">
        <v>10.0</v>
      </c>
      <c r="Q50" s="94">
        <v>98.0</v>
      </c>
      <c r="R50" s="94">
        <v>5.0</v>
      </c>
      <c r="S50" s="94" t="s">
        <v>937</v>
      </c>
      <c r="T50" s="94" t="s">
        <v>937</v>
      </c>
      <c r="U50" s="94" t="s">
        <v>937</v>
      </c>
      <c r="V50" s="94" t="s">
        <v>937</v>
      </c>
      <c r="W50" s="94">
        <v>409.0</v>
      </c>
      <c r="X50" s="94" t="s">
        <v>937</v>
      </c>
      <c r="Y50" s="94" t="s">
        <v>937</v>
      </c>
      <c r="Z50" s="94" t="s">
        <v>937</v>
      </c>
    </row>
    <row r="51">
      <c r="A51" s="77" t="s">
        <v>86</v>
      </c>
      <c r="B51" s="116" t="s">
        <v>394</v>
      </c>
      <c r="C51" s="77">
        <v>301.0</v>
      </c>
      <c r="D51" s="77">
        <v>846.0</v>
      </c>
      <c r="E51" s="77">
        <v>8860.0</v>
      </c>
      <c r="F51" s="94">
        <v>13507.0</v>
      </c>
      <c r="G51" s="94" t="s">
        <v>937</v>
      </c>
      <c r="H51" s="94">
        <v>1147.0</v>
      </c>
      <c r="I51" s="94">
        <v>13507.0</v>
      </c>
      <c r="J51" s="94">
        <v>14654.0</v>
      </c>
      <c r="K51" s="94" t="s">
        <v>937</v>
      </c>
      <c r="L51" s="94" t="s">
        <v>937</v>
      </c>
      <c r="M51" s="94" t="s">
        <v>937</v>
      </c>
      <c r="N51" s="94" t="s">
        <v>937</v>
      </c>
      <c r="O51" s="94" t="s">
        <v>937</v>
      </c>
      <c r="P51" s="94" t="s">
        <v>937</v>
      </c>
      <c r="Q51" s="94" t="s">
        <v>937</v>
      </c>
      <c r="R51" s="94" t="s">
        <v>937</v>
      </c>
      <c r="S51" s="94" t="s">
        <v>937</v>
      </c>
      <c r="T51" s="94" t="s">
        <v>937</v>
      </c>
      <c r="U51" s="94" t="s">
        <v>937</v>
      </c>
      <c r="V51" s="94" t="s">
        <v>937</v>
      </c>
      <c r="W51" s="94" t="s">
        <v>937</v>
      </c>
      <c r="X51" s="94" t="s">
        <v>937</v>
      </c>
      <c r="Y51" s="94" t="s">
        <v>937</v>
      </c>
      <c r="Z51" s="94" t="s">
        <v>937</v>
      </c>
    </row>
    <row r="52">
      <c r="A52" s="77" t="s">
        <v>695</v>
      </c>
      <c r="B52" s="116" t="s">
        <v>395</v>
      </c>
      <c r="C52" s="77">
        <v>1139.0</v>
      </c>
      <c r="D52" s="77">
        <v>714.0</v>
      </c>
      <c r="E52" s="77">
        <v>11147.0</v>
      </c>
      <c r="F52" s="94" t="s">
        <v>937</v>
      </c>
      <c r="G52" s="94">
        <v>97974.0</v>
      </c>
      <c r="H52" s="94">
        <v>1853.0</v>
      </c>
      <c r="I52" s="94">
        <v>96122.0</v>
      </c>
      <c r="J52" s="94">
        <v>97975.0</v>
      </c>
      <c r="K52" s="94">
        <v>53475.0</v>
      </c>
      <c r="L52" s="94" t="s">
        <v>937</v>
      </c>
      <c r="M52" s="94">
        <v>471.0</v>
      </c>
      <c r="N52" s="94">
        <v>4116.0</v>
      </c>
      <c r="O52" s="94">
        <v>89.0</v>
      </c>
      <c r="P52" s="94">
        <v>2597.0</v>
      </c>
      <c r="Q52" s="94">
        <v>1476.0</v>
      </c>
      <c r="R52" s="94" t="s">
        <v>937</v>
      </c>
      <c r="S52" s="94">
        <v>129.0</v>
      </c>
      <c r="T52" s="94" t="s">
        <v>937</v>
      </c>
      <c r="U52" s="94" t="s">
        <v>937</v>
      </c>
      <c r="V52" s="94">
        <v>33499.0</v>
      </c>
      <c r="W52" s="94" t="s">
        <v>937</v>
      </c>
      <c r="X52" s="94" t="s">
        <v>937</v>
      </c>
      <c r="Y52" s="94" t="s">
        <v>937</v>
      </c>
      <c r="Z52" s="94" t="s">
        <v>937</v>
      </c>
    </row>
    <row r="53">
      <c r="A53" s="77" t="s">
        <v>88</v>
      </c>
      <c r="B53" s="116" t="s">
        <v>396</v>
      </c>
      <c r="C53" s="77">
        <v>0.0</v>
      </c>
      <c r="D53" s="77">
        <v>27.0</v>
      </c>
      <c r="E53" s="77"/>
      <c r="F53" s="94">
        <v>2419.0</v>
      </c>
      <c r="G53" s="94">
        <v>2462.0</v>
      </c>
      <c r="H53" s="94">
        <v>27.0</v>
      </c>
      <c r="I53" s="94">
        <v>2419.0</v>
      </c>
      <c r="J53" s="94">
        <v>2446.0</v>
      </c>
      <c r="K53" s="94">
        <v>1618.0</v>
      </c>
      <c r="L53" s="94">
        <v>245.0</v>
      </c>
      <c r="M53" s="94">
        <v>17.0</v>
      </c>
      <c r="N53" s="94">
        <v>119.0</v>
      </c>
      <c r="O53" s="94" t="s">
        <v>937</v>
      </c>
      <c r="P53" s="94">
        <v>317.0</v>
      </c>
      <c r="Q53" s="94">
        <v>77.0</v>
      </c>
      <c r="R53" s="94" t="s">
        <v>937</v>
      </c>
      <c r="S53" s="94" t="s">
        <v>937</v>
      </c>
      <c r="T53" s="94" t="s">
        <v>937</v>
      </c>
      <c r="U53" s="94" t="s">
        <v>937</v>
      </c>
      <c r="V53" s="94" t="s">
        <v>937</v>
      </c>
      <c r="W53" s="94" t="s">
        <v>937</v>
      </c>
      <c r="X53" s="94" t="s">
        <v>937</v>
      </c>
      <c r="Y53" s="94" t="s">
        <v>937</v>
      </c>
      <c r="Z53" s="94" t="s">
        <v>937</v>
      </c>
    </row>
    <row r="54">
      <c r="A54" s="77" t="s">
        <v>699</v>
      </c>
      <c r="B54" s="116" t="s">
        <v>397</v>
      </c>
      <c r="C54" s="77">
        <v>3895.0</v>
      </c>
      <c r="D54" s="77">
        <v>614.0</v>
      </c>
      <c r="E54" s="77"/>
      <c r="F54" s="94" t="s">
        <v>937</v>
      </c>
      <c r="G54" s="94" t="s">
        <v>937</v>
      </c>
      <c r="H54" s="94">
        <v>4509.0</v>
      </c>
      <c r="I54" s="94" t="s">
        <v>937</v>
      </c>
      <c r="J54" s="94">
        <v>4509.0</v>
      </c>
      <c r="K54" s="94" t="s">
        <v>937</v>
      </c>
      <c r="L54" s="94" t="s">
        <v>937</v>
      </c>
      <c r="M54" s="94" t="s">
        <v>937</v>
      </c>
      <c r="N54" s="94" t="s">
        <v>937</v>
      </c>
      <c r="O54" s="94" t="s">
        <v>937</v>
      </c>
      <c r="P54" s="94" t="s">
        <v>937</v>
      </c>
      <c r="Q54" s="94" t="s">
        <v>937</v>
      </c>
      <c r="R54" s="94" t="s">
        <v>937</v>
      </c>
      <c r="S54" s="94" t="s">
        <v>937</v>
      </c>
      <c r="T54" s="94" t="s">
        <v>937</v>
      </c>
      <c r="U54" s="94" t="s">
        <v>937</v>
      </c>
      <c r="V54" s="94" t="s">
        <v>937</v>
      </c>
      <c r="W54" s="94" t="s">
        <v>937</v>
      </c>
      <c r="X54" s="94" t="s">
        <v>937</v>
      </c>
      <c r="Y54" s="94" t="s">
        <v>937</v>
      </c>
      <c r="Z54" s="94" t="s">
        <v>937</v>
      </c>
    </row>
    <row r="55">
      <c r="A55" s="77" t="s">
        <v>190</v>
      </c>
      <c r="B55" s="116" t="s">
        <v>701</v>
      </c>
      <c r="C55" s="77">
        <v>17903.0</v>
      </c>
      <c r="D55" s="77"/>
      <c r="E55" s="77">
        <v>4993.0</v>
      </c>
      <c r="F55" s="94">
        <v>493.0</v>
      </c>
      <c r="G55" s="94">
        <v>23454.0</v>
      </c>
      <c r="H55" s="94">
        <v>22896.0</v>
      </c>
      <c r="I55" s="94">
        <v>493.0</v>
      </c>
      <c r="J55" s="94">
        <v>23389.0</v>
      </c>
      <c r="K55" s="94" t="s">
        <v>937</v>
      </c>
      <c r="L55" s="94" t="s">
        <v>937</v>
      </c>
      <c r="M55" s="94" t="s">
        <v>937</v>
      </c>
      <c r="N55" s="94" t="s">
        <v>937</v>
      </c>
      <c r="O55" s="94" t="s">
        <v>937</v>
      </c>
      <c r="P55" s="94" t="s">
        <v>937</v>
      </c>
      <c r="Q55" s="94" t="s">
        <v>937</v>
      </c>
      <c r="R55" s="94" t="s">
        <v>937</v>
      </c>
      <c r="S55" s="94">
        <v>493.0</v>
      </c>
      <c r="T55" s="94" t="s">
        <v>937</v>
      </c>
      <c r="U55" s="94" t="s">
        <v>937</v>
      </c>
      <c r="V55" s="94" t="s">
        <v>937</v>
      </c>
      <c r="W55" s="94" t="s">
        <v>937</v>
      </c>
      <c r="X55" s="94" t="s">
        <v>937</v>
      </c>
      <c r="Y55" s="94" t="s">
        <v>937</v>
      </c>
      <c r="Z55" s="94" t="s">
        <v>937</v>
      </c>
    </row>
    <row r="56">
      <c r="A56" s="77" t="s">
        <v>703</v>
      </c>
      <c r="B56" s="116" t="s">
        <v>399</v>
      </c>
      <c r="C56" s="77">
        <v>16354.0</v>
      </c>
      <c r="D56" s="77">
        <v>38451.0</v>
      </c>
      <c r="E56" s="77"/>
      <c r="F56" s="94">
        <v>8532000.0</v>
      </c>
      <c r="G56" s="94" t="s">
        <v>937</v>
      </c>
      <c r="H56" s="94">
        <v>54805.0</v>
      </c>
      <c r="I56" s="94">
        <v>8532000.0</v>
      </c>
      <c r="J56" s="94">
        <v>8586805.0</v>
      </c>
      <c r="K56" s="94">
        <v>1148000.0</v>
      </c>
      <c r="L56" s="94" t="s">
        <v>937</v>
      </c>
      <c r="M56" s="94" t="s">
        <v>937</v>
      </c>
      <c r="N56" s="94">
        <v>303000.0</v>
      </c>
      <c r="O56" s="94" t="s">
        <v>937</v>
      </c>
      <c r="P56" s="94" t="s">
        <v>937</v>
      </c>
      <c r="Q56" s="94" t="s">
        <v>937</v>
      </c>
      <c r="R56" s="94" t="s">
        <v>937</v>
      </c>
      <c r="S56" s="94" t="s">
        <v>937</v>
      </c>
      <c r="T56" s="94" t="s">
        <v>937</v>
      </c>
      <c r="U56" s="94">
        <v>1659000.0</v>
      </c>
      <c r="V56" s="94">
        <v>89000.0</v>
      </c>
      <c r="W56" s="94" t="s">
        <v>937</v>
      </c>
      <c r="X56" s="94" t="s">
        <v>937</v>
      </c>
      <c r="Y56" s="94" t="s">
        <v>937</v>
      </c>
      <c r="Z56" s="94">
        <v>5335000.0</v>
      </c>
    </row>
    <row r="57">
      <c r="A57" s="77" t="s">
        <v>705</v>
      </c>
      <c r="B57" s="117" t="s">
        <v>432</v>
      </c>
      <c r="C57" s="77">
        <v>154.0</v>
      </c>
      <c r="D57" s="77">
        <v>2295.0</v>
      </c>
      <c r="E57" s="77">
        <v>4641.0</v>
      </c>
      <c r="F57" s="94" t="s">
        <v>937</v>
      </c>
      <c r="G57" s="94">
        <v>9369.0</v>
      </c>
      <c r="H57" s="94">
        <v>2449.0</v>
      </c>
      <c r="I57" s="94">
        <v>845278.0</v>
      </c>
      <c r="J57" s="94">
        <v>847727.0</v>
      </c>
      <c r="K57" s="94" t="s">
        <v>937</v>
      </c>
      <c r="L57" s="94" t="s">
        <v>937</v>
      </c>
      <c r="M57" s="94" t="s">
        <v>937</v>
      </c>
      <c r="N57" s="94" t="s">
        <v>937</v>
      </c>
      <c r="O57" s="94" t="s">
        <v>937</v>
      </c>
      <c r="P57" s="94" t="s">
        <v>937</v>
      </c>
      <c r="Q57" s="94" t="s">
        <v>937</v>
      </c>
      <c r="R57" s="94" t="s">
        <v>937</v>
      </c>
      <c r="S57" s="94" t="s">
        <v>937</v>
      </c>
      <c r="T57" s="94" t="s">
        <v>937</v>
      </c>
      <c r="U57" s="94" t="s">
        <v>937</v>
      </c>
      <c r="V57" s="94" t="s">
        <v>937</v>
      </c>
      <c r="W57" s="94" t="s">
        <v>937</v>
      </c>
      <c r="X57" s="94" t="s">
        <v>937</v>
      </c>
      <c r="Y57" s="94">
        <v>838358.0</v>
      </c>
      <c r="Z57" s="94" t="s">
        <v>937</v>
      </c>
    </row>
    <row r="58">
      <c r="A58" s="77" t="s">
        <v>708</v>
      </c>
      <c r="B58" s="116" t="s">
        <v>398</v>
      </c>
      <c r="C58" s="94">
        <v>0.0</v>
      </c>
      <c r="D58" s="94">
        <v>0.31</v>
      </c>
      <c r="E58" s="94"/>
      <c r="F58" s="94" t="s">
        <v>937</v>
      </c>
      <c r="G58" s="94">
        <v>1885.128</v>
      </c>
      <c r="H58" s="94">
        <v>0.31</v>
      </c>
      <c r="I58" s="94">
        <v>1884.818</v>
      </c>
      <c r="J58" s="94">
        <v>1885.128</v>
      </c>
      <c r="K58" s="94">
        <v>1802.301</v>
      </c>
      <c r="L58" s="94">
        <v>17.803</v>
      </c>
      <c r="M58" s="94">
        <v>1.235</v>
      </c>
      <c r="N58" s="94">
        <v>0.073</v>
      </c>
      <c r="O58" s="94">
        <v>0.018</v>
      </c>
      <c r="P58" s="94">
        <v>14.642</v>
      </c>
      <c r="Q58" s="94">
        <v>47.873</v>
      </c>
      <c r="R58" s="94" t="s">
        <v>937</v>
      </c>
      <c r="S58" s="94" t="s">
        <v>937</v>
      </c>
      <c r="T58" s="94" t="s">
        <v>937</v>
      </c>
      <c r="U58" s="94">
        <v>0.873</v>
      </c>
      <c r="V58" s="94" t="s">
        <v>937</v>
      </c>
      <c r="W58" s="94" t="s">
        <v>937</v>
      </c>
      <c r="X58" s="94" t="s">
        <v>937</v>
      </c>
      <c r="Y58" s="94" t="s">
        <v>937</v>
      </c>
      <c r="Z58" s="94" t="s">
        <v>937</v>
      </c>
    </row>
    <row r="59">
      <c r="A59" s="77" t="s">
        <v>710</v>
      </c>
      <c r="B59" s="116" t="s">
        <v>711</v>
      </c>
      <c r="C59" s="77">
        <v>15399.0</v>
      </c>
      <c r="D59" s="77">
        <v>31905.0</v>
      </c>
      <c r="E59" s="77">
        <v>33323.0</v>
      </c>
      <c r="F59" s="94">
        <v>362351.0</v>
      </c>
      <c r="G59" s="94" t="s">
        <v>937</v>
      </c>
      <c r="H59" s="94">
        <v>47304.0</v>
      </c>
      <c r="I59" s="94">
        <v>362351.0</v>
      </c>
      <c r="J59" s="94">
        <v>409655.0</v>
      </c>
      <c r="K59" s="94">
        <v>244750.0</v>
      </c>
      <c r="L59" s="94" t="s">
        <v>937</v>
      </c>
      <c r="M59" s="94" t="s">
        <v>937</v>
      </c>
      <c r="N59" s="94" t="s">
        <v>937</v>
      </c>
      <c r="O59" s="94" t="s">
        <v>937</v>
      </c>
      <c r="P59" s="94" t="s">
        <v>937</v>
      </c>
      <c r="Q59" s="94" t="s">
        <v>937</v>
      </c>
      <c r="R59" s="94" t="s">
        <v>937</v>
      </c>
      <c r="S59" s="94" t="s">
        <v>937</v>
      </c>
      <c r="T59" s="94" t="s">
        <v>937</v>
      </c>
      <c r="U59" s="94" t="s">
        <v>937</v>
      </c>
      <c r="V59" s="94" t="s">
        <v>937</v>
      </c>
      <c r="W59" s="94" t="s">
        <v>937</v>
      </c>
      <c r="X59" s="94" t="s">
        <v>937</v>
      </c>
      <c r="Y59" s="94" t="s">
        <v>937</v>
      </c>
      <c r="Z59" s="94" t="s">
        <v>937</v>
      </c>
    </row>
    <row r="60">
      <c r="A60" s="77" t="s">
        <v>93</v>
      </c>
      <c r="B60" s="116" t="s">
        <v>401</v>
      </c>
      <c r="C60" s="77">
        <v>16300.0</v>
      </c>
      <c r="D60" s="77">
        <v>74060.0</v>
      </c>
      <c r="E60" s="77">
        <v>101450.0</v>
      </c>
      <c r="F60" s="94">
        <v>123400.0</v>
      </c>
      <c r="G60" s="94" t="s">
        <v>937</v>
      </c>
      <c r="H60" s="94">
        <v>90400.0</v>
      </c>
      <c r="I60" s="94">
        <v>123400.0</v>
      </c>
      <c r="J60" s="94">
        <v>213800.0</v>
      </c>
      <c r="K60" s="94" t="s">
        <v>937</v>
      </c>
      <c r="L60" s="94" t="s">
        <v>937</v>
      </c>
      <c r="M60" s="94" t="s">
        <v>937</v>
      </c>
      <c r="N60" s="94" t="s">
        <v>937</v>
      </c>
      <c r="O60" s="94" t="s">
        <v>937</v>
      </c>
      <c r="P60" s="94" t="s">
        <v>937</v>
      </c>
      <c r="Q60" s="94" t="s">
        <v>937</v>
      </c>
      <c r="R60" s="94" t="s">
        <v>937</v>
      </c>
      <c r="S60" s="94" t="s">
        <v>937</v>
      </c>
      <c r="T60" s="94" t="s">
        <v>937</v>
      </c>
      <c r="U60" s="94" t="s">
        <v>937</v>
      </c>
      <c r="V60" s="94" t="s">
        <v>937</v>
      </c>
      <c r="W60" s="94" t="s">
        <v>937</v>
      </c>
      <c r="X60" s="94" t="s">
        <v>937</v>
      </c>
      <c r="Y60" s="94" t="s">
        <v>937</v>
      </c>
      <c r="Z60" s="94" t="s">
        <v>937</v>
      </c>
    </row>
    <row r="61">
      <c r="A61" s="77" t="s">
        <v>94</v>
      </c>
      <c r="B61" s="116" t="s">
        <v>402</v>
      </c>
      <c r="C61" s="77">
        <v>295.0</v>
      </c>
      <c r="D61" s="77">
        <v>312.0</v>
      </c>
      <c r="E61" s="77">
        <v>400.0</v>
      </c>
      <c r="F61" s="94">
        <v>82378.0</v>
      </c>
      <c r="G61" s="94" t="s">
        <v>937</v>
      </c>
      <c r="H61" s="94">
        <v>607.0</v>
      </c>
      <c r="I61" s="94">
        <v>82378.0</v>
      </c>
      <c r="J61" s="94">
        <v>82985.0</v>
      </c>
      <c r="K61" s="94">
        <v>23325.0</v>
      </c>
      <c r="L61" s="94">
        <v>4503.0</v>
      </c>
      <c r="M61" s="94">
        <v>197.0</v>
      </c>
      <c r="N61" s="94">
        <v>1494.0</v>
      </c>
      <c r="O61" s="94" t="s">
        <v>937</v>
      </c>
      <c r="P61" s="94">
        <v>1663.0</v>
      </c>
      <c r="Q61" s="94">
        <v>553.0</v>
      </c>
      <c r="R61" s="94" t="s">
        <v>937</v>
      </c>
      <c r="S61" s="94">
        <v>558.0</v>
      </c>
      <c r="T61" s="94" t="s">
        <v>937</v>
      </c>
      <c r="U61" s="94">
        <v>50000.0</v>
      </c>
      <c r="V61" s="94">
        <v>85.0</v>
      </c>
      <c r="W61" s="94" t="s">
        <v>937</v>
      </c>
      <c r="X61" s="94" t="s">
        <v>937</v>
      </c>
      <c r="Y61" s="94" t="s">
        <v>937</v>
      </c>
      <c r="Z61" s="94" t="s">
        <v>937</v>
      </c>
    </row>
    <row r="62">
      <c r="A62" s="77" t="s">
        <v>95</v>
      </c>
      <c r="B62" s="116" t="s">
        <v>403</v>
      </c>
      <c r="C62" s="77">
        <v>54000.0</v>
      </c>
      <c r="D62" s="77">
        <v>12000.0</v>
      </c>
      <c r="E62" s="77"/>
      <c r="F62" s="94">
        <v>609000.0</v>
      </c>
      <c r="G62" s="94">
        <v>675000.0</v>
      </c>
      <c r="H62" s="94">
        <v>66000.0</v>
      </c>
      <c r="I62" s="94">
        <v>609000.0</v>
      </c>
      <c r="J62" s="94">
        <v>675000.0</v>
      </c>
      <c r="K62" s="94">
        <v>196000.0</v>
      </c>
      <c r="L62" s="94">
        <v>11600.0</v>
      </c>
      <c r="M62" s="94">
        <v>40000.0</v>
      </c>
      <c r="N62" s="94">
        <v>54000.0</v>
      </c>
      <c r="O62" s="94" t="s">
        <v>937</v>
      </c>
      <c r="P62" s="94">
        <v>4000.0</v>
      </c>
      <c r="Q62" s="94" t="s">
        <v>937</v>
      </c>
      <c r="R62" s="94" t="s">
        <v>937</v>
      </c>
      <c r="S62" s="94">
        <v>199000.0</v>
      </c>
      <c r="T62" s="94" t="s">
        <v>937</v>
      </c>
      <c r="U62" s="94" t="s">
        <v>937</v>
      </c>
      <c r="V62" s="94" t="s">
        <v>937</v>
      </c>
      <c r="W62" s="94" t="s">
        <v>937</v>
      </c>
      <c r="X62" s="94" t="s">
        <v>937</v>
      </c>
      <c r="Y62" s="94" t="s">
        <v>937</v>
      </c>
      <c r="Z62" s="94" t="s">
        <v>937</v>
      </c>
    </row>
    <row r="63">
      <c r="A63" s="77" t="s">
        <v>96</v>
      </c>
      <c r="B63" s="116" t="s">
        <v>404</v>
      </c>
      <c r="C63" s="77">
        <v>106.0</v>
      </c>
      <c r="D63" s="77">
        <v>853.0</v>
      </c>
      <c r="E63" s="77">
        <v>3080.0</v>
      </c>
      <c r="F63" s="94">
        <v>4617.0</v>
      </c>
      <c r="G63" s="94">
        <v>5577.0</v>
      </c>
      <c r="H63" s="94">
        <v>959.0</v>
      </c>
      <c r="I63" s="94">
        <v>4617.0</v>
      </c>
      <c r="J63" s="94">
        <v>5576.0</v>
      </c>
      <c r="K63" s="94" t="s">
        <v>937</v>
      </c>
      <c r="L63" s="94" t="s">
        <v>937</v>
      </c>
      <c r="M63" s="94">
        <v>220.0</v>
      </c>
      <c r="N63" s="94" t="s">
        <v>937</v>
      </c>
      <c r="O63" s="94">
        <v>400.0</v>
      </c>
      <c r="P63" s="94">
        <v>4.0</v>
      </c>
      <c r="Q63" s="94" t="s">
        <v>937</v>
      </c>
      <c r="R63" s="94" t="s">
        <v>937</v>
      </c>
      <c r="S63" s="94" t="s">
        <v>937</v>
      </c>
      <c r="T63" s="94" t="s">
        <v>937</v>
      </c>
      <c r="U63" s="94" t="s">
        <v>937</v>
      </c>
      <c r="V63" s="94" t="s">
        <v>937</v>
      </c>
      <c r="W63" s="94" t="s">
        <v>937</v>
      </c>
      <c r="X63" s="94" t="s">
        <v>937</v>
      </c>
      <c r="Y63" s="94" t="s">
        <v>937</v>
      </c>
      <c r="Z63" s="94">
        <v>83.0</v>
      </c>
    </row>
    <row r="64">
      <c r="A64" s="77" t="s">
        <v>97</v>
      </c>
      <c r="B64" s="116" t="s">
        <v>721</v>
      </c>
      <c r="C64" s="77">
        <v>16039.0</v>
      </c>
      <c r="D64" s="77">
        <v>15200.0</v>
      </c>
      <c r="E64" s="77"/>
      <c r="F64" s="94" t="s">
        <v>937</v>
      </c>
      <c r="G64" s="94" t="s">
        <v>937</v>
      </c>
      <c r="H64" s="94">
        <v>31239.0</v>
      </c>
      <c r="I64" s="94">
        <v>3771770.0</v>
      </c>
      <c r="J64" s="94">
        <v>3803009.0</v>
      </c>
      <c r="K64" s="94">
        <v>134309.0</v>
      </c>
      <c r="L64" s="94" t="s">
        <v>937</v>
      </c>
      <c r="M64" s="94" t="s">
        <v>937</v>
      </c>
      <c r="N64" s="94">
        <v>32652.0</v>
      </c>
      <c r="O64" s="94" t="s">
        <v>937</v>
      </c>
      <c r="P64" s="94">
        <v>3503.0</v>
      </c>
      <c r="Q64" s="94" t="s">
        <v>937</v>
      </c>
      <c r="R64" s="94" t="s">
        <v>937</v>
      </c>
      <c r="S64" s="94" t="s">
        <v>937</v>
      </c>
      <c r="T64" s="94" t="s">
        <v>937</v>
      </c>
      <c r="U64" s="94">
        <v>3601306.0</v>
      </c>
      <c r="V64" s="94" t="s">
        <v>937</v>
      </c>
      <c r="W64" s="94" t="s">
        <v>937</v>
      </c>
      <c r="X64" s="94" t="s">
        <v>937</v>
      </c>
      <c r="Y64" s="94" t="s">
        <v>937</v>
      </c>
      <c r="Z64" s="94" t="s">
        <v>937</v>
      </c>
    </row>
    <row r="65">
      <c r="A65" s="77" t="s">
        <v>723</v>
      </c>
      <c r="B65" s="116" t="s">
        <v>406</v>
      </c>
      <c r="C65" s="77">
        <v>9577.0</v>
      </c>
      <c r="D65" s="77"/>
      <c r="E65" s="77">
        <v>2879.0</v>
      </c>
      <c r="F65" s="94">
        <v>80431.0</v>
      </c>
      <c r="G65" s="94">
        <v>92887.0</v>
      </c>
      <c r="H65" s="94">
        <v>12456.0</v>
      </c>
      <c r="I65" s="94">
        <v>80431.0</v>
      </c>
      <c r="J65" s="94">
        <v>92887.0</v>
      </c>
      <c r="K65" s="94" t="s">
        <v>937</v>
      </c>
      <c r="L65" s="94" t="s">
        <v>937</v>
      </c>
      <c r="M65" s="94" t="s">
        <v>937</v>
      </c>
      <c r="N65" s="94">
        <v>63106.0</v>
      </c>
      <c r="O65" s="94" t="s">
        <v>937</v>
      </c>
      <c r="P65" s="94">
        <v>4497.0</v>
      </c>
      <c r="Q65" s="94" t="s">
        <v>937</v>
      </c>
      <c r="R65" s="94" t="s">
        <v>937</v>
      </c>
      <c r="S65" s="94" t="s">
        <v>937</v>
      </c>
      <c r="T65" s="94" t="s">
        <v>937</v>
      </c>
      <c r="U65" s="94" t="s">
        <v>937</v>
      </c>
      <c r="V65" s="94" t="s">
        <v>937</v>
      </c>
      <c r="W65" s="94" t="s">
        <v>937</v>
      </c>
      <c r="X65" s="94">
        <v>12828.0</v>
      </c>
      <c r="Y65" s="94" t="s">
        <v>937</v>
      </c>
      <c r="Z65" s="94" t="s">
        <v>937</v>
      </c>
    </row>
    <row r="66">
      <c r="A66" s="77" t="s">
        <v>99</v>
      </c>
      <c r="B66" s="116" t="s">
        <v>407</v>
      </c>
      <c r="C66" s="77">
        <v>61467.0</v>
      </c>
      <c r="D66" s="77">
        <v>17621.0</v>
      </c>
      <c r="E66" s="77">
        <v>283571.0</v>
      </c>
      <c r="F66" s="94" t="s">
        <v>937</v>
      </c>
      <c r="G66" s="94">
        <v>2.37238E7</v>
      </c>
      <c r="H66" s="94">
        <v>79088.0</v>
      </c>
      <c r="I66" s="94">
        <v>2.3329091E7</v>
      </c>
      <c r="J66" s="94">
        <v>2.3408179E7</v>
      </c>
      <c r="K66" s="94">
        <v>1.3987358E7</v>
      </c>
      <c r="L66" s="94">
        <v>286463.0</v>
      </c>
      <c r="M66" s="94">
        <v>31325.0</v>
      </c>
      <c r="N66" s="94">
        <v>1006777.0</v>
      </c>
      <c r="O66" s="94">
        <v>34069.0</v>
      </c>
      <c r="P66" s="94">
        <v>52848.0</v>
      </c>
      <c r="Q66" s="94">
        <v>397390.0</v>
      </c>
      <c r="R66" s="94" t="s">
        <v>937</v>
      </c>
      <c r="S66" s="94">
        <v>1811155.0</v>
      </c>
      <c r="T66" s="94" t="s">
        <v>937</v>
      </c>
      <c r="U66" s="94">
        <v>3819585.0</v>
      </c>
      <c r="V66" s="94">
        <v>1480157.0</v>
      </c>
      <c r="W66" s="94" t="s">
        <v>937</v>
      </c>
      <c r="X66" s="94">
        <v>421964.0</v>
      </c>
      <c r="Y66" s="94" t="s">
        <v>937</v>
      </c>
      <c r="Z66" s="94" t="s">
        <v>937</v>
      </c>
    </row>
    <row r="67">
      <c r="A67" s="77" t="s">
        <v>100</v>
      </c>
      <c r="B67" s="117" t="s">
        <v>408</v>
      </c>
      <c r="C67" s="77">
        <v>14.0</v>
      </c>
      <c r="D67" s="77">
        <v>8.0</v>
      </c>
      <c r="E67" s="77"/>
      <c r="F67" s="94">
        <v>16.0</v>
      </c>
      <c r="G67" s="94" t="s">
        <v>937</v>
      </c>
      <c r="H67" s="94">
        <v>22.0</v>
      </c>
      <c r="I67" s="94">
        <v>16.0</v>
      </c>
      <c r="J67" s="94">
        <v>38.0</v>
      </c>
      <c r="K67" s="94" t="s">
        <v>937</v>
      </c>
      <c r="L67" s="94" t="s">
        <v>937</v>
      </c>
      <c r="M67" s="94" t="s">
        <v>937</v>
      </c>
      <c r="N67" s="94" t="s">
        <v>937</v>
      </c>
      <c r="O67" s="94" t="s">
        <v>937</v>
      </c>
      <c r="P67" s="94" t="s">
        <v>937</v>
      </c>
      <c r="Q67" s="94" t="s">
        <v>937</v>
      </c>
      <c r="R67" s="94" t="s">
        <v>937</v>
      </c>
      <c r="S67" s="94" t="s">
        <v>937</v>
      </c>
      <c r="T67" s="94" t="s">
        <v>937</v>
      </c>
      <c r="U67" s="94" t="s">
        <v>937</v>
      </c>
      <c r="V67" s="94" t="s">
        <v>937</v>
      </c>
      <c r="W67" s="94" t="s">
        <v>937</v>
      </c>
      <c r="X67" s="94" t="s">
        <v>937</v>
      </c>
      <c r="Y67" s="94" t="s">
        <v>937</v>
      </c>
      <c r="Z67" s="94">
        <v>16.0</v>
      </c>
    </row>
    <row r="68">
      <c r="A68" s="77" t="s">
        <v>101</v>
      </c>
      <c r="B68" s="116" t="s">
        <v>409</v>
      </c>
      <c r="C68" s="77">
        <v>11102.0</v>
      </c>
      <c r="D68" s="77">
        <v>6636.0</v>
      </c>
      <c r="E68" s="77"/>
      <c r="F68" s="94" t="s">
        <v>937</v>
      </c>
      <c r="G68" s="94" t="s">
        <v>937</v>
      </c>
      <c r="H68" s="94">
        <v>17737.0</v>
      </c>
      <c r="I68" s="94">
        <v>34842.0</v>
      </c>
      <c r="J68" s="94">
        <v>52579.0</v>
      </c>
      <c r="K68" s="94" t="s">
        <v>937</v>
      </c>
      <c r="L68" s="94" t="s">
        <v>937</v>
      </c>
      <c r="M68" s="94" t="s">
        <v>937</v>
      </c>
      <c r="N68" s="94" t="s">
        <v>937</v>
      </c>
      <c r="O68" s="94" t="s">
        <v>937</v>
      </c>
      <c r="P68" s="94" t="s">
        <v>937</v>
      </c>
      <c r="Q68" s="94" t="s">
        <v>937</v>
      </c>
      <c r="R68" s="94" t="s">
        <v>937</v>
      </c>
      <c r="S68" s="94" t="s">
        <v>937</v>
      </c>
      <c r="T68" s="94" t="s">
        <v>937</v>
      </c>
      <c r="U68" s="94" t="s">
        <v>937</v>
      </c>
      <c r="V68" s="94" t="s">
        <v>937</v>
      </c>
      <c r="W68" s="94" t="s">
        <v>937</v>
      </c>
      <c r="X68" s="94" t="s">
        <v>937</v>
      </c>
      <c r="Y68" s="94" t="s">
        <v>937</v>
      </c>
      <c r="Z68" s="94" t="s">
        <v>937</v>
      </c>
    </row>
    <row r="69">
      <c r="A69" s="77" t="s">
        <v>191</v>
      </c>
      <c r="B69" s="116" t="s">
        <v>728</v>
      </c>
      <c r="C69" s="77">
        <v>7100.0</v>
      </c>
      <c r="D69" s="77">
        <v>790.0</v>
      </c>
      <c r="E69" s="77"/>
      <c r="F69" s="94" t="s">
        <v>937</v>
      </c>
      <c r="G69" s="94" t="s">
        <v>937</v>
      </c>
      <c r="H69" s="94">
        <v>7890.0</v>
      </c>
      <c r="I69" s="94" t="s">
        <v>937</v>
      </c>
      <c r="J69" s="94">
        <v>7890.0</v>
      </c>
      <c r="K69" s="94" t="s">
        <v>937</v>
      </c>
      <c r="L69" s="94" t="s">
        <v>937</v>
      </c>
      <c r="M69" s="94" t="s">
        <v>937</v>
      </c>
      <c r="N69" s="94" t="s">
        <v>937</v>
      </c>
      <c r="O69" s="94" t="s">
        <v>937</v>
      </c>
      <c r="P69" s="94" t="s">
        <v>937</v>
      </c>
      <c r="Q69" s="94" t="s">
        <v>937</v>
      </c>
      <c r="R69" s="94" t="s">
        <v>937</v>
      </c>
      <c r="S69" s="94" t="s">
        <v>937</v>
      </c>
      <c r="T69" s="94" t="s">
        <v>937</v>
      </c>
      <c r="U69" s="94" t="s">
        <v>937</v>
      </c>
      <c r="V69" s="94" t="s">
        <v>937</v>
      </c>
      <c r="W69" s="94" t="s">
        <v>937</v>
      </c>
      <c r="X69" s="94" t="s">
        <v>937</v>
      </c>
      <c r="Y69" s="94" t="s">
        <v>937</v>
      </c>
      <c r="Z69" s="94" t="s">
        <v>937</v>
      </c>
    </row>
    <row r="70">
      <c r="A70" s="77" t="s">
        <v>102</v>
      </c>
      <c r="B70" s="116" t="s">
        <v>410</v>
      </c>
      <c r="C70" s="77"/>
      <c r="D70" s="77"/>
      <c r="E70" s="77"/>
      <c r="F70" s="94" t="s">
        <v>937</v>
      </c>
      <c r="G70" s="94" t="s">
        <v>937</v>
      </c>
      <c r="H70" s="94" t="s">
        <v>937</v>
      </c>
      <c r="I70" s="94" t="s">
        <v>937</v>
      </c>
      <c r="J70" s="94" t="s">
        <v>937</v>
      </c>
      <c r="K70" s="94" t="s">
        <v>937</v>
      </c>
      <c r="L70" s="94" t="s">
        <v>937</v>
      </c>
      <c r="M70" s="94" t="s">
        <v>937</v>
      </c>
      <c r="N70" s="94" t="s">
        <v>937</v>
      </c>
      <c r="O70" s="94" t="s">
        <v>937</v>
      </c>
      <c r="P70" s="94" t="s">
        <v>937</v>
      </c>
      <c r="Q70" s="94" t="s">
        <v>937</v>
      </c>
      <c r="R70" s="94" t="s">
        <v>937</v>
      </c>
      <c r="S70" s="94" t="s">
        <v>937</v>
      </c>
      <c r="T70" s="94" t="s">
        <v>937</v>
      </c>
      <c r="U70" s="94" t="s">
        <v>937</v>
      </c>
      <c r="V70" s="94" t="s">
        <v>937</v>
      </c>
      <c r="W70" s="94" t="s">
        <v>937</v>
      </c>
      <c r="X70" s="94" t="s">
        <v>937</v>
      </c>
      <c r="Y70" s="94" t="s">
        <v>937</v>
      </c>
      <c r="Z70" s="94" t="s">
        <v>937</v>
      </c>
    </row>
    <row r="71">
      <c r="A71" s="94" t="s">
        <v>731</v>
      </c>
      <c r="B71" s="77"/>
      <c r="C71" s="77"/>
      <c r="D71" s="77"/>
      <c r="E71" s="77"/>
      <c r="F71" s="94" t="s">
        <v>937</v>
      </c>
      <c r="G71" s="94" t="s">
        <v>937</v>
      </c>
      <c r="H71" s="94">
        <v>915424.0</v>
      </c>
      <c r="I71" s="94">
        <v>28192.0</v>
      </c>
      <c r="J71" s="94">
        <v>943616.0</v>
      </c>
      <c r="K71" s="94" t="s">
        <v>937</v>
      </c>
      <c r="L71" s="94" t="s">
        <v>937</v>
      </c>
      <c r="M71" s="94" t="s">
        <v>937</v>
      </c>
      <c r="N71" s="94" t="s">
        <v>937</v>
      </c>
      <c r="O71" s="94" t="s">
        <v>937</v>
      </c>
      <c r="P71" s="94" t="s">
        <v>937</v>
      </c>
      <c r="Q71" s="94" t="s">
        <v>937</v>
      </c>
      <c r="R71" s="94" t="s">
        <v>937</v>
      </c>
      <c r="S71" s="94" t="s">
        <v>937</v>
      </c>
      <c r="T71" s="94" t="s">
        <v>937</v>
      </c>
      <c r="U71" s="94" t="s">
        <v>937</v>
      </c>
      <c r="V71" s="94" t="s">
        <v>937</v>
      </c>
      <c r="W71" s="94" t="s">
        <v>937</v>
      </c>
      <c r="X71" s="94" t="s">
        <v>937</v>
      </c>
      <c r="Y71" s="94" t="s">
        <v>937</v>
      </c>
      <c r="Z71" s="94" t="s">
        <v>937</v>
      </c>
    </row>
    <row r="72">
      <c r="A72" s="77" t="s">
        <v>735</v>
      </c>
      <c r="B72" s="116" t="s">
        <v>411</v>
      </c>
      <c r="C72" s="77">
        <v>37.0</v>
      </c>
      <c r="D72" s="77">
        <v>2299.0</v>
      </c>
      <c r="E72" s="77">
        <v>3030.0</v>
      </c>
      <c r="F72" s="94">
        <v>12220.0</v>
      </c>
      <c r="G72" s="94">
        <v>14556.0</v>
      </c>
      <c r="H72" s="94">
        <v>2336.0</v>
      </c>
      <c r="I72" s="94">
        <v>12220.0</v>
      </c>
      <c r="J72" s="94">
        <v>14556.0</v>
      </c>
      <c r="K72" s="94">
        <v>1657.0</v>
      </c>
      <c r="L72" s="94" t="s">
        <v>937</v>
      </c>
      <c r="M72" s="94">
        <v>685.0</v>
      </c>
      <c r="N72" s="94" t="s">
        <v>937</v>
      </c>
      <c r="O72" s="94" t="s">
        <v>937</v>
      </c>
      <c r="P72" s="94" t="s">
        <v>937</v>
      </c>
      <c r="Q72" s="94">
        <v>6703.0</v>
      </c>
      <c r="R72" s="94" t="s">
        <v>937</v>
      </c>
      <c r="S72" s="94" t="s">
        <v>937</v>
      </c>
      <c r="T72" s="94" t="s">
        <v>937</v>
      </c>
      <c r="U72" s="94" t="s">
        <v>937</v>
      </c>
      <c r="V72" s="94" t="s">
        <v>937</v>
      </c>
      <c r="W72" s="94" t="s">
        <v>937</v>
      </c>
      <c r="X72" s="94" t="s">
        <v>937</v>
      </c>
      <c r="Y72" s="94" t="s">
        <v>937</v>
      </c>
      <c r="Z72" s="94" t="s">
        <v>937</v>
      </c>
    </row>
    <row r="73">
      <c r="A73" s="77" t="s">
        <v>738</v>
      </c>
      <c r="B73" s="116" t="s">
        <v>413</v>
      </c>
      <c r="C73" s="77">
        <v>11.0</v>
      </c>
      <c r="D73" s="77">
        <v>11.0</v>
      </c>
      <c r="E73" s="77">
        <v>123.0</v>
      </c>
      <c r="F73" s="94">
        <v>191335.0</v>
      </c>
      <c r="G73" s="94" t="s">
        <v>937</v>
      </c>
      <c r="H73" s="94">
        <v>22.0</v>
      </c>
      <c r="I73" s="94">
        <v>191335.0</v>
      </c>
      <c r="J73" s="94">
        <v>191357.0</v>
      </c>
      <c r="K73" s="94">
        <v>15.0</v>
      </c>
      <c r="L73" s="94">
        <v>10.0</v>
      </c>
      <c r="M73" s="94">
        <v>20.0</v>
      </c>
      <c r="N73" s="94" t="s">
        <v>937</v>
      </c>
      <c r="O73" s="94" t="s">
        <v>937</v>
      </c>
      <c r="P73" s="94">
        <v>665.0</v>
      </c>
      <c r="Q73" s="94">
        <v>25.0</v>
      </c>
      <c r="R73" s="94" t="s">
        <v>937</v>
      </c>
      <c r="S73" s="94" t="s">
        <v>937</v>
      </c>
      <c r="T73" s="94" t="s">
        <v>937</v>
      </c>
      <c r="U73" s="94" t="s">
        <v>937</v>
      </c>
      <c r="V73" s="94" t="s">
        <v>937</v>
      </c>
      <c r="W73" s="94" t="s">
        <v>937</v>
      </c>
      <c r="X73" s="94" t="s">
        <v>937</v>
      </c>
      <c r="Y73" s="94">
        <v>190600.0</v>
      </c>
      <c r="Z73" s="94" t="s">
        <v>937</v>
      </c>
    </row>
    <row r="74">
      <c r="A74" s="77" t="s">
        <v>106</v>
      </c>
      <c r="B74" s="116" t="s">
        <v>740</v>
      </c>
      <c r="C74" s="77">
        <v>2753.0</v>
      </c>
      <c r="D74" s="77">
        <v>953.0</v>
      </c>
      <c r="E74" s="77">
        <v>1061.0</v>
      </c>
      <c r="F74" s="94">
        <v>66399.0</v>
      </c>
      <c r="G74" s="94">
        <v>70105.0</v>
      </c>
      <c r="H74" s="94">
        <v>3706.0</v>
      </c>
      <c r="I74" s="94">
        <v>66399.0</v>
      </c>
      <c r="J74" s="94">
        <v>70105.0</v>
      </c>
      <c r="K74" s="94">
        <v>54863.0</v>
      </c>
      <c r="L74" s="94" t="s">
        <v>937</v>
      </c>
      <c r="M74" s="94">
        <v>1197.0</v>
      </c>
      <c r="N74" s="94">
        <v>4664.0</v>
      </c>
      <c r="O74" s="94">
        <v>169.0</v>
      </c>
      <c r="P74" s="94">
        <v>83.0</v>
      </c>
      <c r="Q74" s="94" t="s">
        <v>937</v>
      </c>
      <c r="R74" s="94">
        <v>4584.0</v>
      </c>
      <c r="S74" s="94" t="s">
        <v>937</v>
      </c>
      <c r="T74" s="94" t="s">
        <v>937</v>
      </c>
      <c r="U74" s="94" t="s">
        <v>937</v>
      </c>
      <c r="V74" s="94" t="s">
        <v>937</v>
      </c>
      <c r="W74" s="94">
        <v>839.0</v>
      </c>
      <c r="X74" s="94" t="s">
        <v>937</v>
      </c>
      <c r="Y74" s="94" t="s">
        <v>937</v>
      </c>
      <c r="Z74" s="94" t="s">
        <v>937</v>
      </c>
    </row>
    <row r="75">
      <c r="A75" s="77" t="s">
        <v>109</v>
      </c>
      <c r="B75" s="116" t="s">
        <v>414</v>
      </c>
      <c r="C75" s="77">
        <v>84.1</v>
      </c>
      <c r="D75" s="77">
        <v>467.0</v>
      </c>
      <c r="E75" s="77"/>
      <c r="F75" s="94">
        <v>4487.8</v>
      </c>
      <c r="G75" s="94">
        <v>5038.9</v>
      </c>
      <c r="H75" s="94">
        <v>551.1</v>
      </c>
      <c r="I75" s="94">
        <v>4487.8</v>
      </c>
      <c r="J75" s="94">
        <v>5038.900000000001</v>
      </c>
      <c r="K75" s="94" t="s">
        <v>937</v>
      </c>
      <c r="L75" s="94" t="s">
        <v>937</v>
      </c>
      <c r="M75" s="94" t="s">
        <v>937</v>
      </c>
      <c r="N75" s="94" t="s">
        <v>937</v>
      </c>
      <c r="O75" s="94" t="s">
        <v>937</v>
      </c>
      <c r="P75" s="94" t="s">
        <v>937</v>
      </c>
      <c r="Q75" s="94" t="s">
        <v>937</v>
      </c>
      <c r="R75" s="94" t="s">
        <v>937</v>
      </c>
      <c r="S75" s="94" t="s">
        <v>937</v>
      </c>
      <c r="T75" s="94" t="s">
        <v>937</v>
      </c>
      <c r="U75" s="94" t="s">
        <v>937</v>
      </c>
      <c r="V75" s="94" t="s">
        <v>937</v>
      </c>
      <c r="W75" s="94" t="s">
        <v>937</v>
      </c>
      <c r="X75" s="94" t="s">
        <v>937</v>
      </c>
      <c r="Y75" s="94" t="s">
        <v>937</v>
      </c>
      <c r="Z75" s="94" t="s">
        <v>937</v>
      </c>
    </row>
    <row r="76">
      <c r="A76" s="77" t="s">
        <v>744</v>
      </c>
      <c r="B76" s="116" t="s">
        <v>745</v>
      </c>
      <c r="C76" s="77">
        <v>4.0</v>
      </c>
      <c r="D76" s="77">
        <v>5.0</v>
      </c>
      <c r="E76" s="77">
        <v>357.0</v>
      </c>
      <c r="F76" s="94" t="s">
        <v>937</v>
      </c>
      <c r="G76" s="94">
        <v>349.0</v>
      </c>
      <c r="H76" s="94">
        <v>9.0</v>
      </c>
      <c r="I76" s="94">
        <v>8468.0</v>
      </c>
      <c r="J76" s="94">
        <v>8477.0</v>
      </c>
      <c r="K76" s="94">
        <v>71.2</v>
      </c>
      <c r="L76" s="94" t="s">
        <v>937</v>
      </c>
      <c r="M76" s="94">
        <v>4.2</v>
      </c>
      <c r="N76" s="94" t="s">
        <v>937</v>
      </c>
      <c r="O76" s="94">
        <v>0.2</v>
      </c>
      <c r="P76" s="94">
        <v>257.8</v>
      </c>
      <c r="Q76" s="94">
        <v>4.6</v>
      </c>
      <c r="R76" s="94">
        <v>0.1</v>
      </c>
      <c r="S76" s="94" t="s">
        <v>937</v>
      </c>
      <c r="T76" s="94" t="s">
        <v>937</v>
      </c>
      <c r="U76" s="94" t="s">
        <v>937</v>
      </c>
      <c r="V76" s="94" t="s">
        <v>937</v>
      </c>
      <c r="W76" s="94">
        <v>0.7</v>
      </c>
      <c r="X76" s="94" t="s">
        <v>937</v>
      </c>
      <c r="Y76" s="94">
        <v>8128.0</v>
      </c>
      <c r="Z76" s="94">
        <v>1.3</v>
      </c>
    </row>
    <row r="77">
      <c r="A77" s="77" t="s">
        <v>111</v>
      </c>
      <c r="B77" s="116" t="s">
        <v>749</v>
      </c>
      <c r="C77" s="77"/>
      <c r="D77" s="77"/>
      <c r="E77" s="77"/>
      <c r="F77" s="94" t="s">
        <v>937</v>
      </c>
      <c r="G77" s="94" t="s">
        <v>937</v>
      </c>
      <c r="H77" s="94">
        <v>5159.0</v>
      </c>
      <c r="I77" s="94">
        <v>15812.0</v>
      </c>
      <c r="J77" s="94">
        <v>20971.0</v>
      </c>
      <c r="K77" s="94" t="s">
        <v>937</v>
      </c>
      <c r="L77" s="94" t="s">
        <v>937</v>
      </c>
      <c r="M77" s="94" t="s">
        <v>937</v>
      </c>
      <c r="N77" s="94" t="s">
        <v>937</v>
      </c>
      <c r="O77" s="94" t="s">
        <v>937</v>
      </c>
      <c r="P77" s="94" t="s">
        <v>937</v>
      </c>
      <c r="Q77" s="94" t="s">
        <v>937</v>
      </c>
      <c r="R77" s="94" t="s">
        <v>937</v>
      </c>
      <c r="S77" s="94" t="s">
        <v>937</v>
      </c>
      <c r="T77" s="94" t="s">
        <v>937</v>
      </c>
      <c r="U77" s="94" t="s">
        <v>937</v>
      </c>
      <c r="V77" s="94" t="s">
        <v>937</v>
      </c>
      <c r="W77" s="94" t="s">
        <v>937</v>
      </c>
      <c r="X77" s="94" t="s">
        <v>937</v>
      </c>
      <c r="Y77" s="94" t="s">
        <v>937</v>
      </c>
      <c r="Z77" s="94" t="s">
        <v>937</v>
      </c>
    </row>
    <row r="78">
      <c r="A78" s="77" t="s">
        <v>112</v>
      </c>
      <c r="B78" s="117" t="s">
        <v>415</v>
      </c>
      <c r="C78" s="77">
        <v>59600.0</v>
      </c>
      <c r="D78" s="77">
        <v>19500.0</v>
      </c>
      <c r="E78" s="77"/>
      <c r="F78" s="94" t="s">
        <v>937</v>
      </c>
      <c r="G78" s="94" t="s">
        <v>937</v>
      </c>
      <c r="H78" s="94">
        <v>79100.0</v>
      </c>
      <c r="I78" s="94">
        <v>166500.0</v>
      </c>
      <c r="J78" s="94">
        <v>245600.0</v>
      </c>
      <c r="K78" s="94" t="s">
        <v>937</v>
      </c>
      <c r="L78" s="94" t="s">
        <v>937</v>
      </c>
      <c r="M78" s="94">
        <v>27600.0</v>
      </c>
      <c r="N78" s="94">
        <v>134000.0</v>
      </c>
      <c r="O78" s="94">
        <v>4900.0</v>
      </c>
      <c r="P78" s="94" t="s">
        <v>937</v>
      </c>
      <c r="Q78" s="94" t="s">
        <v>937</v>
      </c>
      <c r="R78" s="94" t="s">
        <v>937</v>
      </c>
      <c r="S78" s="94" t="s">
        <v>937</v>
      </c>
      <c r="T78" s="94" t="s">
        <v>937</v>
      </c>
      <c r="U78" s="94" t="s">
        <v>937</v>
      </c>
      <c r="V78" s="94" t="s">
        <v>937</v>
      </c>
      <c r="W78" s="94" t="s">
        <v>937</v>
      </c>
      <c r="X78" s="94" t="s">
        <v>937</v>
      </c>
      <c r="Y78" s="94" t="s">
        <v>937</v>
      </c>
      <c r="Z78" s="94" t="s">
        <v>937</v>
      </c>
    </row>
    <row r="79">
      <c r="A79" s="77" t="s">
        <v>753</v>
      </c>
      <c r="B79" s="116" t="s">
        <v>412</v>
      </c>
      <c r="C79" s="77">
        <v>11575.0</v>
      </c>
      <c r="D79" s="77">
        <v>7454.0</v>
      </c>
      <c r="E79" s="77"/>
      <c r="F79" s="94" t="s">
        <v>937</v>
      </c>
      <c r="G79" s="94" t="s">
        <v>937</v>
      </c>
      <c r="H79" s="94">
        <v>19029.0</v>
      </c>
      <c r="I79" s="94">
        <v>58477.22</v>
      </c>
      <c r="J79" s="94">
        <v>77506.22</v>
      </c>
      <c r="K79" s="94">
        <v>431.0</v>
      </c>
      <c r="L79" s="94" t="s">
        <v>937</v>
      </c>
      <c r="M79" s="94" t="s">
        <v>937</v>
      </c>
      <c r="N79" s="94" t="s">
        <v>937</v>
      </c>
      <c r="O79" s="94" t="s">
        <v>937</v>
      </c>
      <c r="P79" s="94">
        <v>96.0</v>
      </c>
      <c r="Q79" s="94">
        <v>8.0</v>
      </c>
      <c r="R79" s="94" t="s">
        <v>937</v>
      </c>
      <c r="S79" s="94" t="s">
        <v>937</v>
      </c>
      <c r="T79" s="94" t="s">
        <v>937</v>
      </c>
      <c r="U79" s="94" t="s">
        <v>937</v>
      </c>
      <c r="V79" s="94" t="s">
        <v>937</v>
      </c>
      <c r="W79" s="94" t="s">
        <v>937</v>
      </c>
      <c r="X79" s="94" t="s">
        <v>937</v>
      </c>
      <c r="Y79" s="94">
        <v>59604.0</v>
      </c>
      <c r="Z79" s="94" t="s">
        <v>937</v>
      </c>
    </row>
    <row r="80">
      <c r="A80" s="77" t="s">
        <v>113</v>
      </c>
      <c r="B80" s="116" t="s">
        <v>416</v>
      </c>
      <c r="C80" s="77">
        <v>8609.0</v>
      </c>
      <c r="D80" s="77">
        <v>7424.0</v>
      </c>
      <c r="E80" s="77"/>
      <c r="F80" s="94">
        <v>13251.0</v>
      </c>
      <c r="G80" s="94">
        <v>29284.0</v>
      </c>
      <c r="H80" s="94">
        <v>16033.0</v>
      </c>
      <c r="I80" s="94">
        <v>13251.0</v>
      </c>
      <c r="J80" s="94">
        <v>29284.0</v>
      </c>
      <c r="K80" s="94" t="s">
        <v>937</v>
      </c>
      <c r="L80" s="94" t="s">
        <v>937</v>
      </c>
      <c r="M80" s="94">
        <v>3723.0</v>
      </c>
      <c r="N80" s="94" t="s">
        <v>937</v>
      </c>
      <c r="O80" s="94" t="s">
        <v>937</v>
      </c>
      <c r="P80" s="94">
        <v>2775.0</v>
      </c>
      <c r="Q80" s="94">
        <v>6753.0</v>
      </c>
      <c r="R80" s="94" t="s">
        <v>937</v>
      </c>
      <c r="S80" s="94" t="s">
        <v>937</v>
      </c>
      <c r="T80" s="94" t="s">
        <v>937</v>
      </c>
      <c r="U80" s="94" t="s">
        <v>937</v>
      </c>
      <c r="V80" s="94" t="s">
        <v>937</v>
      </c>
      <c r="W80" s="94" t="s">
        <v>937</v>
      </c>
      <c r="X80" s="94" t="s">
        <v>937</v>
      </c>
      <c r="Y80" s="94" t="s">
        <v>937</v>
      </c>
      <c r="Z80" s="94" t="s">
        <v>937</v>
      </c>
    </row>
    <row r="81">
      <c r="A81" s="77" t="s">
        <v>757</v>
      </c>
      <c r="B81" s="116" t="s">
        <v>758</v>
      </c>
      <c r="C81" s="77">
        <v>11966.0</v>
      </c>
      <c r="D81" s="77">
        <v>9952.0</v>
      </c>
      <c r="E81" s="77"/>
      <c r="F81" s="94">
        <v>1137193.0</v>
      </c>
      <c r="G81" s="94" t="s">
        <v>937</v>
      </c>
      <c r="H81" s="94">
        <v>21918.0</v>
      </c>
      <c r="I81" s="94">
        <v>1137193.0</v>
      </c>
      <c r="J81" s="94">
        <v>1159111.0</v>
      </c>
      <c r="K81" s="94" t="s">
        <v>937</v>
      </c>
      <c r="L81" s="94" t="s">
        <v>937</v>
      </c>
      <c r="M81" s="94" t="s">
        <v>937</v>
      </c>
      <c r="N81" s="94" t="s">
        <v>937</v>
      </c>
      <c r="O81" s="94" t="s">
        <v>937</v>
      </c>
      <c r="P81" s="94" t="s">
        <v>937</v>
      </c>
      <c r="Q81" s="94" t="s">
        <v>937</v>
      </c>
      <c r="R81" s="94" t="s">
        <v>937</v>
      </c>
      <c r="S81" s="94" t="s">
        <v>937</v>
      </c>
      <c r="T81" s="94" t="s">
        <v>937</v>
      </c>
      <c r="U81" s="94" t="s">
        <v>937</v>
      </c>
      <c r="V81" s="94" t="s">
        <v>937</v>
      </c>
      <c r="W81" s="94" t="s">
        <v>937</v>
      </c>
      <c r="X81" s="94" t="s">
        <v>937</v>
      </c>
      <c r="Y81" s="94" t="s">
        <v>937</v>
      </c>
      <c r="Z81" s="94" t="s">
        <v>937</v>
      </c>
    </row>
    <row r="82">
      <c r="A82" s="94" t="s">
        <v>178</v>
      </c>
      <c r="B82" s="116" t="s">
        <v>760</v>
      </c>
      <c r="C82" s="77">
        <v>637200.0</v>
      </c>
      <c r="D82" s="77">
        <v>8100.0</v>
      </c>
      <c r="E82" s="77"/>
      <c r="F82" s="94" t="s">
        <v>937</v>
      </c>
      <c r="G82" s="94" t="s">
        <v>937</v>
      </c>
      <c r="H82" s="94">
        <v>645300.0</v>
      </c>
      <c r="I82" s="94" t="s">
        <v>937</v>
      </c>
      <c r="J82" s="94">
        <v>645300.0</v>
      </c>
      <c r="K82" s="94" t="s">
        <v>937</v>
      </c>
      <c r="L82" s="94" t="s">
        <v>937</v>
      </c>
      <c r="M82" s="94" t="s">
        <v>937</v>
      </c>
      <c r="N82" s="94" t="s">
        <v>937</v>
      </c>
      <c r="O82" s="94" t="s">
        <v>937</v>
      </c>
      <c r="P82" s="94" t="s">
        <v>937</v>
      </c>
      <c r="Q82" s="94" t="s">
        <v>937</v>
      </c>
      <c r="R82" s="94" t="s">
        <v>937</v>
      </c>
      <c r="S82" s="94" t="s">
        <v>937</v>
      </c>
      <c r="T82" s="94" t="s">
        <v>937</v>
      </c>
      <c r="U82" s="94" t="s">
        <v>937</v>
      </c>
      <c r="V82" s="94" t="s">
        <v>937</v>
      </c>
      <c r="W82" s="94" t="s">
        <v>937</v>
      </c>
      <c r="X82" s="94" t="s">
        <v>937</v>
      </c>
      <c r="Y82" s="94" t="s">
        <v>937</v>
      </c>
      <c r="Z82" s="94" t="s">
        <v>937</v>
      </c>
    </row>
    <row r="83">
      <c r="A83" s="77" t="s">
        <v>115</v>
      </c>
      <c r="B83" s="116" t="s">
        <v>762</v>
      </c>
      <c r="C83" s="77">
        <v>134075.0</v>
      </c>
      <c r="D83" s="77">
        <v>21150.0</v>
      </c>
      <c r="E83" s="77">
        <v>17536.0</v>
      </c>
      <c r="F83" s="94" t="s">
        <v>937</v>
      </c>
      <c r="G83" s="94" t="s">
        <v>937</v>
      </c>
      <c r="H83" s="94">
        <v>155225.0</v>
      </c>
      <c r="I83" s="94" t="s">
        <v>937</v>
      </c>
      <c r="J83" s="94">
        <v>155225.0</v>
      </c>
      <c r="K83" s="94" t="s">
        <v>937</v>
      </c>
      <c r="L83" s="94" t="s">
        <v>937</v>
      </c>
      <c r="M83" s="94" t="s">
        <v>937</v>
      </c>
      <c r="N83" s="94" t="s">
        <v>937</v>
      </c>
      <c r="O83" s="94" t="s">
        <v>937</v>
      </c>
      <c r="P83" s="94" t="s">
        <v>937</v>
      </c>
      <c r="Q83" s="94" t="s">
        <v>937</v>
      </c>
      <c r="R83" s="94" t="s">
        <v>937</v>
      </c>
      <c r="S83" s="94" t="s">
        <v>937</v>
      </c>
      <c r="T83" s="94" t="s">
        <v>937</v>
      </c>
      <c r="U83" s="94" t="s">
        <v>937</v>
      </c>
      <c r="V83" s="94" t="s">
        <v>937</v>
      </c>
      <c r="W83" s="94" t="s">
        <v>937</v>
      </c>
      <c r="X83" s="94" t="s">
        <v>937</v>
      </c>
      <c r="Y83" s="94" t="s">
        <v>937</v>
      </c>
      <c r="Z83" s="94" t="s">
        <v>937</v>
      </c>
    </row>
    <row r="84">
      <c r="A84" s="77" t="s">
        <v>764</v>
      </c>
      <c r="B84" s="116" t="s">
        <v>765</v>
      </c>
      <c r="C84" s="77">
        <v>54361.0</v>
      </c>
      <c r="D84" s="77">
        <v>18761.0</v>
      </c>
      <c r="E84" s="77"/>
      <c r="F84" s="94">
        <v>629592.0</v>
      </c>
      <c r="G84" s="94">
        <v>702714.0</v>
      </c>
      <c r="H84" s="94">
        <v>73122.0</v>
      </c>
      <c r="I84" s="94">
        <v>629592.0</v>
      </c>
      <c r="J84" s="94">
        <v>702714.0</v>
      </c>
      <c r="K84" s="94" t="s">
        <v>937</v>
      </c>
      <c r="L84" s="94" t="s">
        <v>937</v>
      </c>
      <c r="M84" s="94" t="s">
        <v>937</v>
      </c>
      <c r="N84" s="94" t="s">
        <v>937</v>
      </c>
      <c r="O84" s="94" t="s">
        <v>937</v>
      </c>
      <c r="P84" s="94" t="s">
        <v>937</v>
      </c>
      <c r="Q84" s="94" t="s">
        <v>937</v>
      </c>
      <c r="R84" s="94" t="s">
        <v>937</v>
      </c>
      <c r="S84" s="94" t="s">
        <v>937</v>
      </c>
      <c r="T84" s="94" t="s">
        <v>937</v>
      </c>
      <c r="U84" s="94" t="s">
        <v>937</v>
      </c>
      <c r="V84" s="94" t="s">
        <v>937</v>
      </c>
      <c r="W84" s="94" t="s">
        <v>937</v>
      </c>
      <c r="X84" s="94" t="s">
        <v>937</v>
      </c>
      <c r="Y84" s="94" t="s">
        <v>937</v>
      </c>
      <c r="Z84" s="94" t="s">
        <v>937</v>
      </c>
    </row>
    <row r="85">
      <c r="A85" s="77" t="s">
        <v>767</v>
      </c>
      <c r="B85" s="116" t="s">
        <v>768</v>
      </c>
      <c r="C85" s="77">
        <v>30.0</v>
      </c>
      <c r="D85" s="77">
        <v>6114.0</v>
      </c>
      <c r="E85" s="77"/>
      <c r="F85" s="94">
        <v>15787.0</v>
      </c>
      <c r="G85" s="94">
        <v>21931.0</v>
      </c>
      <c r="H85" s="94">
        <v>6144.0</v>
      </c>
      <c r="I85" s="94">
        <v>15787.0</v>
      </c>
      <c r="J85" s="94">
        <v>21931.0</v>
      </c>
      <c r="K85" s="94" t="s">
        <v>937</v>
      </c>
      <c r="L85" s="94" t="s">
        <v>937</v>
      </c>
      <c r="M85" s="94" t="s">
        <v>937</v>
      </c>
      <c r="N85" s="94" t="s">
        <v>937</v>
      </c>
      <c r="O85" s="94" t="s">
        <v>937</v>
      </c>
      <c r="P85" s="94" t="s">
        <v>937</v>
      </c>
      <c r="Q85" s="94" t="s">
        <v>937</v>
      </c>
      <c r="R85" s="94" t="s">
        <v>937</v>
      </c>
      <c r="S85" s="94" t="s">
        <v>937</v>
      </c>
      <c r="T85" s="94" t="s">
        <v>937</v>
      </c>
      <c r="U85" s="94" t="s">
        <v>937</v>
      </c>
      <c r="V85" s="94" t="s">
        <v>937</v>
      </c>
      <c r="W85" s="94" t="s">
        <v>937</v>
      </c>
      <c r="X85" s="94" t="s">
        <v>937</v>
      </c>
      <c r="Y85" s="94" t="s">
        <v>937</v>
      </c>
      <c r="Z85" s="94" t="s">
        <v>937</v>
      </c>
    </row>
    <row r="86">
      <c r="A86" s="77" t="s">
        <v>770</v>
      </c>
      <c r="B86" s="77"/>
      <c r="C86" s="77"/>
      <c r="D86" s="77"/>
      <c r="E86" s="77"/>
      <c r="F86" s="94" t="s">
        <v>937</v>
      </c>
      <c r="G86" s="94" t="s">
        <v>937</v>
      </c>
      <c r="H86" s="94">
        <v>858117.0</v>
      </c>
      <c r="I86" s="94" t="s">
        <v>937</v>
      </c>
      <c r="J86" s="94">
        <v>858117.0</v>
      </c>
      <c r="K86" s="94" t="s">
        <v>937</v>
      </c>
      <c r="L86" s="94" t="s">
        <v>937</v>
      </c>
      <c r="M86" s="94" t="s">
        <v>937</v>
      </c>
      <c r="N86" s="94" t="s">
        <v>937</v>
      </c>
      <c r="O86" s="94" t="s">
        <v>937</v>
      </c>
      <c r="P86" s="94" t="s">
        <v>937</v>
      </c>
      <c r="Q86" s="94" t="s">
        <v>937</v>
      </c>
      <c r="R86" s="94" t="s">
        <v>937</v>
      </c>
      <c r="S86" s="94" t="s">
        <v>937</v>
      </c>
      <c r="T86" s="94" t="s">
        <v>937</v>
      </c>
      <c r="U86" s="94" t="s">
        <v>937</v>
      </c>
      <c r="V86" s="94" t="s">
        <v>937</v>
      </c>
      <c r="W86" s="94" t="s">
        <v>937</v>
      </c>
      <c r="X86" s="94" t="s">
        <v>937</v>
      </c>
      <c r="Y86" s="94" t="s">
        <v>937</v>
      </c>
      <c r="Z86" s="94" t="s">
        <v>937</v>
      </c>
    </row>
    <row r="87">
      <c r="A87" s="77" t="s">
        <v>120</v>
      </c>
      <c r="B87" s="116" t="s">
        <v>772</v>
      </c>
      <c r="C87" s="77">
        <v>5762.0</v>
      </c>
      <c r="D87" s="77">
        <v>69027.0</v>
      </c>
      <c r="E87" s="77"/>
      <c r="F87" s="94">
        <v>360036.0</v>
      </c>
      <c r="G87" s="94">
        <v>434825.0</v>
      </c>
      <c r="H87" s="94">
        <v>74789.0</v>
      </c>
      <c r="I87" s="94">
        <v>360036.0</v>
      </c>
      <c r="J87" s="94">
        <v>434825.0</v>
      </c>
      <c r="K87" s="94">
        <v>294185.0</v>
      </c>
      <c r="L87" s="94">
        <v>9944.0</v>
      </c>
      <c r="M87" s="94" t="s">
        <v>937</v>
      </c>
      <c r="N87" s="94">
        <v>22360.0</v>
      </c>
      <c r="O87" s="94" t="s">
        <v>937</v>
      </c>
      <c r="P87" s="94" t="s">
        <v>937</v>
      </c>
      <c r="Q87" s="94" t="s">
        <v>937</v>
      </c>
      <c r="R87" s="94" t="s">
        <v>937</v>
      </c>
      <c r="S87" s="94" t="s">
        <v>937</v>
      </c>
      <c r="T87" s="94" t="s">
        <v>937</v>
      </c>
      <c r="U87" s="94" t="s">
        <v>937</v>
      </c>
      <c r="V87" s="94" t="s">
        <v>937</v>
      </c>
      <c r="W87" s="94" t="s">
        <v>937</v>
      </c>
      <c r="X87" s="94" t="s">
        <v>937</v>
      </c>
      <c r="Y87" s="94" t="s">
        <v>937</v>
      </c>
      <c r="Z87" s="94" t="s">
        <v>937</v>
      </c>
    </row>
    <row r="88">
      <c r="A88" s="77" t="s">
        <v>774</v>
      </c>
      <c r="B88" s="116" t="s">
        <v>417</v>
      </c>
      <c r="C88" s="77">
        <v>30524.0</v>
      </c>
      <c r="D88" s="77">
        <v>146673.0</v>
      </c>
      <c r="E88" s="77">
        <v>159860.35</v>
      </c>
      <c r="F88" s="94">
        <v>1386091.0</v>
      </c>
      <c r="G88" s="94" t="s">
        <v>937</v>
      </c>
      <c r="H88" s="94">
        <v>177197.0</v>
      </c>
      <c r="I88" s="94">
        <v>1386091.0</v>
      </c>
      <c r="J88" s="94">
        <v>1563288.0</v>
      </c>
      <c r="K88" s="94" t="s">
        <v>937</v>
      </c>
      <c r="L88" s="94" t="s">
        <v>937</v>
      </c>
      <c r="M88" s="94" t="s">
        <v>937</v>
      </c>
      <c r="N88" s="94" t="s">
        <v>937</v>
      </c>
      <c r="O88" s="94" t="s">
        <v>937</v>
      </c>
      <c r="P88" s="94" t="s">
        <v>937</v>
      </c>
      <c r="Q88" s="94" t="s">
        <v>937</v>
      </c>
      <c r="R88" s="94" t="s">
        <v>937</v>
      </c>
      <c r="S88" s="94" t="s">
        <v>937</v>
      </c>
      <c r="T88" s="94" t="s">
        <v>937</v>
      </c>
      <c r="U88" s="94" t="s">
        <v>937</v>
      </c>
      <c r="V88" s="94" t="s">
        <v>937</v>
      </c>
      <c r="W88" s="94" t="s">
        <v>937</v>
      </c>
      <c r="X88" s="94" t="s">
        <v>937</v>
      </c>
      <c r="Y88" s="94" t="s">
        <v>937</v>
      </c>
      <c r="Z88" s="94" t="s">
        <v>937</v>
      </c>
    </row>
    <row r="89">
      <c r="A89" s="77" t="s">
        <v>122</v>
      </c>
      <c r="B89" s="116" t="s">
        <v>418</v>
      </c>
      <c r="C89" s="77">
        <v>85.0</v>
      </c>
      <c r="D89" s="77">
        <v>28.0</v>
      </c>
      <c r="E89" s="77"/>
      <c r="F89" s="94">
        <v>4321.0</v>
      </c>
      <c r="G89" s="94">
        <v>4434.0</v>
      </c>
      <c r="H89" s="94">
        <v>113.0</v>
      </c>
      <c r="I89" s="94">
        <v>4321.0</v>
      </c>
      <c r="J89" s="94">
        <v>4434.0</v>
      </c>
      <c r="K89" s="94" t="s">
        <v>937</v>
      </c>
      <c r="L89" s="94" t="s">
        <v>937</v>
      </c>
      <c r="M89" s="94" t="s">
        <v>937</v>
      </c>
      <c r="N89" s="94" t="s">
        <v>937</v>
      </c>
      <c r="O89" s="94" t="s">
        <v>937</v>
      </c>
      <c r="P89" s="94" t="s">
        <v>937</v>
      </c>
      <c r="Q89" s="94" t="s">
        <v>937</v>
      </c>
      <c r="R89" s="94" t="s">
        <v>937</v>
      </c>
      <c r="S89" s="94" t="s">
        <v>937</v>
      </c>
      <c r="T89" s="94" t="s">
        <v>937</v>
      </c>
      <c r="U89" s="94" t="s">
        <v>937</v>
      </c>
      <c r="V89" s="94" t="s">
        <v>937</v>
      </c>
      <c r="W89" s="94" t="s">
        <v>937</v>
      </c>
      <c r="X89" s="94" t="s">
        <v>937</v>
      </c>
      <c r="Y89" s="94" t="s">
        <v>937</v>
      </c>
      <c r="Z89" s="94" t="s">
        <v>937</v>
      </c>
    </row>
    <row r="90">
      <c r="A90" s="94" t="s">
        <v>777</v>
      </c>
      <c r="B90" s="116" t="s">
        <v>778</v>
      </c>
      <c r="C90" s="77">
        <v>0.0</v>
      </c>
      <c r="D90" s="77">
        <v>231.7</v>
      </c>
      <c r="E90" s="77">
        <v>343.5</v>
      </c>
      <c r="F90" s="94">
        <v>1966.1</v>
      </c>
      <c r="G90" s="94">
        <v>2197.8</v>
      </c>
      <c r="H90" s="94">
        <v>231.7</v>
      </c>
      <c r="I90" s="94">
        <v>1966.1</v>
      </c>
      <c r="J90" s="94">
        <v>2197.7999999999997</v>
      </c>
      <c r="K90" s="94">
        <v>492.2</v>
      </c>
      <c r="L90" s="94" t="s">
        <v>937</v>
      </c>
      <c r="M90" s="94">
        <v>208.9</v>
      </c>
      <c r="N90" s="94" t="s">
        <v>937</v>
      </c>
      <c r="O90" s="94">
        <v>9.9</v>
      </c>
      <c r="P90" s="94">
        <v>752.9</v>
      </c>
      <c r="Q90" s="94">
        <v>349.2</v>
      </c>
      <c r="R90" s="94">
        <v>152.9</v>
      </c>
      <c r="S90" s="94" t="s">
        <v>937</v>
      </c>
      <c r="T90" s="94" t="s">
        <v>937</v>
      </c>
      <c r="U90" s="94" t="s">
        <v>937</v>
      </c>
      <c r="V90" s="94" t="s">
        <v>937</v>
      </c>
      <c r="W90" s="94" t="s">
        <v>937</v>
      </c>
      <c r="X90" s="94" t="s">
        <v>937</v>
      </c>
      <c r="Y90" s="94" t="s">
        <v>937</v>
      </c>
      <c r="Z90" s="94" t="s">
        <v>937</v>
      </c>
    </row>
    <row r="91">
      <c r="A91" s="77" t="s">
        <v>780</v>
      </c>
      <c r="B91" s="116" t="s">
        <v>419</v>
      </c>
      <c r="C91" s="77">
        <v>7198.0</v>
      </c>
      <c r="D91" s="77">
        <v>5782.0</v>
      </c>
      <c r="E91" s="77">
        <v>13743.0</v>
      </c>
      <c r="F91" s="94" t="s">
        <v>937</v>
      </c>
      <c r="G91" s="94">
        <v>6492948.0</v>
      </c>
      <c r="H91" s="94">
        <v>12980.0</v>
      </c>
      <c r="I91" s="94">
        <v>6479968.0</v>
      </c>
      <c r="J91" s="94">
        <v>6492948.0</v>
      </c>
      <c r="K91" s="94" t="s">
        <v>937</v>
      </c>
      <c r="L91" s="94" t="s">
        <v>937</v>
      </c>
      <c r="M91" s="94" t="s">
        <v>937</v>
      </c>
      <c r="N91" s="94" t="s">
        <v>937</v>
      </c>
      <c r="O91" s="94" t="s">
        <v>937</v>
      </c>
      <c r="P91" s="94" t="s">
        <v>937</v>
      </c>
      <c r="Q91" s="94" t="s">
        <v>937</v>
      </c>
      <c r="R91" s="94" t="s">
        <v>937</v>
      </c>
      <c r="S91" s="94" t="s">
        <v>937</v>
      </c>
      <c r="T91" s="94" t="s">
        <v>937</v>
      </c>
      <c r="U91" s="94" t="s">
        <v>937</v>
      </c>
      <c r="V91" s="94" t="s">
        <v>937</v>
      </c>
      <c r="W91" s="94" t="s">
        <v>937</v>
      </c>
      <c r="X91" s="94" t="s">
        <v>937</v>
      </c>
      <c r="Y91" s="94" t="s">
        <v>937</v>
      </c>
      <c r="Z91" s="94" t="s">
        <v>937</v>
      </c>
    </row>
    <row r="92">
      <c r="A92" s="77" t="s">
        <v>124</v>
      </c>
      <c r="B92" s="116" t="s">
        <v>782</v>
      </c>
      <c r="C92" s="77">
        <v>489.0</v>
      </c>
      <c r="D92" s="77">
        <v>2846.0</v>
      </c>
      <c r="E92" s="77">
        <v>2799.0</v>
      </c>
      <c r="F92" s="94">
        <v>185633.0</v>
      </c>
      <c r="G92" s="94">
        <v>188968.0</v>
      </c>
      <c r="H92" s="94">
        <v>3335.0</v>
      </c>
      <c r="I92" s="94">
        <v>185633.0</v>
      </c>
      <c r="J92" s="94">
        <v>188968.0</v>
      </c>
      <c r="K92" s="94">
        <v>14606.0</v>
      </c>
      <c r="L92" s="94" t="s">
        <v>937</v>
      </c>
      <c r="M92" s="94">
        <v>1030.0</v>
      </c>
      <c r="N92" s="94">
        <v>5938.0</v>
      </c>
      <c r="O92" s="94">
        <v>0.02</v>
      </c>
      <c r="P92" s="94">
        <v>5437.0</v>
      </c>
      <c r="Q92" s="94" t="s">
        <v>937</v>
      </c>
      <c r="R92" s="94" t="s">
        <v>937</v>
      </c>
      <c r="S92" s="94">
        <v>7627.0</v>
      </c>
      <c r="T92" s="94" t="s">
        <v>937</v>
      </c>
      <c r="U92" s="94">
        <v>150994.0</v>
      </c>
      <c r="V92" s="94">
        <v>2.0</v>
      </c>
      <c r="W92" s="94" t="s">
        <v>937</v>
      </c>
      <c r="X92" s="94" t="s">
        <v>937</v>
      </c>
      <c r="Y92" s="94" t="s">
        <v>937</v>
      </c>
      <c r="Z92" s="94" t="s">
        <v>937</v>
      </c>
    </row>
    <row r="93">
      <c r="A93" s="77" t="s">
        <v>784</v>
      </c>
      <c r="B93" s="116" t="s">
        <v>785</v>
      </c>
      <c r="C93" s="77">
        <v>244.0</v>
      </c>
      <c r="D93" s="77">
        <v>319.0</v>
      </c>
      <c r="E93" s="77">
        <v>373.0</v>
      </c>
      <c r="F93" s="94">
        <v>115751.0</v>
      </c>
      <c r="G93" s="94">
        <v>116314.0</v>
      </c>
      <c r="H93" s="94">
        <v>563.0</v>
      </c>
      <c r="I93" s="94">
        <v>115751.0</v>
      </c>
      <c r="J93" s="94">
        <v>116314.0</v>
      </c>
      <c r="K93" s="94">
        <v>100.0</v>
      </c>
      <c r="L93" s="94" t="s">
        <v>937</v>
      </c>
      <c r="M93" s="94" t="s">
        <v>937</v>
      </c>
      <c r="N93" s="94">
        <v>18128.0</v>
      </c>
      <c r="O93" s="94" t="s">
        <v>937</v>
      </c>
      <c r="P93" s="94">
        <v>1491.0</v>
      </c>
      <c r="Q93" s="94" t="s">
        <v>937</v>
      </c>
      <c r="R93" s="94" t="s">
        <v>937</v>
      </c>
      <c r="S93" s="94" t="s">
        <v>937</v>
      </c>
      <c r="T93" s="94" t="s">
        <v>937</v>
      </c>
      <c r="U93" s="94" t="s">
        <v>937</v>
      </c>
      <c r="V93" s="94">
        <v>93.0</v>
      </c>
      <c r="W93" s="94" t="s">
        <v>937</v>
      </c>
      <c r="X93" s="94" t="s">
        <v>937</v>
      </c>
      <c r="Y93" s="94" t="s">
        <v>937</v>
      </c>
      <c r="Z93" s="94" t="s">
        <v>937</v>
      </c>
    </row>
    <row r="94">
      <c r="A94" s="77" t="s">
        <v>10</v>
      </c>
      <c r="B94" s="116" t="s">
        <v>420</v>
      </c>
      <c r="C94" s="77">
        <v>126000.0</v>
      </c>
      <c r="D94" s="77">
        <v>4000.0</v>
      </c>
      <c r="E94" s="77">
        <v>11000.0</v>
      </c>
      <c r="F94" s="94">
        <v>385000.0</v>
      </c>
      <c r="G94" s="94">
        <v>515000.0</v>
      </c>
      <c r="H94" s="94">
        <v>130000.0</v>
      </c>
      <c r="I94" s="94">
        <v>385000.0</v>
      </c>
      <c r="J94" s="94">
        <v>515000.0</v>
      </c>
      <c r="K94" s="94">
        <v>156000.0</v>
      </c>
      <c r="L94" s="94" t="s">
        <v>937</v>
      </c>
      <c r="M94" s="94">
        <v>49000.0</v>
      </c>
      <c r="N94" s="94">
        <v>34000.0</v>
      </c>
      <c r="O94" s="94">
        <v>1000.0</v>
      </c>
      <c r="P94" s="94">
        <v>4000.0</v>
      </c>
      <c r="Q94" s="94" t="s">
        <v>937</v>
      </c>
      <c r="R94" s="94" t="s">
        <v>937</v>
      </c>
      <c r="S94" s="94" t="s">
        <v>937</v>
      </c>
      <c r="T94" s="94" t="s">
        <v>937</v>
      </c>
      <c r="U94" s="94">
        <v>142000.0</v>
      </c>
      <c r="V94" s="94" t="s">
        <v>937</v>
      </c>
      <c r="W94" s="94" t="s">
        <v>937</v>
      </c>
      <c r="X94" s="94" t="s">
        <v>937</v>
      </c>
      <c r="Y94" s="94" t="s">
        <v>937</v>
      </c>
      <c r="Z94" s="94" t="s">
        <v>937</v>
      </c>
    </row>
    <row r="95">
      <c r="A95" s="94" t="s">
        <v>790</v>
      </c>
      <c r="B95" s="116" t="s">
        <v>791</v>
      </c>
      <c r="C95" s="77">
        <v>2849.0</v>
      </c>
      <c r="D95" s="77">
        <v>4096.0</v>
      </c>
      <c r="E95" s="77"/>
      <c r="F95" s="94">
        <v>352433.0</v>
      </c>
      <c r="G95" s="94" t="s">
        <v>937</v>
      </c>
      <c r="H95" s="94">
        <v>6945.0</v>
      </c>
      <c r="I95" s="94">
        <v>352433.0</v>
      </c>
      <c r="J95" s="94">
        <v>359378.0</v>
      </c>
      <c r="K95" s="94">
        <v>323859.0</v>
      </c>
      <c r="L95" s="94" t="s">
        <v>937</v>
      </c>
      <c r="M95" s="94" t="s">
        <v>937</v>
      </c>
      <c r="N95" s="94">
        <v>17968.0</v>
      </c>
      <c r="O95" s="94" t="s">
        <v>937</v>
      </c>
      <c r="P95" s="94">
        <v>10606.0</v>
      </c>
      <c r="Q95" s="94" t="s">
        <v>937</v>
      </c>
      <c r="R95" s="94" t="s">
        <v>937</v>
      </c>
      <c r="S95" s="94" t="s">
        <v>937</v>
      </c>
      <c r="T95" s="94" t="s">
        <v>937</v>
      </c>
      <c r="U95" s="94" t="s">
        <v>937</v>
      </c>
      <c r="V95" s="94" t="s">
        <v>937</v>
      </c>
      <c r="W95" s="94" t="s">
        <v>937</v>
      </c>
      <c r="X95" s="94" t="s">
        <v>937</v>
      </c>
      <c r="Y95" s="94" t="s">
        <v>937</v>
      </c>
      <c r="Z95" s="94" t="s">
        <v>937</v>
      </c>
    </row>
    <row r="96">
      <c r="A96" s="77" t="s">
        <v>126</v>
      </c>
      <c r="B96" s="116" t="s">
        <v>794</v>
      </c>
      <c r="C96" s="77">
        <v>32358.0</v>
      </c>
      <c r="D96" s="77">
        <v>1803.0</v>
      </c>
      <c r="E96" s="77">
        <v>57991.0</v>
      </c>
      <c r="F96" s="94">
        <v>4.2020907E7</v>
      </c>
      <c r="G96" s="94" t="s">
        <v>937</v>
      </c>
      <c r="H96" s="94">
        <v>34161.0</v>
      </c>
      <c r="I96" s="94">
        <v>4.2020907E7</v>
      </c>
      <c r="J96" s="94">
        <v>4.2055068E7</v>
      </c>
      <c r="K96" s="94">
        <v>359001.0</v>
      </c>
      <c r="L96" s="94" t="s">
        <v>937</v>
      </c>
      <c r="M96" s="94" t="s">
        <v>937</v>
      </c>
      <c r="N96" s="94" t="s">
        <v>937</v>
      </c>
      <c r="O96" s="94" t="s">
        <v>937</v>
      </c>
      <c r="P96" s="94" t="s">
        <v>937</v>
      </c>
      <c r="Q96" s="94" t="s">
        <v>937</v>
      </c>
      <c r="R96" s="94" t="s">
        <v>937</v>
      </c>
      <c r="S96" s="94" t="s">
        <v>937</v>
      </c>
      <c r="T96" s="94" t="s">
        <v>937</v>
      </c>
      <c r="U96" s="94">
        <v>4.1349641E7</v>
      </c>
      <c r="V96" s="94" t="s">
        <v>937</v>
      </c>
      <c r="W96" s="94" t="s">
        <v>937</v>
      </c>
      <c r="X96" s="94" t="s">
        <v>937</v>
      </c>
      <c r="Y96" s="94" t="s">
        <v>937</v>
      </c>
      <c r="Z96" s="94">
        <v>312265.0</v>
      </c>
    </row>
    <row r="97">
      <c r="A97" s="77" t="s">
        <v>127</v>
      </c>
      <c r="B97" s="116" t="s">
        <v>797</v>
      </c>
      <c r="C97" s="77">
        <v>1585.0</v>
      </c>
      <c r="D97" s="77">
        <v>10607.0</v>
      </c>
      <c r="E97" s="77">
        <v>40039.0</v>
      </c>
      <c r="F97" s="94">
        <v>315799.0</v>
      </c>
      <c r="G97" s="94">
        <v>327991.0</v>
      </c>
      <c r="H97" s="94">
        <v>34161.0</v>
      </c>
      <c r="I97" s="94">
        <v>315799.0</v>
      </c>
      <c r="J97" s="94">
        <v>349960.0</v>
      </c>
      <c r="K97" s="94">
        <v>244022.0</v>
      </c>
      <c r="L97" s="94">
        <v>10465.0</v>
      </c>
      <c r="M97" s="94">
        <v>3065.0</v>
      </c>
      <c r="N97" s="94">
        <v>5253.0</v>
      </c>
      <c r="O97" s="94">
        <v>680.0</v>
      </c>
      <c r="P97" s="94">
        <v>1638.0</v>
      </c>
      <c r="Q97" s="94">
        <v>7522.0</v>
      </c>
      <c r="R97" s="94">
        <v>1131.0</v>
      </c>
      <c r="S97" s="94">
        <v>32255.0</v>
      </c>
      <c r="T97" s="94">
        <v>6182.0</v>
      </c>
      <c r="U97" s="94">
        <v>395.0</v>
      </c>
      <c r="V97" s="94">
        <v>3182.0</v>
      </c>
      <c r="W97" s="94" t="s">
        <v>937</v>
      </c>
      <c r="X97" s="94" t="s">
        <v>937</v>
      </c>
      <c r="Y97" s="94">
        <v>10.0</v>
      </c>
      <c r="Z97" s="94" t="s">
        <v>937</v>
      </c>
    </row>
    <row r="98">
      <c r="A98" s="77" t="s">
        <v>799</v>
      </c>
      <c r="B98" s="116" t="s">
        <v>421</v>
      </c>
      <c r="C98" s="77">
        <v>1142.0</v>
      </c>
      <c r="D98" s="77">
        <v>3116.0</v>
      </c>
      <c r="E98" s="77">
        <v>6401.0</v>
      </c>
      <c r="F98" s="94" t="s">
        <v>937</v>
      </c>
      <c r="G98" s="94" t="s">
        <v>937</v>
      </c>
      <c r="H98" s="94">
        <v>4258.0</v>
      </c>
      <c r="I98" s="94">
        <v>2.5006555E7</v>
      </c>
      <c r="J98" s="94">
        <v>2.5010813E7</v>
      </c>
      <c r="K98" s="94" t="s">
        <v>937</v>
      </c>
      <c r="L98" s="94" t="s">
        <v>937</v>
      </c>
      <c r="M98" s="94" t="s">
        <v>937</v>
      </c>
      <c r="N98" s="94" t="s">
        <v>937</v>
      </c>
      <c r="O98" s="94" t="s">
        <v>937</v>
      </c>
      <c r="P98" s="94" t="s">
        <v>937</v>
      </c>
      <c r="Q98" s="94" t="s">
        <v>937</v>
      </c>
      <c r="R98" s="94" t="s">
        <v>937</v>
      </c>
      <c r="S98" s="94" t="s">
        <v>937</v>
      </c>
      <c r="T98" s="94" t="s">
        <v>937</v>
      </c>
      <c r="U98" s="94" t="s">
        <v>937</v>
      </c>
      <c r="V98" s="94" t="s">
        <v>937</v>
      </c>
      <c r="W98" s="94" t="s">
        <v>937</v>
      </c>
      <c r="X98" s="94" t="s">
        <v>937</v>
      </c>
      <c r="Y98" s="94">
        <v>2.6178199E7</v>
      </c>
      <c r="Z98" s="94" t="s">
        <v>937</v>
      </c>
    </row>
    <row r="99">
      <c r="A99" s="77" t="s">
        <v>129</v>
      </c>
      <c r="B99" s="116" t="s">
        <v>803</v>
      </c>
      <c r="C99" s="77">
        <v>0.0</v>
      </c>
      <c r="D99" s="77">
        <v>58.0</v>
      </c>
      <c r="E99" s="77"/>
      <c r="F99" s="94">
        <v>645.0</v>
      </c>
      <c r="G99" s="94">
        <v>703.0</v>
      </c>
      <c r="H99" s="94">
        <v>58.0</v>
      </c>
      <c r="I99" s="94">
        <v>645.0</v>
      </c>
      <c r="J99" s="94">
        <v>703.0</v>
      </c>
      <c r="K99" s="94">
        <v>236.0</v>
      </c>
      <c r="L99" s="94" t="s">
        <v>937</v>
      </c>
      <c r="M99" s="94">
        <v>66.0</v>
      </c>
      <c r="N99" s="94">
        <v>85.0</v>
      </c>
      <c r="O99" s="94" t="s">
        <v>937</v>
      </c>
      <c r="P99" s="94">
        <v>189.0</v>
      </c>
      <c r="Q99" s="94">
        <v>69.0</v>
      </c>
      <c r="R99" s="94" t="s">
        <v>937</v>
      </c>
      <c r="S99" s="94" t="s">
        <v>937</v>
      </c>
      <c r="T99" s="94" t="s">
        <v>937</v>
      </c>
      <c r="U99" s="94" t="s">
        <v>937</v>
      </c>
      <c r="V99" s="94" t="s">
        <v>937</v>
      </c>
      <c r="W99" s="94" t="s">
        <v>937</v>
      </c>
      <c r="X99" s="94" t="s">
        <v>937</v>
      </c>
      <c r="Y99" s="94" t="s">
        <v>937</v>
      </c>
      <c r="Z99" s="94" t="s">
        <v>937</v>
      </c>
    </row>
    <row r="100">
      <c r="A100" s="77" t="s">
        <v>130</v>
      </c>
      <c r="B100" s="116" t="s">
        <v>805</v>
      </c>
      <c r="C100" s="77">
        <v>135.0</v>
      </c>
      <c r="D100" s="77">
        <v>5099.0</v>
      </c>
      <c r="E100" s="77"/>
      <c r="F100" s="94">
        <v>6380.0</v>
      </c>
      <c r="G100" s="94">
        <v>11614.0</v>
      </c>
      <c r="H100" s="94">
        <v>5234.0</v>
      </c>
      <c r="I100" s="94">
        <v>6380.0</v>
      </c>
      <c r="J100" s="94">
        <v>11614.0</v>
      </c>
      <c r="K100" s="94">
        <v>69.0</v>
      </c>
      <c r="L100" s="94">
        <v>4413.0</v>
      </c>
      <c r="M100" s="94">
        <v>1888.0</v>
      </c>
      <c r="N100" s="94" t="s">
        <v>937</v>
      </c>
      <c r="O100" s="94" t="s">
        <v>937</v>
      </c>
      <c r="P100" s="94">
        <v>10.0</v>
      </c>
      <c r="Q100" s="94" t="s">
        <v>937</v>
      </c>
      <c r="R100" s="94" t="s">
        <v>937</v>
      </c>
      <c r="S100" s="94" t="s">
        <v>937</v>
      </c>
      <c r="T100" s="94" t="s">
        <v>937</v>
      </c>
      <c r="U100" s="94" t="s">
        <v>937</v>
      </c>
      <c r="V100" s="94" t="s">
        <v>937</v>
      </c>
      <c r="W100" s="94" t="s">
        <v>937</v>
      </c>
      <c r="X100" s="94" t="s">
        <v>937</v>
      </c>
      <c r="Y100" s="94" t="s">
        <v>937</v>
      </c>
      <c r="Z100" s="94" t="s">
        <v>937</v>
      </c>
    </row>
    <row r="101">
      <c r="A101" s="77" t="s">
        <v>131</v>
      </c>
      <c r="B101" s="116" t="s">
        <v>807</v>
      </c>
      <c r="C101" s="77">
        <v>845.0</v>
      </c>
      <c r="D101" s="77">
        <v>8771.0</v>
      </c>
      <c r="E101" s="77"/>
      <c r="F101" s="94">
        <v>1197.0</v>
      </c>
      <c r="G101" s="94" t="s">
        <v>937</v>
      </c>
      <c r="H101" s="94">
        <v>9616.0</v>
      </c>
      <c r="I101" s="94">
        <v>1197.0</v>
      </c>
      <c r="J101" s="94">
        <v>10813.0</v>
      </c>
      <c r="K101" s="94" t="s">
        <v>937</v>
      </c>
      <c r="L101" s="94" t="s">
        <v>937</v>
      </c>
      <c r="M101" s="94">
        <v>1189.0</v>
      </c>
      <c r="N101" s="94" t="s">
        <v>937</v>
      </c>
      <c r="O101" s="94" t="s">
        <v>937</v>
      </c>
      <c r="P101" s="94">
        <v>8.0</v>
      </c>
      <c r="Q101" s="94" t="s">
        <v>937</v>
      </c>
      <c r="R101" s="94" t="s">
        <v>937</v>
      </c>
      <c r="S101" s="94" t="s">
        <v>937</v>
      </c>
      <c r="T101" s="94" t="s">
        <v>937</v>
      </c>
      <c r="U101" s="94" t="s">
        <v>937</v>
      </c>
      <c r="V101" s="94" t="s">
        <v>937</v>
      </c>
      <c r="W101" s="94" t="s">
        <v>937</v>
      </c>
      <c r="X101" s="94" t="s">
        <v>937</v>
      </c>
      <c r="Y101" s="94" t="s">
        <v>937</v>
      </c>
      <c r="Z101" s="94" t="s">
        <v>937</v>
      </c>
    </row>
    <row r="102">
      <c r="A102" s="77" t="s">
        <v>809</v>
      </c>
      <c r="B102" s="116" t="s">
        <v>810</v>
      </c>
      <c r="C102" s="77">
        <v>850.0</v>
      </c>
      <c r="D102" s="77">
        <v>915.0</v>
      </c>
      <c r="E102" s="77">
        <v>6034.0</v>
      </c>
      <c r="F102" s="94">
        <v>8670250.0</v>
      </c>
      <c r="G102" s="94">
        <v>8672015.0</v>
      </c>
      <c r="H102" s="94">
        <v>1765.0</v>
      </c>
      <c r="I102" s="94">
        <v>8670250.0</v>
      </c>
      <c r="J102" s="94">
        <v>8672015.0</v>
      </c>
      <c r="K102" s="94">
        <v>1895118.0</v>
      </c>
      <c r="L102" s="94" t="s">
        <v>937</v>
      </c>
      <c r="M102" s="94">
        <v>2153.0</v>
      </c>
      <c r="N102" s="94">
        <v>6808.0</v>
      </c>
      <c r="O102" s="94">
        <v>1998.0</v>
      </c>
      <c r="P102" s="94">
        <v>145.0</v>
      </c>
      <c r="Q102" s="94" t="s">
        <v>937</v>
      </c>
      <c r="R102" s="94" t="s">
        <v>937</v>
      </c>
      <c r="S102" s="94" t="s">
        <v>937</v>
      </c>
      <c r="T102" s="94" t="s">
        <v>937</v>
      </c>
      <c r="U102" s="94">
        <v>6748024.0</v>
      </c>
      <c r="V102" s="94" t="s">
        <v>937</v>
      </c>
      <c r="W102" s="94">
        <v>16003.0</v>
      </c>
      <c r="X102" s="94" t="s">
        <v>937</v>
      </c>
      <c r="Y102" s="94" t="s">
        <v>937</v>
      </c>
      <c r="Z102" s="94" t="s">
        <v>937</v>
      </c>
    </row>
    <row r="103">
      <c r="A103" s="77" t="s">
        <v>133</v>
      </c>
      <c r="B103" s="116" t="s">
        <v>812</v>
      </c>
      <c r="C103" s="77">
        <v>20.0</v>
      </c>
      <c r="D103" s="77">
        <v>144.0</v>
      </c>
      <c r="E103" s="77">
        <v>119.0</v>
      </c>
      <c r="F103" s="94">
        <v>504395.0</v>
      </c>
      <c r="G103" s="94">
        <v>504559.0</v>
      </c>
      <c r="H103" s="94">
        <v>164.0</v>
      </c>
      <c r="I103" s="94">
        <v>504395.0</v>
      </c>
      <c r="J103" s="94">
        <v>504559.0</v>
      </c>
      <c r="K103" s="94">
        <v>409790.0</v>
      </c>
      <c r="L103" s="94" t="s">
        <v>937</v>
      </c>
      <c r="M103" s="94">
        <v>23.0</v>
      </c>
      <c r="N103" s="94" t="s">
        <v>937</v>
      </c>
      <c r="O103" s="94">
        <v>1.0</v>
      </c>
      <c r="P103" s="94">
        <v>774.0</v>
      </c>
      <c r="Q103" s="94">
        <v>30.0</v>
      </c>
      <c r="R103" s="94" t="s">
        <v>937</v>
      </c>
      <c r="S103" s="94" t="s">
        <v>937</v>
      </c>
      <c r="T103" s="94" t="s">
        <v>937</v>
      </c>
      <c r="U103" s="94">
        <v>93777.0</v>
      </c>
      <c r="V103" s="94" t="s">
        <v>937</v>
      </c>
      <c r="W103" s="94" t="s">
        <v>937</v>
      </c>
      <c r="X103" s="94" t="s">
        <v>937</v>
      </c>
      <c r="Y103" s="94" t="s">
        <v>937</v>
      </c>
      <c r="Z103" s="94" t="s">
        <v>937</v>
      </c>
    </row>
    <row r="104">
      <c r="A104" s="77" t="s">
        <v>134</v>
      </c>
      <c r="B104" s="116" t="s">
        <v>814</v>
      </c>
      <c r="C104" s="77">
        <v>5435.0</v>
      </c>
      <c r="D104" s="77">
        <v>4546.0</v>
      </c>
      <c r="E104" s="77">
        <v>7418.0</v>
      </c>
      <c r="F104" s="94">
        <v>95116.0</v>
      </c>
      <c r="G104" s="94">
        <v>105097.0</v>
      </c>
      <c r="H104" s="94">
        <v>9981.0</v>
      </c>
      <c r="I104" s="94">
        <v>95116.0</v>
      </c>
      <c r="J104" s="94">
        <v>105097.0</v>
      </c>
      <c r="K104" s="94">
        <v>42253.0</v>
      </c>
      <c r="L104" s="94" t="s">
        <v>937</v>
      </c>
      <c r="M104" s="94">
        <v>2083.0</v>
      </c>
      <c r="N104" s="94" t="s">
        <v>937</v>
      </c>
      <c r="O104" s="94" t="s">
        <v>937</v>
      </c>
      <c r="P104" s="94" t="s">
        <v>937</v>
      </c>
      <c r="Q104" s="94" t="s">
        <v>937</v>
      </c>
      <c r="R104" s="94" t="s">
        <v>937</v>
      </c>
      <c r="S104" s="94" t="s">
        <v>937</v>
      </c>
      <c r="T104" s="94" t="s">
        <v>937</v>
      </c>
      <c r="U104" s="94" t="s">
        <v>937</v>
      </c>
      <c r="V104" s="94" t="s">
        <v>937</v>
      </c>
      <c r="W104" s="94">
        <v>50774.0</v>
      </c>
      <c r="X104" s="94" t="s">
        <v>937</v>
      </c>
      <c r="Y104" s="94" t="s">
        <v>937</v>
      </c>
      <c r="Z104" s="94" t="s">
        <v>937</v>
      </c>
    </row>
    <row r="105">
      <c r="A105" s="77" t="s">
        <v>7</v>
      </c>
      <c r="B105" s="116" t="s">
        <v>816</v>
      </c>
      <c r="C105" s="77">
        <v>173000.0</v>
      </c>
      <c r="D105" s="77">
        <v>15000.0</v>
      </c>
      <c r="E105" s="77">
        <v>6000.0</v>
      </c>
      <c r="F105" s="94">
        <v>950000.0</v>
      </c>
      <c r="G105" s="94" t="s">
        <v>937</v>
      </c>
      <c r="H105" s="94">
        <v>188000.0</v>
      </c>
      <c r="I105" s="94">
        <v>950000.0</v>
      </c>
      <c r="J105" s="94">
        <v>1138000.0</v>
      </c>
      <c r="K105" s="94" t="s">
        <v>937</v>
      </c>
      <c r="L105" s="94" t="s">
        <v>937</v>
      </c>
      <c r="M105" s="94" t="s">
        <v>937</v>
      </c>
      <c r="N105" s="94" t="s">
        <v>937</v>
      </c>
      <c r="O105" s="94" t="s">
        <v>937</v>
      </c>
      <c r="P105" s="94" t="s">
        <v>937</v>
      </c>
      <c r="Q105" s="94" t="s">
        <v>937</v>
      </c>
      <c r="R105" s="94" t="s">
        <v>937</v>
      </c>
      <c r="S105" s="94" t="s">
        <v>937</v>
      </c>
      <c r="T105" s="94" t="s">
        <v>937</v>
      </c>
      <c r="U105" s="94" t="s">
        <v>937</v>
      </c>
      <c r="V105" s="94" t="s">
        <v>937</v>
      </c>
      <c r="W105" s="94" t="s">
        <v>937</v>
      </c>
      <c r="X105" s="94" t="s">
        <v>937</v>
      </c>
      <c r="Y105" s="94" t="s">
        <v>937</v>
      </c>
      <c r="Z105" s="94" t="s">
        <v>937</v>
      </c>
    </row>
    <row r="106">
      <c r="A106" s="94" t="s">
        <v>179</v>
      </c>
      <c r="B106" s="117" t="s">
        <v>437</v>
      </c>
      <c r="C106" s="77">
        <v>32072.0</v>
      </c>
      <c r="D106" s="77">
        <v>5608.0</v>
      </c>
      <c r="E106" s="77">
        <v>15612.0</v>
      </c>
      <c r="F106" s="94">
        <v>447101.0</v>
      </c>
      <c r="G106" s="94">
        <v>484781.0</v>
      </c>
      <c r="H106" s="94">
        <v>37680.0</v>
      </c>
      <c r="I106" s="94">
        <v>447101.0</v>
      </c>
      <c r="J106" s="94">
        <v>484781.0</v>
      </c>
      <c r="K106" s="94">
        <v>11216.0</v>
      </c>
      <c r="L106" s="94">
        <v>130375.0</v>
      </c>
      <c r="M106" s="94">
        <v>23370.0</v>
      </c>
      <c r="N106" s="94">
        <v>267830.0</v>
      </c>
      <c r="O106" s="94" t="s">
        <v>937</v>
      </c>
      <c r="P106" s="94">
        <v>1400.0</v>
      </c>
      <c r="Q106" s="94">
        <v>12991.0</v>
      </c>
      <c r="R106" s="94" t="s">
        <v>937</v>
      </c>
      <c r="S106" s="94" t="s">
        <v>937</v>
      </c>
      <c r="T106" s="94" t="s">
        <v>937</v>
      </c>
      <c r="U106" s="94" t="s">
        <v>937</v>
      </c>
      <c r="V106" s="94" t="s">
        <v>937</v>
      </c>
      <c r="W106" s="94" t="s">
        <v>937</v>
      </c>
      <c r="X106" s="94" t="s">
        <v>937</v>
      </c>
      <c r="Y106" s="94" t="s">
        <v>937</v>
      </c>
      <c r="Z106" s="94" t="s">
        <v>937</v>
      </c>
    </row>
    <row r="107">
      <c r="A107" s="77" t="s">
        <v>136</v>
      </c>
      <c r="B107" s="116" t="s">
        <v>819</v>
      </c>
      <c r="C107" s="77">
        <v>60757.0</v>
      </c>
      <c r="D107" s="77">
        <v>1335478.0</v>
      </c>
      <c r="E107" s="77">
        <v>94952.0</v>
      </c>
      <c r="F107" s="94" t="s">
        <v>937</v>
      </c>
      <c r="G107" s="94" t="s">
        <v>937</v>
      </c>
      <c r="H107" s="94">
        <v>1396235.0</v>
      </c>
      <c r="I107" s="94" t="s">
        <v>937</v>
      </c>
      <c r="J107" s="94">
        <v>1396235.0</v>
      </c>
      <c r="K107" s="94" t="s">
        <v>937</v>
      </c>
      <c r="L107" s="94" t="s">
        <v>937</v>
      </c>
      <c r="M107" s="94" t="s">
        <v>937</v>
      </c>
      <c r="N107" s="94" t="s">
        <v>937</v>
      </c>
      <c r="O107" s="94" t="s">
        <v>937</v>
      </c>
      <c r="P107" s="94" t="s">
        <v>937</v>
      </c>
      <c r="Q107" s="94" t="s">
        <v>937</v>
      </c>
      <c r="R107" s="94" t="s">
        <v>937</v>
      </c>
      <c r="S107" s="94" t="s">
        <v>937</v>
      </c>
      <c r="T107" s="94" t="s">
        <v>937</v>
      </c>
      <c r="U107" s="94" t="s">
        <v>937</v>
      </c>
      <c r="V107" s="94" t="s">
        <v>937</v>
      </c>
      <c r="W107" s="94" t="s">
        <v>937</v>
      </c>
      <c r="X107" s="94" t="s">
        <v>937</v>
      </c>
      <c r="Y107" s="94" t="s">
        <v>937</v>
      </c>
      <c r="Z107" s="94" t="s">
        <v>937</v>
      </c>
    </row>
    <row r="108">
      <c r="A108" s="77" t="s">
        <v>137</v>
      </c>
      <c r="B108" s="116" t="s">
        <v>424</v>
      </c>
      <c r="C108" s="77">
        <v>13505.0</v>
      </c>
      <c r="D108" s="77">
        <v>8428.0</v>
      </c>
      <c r="E108" s="77">
        <v>16597.0</v>
      </c>
      <c r="F108" s="94" t="s">
        <v>937</v>
      </c>
      <c r="G108" s="94" t="s">
        <v>937</v>
      </c>
      <c r="H108" s="94">
        <v>21933.0</v>
      </c>
      <c r="I108" s="94">
        <v>645894.0</v>
      </c>
      <c r="J108" s="94">
        <v>667827.0</v>
      </c>
      <c r="K108" s="94">
        <v>433998.0</v>
      </c>
      <c r="L108" s="94" t="s">
        <v>937</v>
      </c>
      <c r="M108" s="94" t="s">
        <v>937</v>
      </c>
      <c r="N108" s="94" t="s">
        <v>937</v>
      </c>
      <c r="O108" s="94" t="s">
        <v>937</v>
      </c>
      <c r="P108" s="94" t="s">
        <v>937</v>
      </c>
      <c r="Q108" s="94" t="s">
        <v>937</v>
      </c>
      <c r="R108" s="94" t="s">
        <v>937</v>
      </c>
      <c r="S108" s="94" t="s">
        <v>937</v>
      </c>
      <c r="T108" s="94" t="s">
        <v>937</v>
      </c>
      <c r="U108" s="94">
        <v>191500.0</v>
      </c>
      <c r="V108" s="94" t="s">
        <v>937</v>
      </c>
      <c r="W108" s="94" t="s">
        <v>937</v>
      </c>
      <c r="X108" s="94" t="s">
        <v>937</v>
      </c>
      <c r="Y108" s="94" t="s">
        <v>937</v>
      </c>
      <c r="Z108" s="94">
        <v>20406.0</v>
      </c>
    </row>
    <row r="109">
      <c r="A109" s="77" t="s">
        <v>138</v>
      </c>
      <c r="B109" s="116" t="s">
        <v>823</v>
      </c>
      <c r="C109" s="77">
        <v>6.0</v>
      </c>
      <c r="D109" s="77">
        <v>42.0</v>
      </c>
      <c r="E109" s="77">
        <v>37.0</v>
      </c>
      <c r="F109" s="94">
        <v>49498.0</v>
      </c>
      <c r="G109" s="94">
        <v>49542.0</v>
      </c>
      <c r="H109" s="94">
        <v>48.0</v>
      </c>
      <c r="I109" s="94">
        <v>49498.0</v>
      </c>
      <c r="J109" s="94">
        <v>49546.0</v>
      </c>
      <c r="K109" s="94">
        <v>2.0</v>
      </c>
      <c r="L109" s="94" t="s">
        <v>937</v>
      </c>
      <c r="M109" s="94">
        <v>9.0</v>
      </c>
      <c r="N109" s="94" t="s">
        <v>937</v>
      </c>
      <c r="O109" s="94" t="s">
        <v>937</v>
      </c>
      <c r="P109" s="94">
        <v>97.0</v>
      </c>
      <c r="Q109" s="94" t="s">
        <v>937</v>
      </c>
      <c r="R109" s="94" t="s">
        <v>937</v>
      </c>
      <c r="S109" s="94" t="s">
        <v>937</v>
      </c>
      <c r="T109" s="94" t="s">
        <v>937</v>
      </c>
      <c r="U109" s="94" t="s">
        <v>937</v>
      </c>
      <c r="V109" s="94" t="s">
        <v>937</v>
      </c>
      <c r="W109" s="94">
        <v>49390.0</v>
      </c>
      <c r="X109" s="94" t="s">
        <v>937</v>
      </c>
      <c r="Y109" s="94" t="s">
        <v>937</v>
      </c>
      <c r="Z109" s="94" t="s">
        <v>937</v>
      </c>
    </row>
    <row r="110">
      <c r="A110" s="77" t="s">
        <v>184</v>
      </c>
      <c r="B110" s="116" t="s">
        <v>825</v>
      </c>
      <c r="C110" s="77">
        <v>1281.0</v>
      </c>
      <c r="D110" s="77">
        <v>2975.0</v>
      </c>
      <c r="E110" s="77">
        <v>1534.0</v>
      </c>
      <c r="F110" s="94">
        <v>88831.0</v>
      </c>
      <c r="G110" s="94">
        <v>93087.0</v>
      </c>
      <c r="H110" s="94">
        <v>4256.0</v>
      </c>
      <c r="I110" s="94">
        <v>88831.0</v>
      </c>
      <c r="J110" s="94">
        <v>93087.0</v>
      </c>
      <c r="K110" s="94">
        <v>47870.0</v>
      </c>
      <c r="L110" s="94">
        <v>2952.0</v>
      </c>
      <c r="M110" s="94">
        <v>1104.0</v>
      </c>
      <c r="N110" s="94">
        <v>333.0</v>
      </c>
      <c r="O110" s="94">
        <v>25.0</v>
      </c>
      <c r="P110" s="94">
        <v>809.0</v>
      </c>
      <c r="Q110" s="94">
        <v>20080.0</v>
      </c>
      <c r="R110" s="94" t="s">
        <v>937</v>
      </c>
      <c r="S110" s="94" t="s">
        <v>937</v>
      </c>
      <c r="T110" s="94" t="s">
        <v>937</v>
      </c>
      <c r="U110" s="94" t="s">
        <v>937</v>
      </c>
      <c r="V110" s="94" t="s">
        <v>937</v>
      </c>
      <c r="W110" s="94" t="s">
        <v>937</v>
      </c>
      <c r="X110" s="94" t="s">
        <v>937</v>
      </c>
      <c r="Y110" s="94">
        <v>15659.0</v>
      </c>
      <c r="Z110" s="94" t="s">
        <v>937</v>
      </c>
    </row>
    <row r="111">
      <c r="A111" s="94" t="s">
        <v>827</v>
      </c>
      <c r="B111" s="116" t="s">
        <v>828</v>
      </c>
      <c r="C111" s="77">
        <v>1059.8</v>
      </c>
      <c r="D111" s="77">
        <v>3585.3</v>
      </c>
      <c r="E111" s="77"/>
      <c r="F111" s="94">
        <v>18766.3</v>
      </c>
      <c r="G111" s="94">
        <v>23411.3</v>
      </c>
      <c r="H111" s="94">
        <v>4645.1</v>
      </c>
      <c r="I111" s="94">
        <v>18766.3</v>
      </c>
      <c r="J111" s="94">
        <v>23411.4</v>
      </c>
      <c r="K111" s="94">
        <v>1652.1</v>
      </c>
      <c r="L111" s="94">
        <v>2246.9</v>
      </c>
      <c r="M111" s="94">
        <v>1296.0</v>
      </c>
      <c r="N111" s="94">
        <v>52.3</v>
      </c>
      <c r="O111" s="94">
        <v>231.6</v>
      </c>
      <c r="P111" s="94">
        <v>6306.4</v>
      </c>
      <c r="Q111" s="94">
        <v>6842.4</v>
      </c>
      <c r="R111" s="94" t="s">
        <v>937</v>
      </c>
      <c r="S111" s="94" t="s">
        <v>937</v>
      </c>
      <c r="T111" s="94" t="s">
        <v>937</v>
      </c>
      <c r="U111" s="94" t="s">
        <v>937</v>
      </c>
      <c r="V111" s="94" t="s">
        <v>937</v>
      </c>
      <c r="W111" s="94">
        <v>138.6</v>
      </c>
      <c r="X111" s="94" t="s">
        <v>937</v>
      </c>
      <c r="Y111" s="94" t="s">
        <v>937</v>
      </c>
      <c r="Z111" s="94" t="s">
        <v>937</v>
      </c>
    </row>
    <row r="112">
      <c r="A112" s="77" t="s">
        <v>830</v>
      </c>
      <c r="B112" s="116" t="s">
        <v>831</v>
      </c>
      <c r="C112" s="77">
        <v>78000.0</v>
      </c>
      <c r="D112" s="77">
        <v>63000.0</v>
      </c>
      <c r="E112" s="77">
        <v>181000.0</v>
      </c>
      <c r="F112" s="94" t="s">
        <v>937</v>
      </c>
      <c r="G112" s="94" t="s">
        <v>937</v>
      </c>
      <c r="H112" s="94">
        <v>141000.0</v>
      </c>
      <c r="I112" s="94" t="s">
        <v>937</v>
      </c>
      <c r="J112" s="94">
        <v>141000.0</v>
      </c>
      <c r="K112" s="94" t="s">
        <v>937</v>
      </c>
      <c r="L112" s="94" t="s">
        <v>937</v>
      </c>
      <c r="M112" s="94" t="s">
        <v>937</v>
      </c>
      <c r="N112" s="94" t="s">
        <v>937</v>
      </c>
      <c r="O112" s="94" t="s">
        <v>937</v>
      </c>
      <c r="P112" s="94" t="s">
        <v>937</v>
      </c>
      <c r="Q112" s="94" t="s">
        <v>937</v>
      </c>
      <c r="R112" s="94" t="s">
        <v>937</v>
      </c>
      <c r="S112" s="94" t="s">
        <v>937</v>
      </c>
      <c r="T112" s="94" t="s">
        <v>937</v>
      </c>
      <c r="U112" s="94" t="s">
        <v>937</v>
      </c>
      <c r="V112" s="94" t="s">
        <v>937</v>
      </c>
      <c r="W112" s="94" t="s">
        <v>937</v>
      </c>
      <c r="X112" s="94" t="s">
        <v>937</v>
      </c>
      <c r="Y112" s="94" t="s">
        <v>937</v>
      </c>
      <c r="Z112" s="94" t="s">
        <v>937</v>
      </c>
    </row>
    <row r="113">
      <c r="A113" s="77" t="s">
        <v>141</v>
      </c>
      <c r="B113" s="116" t="s">
        <v>311</v>
      </c>
      <c r="C113" s="77">
        <v>3093000.0</v>
      </c>
      <c r="D113" s="77">
        <v>5100.0</v>
      </c>
      <c r="E113" s="77"/>
      <c r="F113" s="94" t="s">
        <v>937</v>
      </c>
      <c r="G113" s="94" t="s">
        <v>937</v>
      </c>
      <c r="H113" s="94">
        <v>3098100.0</v>
      </c>
      <c r="I113" s="94" t="s">
        <v>937</v>
      </c>
      <c r="J113" s="94">
        <v>3098100.0</v>
      </c>
      <c r="K113" s="94" t="s">
        <v>937</v>
      </c>
      <c r="L113" s="94" t="s">
        <v>937</v>
      </c>
      <c r="M113" s="94" t="s">
        <v>937</v>
      </c>
      <c r="N113" s="94" t="s">
        <v>937</v>
      </c>
      <c r="O113" s="94" t="s">
        <v>937</v>
      </c>
      <c r="P113" s="94" t="s">
        <v>937</v>
      </c>
      <c r="Q113" s="94" t="s">
        <v>937</v>
      </c>
      <c r="R113" s="94" t="s">
        <v>937</v>
      </c>
      <c r="S113" s="94" t="s">
        <v>937</v>
      </c>
      <c r="T113" s="94" t="s">
        <v>937</v>
      </c>
      <c r="U113" s="94" t="s">
        <v>937</v>
      </c>
      <c r="V113" s="94" t="s">
        <v>937</v>
      </c>
      <c r="W113" s="94" t="s">
        <v>937</v>
      </c>
      <c r="X113" s="94" t="s">
        <v>937</v>
      </c>
      <c r="Y113" s="94" t="s">
        <v>937</v>
      </c>
      <c r="Z113" s="94" t="s">
        <v>937</v>
      </c>
    </row>
    <row r="114">
      <c r="A114" s="77" t="s">
        <v>189</v>
      </c>
      <c r="B114" s="117" t="s">
        <v>443</v>
      </c>
      <c r="C114" s="77"/>
      <c r="D114" s="77"/>
      <c r="E114" s="77"/>
      <c r="F114" s="94" t="s">
        <v>937</v>
      </c>
      <c r="G114" s="94">
        <v>525.0</v>
      </c>
      <c r="H114" s="94">
        <v>39.3</v>
      </c>
      <c r="I114" s="94">
        <v>485.5999999999999</v>
      </c>
      <c r="J114" s="94">
        <v>524.8999999999999</v>
      </c>
      <c r="K114" s="94">
        <v>367.2</v>
      </c>
      <c r="L114" s="94" t="s">
        <v>937</v>
      </c>
      <c r="M114" s="94" t="s">
        <v>937</v>
      </c>
      <c r="N114" s="94" t="s">
        <v>937</v>
      </c>
      <c r="O114" s="94">
        <v>0.1</v>
      </c>
      <c r="P114" s="94">
        <v>95.5</v>
      </c>
      <c r="Q114" s="94" t="s">
        <v>937</v>
      </c>
      <c r="R114" s="94">
        <v>22.3</v>
      </c>
      <c r="S114" s="94" t="s">
        <v>937</v>
      </c>
      <c r="T114" s="94" t="s">
        <v>937</v>
      </c>
      <c r="U114" s="94" t="s">
        <v>937</v>
      </c>
      <c r="V114" s="94" t="s">
        <v>937</v>
      </c>
      <c r="W114" s="94" t="s">
        <v>937</v>
      </c>
      <c r="X114" s="94" t="s">
        <v>937</v>
      </c>
      <c r="Y114" s="94" t="s">
        <v>937</v>
      </c>
      <c r="Z114" s="94">
        <v>0.5</v>
      </c>
    </row>
    <row r="115">
      <c r="A115" s="77" t="s">
        <v>837</v>
      </c>
      <c r="B115" s="116" t="s">
        <v>838</v>
      </c>
      <c r="C115" s="77">
        <v>988.0</v>
      </c>
      <c r="D115" s="77">
        <v>9468.0</v>
      </c>
      <c r="E115" s="77">
        <v>17381.0</v>
      </c>
      <c r="F115" s="94">
        <v>31719.0</v>
      </c>
      <c r="G115" s="94" t="s">
        <v>937</v>
      </c>
      <c r="H115" s="94">
        <v>10456.0</v>
      </c>
      <c r="I115" s="94">
        <v>31719.0</v>
      </c>
      <c r="J115" s="94">
        <v>42175.0</v>
      </c>
      <c r="K115" s="94" t="s">
        <v>937</v>
      </c>
      <c r="L115" s="94">
        <v>14213.0</v>
      </c>
      <c r="M115" s="94">
        <v>1292.0</v>
      </c>
      <c r="N115" s="94">
        <v>1983.0</v>
      </c>
      <c r="O115" s="94">
        <v>942.0</v>
      </c>
      <c r="P115" s="94">
        <v>43.02</v>
      </c>
      <c r="Q115" s="94" t="s">
        <v>937</v>
      </c>
      <c r="R115" s="94">
        <v>10.0</v>
      </c>
      <c r="S115" s="94" t="s">
        <v>937</v>
      </c>
      <c r="T115" s="94" t="s">
        <v>937</v>
      </c>
      <c r="U115" s="94" t="s">
        <v>937</v>
      </c>
      <c r="V115" s="94" t="s">
        <v>937</v>
      </c>
      <c r="W115" s="94">
        <v>12500.0</v>
      </c>
      <c r="X115" s="94" t="s">
        <v>937</v>
      </c>
      <c r="Y115" s="94" t="s">
        <v>937</v>
      </c>
      <c r="Z115" s="94">
        <v>738.0</v>
      </c>
    </row>
    <row r="116">
      <c r="A116" s="77" t="s">
        <v>840</v>
      </c>
      <c r="B116" s="116" t="s">
        <v>425</v>
      </c>
      <c r="C116" s="77">
        <v>258000.0</v>
      </c>
      <c r="D116" s="77">
        <v>60000.0</v>
      </c>
      <c r="E116" s="77">
        <v>33000.0</v>
      </c>
      <c r="F116" s="94">
        <v>521000.0</v>
      </c>
      <c r="G116" s="94">
        <v>843000.0</v>
      </c>
      <c r="H116" s="94">
        <v>318000.0</v>
      </c>
      <c r="I116" s="94">
        <v>521000.0</v>
      </c>
      <c r="J116" s="94">
        <v>839000.0</v>
      </c>
      <c r="K116" s="94">
        <v>152000.0</v>
      </c>
      <c r="L116" s="94" t="s">
        <v>937</v>
      </c>
      <c r="M116" s="94">
        <v>48000.0</v>
      </c>
      <c r="N116" s="94">
        <v>319.0</v>
      </c>
      <c r="O116" s="94">
        <v>3.0</v>
      </c>
      <c r="P116" s="94" t="s">
        <v>937</v>
      </c>
      <c r="Q116" s="94" t="s">
        <v>937</v>
      </c>
      <c r="R116" s="94" t="s">
        <v>937</v>
      </c>
      <c r="S116" s="94" t="s">
        <v>937</v>
      </c>
      <c r="T116" s="94" t="s">
        <v>937</v>
      </c>
      <c r="U116" s="94" t="s">
        <v>937</v>
      </c>
      <c r="V116" s="94" t="s">
        <v>937</v>
      </c>
      <c r="W116" s="94" t="s">
        <v>937</v>
      </c>
      <c r="X116" s="94" t="s">
        <v>937</v>
      </c>
      <c r="Y116" s="94" t="s">
        <v>937</v>
      </c>
      <c r="Z116" s="94" t="s">
        <v>937</v>
      </c>
    </row>
    <row r="117">
      <c r="A117" s="77" t="s">
        <v>842</v>
      </c>
      <c r="B117" s="116" t="s">
        <v>843</v>
      </c>
      <c r="C117" s="77">
        <v>796.0</v>
      </c>
      <c r="D117" s="77">
        <v>777.0</v>
      </c>
      <c r="E117" s="77">
        <v>5375.0</v>
      </c>
      <c r="F117" s="94" t="s">
        <v>937</v>
      </c>
      <c r="G117" s="94" t="s">
        <v>937</v>
      </c>
      <c r="H117" s="94">
        <v>1573.0</v>
      </c>
      <c r="I117" s="94">
        <v>3.0111678E7</v>
      </c>
      <c r="J117" s="94">
        <v>3.0113251E7</v>
      </c>
      <c r="K117" s="94">
        <v>678.0</v>
      </c>
      <c r="L117" s="94" t="s">
        <v>937</v>
      </c>
      <c r="M117" s="94">
        <v>620.0</v>
      </c>
      <c r="N117" s="94" t="s">
        <v>937</v>
      </c>
      <c r="O117" s="94">
        <v>20.0</v>
      </c>
      <c r="P117" s="94">
        <v>8904.0</v>
      </c>
      <c r="Q117" s="94" t="s">
        <v>937</v>
      </c>
      <c r="R117" s="94" t="s">
        <v>937</v>
      </c>
      <c r="S117" s="94" t="s">
        <v>937</v>
      </c>
      <c r="T117" s="94" t="s">
        <v>937</v>
      </c>
      <c r="U117" s="94" t="s">
        <v>937</v>
      </c>
      <c r="V117" s="94" t="s">
        <v>937</v>
      </c>
      <c r="W117" s="94" t="s">
        <v>937</v>
      </c>
      <c r="X117" s="94" t="s">
        <v>937</v>
      </c>
      <c r="Y117" s="94">
        <v>2.84E7</v>
      </c>
      <c r="Z117" s="94" t="s">
        <v>937</v>
      </c>
    </row>
    <row r="118">
      <c r="A118" s="77" t="s">
        <v>145</v>
      </c>
      <c r="B118" s="116" t="s">
        <v>315</v>
      </c>
      <c r="C118" s="77"/>
      <c r="D118" s="77"/>
      <c r="E118" s="77"/>
      <c r="F118" s="94" t="s">
        <v>937</v>
      </c>
      <c r="G118" s="94" t="s">
        <v>937</v>
      </c>
      <c r="H118" s="94">
        <v>391.0</v>
      </c>
      <c r="I118" s="94">
        <v>135.0</v>
      </c>
      <c r="J118" s="94">
        <v>526.0</v>
      </c>
      <c r="K118" s="94" t="s">
        <v>937</v>
      </c>
      <c r="L118" s="94" t="s">
        <v>937</v>
      </c>
      <c r="M118" s="94" t="s">
        <v>937</v>
      </c>
      <c r="N118" s="94" t="s">
        <v>937</v>
      </c>
      <c r="O118" s="94" t="s">
        <v>937</v>
      </c>
      <c r="P118" s="94" t="s">
        <v>937</v>
      </c>
      <c r="Q118" s="94" t="s">
        <v>937</v>
      </c>
      <c r="R118" s="94" t="s">
        <v>937</v>
      </c>
      <c r="S118" s="94" t="s">
        <v>937</v>
      </c>
      <c r="T118" s="94" t="s">
        <v>937</v>
      </c>
      <c r="U118" s="94" t="s">
        <v>937</v>
      </c>
      <c r="V118" s="94" t="s">
        <v>937</v>
      </c>
      <c r="W118" s="94" t="s">
        <v>937</v>
      </c>
      <c r="X118" s="94" t="s">
        <v>937</v>
      </c>
      <c r="Y118" s="94" t="s">
        <v>937</v>
      </c>
      <c r="Z118" s="94" t="s">
        <v>937</v>
      </c>
    </row>
    <row r="119">
      <c r="A119" s="77" t="s">
        <v>146</v>
      </c>
      <c r="B119" s="116" t="s">
        <v>847</v>
      </c>
      <c r="C119" s="77">
        <v>126606.0</v>
      </c>
      <c r="D119" s="77">
        <v>21300.0</v>
      </c>
      <c r="E119" s="77"/>
      <c r="F119" s="94">
        <v>1768814.0</v>
      </c>
      <c r="G119" s="94">
        <v>1916720.0</v>
      </c>
      <c r="H119" s="94">
        <v>147906.0</v>
      </c>
      <c r="I119" s="94">
        <v>1768814.0</v>
      </c>
      <c r="J119" s="94">
        <v>1916720.0</v>
      </c>
      <c r="K119" s="94" t="s">
        <v>937</v>
      </c>
      <c r="L119" s="94" t="s">
        <v>937</v>
      </c>
      <c r="M119" s="94" t="s">
        <v>937</v>
      </c>
      <c r="N119" s="94" t="s">
        <v>937</v>
      </c>
      <c r="O119" s="94" t="s">
        <v>937</v>
      </c>
      <c r="P119" s="94" t="s">
        <v>937</v>
      </c>
      <c r="Q119" s="94" t="s">
        <v>937</v>
      </c>
      <c r="R119" s="94" t="s">
        <v>937</v>
      </c>
      <c r="S119" s="94" t="s">
        <v>937</v>
      </c>
      <c r="T119" s="94" t="s">
        <v>937</v>
      </c>
      <c r="U119" s="94" t="s">
        <v>937</v>
      </c>
      <c r="V119" s="94" t="s">
        <v>937</v>
      </c>
      <c r="W119" s="94" t="s">
        <v>937</v>
      </c>
      <c r="X119" s="94" t="s">
        <v>937</v>
      </c>
      <c r="Y119" s="94" t="s">
        <v>937</v>
      </c>
      <c r="Z119" s="94" t="s">
        <v>937</v>
      </c>
    </row>
    <row r="120">
      <c r="A120" s="77" t="s">
        <v>849</v>
      </c>
      <c r="B120" s="116" t="s">
        <v>850</v>
      </c>
      <c r="C120" s="77">
        <v>540.0</v>
      </c>
      <c r="D120" s="77">
        <v>7462.0</v>
      </c>
      <c r="E120" s="77">
        <v>7688.0</v>
      </c>
      <c r="F120" s="94">
        <v>134124.0</v>
      </c>
      <c r="G120" s="94" t="s">
        <v>937</v>
      </c>
      <c r="H120" s="94">
        <v>8001.0</v>
      </c>
      <c r="I120" s="94">
        <v>134124.0</v>
      </c>
      <c r="J120" s="94">
        <v>142125.0</v>
      </c>
      <c r="K120" s="94" t="s">
        <v>937</v>
      </c>
      <c r="L120" s="94" t="s">
        <v>937</v>
      </c>
      <c r="M120" s="94" t="s">
        <v>937</v>
      </c>
      <c r="N120" s="94" t="s">
        <v>937</v>
      </c>
      <c r="O120" s="94" t="s">
        <v>937</v>
      </c>
      <c r="P120" s="94" t="s">
        <v>937</v>
      </c>
      <c r="Q120" s="94" t="s">
        <v>937</v>
      </c>
      <c r="R120" s="94" t="s">
        <v>937</v>
      </c>
      <c r="S120" s="94" t="s">
        <v>937</v>
      </c>
      <c r="T120" s="94" t="s">
        <v>937</v>
      </c>
      <c r="U120" s="94" t="s">
        <v>937</v>
      </c>
      <c r="V120" s="94" t="s">
        <v>937</v>
      </c>
      <c r="W120" s="94" t="s">
        <v>937</v>
      </c>
      <c r="X120" s="94" t="s">
        <v>937</v>
      </c>
      <c r="Y120" s="94" t="s">
        <v>937</v>
      </c>
      <c r="Z120" s="94" t="s">
        <v>937</v>
      </c>
    </row>
    <row r="121">
      <c r="A121" s="94" t="s">
        <v>183</v>
      </c>
      <c r="B121" s="116" t="s">
        <v>852</v>
      </c>
      <c r="C121" s="77"/>
      <c r="D121" s="77"/>
      <c r="E121" s="77"/>
      <c r="F121" s="94" t="s">
        <v>937</v>
      </c>
      <c r="G121" s="94" t="s">
        <v>937</v>
      </c>
      <c r="H121" s="94" t="s">
        <v>937</v>
      </c>
      <c r="I121" s="94" t="s">
        <v>937</v>
      </c>
      <c r="J121" s="94" t="s">
        <v>937</v>
      </c>
      <c r="K121" s="94" t="s">
        <v>937</v>
      </c>
      <c r="L121" s="94" t="s">
        <v>937</v>
      </c>
      <c r="M121" s="94" t="s">
        <v>937</v>
      </c>
      <c r="N121" s="94" t="s">
        <v>937</v>
      </c>
      <c r="O121" s="94" t="s">
        <v>937</v>
      </c>
      <c r="P121" s="94" t="s">
        <v>937</v>
      </c>
      <c r="Q121" s="94" t="s">
        <v>937</v>
      </c>
      <c r="R121" s="94" t="s">
        <v>937</v>
      </c>
      <c r="S121" s="94" t="s">
        <v>937</v>
      </c>
      <c r="T121" s="94" t="s">
        <v>937</v>
      </c>
      <c r="U121" s="94" t="s">
        <v>937</v>
      </c>
      <c r="V121" s="94" t="s">
        <v>937</v>
      </c>
      <c r="W121" s="94" t="s">
        <v>937</v>
      </c>
      <c r="X121" s="94" t="s">
        <v>937</v>
      </c>
      <c r="Y121" s="94" t="s">
        <v>937</v>
      </c>
      <c r="Z121" s="94" t="s">
        <v>937</v>
      </c>
    </row>
    <row r="122">
      <c r="A122" s="77" t="s">
        <v>148</v>
      </c>
      <c r="B122" s="116" t="s">
        <v>427</v>
      </c>
      <c r="C122" s="77">
        <v>146000.0</v>
      </c>
      <c r="D122" s="77">
        <v>16000.0</v>
      </c>
      <c r="E122" s="77">
        <v>35000.0</v>
      </c>
      <c r="F122" s="94">
        <v>1014000.0</v>
      </c>
      <c r="G122" s="94" t="s">
        <v>937</v>
      </c>
      <c r="H122" s="94">
        <v>162000.0</v>
      </c>
      <c r="I122" s="94">
        <v>1014000.0</v>
      </c>
      <c r="J122" s="94">
        <v>1176000.0</v>
      </c>
      <c r="K122" s="94" t="s">
        <v>937</v>
      </c>
      <c r="L122" s="94" t="s">
        <v>937</v>
      </c>
      <c r="M122" s="94" t="s">
        <v>937</v>
      </c>
      <c r="N122" s="94" t="s">
        <v>937</v>
      </c>
      <c r="O122" s="94" t="s">
        <v>937</v>
      </c>
      <c r="P122" s="94" t="s">
        <v>937</v>
      </c>
      <c r="Q122" s="94" t="s">
        <v>937</v>
      </c>
      <c r="R122" s="94" t="s">
        <v>937</v>
      </c>
      <c r="S122" s="94" t="s">
        <v>937</v>
      </c>
      <c r="T122" s="94" t="s">
        <v>937</v>
      </c>
      <c r="U122" s="94" t="s">
        <v>937</v>
      </c>
      <c r="V122" s="94" t="s">
        <v>937</v>
      </c>
      <c r="W122" s="94" t="s">
        <v>937</v>
      </c>
      <c r="X122" s="94" t="s">
        <v>937</v>
      </c>
      <c r="Y122" s="94" t="s">
        <v>937</v>
      </c>
      <c r="Z122" s="94" t="s">
        <v>937</v>
      </c>
    </row>
    <row r="123">
      <c r="A123" s="77" t="s">
        <v>149</v>
      </c>
      <c r="B123" s="116" t="s">
        <v>428</v>
      </c>
      <c r="C123" s="77">
        <v>49716.0</v>
      </c>
      <c r="D123" s="77">
        <v>204024.0</v>
      </c>
      <c r="E123" s="77">
        <v>447320.0</v>
      </c>
      <c r="F123" s="94" t="s">
        <v>937</v>
      </c>
      <c r="G123" s="94" t="s">
        <v>937</v>
      </c>
      <c r="H123" s="94">
        <v>253740.0</v>
      </c>
      <c r="I123" s="94">
        <v>1788833.0</v>
      </c>
      <c r="J123" s="94">
        <v>2042573.0</v>
      </c>
      <c r="K123" s="94">
        <v>1614721.0</v>
      </c>
      <c r="L123" s="94" t="s">
        <v>937</v>
      </c>
      <c r="M123" s="94" t="s">
        <v>937</v>
      </c>
      <c r="N123" s="94">
        <v>163726.0</v>
      </c>
      <c r="O123" s="94" t="s">
        <v>937</v>
      </c>
      <c r="P123" s="94">
        <v>10386.0</v>
      </c>
      <c r="Q123" s="94" t="s">
        <v>937</v>
      </c>
      <c r="R123" s="94" t="s">
        <v>937</v>
      </c>
      <c r="S123" s="94" t="s">
        <v>937</v>
      </c>
      <c r="T123" s="94" t="s">
        <v>937</v>
      </c>
      <c r="U123" s="94" t="s">
        <v>937</v>
      </c>
      <c r="V123" s="94" t="s">
        <v>937</v>
      </c>
      <c r="W123" s="94" t="s">
        <v>937</v>
      </c>
      <c r="X123" s="94" t="s">
        <v>937</v>
      </c>
      <c r="Y123" s="94" t="s">
        <v>937</v>
      </c>
      <c r="Z123" s="94" t="s">
        <v>937</v>
      </c>
    </row>
    <row r="124">
      <c r="A124" s="77" t="s">
        <v>857</v>
      </c>
      <c r="B124" s="116" t="s">
        <v>429</v>
      </c>
      <c r="C124" s="77">
        <v>92000.0</v>
      </c>
      <c r="D124" s="77">
        <v>2700.0</v>
      </c>
      <c r="E124" s="77">
        <v>1000.0</v>
      </c>
      <c r="F124" s="94">
        <v>2245000.0</v>
      </c>
      <c r="G124" s="94" t="s">
        <v>937</v>
      </c>
      <c r="H124" s="94">
        <v>94700.0</v>
      </c>
      <c r="I124" s="94">
        <v>2245000.0</v>
      </c>
      <c r="J124" s="94">
        <v>2339700.0</v>
      </c>
      <c r="K124" s="94">
        <v>251000.0</v>
      </c>
      <c r="L124" s="94">
        <v>70000.0</v>
      </c>
      <c r="M124" s="94">
        <v>22000.0</v>
      </c>
      <c r="N124" s="94">
        <v>344000.0</v>
      </c>
      <c r="O124" s="94">
        <v>200.0</v>
      </c>
      <c r="P124" s="94">
        <v>1200.0</v>
      </c>
      <c r="Q124" s="94">
        <v>11000.0</v>
      </c>
      <c r="R124" s="94" t="s">
        <v>937</v>
      </c>
      <c r="S124" s="94" t="s">
        <v>937</v>
      </c>
      <c r="T124" s="94">
        <v>1500000.0</v>
      </c>
      <c r="U124" s="94">
        <v>38000.0</v>
      </c>
      <c r="V124" s="94">
        <v>7500.0</v>
      </c>
      <c r="W124" s="94" t="s">
        <v>937</v>
      </c>
      <c r="X124" s="94" t="s">
        <v>937</v>
      </c>
      <c r="Y124" s="94">
        <v>400.0</v>
      </c>
      <c r="Z124" s="94" t="s">
        <v>937</v>
      </c>
    </row>
    <row r="125">
      <c r="A125" s="77" t="s">
        <v>151</v>
      </c>
      <c r="B125" s="117" t="s">
        <v>430</v>
      </c>
      <c r="C125" s="77">
        <v>9915000.0</v>
      </c>
      <c r="D125" s="77">
        <v>1157000.0</v>
      </c>
      <c r="E125" s="77"/>
      <c r="F125" s="94" t="s">
        <v>937</v>
      </c>
      <c r="G125" s="94" t="s">
        <v>937</v>
      </c>
      <c r="H125" s="94">
        <v>1.1072E7</v>
      </c>
      <c r="I125" s="94">
        <v>1.1352E7</v>
      </c>
      <c r="J125" s="94">
        <v>2.2424E7</v>
      </c>
      <c r="K125" s="94" t="s">
        <v>937</v>
      </c>
      <c r="L125" s="94" t="s">
        <v>937</v>
      </c>
      <c r="M125" s="94" t="s">
        <v>937</v>
      </c>
      <c r="N125" s="94" t="s">
        <v>937</v>
      </c>
      <c r="O125" s="94" t="s">
        <v>937</v>
      </c>
      <c r="P125" s="94" t="s">
        <v>937</v>
      </c>
      <c r="Q125" s="94" t="s">
        <v>937</v>
      </c>
      <c r="R125" s="94" t="s">
        <v>937</v>
      </c>
      <c r="S125" s="94" t="s">
        <v>937</v>
      </c>
      <c r="T125" s="94" t="s">
        <v>937</v>
      </c>
      <c r="U125" s="94" t="s">
        <v>937</v>
      </c>
      <c r="V125" s="94" t="s">
        <v>937</v>
      </c>
      <c r="W125" s="94" t="s">
        <v>937</v>
      </c>
      <c r="X125" s="94" t="s">
        <v>937</v>
      </c>
      <c r="Y125" s="94" t="s">
        <v>937</v>
      </c>
      <c r="Z125" s="94" t="s">
        <v>937</v>
      </c>
    </row>
    <row r="126">
      <c r="A126" s="77" t="s">
        <v>153</v>
      </c>
      <c r="B126" s="117" t="s">
        <v>431</v>
      </c>
      <c r="C126" s="77">
        <v>1470000.0</v>
      </c>
      <c r="D126" s="77">
        <v>50000.0</v>
      </c>
      <c r="E126" s="77">
        <v>510000.0</v>
      </c>
      <c r="F126" s="94">
        <v>4950000.0</v>
      </c>
      <c r="G126" s="94">
        <v>6470000.0</v>
      </c>
      <c r="H126" s="94">
        <v>1520000.0</v>
      </c>
      <c r="I126" s="94">
        <v>4950000.0</v>
      </c>
      <c r="J126" s="94">
        <v>6470000.0</v>
      </c>
      <c r="K126" s="94">
        <v>1680000.0</v>
      </c>
      <c r="L126" s="94" t="s">
        <v>937</v>
      </c>
      <c r="M126" s="94">
        <v>310000.0</v>
      </c>
      <c r="N126" s="94">
        <v>680000.0</v>
      </c>
      <c r="O126" s="94" t="s">
        <v>937</v>
      </c>
      <c r="P126" s="94" t="s">
        <v>937</v>
      </c>
      <c r="Q126" s="94" t="s">
        <v>937</v>
      </c>
      <c r="R126" s="94" t="s">
        <v>937</v>
      </c>
      <c r="S126" s="94" t="s">
        <v>937</v>
      </c>
      <c r="T126" s="94">
        <v>1950000.0</v>
      </c>
      <c r="U126" s="94" t="s">
        <v>937</v>
      </c>
      <c r="V126" s="94" t="s">
        <v>937</v>
      </c>
      <c r="W126" s="94" t="s">
        <v>937</v>
      </c>
      <c r="X126" s="94" t="s">
        <v>937</v>
      </c>
      <c r="Y126" s="94" t="s">
        <v>937</v>
      </c>
      <c r="Z126" s="94">
        <v>330000.0</v>
      </c>
    </row>
    <row r="127">
      <c r="A127" s="77" t="s">
        <v>154</v>
      </c>
      <c r="B127" s="116" t="s">
        <v>861</v>
      </c>
      <c r="C127" s="77">
        <v>36100.0</v>
      </c>
      <c r="D127" s="77">
        <v>7738.0</v>
      </c>
      <c r="E127" s="77"/>
      <c r="F127" s="94" t="s">
        <v>937</v>
      </c>
      <c r="G127" s="94" t="s">
        <v>937</v>
      </c>
      <c r="H127" s="94">
        <v>43838.0</v>
      </c>
      <c r="I127" s="94" t="s">
        <v>937</v>
      </c>
      <c r="J127" s="94">
        <v>43838.0</v>
      </c>
      <c r="K127" s="94" t="s">
        <v>937</v>
      </c>
      <c r="L127" s="94" t="s">
        <v>937</v>
      </c>
      <c r="M127" s="94" t="s">
        <v>937</v>
      </c>
      <c r="N127" s="94" t="s">
        <v>937</v>
      </c>
      <c r="O127" s="94" t="s">
        <v>937</v>
      </c>
      <c r="P127" s="94" t="s">
        <v>937</v>
      </c>
      <c r="Q127" s="94" t="s">
        <v>937</v>
      </c>
      <c r="R127" s="94" t="s">
        <v>937</v>
      </c>
      <c r="S127" s="94" t="s">
        <v>937</v>
      </c>
      <c r="T127" s="94" t="s">
        <v>937</v>
      </c>
      <c r="U127" s="94" t="s">
        <v>937</v>
      </c>
      <c r="V127" s="94" t="s">
        <v>937</v>
      </c>
      <c r="W127" s="94" t="s">
        <v>937</v>
      </c>
      <c r="X127" s="94" t="s">
        <v>937</v>
      </c>
      <c r="Y127" s="94" t="s">
        <v>937</v>
      </c>
      <c r="Z127" s="94" t="s">
        <v>937</v>
      </c>
    </row>
    <row r="128">
      <c r="A128" s="77" t="s">
        <v>185</v>
      </c>
      <c r="B128" s="117" t="s">
        <v>440</v>
      </c>
      <c r="C128" s="77">
        <v>9300.0</v>
      </c>
      <c r="D128" s="77">
        <v>940.0</v>
      </c>
      <c r="E128" s="77"/>
      <c r="F128" s="94">
        <v>249900.0</v>
      </c>
      <c r="G128" s="94">
        <v>260175.0</v>
      </c>
      <c r="H128" s="94">
        <v>10240.0</v>
      </c>
      <c r="I128" s="94">
        <v>249900.0</v>
      </c>
      <c r="J128" s="94">
        <v>260140.0</v>
      </c>
      <c r="K128" s="94" t="s">
        <v>937</v>
      </c>
      <c r="L128" s="94" t="s">
        <v>937</v>
      </c>
      <c r="M128" s="94" t="s">
        <v>937</v>
      </c>
      <c r="N128" s="94" t="s">
        <v>937</v>
      </c>
      <c r="O128" s="94" t="s">
        <v>937</v>
      </c>
      <c r="P128" s="94" t="s">
        <v>937</v>
      </c>
      <c r="Q128" s="94" t="s">
        <v>937</v>
      </c>
      <c r="R128" s="94" t="s">
        <v>937</v>
      </c>
      <c r="S128" s="94" t="s">
        <v>937</v>
      </c>
      <c r="T128" s="94" t="s">
        <v>937</v>
      </c>
      <c r="U128" s="94" t="s">
        <v>937</v>
      </c>
      <c r="V128" s="94" t="s">
        <v>937</v>
      </c>
      <c r="W128" s="94" t="s">
        <v>937</v>
      </c>
      <c r="X128" s="94" t="s">
        <v>937</v>
      </c>
      <c r="Y128" s="94" t="s">
        <v>937</v>
      </c>
      <c r="Z128" s="94" t="s">
        <v>937</v>
      </c>
    </row>
    <row r="129">
      <c r="A129" s="77" t="s">
        <v>187</v>
      </c>
      <c r="B129" s="117" t="s">
        <v>441</v>
      </c>
      <c r="C129" s="77">
        <v>308.0</v>
      </c>
      <c r="D129" s="77">
        <v>218.0</v>
      </c>
      <c r="E129" s="77">
        <v>2571.0</v>
      </c>
      <c r="F129" s="94">
        <v>15888.0</v>
      </c>
      <c r="G129" s="94">
        <v>16414.0</v>
      </c>
      <c r="H129" s="94">
        <v>526.0</v>
      </c>
      <c r="I129" s="94">
        <v>15888.0</v>
      </c>
      <c r="J129" s="94">
        <v>16414.0</v>
      </c>
      <c r="K129" s="94">
        <v>13322.0</v>
      </c>
      <c r="L129" s="94">
        <v>792.0</v>
      </c>
      <c r="M129" s="94">
        <v>84.0</v>
      </c>
      <c r="N129" s="94">
        <v>35.0</v>
      </c>
      <c r="O129" s="94">
        <v>5.0</v>
      </c>
      <c r="P129" s="94">
        <v>662.0</v>
      </c>
      <c r="Q129" s="94">
        <v>179.0</v>
      </c>
      <c r="R129" s="94">
        <v>13.0</v>
      </c>
      <c r="S129" s="94" t="s">
        <v>937</v>
      </c>
      <c r="T129" s="94" t="s">
        <v>937</v>
      </c>
      <c r="U129" s="94" t="s">
        <v>937</v>
      </c>
      <c r="V129" s="94">
        <v>3.0</v>
      </c>
      <c r="W129" s="94">
        <v>791.0</v>
      </c>
      <c r="X129" s="94" t="s">
        <v>937</v>
      </c>
      <c r="Y129" s="94" t="s">
        <v>937</v>
      </c>
      <c r="Z129" s="94" t="s">
        <v>937</v>
      </c>
    </row>
    <row r="130">
      <c r="A130" s="94" t="s">
        <v>182</v>
      </c>
      <c r="B130" s="117" t="s">
        <v>439</v>
      </c>
      <c r="C130" s="77">
        <v>22741.0</v>
      </c>
      <c r="D130" s="77">
        <v>3315.0</v>
      </c>
      <c r="E130" s="77">
        <v>800.0</v>
      </c>
      <c r="F130" s="94">
        <v>5022.0</v>
      </c>
      <c r="G130" s="94">
        <v>31078.0</v>
      </c>
      <c r="H130" s="94">
        <v>26056.0</v>
      </c>
      <c r="I130" s="94">
        <v>5022.0</v>
      </c>
      <c r="J130" s="94">
        <v>31078.0</v>
      </c>
      <c r="K130" s="94" t="s">
        <v>937</v>
      </c>
      <c r="L130" s="94" t="s">
        <v>937</v>
      </c>
      <c r="M130" s="94" t="s">
        <v>937</v>
      </c>
      <c r="N130" s="94" t="s">
        <v>937</v>
      </c>
      <c r="O130" s="94" t="s">
        <v>937</v>
      </c>
      <c r="P130" s="94" t="s">
        <v>937</v>
      </c>
      <c r="Q130" s="94" t="s">
        <v>937</v>
      </c>
      <c r="R130" s="94" t="s">
        <v>937</v>
      </c>
      <c r="S130" s="94" t="s">
        <v>937</v>
      </c>
      <c r="T130" s="94" t="s">
        <v>937</v>
      </c>
      <c r="U130" s="94" t="s">
        <v>937</v>
      </c>
      <c r="V130" s="94" t="s">
        <v>937</v>
      </c>
      <c r="W130" s="94" t="s">
        <v>937</v>
      </c>
      <c r="X130" s="94" t="s">
        <v>937</v>
      </c>
      <c r="Y130" s="94" t="s">
        <v>937</v>
      </c>
      <c r="Z130" s="94" t="s">
        <v>937</v>
      </c>
    </row>
    <row r="131">
      <c r="A131" s="77" t="s">
        <v>156</v>
      </c>
      <c r="B131" s="116" t="s">
        <v>868</v>
      </c>
      <c r="C131" s="77">
        <v>8707.0</v>
      </c>
      <c r="D131" s="77">
        <v>6426.0</v>
      </c>
      <c r="E131" s="77">
        <v>5393.0</v>
      </c>
      <c r="F131" s="94">
        <v>51317.0</v>
      </c>
      <c r="G131" s="94">
        <v>6449.0</v>
      </c>
      <c r="H131" s="94">
        <v>15133.0</v>
      </c>
      <c r="I131" s="94">
        <v>51317.0</v>
      </c>
      <c r="J131" s="94">
        <v>66450.0</v>
      </c>
      <c r="K131" s="94">
        <v>26821.0</v>
      </c>
      <c r="L131" s="94">
        <v>3971.0</v>
      </c>
      <c r="M131" s="94">
        <v>3109.0</v>
      </c>
      <c r="N131" s="94" t="s">
        <v>937</v>
      </c>
      <c r="O131" s="94">
        <v>774.0</v>
      </c>
      <c r="P131" s="94">
        <v>8008.0</v>
      </c>
      <c r="Q131" s="94">
        <v>8634.0</v>
      </c>
      <c r="R131" s="94" t="s">
        <v>937</v>
      </c>
      <c r="S131" s="94" t="s">
        <v>937</v>
      </c>
      <c r="T131" s="94" t="s">
        <v>937</v>
      </c>
      <c r="U131" s="94" t="s">
        <v>937</v>
      </c>
      <c r="V131" s="94" t="s">
        <v>937</v>
      </c>
      <c r="W131" s="94" t="s">
        <v>937</v>
      </c>
      <c r="X131" s="94" t="s">
        <v>937</v>
      </c>
      <c r="Y131" s="94" t="s">
        <v>937</v>
      </c>
      <c r="Z131" s="94" t="s">
        <v>937</v>
      </c>
    </row>
    <row r="132">
      <c r="A132" s="77" t="s">
        <v>188</v>
      </c>
      <c r="B132" s="117" t="s">
        <v>442</v>
      </c>
      <c r="C132" s="77"/>
      <c r="D132" s="77"/>
      <c r="E132" s="77"/>
      <c r="F132" s="94" t="s">
        <v>937</v>
      </c>
      <c r="G132" s="94" t="s">
        <v>937</v>
      </c>
      <c r="H132" s="94" t="s">
        <v>937</v>
      </c>
      <c r="I132" s="94" t="s">
        <v>937</v>
      </c>
      <c r="J132" s="94" t="s">
        <v>937</v>
      </c>
      <c r="K132" s="94" t="s">
        <v>937</v>
      </c>
      <c r="L132" s="94" t="s">
        <v>937</v>
      </c>
      <c r="M132" s="94" t="s">
        <v>937</v>
      </c>
      <c r="N132" s="94" t="s">
        <v>937</v>
      </c>
      <c r="O132" s="94" t="s">
        <v>937</v>
      </c>
      <c r="P132" s="94" t="s">
        <v>937</v>
      </c>
      <c r="Q132" s="94" t="s">
        <v>937</v>
      </c>
      <c r="R132" s="94" t="s">
        <v>937</v>
      </c>
      <c r="S132" s="94" t="s">
        <v>937</v>
      </c>
      <c r="T132" s="94" t="s">
        <v>937</v>
      </c>
      <c r="U132" s="94" t="s">
        <v>937</v>
      </c>
      <c r="V132" s="94" t="s">
        <v>937</v>
      </c>
      <c r="W132" s="94" t="s">
        <v>937</v>
      </c>
      <c r="X132" s="94" t="s">
        <v>937</v>
      </c>
      <c r="Y132" s="94" t="s">
        <v>937</v>
      </c>
      <c r="Z132" s="94" t="s">
        <v>937</v>
      </c>
    </row>
    <row r="133">
      <c r="A133" s="77" t="s">
        <v>871</v>
      </c>
      <c r="B133" s="117" t="s">
        <v>433</v>
      </c>
      <c r="C133" s="77">
        <v>692.0</v>
      </c>
      <c r="D133" s="77">
        <v>3678.0</v>
      </c>
      <c r="E133" s="77"/>
      <c r="F133" s="94">
        <v>15407.0</v>
      </c>
      <c r="G133" s="94">
        <v>19777.0</v>
      </c>
      <c r="H133" s="94">
        <v>4370.0</v>
      </c>
      <c r="I133" s="94">
        <v>7524052.0</v>
      </c>
      <c r="J133" s="94">
        <v>7528422.0</v>
      </c>
      <c r="K133" s="94" t="s">
        <v>937</v>
      </c>
      <c r="L133" s="94" t="s">
        <v>937</v>
      </c>
      <c r="M133" s="94" t="s">
        <v>937</v>
      </c>
      <c r="N133" s="94" t="s">
        <v>937</v>
      </c>
      <c r="O133" s="94" t="s">
        <v>937</v>
      </c>
      <c r="P133" s="94" t="s">
        <v>937</v>
      </c>
      <c r="Q133" s="94" t="s">
        <v>937</v>
      </c>
      <c r="R133" s="94" t="s">
        <v>937</v>
      </c>
      <c r="S133" s="94" t="s">
        <v>937</v>
      </c>
      <c r="T133" s="94" t="s">
        <v>937</v>
      </c>
      <c r="U133" s="94" t="s">
        <v>937</v>
      </c>
      <c r="V133" s="94" t="s">
        <v>937</v>
      </c>
      <c r="W133" s="94" t="s">
        <v>937</v>
      </c>
      <c r="X133" s="94" t="s">
        <v>937</v>
      </c>
      <c r="Y133" s="94">
        <v>7508645.0</v>
      </c>
      <c r="Z133" s="94" t="s">
        <v>937</v>
      </c>
    </row>
    <row r="134">
      <c r="A134" s="77" t="s">
        <v>159</v>
      </c>
      <c r="B134" s="116" t="s">
        <v>874</v>
      </c>
      <c r="C134" s="77">
        <v>904.0</v>
      </c>
      <c r="D134" s="77">
        <v>648.0</v>
      </c>
      <c r="E134" s="77"/>
      <c r="F134" s="94">
        <v>124565.0</v>
      </c>
      <c r="G134" s="94" t="s">
        <v>937</v>
      </c>
      <c r="H134" s="94">
        <v>1551.0</v>
      </c>
      <c r="I134" s="94">
        <v>124565.0</v>
      </c>
      <c r="J134" s="94">
        <v>126116.0</v>
      </c>
      <c r="K134" s="94">
        <v>103001.0</v>
      </c>
      <c r="L134" s="94">
        <v>2595.0</v>
      </c>
      <c r="M134" s="94">
        <v>193.0</v>
      </c>
      <c r="N134" s="94">
        <v>7970.0</v>
      </c>
      <c r="O134" s="94">
        <v>11.0</v>
      </c>
      <c r="P134" s="94">
        <v>9895.0</v>
      </c>
      <c r="Q134" s="94">
        <v>871.0</v>
      </c>
      <c r="R134" s="94" t="s">
        <v>937</v>
      </c>
      <c r="S134" s="94" t="s">
        <v>937</v>
      </c>
      <c r="T134" s="94" t="s">
        <v>937</v>
      </c>
      <c r="U134" s="94" t="s">
        <v>937</v>
      </c>
      <c r="V134" s="94">
        <v>29.0</v>
      </c>
      <c r="W134" s="94" t="s">
        <v>937</v>
      </c>
      <c r="X134" s="94" t="s">
        <v>937</v>
      </c>
      <c r="Y134" s="94" t="s">
        <v>937</v>
      </c>
      <c r="Z134" s="94" t="s">
        <v>937</v>
      </c>
    </row>
    <row r="135">
      <c r="A135" s="77" t="s">
        <v>160</v>
      </c>
      <c r="B135" s="117" t="s">
        <v>434</v>
      </c>
      <c r="C135" s="77">
        <v>8181.0</v>
      </c>
      <c r="D135" s="77">
        <v>9620.0</v>
      </c>
      <c r="E135" s="77">
        <v>8385.0</v>
      </c>
      <c r="F135" s="94">
        <v>1401706.0</v>
      </c>
      <c r="G135" s="94" t="s">
        <v>937</v>
      </c>
      <c r="H135" s="94">
        <v>17801.0</v>
      </c>
      <c r="I135" s="94">
        <v>1401706.0</v>
      </c>
      <c r="J135" s="94">
        <v>1419507.0</v>
      </c>
      <c r="K135" s="94">
        <v>470375.0</v>
      </c>
      <c r="L135" s="94">
        <v>20952.0</v>
      </c>
      <c r="M135" s="94">
        <v>3969.0</v>
      </c>
      <c r="N135" s="94">
        <v>17250.0</v>
      </c>
      <c r="O135" s="94">
        <v>1553.0</v>
      </c>
      <c r="P135" s="94">
        <v>4331.0</v>
      </c>
      <c r="Q135" s="94">
        <v>6077.0</v>
      </c>
      <c r="R135" s="94" t="s">
        <v>937</v>
      </c>
      <c r="S135" s="94" t="s">
        <v>937</v>
      </c>
      <c r="T135" s="94" t="s">
        <v>937</v>
      </c>
      <c r="U135" s="94">
        <v>858706.0</v>
      </c>
      <c r="V135" s="94" t="s">
        <v>937</v>
      </c>
      <c r="W135" s="94" t="s">
        <v>937</v>
      </c>
      <c r="X135" s="94" t="s">
        <v>937</v>
      </c>
      <c r="Y135" s="94" t="s">
        <v>937</v>
      </c>
      <c r="Z135" s="94">
        <v>18493.0</v>
      </c>
    </row>
    <row r="136">
      <c r="A136" s="94" t="s">
        <v>180</v>
      </c>
      <c r="B136" s="116" t="s">
        <v>877</v>
      </c>
      <c r="C136" s="77">
        <v>159.0</v>
      </c>
      <c r="D136" s="77">
        <v>2602.0</v>
      </c>
      <c r="E136" s="77">
        <v>1925.0</v>
      </c>
      <c r="F136" s="94" t="s">
        <v>937</v>
      </c>
      <c r="G136" s="94">
        <v>180631.0</v>
      </c>
      <c r="H136" s="94">
        <v>2761.0</v>
      </c>
      <c r="I136" s="94">
        <v>177870.0</v>
      </c>
      <c r="J136" s="94">
        <v>180631.0</v>
      </c>
      <c r="K136" s="94" t="s">
        <v>937</v>
      </c>
      <c r="L136" s="94" t="s">
        <v>937</v>
      </c>
      <c r="M136" s="94" t="s">
        <v>937</v>
      </c>
      <c r="N136" s="94">
        <v>11369.0</v>
      </c>
      <c r="O136" s="94">
        <v>85.0</v>
      </c>
      <c r="P136" s="94">
        <v>667.0</v>
      </c>
      <c r="Q136" s="94" t="s">
        <v>937</v>
      </c>
      <c r="R136" s="94">
        <v>509.0</v>
      </c>
      <c r="S136" s="94" t="s">
        <v>937</v>
      </c>
      <c r="T136" s="94" t="s">
        <v>937</v>
      </c>
      <c r="U136" s="94" t="s">
        <v>937</v>
      </c>
      <c r="V136" s="94" t="s">
        <v>937</v>
      </c>
      <c r="W136" s="94" t="s">
        <v>937</v>
      </c>
      <c r="X136" s="94" t="s">
        <v>937</v>
      </c>
      <c r="Y136" s="94" t="s">
        <v>937</v>
      </c>
      <c r="Z136" s="94">
        <v>165240.0</v>
      </c>
    </row>
    <row r="137">
      <c r="A137" s="77" t="s">
        <v>879</v>
      </c>
      <c r="B137" s="116" t="s">
        <v>880</v>
      </c>
      <c r="C137" s="77">
        <v>1347.0</v>
      </c>
      <c r="D137" s="77">
        <v>167.0</v>
      </c>
      <c r="E137" s="77">
        <v>47786.0</v>
      </c>
      <c r="F137" s="94">
        <v>273217.0</v>
      </c>
      <c r="G137" s="94">
        <v>274731.0</v>
      </c>
      <c r="H137" s="94">
        <v>1514.0</v>
      </c>
      <c r="I137" s="94">
        <v>273217.0</v>
      </c>
      <c r="J137" s="94">
        <v>274731.0</v>
      </c>
      <c r="K137" s="94">
        <v>164782.0</v>
      </c>
      <c r="L137" s="94">
        <v>78621.0</v>
      </c>
      <c r="M137" s="94">
        <v>2973.0</v>
      </c>
      <c r="N137" s="94">
        <v>2063.0</v>
      </c>
      <c r="O137" s="94">
        <v>17.0</v>
      </c>
      <c r="P137" s="94">
        <v>1307.0</v>
      </c>
      <c r="Q137" s="94">
        <v>2734.0</v>
      </c>
      <c r="R137" s="94" t="s">
        <v>937</v>
      </c>
      <c r="S137" s="94" t="s">
        <v>937</v>
      </c>
      <c r="T137" s="94" t="s">
        <v>937</v>
      </c>
      <c r="U137" s="94">
        <v>20672.0</v>
      </c>
      <c r="V137" s="94">
        <v>48.0</v>
      </c>
      <c r="W137" s="94" t="s">
        <v>937</v>
      </c>
      <c r="X137" s="94" t="s">
        <v>937</v>
      </c>
      <c r="Y137" s="94" t="s">
        <v>937</v>
      </c>
      <c r="Z137" s="94" t="s">
        <v>937</v>
      </c>
    </row>
    <row r="138">
      <c r="A138" s="77" t="s">
        <v>882</v>
      </c>
      <c r="B138" s="117" t="s">
        <v>435</v>
      </c>
      <c r="C138" s="77">
        <v>5438.0</v>
      </c>
      <c r="D138" s="77">
        <v>3189.0</v>
      </c>
      <c r="E138" s="77">
        <v>90626.0</v>
      </c>
      <c r="F138" s="94" t="s">
        <v>937</v>
      </c>
      <c r="G138" s="94" t="s">
        <v>937</v>
      </c>
      <c r="H138" s="94">
        <v>8627.0</v>
      </c>
      <c r="I138" s="94" t="s">
        <v>937</v>
      </c>
      <c r="J138" s="94">
        <v>8627.0</v>
      </c>
      <c r="K138" s="94" t="s">
        <v>937</v>
      </c>
      <c r="L138" s="94" t="s">
        <v>937</v>
      </c>
      <c r="M138" s="94" t="s">
        <v>937</v>
      </c>
      <c r="N138" s="94" t="s">
        <v>937</v>
      </c>
      <c r="O138" s="94" t="s">
        <v>937</v>
      </c>
      <c r="P138" s="94" t="s">
        <v>937</v>
      </c>
      <c r="Q138" s="94" t="s">
        <v>937</v>
      </c>
      <c r="R138" s="94" t="s">
        <v>937</v>
      </c>
      <c r="S138" s="94" t="s">
        <v>937</v>
      </c>
      <c r="T138" s="94" t="s">
        <v>937</v>
      </c>
      <c r="U138" s="94" t="s">
        <v>937</v>
      </c>
      <c r="V138" s="94" t="s">
        <v>937</v>
      </c>
      <c r="W138" s="94" t="s">
        <v>937</v>
      </c>
      <c r="X138" s="94" t="s">
        <v>937</v>
      </c>
      <c r="Y138" s="94" t="s">
        <v>937</v>
      </c>
      <c r="Z138" s="94" t="s">
        <v>937</v>
      </c>
    </row>
    <row r="139">
      <c r="A139" s="77" t="s">
        <v>164</v>
      </c>
      <c r="B139" s="116" t="s">
        <v>884</v>
      </c>
      <c r="C139" s="77">
        <v>3173.0</v>
      </c>
      <c r="D139" s="77">
        <v>215.0</v>
      </c>
      <c r="E139" s="77"/>
      <c r="F139" s="94">
        <v>169931.0</v>
      </c>
      <c r="G139" s="94">
        <v>173319.0</v>
      </c>
      <c r="H139" s="94">
        <v>3388.0</v>
      </c>
      <c r="I139" s="94">
        <v>169931.0</v>
      </c>
      <c r="J139" s="94">
        <v>173319.0</v>
      </c>
      <c r="K139" s="94" t="s">
        <v>937</v>
      </c>
      <c r="L139" s="94" t="s">
        <v>937</v>
      </c>
      <c r="M139" s="94" t="s">
        <v>937</v>
      </c>
      <c r="N139" s="94" t="s">
        <v>937</v>
      </c>
      <c r="O139" s="94" t="s">
        <v>937</v>
      </c>
      <c r="P139" s="94" t="s">
        <v>937</v>
      </c>
      <c r="Q139" s="94" t="s">
        <v>937</v>
      </c>
      <c r="R139" s="94" t="s">
        <v>937</v>
      </c>
      <c r="S139" s="94" t="s">
        <v>937</v>
      </c>
      <c r="T139" s="94" t="s">
        <v>937</v>
      </c>
      <c r="U139" s="94" t="s">
        <v>937</v>
      </c>
      <c r="V139" s="94" t="s">
        <v>937</v>
      </c>
      <c r="W139" s="94" t="s">
        <v>937</v>
      </c>
      <c r="X139" s="94" t="s">
        <v>937</v>
      </c>
      <c r="Y139" s="94" t="s">
        <v>937</v>
      </c>
      <c r="Z139" s="94" t="s">
        <v>937</v>
      </c>
    </row>
    <row r="140">
      <c r="A140" s="77" t="s">
        <v>165</v>
      </c>
      <c r="B140" s="117" t="s">
        <v>436</v>
      </c>
      <c r="C140" s="77">
        <v>195.0</v>
      </c>
      <c r="D140" s="77">
        <v>1406.0</v>
      </c>
      <c r="E140" s="77">
        <v>7877.0</v>
      </c>
      <c r="F140" s="94">
        <v>205417.0</v>
      </c>
      <c r="G140" s="94">
        <v>207018.0</v>
      </c>
      <c r="H140" s="94">
        <v>1601.0</v>
      </c>
      <c r="I140" s="94">
        <v>205417.0</v>
      </c>
      <c r="J140" s="94">
        <v>207018.0</v>
      </c>
      <c r="K140" s="94">
        <v>189227.0</v>
      </c>
      <c r="L140" s="94" t="s">
        <v>937</v>
      </c>
      <c r="M140" s="94">
        <v>3131.0</v>
      </c>
      <c r="N140" s="94" t="s">
        <v>937</v>
      </c>
      <c r="O140" s="94">
        <v>97.0</v>
      </c>
      <c r="P140" s="94">
        <v>4639.0</v>
      </c>
      <c r="Q140" s="94">
        <v>4380.0</v>
      </c>
      <c r="R140" s="94">
        <v>59.0</v>
      </c>
      <c r="S140" s="94" t="s">
        <v>937</v>
      </c>
      <c r="T140" s="94" t="s">
        <v>937</v>
      </c>
      <c r="U140" s="94">
        <v>3884.0</v>
      </c>
      <c r="V140" s="94" t="s">
        <v>937</v>
      </c>
      <c r="W140" s="94" t="s">
        <v>937</v>
      </c>
      <c r="X140" s="94" t="s">
        <v>937</v>
      </c>
      <c r="Y140" s="94" t="s">
        <v>937</v>
      </c>
      <c r="Z140" s="94" t="s">
        <v>937</v>
      </c>
    </row>
    <row r="141">
      <c r="A141" s="77" t="s">
        <v>166</v>
      </c>
      <c r="B141" s="116" t="s">
        <v>887</v>
      </c>
      <c r="C141" s="77"/>
      <c r="D141" s="77"/>
      <c r="E141" s="77"/>
      <c r="F141" s="94" t="s">
        <v>937</v>
      </c>
      <c r="G141" s="94" t="s">
        <v>937</v>
      </c>
      <c r="H141" s="94" t="s">
        <v>937</v>
      </c>
      <c r="I141" s="94" t="s">
        <v>937</v>
      </c>
      <c r="J141" s="94" t="s">
        <v>937</v>
      </c>
      <c r="K141" s="94" t="s">
        <v>937</v>
      </c>
      <c r="L141" s="94" t="s">
        <v>937</v>
      </c>
      <c r="M141" s="94" t="s">
        <v>937</v>
      </c>
      <c r="N141" s="94" t="s">
        <v>937</v>
      </c>
      <c r="O141" s="94" t="s">
        <v>937</v>
      </c>
      <c r="P141" s="94" t="s">
        <v>937</v>
      </c>
      <c r="Q141" s="94" t="s">
        <v>937</v>
      </c>
      <c r="R141" s="94" t="s">
        <v>937</v>
      </c>
      <c r="S141" s="94" t="s">
        <v>937</v>
      </c>
      <c r="T141" s="94" t="s">
        <v>937</v>
      </c>
      <c r="U141" s="94" t="s">
        <v>937</v>
      </c>
      <c r="V141" s="94" t="s">
        <v>937</v>
      </c>
      <c r="W141" s="94" t="s">
        <v>937</v>
      </c>
      <c r="X141" s="94" t="s">
        <v>937</v>
      </c>
      <c r="Y141" s="94" t="s">
        <v>937</v>
      </c>
      <c r="Z141" s="94" t="s">
        <v>937</v>
      </c>
    </row>
    <row r="142">
      <c r="A142" s="77" t="s">
        <v>167</v>
      </c>
      <c r="B142" s="116" t="s">
        <v>890</v>
      </c>
      <c r="C142" s="77">
        <v>37235.0</v>
      </c>
      <c r="D142" s="77">
        <v>54070.0</v>
      </c>
      <c r="E142" s="77"/>
      <c r="F142" s="94" t="s">
        <v>937</v>
      </c>
      <c r="G142" s="94" t="s">
        <v>937</v>
      </c>
      <c r="H142" s="94">
        <v>37235.0</v>
      </c>
      <c r="I142" s="94" t="s">
        <v>937</v>
      </c>
      <c r="J142" s="94">
        <v>37235.0</v>
      </c>
      <c r="K142" s="94" t="s">
        <v>937</v>
      </c>
      <c r="L142" s="94" t="s">
        <v>937</v>
      </c>
      <c r="M142" s="94" t="s">
        <v>937</v>
      </c>
      <c r="N142" s="94" t="s">
        <v>937</v>
      </c>
      <c r="O142" s="94" t="s">
        <v>937</v>
      </c>
      <c r="P142" s="94" t="s">
        <v>937</v>
      </c>
      <c r="Q142" s="94" t="s">
        <v>937</v>
      </c>
      <c r="R142" s="94" t="s">
        <v>937</v>
      </c>
      <c r="S142" s="94" t="s">
        <v>937</v>
      </c>
      <c r="T142" s="94" t="s">
        <v>937</v>
      </c>
      <c r="U142" s="94" t="s">
        <v>937</v>
      </c>
      <c r="V142" s="94" t="s">
        <v>937</v>
      </c>
      <c r="W142" s="94" t="s">
        <v>937</v>
      </c>
      <c r="X142" s="94" t="s">
        <v>937</v>
      </c>
      <c r="Y142" s="94" t="s">
        <v>937</v>
      </c>
      <c r="Z142" s="94" t="s">
        <v>937</v>
      </c>
    </row>
    <row r="143">
      <c r="A143" s="77" t="s">
        <v>168</v>
      </c>
      <c r="B143" s="116" t="s">
        <v>892</v>
      </c>
      <c r="C143" s="77">
        <v>1591.0</v>
      </c>
      <c r="D143" s="77">
        <v>3278.0</v>
      </c>
      <c r="E143" s="77"/>
      <c r="F143" s="94" t="s">
        <v>937</v>
      </c>
      <c r="G143" s="94" t="s">
        <v>937</v>
      </c>
      <c r="H143" s="94">
        <v>4869.0</v>
      </c>
      <c r="I143" s="94">
        <v>94409.0</v>
      </c>
      <c r="J143" s="94">
        <v>99278.0</v>
      </c>
      <c r="K143" s="94">
        <v>92069.0</v>
      </c>
      <c r="L143" s="94" t="s">
        <v>937</v>
      </c>
      <c r="M143" s="94" t="s">
        <v>937</v>
      </c>
      <c r="N143" s="94">
        <v>1695.0</v>
      </c>
      <c r="O143" s="94" t="s">
        <v>937</v>
      </c>
      <c r="P143" s="94" t="s">
        <v>937</v>
      </c>
      <c r="Q143" s="94" t="s">
        <v>937</v>
      </c>
      <c r="R143" s="94" t="s">
        <v>937</v>
      </c>
      <c r="S143" s="94" t="s">
        <v>937</v>
      </c>
      <c r="T143" s="94" t="s">
        <v>937</v>
      </c>
      <c r="U143" s="94" t="s">
        <v>937</v>
      </c>
      <c r="V143" s="94" t="s">
        <v>937</v>
      </c>
      <c r="W143" s="94" t="s">
        <v>937</v>
      </c>
      <c r="X143" s="94" t="s">
        <v>937</v>
      </c>
      <c r="Y143" s="94" t="s">
        <v>937</v>
      </c>
      <c r="Z143" s="94">
        <v>645.0</v>
      </c>
    </row>
    <row r="144">
      <c r="A144" s="77" t="s">
        <v>169</v>
      </c>
      <c r="B144" s="116" t="s">
        <v>894</v>
      </c>
      <c r="C144" s="77">
        <v>0.0</v>
      </c>
      <c r="D144" s="77"/>
      <c r="E144" s="77">
        <v>2518.0</v>
      </c>
      <c r="F144" s="94" t="s">
        <v>937</v>
      </c>
      <c r="G144" s="94">
        <v>4113.0</v>
      </c>
      <c r="H144" s="94">
        <v>2518.0</v>
      </c>
      <c r="I144" s="94">
        <v>1594.0</v>
      </c>
      <c r="J144" s="94">
        <v>4112.0</v>
      </c>
      <c r="K144" s="94" t="s">
        <v>937</v>
      </c>
      <c r="L144" s="94" t="s">
        <v>937</v>
      </c>
      <c r="M144" s="94">
        <v>1359.0</v>
      </c>
      <c r="N144" s="94" t="s">
        <v>937</v>
      </c>
      <c r="O144" s="94">
        <v>130.0</v>
      </c>
      <c r="P144" s="94">
        <v>105.0</v>
      </c>
      <c r="Q144" s="94" t="s">
        <v>937</v>
      </c>
      <c r="R144" s="94" t="s">
        <v>937</v>
      </c>
      <c r="S144" s="94" t="s">
        <v>937</v>
      </c>
      <c r="T144" s="94" t="s">
        <v>937</v>
      </c>
      <c r="U144" s="94" t="s">
        <v>937</v>
      </c>
      <c r="V144" s="94" t="s">
        <v>937</v>
      </c>
      <c r="W144" s="94" t="s">
        <v>937</v>
      </c>
      <c r="X144" s="94" t="s">
        <v>937</v>
      </c>
      <c r="Y144" s="94" t="s">
        <v>937</v>
      </c>
      <c r="Z144" s="94" t="s">
        <v>937</v>
      </c>
    </row>
    <row r="145">
      <c r="A145" s="94" t="s">
        <v>177</v>
      </c>
      <c r="B145" s="117" t="s">
        <v>896</v>
      </c>
      <c r="C145" s="77">
        <v>7920000.0</v>
      </c>
      <c r="D145" s="77">
        <v>70000.0</v>
      </c>
      <c r="E145" s="77"/>
      <c r="F145" s="94">
        <v>1.5E7</v>
      </c>
      <c r="G145" s="94">
        <v>2.3E7</v>
      </c>
      <c r="H145" s="94">
        <v>7990000.0</v>
      </c>
      <c r="I145" s="94">
        <v>1.5E7</v>
      </c>
      <c r="J145" s="94">
        <v>2.299E7</v>
      </c>
      <c r="K145" s="94">
        <v>1200000.0</v>
      </c>
      <c r="L145" s="94" t="s">
        <v>937</v>
      </c>
      <c r="M145" s="94">
        <v>4600000.0</v>
      </c>
      <c r="N145" s="94" t="s">
        <v>937</v>
      </c>
      <c r="O145" s="94">
        <v>100000.0</v>
      </c>
      <c r="P145" s="94">
        <v>11000.0</v>
      </c>
      <c r="Q145" s="94" t="s">
        <v>937</v>
      </c>
      <c r="R145" s="94" t="s">
        <v>937</v>
      </c>
      <c r="S145" s="94" t="s">
        <v>937</v>
      </c>
      <c r="T145" s="94" t="s">
        <v>937</v>
      </c>
      <c r="U145" s="94">
        <v>9000000.0</v>
      </c>
      <c r="V145" s="94" t="s">
        <v>937</v>
      </c>
      <c r="W145" s="94" t="s">
        <v>937</v>
      </c>
      <c r="X145" s="94" t="s">
        <v>937</v>
      </c>
      <c r="Y145" s="94" t="s">
        <v>937</v>
      </c>
      <c r="Z145" s="94" t="s">
        <v>937</v>
      </c>
    </row>
    <row r="146">
      <c r="A146" s="77" t="s">
        <v>171</v>
      </c>
      <c r="B146" s="116" t="s">
        <v>898</v>
      </c>
      <c r="C146" s="77">
        <v>199.1</v>
      </c>
      <c r="D146" s="118"/>
      <c r="E146" s="77"/>
      <c r="F146" s="94" t="s">
        <v>937</v>
      </c>
      <c r="G146" s="94">
        <v>1259.7</v>
      </c>
      <c r="H146" s="94">
        <v>338.59999999999997</v>
      </c>
      <c r="I146" s="94">
        <v>921.1</v>
      </c>
      <c r="J146" s="94">
        <v>1259.7</v>
      </c>
      <c r="K146" s="94">
        <v>144.9</v>
      </c>
      <c r="L146" s="94">
        <v>315.0</v>
      </c>
      <c r="M146" s="94" t="s">
        <v>937</v>
      </c>
      <c r="N146" s="94" t="s">
        <v>937</v>
      </c>
      <c r="O146" s="94">
        <v>13.2</v>
      </c>
      <c r="P146" s="94">
        <v>448.0</v>
      </c>
      <c r="Q146" s="94" t="s">
        <v>937</v>
      </c>
      <c r="R146" s="94" t="s">
        <v>937</v>
      </c>
      <c r="S146" s="94" t="s">
        <v>937</v>
      </c>
      <c r="T146" s="94" t="s">
        <v>937</v>
      </c>
      <c r="U146" s="94" t="s">
        <v>937</v>
      </c>
      <c r="V146" s="94" t="s">
        <v>937</v>
      </c>
      <c r="W146" s="94" t="s">
        <v>937</v>
      </c>
      <c r="X146" s="94" t="s">
        <v>937</v>
      </c>
      <c r="Y146" s="94" t="s">
        <v>937</v>
      </c>
      <c r="Z146" s="94" t="s">
        <v>937</v>
      </c>
    </row>
    <row r="147">
      <c r="A147" s="77" t="s">
        <v>172</v>
      </c>
      <c r="B147" s="116" t="s">
        <v>900</v>
      </c>
      <c r="C147" s="77">
        <v>727.0</v>
      </c>
      <c r="D147" s="77">
        <v>1360.0</v>
      </c>
      <c r="E147" s="77"/>
      <c r="F147" s="94">
        <v>19667.0</v>
      </c>
      <c r="G147" s="94" t="s">
        <v>937</v>
      </c>
      <c r="H147" s="94">
        <v>2087.0</v>
      </c>
      <c r="I147" s="94">
        <v>19667.0</v>
      </c>
      <c r="J147" s="94">
        <v>21754.0</v>
      </c>
      <c r="K147" s="94">
        <v>3755.0</v>
      </c>
      <c r="L147" s="94">
        <v>2153.0</v>
      </c>
      <c r="M147" s="94">
        <v>432.0</v>
      </c>
      <c r="N147" s="94">
        <v>4385.0</v>
      </c>
      <c r="O147" s="94">
        <v>220.0</v>
      </c>
      <c r="P147" s="94">
        <v>2724.0</v>
      </c>
      <c r="Q147" s="94">
        <v>2070.0</v>
      </c>
      <c r="R147" s="94">
        <v>9.0</v>
      </c>
      <c r="S147" s="94">
        <v>2041.0</v>
      </c>
      <c r="T147" s="94" t="s">
        <v>937</v>
      </c>
      <c r="U147" s="94">
        <v>931.0</v>
      </c>
      <c r="V147" s="94">
        <v>947.0</v>
      </c>
      <c r="W147" s="94" t="s">
        <v>937</v>
      </c>
      <c r="X147" s="94" t="s">
        <v>937</v>
      </c>
      <c r="Y147" s="94" t="s">
        <v>937</v>
      </c>
      <c r="Z147" s="94" t="s">
        <v>937</v>
      </c>
    </row>
    <row r="148">
      <c r="A148" s="77" t="s">
        <v>902</v>
      </c>
      <c r="B148" s="116" t="s">
        <v>362</v>
      </c>
      <c r="C148" s="77">
        <v>228000.0</v>
      </c>
      <c r="D148" s="77">
        <v>66000.0</v>
      </c>
      <c r="E148" s="77"/>
      <c r="F148" s="94">
        <v>2.66E8</v>
      </c>
      <c r="G148" s="94" t="s">
        <v>937</v>
      </c>
      <c r="H148" s="94">
        <v>294000.0</v>
      </c>
      <c r="I148" s="94">
        <v>2.66E8</v>
      </c>
      <c r="J148" s="94">
        <v>2.66294E8</v>
      </c>
      <c r="K148" s="94" t="s">
        <v>937</v>
      </c>
      <c r="L148" s="94" t="s">
        <v>937</v>
      </c>
      <c r="M148" s="94" t="s">
        <v>937</v>
      </c>
      <c r="N148" s="94" t="s">
        <v>937</v>
      </c>
      <c r="O148" s="94" t="s">
        <v>937</v>
      </c>
      <c r="P148" s="94" t="s">
        <v>937</v>
      </c>
      <c r="Q148" s="94" t="s">
        <v>937</v>
      </c>
      <c r="R148" s="94" t="s">
        <v>937</v>
      </c>
      <c r="S148" s="94" t="s">
        <v>937</v>
      </c>
      <c r="T148" s="94" t="s">
        <v>937</v>
      </c>
      <c r="U148" s="94">
        <v>2.66E8</v>
      </c>
      <c r="V148" s="94" t="s">
        <v>937</v>
      </c>
      <c r="W148" s="94" t="s">
        <v>937</v>
      </c>
      <c r="X148" s="94" t="s">
        <v>937</v>
      </c>
      <c r="Y148" s="94" t="s">
        <v>937</v>
      </c>
      <c r="Z148" s="94" t="s">
        <v>937</v>
      </c>
    </row>
    <row r="149">
      <c r="A149" s="77" t="s">
        <v>174</v>
      </c>
      <c r="B149" s="116" t="s">
        <v>904</v>
      </c>
      <c r="C149" s="77">
        <v>73000.0</v>
      </c>
      <c r="D149" s="77">
        <v>7000.0</v>
      </c>
      <c r="E149" s="77">
        <v>179000.0</v>
      </c>
      <c r="F149" s="94" t="s">
        <v>937</v>
      </c>
      <c r="G149" s="94">
        <v>4.3059E7</v>
      </c>
      <c r="H149" s="94">
        <v>80000.0</v>
      </c>
      <c r="I149" s="94">
        <v>4.2979E7</v>
      </c>
      <c r="J149" s="94">
        <v>4.3059E7</v>
      </c>
      <c r="K149" s="94">
        <v>1.4588E7</v>
      </c>
      <c r="L149" s="94" t="s">
        <v>937</v>
      </c>
      <c r="M149" s="94" t="s">
        <v>937</v>
      </c>
      <c r="N149" s="94">
        <v>620000.0</v>
      </c>
      <c r="O149" s="94">
        <v>9000.0</v>
      </c>
      <c r="P149" s="94">
        <v>62000.0</v>
      </c>
      <c r="Q149" s="94">
        <v>47000.0</v>
      </c>
      <c r="R149" s="94" t="s">
        <v>937</v>
      </c>
      <c r="S149" s="94">
        <v>540000.0</v>
      </c>
      <c r="T149" s="94" t="s">
        <v>937</v>
      </c>
      <c r="U149" s="94">
        <v>2.6135E7</v>
      </c>
      <c r="V149" s="94">
        <v>472000.0</v>
      </c>
      <c r="W149" s="94">
        <v>4000.0</v>
      </c>
      <c r="X149" s="94">
        <v>502000.0</v>
      </c>
      <c r="Y149" s="94" t="s">
        <v>937</v>
      </c>
      <c r="Z149" s="94" t="s">
        <v>937</v>
      </c>
    </row>
    <row r="150">
      <c r="A150" s="77" t="s">
        <v>175</v>
      </c>
      <c r="B150" s="116" t="s">
        <v>907</v>
      </c>
      <c r="C150" s="77">
        <v>444.0</v>
      </c>
      <c r="D150" s="77">
        <v>3888.0</v>
      </c>
      <c r="E150" s="77"/>
      <c r="F150" s="94">
        <v>11560.0</v>
      </c>
      <c r="G150" s="94" t="s">
        <v>937</v>
      </c>
      <c r="H150" s="94">
        <v>4332.0</v>
      </c>
      <c r="I150" s="94">
        <v>11560.0</v>
      </c>
      <c r="J150" s="94">
        <v>15892.0</v>
      </c>
      <c r="K150" s="94">
        <v>10923.0</v>
      </c>
      <c r="L150" s="94" t="s">
        <v>937</v>
      </c>
      <c r="M150" s="94">
        <v>573.0</v>
      </c>
      <c r="N150" s="94" t="s">
        <v>937</v>
      </c>
      <c r="O150" s="94" t="s">
        <v>937</v>
      </c>
      <c r="P150" s="94">
        <v>15.0</v>
      </c>
      <c r="Q150" s="94" t="s">
        <v>937</v>
      </c>
      <c r="R150" s="94" t="s">
        <v>937</v>
      </c>
      <c r="S150" s="94" t="s">
        <v>937</v>
      </c>
      <c r="T150" s="94" t="s">
        <v>937</v>
      </c>
      <c r="U150" s="94" t="s">
        <v>937</v>
      </c>
      <c r="V150" s="94" t="s">
        <v>937</v>
      </c>
      <c r="W150" s="94">
        <v>49.0</v>
      </c>
      <c r="X150" s="94" t="s">
        <v>937</v>
      </c>
      <c r="Y150" s="94" t="s">
        <v>937</v>
      </c>
      <c r="Z150" s="94" t="s">
        <v>937</v>
      </c>
    </row>
    <row r="151">
      <c r="A151" s="77" t="s">
        <v>176</v>
      </c>
      <c r="B151" s="116" t="s">
        <v>909</v>
      </c>
      <c r="C151" s="77">
        <v>615.0</v>
      </c>
      <c r="D151" s="77">
        <v>2296.0</v>
      </c>
      <c r="E151" s="77">
        <v>11032.0</v>
      </c>
      <c r="F151" s="94">
        <v>22877.0</v>
      </c>
      <c r="G151" s="94">
        <v>25787.0</v>
      </c>
      <c r="H151" s="94">
        <v>2911.0</v>
      </c>
      <c r="I151" s="94">
        <v>22877.0</v>
      </c>
      <c r="J151" s="94">
        <v>25788.0</v>
      </c>
      <c r="K151" s="94">
        <v>5027.0</v>
      </c>
      <c r="L151" s="94">
        <v>12068.0</v>
      </c>
      <c r="M151" s="94">
        <v>1916.0</v>
      </c>
      <c r="N151" s="94" t="s">
        <v>937</v>
      </c>
      <c r="O151" s="94" t="s">
        <v>937</v>
      </c>
      <c r="P151" s="94">
        <v>35.0</v>
      </c>
      <c r="Q151" s="94" t="s">
        <v>937</v>
      </c>
      <c r="R151" s="94" t="s">
        <v>937</v>
      </c>
      <c r="S151" s="94" t="s">
        <v>937</v>
      </c>
      <c r="T151" s="94" t="s">
        <v>937</v>
      </c>
      <c r="U151" s="94" t="s">
        <v>937</v>
      </c>
      <c r="V151" s="94" t="s">
        <v>937</v>
      </c>
      <c r="W151" s="94">
        <v>3830.0</v>
      </c>
      <c r="X151" s="94" t="s">
        <v>937</v>
      </c>
      <c r="Y151" s="94" t="s">
        <v>937</v>
      </c>
      <c r="Z151" s="94" t="s">
        <v>937</v>
      </c>
    </row>
  </sheetData>
  <hyperlinks>
    <hyperlink r:id="rId1" ref="B3"/>
    <hyperlink r:id="rId2" ref="B4"/>
    <hyperlink r:id="rId3" ref="B5"/>
    <hyperlink r:id="rId4" ref="B6"/>
    <hyperlink r:id="rId5" ref="B7"/>
    <hyperlink r:id="rId6" ref="B8"/>
    <hyperlink r:id="rId7" ref="B9"/>
    <hyperlink r:id="rId8" ref="B10"/>
    <hyperlink r:id="rId9" ref="B11"/>
    <hyperlink r:id="rId10" ref="B12"/>
    <hyperlink r:id="rId11" ref="B13"/>
    <hyperlink r:id="rId12" ref="B14"/>
    <hyperlink r:id="rId13" ref="B15"/>
    <hyperlink r:id="rId14" ref="B16"/>
    <hyperlink r:id="rId15" ref="B17"/>
    <hyperlink r:id="rId16" ref="B18"/>
    <hyperlink r:id="rId17" ref="B19"/>
    <hyperlink r:id="rId18" ref="B20"/>
    <hyperlink r:id="rId19" ref="B21"/>
    <hyperlink r:id="rId20" ref="B22"/>
    <hyperlink r:id="rId21" ref="B23"/>
    <hyperlink r:id="rId22" ref="B24"/>
    <hyperlink r:id="rId23" ref="B25"/>
    <hyperlink r:id="rId24" ref="B26"/>
    <hyperlink r:id="rId25" ref="B27"/>
    <hyperlink r:id="rId26" ref="B28"/>
    <hyperlink r:id="rId27" ref="B29"/>
    <hyperlink r:id="rId28" ref="B30"/>
    <hyperlink r:id="rId29" ref="B31"/>
    <hyperlink r:id="rId30" ref="B32"/>
    <hyperlink r:id="rId31" location="page=50" ref="B33"/>
    <hyperlink r:id="rId32" ref="B34"/>
    <hyperlink r:id="rId33" ref="B35"/>
    <hyperlink r:id="rId34" ref="B37"/>
    <hyperlink r:id="rId35" ref="B38"/>
    <hyperlink r:id="rId36" ref="B39"/>
    <hyperlink r:id="rId37" ref="B40"/>
    <hyperlink r:id="rId38" ref="B41"/>
    <hyperlink r:id="rId39" ref="B42"/>
    <hyperlink r:id="rId40" location="page=12" ref="B43"/>
    <hyperlink r:id="rId41" ref="B44"/>
    <hyperlink r:id="rId42" ref="B45"/>
    <hyperlink r:id="rId43" ref="B46"/>
    <hyperlink r:id="rId44" ref="B47"/>
    <hyperlink r:id="rId45" ref="B48"/>
    <hyperlink r:id="rId46" ref="B49"/>
    <hyperlink r:id="rId47" ref="B50"/>
    <hyperlink r:id="rId48" location="page=113" ref="B51"/>
    <hyperlink r:id="rId49" ref="B52"/>
    <hyperlink r:id="rId50" ref="B53"/>
    <hyperlink r:id="rId51" ref="B54"/>
    <hyperlink r:id="rId52" ref="B55"/>
    <hyperlink r:id="rId53" ref="B56"/>
    <hyperlink r:id="rId54" ref="B57"/>
    <hyperlink r:id="rId55" ref="B58"/>
    <hyperlink r:id="rId56" ref="B59"/>
    <hyperlink r:id="rId57" ref="B60"/>
    <hyperlink r:id="rId58" ref="B61"/>
    <hyperlink r:id="rId59" ref="B62"/>
    <hyperlink r:id="rId60" ref="B63"/>
    <hyperlink r:id="rId61" ref="B64"/>
    <hyperlink r:id="rId62" ref="B65"/>
    <hyperlink r:id="rId63" ref="B66"/>
    <hyperlink r:id="rId64" ref="B67"/>
    <hyperlink r:id="rId65" ref="B68"/>
    <hyperlink r:id="rId66" ref="B69"/>
    <hyperlink r:id="rId67" ref="B70"/>
    <hyperlink r:id="rId68" ref="B72"/>
    <hyperlink r:id="rId69" ref="B73"/>
    <hyperlink r:id="rId70" ref="B74"/>
    <hyperlink r:id="rId71" ref="B75"/>
    <hyperlink r:id="rId72" ref="B76"/>
    <hyperlink r:id="rId73" ref="B77"/>
    <hyperlink r:id="rId74" ref="B78"/>
    <hyperlink r:id="rId75" ref="B79"/>
    <hyperlink r:id="rId76" ref="B80"/>
    <hyperlink r:id="rId77" ref="B81"/>
    <hyperlink r:id="rId78" ref="B82"/>
    <hyperlink r:id="rId79" ref="B83"/>
    <hyperlink r:id="rId80" ref="B84"/>
    <hyperlink r:id="rId81" ref="B85"/>
    <hyperlink r:id="rId82" ref="B87"/>
    <hyperlink r:id="rId83" ref="B88"/>
    <hyperlink r:id="rId84" ref="B89"/>
    <hyperlink r:id="rId85" ref="B90"/>
    <hyperlink r:id="rId86" ref="B91"/>
    <hyperlink r:id="rId87" ref="B92"/>
    <hyperlink r:id="rId88" ref="B93"/>
    <hyperlink r:id="rId89" ref="B94"/>
    <hyperlink r:id="rId90" ref="B95"/>
    <hyperlink r:id="rId91" ref="B96"/>
    <hyperlink r:id="rId92" ref="B97"/>
    <hyperlink r:id="rId93" ref="B98"/>
    <hyperlink r:id="rId94" ref="B99"/>
    <hyperlink r:id="rId95" ref="B100"/>
    <hyperlink r:id="rId96" ref="B101"/>
    <hyperlink r:id="rId97" ref="B102"/>
    <hyperlink r:id="rId98" ref="B103"/>
    <hyperlink r:id="rId99" ref="B104"/>
    <hyperlink r:id="rId100" ref="B105"/>
    <hyperlink r:id="rId101" ref="B106"/>
    <hyperlink r:id="rId102" ref="B107"/>
    <hyperlink r:id="rId103" ref="B108"/>
    <hyperlink r:id="rId104" ref="B109"/>
    <hyperlink r:id="rId105" ref="B110"/>
    <hyperlink r:id="rId106" ref="B111"/>
    <hyperlink r:id="rId107" ref="B112"/>
    <hyperlink r:id="rId108" ref="B113"/>
    <hyperlink r:id="rId109" ref="B114"/>
    <hyperlink r:id="rId110" ref="B115"/>
    <hyperlink r:id="rId111" ref="B116"/>
    <hyperlink r:id="rId112" ref="B117"/>
    <hyperlink r:id="rId113" ref="B118"/>
    <hyperlink r:id="rId114" ref="B119"/>
    <hyperlink r:id="rId115" ref="B120"/>
    <hyperlink r:id="rId116" ref="B121"/>
    <hyperlink r:id="rId117" ref="B122"/>
    <hyperlink r:id="rId118" ref="B123"/>
    <hyperlink r:id="rId119" ref="B124"/>
    <hyperlink r:id="rId120" ref="B125"/>
    <hyperlink r:id="rId121" ref="B126"/>
    <hyperlink r:id="rId122" ref="B127"/>
    <hyperlink r:id="rId123" ref="B128"/>
    <hyperlink r:id="rId124" ref="B129"/>
    <hyperlink r:id="rId125" ref="B130"/>
    <hyperlink r:id="rId126" ref="B131"/>
    <hyperlink r:id="rId127" ref="B132"/>
    <hyperlink r:id="rId128" ref="B133"/>
    <hyperlink r:id="rId129" ref="B134"/>
    <hyperlink r:id="rId130" ref="B135"/>
    <hyperlink r:id="rId131" ref="B136"/>
    <hyperlink r:id="rId132" ref="B137"/>
    <hyperlink r:id="rId133" ref="B138"/>
    <hyperlink r:id="rId134" ref="B139"/>
    <hyperlink r:id="rId135" ref="B140"/>
    <hyperlink r:id="rId136" ref="B141"/>
    <hyperlink r:id="rId137" ref="B142"/>
    <hyperlink r:id="rId138" ref="B143"/>
    <hyperlink r:id="rId139" ref="B144"/>
    <hyperlink r:id="rId140" ref="B145"/>
    <hyperlink r:id="rId141" ref="B146"/>
    <hyperlink r:id="rId142" ref="B147"/>
    <hyperlink r:id="rId143" ref="B148"/>
    <hyperlink r:id="rId144" ref="B149"/>
    <hyperlink r:id="rId145" ref="B150"/>
    <hyperlink r:id="rId146" ref="B151"/>
  </hyperlinks>
  <drawing r:id="rId147"/>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2" max="2" width="47.75"/>
    <col customWidth="1" min="3" max="3" width="32.5"/>
    <col customWidth="1" min="4" max="4" width="54.38"/>
    <col customWidth="1" min="5" max="5" width="30.13"/>
    <col customWidth="1" min="6" max="7" width="21.38"/>
  </cols>
  <sheetData>
    <row r="1">
      <c r="A1" s="8" t="s">
        <v>41</v>
      </c>
      <c r="B1" s="8" t="s">
        <v>938</v>
      </c>
      <c r="C1" s="8" t="s">
        <v>939</v>
      </c>
      <c r="D1" s="7" t="s">
        <v>940</v>
      </c>
      <c r="E1" s="7" t="s">
        <v>941</v>
      </c>
      <c r="F1" s="7" t="s">
        <v>942</v>
      </c>
      <c r="G1" s="7" t="s">
        <v>943</v>
      </c>
    </row>
    <row r="2">
      <c r="A2" s="76" t="s">
        <v>69</v>
      </c>
      <c r="B2" s="76" t="s">
        <v>944</v>
      </c>
      <c r="C2" s="76"/>
      <c r="D2" s="41" t="s">
        <v>945</v>
      </c>
      <c r="E2" s="41"/>
    </row>
    <row r="3" hidden="1">
      <c r="A3" s="76" t="s">
        <v>946</v>
      </c>
      <c r="B3" s="76" t="s">
        <v>947</v>
      </c>
      <c r="C3" s="76"/>
      <c r="D3" s="76"/>
      <c r="E3" s="76"/>
      <c r="F3" s="76"/>
      <c r="G3" s="76"/>
    </row>
    <row r="4" hidden="1">
      <c r="A4" s="76" t="s">
        <v>948</v>
      </c>
      <c r="B4" s="76" t="s">
        <v>949</v>
      </c>
      <c r="C4" s="76"/>
      <c r="D4" s="76"/>
      <c r="E4" s="76"/>
      <c r="F4" s="76"/>
      <c r="G4" s="76"/>
    </row>
    <row r="5">
      <c r="A5" s="76" t="s">
        <v>72</v>
      </c>
      <c r="B5" s="76" t="s">
        <v>944</v>
      </c>
      <c r="C5" s="76"/>
      <c r="D5" s="76"/>
      <c r="E5" s="76"/>
      <c r="F5" s="76"/>
      <c r="G5" s="76"/>
    </row>
    <row r="6" hidden="1">
      <c r="A6" s="96" t="s">
        <v>950</v>
      </c>
      <c r="B6" s="76" t="s">
        <v>951</v>
      </c>
      <c r="C6" s="76"/>
      <c r="D6" s="76"/>
      <c r="E6" s="76"/>
      <c r="F6" s="76"/>
      <c r="G6" s="76"/>
    </row>
    <row r="7">
      <c r="A7" s="76" t="s">
        <v>80</v>
      </c>
      <c r="B7" s="76" t="s">
        <v>944</v>
      </c>
      <c r="C7" s="76"/>
      <c r="D7" s="76"/>
      <c r="E7" s="76"/>
      <c r="F7" s="76"/>
      <c r="G7" s="76"/>
    </row>
    <row r="8">
      <c r="A8" s="76" t="s">
        <v>710</v>
      </c>
      <c r="B8" s="76" t="s">
        <v>944</v>
      </c>
      <c r="C8" s="76"/>
      <c r="D8" s="76"/>
      <c r="E8" s="76"/>
      <c r="F8" s="76"/>
      <c r="G8" s="76"/>
    </row>
    <row r="9" hidden="1">
      <c r="A9" s="76" t="s">
        <v>186</v>
      </c>
      <c r="B9" s="76" t="s">
        <v>952</v>
      </c>
      <c r="C9" s="76"/>
      <c r="D9" s="76"/>
      <c r="E9" s="76"/>
      <c r="F9" s="76"/>
      <c r="G9" s="76"/>
    </row>
    <row r="10" hidden="1">
      <c r="A10" s="76" t="s">
        <v>568</v>
      </c>
      <c r="B10" s="76" t="s">
        <v>953</v>
      </c>
      <c r="C10" s="76"/>
      <c r="D10" s="76"/>
      <c r="E10" s="76"/>
      <c r="F10" s="76"/>
      <c r="G10" s="76"/>
    </row>
    <row r="11">
      <c r="A11" s="76" t="s">
        <v>111</v>
      </c>
      <c r="B11" s="76" t="s">
        <v>944</v>
      </c>
      <c r="C11" s="76" t="s">
        <v>954</v>
      </c>
      <c r="D11" s="76"/>
      <c r="E11" s="76"/>
      <c r="F11" s="76"/>
      <c r="G11" s="76"/>
    </row>
    <row r="12">
      <c r="A12" s="76" t="s">
        <v>133</v>
      </c>
      <c r="B12" s="76" t="s">
        <v>944</v>
      </c>
      <c r="C12" s="76"/>
      <c r="D12" s="76"/>
      <c r="E12" s="76"/>
      <c r="F12" s="76"/>
      <c r="G12" s="76"/>
    </row>
    <row r="13" hidden="1">
      <c r="A13" s="76" t="s">
        <v>49</v>
      </c>
      <c r="B13" s="76" t="s">
        <v>955</v>
      </c>
      <c r="C13" s="76"/>
      <c r="D13" s="76"/>
      <c r="E13" s="76"/>
      <c r="F13" s="76"/>
      <c r="G13" s="76"/>
    </row>
    <row r="14" hidden="1">
      <c r="A14" s="76" t="s">
        <v>50</v>
      </c>
      <c r="B14" s="76" t="s">
        <v>952</v>
      </c>
      <c r="C14" s="76"/>
      <c r="D14" s="76"/>
      <c r="E14" s="76"/>
      <c r="F14" s="76"/>
      <c r="G14" s="76"/>
    </row>
    <row r="15">
      <c r="A15" s="76" t="s">
        <v>154</v>
      </c>
      <c r="B15" s="76" t="s">
        <v>944</v>
      </c>
      <c r="C15" s="76"/>
      <c r="D15" s="76"/>
      <c r="E15" s="76"/>
      <c r="F15" s="76"/>
      <c r="G15" s="76"/>
    </row>
    <row r="16">
      <c r="A16" s="76" t="s">
        <v>187</v>
      </c>
      <c r="B16" s="76" t="s">
        <v>944</v>
      </c>
      <c r="C16" s="76"/>
      <c r="D16" s="76"/>
      <c r="E16" s="76"/>
      <c r="F16" s="76"/>
      <c r="G16" s="76"/>
    </row>
    <row r="17">
      <c r="A17" s="76" t="s">
        <v>171</v>
      </c>
      <c r="B17" s="76" t="s">
        <v>944</v>
      </c>
      <c r="C17" s="76"/>
      <c r="D17" s="76"/>
      <c r="E17" s="76"/>
      <c r="F17" s="76"/>
      <c r="G17" s="76"/>
    </row>
    <row r="18">
      <c r="A18" s="96" t="s">
        <v>180</v>
      </c>
      <c r="B18" s="96" t="s">
        <v>956</v>
      </c>
    </row>
    <row r="19">
      <c r="A19" s="76" t="s">
        <v>134</v>
      </c>
      <c r="B19" s="76" t="s">
        <v>957</v>
      </c>
      <c r="C19" s="76"/>
      <c r="D19" s="76"/>
      <c r="E19" s="76"/>
      <c r="F19" s="76"/>
      <c r="G19" s="76"/>
    </row>
    <row r="20" hidden="1">
      <c r="A20" s="76" t="s">
        <v>603</v>
      </c>
      <c r="B20" s="76" t="s">
        <v>952</v>
      </c>
      <c r="C20" s="76"/>
      <c r="D20" s="76"/>
      <c r="E20" s="76"/>
      <c r="F20" s="76"/>
      <c r="G20" s="76"/>
    </row>
    <row r="21" hidden="1">
      <c r="A21" s="76" t="s">
        <v>57</v>
      </c>
      <c r="B21" s="76" t="s">
        <v>952</v>
      </c>
      <c r="C21" s="76"/>
      <c r="D21" s="76"/>
      <c r="E21" s="76"/>
      <c r="F21" s="76"/>
      <c r="G21" s="76"/>
    </row>
    <row r="22" hidden="1">
      <c r="A22" s="76" t="s">
        <v>58</v>
      </c>
      <c r="B22" s="76" t="s">
        <v>952</v>
      </c>
      <c r="C22" s="76"/>
      <c r="D22" s="76"/>
      <c r="E22" s="76"/>
      <c r="F22" s="76"/>
      <c r="G22" s="76"/>
    </row>
    <row r="23">
      <c r="A23" s="76" t="s">
        <v>842</v>
      </c>
      <c r="B23" s="76" t="s">
        <v>958</v>
      </c>
      <c r="C23" s="76"/>
      <c r="D23" s="76"/>
      <c r="E23" s="76"/>
      <c r="F23" s="76"/>
      <c r="G23" s="76"/>
    </row>
    <row r="24">
      <c r="A24" s="76" t="s">
        <v>174</v>
      </c>
      <c r="B24" s="76" t="s">
        <v>959</v>
      </c>
      <c r="C24" s="76"/>
      <c r="D24" s="76"/>
      <c r="E24" s="76"/>
      <c r="F24" s="76"/>
      <c r="G24" s="76"/>
    </row>
    <row r="25">
      <c r="A25" s="96" t="s">
        <v>621</v>
      </c>
      <c r="B25" s="76" t="s">
        <v>960</v>
      </c>
      <c r="C25" s="76" t="s">
        <v>960</v>
      </c>
      <c r="D25" s="41" t="s">
        <v>961</v>
      </c>
      <c r="E25" s="41"/>
      <c r="F25" s="76"/>
      <c r="G25" s="76"/>
    </row>
    <row r="26" hidden="1">
      <c r="A26" s="76" t="s">
        <v>62</v>
      </c>
      <c r="B26" s="76" t="s">
        <v>952</v>
      </c>
      <c r="C26" s="76"/>
      <c r="D26" s="76"/>
      <c r="E26" s="76"/>
      <c r="F26" s="76"/>
      <c r="G26" s="76"/>
    </row>
    <row r="27">
      <c r="A27" s="76" t="s">
        <v>593</v>
      </c>
      <c r="B27" s="76" t="s">
        <v>962</v>
      </c>
      <c r="C27" s="76"/>
      <c r="D27" s="41" t="s">
        <v>963</v>
      </c>
      <c r="E27" s="76"/>
      <c r="F27" s="76"/>
      <c r="G27" s="76"/>
    </row>
    <row r="28">
      <c r="A28" s="76" t="s">
        <v>85</v>
      </c>
      <c r="B28" s="76" t="s">
        <v>964</v>
      </c>
      <c r="C28" s="76"/>
      <c r="D28" s="41" t="s">
        <v>965</v>
      </c>
      <c r="E28" s="41" t="s">
        <v>966</v>
      </c>
      <c r="F28" s="76"/>
      <c r="G28" s="76"/>
    </row>
    <row r="29" hidden="1">
      <c r="A29" s="76" t="s">
        <v>64</v>
      </c>
      <c r="B29" s="76" t="s">
        <v>951</v>
      </c>
      <c r="C29" s="76"/>
      <c r="D29" s="76"/>
      <c r="E29" s="76"/>
      <c r="F29" s="76"/>
      <c r="G29" s="76"/>
    </row>
    <row r="30" hidden="1">
      <c r="A30" s="76" t="s">
        <v>637</v>
      </c>
      <c r="B30" s="76" t="s">
        <v>951</v>
      </c>
      <c r="C30" s="76"/>
      <c r="D30" s="76"/>
      <c r="E30" s="76"/>
      <c r="F30" s="76"/>
      <c r="G30" s="76"/>
    </row>
    <row r="31">
      <c r="A31" s="76" t="s">
        <v>47</v>
      </c>
      <c r="B31" s="76" t="s">
        <v>967</v>
      </c>
      <c r="C31" s="76"/>
      <c r="D31" s="41" t="s">
        <v>968</v>
      </c>
      <c r="E31" s="41" t="s">
        <v>969</v>
      </c>
      <c r="F31" s="76"/>
      <c r="G31" s="76"/>
    </row>
    <row r="32">
      <c r="A32" s="76" t="s">
        <v>149</v>
      </c>
      <c r="B32" s="76" t="s">
        <v>967</v>
      </c>
      <c r="C32" s="76"/>
      <c r="D32" s="41" t="s">
        <v>970</v>
      </c>
      <c r="E32" s="76"/>
      <c r="F32" s="10" t="s">
        <v>971</v>
      </c>
      <c r="G32" s="41" t="s">
        <v>972</v>
      </c>
    </row>
    <row r="33" hidden="1">
      <c r="A33" s="96" t="s">
        <v>645</v>
      </c>
      <c r="B33" s="76" t="s">
        <v>973</v>
      </c>
      <c r="C33" s="76"/>
      <c r="D33" s="76"/>
      <c r="E33" s="76"/>
      <c r="F33" s="76"/>
      <c r="G33" s="76"/>
    </row>
    <row r="34">
      <c r="A34" s="76" t="s">
        <v>871</v>
      </c>
      <c r="B34" s="76" t="s">
        <v>967</v>
      </c>
      <c r="C34" s="76"/>
      <c r="D34" s="76"/>
      <c r="E34" s="76"/>
      <c r="F34" s="76"/>
      <c r="G34" s="76"/>
    </row>
    <row r="35">
      <c r="A35" s="96" t="s">
        <v>177</v>
      </c>
      <c r="B35" s="96" t="s">
        <v>967</v>
      </c>
    </row>
    <row r="36">
      <c r="A36" s="76" t="s">
        <v>974</v>
      </c>
      <c r="B36" s="76" t="s">
        <v>975</v>
      </c>
      <c r="C36" s="76"/>
      <c r="D36" s="76"/>
      <c r="E36" s="76"/>
      <c r="F36" s="76"/>
      <c r="G36" s="76"/>
    </row>
    <row r="37">
      <c r="A37" s="76" t="s">
        <v>96</v>
      </c>
      <c r="B37" s="76" t="s">
        <v>975</v>
      </c>
      <c r="C37" s="76"/>
      <c r="D37" s="76"/>
      <c r="E37" s="76"/>
      <c r="F37" s="76"/>
      <c r="G37" s="76"/>
    </row>
    <row r="38" hidden="1">
      <c r="A38" s="76" t="s">
        <v>75</v>
      </c>
      <c r="B38" s="76" t="s">
        <v>951</v>
      </c>
      <c r="C38" s="76"/>
      <c r="D38" s="76"/>
      <c r="E38" s="76"/>
      <c r="F38" s="76"/>
      <c r="G38" s="76"/>
    </row>
    <row r="39" hidden="1">
      <c r="A39" s="96" t="s">
        <v>976</v>
      </c>
      <c r="B39" s="76" t="s">
        <v>973</v>
      </c>
      <c r="C39" s="76"/>
      <c r="D39" s="76"/>
      <c r="E39" s="76"/>
      <c r="F39" s="76"/>
      <c r="G39" s="76"/>
    </row>
    <row r="40" hidden="1">
      <c r="A40" s="76" t="s">
        <v>76</v>
      </c>
      <c r="B40" s="76" t="s">
        <v>952</v>
      </c>
      <c r="C40" s="76"/>
      <c r="D40" s="76"/>
      <c r="E40" s="76"/>
      <c r="F40" s="76"/>
      <c r="G40" s="76"/>
    </row>
    <row r="41">
      <c r="A41" s="76" t="s">
        <v>112</v>
      </c>
      <c r="B41" s="76" t="s">
        <v>977</v>
      </c>
      <c r="C41" s="76"/>
      <c r="D41" s="76"/>
      <c r="E41" s="76"/>
      <c r="F41" s="76"/>
      <c r="G41" s="76"/>
    </row>
    <row r="42">
      <c r="A42" s="76" t="s">
        <v>123</v>
      </c>
      <c r="B42" s="76" t="s">
        <v>978</v>
      </c>
      <c r="C42" s="76"/>
      <c r="D42" s="76"/>
      <c r="E42" s="76"/>
      <c r="F42" s="76"/>
      <c r="G42" s="76"/>
    </row>
    <row r="43" hidden="1">
      <c r="A43" s="76" t="s">
        <v>79</v>
      </c>
      <c r="B43" s="76" t="s">
        <v>952</v>
      </c>
      <c r="C43" s="76"/>
      <c r="D43" s="76"/>
      <c r="E43" s="76"/>
      <c r="F43" s="76"/>
      <c r="G43" s="76"/>
    </row>
    <row r="44" hidden="1">
      <c r="A44" s="96" t="s">
        <v>979</v>
      </c>
      <c r="B44" s="76" t="s">
        <v>973</v>
      </c>
      <c r="C44" s="76"/>
      <c r="D44" s="76"/>
      <c r="E44" s="76"/>
      <c r="F44" s="76"/>
      <c r="G44" s="76"/>
    </row>
    <row r="45">
      <c r="A45" s="76" t="s">
        <v>126</v>
      </c>
      <c r="B45" s="76" t="s">
        <v>980</v>
      </c>
      <c r="C45" s="76"/>
      <c r="D45" s="76"/>
      <c r="E45" s="76"/>
      <c r="F45" s="76"/>
      <c r="G45" s="76"/>
    </row>
    <row r="46">
      <c r="A46" s="76" t="s">
        <v>67</v>
      </c>
      <c r="B46" s="76" t="s">
        <v>981</v>
      </c>
      <c r="C46" s="76"/>
      <c r="D46" s="76"/>
      <c r="E46" s="76"/>
      <c r="F46" s="76"/>
      <c r="G46" s="76"/>
    </row>
    <row r="47" hidden="1">
      <c r="A47" s="76" t="s">
        <v>686</v>
      </c>
      <c r="B47" s="76" t="s">
        <v>951</v>
      </c>
      <c r="C47" s="76"/>
      <c r="D47" s="76"/>
      <c r="E47" s="76"/>
      <c r="F47" s="76"/>
      <c r="G47" s="76"/>
    </row>
    <row r="48">
      <c r="A48" s="76" t="s">
        <v>189</v>
      </c>
      <c r="B48" s="96" t="s">
        <v>982</v>
      </c>
    </row>
    <row r="49">
      <c r="A49" s="76" t="s">
        <v>115</v>
      </c>
      <c r="B49" s="76" t="s">
        <v>983</v>
      </c>
      <c r="C49" s="76"/>
      <c r="D49" s="76"/>
      <c r="E49" s="76"/>
      <c r="F49" s="76"/>
      <c r="G49" s="76"/>
    </row>
    <row r="50">
      <c r="A50" s="76" t="s">
        <v>120</v>
      </c>
      <c r="B50" s="76" t="s">
        <v>984</v>
      </c>
      <c r="C50" s="76"/>
      <c r="D50" s="76"/>
      <c r="E50" s="76"/>
      <c r="F50" s="76"/>
      <c r="G50" s="76"/>
    </row>
    <row r="51">
      <c r="A51" s="76" t="s">
        <v>46</v>
      </c>
      <c r="B51" s="76" t="s">
        <v>985</v>
      </c>
      <c r="C51" s="76"/>
      <c r="D51" s="76"/>
      <c r="E51" s="76"/>
      <c r="F51" s="76"/>
      <c r="G51" s="76"/>
    </row>
    <row r="52">
      <c r="A52" s="76" t="s">
        <v>131</v>
      </c>
      <c r="B52" s="76" t="s">
        <v>986</v>
      </c>
      <c r="C52" s="76"/>
      <c r="D52" s="76"/>
      <c r="E52" s="76"/>
      <c r="F52" s="76"/>
      <c r="G52" s="76"/>
    </row>
    <row r="53">
      <c r="A53" s="76" t="s">
        <v>81</v>
      </c>
      <c r="B53" s="76" t="s">
        <v>987</v>
      </c>
      <c r="C53" s="76"/>
      <c r="D53" s="76"/>
      <c r="E53" s="76"/>
      <c r="F53" s="76"/>
      <c r="G53" s="76"/>
    </row>
    <row r="54" hidden="1">
      <c r="A54" s="76" t="s">
        <v>699</v>
      </c>
      <c r="B54" s="76" t="s">
        <v>951</v>
      </c>
      <c r="C54" s="76"/>
      <c r="D54" s="76"/>
      <c r="E54" s="76"/>
      <c r="F54" s="76"/>
      <c r="G54" s="76"/>
    </row>
    <row r="55">
      <c r="A55" s="76" t="s">
        <v>71</v>
      </c>
      <c r="B55" s="76" t="s">
        <v>988</v>
      </c>
      <c r="C55" s="76"/>
      <c r="D55" s="76"/>
      <c r="E55" s="76"/>
      <c r="F55" s="76"/>
      <c r="G55" s="76"/>
    </row>
    <row r="56" hidden="1">
      <c r="A56" s="76" t="s">
        <v>90</v>
      </c>
      <c r="B56" s="76" t="s">
        <v>952</v>
      </c>
      <c r="C56" s="76"/>
      <c r="D56" s="76"/>
      <c r="E56" s="76"/>
      <c r="F56" s="76"/>
      <c r="G56" s="76"/>
    </row>
    <row r="57">
      <c r="A57" s="76" t="s">
        <v>840</v>
      </c>
      <c r="B57" s="76" t="s">
        <v>989</v>
      </c>
      <c r="C57" s="76"/>
      <c r="D57" s="76"/>
      <c r="E57" s="76"/>
      <c r="F57" s="76"/>
      <c r="G57" s="76"/>
    </row>
    <row r="58">
      <c r="A58" s="76" t="s">
        <v>63</v>
      </c>
      <c r="B58" s="76" t="s">
        <v>990</v>
      </c>
      <c r="C58" s="76" t="s">
        <v>951</v>
      </c>
      <c r="D58" s="76"/>
      <c r="E58" s="76"/>
      <c r="F58" s="76"/>
      <c r="G58" s="76"/>
    </row>
    <row r="59">
      <c r="A59" s="76" t="s">
        <v>130</v>
      </c>
      <c r="B59" s="76" t="s">
        <v>991</v>
      </c>
      <c r="C59" s="76"/>
      <c r="D59" s="76"/>
      <c r="E59" s="76"/>
      <c r="F59" s="76"/>
      <c r="G59" s="76"/>
    </row>
    <row r="60" hidden="1">
      <c r="A60" s="76" t="s">
        <v>94</v>
      </c>
      <c r="B60" s="76" t="s">
        <v>952</v>
      </c>
      <c r="C60" s="76"/>
      <c r="D60" s="76"/>
      <c r="E60" s="76"/>
      <c r="F60" s="76"/>
      <c r="G60" s="76"/>
    </row>
    <row r="61">
      <c r="A61" s="76" t="s">
        <v>42</v>
      </c>
      <c r="B61" s="76" t="s">
        <v>992</v>
      </c>
      <c r="C61" s="76" t="s">
        <v>951</v>
      </c>
      <c r="D61" s="76"/>
      <c r="E61" s="76"/>
      <c r="F61" s="76"/>
      <c r="G61" s="76"/>
    </row>
    <row r="62">
      <c r="A62" s="76" t="s">
        <v>45</v>
      </c>
      <c r="B62" s="76" t="s">
        <v>993</v>
      </c>
      <c r="C62" s="76" t="s">
        <v>951</v>
      </c>
      <c r="D62" s="76"/>
      <c r="E62" s="76"/>
      <c r="F62" s="76"/>
      <c r="G62" s="76"/>
    </row>
    <row r="63">
      <c r="A63" s="76" t="s">
        <v>156</v>
      </c>
      <c r="B63" s="76" t="s">
        <v>994</v>
      </c>
      <c r="C63" s="76"/>
      <c r="D63" s="76"/>
      <c r="E63" s="76"/>
      <c r="F63" s="76"/>
      <c r="G63" s="76"/>
    </row>
    <row r="64" hidden="1">
      <c r="A64" s="76" t="s">
        <v>98</v>
      </c>
      <c r="B64" s="76" t="s">
        <v>952</v>
      </c>
      <c r="C64" s="76"/>
      <c r="D64" s="76"/>
      <c r="E64" s="76"/>
      <c r="F64" s="76"/>
      <c r="G64" s="76"/>
    </row>
    <row r="65">
      <c r="A65" s="76" t="s">
        <v>51</v>
      </c>
      <c r="B65" s="76" t="s">
        <v>995</v>
      </c>
      <c r="C65" s="76"/>
      <c r="D65" s="76"/>
      <c r="E65" s="76"/>
      <c r="F65" s="76"/>
      <c r="G65" s="76"/>
    </row>
    <row r="66" hidden="1">
      <c r="A66" s="76" t="s">
        <v>100</v>
      </c>
      <c r="B66" s="76" t="s">
        <v>952</v>
      </c>
      <c r="C66" s="76"/>
      <c r="D66" s="76"/>
      <c r="E66" s="76"/>
      <c r="F66" s="76"/>
      <c r="G66" s="76"/>
    </row>
    <row r="67" hidden="1">
      <c r="A67" s="76" t="s">
        <v>101</v>
      </c>
      <c r="B67" s="76" t="s">
        <v>951</v>
      </c>
      <c r="C67" s="76"/>
      <c r="D67" s="76"/>
      <c r="E67" s="76"/>
      <c r="F67" s="76"/>
      <c r="G67" s="76"/>
    </row>
    <row r="68" hidden="1">
      <c r="A68" s="76" t="s">
        <v>191</v>
      </c>
      <c r="B68" s="76" t="s">
        <v>951</v>
      </c>
      <c r="C68" s="76"/>
      <c r="D68" s="76"/>
      <c r="E68" s="76"/>
      <c r="F68" s="76"/>
      <c r="G68" s="76"/>
    </row>
    <row r="69" hidden="1">
      <c r="A69" s="76" t="s">
        <v>102</v>
      </c>
      <c r="B69" s="76" t="s">
        <v>951</v>
      </c>
      <c r="C69" s="76"/>
      <c r="D69" s="76"/>
      <c r="E69" s="76"/>
      <c r="F69" s="76"/>
      <c r="G69" s="76"/>
    </row>
    <row r="70">
      <c r="A70" s="76" t="s">
        <v>86</v>
      </c>
      <c r="B70" s="76" t="s">
        <v>995</v>
      </c>
      <c r="C70" s="76"/>
      <c r="D70" s="76"/>
      <c r="E70" s="76"/>
      <c r="F70" s="76"/>
      <c r="G70" s="76"/>
    </row>
    <row r="71">
      <c r="A71" s="76" t="s">
        <v>104</v>
      </c>
      <c r="B71" s="76" t="s">
        <v>996</v>
      </c>
      <c r="C71" s="76"/>
      <c r="D71" s="76"/>
      <c r="E71" s="76"/>
      <c r="F71" s="76"/>
      <c r="G71" s="76"/>
    </row>
    <row r="72">
      <c r="A72" s="76" t="s">
        <v>997</v>
      </c>
      <c r="B72" s="76" t="s">
        <v>998</v>
      </c>
      <c r="C72" s="76"/>
      <c r="D72" s="76"/>
      <c r="E72" s="76"/>
      <c r="F72" s="76"/>
      <c r="G72" s="76"/>
    </row>
    <row r="73">
      <c r="A73" s="96" t="s">
        <v>615</v>
      </c>
      <c r="B73" s="76" t="s">
        <v>999</v>
      </c>
      <c r="C73" s="76"/>
      <c r="D73" s="76"/>
      <c r="E73" s="76"/>
      <c r="F73" s="76"/>
      <c r="G73" s="76"/>
    </row>
    <row r="74" hidden="1">
      <c r="A74" s="76" t="s">
        <v>106</v>
      </c>
      <c r="B74" s="76" t="s">
        <v>952</v>
      </c>
      <c r="C74" s="76"/>
      <c r="D74" s="76"/>
      <c r="E74" s="76"/>
      <c r="F74" s="76"/>
      <c r="G74" s="76"/>
    </row>
    <row r="75" hidden="1">
      <c r="A75" s="76" t="s">
        <v>109</v>
      </c>
      <c r="B75" s="76" t="s">
        <v>952</v>
      </c>
      <c r="C75" s="76"/>
      <c r="D75" s="76"/>
      <c r="E75" s="76"/>
      <c r="F75" s="76"/>
      <c r="G75" s="76"/>
    </row>
    <row r="76" hidden="1">
      <c r="A76" s="76" t="s">
        <v>744</v>
      </c>
      <c r="B76" s="76" t="s">
        <v>1000</v>
      </c>
      <c r="C76" s="76"/>
      <c r="D76" s="76"/>
      <c r="E76" s="76"/>
      <c r="F76" s="76"/>
      <c r="G76" s="76"/>
    </row>
    <row r="77">
      <c r="A77" s="76" t="s">
        <v>150</v>
      </c>
      <c r="B77" s="96" t="s">
        <v>1001</v>
      </c>
    </row>
    <row r="78">
      <c r="A78" s="76" t="s">
        <v>88</v>
      </c>
      <c r="B78" s="76" t="s">
        <v>1002</v>
      </c>
      <c r="C78" s="76"/>
      <c r="D78" s="76"/>
      <c r="E78" s="76"/>
      <c r="F78" s="76"/>
      <c r="G78" s="76"/>
    </row>
    <row r="79" hidden="1">
      <c r="A79" s="76" t="s">
        <v>113</v>
      </c>
      <c r="B79" s="76" t="s">
        <v>952</v>
      </c>
      <c r="C79" s="76"/>
      <c r="D79" s="76"/>
      <c r="E79" s="76"/>
      <c r="F79" s="76"/>
      <c r="G79" s="76"/>
    </row>
    <row r="80" hidden="1">
      <c r="A80" s="76" t="s">
        <v>114</v>
      </c>
      <c r="B80" s="76" t="s">
        <v>952</v>
      </c>
      <c r="C80" s="76"/>
      <c r="D80" s="76"/>
      <c r="E80" s="76"/>
      <c r="F80" s="76"/>
      <c r="G80" s="76"/>
    </row>
    <row r="81">
      <c r="A81" s="76" t="s">
        <v>190</v>
      </c>
      <c r="B81" s="76" t="s">
        <v>1003</v>
      </c>
      <c r="C81" s="76"/>
      <c r="D81" s="41" t="s">
        <v>1004</v>
      </c>
      <c r="E81" s="41"/>
      <c r="F81" s="41" t="s">
        <v>1005</v>
      </c>
      <c r="G81" s="41" t="s">
        <v>1006</v>
      </c>
    </row>
    <row r="82">
      <c r="A82" s="76" t="s">
        <v>167</v>
      </c>
      <c r="B82" s="76" t="s">
        <v>1007</v>
      </c>
      <c r="C82" s="76"/>
      <c r="D82" s="76"/>
      <c r="E82" s="76"/>
      <c r="F82" s="76"/>
      <c r="G82" s="76"/>
    </row>
    <row r="83" hidden="1">
      <c r="A83" s="76" t="s">
        <v>764</v>
      </c>
      <c r="B83" s="76" t="s">
        <v>1008</v>
      </c>
      <c r="C83" s="76"/>
      <c r="D83" s="76"/>
      <c r="E83" s="76"/>
      <c r="F83" s="76"/>
      <c r="G83" s="76"/>
    </row>
    <row r="84">
      <c r="A84" s="76" t="s">
        <v>55</v>
      </c>
      <c r="B84" s="76" t="s">
        <v>1009</v>
      </c>
      <c r="C84" s="76"/>
      <c r="D84" s="76"/>
      <c r="E84" s="76"/>
      <c r="F84" s="76"/>
      <c r="G84" s="76"/>
    </row>
    <row r="85">
      <c r="A85" s="76" t="s">
        <v>141</v>
      </c>
      <c r="B85" s="76" t="s">
        <v>1010</v>
      </c>
      <c r="C85" s="76"/>
      <c r="D85" s="76"/>
      <c r="E85" s="76"/>
      <c r="F85" s="76"/>
      <c r="G85" s="76"/>
    </row>
    <row r="86">
      <c r="A86" s="76" t="s">
        <v>145</v>
      </c>
      <c r="B86" s="76" t="s">
        <v>1011</v>
      </c>
      <c r="C86" s="76"/>
      <c r="D86" s="76"/>
      <c r="E86" s="76"/>
      <c r="F86" s="76"/>
      <c r="G86" s="76"/>
    </row>
    <row r="87" hidden="1">
      <c r="A87" s="76" t="s">
        <v>121</v>
      </c>
      <c r="B87" s="76" t="s">
        <v>952</v>
      </c>
      <c r="C87" s="76"/>
      <c r="D87" s="76"/>
      <c r="E87" s="76"/>
      <c r="F87" s="76"/>
      <c r="G87" s="76"/>
    </row>
    <row r="88" hidden="1">
      <c r="A88" s="76" t="s">
        <v>122</v>
      </c>
      <c r="B88" s="76" t="s">
        <v>952</v>
      </c>
      <c r="C88" s="76"/>
      <c r="D88" s="76"/>
      <c r="E88" s="76"/>
      <c r="F88" s="76"/>
      <c r="G88" s="76"/>
    </row>
    <row r="89">
      <c r="A89" s="76" t="s">
        <v>87</v>
      </c>
      <c r="B89" s="76" t="s">
        <v>1012</v>
      </c>
      <c r="C89" s="76"/>
      <c r="D89" s="76"/>
      <c r="E89" s="76"/>
      <c r="F89" s="76"/>
      <c r="G89" s="76"/>
    </row>
    <row r="90">
      <c r="A90" s="76" t="s">
        <v>809</v>
      </c>
      <c r="B90" s="76" t="s">
        <v>1013</v>
      </c>
      <c r="C90" s="76"/>
      <c r="D90" s="76"/>
      <c r="E90" s="76"/>
      <c r="F90" s="76"/>
      <c r="G90" s="76"/>
    </row>
    <row r="91" hidden="1">
      <c r="A91" s="76" t="s">
        <v>124</v>
      </c>
      <c r="B91" s="76" t="s">
        <v>952</v>
      </c>
      <c r="C91" s="76"/>
      <c r="D91" s="76"/>
      <c r="E91" s="76"/>
      <c r="F91" s="76"/>
      <c r="G91" s="76"/>
    </row>
    <row r="92" hidden="1">
      <c r="A92" s="76" t="s">
        <v>125</v>
      </c>
      <c r="B92" s="76" t="s">
        <v>952</v>
      </c>
      <c r="C92" s="76"/>
      <c r="D92" s="76"/>
      <c r="E92" s="76"/>
      <c r="F92" s="76"/>
      <c r="G92" s="76"/>
    </row>
    <row r="93" hidden="1">
      <c r="A93" s="76" t="s">
        <v>10</v>
      </c>
      <c r="B93" s="76" t="s">
        <v>952</v>
      </c>
      <c r="C93" s="76"/>
      <c r="D93" s="76"/>
      <c r="E93" s="76"/>
      <c r="F93" s="76"/>
      <c r="G93" s="76"/>
    </row>
    <row r="94" hidden="1">
      <c r="A94" s="96" t="s">
        <v>790</v>
      </c>
      <c r="B94" s="76" t="s">
        <v>973</v>
      </c>
      <c r="C94" s="76"/>
      <c r="D94" s="76"/>
      <c r="E94" s="76"/>
      <c r="F94" s="76"/>
      <c r="G94" s="76"/>
    </row>
    <row r="95">
      <c r="A95" s="76" t="s">
        <v>160</v>
      </c>
      <c r="B95" s="96" t="s">
        <v>1014</v>
      </c>
    </row>
    <row r="96">
      <c r="A96" s="76" t="s">
        <v>95</v>
      </c>
      <c r="B96" s="76" t="s">
        <v>1015</v>
      </c>
      <c r="C96" s="76"/>
      <c r="D96" s="76"/>
      <c r="E96" s="76"/>
      <c r="F96" s="76"/>
      <c r="G96" s="76"/>
    </row>
    <row r="97">
      <c r="A97" s="96" t="s">
        <v>630</v>
      </c>
      <c r="B97" s="76" t="s">
        <v>1016</v>
      </c>
      <c r="C97" s="76" t="s">
        <v>951</v>
      </c>
      <c r="D97" s="76"/>
      <c r="E97" s="76"/>
      <c r="F97" s="76"/>
      <c r="G97" s="76"/>
    </row>
    <row r="98" hidden="1">
      <c r="A98" s="76" t="s">
        <v>129</v>
      </c>
      <c r="B98" s="76" t="s">
        <v>951</v>
      </c>
      <c r="C98" s="76"/>
      <c r="D98" s="76"/>
      <c r="E98" s="76"/>
      <c r="F98" s="76"/>
      <c r="G98" s="76"/>
    </row>
    <row r="99">
      <c r="A99" s="76" t="s">
        <v>99</v>
      </c>
      <c r="B99" s="76" t="s">
        <v>1017</v>
      </c>
      <c r="C99" s="76"/>
      <c r="D99" s="76"/>
      <c r="E99" s="76"/>
      <c r="F99" s="76"/>
      <c r="G99" s="76"/>
    </row>
    <row r="100">
      <c r="A100" s="76" t="s">
        <v>882</v>
      </c>
      <c r="B100" s="76" t="s">
        <v>1018</v>
      </c>
      <c r="C100" s="76"/>
      <c r="D100" s="76"/>
      <c r="E100" s="76"/>
      <c r="F100" s="76"/>
      <c r="G100" s="76"/>
    </row>
    <row r="101">
      <c r="A101" s="76" t="s">
        <v>97</v>
      </c>
      <c r="B101" s="76" t="s">
        <v>1019</v>
      </c>
      <c r="C101" s="76"/>
      <c r="D101" s="76"/>
      <c r="E101" s="76"/>
      <c r="F101" s="76"/>
      <c r="G101" s="76"/>
    </row>
    <row r="102">
      <c r="A102" s="76" t="s">
        <v>127</v>
      </c>
      <c r="B102" s="76" t="s">
        <v>1020</v>
      </c>
      <c r="C102" s="76"/>
      <c r="D102" s="76"/>
      <c r="E102" s="76"/>
      <c r="F102" s="76"/>
      <c r="G102" s="76"/>
    </row>
    <row r="103">
      <c r="A103" s="76" t="s">
        <v>93</v>
      </c>
      <c r="B103" s="76" t="s">
        <v>1021</v>
      </c>
      <c r="C103" s="76" t="s">
        <v>951</v>
      </c>
      <c r="D103" s="76"/>
      <c r="E103" s="76"/>
      <c r="F103" s="76"/>
      <c r="G103" s="76"/>
    </row>
    <row r="104">
      <c r="A104" s="76" t="s">
        <v>799</v>
      </c>
      <c r="B104" s="76" t="s">
        <v>1022</v>
      </c>
      <c r="C104" s="76"/>
      <c r="D104" s="76"/>
      <c r="E104" s="76"/>
      <c r="F104" s="76"/>
      <c r="G104" s="76"/>
    </row>
    <row r="105" hidden="1">
      <c r="A105" s="96" t="s">
        <v>179</v>
      </c>
      <c r="B105" s="76" t="s">
        <v>1023</v>
      </c>
      <c r="C105" s="76"/>
      <c r="D105" s="76"/>
      <c r="E105" s="76"/>
      <c r="F105" s="76"/>
      <c r="G105" s="76"/>
    </row>
    <row r="106" hidden="1">
      <c r="A106" s="76" t="s">
        <v>136</v>
      </c>
      <c r="B106" s="76" t="s">
        <v>951</v>
      </c>
      <c r="C106" s="76"/>
      <c r="D106" s="76"/>
      <c r="E106" s="76"/>
      <c r="F106" s="76"/>
      <c r="G106" s="76"/>
    </row>
    <row r="107">
      <c r="A107" s="76" t="s">
        <v>1024</v>
      </c>
      <c r="B107" s="76" t="s">
        <v>1025</v>
      </c>
      <c r="C107" s="76"/>
      <c r="D107" s="76"/>
      <c r="E107" s="76"/>
      <c r="F107" s="76"/>
      <c r="G107" s="76"/>
    </row>
    <row r="108">
      <c r="A108" s="96" t="s">
        <v>572</v>
      </c>
      <c r="B108" s="76" t="s">
        <v>1026</v>
      </c>
      <c r="C108" s="76" t="s">
        <v>944</v>
      </c>
      <c r="D108" s="76"/>
      <c r="E108" s="76"/>
      <c r="F108" s="76"/>
      <c r="G108" s="76"/>
    </row>
    <row r="109" hidden="1">
      <c r="A109" s="76" t="s">
        <v>184</v>
      </c>
      <c r="B109" s="76" t="s">
        <v>952</v>
      </c>
      <c r="C109" s="76"/>
      <c r="D109" s="76"/>
      <c r="E109" s="76"/>
      <c r="F109" s="76"/>
      <c r="G109" s="76"/>
    </row>
    <row r="110">
      <c r="A110" s="76" t="s">
        <v>84</v>
      </c>
      <c r="B110" s="76" t="s">
        <v>1027</v>
      </c>
      <c r="C110" s="76"/>
      <c r="D110" s="41" t="s">
        <v>1028</v>
      </c>
      <c r="E110" s="41"/>
      <c r="F110" s="41" t="s">
        <v>1005</v>
      </c>
      <c r="G110" s="41" t="s">
        <v>1006</v>
      </c>
    </row>
    <row r="111" hidden="1">
      <c r="A111" s="96" t="s">
        <v>827</v>
      </c>
      <c r="B111" s="76" t="s">
        <v>973</v>
      </c>
      <c r="C111" s="76"/>
      <c r="D111" s="76"/>
      <c r="E111" s="76"/>
      <c r="F111" s="76"/>
      <c r="G111" s="76"/>
    </row>
    <row r="112" hidden="1">
      <c r="A112" s="76" t="s">
        <v>830</v>
      </c>
      <c r="B112" s="76" t="s">
        <v>951</v>
      </c>
      <c r="C112" s="76"/>
      <c r="D112" s="76"/>
      <c r="E112" s="76"/>
      <c r="F112" s="76"/>
      <c r="G112" s="76"/>
    </row>
    <row r="113">
      <c r="A113" s="96" t="s">
        <v>178</v>
      </c>
      <c r="B113" s="76" t="s">
        <v>1029</v>
      </c>
      <c r="C113" s="76"/>
      <c r="D113" s="76"/>
      <c r="E113" s="76"/>
      <c r="F113" s="76"/>
      <c r="G113" s="76"/>
    </row>
    <row r="114">
      <c r="A114" s="76" t="s">
        <v>7</v>
      </c>
      <c r="B114" s="76" t="s">
        <v>1029</v>
      </c>
      <c r="C114" s="76"/>
      <c r="D114" s="76"/>
      <c r="E114" s="76"/>
      <c r="F114" s="76"/>
      <c r="G114" s="76"/>
    </row>
    <row r="115">
      <c r="A115" s="96" t="s">
        <v>777</v>
      </c>
      <c r="B115" s="76" t="s">
        <v>1030</v>
      </c>
      <c r="C115" s="76"/>
      <c r="D115" s="76"/>
      <c r="E115" s="76"/>
      <c r="F115" s="76"/>
      <c r="G115" s="76"/>
    </row>
    <row r="116">
      <c r="A116" s="76" t="s">
        <v>1031</v>
      </c>
      <c r="B116" s="76" t="s">
        <v>1032</v>
      </c>
      <c r="C116" s="76"/>
      <c r="D116" s="76"/>
      <c r="E116" s="76"/>
      <c r="F116" s="76"/>
      <c r="G116" s="76"/>
    </row>
    <row r="117">
      <c r="A117" s="76" t="s">
        <v>59</v>
      </c>
      <c r="B117" s="76" t="s">
        <v>1033</v>
      </c>
      <c r="C117" s="76"/>
      <c r="D117" s="76"/>
      <c r="E117" s="76"/>
      <c r="F117" s="76"/>
      <c r="G117" s="76"/>
    </row>
    <row r="118" hidden="1">
      <c r="A118" s="76" t="s">
        <v>146</v>
      </c>
      <c r="B118" s="76" t="s">
        <v>952</v>
      </c>
      <c r="C118" s="76"/>
      <c r="D118" s="76"/>
      <c r="E118" s="76"/>
      <c r="F118" s="76"/>
      <c r="G118" s="76"/>
    </row>
    <row r="119" hidden="1">
      <c r="A119" s="76" t="s">
        <v>849</v>
      </c>
      <c r="B119" s="76" t="s">
        <v>952</v>
      </c>
      <c r="C119" s="76"/>
      <c r="D119" s="76"/>
      <c r="E119" s="76"/>
      <c r="F119" s="76"/>
      <c r="G119" s="76"/>
    </row>
    <row r="120" hidden="1">
      <c r="A120" s="96" t="s">
        <v>183</v>
      </c>
      <c r="B120" s="76" t="s">
        <v>951</v>
      </c>
      <c r="C120" s="76"/>
      <c r="D120" s="76"/>
      <c r="E120" s="76"/>
      <c r="F120" s="76"/>
      <c r="G120" s="76"/>
    </row>
    <row r="121" hidden="1">
      <c r="A121" s="76" t="s">
        <v>148</v>
      </c>
      <c r="B121" s="76" t="s">
        <v>952</v>
      </c>
      <c r="C121" s="76"/>
      <c r="D121" s="76"/>
      <c r="E121" s="76"/>
      <c r="F121" s="76"/>
      <c r="G121" s="76"/>
    </row>
    <row r="122">
      <c r="A122" s="76" t="s">
        <v>137</v>
      </c>
      <c r="B122" s="76" t="s">
        <v>1034</v>
      </c>
      <c r="C122" s="76"/>
      <c r="D122" s="76"/>
      <c r="E122" s="76"/>
      <c r="F122" s="76"/>
      <c r="G122" s="76"/>
    </row>
    <row r="123">
      <c r="A123" s="76" t="s">
        <v>168</v>
      </c>
      <c r="B123" s="76" t="s">
        <v>1035</v>
      </c>
      <c r="C123" s="76"/>
      <c r="D123" s="76"/>
      <c r="E123" s="76"/>
      <c r="F123" s="76"/>
      <c r="G123" s="76"/>
    </row>
    <row r="124" hidden="1">
      <c r="A124" s="76" t="s">
        <v>151</v>
      </c>
      <c r="B124" s="96" t="s">
        <v>951</v>
      </c>
    </row>
    <row r="125" hidden="1">
      <c r="A125" s="76" t="s">
        <v>153</v>
      </c>
      <c r="B125" s="76" t="s">
        <v>952</v>
      </c>
      <c r="C125" s="76"/>
      <c r="D125" s="76"/>
      <c r="E125" s="76"/>
      <c r="F125" s="76"/>
      <c r="G125" s="76"/>
    </row>
    <row r="126">
      <c r="A126" s="76" t="s">
        <v>175</v>
      </c>
      <c r="B126" s="76" t="s">
        <v>1036</v>
      </c>
      <c r="C126" s="76"/>
      <c r="D126" s="76"/>
      <c r="E126" s="76"/>
      <c r="F126" s="76"/>
      <c r="G126" s="76"/>
    </row>
    <row r="127" hidden="1">
      <c r="A127" s="76" t="s">
        <v>185</v>
      </c>
      <c r="B127" s="76" t="s">
        <v>952</v>
      </c>
      <c r="C127" s="76"/>
      <c r="D127" s="76"/>
      <c r="E127" s="76"/>
      <c r="F127" s="76"/>
      <c r="G127" s="76"/>
    </row>
    <row r="128">
      <c r="A128" s="76" t="s">
        <v>74</v>
      </c>
      <c r="B128" s="76" t="s">
        <v>1037</v>
      </c>
      <c r="C128" s="76"/>
      <c r="D128" s="76"/>
      <c r="E128" s="76"/>
      <c r="F128" s="10" t="s">
        <v>971</v>
      </c>
      <c r="G128" s="41" t="s">
        <v>1038</v>
      </c>
    </row>
    <row r="129">
      <c r="A129" s="96" t="s">
        <v>181</v>
      </c>
      <c r="B129" s="76" t="s">
        <v>1039</v>
      </c>
      <c r="C129" s="76"/>
      <c r="D129" s="76"/>
      <c r="E129" s="76"/>
      <c r="F129" s="76"/>
      <c r="G129" s="76"/>
    </row>
    <row r="130">
      <c r="A130" s="76" t="s">
        <v>598</v>
      </c>
      <c r="B130" s="76" t="s">
        <v>1040</v>
      </c>
      <c r="C130" s="76" t="s">
        <v>1041</v>
      </c>
      <c r="D130" s="76"/>
      <c r="E130" s="76"/>
      <c r="F130" s="76"/>
      <c r="G130" s="76"/>
    </row>
    <row r="131">
      <c r="A131" s="76" t="s">
        <v>738</v>
      </c>
      <c r="B131" s="76" t="s">
        <v>1042</v>
      </c>
      <c r="C131" s="76"/>
      <c r="D131" s="76"/>
      <c r="E131" s="76"/>
      <c r="F131" s="76"/>
      <c r="G131" s="76"/>
    </row>
    <row r="132" hidden="1">
      <c r="A132" s="76" t="s">
        <v>188</v>
      </c>
      <c r="B132" s="76" t="s">
        <v>951</v>
      </c>
      <c r="C132" s="76"/>
      <c r="D132" s="76"/>
      <c r="E132" s="76"/>
      <c r="F132" s="76"/>
      <c r="G132" s="76"/>
    </row>
    <row r="133">
      <c r="A133" s="76" t="s">
        <v>138</v>
      </c>
      <c r="B133" s="76" t="s">
        <v>1043</v>
      </c>
      <c r="C133" s="76"/>
      <c r="D133" s="76"/>
      <c r="E133" s="76"/>
      <c r="F133" s="76"/>
      <c r="G133" s="76"/>
    </row>
    <row r="134" hidden="1">
      <c r="A134" s="76" t="s">
        <v>159</v>
      </c>
      <c r="B134" s="76" t="s">
        <v>952</v>
      </c>
      <c r="C134" s="76"/>
      <c r="D134" s="76"/>
      <c r="E134" s="76"/>
      <c r="F134" s="76"/>
      <c r="G134" s="76"/>
    </row>
    <row r="135">
      <c r="A135" s="76" t="s">
        <v>1044</v>
      </c>
      <c r="B135" s="76" t="s">
        <v>1045</v>
      </c>
      <c r="C135" s="76"/>
      <c r="D135" s="76"/>
      <c r="E135" s="76"/>
      <c r="F135" s="76"/>
      <c r="G135" s="76"/>
    </row>
    <row r="136">
      <c r="A136" s="76" t="s">
        <v>165</v>
      </c>
      <c r="B136" s="76" t="s">
        <v>1046</v>
      </c>
      <c r="C136" s="76"/>
      <c r="D136" s="76"/>
      <c r="E136" s="76"/>
      <c r="F136" s="76"/>
      <c r="G136" s="76"/>
    </row>
    <row r="137" hidden="1">
      <c r="A137" s="76" t="s">
        <v>879</v>
      </c>
      <c r="B137" s="76" t="s">
        <v>952</v>
      </c>
      <c r="C137" s="76"/>
      <c r="D137" s="76"/>
      <c r="E137" s="76"/>
      <c r="F137" s="76"/>
      <c r="G137" s="76"/>
    </row>
    <row r="138" hidden="1">
      <c r="A138" s="76" t="s">
        <v>1047</v>
      </c>
      <c r="B138" s="76" t="s">
        <v>952</v>
      </c>
      <c r="C138" s="76"/>
      <c r="D138" s="76"/>
      <c r="E138" s="76"/>
      <c r="F138" s="76"/>
      <c r="G138" s="76"/>
    </row>
    <row r="139">
      <c r="A139" s="76" t="s">
        <v>103</v>
      </c>
      <c r="B139" s="76" t="s">
        <v>1048</v>
      </c>
      <c r="C139" s="76"/>
      <c r="D139" s="76"/>
      <c r="E139" s="76"/>
      <c r="F139" s="76"/>
      <c r="G139" s="76"/>
    </row>
    <row r="140" hidden="1">
      <c r="A140" s="76" t="s">
        <v>164</v>
      </c>
      <c r="B140" s="76" t="s">
        <v>952</v>
      </c>
      <c r="C140" s="76"/>
      <c r="D140" s="76"/>
      <c r="E140" s="76"/>
      <c r="F140" s="76"/>
      <c r="G140" s="76"/>
    </row>
    <row r="141">
      <c r="A141" s="76" t="s">
        <v>596</v>
      </c>
      <c r="B141" s="76"/>
      <c r="C141" s="76"/>
      <c r="D141" s="76"/>
      <c r="E141" s="76"/>
      <c r="F141" s="76"/>
      <c r="G141" s="76"/>
    </row>
    <row r="142" hidden="1">
      <c r="A142" s="76" t="s">
        <v>166</v>
      </c>
      <c r="B142" s="76" t="s">
        <v>951</v>
      </c>
      <c r="C142" s="76"/>
      <c r="D142" s="76"/>
      <c r="E142" s="76"/>
      <c r="F142" s="76"/>
      <c r="G142" s="76"/>
    </row>
    <row r="143">
      <c r="A143" s="76" t="s">
        <v>659</v>
      </c>
      <c r="B143" s="76"/>
      <c r="C143" s="76"/>
      <c r="D143" s="76"/>
      <c r="E143" s="76"/>
      <c r="F143" s="76"/>
      <c r="G143" s="76"/>
    </row>
    <row r="144">
      <c r="A144" s="76" t="s">
        <v>77</v>
      </c>
      <c r="B144" s="76"/>
      <c r="C144" s="76"/>
      <c r="D144" s="76"/>
      <c r="E144" s="76"/>
      <c r="F144" s="76"/>
      <c r="G144" s="76"/>
    </row>
    <row r="145">
      <c r="A145" s="96" t="s">
        <v>1049</v>
      </c>
      <c r="B145" s="76"/>
      <c r="C145" s="76"/>
      <c r="D145" s="76"/>
      <c r="E145" s="76"/>
      <c r="F145" s="76"/>
      <c r="G145" s="76"/>
    </row>
    <row r="146">
      <c r="A146" s="76" t="s">
        <v>118</v>
      </c>
      <c r="B146" s="76"/>
      <c r="C146" s="76"/>
      <c r="D146" s="76"/>
      <c r="E146" s="76"/>
      <c r="F146" s="76"/>
      <c r="G146" s="76"/>
    </row>
    <row r="147">
      <c r="A147" s="76" t="s">
        <v>1050</v>
      </c>
      <c r="B147" s="76"/>
      <c r="C147" s="76"/>
      <c r="D147" s="76"/>
      <c r="E147" s="76"/>
      <c r="F147" s="76"/>
      <c r="G147" s="76"/>
    </row>
    <row r="148" hidden="1">
      <c r="A148" s="76" t="s">
        <v>172</v>
      </c>
      <c r="B148" s="76" t="s">
        <v>952</v>
      </c>
      <c r="C148" s="76"/>
      <c r="D148" s="76"/>
      <c r="E148" s="76"/>
      <c r="F148" s="76"/>
      <c r="G148" s="76"/>
    </row>
    <row r="149">
      <c r="A149" s="96" t="s">
        <v>182</v>
      </c>
      <c r="B149" s="76"/>
      <c r="C149" s="76"/>
      <c r="D149" s="76"/>
      <c r="E149" s="76"/>
      <c r="F149" s="76"/>
      <c r="G149" s="76"/>
    </row>
    <row r="150">
      <c r="A150" s="76" t="s">
        <v>169</v>
      </c>
      <c r="B150" s="76"/>
      <c r="C150" s="76"/>
      <c r="D150" s="76"/>
      <c r="E150" s="76"/>
      <c r="F150" s="76"/>
      <c r="G150" s="76"/>
    </row>
    <row r="151" hidden="1">
      <c r="A151" s="76" t="s">
        <v>176</v>
      </c>
      <c r="B151" s="76" t="s">
        <v>952</v>
      </c>
      <c r="C151" s="76"/>
      <c r="D151" s="76"/>
      <c r="E151" s="76"/>
      <c r="F151" s="76"/>
      <c r="G151" s="76"/>
    </row>
  </sheetData>
  <autoFilter ref="$A$1:$C$151">
    <filterColumn colId="1">
      <filters blank="1">
        <filter val="Nja - S2 stämmer, hon läser skiljetecken fel i S3 och 2022 som 2023 i S1"/>
        <filter val="Nja - missar att det är brutet räkenskapsår. Tar bara CO2 och inte CO2e för S1"/>
        <filter val="Nej - hittar bara 2022"/>
        <filter val="Nej - hittar S1, inte S2 eller S3"/>
        <filter val="Nja - S1 och S2 stämmer, för S3 väljer hon ett värde."/>
        <filter val="Nja - S1 stämmer, S2 är fel"/>
        <filter val="Nja - S3 stämmer inte (tar underkategori)"/>
        <filter val="Nja - en siffra fel i S2. Inte hela namnet"/>
        <filter val="Nja - S1 och S2 stämmer, oklart vad som händer med S3"/>
        <filter val="Nja - S3 bara en andel"/>
        <filter val="Nja - Nästan alla kategorier i S3 stämmer"/>
        <filter val="Nja - S1 stämmer, hon lägger på en siffra på S2"/>
        <filter val="Nja - S2 stämmer, S3 är påhittad"/>
        <filter val="Nej - hittar inte S2, S3 är förväxlad med totalen"/>
        <filter val="Nja - S3 stämmer. Konstigt namn"/>
        <filter val="Nja - missar en siffra i S1"/>
        <filter val="Nej - rapporterar 2022 som 2023"/>
        <filter val="Nja - S1 och S2 stämmer, hittar på S3?"/>
        <filter val="Nja - rapporterar 2023 som 2022"/>
        <filter val="Nja - väljer S2 LB"/>
        <filter val="Nja - kallar 2023 för 2021"/>
        <filter val="Nej - S2 stämmer, noh hittar inte S3 och lägger till en siffra på S1 från cellen intill"/>
        <filter val="Nja - S1 och S3 stämmer, hittar ej S2"/>
        <filter val="Nej - hittar bara 2019"/>
        <filter val="Nja - hittar inte S3 eller finansierade utsläpp"/>
        <filter val="Nja - S1 stämmer inte. Hittar inte finansierade utsläpp"/>
        <filter val="Nej - återger 2021"/>
        <filter val="Nja - rapporterar 2022 som 2023"/>
        <filter val="Nja - lägger till en siffra på S3"/>
        <filter val="Nja - lägger till en siffra på S2"/>
        <filter val="Nja - S1 och S2 stämmer, hittar ej S3 (uppbrutet)"/>
        <filter val="Nej - redovisar 2020/2021 som 2021. Dessutom redovisar hon sammanslagna 4&amp;9 som 4"/>
        <filter val="Nej - Hittar inte 2023"/>
        <filter val="Nej - Rapporterar 2023 som 2022"/>
        <filter val="Nja - läser S1&amp;S2 som S1 och S3 som S2"/>
        <filter val="Nja - S1 är från 2022"/>
        <filter val="Nja - S3 stämmer, hon läser tabellen snett för S1 och S2"/>
        <filter val="Nja - lägger till en siffra i S1"/>
        <filter val="Nja - Väljer LB för S2"/>
        <filter val="Nja - hon gör inte fel men hittar inte bara Lundbergs utan hela gruppen"/>
        <filter val="Nja - S3 stämmer inte, hon väljer bara uppströms"/>
        <filter val="Nej - hittar inget"/>
        <filter val="Nja - Hittar inte S2"/>
        <filter val="Nej - läser totalen som S2"/>
        <filter val="Nej, läser tabellen snett (kanske fotnot som siffra)"/>
        <filter val="Nja - hittar inte S3"/>
        <filter val="Nja - hittar inte S1"/>
        <filter val="Nja - S2 och S3 stämmer, S1 är från 2022"/>
        <filter val="Nja - hittar inte S2"/>
        <filter val="Nej - lägger till fotnoter som värden, S3 vissa rätt vissa fel"/>
        <filter val="Nej - redovisar bara Sverige"/>
        <filter val="Nja - läser S2 från kolumnen intill"/>
        <filter val="Nja - S3 stämmer, hon lägger till siffror från kolumnen intill på S1 och S2"/>
        <filter val="Nej - bara S2 stämmer"/>
        <filter val="Nej - hittar inte 2023"/>
        <filter val="Nja - S1 och S3 stämmer, hittar inte S2"/>
        <filter val="Nej"/>
        <filter val="Nej - Garbo hittar inget"/>
        <filter val="Nja - Hittar inte namnet, men siffrorna stämmer"/>
        <filter val="Nja - S3 stämmer, S1 och S2 är fel läst ur tabellen"/>
        <filter val="Nja - väljer LB för S2"/>
        <filter val="Nej - Fel S2, läser totalen som S3"/>
        <filter val="Nja - S3 stämmer inte"/>
        <filter val="Nej - S1 fel (lägger till siffra), S2 fel (väljer S1+S2), S3 rätt men hon missar finansierade utsläpp"/>
        <filter val="Nja - S2 stämmer inte"/>
        <filter val="Nja - S3 är fel, ihopmixad med totalen"/>
      </filters>
    </filterColumn>
    <sortState ref="A1:C151">
      <sortCondition ref="B1:B151"/>
    </sortState>
  </autoFilter>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hidden="1" min="1" max="1" width="6.63"/>
    <col customWidth="1" min="6" max="6" width="27.5"/>
    <col customWidth="1" min="7" max="7" width="45.25"/>
    <col customWidth="1" min="8" max="8" width="52.13"/>
    <col customWidth="1" min="9" max="9" width="36.88"/>
    <col customWidth="1" min="10" max="10" width="37.25"/>
    <col customWidth="1" min="11" max="11" width="34.88"/>
    <col customWidth="1" min="12" max="12" width="19.38"/>
    <col customWidth="1" min="13" max="13" width="15.25"/>
    <col customWidth="1" min="21" max="21" width="5.25"/>
    <col customWidth="1" min="23" max="23" width="6.25"/>
    <col customWidth="1" min="25" max="26" width="27.13"/>
    <col hidden="1" min="34" max="69" width="12.63"/>
  </cols>
  <sheetData>
    <row r="1">
      <c r="C1" s="49" t="s">
        <v>192</v>
      </c>
      <c r="F1" s="119" t="s">
        <v>1051</v>
      </c>
      <c r="M1" s="57"/>
      <c r="N1" s="51" t="s">
        <v>492</v>
      </c>
      <c r="U1" s="52" t="s">
        <v>517</v>
      </c>
      <c r="Z1" s="120" t="s">
        <v>518</v>
      </c>
      <c r="AA1" s="56" t="s">
        <v>503</v>
      </c>
      <c r="AH1" s="58" t="s">
        <v>512</v>
      </c>
      <c r="AO1" s="96" t="s">
        <v>513</v>
      </c>
      <c r="AU1" s="96" t="s">
        <v>514</v>
      </c>
      <c r="BA1" s="96" t="s">
        <v>515</v>
      </c>
    </row>
    <row r="2">
      <c r="A2" s="70" t="s">
        <v>1052</v>
      </c>
      <c r="B2" s="64" t="s">
        <v>41</v>
      </c>
      <c r="C2" s="66" t="s">
        <v>211</v>
      </c>
      <c r="D2" s="66" t="s">
        <v>361</v>
      </c>
      <c r="E2" s="67" t="s">
        <v>455</v>
      </c>
      <c r="F2" s="121" t="s">
        <v>938</v>
      </c>
      <c r="G2" s="122" t="s">
        <v>1053</v>
      </c>
      <c r="H2" s="122" t="s">
        <v>1054</v>
      </c>
      <c r="I2" s="122" t="s">
        <v>1055</v>
      </c>
      <c r="J2" s="122" t="s">
        <v>1056</v>
      </c>
      <c r="K2" s="122" t="s">
        <v>1057</v>
      </c>
      <c r="L2" s="122" t="s">
        <v>1058</v>
      </c>
      <c r="M2" s="71" t="s">
        <v>1059</v>
      </c>
      <c r="N2" s="64" t="s">
        <v>493</v>
      </c>
      <c r="O2" s="64" t="s">
        <v>494</v>
      </c>
      <c r="P2" s="64" t="s">
        <v>495</v>
      </c>
      <c r="Q2" s="64" t="s">
        <v>496</v>
      </c>
      <c r="R2" s="64" t="s">
        <v>497</v>
      </c>
      <c r="S2" s="64" t="s">
        <v>500</v>
      </c>
      <c r="T2" s="69" t="s">
        <v>501</v>
      </c>
      <c r="U2" s="1" t="s">
        <v>524</v>
      </c>
      <c r="V2" s="64" t="s">
        <v>496</v>
      </c>
      <c r="W2" s="70" t="s">
        <v>525</v>
      </c>
      <c r="X2" s="64" t="s">
        <v>497</v>
      </c>
      <c r="Y2" s="71" t="s">
        <v>526</v>
      </c>
      <c r="Z2" s="123" t="s">
        <v>527</v>
      </c>
      <c r="AA2" s="64" t="s">
        <v>493</v>
      </c>
      <c r="AB2" s="64" t="s">
        <v>494</v>
      </c>
      <c r="AC2" s="64" t="s">
        <v>495</v>
      </c>
      <c r="AD2" s="64" t="s">
        <v>496</v>
      </c>
      <c r="AE2" s="64" t="s">
        <v>497</v>
      </c>
      <c r="AF2" s="64" t="s">
        <v>500</v>
      </c>
      <c r="AG2" s="69" t="s">
        <v>501</v>
      </c>
      <c r="AH2" s="64" t="s">
        <v>493</v>
      </c>
      <c r="AI2" s="64" t="s">
        <v>494</v>
      </c>
      <c r="AJ2" s="64" t="s">
        <v>495</v>
      </c>
      <c r="AK2" s="64" t="s">
        <v>496</v>
      </c>
      <c r="AL2" s="64" t="s">
        <v>497</v>
      </c>
      <c r="AM2" s="69" t="s">
        <v>500</v>
      </c>
      <c r="AN2" s="64" t="s">
        <v>501</v>
      </c>
      <c r="AO2" s="64" t="s">
        <v>493</v>
      </c>
      <c r="AP2" s="64" t="s">
        <v>494</v>
      </c>
      <c r="AQ2" s="64" t="s">
        <v>495</v>
      </c>
      <c r="AR2" s="64" t="s">
        <v>497</v>
      </c>
      <c r="AS2" s="64" t="s">
        <v>500</v>
      </c>
      <c r="AT2" s="64" t="s">
        <v>501</v>
      </c>
      <c r="AU2" s="64" t="s">
        <v>493</v>
      </c>
      <c r="AV2" s="64" t="s">
        <v>494</v>
      </c>
      <c r="AW2" s="64" t="s">
        <v>495</v>
      </c>
      <c r="AX2" s="64" t="s">
        <v>497</v>
      </c>
      <c r="AY2" s="64" t="s">
        <v>500</v>
      </c>
      <c r="AZ2" s="64" t="s">
        <v>501</v>
      </c>
      <c r="BA2" s="64" t="s">
        <v>493</v>
      </c>
      <c r="BB2" s="64" t="s">
        <v>494</v>
      </c>
      <c r="BC2" s="64" t="s">
        <v>495</v>
      </c>
      <c r="BD2" s="64" t="s">
        <v>516</v>
      </c>
      <c r="BE2" s="64" t="s">
        <v>497</v>
      </c>
      <c r="BF2" s="64" t="s">
        <v>500</v>
      </c>
      <c r="BG2" s="64" t="s">
        <v>501</v>
      </c>
      <c r="BH2" s="2"/>
      <c r="BI2" s="2"/>
      <c r="BJ2" s="2"/>
      <c r="BK2" s="2"/>
      <c r="BL2" s="2"/>
      <c r="BM2" s="2"/>
      <c r="BN2" s="2"/>
      <c r="BO2" s="2"/>
      <c r="BP2" s="2"/>
      <c r="BQ2" s="2"/>
    </row>
    <row r="3">
      <c r="A3" s="76"/>
      <c r="B3" s="76" t="s">
        <v>42</v>
      </c>
      <c r="C3" s="77" t="s">
        <v>212</v>
      </c>
      <c r="D3" s="78" t="s">
        <v>545</v>
      </c>
      <c r="E3" s="85"/>
      <c r="F3" s="124" t="s">
        <v>992</v>
      </c>
      <c r="G3" s="125" t="s">
        <v>1060</v>
      </c>
      <c r="H3" s="125" t="s">
        <v>1061</v>
      </c>
      <c r="I3" s="125" t="s">
        <v>1060</v>
      </c>
      <c r="J3" s="125" t="s">
        <v>1062</v>
      </c>
      <c r="K3" s="125" t="s">
        <v>1063</v>
      </c>
      <c r="L3" s="84" t="s">
        <v>1064</v>
      </c>
      <c r="M3" s="126" t="s">
        <v>1065</v>
      </c>
      <c r="N3" s="41">
        <v>260834.0</v>
      </c>
      <c r="O3" s="41">
        <v>55107.0</v>
      </c>
      <c r="P3" s="41"/>
      <c r="Q3" s="41">
        <v>315941.0</v>
      </c>
      <c r="R3" s="41">
        <v>6817620.0</v>
      </c>
      <c r="S3" s="76"/>
      <c r="T3" s="81"/>
      <c r="U3" s="3">
        <v>2023.0</v>
      </c>
      <c r="V3" s="76">
        <f>Q3</f>
        <v>315941</v>
      </c>
      <c r="W3" s="41" t="s">
        <v>548</v>
      </c>
      <c r="X3" s="76">
        <f t="shared" ref="X3:X4" si="1">R3</f>
        <v>6817620</v>
      </c>
      <c r="Y3" s="79" t="s">
        <v>549</v>
      </c>
      <c r="Z3" s="127">
        <f t="shared" ref="Z3:Z165" si="2">IF(V3="n.a", X3, IF(X3="n.a", V3, V3+X3))</f>
        <v>7133561</v>
      </c>
      <c r="AA3" s="76">
        <v>276679.0</v>
      </c>
      <c r="AB3" s="76"/>
      <c r="AC3" s="76">
        <v>67256.0</v>
      </c>
      <c r="AD3" s="76"/>
      <c r="AE3" s="76">
        <v>8598361.0</v>
      </c>
      <c r="AF3" s="76">
        <v>8942296.0</v>
      </c>
      <c r="AG3" s="81"/>
      <c r="AH3" s="76"/>
      <c r="AI3" s="76"/>
      <c r="AJ3" s="76"/>
      <c r="AK3" s="76"/>
      <c r="AL3" s="76"/>
      <c r="AM3" s="81"/>
      <c r="AN3" s="76"/>
      <c r="AO3" s="76"/>
      <c r="AP3" s="76"/>
      <c r="AQ3" s="76"/>
      <c r="AR3" s="76"/>
      <c r="AS3" s="76"/>
      <c r="AT3" s="76"/>
      <c r="AU3" s="76"/>
      <c r="AV3" s="76"/>
      <c r="AW3" s="76"/>
      <c r="AX3" s="76"/>
      <c r="AY3" s="76"/>
      <c r="AZ3" s="76"/>
      <c r="BA3" s="76"/>
      <c r="BB3" s="76"/>
      <c r="BC3" s="76"/>
      <c r="BD3" s="76"/>
      <c r="BE3" s="76"/>
      <c r="BF3" s="76"/>
      <c r="BG3" s="76"/>
    </row>
    <row r="4">
      <c r="A4" s="41"/>
      <c r="B4" s="41" t="s">
        <v>946</v>
      </c>
      <c r="C4" s="77" t="s">
        <v>213</v>
      </c>
      <c r="D4" s="88" t="s">
        <v>362</v>
      </c>
      <c r="E4" s="85"/>
      <c r="F4" s="124" t="s">
        <v>947</v>
      </c>
      <c r="G4" s="125" t="s">
        <v>1066</v>
      </c>
      <c r="H4" s="125" t="s">
        <v>1067</v>
      </c>
      <c r="I4" s="125" t="s">
        <v>1068</v>
      </c>
      <c r="J4" s="125" t="s">
        <v>1069</v>
      </c>
      <c r="K4" s="125"/>
      <c r="L4" s="125" t="s">
        <v>1070</v>
      </c>
      <c r="M4" s="79" t="s">
        <v>1071</v>
      </c>
      <c r="N4" s="76">
        <v>228000.0</v>
      </c>
      <c r="O4" s="76"/>
      <c r="P4" s="76">
        <v>66000.0</v>
      </c>
      <c r="Q4" s="76"/>
      <c r="R4" s="76">
        <v>2.66E8</v>
      </c>
      <c r="S4" s="76"/>
      <c r="T4" s="81">
        <v>13000.0</v>
      </c>
      <c r="U4" s="3">
        <v>2023.0</v>
      </c>
      <c r="V4" s="76">
        <f>N4+P4</f>
        <v>294000</v>
      </c>
      <c r="W4" s="41" t="s">
        <v>548</v>
      </c>
      <c r="X4" s="76">
        <f t="shared" si="1"/>
        <v>266000000</v>
      </c>
      <c r="Y4" s="79" t="s">
        <v>1072</v>
      </c>
      <c r="Z4" s="127">
        <f t="shared" si="2"/>
        <v>266294000</v>
      </c>
      <c r="AA4" s="76"/>
      <c r="AB4" s="76"/>
      <c r="AC4" s="76"/>
      <c r="AD4" s="76"/>
      <c r="AE4" s="76"/>
      <c r="AF4" s="76"/>
      <c r="AG4" s="81"/>
      <c r="AH4" s="76"/>
      <c r="AI4" s="76"/>
      <c r="AJ4" s="76"/>
      <c r="AK4" s="76"/>
      <c r="AL4" s="76"/>
      <c r="AM4" s="81"/>
      <c r="AN4" s="76"/>
      <c r="AO4" s="76"/>
      <c r="AP4" s="76"/>
      <c r="AQ4" s="76"/>
      <c r="AR4" s="76"/>
      <c r="AS4" s="76"/>
      <c r="AT4" s="76"/>
      <c r="AU4" s="76"/>
      <c r="AV4" s="76"/>
      <c r="AW4" s="76"/>
      <c r="AX4" s="76"/>
      <c r="AY4" s="76"/>
      <c r="AZ4" s="76"/>
      <c r="BA4" s="76"/>
      <c r="BB4" s="76"/>
      <c r="BC4" s="76"/>
      <c r="BD4" s="76"/>
      <c r="BE4" s="76"/>
      <c r="BF4" s="76"/>
      <c r="BG4" s="76"/>
    </row>
    <row r="5">
      <c r="A5" s="41"/>
      <c r="B5" s="41" t="s">
        <v>948</v>
      </c>
      <c r="C5" s="77" t="s">
        <v>214</v>
      </c>
      <c r="D5" s="88" t="s">
        <v>363</v>
      </c>
      <c r="E5" s="85" t="s">
        <v>456</v>
      </c>
      <c r="F5" s="124" t="s">
        <v>949</v>
      </c>
      <c r="G5" s="125" t="s">
        <v>1073</v>
      </c>
      <c r="H5" s="125"/>
      <c r="I5" s="125"/>
      <c r="J5" s="125"/>
      <c r="K5" s="125"/>
      <c r="L5" s="125"/>
      <c r="M5" s="79" t="s">
        <v>1074</v>
      </c>
      <c r="N5" s="76">
        <v>128000.0</v>
      </c>
      <c r="O5" s="76">
        <v>285000.0</v>
      </c>
      <c r="P5" s="76">
        <v>23000.0</v>
      </c>
      <c r="Q5" s="76">
        <v>151000.0</v>
      </c>
      <c r="R5" s="41" t="s">
        <v>552</v>
      </c>
      <c r="S5" s="76"/>
      <c r="T5" s="81">
        <v>860.0</v>
      </c>
      <c r="U5" s="3">
        <v>2023.0</v>
      </c>
      <c r="V5" s="76">
        <f>Q5</f>
        <v>151000</v>
      </c>
      <c r="W5" s="41" t="s">
        <v>548</v>
      </c>
      <c r="X5" s="41">
        <v>4.36346E8</v>
      </c>
      <c r="Y5" s="79" t="s">
        <v>553</v>
      </c>
      <c r="Z5" s="127">
        <f t="shared" si="2"/>
        <v>436497000</v>
      </c>
      <c r="AA5" s="76">
        <v>155000.0</v>
      </c>
      <c r="AB5" s="76">
        <v>66000.0</v>
      </c>
      <c r="AC5" s="76"/>
      <c r="AD5" s="76"/>
      <c r="AE5" s="76">
        <v>3.92188E8</v>
      </c>
      <c r="AF5" s="76"/>
      <c r="AG5" s="81"/>
      <c r="AH5" s="76"/>
      <c r="AI5" s="76"/>
      <c r="AJ5" s="76"/>
      <c r="AK5" s="76"/>
      <c r="AL5" s="76"/>
      <c r="AM5" s="81"/>
      <c r="AN5" s="76"/>
      <c r="AO5" s="76"/>
      <c r="AP5" s="76"/>
      <c r="AQ5" s="76"/>
      <c r="AR5" s="76"/>
      <c r="AS5" s="76"/>
      <c r="AT5" s="76"/>
      <c r="AU5" s="76"/>
      <c r="AV5" s="76"/>
      <c r="AW5" s="76"/>
      <c r="AX5" s="76"/>
      <c r="AY5" s="76"/>
      <c r="AZ5" s="76"/>
      <c r="BA5" s="76"/>
      <c r="BB5" s="76"/>
      <c r="BC5" s="76"/>
      <c r="BD5" s="76"/>
      <c r="BE5" s="76"/>
      <c r="BF5" s="76"/>
      <c r="BG5" s="76"/>
    </row>
    <row r="6">
      <c r="A6" s="76"/>
      <c r="B6" s="76" t="s">
        <v>45</v>
      </c>
      <c r="C6" s="88" t="s">
        <v>215</v>
      </c>
      <c r="D6" s="78" t="s">
        <v>556</v>
      </c>
      <c r="E6" s="85" t="s">
        <v>457</v>
      </c>
      <c r="F6" s="124" t="s">
        <v>993</v>
      </c>
      <c r="G6" s="84" t="s">
        <v>951</v>
      </c>
      <c r="H6" s="84"/>
      <c r="I6" s="84"/>
      <c r="J6" s="84"/>
      <c r="K6" s="84"/>
      <c r="L6" s="84"/>
      <c r="M6" s="79"/>
      <c r="N6" s="41">
        <v>8491.0</v>
      </c>
      <c r="O6" s="41">
        <v>1193.0</v>
      </c>
      <c r="P6" s="41">
        <v>1846.0</v>
      </c>
      <c r="Q6" s="76"/>
      <c r="R6" s="41">
        <v>16244.0</v>
      </c>
      <c r="S6" s="41">
        <v>26581.0</v>
      </c>
      <c r="T6" s="81"/>
      <c r="U6" s="3">
        <v>2023.0</v>
      </c>
      <c r="V6" s="76">
        <f>N6+P6</f>
        <v>10337</v>
      </c>
      <c r="W6" s="41" t="s">
        <v>548</v>
      </c>
      <c r="X6" s="41">
        <f>R6</f>
        <v>16244</v>
      </c>
      <c r="Y6" s="79" t="s">
        <v>557</v>
      </c>
      <c r="Z6" s="127">
        <f t="shared" si="2"/>
        <v>26581</v>
      </c>
      <c r="AA6" s="76">
        <v>3966.0</v>
      </c>
      <c r="AB6" s="76">
        <v>514.0</v>
      </c>
      <c r="AC6" s="76"/>
      <c r="AD6" s="76"/>
      <c r="AE6" s="76"/>
      <c r="AF6" s="76"/>
      <c r="AG6" s="81"/>
      <c r="AH6" s="76"/>
      <c r="AI6" s="76"/>
      <c r="AJ6" s="76"/>
      <c r="AK6" s="76"/>
      <c r="AL6" s="76"/>
      <c r="AM6" s="81"/>
      <c r="AN6" s="76"/>
      <c r="AO6" s="76"/>
      <c r="AP6" s="76"/>
      <c r="AQ6" s="76"/>
      <c r="AR6" s="76"/>
      <c r="AS6" s="76"/>
      <c r="AT6" s="76"/>
      <c r="AU6" s="76"/>
      <c r="AV6" s="76"/>
      <c r="AW6" s="76"/>
      <c r="AX6" s="76"/>
      <c r="AY6" s="76"/>
      <c r="AZ6" s="76"/>
      <c r="BA6" s="76"/>
      <c r="BB6" s="76"/>
      <c r="BC6" s="76"/>
      <c r="BD6" s="76"/>
      <c r="BE6" s="76"/>
      <c r="BF6" s="76"/>
      <c r="BG6" s="76"/>
    </row>
    <row r="7">
      <c r="A7" s="70" t="s">
        <v>1075</v>
      </c>
      <c r="B7" s="76" t="s">
        <v>46</v>
      </c>
      <c r="C7" s="88" t="s">
        <v>216</v>
      </c>
      <c r="D7" s="90" t="s">
        <v>216</v>
      </c>
      <c r="E7" s="85" t="s">
        <v>458</v>
      </c>
      <c r="F7" s="124" t="s">
        <v>985</v>
      </c>
      <c r="G7" s="84" t="s">
        <v>967</v>
      </c>
      <c r="H7" s="84" t="s">
        <v>1076</v>
      </c>
      <c r="I7" s="84" t="s">
        <v>1077</v>
      </c>
      <c r="J7" s="77"/>
      <c r="K7" s="77"/>
      <c r="L7" s="77"/>
      <c r="M7" s="79" t="s">
        <v>1078</v>
      </c>
      <c r="N7" s="76"/>
      <c r="O7" s="76"/>
      <c r="P7" s="76"/>
      <c r="Q7" s="76"/>
      <c r="R7" s="76"/>
      <c r="S7" s="76"/>
      <c r="T7" s="81"/>
      <c r="U7" s="3" t="s">
        <v>1079</v>
      </c>
      <c r="V7" s="76">
        <f>AA7+AC7</f>
        <v>6719</v>
      </c>
      <c r="W7" s="41" t="s">
        <v>548</v>
      </c>
      <c r="X7" s="76">
        <f>AE7</f>
        <v>34103</v>
      </c>
      <c r="Y7" s="79" t="s">
        <v>1080</v>
      </c>
      <c r="Z7" s="127">
        <f t="shared" si="2"/>
        <v>40822</v>
      </c>
      <c r="AA7" s="76">
        <v>2446.0</v>
      </c>
      <c r="AB7" s="76">
        <v>3887.0</v>
      </c>
      <c r="AC7" s="76">
        <v>4273.0</v>
      </c>
      <c r="AD7" s="76"/>
      <c r="AE7" s="76">
        <v>34103.0</v>
      </c>
      <c r="AF7" s="76">
        <v>40436.0</v>
      </c>
      <c r="AG7" s="81"/>
      <c r="AH7" s="76"/>
      <c r="AI7" s="76"/>
      <c r="AJ7" s="76"/>
      <c r="AK7" s="76"/>
      <c r="AL7" s="76"/>
      <c r="AM7" s="81"/>
      <c r="AN7" s="76"/>
      <c r="AO7" s="76"/>
      <c r="AP7" s="76"/>
      <c r="AQ7" s="76"/>
      <c r="AR7" s="76"/>
      <c r="AS7" s="76"/>
      <c r="AT7" s="76"/>
      <c r="AU7" s="76"/>
      <c r="AV7" s="76"/>
      <c r="AW7" s="76"/>
      <c r="AX7" s="76"/>
      <c r="AY7" s="76"/>
      <c r="AZ7" s="76"/>
      <c r="BA7" s="76"/>
      <c r="BB7" s="76"/>
      <c r="BC7" s="76"/>
      <c r="BD7" s="76"/>
      <c r="BE7" s="76"/>
      <c r="BF7" s="76"/>
      <c r="BG7" s="76"/>
    </row>
    <row r="8">
      <c r="A8" s="70" t="s">
        <v>1075</v>
      </c>
      <c r="B8" s="76" t="s">
        <v>47</v>
      </c>
      <c r="C8" s="77" t="s">
        <v>217</v>
      </c>
      <c r="D8" s="78" t="s">
        <v>364</v>
      </c>
      <c r="E8" s="85"/>
      <c r="F8" s="124" t="s">
        <v>967</v>
      </c>
      <c r="G8" s="125" t="s">
        <v>1081</v>
      </c>
      <c r="H8" s="125" t="s">
        <v>1082</v>
      </c>
      <c r="I8" s="125"/>
      <c r="J8" s="125"/>
      <c r="K8" s="125"/>
      <c r="L8" s="125" t="s">
        <v>1083</v>
      </c>
      <c r="M8" s="79"/>
      <c r="N8" s="76">
        <v>440.0</v>
      </c>
      <c r="O8" s="76">
        <v>2275.0</v>
      </c>
      <c r="P8" s="76">
        <v>3114.0</v>
      </c>
      <c r="Q8" s="76"/>
      <c r="R8" s="76">
        <v>10999.0</v>
      </c>
      <c r="S8" s="76">
        <v>14553.0</v>
      </c>
      <c r="T8" s="81"/>
      <c r="U8" s="3">
        <v>2023.0</v>
      </c>
      <c r="V8" s="76">
        <f t="shared" ref="V8:V11" si="3">N8+P8</f>
        <v>3554</v>
      </c>
      <c r="W8" s="41" t="s">
        <v>548</v>
      </c>
      <c r="X8" s="76">
        <f t="shared" ref="X8:X11" si="4">R8</f>
        <v>10999</v>
      </c>
      <c r="Y8" s="79" t="s">
        <v>1084</v>
      </c>
      <c r="Z8" s="127">
        <f t="shared" si="2"/>
        <v>14553</v>
      </c>
      <c r="AA8" s="76">
        <v>1106.0</v>
      </c>
      <c r="AB8" s="76">
        <v>2944.0</v>
      </c>
      <c r="AC8" s="76"/>
      <c r="AD8" s="76"/>
      <c r="AE8" s="76">
        <v>10791.0</v>
      </c>
      <c r="AF8" s="76">
        <v>14841.0</v>
      </c>
      <c r="AG8" s="81"/>
      <c r="AH8" s="76"/>
      <c r="AI8" s="76"/>
      <c r="AJ8" s="76"/>
      <c r="AK8" s="76"/>
      <c r="AL8" s="76"/>
      <c r="AM8" s="81"/>
      <c r="AN8" s="76"/>
      <c r="AO8" s="76"/>
      <c r="AP8" s="76"/>
      <c r="AQ8" s="76"/>
      <c r="AR8" s="76"/>
      <c r="AS8" s="76"/>
      <c r="AT8" s="76"/>
      <c r="AU8" s="76"/>
      <c r="AV8" s="76"/>
      <c r="AW8" s="76"/>
      <c r="AX8" s="76"/>
      <c r="AY8" s="76"/>
      <c r="AZ8" s="76"/>
      <c r="BA8" s="76"/>
      <c r="BB8" s="76"/>
      <c r="BC8" s="76"/>
      <c r="BD8" s="76"/>
      <c r="BE8" s="76"/>
      <c r="BF8" s="76"/>
      <c r="BG8" s="76"/>
    </row>
    <row r="9">
      <c r="A9" s="76"/>
      <c r="B9" s="76" t="s">
        <v>186</v>
      </c>
      <c r="C9" s="94" t="s">
        <v>355</v>
      </c>
      <c r="D9" s="78" t="s">
        <v>565</v>
      </c>
      <c r="E9" s="85"/>
      <c r="F9" s="124" t="s">
        <v>952</v>
      </c>
      <c r="G9" s="84" t="s">
        <v>951</v>
      </c>
      <c r="H9" s="84"/>
      <c r="I9" s="84"/>
      <c r="J9" s="84"/>
      <c r="K9" s="84"/>
      <c r="L9" s="84"/>
      <c r="M9" s="79"/>
      <c r="N9" s="41">
        <v>852.0</v>
      </c>
      <c r="O9" s="41">
        <v>29564.0</v>
      </c>
      <c r="P9" s="41">
        <v>6385.0</v>
      </c>
      <c r="Q9" s="76"/>
      <c r="R9" s="41">
        <v>24699.0</v>
      </c>
      <c r="S9" s="41">
        <v>31936.0</v>
      </c>
      <c r="T9" s="81"/>
      <c r="U9" s="3">
        <v>2023.0</v>
      </c>
      <c r="V9" s="76">
        <f t="shared" si="3"/>
        <v>7237</v>
      </c>
      <c r="W9" s="41" t="s">
        <v>548</v>
      </c>
      <c r="X9" s="76">
        <f t="shared" si="4"/>
        <v>24699</v>
      </c>
      <c r="Y9" s="79" t="s">
        <v>566</v>
      </c>
      <c r="Z9" s="127">
        <f t="shared" si="2"/>
        <v>31936</v>
      </c>
      <c r="AA9" s="76"/>
      <c r="AB9" s="76"/>
      <c r="AC9" s="76"/>
      <c r="AD9" s="76"/>
      <c r="AE9" s="76"/>
      <c r="AF9" s="76"/>
      <c r="AG9" s="81"/>
      <c r="AH9" s="76"/>
      <c r="AI9" s="76"/>
      <c r="AJ9" s="76"/>
      <c r="AK9" s="76"/>
      <c r="AL9" s="76"/>
      <c r="AM9" s="81"/>
      <c r="AN9" s="76"/>
      <c r="AO9" s="76"/>
      <c r="AP9" s="76"/>
      <c r="AQ9" s="76"/>
      <c r="AR9" s="76"/>
      <c r="AS9" s="76"/>
      <c r="AT9" s="76"/>
      <c r="AU9" s="76"/>
      <c r="AV9" s="76"/>
      <c r="AW9" s="76"/>
      <c r="AX9" s="76"/>
      <c r="AY9" s="76"/>
      <c r="AZ9" s="76"/>
      <c r="BA9" s="76"/>
      <c r="BB9" s="76"/>
      <c r="BC9" s="76"/>
      <c r="BD9" s="76"/>
      <c r="BE9" s="76"/>
      <c r="BF9" s="76"/>
      <c r="BG9" s="76"/>
    </row>
    <row r="10">
      <c r="A10" s="41"/>
      <c r="B10" s="41" t="s">
        <v>568</v>
      </c>
      <c r="C10" s="94" t="s">
        <v>218</v>
      </c>
      <c r="D10" s="88" t="s">
        <v>365</v>
      </c>
      <c r="E10" s="85"/>
      <c r="F10" s="124" t="s">
        <v>953</v>
      </c>
      <c r="G10" s="84" t="s">
        <v>951</v>
      </c>
      <c r="H10" s="84"/>
      <c r="I10" s="84"/>
      <c r="J10" s="84"/>
      <c r="K10" s="84"/>
      <c r="L10" s="84"/>
      <c r="M10" s="79"/>
      <c r="N10" s="76">
        <v>16282.0</v>
      </c>
      <c r="O10" s="76">
        <v>50071.0</v>
      </c>
      <c r="P10" s="76">
        <v>5082.0</v>
      </c>
      <c r="Q10" s="76"/>
      <c r="R10" s="76">
        <v>4.4554244E7</v>
      </c>
      <c r="S10" s="76"/>
      <c r="T10" s="81"/>
      <c r="U10" s="3">
        <v>2023.0</v>
      </c>
      <c r="V10" s="76">
        <f t="shared" si="3"/>
        <v>21364</v>
      </c>
      <c r="W10" s="41" t="s">
        <v>548</v>
      </c>
      <c r="X10" s="76">
        <f t="shared" si="4"/>
        <v>44554244</v>
      </c>
      <c r="Y10" s="79" t="s">
        <v>570</v>
      </c>
      <c r="Z10" s="127">
        <f t="shared" si="2"/>
        <v>44575608</v>
      </c>
      <c r="AA10" s="76">
        <v>16004.0</v>
      </c>
      <c r="AB10" s="76">
        <v>7125.0</v>
      </c>
      <c r="AC10" s="76"/>
      <c r="AD10" s="76"/>
      <c r="AE10" s="76">
        <v>3.1632587E7</v>
      </c>
      <c r="AF10" s="76"/>
      <c r="AG10" s="81"/>
      <c r="AH10" s="76"/>
      <c r="AI10" s="76"/>
      <c r="AJ10" s="76"/>
      <c r="AK10" s="76"/>
      <c r="AL10" s="76"/>
      <c r="AM10" s="81"/>
      <c r="AN10" s="76"/>
      <c r="AO10" s="76"/>
      <c r="AP10" s="76"/>
      <c r="AQ10" s="76"/>
      <c r="AR10" s="76"/>
      <c r="AS10" s="76"/>
      <c r="AT10" s="76"/>
      <c r="AU10" s="76"/>
      <c r="AV10" s="76"/>
      <c r="AW10" s="76"/>
      <c r="AX10" s="76"/>
      <c r="AY10" s="76"/>
      <c r="AZ10" s="76"/>
      <c r="BA10" s="76"/>
      <c r="BB10" s="76"/>
      <c r="BC10" s="76"/>
      <c r="BD10" s="76"/>
      <c r="BE10" s="76"/>
      <c r="BF10" s="76"/>
      <c r="BG10" s="76"/>
    </row>
    <row r="11">
      <c r="B11" s="96" t="s">
        <v>181</v>
      </c>
      <c r="C11" s="94" t="s">
        <v>350</v>
      </c>
      <c r="D11" s="18" t="s">
        <v>438</v>
      </c>
      <c r="E11" s="85"/>
      <c r="F11" s="124" t="s">
        <v>1039</v>
      </c>
      <c r="G11" s="125" t="s">
        <v>1085</v>
      </c>
      <c r="H11" s="125"/>
      <c r="I11" s="125"/>
      <c r="J11" s="125"/>
      <c r="K11" s="125"/>
      <c r="L11" s="125"/>
      <c r="M11" s="79"/>
      <c r="N11" s="41">
        <v>95.0</v>
      </c>
      <c r="O11" s="41">
        <v>824.0</v>
      </c>
      <c r="P11" s="41">
        <v>826.0</v>
      </c>
      <c r="Q11" s="76"/>
      <c r="R11" s="41">
        <v>426793.0</v>
      </c>
      <c r="S11" s="41">
        <v>427714.0</v>
      </c>
      <c r="T11" s="81"/>
      <c r="U11" s="3">
        <v>2023.0</v>
      </c>
      <c r="V11" s="76">
        <f t="shared" si="3"/>
        <v>921</v>
      </c>
      <c r="W11" s="41" t="s">
        <v>548</v>
      </c>
      <c r="X11" s="76">
        <f t="shared" si="4"/>
        <v>426793</v>
      </c>
      <c r="Y11" s="79" t="s">
        <v>576</v>
      </c>
      <c r="Z11" s="127">
        <f t="shared" si="2"/>
        <v>427714</v>
      </c>
      <c r="AA11" s="76"/>
      <c r="AB11" s="76"/>
      <c r="AC11" s="76"/>
      <c r="AD11" s="76"/>
      <c r="AE11" s="76"/>
      <c r="AF11" s="76"/>
      <c r="AG11" s="81"/>
      <c r="AH11" s="76"/>
      <c r="AI11" s="76"/>
      <c r="AJ11" s="76"/>
      <c r="AK11" s="76"/>
      <c r="AL11" s="76"/>
      <c r="AM11" s="81"/>
      <c r="AN11" s="76"/>
      <c r="AO11" s="76"/>
      <c r="AP11" s="76"/>
      <c r="AQ11" s="76"/>
      <c r="AR11" s="76"/>
      <c r="AS11" s="76"/>
      <c r="AT11" s="76"/>
      <c r="AU11" s="76"/>
      <c r="AV11" s="76"/>
      <c r="AW11" s="76"/>
      <c r="AX11" s="76"/>
      <c r="AY11" s="76"/>
      <c r="AZ11" s="76"/>
      <c r="BA11" s="76"/>
      <c r="BB11" s="76"/>
      <c r="BC11" s="76"/>
      <c r="BD11" s="76"/>
      <c r="BE11" s="76"/>
      <c r="BF11" s="76"/>
      <c r="BG11" s="76"/>
    </row>
    <row r="12">
      <c r="A12" s="76"/>
      <c r="B12" s="76" t="s">
        <v>49</v>
      </c>
      <c r="C12" s="94" t="s">
        <v>219</v>
      </c>
      <c r="D12" s="18" t="s">
        <v>366</v>
      </c>
      <c r="E12" s="97" t="s">
        <v>1086</v>
      </c>
      <c r="F12" s="128" t="s">
        <v>955</v>
      </c>
      <c r="G12" s="129" t="s">
        <v>1087</v>
      </c>
      <c r="H12" s="129"/>
      <c r="I12" s="129"/>
      <c r="J12" s="129"/>
      <c r="K12" s="129"/>
      <c r="L12" s="125" t="s">
        <v>1088</v>
      </c>
      <c r="M12" s="95" t="s">
        <v>1074</v>
      </c>
      <c r="N12" s="76">
        <v>31.6</v>
      </c>
      <c r="O12" s="76">
        <v>13.0</v>
      </c>
      <c r="P12" s="76">
        <v>13.0</v>
      </c>
      <c r="Q12" s="76"/>
      <c r="R12" s="41" t="s">
        <v>579</v>
      </c>
      <c r="S12" s="41" t="s">
        <v>580</v>
      </c>
      <c r="T12" s="81"/>
      <c r="U12" s="3">
        <v>2023.0</v>
      </c>
      <c r="V12" s="76">
        <f>N12+O12</f>
        <v>44.6</v>
      </c>
      <c r="W12" s="41" t="s">
        <v>548</v>
      </c>
      <c r="X12" s="76">
        <f>576.6+301000</f>
        <v>301576.6</v>
      </c>
      <c r="Y12" s="79" t="s">
        <v>582</v>
      </c>
      <c r="Z12" s="127">
        <f t="shared" si="2"/>
        <v>301621.2</v>
      </c>
      <c r="AA12" s="76">
        <v>28.9</v>
      </c>
      <c r="AB12" s="76">
        <v>51.7</v>
      </c>
      <c r="AC12" s="76"/>
      <c r="AD12" s="76"/>
      <c r="AE12" s="76">
        <v>493.5</v>
      </c>
      <c r="AF12" s="76"/>
      <c r="AG12" s="81"/>
      <c r="AH12" s="76"/>
      <c r="AI12" s="76"/>
      <c r="AJ12" s="76"/>
      <c r="AK12" s="76"/>
      <c r="AL12" s="76"/>
      <c r="AM12" s="81"/>
      <c r="AN12" s="76"/>
      <c r="AO12" s="76"/>
      <c r="AP12" s="76"/>
      <c r="AQ12" s="76"/>
      <c r="AR12" s="76"/>
      <c r="AS12" s="76"/>
      <c r="AT12" s="76"/>
      <c r="AU12" s="76"/>
      <c r="AV12" s="76"/>
      <c r="AW12" s="76"/>
      <c r="AX12" s="76"/>
      <c r="AY12" s="76"/>
      <c r="AZ12" s="76"/>
      <c r="BA12" s="76"/>
      <c r="BB12" s="76"/>
      <c r="BC12" s="76"/>
      <c r="BD12" s="76"/>
      <c r="BE12" s="76"/>
      <c r="BF12" s="76"/>
      <c r="BG12" s="76"/>
    </row>
    <row r="13">
      <c r="A13" s="76"/>
      <c r="B13" s="76" t="s">
        <v>50</v>
      </c>
      <c r="C13" s="94" t="s">
        <v>220</v>
      </c>
      <c r="D13" s="88" t="s">
        <v>367</v>
      </c>
      <c r="E13" s="85"/>
      <c r="F13" s="124" t="s">
        <v>952</v>
      </c>
      <c r="G13" s="84" t="s">
        <v>951</v>
      </c>
      <c r="H13" s="84"/>
      <c r="I13" s="84"/>
      <c r="J13" s="84"/>
      <c r="K13" s="84"/>
      <c r="L13" s="84"/>
      <c r="M13" s="79"/>
      <c r="N13" s="76">
        <v>21388.0</v>
      </c>
      <c r="O13" s="76"/>
      <c r="P13" s="76">
        <v>2750.0</v>
      </c>
      <c r="Q13" s="76"/>
      <c r="R13" s="76">
        <v>213126.0</v>
      </c>
      <c r="S13" s="76"/>
      <c r="T13" s="81"/>
      <c r="U13" s="3">
        <v>2023.0</v>
      </c>
      <c r="V13" s="76">
        <f>N13+P13</f>
        <v>24138</v>
      </c>
      <c r="W13" s="41" t="s">
        <v>548</v>
      </c>
      <c r="X13" s="76">
        <f t="shared" ref="X13:X26" si="5">R13</f>
        <v>213126</v>
      </c>
      <c r="Y13" s="79" t="s">
        <v>589</v>
      </c>
      <c r="Z13" s="127">
        <f t="shared" si="2"/>
        <v>237264</v>
      </c>
      <c r="AA13" s="76">
        <v>21414.0</v>
      </c>
      <c r="AB13" s="76"/>
      <c r="AC13" s="76">
        <v>0.5</v>
      </c>
      <c r="AD13" s="76"/>
      <c r="AE13" s="76">
        <v>49400.0</v>
      </c>
      <c r="AF13" s="76"/>
      <c r="AG13" s="81"/>
      <c r="AH13" s="76"/>
      <c r="AI13" s="76"/>
      <c r="AJ13" s="76"/>
      <c r="AK13" s="76"/>
      <c r="AL13" s="76"/>
      <c r="AM13" s="81"/>
      <c r="AN13" s="76"/>
      <c r="AO13" s="76"/>
      <c r="AP13" s="76"/>
      <c r="AQ13" s="76"/>
      <c r="AR13" s="76"/>
      <c r="AS13" s="76"/>
      <c r="AT13" s="76"/>
      <c r="AU13" s="76"/>
      <c r="AV13" s="76"/>
      <c r="AW13" s="76"/>
      <c r="AX13" s="76"/>
      <c r="AY13" s="76"/>
      <c r="AZ13" s="76"/>
      <c r="BA13" s="76"/>
      <c r="BB13" s="76"/>
      <c r="BC13" s="76"/>
      <c r="BD13" s="76"/>
      <c r="BE13" s="76"/>
      <c r="BF13" s="76"/>
      <c r="BG13" s="76"/>
    </row>
    <row r="14">
      <c r="A14" s="76"/>
      <c r="B14" s="76" t="s">
        <v>51</v>
      </c>
      <c r="C14" s="94" t="s">
        <v>221</v>
      </c>
      <c r="D14" s="18" t="s">
        <v>368</v>
      </c>
      <c r="E14" s="85"/>
      <c r="F14" s="124" t="s">
        <v>995</v>
      </c>
      <c r="G14" s="125" t="s">
        <v>1089</v>
      </c>
      <c r="H14" s="125" t="s">
        <v>1090</v>
      </c>
      <c r="I14" s="125"/>
      <c r="J14" s="125"/>
      <c r="K14" s="125"/>
      <c r="L14" s="125" t="s">
        <v>1091</v>
      </c>
      <c r="M14" s="79"/>
      <c r="N14" s="76">
        <v>508000.0</v>
      </c>
      <c r="O14" s="76">
        <v>192000.0</v>
      </c>
      <c r="P14" s="76">
        <v>152000.0</v>
      </c>
      <c r="Q14" s="76">
        <v>660000.0</v>
      </c>
      <c r="R14" s="41">
        <v>1.8141E7</v>
      </c>
      <c r="S14" s="76"/>
      <c r="T14" s="95">
        <v>90000.0</v>
      </c>
      <c r="U14" s="3">
        <v>2023.0</v>
      </c>
      <c r="V14" s="76">
        <f t="shared" ref="V14:V18" si="6">Q14</f>
        <v>660000</v>
      </c>
      <c r="W14" s="41" t="s">
        <v>548</v>
      </c>
      <c r="X14" s="76">
        <f t="shared" si="5"/>
        <v>18141000</v>
      </c>
      <c r="Y14" s="79" t="s">
        <v>592</v>
      </c>
      <c r="Z14" s="127">
        <f t="shared" si="2"/>
        <v>18801000</v>
      </c>
      <c r="AA14" s="76"/>
      <c r="AB14" s="76"/>
      <c r="AC14" s="76"/>
      <c r="AD14" s="76"/>
      <c r="AE14" s="76"/>
      <c r="AF14" s="76"/>
      <c r="AG14" s="81"/>
      <c r="AH14" s="76"/>
      <c r="AI14" s="76"/>
      <c r="AJ14" s="76"/>
      <c r="AK14" s="76"/>
      <c r="AL14" s="76"/>
      <c r="AM14" s="81"/>
      <c r="AN14" s="76"/>
      <c r="AO14" s="76"/>
      <c r="AP14" s="76"/>
      <c r="AQ14" s="76"/>
      <c r="AR14" s="76"/>
      <c r="AS14" s="76"/>
      <c r="AT14" s="76"/>
      <c r="AU14" s="76"/>
      <c r="AV14" s="76"/>
      <c r="AW14" s="76"/>
      <c r="AX14" s="76"/>
      <c r="AY14" s="76"/>
      <c r="AZ14" s="76"/>
      <c r="BA14" s="76"/>
      <c r="BB14" s="76"/>
      <c r="BC14" s="76"/>
      <c r="BD14" s="76"/>
      <c r="BE14" s="76"/>
      <c r="BF14" s="76"/>
      <c r="BG14" s="76"/>
    </row>
    <row r="15">
      <c r="A15" s="41"/>
      <c r="B15" s="41" t="s">
        <v>593</v>
      </c>
      <c r="C15" s="94" t="s">
        <v>222</v>
      </c>
      <c r="D15" s="18" t="s">
        <v>369</v>
      </c>
      <c r="E15" s="85"/>
      <c r="F15" s="124" t="s">
        <v>962</v>
      </c>
      <c r="G15" s="84" t="s">
        <v>951</v>
      </c>
      <c r="H15" s="84"/>
      <c r="I15" s="84"/>
      <c r="J15" s="84"/>
      <c r="K15" s="84"/>
      <c r="L15" s="84"/>
      <c r="M15" s="79"/>
      <c r="N15" s="76">
        <v>59495.0</v>
      </c>
      <c r="O15" s="76">
        <v>166908.0</v>
      </c>
      <c r="P15" s="76"/>
      <c r="Q15" s="41">
        <v>300236.0</v>
      </c>
      <c r="R15" s="76">
        <v>1.6629181E7</v>
      </c>
      <c r="S15" s="76"/>
      <c r="T15" s="81"/>
      <c r="U15" s="3">
        <v>2023.0</v>
      </c>
      <c r="V15" s="41">
        <f t="shared" si="6"/>
        <v>300236</v>
      </c>
      <c r="W15" s="41" t="s">
        <v>581</v>
      </c>
      <c r="X15" s="76">
        <f t="shared" si="5"/>
        <v>16629181</v>
      </c>
      <c r="Y15" s="79" t="s">
        <v>1092</v>
      </c>
      <c r="Z15" s="127">
        <f t="shared" si="2"/>
        <v>16929417</v>
      </c>
      <c r="AA15" s="76"/>
      <c r="AB15" s="76"/>
      <c r="AC15" s="76"/>
      <c r="AD15" s="76"/>
      <c r="AE15" s="76"/>
      <c r="AF15" s="76"/>
      <c r="AG15" s="81"/>
      <c r="AH15" s="76"/>
      <c r="AI15" s="76"/>
      <c r="AJ15" s="76"/>
      <c r="AK15" s="76"/>
      <c r="AL15" s="76"/>
      <c r="AM15" s="81"/>
      <c r="AN15" s="76"/>
      <c r="AO15" s="76"/>
      <c r="AP15" s="76"/>
      <c r="AQ15" s="76"/>
      <c r="AR15" s="76"/>
      <c r="AS15" s="76"/>
      <c r="AT15" s="76"/>
      <c r="AU15" s="76"/>
      <c r="AV15" s="76"/>
      <c r="AW15" s="76"/>
      <c r="AX15" s="76"/>
      <c r="AY15" s="76"/>
      <c r="AZ15" s="76"/>
      <c r="BA15" s="76"/>
      <c r="BB15" s="76"/>
      <c r="BC15" s="76"/>
      <c r="BD15" s="76"/>
      <c r="BE15" s="76"/>
      <c r="BF15" s="76"/>
      <c r="BG15" s="76"/>
    </row>
    <row r="16">
      <c r="A16" s="41"/>
      <c r="B16" s="41" t="s">
        <v>596</v>
      </c>
      <c r="C16" s="77" t="s">
        <v>223</v>
      </c>
      <c r="D16" s="77" t="s">
        <v>370</v>
      </c>
      <c r="E16" s="85"/>
      <c r="F16" s="124"/>
      <c r="G16" s="125" t="s">
        <v>1093</v>
      </c>
      <c r="H16" s="125"/>
      <c r="I16" s="125"/>
      <c r="J16" s="125"/>
      <c r="K16" s="125"/>
      <c r="L16" s="125" t="s">
        <v>1094</v>
      </c>
      <c r="M16" s="79"/>
      <c r="N16" s="76">
        <v>180898.0</v>
      </c>
      <c r="O16" s="76">
        <v>183332.0</v>
      </c>
      <c r="P16" s="76">
        <v>19940.0</v>
      </c>
      <c r="Q16" s="76">
        <v>200838.0</v>
      </c>
      <c r="R16" s="76">
        <v>6736878.0</v>
      </c>
      <c r="S16" s="76"/>
      <c r="T16" s="81">
        <v>59750.0</v>
      </c>
      <c r="U16" s="3">
        <v>2023.0</v>
      </c>
      <c r="V16" s="76">
        <f t="shared" si="6"/>
        <v>200838</v>
      </c>
      <c r="W16" s="41" t="s">
        <v>548</v>
      </c>
      <c r="X16" s="76">
        <f t="shared" si="5"/>
        <v>6736878</v>
      </c>
      <c r="Y16" s="79" t="s">
        <v>597</v>
      </c>
      <c r="Z16" s="127">
        <f t="shared" si="2"/>
        <v>6937716</v>
      </c>
      <c r="AA16" s="76">
        <v>245117.0</v>
      </c>
      <c r="AB16" s="76">
        <v>195126.0</v>
      </c>
      <c r="AC16" s="76">
        <v>18491.0</v>
      </c>
      <c r="AD16" s="76"/>
      <c r="AE16" s="76">
        <v>6388133.0</v>
      </c>
      <c r="AF16" s="76"/>
      <c r="AG16" s="81">
        <v>9556.0</v>
      </c>
      <c r="AH16" s="76">
        <v>246705.0</v>
      </c>
      <c r="AI16" s="76">
        <v>207003.0</v>
      </c>
      <c r="AJ16" s="76">
        <v>21135.0</v>
      </c>
      <c r="AK16" s="76"/>
      <c r="AL16" s="76">
        <v>6017727.0</v>
      </c>
      <c r="AM16" s="81"/>
      <c r="AN16" s="76">
        <v>8919.0</v>
      </c>
      <c r="AO16" s="76">
        <v>239459.0</v>
      </c>
      <c r="AP16" s="76">
        <v>228727.0</v>
      </c>
      <c r="AQ16" s="76">
        <v>32218.0</v>
      </c>
      <c r="AR16" s="76">
        <v>5689936.0</v>
      </c>
      <c r="AS16" s="76"/>
      <c r="AT16" s="76">
        <v>10426.0</v>
      </c>
      <c r="AU16" s="76">
        <v>305875.0</v>
      </c>
      <c r="AV16" s="76"/>
      <c r="AW16" s="76"/>
      <c r="AX16" s="76">
        <v>5884273.0</v>
      </c>
      <c r="AY16" s="76"/>
      <c r="AZ16" s="76"/>
      <c r="BA16" s="76">
        <v>305875.0</v>
      </c>
      <c r="BB16" s="76">
        <v>290204.0</v>
      </c>
      <c r="BC16" s="76">
        <v>341080.0</v>
      </c>
      <c r="BD16" s="76">
        <v>647000.0</v>
      </c>
      <c r="BE16" s="76"/>
      <c r="BF16" s="76"/>
      <c r="BG16" s="76">
        <v>2822.0</v>
      </c>
    </row>
    <row r="17">
      <c r="A17" s="70" t="s">
        <v>1075</v>
      </c>
      <c r="B17" s="41" t="s">
        <v>598</v>
      </c>
      <c r="C17" s="94" t="s">
        <v>224</v>
      </c>
      <c r="D17" s="88" t="s">
        <v>371</v>
      </c>
      <c r="E17" s="85"/>
      <c r="F17" s="124" t="s">
        <v>1040</v>
      </c>
      <c r="G17" s="125" t="s">
        <v>1095</v>
      </c>
      <c r="H17" s="125" t="s">
        <v>1096</v>
      </c>
      <c r="I17" s="125"/>
      <c r="J17" s="125"/>
      <c r="K17" s="125"/>
      <c r="L17" s="125"/>
      <c r="M17" s="79" t="s">
        <v>1097</v>
      </c>
      <c r="N17" s="76">
        <v>86000.0</v>
      </c>
      <c r="O17" s="76">
        <v>142000.0</v>
      </c>
      <c r="P17" s="76">
        <v>26000.0</v>
      </c>
      <c r="Q17" s="76">
        <v>112000.0</v>
      </c>
      <c r="R17" s="76">
        <v>2.50528E8</v>
      </c>
      <c r="S17" s="76">
        <v>2.5064E8</v>
      </c>
      <c r="T17" s="81"/>
      <c r="U17" s="3">
        <v>2023.0</v>
      </c>
      <c r="V17" s="76">
        <f t="shared" si="6"/>
        <v>112000</v>
      </c>
      <c r="W17" s="41" t="s">
        <v>548</v>
      </c>
      <c r="X17" s="76">
        <f t="shared" si="5"/>
        <v>250528000</v>
      </c>
      <c r="Y17" s="79" t="s">
        <v>1098</v>
      </c>
      <c r="Z17" s="127">
        <f t="shared" si="2"/>
        <v>250640000</v>
      </c>
      <c r="AA17" s="76"/>
      <c r="AB17" s="76"/>
      <c r="AC17" s="76"/>
      <c r="AD17" s="76"/>
      <c r="AE17" s="76"/>
      <c r="AF17" s="76"/>
      <c r="AG17" s="81"/>
      <c r="AH17" s="76"/>
      <c r="AI17" s="76"/>
      <c r="AJ17" s="76"/>
      <c r="AK17" s="76"/>
      <c r="AL17" s="76"/>
      <c r="AM17" s="81"/>
      <c r="AN17" s="76"/>
      <c r="AO17" s="76"/>
      <c r="AP17" s="76"/>
      <c r="AQ17" s="76"/>
      <c r="AR17" s="76"/>
      <c r="AS17" s="76"/>
      <c r="AT17" s="76"/>
      <c r="AU17" s="76"/>
      <c r="AV17" s="76"/>
      <c r="AW17" s="76"/>
      <c r="AX17" s="76"/>
      <c r="AY17" s="76"/>
      <c r="AZ17" s="76"/>
      <c r="BA17" s="76"/>
      <c r="BB17" s="76"/>
      <c r="BC17" s="76"/>
      <c r="BD17" s="76"/>
      <c r="BE17" s="76"/>
      <c r="BF17" s="76"/>
      <c r="BG17" s="76"/>
    </row>
    <row r="18">
      <c r="A18" s="76"/>
      <c r="B18" s="76" t="s">
        <v>55</v>
      </c>
      <c r="C18" s="94" t="s">
        <v>225</v>
      </c>
      <c r="D18" s="18" t="s">
        <v>372</v>
      </c>
      <c r="E18" s="85"/>
      <c r="F18" s="124" t="s">
        <v>1009</v>
      </c>
      <c r="G18" s="125" t="s">
        <v>1099</v>
      </c>
      <c r="H18" s="125"/>
      <c r="I18" s="125"/>
      <c r="J18" s="125"/>
      <c r="K18" s="125"/>
      <c r="L18" s="125" t="s">
        <v>1100</v>
      </c>
      <c r="M18" s="79" t="s">
        <v>1101</v>
      </c>
      <c r="N18" s="41">
        <v>140.0</v>
      </c>
      <c r="O18" s="41">
        <v>4851.0</v>
      </c>
      <c r="P18" s="41">
        <v>1594.0</v>
      </c>
      <c r="Q18" s="76">
        <v>1939.0</v>
      </c>
      <c r="R18" s="76">
        <v>9813.0</v>
      </c>
      <c r="S18" s="76">
        <v>11752.0</v>
      </c>
      <c r="T18" s="81"/>
      <c r="U18" s="3">
        <v>2023.0</v>
      </c>
      <c r="V18" s="76">
        <f t="shared" si="6"/>
        <v>1939</v>
      </c>
      <c r="W18" s="41" t="s">
        <v>548</v>
      </c>
      <c r="X18" s="76">
        <f t="shared" si="5"/>
        <v>9813</v>
      </c>
      <c r="Y18" s="79" t="s">
        <v>602</v>
      </c>
      <c r="Z18" s="127">
        <f t="shared" si="2"/>
        <v>11752</v>
      </c>
      <c r="AA18" s="76"/>
      <c r="AB18" s="76"/>
      <c r="AC18" s="76"/>
      <c r="AD18" s="76"/>
      <c r="AE18" s="76"/>
      <c r="AF18" s="76"/>
      <c r="AG18" s="81"/>
      <c r="AH18" s="76"/>
      <c r="AI18" s="76"/>
      <c r="AJ18" s="76"/>
      <c r="AK18" s="76"/>
      <c r="AL18" s="76"/>
      <c r="AM18" s="81"/>
      <c r="AN18" s="76"/>
      <c r="AO18" s="76"/>
      <c r="AP18" s="76"/>
      <c r="AQ18" s="76"/>
      <c r="AR18" s="76"/>
      <c r="AS18" s="76"/>
      <c r="AT18" s="76"/>
      <c r="AU18" s="76"/>
      <c r="AV18" s="76"/>
      <c r="AW18" s="76"/>
      <c r="AX18" s="76"/>
      <c r="AY18" s="76"/>
      <c r="AZ18" s="76"/>
      <c r="BA18" s="76"/>
      <c r="BB18" s="76"/>
      <c r="BC18" s="76"/>
      <c r="BD18" s="76"/>
      <c r="BE18" s="76"/>
      <c r="BF18" s="76"/>
      <c r="BG18" s="76"/>
    </row>
    <row r="19">
      <c r="A19" s="41"/>
      <c r="B19" s="41" t="s">
        <v>603</v>
      </c>
      <c r="C19" s="94" t="s">
        <v>226</v>
      </c>
      <c r="D19" s="18" t="s">
        <v>373</v>
      </c>
      <c r="E19" s="85"/>
      <c r="F19" s="124" t="s">
        <v>952</v>
      </c>
      <c r="G19" s="84" t="s">
        <v>1102</v>
      </c>
      <c r="H19" s="84"/>
      <c r="I19" s="84"/>
      <c r="J19" s="84"/>
      <c r="K19" s="84"/>
      <c r="L19" s="84"/>
      <c r="M19" s="79"/>
      <c r="N19" s="41">
        <v>95000.0</v>
      </c>
      <c r="O19" s="41">
        <v>306.0</v>
      </c>
      <c r="P19" s="41">
        <v>263000.0</v>
      </c>
      <c r="Q19" s="76"/>
      <c r="R19" s="76">
        <v>3770000.0</v>
      </c>
      <c r="S19" s="76">
        <v>4130000.0</v>
      </c>
      <c r="T19" s="81"/>
      <c r="U19" s="3">
        <v>2023.0</v>
      </c>
      <c r="V19" s="76">
        <f t="shared" ref="V19:V21" si="7">N19+P19</f>
        <v>358000</v>
      </c>
      <c r="W19" s="41" t="s">
        <v>548</v>
      </c>
      <c r="X19" s="76">
        <f t="shared" si="5"/>
        <v>3770000</v>
      </c>
      <c r="Y19" s="79" t="s">
        <v>605</v>
      </c>
      <c r="Z19" s="127">
        <f t="shared" si="2"/>
        <v>4128000</v>
      </c>
      <c r="AA19" s="76"/>
      <c r="AB19" s="76"/>
      <c r="AC19" s="76"/>
      <c r="AD19" s="76"/>
      <c r="AE19" s="76"/>
      <c r="AF19" s="76"/>
      <c r="AG19" s="81"/>
      <c r="AH19" s="76"/>
      <c r="AI19" s="76"/>
      <c r="AJ19" s="76"/>
      <c r="AK19" s="76"/>
      <c r="AL19" s="76"/>
      <c r="AM19" s="81"/>
      <c r="AN19" s="76"/>
      <c r="AO19" s="76"/>
      <c r="AP19" s="76"/>
      <c r="AQ19" s="76"/>
      <c r="AR19" s="76"/>
      <c r="AS19" s="76"/>
      <c r="AT19" s="76"/>
      <c r="AU19" s="76"/>
      <c r="AV19" s="76"/>
      <c r="AW19" s="76"/>
      <c r="AX19" s="76"/>
      <c r="AY19" s="76"/>
      <c r="AZ19" s="76"/>
      <c r="BA19" s="76"/>
      <c r="BB19" s="76"/>
      <c r="BC19" s="76"/>
      <c r="BD19" s="76"/>
      <c r="BE19" s="76"/>
      <c r="BF19" s="76"/>
      <c r="BG19" s="76"/>
    </row>
    <row r="20">
      <c r="A20" s="76"/>
      <c r="B20" s="76" t="s">
        <v>57</v>
      </c>
      <c r="C20" s="94" t="s">
        <v>227</v>
      </c>
      <c r="D20" s="18" t="s">
        <v>374</v>
      </c>
      <c r="E20" s="85"/>
      <c r="F20" s="124" t="s">
        <v>952</v>
      </c>
      <c r="G20" s="84" t="s">
        <v>951</v>
      </c>
      <c r="H20" s="84"/>
      <c r="I20" s="84"/>
      <c r="J20" s="84"/>
      <c r="K20" s="84"/>
      <c r="L20" s="84"/>
      <c r="M20" s="79"/>
      <c r="N20" s="76">
        <v>0.0</v>
      </c>
      <c r="O20" s="76">
        <v>31.0</v>
      </c>
      <c r="P20" s="76">
        <v>27.0</v>
      </c>
      <c r="Q20" s="76"/>
      <c r="R20" s="76">
        <v>463.0</v>
      </c>
      <c r="S20" s="76">
        <v>490.0</v>
      </c>
      <c r="T20" s="81"/>
      <c r="U20" s="3">
        <v>2023.0</v>
      </c>
      <c r="V20" s="76">
        <f t="shared" si="7"/>
        <v>27</v>
      </c>
      <c r="W20" s="41" t="s">
        <v>548</v>
      </c>
      <c r="X20" s="76">
        <f t="shared" si="5"/>
        <v>463</v>
      </c>
      <c r="Y20" s="79" t="s">
        <v>1103</v>
      </c>
      <c r="Z20" s="127">
        <f t="shared" si="2"/>
        <v>490</v>
      </c>
      <c r="AA20" s="76"/>
      <c r="AB20" s="76"/>
      <c r="AC20" s="76"/>
      <c r="AD20" s="76"/>
      <c r="AE20" s="76"/>
      <c r="AF20" s="76"/>
      <c r="AG20" s="81"/>
      <c r="AH20" s="76"/>
      <c r="AI20" s="76"/>
      <c r="AJ20" s="76"/>
      <c r="AK20" s="76"/>
      <c r="AL20" s="76"/>
      <c r="AM20" s="81"/>
      <c r="AN20" s="76"/>
      <c r="AO20" s="76"/>
      <c r="AP20" s="76"/>
      <c r="AQ20" s="76"/>
      <c r="AR20" s="76"/>
      <c r="AS20" s="76"/>
      <c r="AT20" s="76"/>
      <c r="AU20" s="76"/>
      <c r="AV20" s="76"/>
      <c r="AW20" s="76"/>
      <c r="AX20" s="76"/>
      <c r="AY20" s="76"/>
      <c r="AZ20" s="76"/>
      <c r="BA20" s="76"/>
      <c r="BB20" s="76"/>
      <c r="BC20" s="76"/>
      <c r="BD20" s="76"/>
      <c r="BE20" s="76"/>
      <c r="BF20" s="76"/>
      <c r="BG20" s="76"/>
    </row>
    <row r="21">
      <c r="A21" s="70" t="s">
        <v>1075</v>
      </c>
      <c r="B21" s="76" t="s">
        <v>58</v>
      </c>
      <c r="C21" s="94" t="s">
        <v>228</v>
      </c>
      <c r="D21" s="18" t="s">
        <v>375</v>
      </c>
      <c r="E21" s="85"/>
      <c r="F21" s="124" t="s">
        <v>952</v>
      </c>
      <c r="G21" s="125" t="s">
        <v>1104</v>
      </c>
      <c r="H21" s="125" t="s">
        <v>1105</v>
      </c>
      <c r="I21" s="125"/>
      <c r="J21" s="125"/>
      <c r="K21" s="125"/>
      <c r="L21" s="125" t="s">
        <v>1106</v>
      </c>
      <c r="M21" s="79" t="s">
        <v>1107</v>
      </c>
      <c r="N21" s="76">
        <v>12225.0</v>
      </c>
      <c r="O21" s="76">
        <v>20857.0</v>
      </c>
      <c r="P21" s="76">
        <v>2195.0</v>
      </c>
      <c r="Q21" s="76"/>
      <c r="R21" s="76">
        <v>2705502.0</v>
      </c>
      <c r="S21" s="76">
        <v>2719922.0</v>
      </c>
      <c r="T21" s="81"/>
      <c r="U21" s="3">
        <v>2023.0</v>
      </c>
      <c r="V21" s="76">
        <f t="shared" si="7"/>
        <v>14420</v>
      </c>
      <c r="W21" s="41" t="s">
        <v>548</v>
      </c>
      <c r="X21" s="76">
        <f t="shared" si="5"/>
        <v>2705502</v>
      </c>
      <c r="Y21" s="79" t="s">
        <v>1108</v>
      </c>
      <c r="Z21" s="127">
        <f t="shared" si="2"/>
        <v>2719922</v>
      </c>
      <c r="AA21" s="76"/>
      <c r="AB21" s="76"/>
      <c r="AC21" s="76"/>
      <c r="AD21" s="76"/>
      <c r="AE21" s="76"/>
      <c r="AF21" s="76"/>
      <c r="AG21" s="81"/>
      <c r="AH21" s="76"/>
      <c r="AI21" s="76"/>
      <c r="AJ21" s="76"/>
      <c r="AK21" s="76"/>
      <c r="AL21" s="76"/>
      <c r="AM21" s="81"/>
      <c r="AN21" s="76"/>
      <c r="AO21" s="76"/>
      <c r="AP21" s="76"/>
      <c r="AQ21" s="76"/>
      <c r="AR21" s="76"/>
      <c r="AS21" s="76"/>
      <c r="AT21" s="76"/>
      <c r="AU21" s="76"/>
      <c r="AV21" s="76"/>
      <c r="AW21" s="76"/>
      <c r="AX21" s="76"/>
      <c r="AY21" s="76"/>
      <c r="AZ21" s="76"/>
      <c r="BA21" s="76"/>
      <c r="BB21" s="76"/>
      <c r="BC21" s="76"/>
      <c r="BD21" s="76"/>
      <c r="BE21" s="76"/>
      <c r="BF21" s="76"/>
      <c r="BG21" s="76"/>
    </row>
    <row r="22">
      <c r="A22" s="70" t="s">
        <v>1075</v>
      </c>
      <c r="B22" s="76" t="s">
        <v>59</v>
      </c>
      <c r="C22" s="94" t="s">
        <v>229</v>
      </c>
      <c r="D22" s="88" t="s">
        <v>376</v>
      </c>
      <c r="E22" s="85"/>
      <c r="F22" s="124" t="s">
        <v>1033</v>
      </c>
      <c r="G22" s="125" t="s">
        <v>1109</v>
      </c>
      <c r="H22" s="125" t="s">
        <v>1110</v>
      </c>
      <c r="I22" s="125"/>
      <c r="J22" s="125"/>
      <c r="K22" s="125"/>
      <c r="L22" s="125" t="s">
        <v>1106</v>
      </c>
      <c r="M22" s="79"/>
      <c r="N22" s="76">
        <v>9593.0</v>
      </c>
      <c r="O22" s="76"/>
      <c r="P22" s="76">
        <v>6631.0</v>
      </c>
      <c r="Q22" s="41">
        <v>16224.0</v>
      </c>
      <c r="R22" s="76">
        <v>1.0722442E7</v>
      </c>
      <c r="S22" s="76">
        <v>1.0738666E7</v>
      </c>
      <c r="T22" s="81"/>
      <c r="U22" s="3">
        <v>2023.0</v>
      </c>
      <c r="V22" s="76">
        <f>Q22</f>
        <v>16224</v>
      </c>
      <c r="W22" s="41" t="s">
        <v>548</v>
      </c>
      <c r="X22" s="76">
        <f t="shared" si="5"/>
        <v>10722442</v>
      </c>
      <c r="Y22" s="79" t="s">
        <v>614</v>
      </c>
      <c r="Z22" s="127">
        <f t="shared" si="2"/>
        <v>10738666</v>
      </c>
      <c r="AA22" s="76"/>
      <c r="AB22" s="76"/>
      <c r="AC22" s="76"/>
      <c r="AD22" s="76"/>
      <c r="AE22" s="76"/>
      <c r="AF22" s="76"/>
      <c r="AG22" s="81"/>
      <c r="AH22" s="76"/>
      <c r="AI22" s="76"/>
      <c r="AJ22" s="76"/>
      <c r="AK22" s="76"/>
      <c r="AL22" s="76"/>
      <c r="AM22" s="81"/>
      <c r="AN22" s="76"/>
      <c r="AO22" s="76"/>
      <c r="AP22" s="76"/>
      <c r="AQ22" s="76"/>
      <c r="AR22" s="76"/>
      <c r="AS22" s="76"/>
      <c r="AT22" s="76"/>
      <c r="AU22" s="76"/>
      <c r="AV22" s="76"/>
      <c r="AW22" s="76"/>
      <c r="AX22" s="76"/>
      <c r="AY22" s="76"/>
      <c r="AZ22" s="76"/>
      <c r="BA22" s="76"/>
      <c r="BB22" s="76"/>
      <c r="BC22" s="76"/>
      <c r="BD22" s="76"/>
      <c r="BE22" s="76"/>
      <c r="BF22" s="76"/>
      <c r="BG22" s="76"/>
    </row>
    <row r="23">
      <c r="A23" s="76"/>
      <c r="B23" s="130" t="s">
        <v>1111</v>
      </c>
      <c r="C23" s="18" t="s">
        <v>230</v>
      </c>
      <c r="D23" s="78" t="s">
        <v>1112</v>
      </c>
      <c r="E23" s="101"/>
      <c r="F23" s="124" t="s">
        <v>952</v>
      </c>
      <c r="G23" s="84" t="s">
        <v>951</v>
      </c>
      <c r="H23" s="84"/>
      <c r="I23" s="84"/>
      <c r="J23" s="84"/>
      <c r="K23" s="84"/>
      <c r="L23" s="84"/>
      <c r="M23" s="79"/>
      <c r="N23" s="41">
        <v>2896.0</v>
      </c>
      <c r="O23" s="41"/>
      <c r="P23" s="41">
        <v>1888.0</v>
      </c>
      <c r="Q23" s="76"/>
      <c r="R23" s="41">
        <v>17964.0</v>
      </c>
      <c r="S23" s="76"/>
      <c r="T23" s="81"/>
      <c r="U23" s="3">
        <v>2023.0</v>
      </c>
      <c r="V23" s="76">
        <f>N23+P23</f>
        <v>4784</v>
      </c>
      <c r="W23" s="41" t="s">
        <v>548</v>
      </c>
      <c r="X23" s="76">
        <f t="shared" si="5"/>
        <v>17964</v>
      </c>
      <c r="Y23" s="79" t="s">
        <v>1113</v>
      </c>
      <c r="Z23" s="127">
        <f t="shared" si="2"/>
        <v>22748</v>
      </c>
      <c r="AA23" s="76">
        <v>3602.0</v>
      </c>
      <c r="AB23" s="41">
        <v>650.0</v>
      </c>
      <c r="AC23" s="76">
        <v>2456.0</v>
      </c>
      <c r="AD23" s="76"/>
      <c r="AE23" s="76">
        <v>22829.0</v>
      </c>
      <c r="AF23" s="76">
        <v>28887.0</v>
      </c>
      <c r="AG23" s="81"/>
      <c r="AH23" s="76"/>
      <c r="AI23" s="76"/>
      <c r="AJ23" s="76"/>
      <c r="AK23" s="76"/>
      <c r="AL23" s="76"/>
      <c r="AM23" s="81"/>
      <c r="AN23" s="76"/>
      <c r="AO23" s="76"/>
      <c r="AP23" s="76"/>
      <c r="AQ23" s="76"/>
      <c r="AR23" s="76"/>
      <c r="AS23" s="76"/>
      <c r="AT23" s="76"/>
      <c r="AU23" s="76"/>
      <c r="AV23" s="76"/>
      <c r="AW23" s="76"/>
      <c r="AX23" s="76"/>
      <c r="AY23" s="76"/>
      <c r="AZ23" s="76"/>
      <c r="BA23" s="76"/>
      <c r="BB23" s="76"/>
      <c r="BC23" s="76"/>
      <c r="BD23" s="76"/>
      <c r="BE23" s="76"/>
      <c r="BF23" s="76"/>
      <c r="BG23" s="76"/>
    </row>
    <row r="24">
      <c r="A24" s="76"/>
      <c r="B24" s="130" t="s">
        <v>1114</v>
      </c>
      <c r="C24" s="94" t="s">
        <v>231</v>
      </c>
      <c r="D24" s="18" t="s">
        <v>377</v>
      </c>
      <c r="E24" s="85"/>
      <c r="F24" s="124" t="s">
        <v>1115</v>
      </c>
      <c r="G24" s="84" t="s">
        <v>1116</v>
      </c>
      <c r="H24" s="84"/>
      <c r="I24" s="84"/>
      <c r="J24" s="84"/>
      <c r="K24" s="84"/>
      <c r="L24" s="84"/>
      <c r="M24" s="79"/>
      <c r="N24" s="76"/>
      <c r="O24" s="76"/>
      <c r="P24" s="76"/>
      <c r="Q24" s="76"/>
      <c r="R24" s="76">
        <f>54.15+3417+868</f>
        <v>4339.15</v>
      </c>
      <c r="S24" s="76"/>
      <c r="T24" s="81"/>
      <c r="U24" s="3">
        <v>2023.0</v>
      </c>
      <c r="V24" s="41" t="s">
        <v>554</v>
      </c>
      <c r="W24" s="41" t="s">
        <v>554</v>
      </c>
      <c r="X24" s="76">
        <f t="shared" si="5"/>
        <v>4339.15</v>
      </c>
      <c r="Y24" s="79" t="s">
        <v>1117</v>
      </c>
      <c r="Z24" s="127">
        <f t="shared" si="2"/>
        <v>4339.15</v>
      </c>
      <c r="AA24" s="76"/>
      <c r="AB24" s="76"/>
      <c r="AC24" s="76"/>
      <c r="AD24" s="76"/>
      <c r="AE24" s="76"/>
      <c r="AF24" s="76"/>
      <c r="AG24" s="81"/>
      <c r="AH24" s="76"/>
      <c r="AI24" s="76"/>
      <c r="AJ24" s="76"/>
      <c r="AK24" s="76"/>
      <c r="AL24" s="76"/>
      <c r="AM24" s="81"/>
      <c r="AN24" s="76"/>
      <c r="AO24" s="76"/>
      <c r="AP24" s="76"/>
      <c r="AQ24" s="76"/>
      <c r="AR24" s="76"/>
      <c r="AS24" s="76"/>
      <c r="AT24" s="76"/>
      <c r="AU24" s="76"/>
      <c r="AV24" s="76"/>
      <c r="AW24" s="76"/>
      <c r="AX24" s="76"/>
      <c r="AY24" s="76"/>
      <c r="AZ24" s="76"/>
      <c r="BA24" s="76"/>
      <c r="BB24" s="76"/>
      <c r="BC24" s="76"/>
      <c r="BD24" s="76"/>
      <c r="BE24" s="76"/>
      <c r="BF24" s="76"/>
      <c r="BG24" s="76"/>
    </row>
    <row r="25">
      <c r="A25" s="76"/>
      <c r="B25" s="76" t="s">
        <v>62</v>
      </c>
      <c r="C25" s="94" t="s">
        <v>232</v>
      </c>
      <c r="D25" s="94" t="s">
        <v>378</v>
      </c>
      <c r="E25" s="85"/>
      <c r="F25" s="124" t="s">
        <v>952</v>
      </c>
      <c r="G25" s="84" t="s">
        <v>951</v>
      </c>
      <c r="H25" s="84"/>
      <c r="I25" s="84"/>
      <c r="J25" s="84"/>
      <c r="K25" s="84"/>
      <c r="L25" s="84"/>
      <c r="M25" s="79"/>
      <c r="N25" s="76">
        <v>5865.0</v>
      </c>
      <c r="O25" s="76">
        <v>4176.0</v>
      </c>
      <c r="P25" s="76">
        <v>3150.0</v>
      </c>
      <c r="Q25" s="76"/>
      <c r="R25" s="76">
        <v>833976.0</v>
      </c>
      <c r="S25" s="76">
        <v>842990.0</v>
      </c>
      <c r="T25" s="81"/>
      <c r="U25" s="3">
        <v>2023.0</v>
      </c>
      <c r="V25" s="76">
        <f t="shared" ref="V25:V26" si="8">N25+P25</f>
        <v>9015</v>
      </c>
      <c r="W25" s="41" t="s">
        <v>548</v>
      </c>
      <c r="X25" s="76">
        <f t="shared" si="5"/>
        <v>833976</v>
      </c>
      <c r="Y25" s="79" t="s">
        <v>625</v>
      </c>
      <c r="Z25" s="127">
        <f t="shared" si="2"/>
        <v>842991</v>
      </c>
      <c r="AA25" s="76"/>
      <c r="AB25" s="76"/>
      <c r="AC25" s="76"/>
      <c r="AD25" s="76"/>
      <c r="AE25" s="76"/>
      <c r="AF25" s="76"/>
      <c r="AG25" s="81"/>
      <c r="AH25" s="76"/>
      <c r="AI25" s="76"/>
      <c r="AJ25" s="76"/>
      <c r="AK25" s="76"/>
      <c r="AL25" s="76"/>
      <c r="AM25" s="81"/>
      <c r="AN25" s="76"/>
      <c r="AO25" s="76"/>
      <c r="AP25" s="76"/>
      <c r="AQ25" s="76"/>
      <c r="AR25" s="76"/>
      <c r="AS25" s="76"/>
      <c r="AT25" s="76"/>
      <c r="AU25" s="76"/>
      <c r="AV25" s="76"/>
      <c r="AW25" s="76"/>
      <c r="AX25" s="76"/>
      <c r="AY25" s="76"/>
      <c r="AZ25" s="76"/>
      <c r="BA25" s="76"/>
      <c r="BB25" s="76"/>
      <c r="BC25" s="76"/>
      <c r="BD25" s="76"/>
      <c r="BE25" s="76"/>
      <c r="BF25" s="76"/>
      <c r="BG25" s="76"/>
    </row>
    <row r="26">
      <c r="A26" s="76"/>
      <c r="B26" s="76" t="s">
        <v>63</v>
      </c>
      <c r="C26" s="77" t="s">
        <v>233</v>
      </c>
      <c r="D26" s="77" t="s">
        <v>379</v>
      </c>
      <c r="E26" s="85"/>
      <c r="F26" s="124" t="s">
        <v>990</v>
      </c>
      <c r="G26" s="125" t="s">
        <v>1118</v>
      </c>
      <c r="H26" s="125"/>
      <c r="I26" s="125"/>
      <c r="J26" s="125"/>
      <c r="K26" s="125"/>
      <c r="L26" s="125" t="s">
        <v>1070</v>
      </c>
      <c r="M26" s="79"/>
      <c r="N26" s="76">
        <v>778627.0</v>
      </c>
      <c r="O26" s="76">
        <v>389370.0</v>
      </c>
      <c r="P26" s="76">
        <v>88671.0</v>
      </c>
      <c r="Q26" s="76"/>
      <c r="R26" s="76">
        <v>3006061.0</v>
      </c>
      <c r="S26" s="76">
        <v>3873359.0</v>
      </c>
      <c r="T26" s="81">
        <v>5834000.0</v>
      </c>
      <c r="U26" s="3">
        <v>2023.0</v>
      </c>
      <c r="V26" s="76">
        <f t="shared" si="8"/>
        <v>867298</v>
      </c>
      <c r="W26" s="41" t="s">
        <v>548</v>
      </c>
      <c r="X26" s="76">
        <f t="shared" si="5"/>
        <v>3006061</v>
      </c>
      <c r="Y26" s="79" t="s">
        <v>1119</v>
      </c>
      <c r="Z26" s="127">
        <f t="shared" si="2"/>
        <v>3873359</v>
      </c>
      <c r="AA26" s="76"/>
      <c r="AB26" s="76"/>
      <c r="AC26" s="76"/>
      <c r="AD26" s="76"/>
      <c r="AE26" s="76"/>
      <c r="AF26" s="76"/>
      <c r="AG26" s="81"/>
      <c r="AH26" s="76"/>
      <c r="AI26" s="76"/>
      <c r="AJ26" s="76"/>
      <c r="AK26" s="76"/>
      <c r="AL26" s="76"/>
      <c r="AM26" s="81"/>
      <c r="AN26" s="76"/>
      <c r="AO26" s="76"/>
      <c r="AP26" s="76"/>
      <c r="AQ26" s="76"/>
      <c r="AR26" s="76"/>
      <c r="AS26" s="76"/>
      <c r="AT26" s="76"/>
      <c r="AU26" s="76"/>
      <c r="AV26" s="76"/>
      <c r="AW26" s="76"/>
      <c r="AX26" s="76"/>
      <c r="AY26" s="76"/>
      <c r="AZ26" s="76"/>
      <c r="BA26" s="76"/>
      <c r="BB26" s="76"/>
      <c r="BC26" s="76"/>
      <c r="BD26" s="76"/>
      <c r="BE26" s="76"/>
      <c r="BF26" s="76"/>
      <c r="BG26" s="76"/>
    </row>
    <row r="27">
      <c r="A27" s="76"/>
      <c r="B27" s="76" t="s">
        <v>64</v>
      </c>
      <c r="C27" s="94" t="s">
        <v>234</v>
      </c>
      <c r="D27" s="78" t="s">
        <v>635</v>
      </c>
      <c r="E27" s="97" t="s">
        <v>460</v>
      </c>
      <c r="F27" s="128" t="s">
        <v>951</v>
      </c>
      <c r="G27" s="89" t="s">
        <v>951</v>
      </c>
      <c r="H27" s="89"/>
      <c r="I27" s="89"/>
      <c r="J27" s="89"/>
      <c r="K27" s="89"/>
      <c r="L27" s="89"/>
      <c r="M27" s="101"/>
      <c r="N27" s="76"/>
      <c r="O27" s="76"/>
      <c r="P27" s="76"/>
      <c r="Q27" s="76"/>
      <c r="R27" s="76"/>
      <c r="S27" s="76"/>
      <c r="T27" s="81"/>
      <c r="U27" s="3">
        <v>2023.0</v>
      </c>
      <c r="V27" s="41" t="s">
        <v>554</v>
      </c>
      <c r="W27" s="41" t="s">
        <v>554</v>
      </c>
      <c r="X27" s="41" t="s">
        <v>554</v>
      </c>
      <c r="Y27" s="79" t="s">
        <v>636</v>
      </c>
      <c r="Z27" s="127" t="str">
        <f t="shared" si="2"/>
        <v>n.a</v>
      </c>
      <c r="AA27" s="76"/>
      <c r="AB27" s="76"/>
      <c r="AC27" s="76"/>
      <c r="AD27" s="76"/>
      <c r="AE27" s="76"/>
      <c r="AF27" s="76"/>
      <c r="AG27" s="81"/>
      <c r="AH27" s="76"/>
      <c r="AI27" s="76"/>
      <c r="AJ27" s="76"/>
      <c r="AK27" s="76"/>
      <c r="AL27" s="76"/>
      <c r="AM27" s="81"/>
      <c r="AN27" s="76"/>
      <c r="AO27" s="76"/>
      <c r="AP27" s="76"/>
      <c r="AQ27" s="76"/>
      <c r="AR27" s="76"/>
      <c r="AS27" s="76"/>
      <c r="AT27" s="76"/>
      <c r="AU27" s="76"/>
      <c r="AV27" s="76"/>
      <c r="AW27" s="76"/>
      <c r="AX27" s="76"/>
      <c r="AY27" s="76"/>
      <c r="AZ27" s="76"/>
      <c r="BA27" s="76"/>
      <c r="BB27" s="76"/>
      <c r="BC27" s="76"/>
      <c r="BD27" s="76"/>
      <c r="BE27" s="76"/>
      <c r="BF27" s="76"/>
      <c r="BG27" s="76"/>
    </row>
    <row r="28">
      <c r="A28" s="41"/>
      <c r="B28" s="41" t="s">
        <v>637</v>
      </c>
      <c r="C28" s="94" t="s">
        <v>235</v>
      </c>
      <c r="D28" s="18" t="s">
        <v>380</v>
      </c>
      <c r="E28" s="85"/>
      <c r="F28" s="124" t="s">
        <v>951</v>
      </c>
      <c r="G28" s="84" t="s">
        <v>951</v>
      </c>
      <c r="H28" s="84"/>
      <c r="I28" s="84"/>
      <c r="J28" s="84"/>
      <c r="K28" s="84"/>
      <c r="L28" s="84"/>
      <c r="M28" s="79"/>
      <c r="N28" s="76">
        <v>628000.0</v>
      </c>
      <c r="O28" s="76"/>
      <c r="P28" s="76">
        <v>215000.0</v>
      </c>
      <c r="Q28" s="76">
        <v>842000.0</v>
      </c>
      <c r="R28" s="76"/>
      <c r="S28" s="76"/>
      <c r="T28" s="81"/>
      <c r="U28" s="3">
        <v>2023.0</v>
      </c>
      <c r="V28" s="76">
        <f>Q28</f>
        <v>842000</v>
      </c>
      <c r="W28" s="41" t="s">
        <v>508</v>
      </c>
      <c r="X28" s="41" t="s">
        <v>554</v>
      </c>
      <c r="Y28" s="79" t="s">
        <v>638</v>
      </c>
      <c r="Z28" s="127">
        <f t="shared" si="2"/>
        <v>842000</v>
      </c>
      <c r="AA28" s="76"/>
      <c r="AB28" s="76"/>
      <c r="AC28" s="76"/>
      <c r="AD28" s="76"/>
      <c r="AE28" s="76"/>
      <c r="AF28" s="76"/>
      <c r="AG28" s="81"/>
      <c r="AH28" s="76"/>
      <c r="AI28" s="76"/>
      <c r="AJ28" s="76"/>
      <c r="AK28" s="76"/>
      <c r="AL28" s="76"/>
      <c r="AM28" s="81"/>
      <c r="AN28" s="76"/>
      <c r="AO28" s="76"/>
      <c r="AP28" s="76"/>
      <c r="AQ28" s="76"/>
      <c r="AR28" s="76"/>
      <c r="AS28" s="76"/>
      <c r="AT28" s="76"/>
      <c r="AU28" s="76"/>
      <c r="AV28" s="76"/>
      <c r="AW28" s="76"/>
      <c r="AX28" s="76"/>
      <c r="AY28" s="76"/>
      <c r="AZ28" s="76"/>
      <c r="BA28" s="76"/>
      <c r="BB28" s="76"/>
      <c r="BC28" s="76"/>
      <c r="BD28" s="76"/>
      <c r="BE28" s="76"/>
      <c r="BF28" s="76"/>
      <c r="BG28" s="76"/>
    </row>
    <row r="29">
      <c r="A29" s="76"/>
      <c r="B29" s="130" t="s">
        <v>1120</v>
      </c>
      <c r="C29" s="94" t="s">
        <v>236</v>
      </c>
      <c r="D29" s="78" t="s">
        <v>1121</v>
      </c>
      <c r="E29" s="85"/>
      <c r="F29" s="124" t="s">
        <v>952</v>
      </c>
      <c r="G29" s="84" t="s">
        <v>951</v>
      </c>
      <c r="H29" s="84"/>
      <c r="I29" s="84"/>
      <c r="J29" s="84"/>
      <c r="K29" s="84"/>
      <c r="L29" s="84"/>
      <c r="M29" s="79"/>
      <c r="N29" s="76">
        <v>133.5</v>
      </c>
      <c r="O29" s="76"/>
      <c r="P29" s="76">
        <v>48.3</v>
      </c>
      <c r="Q29" s="76"/>
      <c r="R29" s="76"/>
      <c r="S29" s="41">
        <v>632691.0</v>
      </c>
      <c r="T29" s="81"/>
      <c r="U29" s="3">
        <v>2023.0</v>
      </c>
      <c r="V29" s="76">
        <f t="shared" ref="V29:V31" si="9">N29+P29</f>
        <v>181.8</v>
      </c>
      <c r="W29" s="41" t="s">
        <v>548</v>
      </c>
      <c r="X29" s="76">
        <f>S29+V29</f>
        <v>632872.8</v>
      </c>
      <c r="Y29" s="79" t="s">
        <v>1122</v>
      </c>
      <c r="Z29" s="127">
        <f t="shared" si="2"/>
        <v>633054.6</v>
      </c>
      <c r="AA29" s="76"/>
      <c r="AB29" s="76"/>
      <c r="AC29" s="76"/>
      <c r="AD29" s="76"/>
      <c r="AE29" s="76"/>
      <c r="AF29" s="76"/>
      <c r="AG29" s="81"/>
      <c r="AH29" s="76"/>
      <c r="AI29" s="76"/>
      <c r="AJ29" s="76"/>
      <c r="AK29" s="76"/>
      <c r="AL29" s="76"/>
      <c r="AM29" s="81"/>
      <c r="AN29" s="76"/>
      <c r="AO29" s="76"/>
      <c r="AP29" s="76"/>
      <c r="AQ29" s="76"/>
      <c r="AR29" s="76"/>
      <c r="AS29" s="76"/>
      <c r="AT29" s="76"/>
      <c r="AU29" s="76"/>
      <c r="AV29" s="76"/>
      <c r="AW29" s="76"/>
      <c r="AX29" s="76"/>
      <c r="AY29" s="76"/>
      <c r="AZ29" s="76"/>
      <c r="BA29" s="76"/>
      <c r="BB29" s="76"/>
      <c r="BC29" s="76"/>
      <c r="BD29" s="76"/>
      <c r="BE29" s="76"/>
      <c r="BF29" s="76"/>
      <c r="BG29" s="76"/>
    </row>
    <row r="30">
      <c r="A30" s="70" t="s">
        <v>1075</v>
      </c>
      <c r="B30" s="76" t="s">
        <v>67</v>
      </c>
      <c r="C30" s="94" t="s">
        <v>237</v>
      </c>
      <c r="D30" s="78" t="s">
        <v>640</v>
      </c>
      <c r="E30" s="97" t="s">
        <v>461</v>
      </c>
      <c r="F30" s="124" t="s">
        <v>981</v>
      </c>
      <c r="G30" s="84" t="s">
        <v>1123</v>
      </c>
      <c r="H30" s="77"/>
      <c r="I30" s="77"/>
      <c r="J30" s="77"/>
      <c r="K30" s="77"/>
      <c r="L30" s="77"/>
      <c r="M30" s="85"/>
      <c r="N30" s="41">
        <v>18466.0</v>
      </c>
      <c r="O30" s="41">
        <v>983.0</v>
      </c>
      <c r="P30" s="41">
        <v>2432.0</v>
      </c>
      <c r="Q30" s="76"/>
      <c r="R30" s="76"/>
      <c r="S30" s="76"/>
      <c r="T30" s="81"/>
      <c r="U30" s="3">
        <v>2023.0</v>
      </c>
      <c r="V30" s="76">
        <f t="shared" si="9"/>
        <v>20898</v>
      </c>
      <c r="W30" s="41" t="s">
        <v>548</v>
      </c>
      <c r="X30" s="76">
        <f>313291+1105+4924+3414+178+4075+5606+73+181800+26686</f>
        <v>541152</v>
      </c>
      <c r="Y30" s="79" t="s">
        <v>641</v>
      </c>
      <c r="Z30" s="127">
        <f t="shared" si="2"/>
        <v>562050</v>
      </c>
      <c r="AA30" s="76">
        <v>22697.0</v>
      </c>
      <c r="AB30" s="76">
        <v>701.0</v>
      </c>
      <c r="AC30" s="76">
        <v>1810.0</v>
      </c>
      <c r="AD30" s="76"/>
      <c r="AE30" s="76">
        <v>3321.0</v>
      </c>
      <c r="AF30" s="76"/>
      <c r="AG30" s="81"/>
      <c r="AH30" s="76"/>
      <c r="AI30" s="76"/>
      <c r="AJ30" s="76"/>
      <c r="AK30" s="76"/>
      <c r="AL30" s="76"/>
      <c r="AM30" s="81"/>
      <c r="AN30" s="76"/>
      <c r="AO30" s="76"/>
      <c r="AP30" s="76"/>
      <c r="AQ30" s="76"/>
      <c r="AR30" s="76"/>
      <c r="AS30" s="76"/>
      <c r="AT30" s="76"/>
      <c r="AU30" s="76"/>
      <c r="AV30" s="76"/>
      <c r="AW30" s="76"/>
      <c r="AX30" s="76"/>
      <c r="AY30" s="76"/>
      <c r="AZ30" s="76"/>
      <c r="BA30" s="76"/>
      <c r="BB30" s="76"/>
      <c r="BC30" s="76"/>
      <c r="BD30" s="76"/>
      <c r="BE30" s="76"/>
      <c r="BF30" s="76"/>
      <c r="BG30" s="76"/>
    </row>
    <row r="31">
      <c r="A31" s="76"/>
      <c r="B31" s="130" t="s">
        <v>1124</v>
      </c>
      <c r="C31" s="94" t="s">
        <v>238</v>
      </c>
      <c r="D31" s="88" t="s">
        <v>382</v>
      </c>
      <c r="E31" s="85"/>
      <c r="F31" s="124" t="s">
        <v>967</v>
      </c>
      <c r="G31" s="84" t="s">
        <v>951</v>
      </c>
      <c r="H31" s="84"/>
      <c r="I31" s="84"/>
      <c r="J31" s="84"/>
      <c r="K31" s="84"/>
      <c r="L31" s="84"/>
      <c r="M31" s="79"/>
      <c r="N31" s="76">
        <v>2132.0</v>
      </c>
      <c r="O31" s="76">
        <v>1652.0</v>
      </c>
      <c r="P31" s="76">
        <v>1189.0</v>
      </c>
      <c r="Q31" s="76"/>
      <c r="R31" s="76">
        <v>841084.0</v>
      </c>
      <c r="S31" s="76">
        <v>844405.0</v>
      </c>
      <c r="T31" s="81"/>
      <c r="U31" s="3">
        <v>2023.0</v>
      </c>
      <c r="V31" s="76">
        <f t="shared" si="9"/>
        <v>3321</v>
      </c>
      <c r="W31" s="41" t="s">
        <v>548</v>
      </c>
      <c r="X31" s="76">
        <f t="shared" ref="X31:X36" si="10">R31</f>
        <v>841084</v>
      </c>
      <c r="Y31" s="79" t="s">
        <v>1125</v>
      </c>
      <c r="Z31" s="127">
        <f t="shared" si="2"/>
        <v>844405</v>
      </c>
      <c r="AA31" s="76"/>
      <c r="AB31" s="76"/>
      <c r="AC31" s="76"/>
      <c r="AD31" s="76"/>
      <c r="AE31" s="76"/>
      <c r="AF31" s="76"/>
      <c r="AG31" s="81"/>
      <c r="AH31" s="76"/>
      <c r="AI31" s="76"/>
      <c r="AJ31" s="76"/>
      <c r="AK31" s="76"/>
      <c r="AL31" s="76"/>
      <c r="AM31" s="81"/>
      <c r="AN31" s="76"/>
      <c r="AO31" s="76"/>
      <c r="AP31" s="76"/>
      <c r="AQ31" s="76"/>
      <c r="AR31" s="76"/>
      <c r="AS31" s="76"/>
      <c r="AT31" s="76"/>
      <c r="AU31" s="76"/>
      <c r="AV31" s="76"/>
      <c r="AW31" s="76"/>
      <c r="AX31" s="76"/>
      <c r="AY31" s="76"/>
      <c r="AZ31" s="76"/>
      <c r="BA31" s="76"/>
      <c r="BB31" s="76"/>
      <c r="BC31" s="76"/>
      <c r="BD31" s="76"/>
      <c r="BE31" s="76"/>
      <c r="BF31" s="76"/>
      <c r="BG31" s="76"/>
    </row>
    <row r="32">
      <c r="A32" s="76"/>
      <c r="B32" s="76" t="s">
        <v>69</v>
      </c>
      <c r="C32" s="94" t="s">
        <v>239</v>
      </c>
      <c r="D32" s="78" t="s">
        <v>643</v>
      </c>
      <c r="E32" s="97" t="s">
        <v>462</v>
      </c>
      <c r="F32" s="128" t="s">
        <v>944</v>
      </c>
      <c r="G32" s="129" t="s">
        <v>1126</v>
      </c>
      <c r="H32" s="129"/>
      <c r="I32" s="129"/>
      <c r="J32" s="129"/>
      <c r="K32" s="129"/>
      <c r="L32" s="125" t="s">
        <v>1127</v>
      </c>
      <c r="M32" s="101" t="s">
        <v>1097</v>
      </c>
      <c r="N32" s="41">
        <v>0.0</v>
      </c>
      <c r="O32" s="41">
        <v>0.15</v>
      </c>
      <c r="P32" s="41">
        <v>0.9</v>
      </c>
      <c r="Q32" s="76"/>
      <c r="R32" s="41">
        <v>2089.0</v>
      </c>
      <c r="S32" s="76"/>
      <c r="T32" s="81"/>
      <c r="U32" s="3">
        <v>2023.0</v>
      </c>
      <c r="V32" s="102">
        <f>P32</f>
        <v>0.9</v>
      </c>
      <c r="W32" s="41" t="s">
        <v>548</v>
      </c>
      <c r="X32" s="76">
        <f t="shared" si="10"/>
        <v>2089</v>
      </c>
      <c r="Y32" s="79" t="s">
        <v>644</v>
      </c>
      <c r="Z32" s="127">
        <f t="shared" si="2"/>
        <v>2089.9</v>
      </c>
      <c r="AA32" s="76">
        <v>0.0</v>
      </c>
      <c r="AB32" s="76"/>
      <c r="AC32" s="76" t="s">
        <v>505</v>
      </c>
      <c r="AD32" s="76"/>
      <c r="AE32" s="76">
        <v>7346.0</v>
      </c>
      <c r="AF32" s="76"/>
      <c r="AG32" s="81"/>
      <c r="AH32" s="76"/>
      <c r="AI32" s="76"/>
      <c r="AJ32" s="76"/>
      <c r="AK32" s="76"/>
      <c r="AL32" s="76"/>
      <c r="AM32" s="81"/>
      <c r="AN32" s="76"/>
      <c r="AO32" s="76"/>
      <c r="AP32" s="76"/>
      <c r="AQ32" s="76"/>
      <c r="AR32" s="76"/>
      <c r="AS32" s="76"/>
      <c r="AT32" s="76"/>
      <c r="AU32" s="76"/>
      <c r="AV32" s="76"/>
      <c r="AW32" s="76"/>
      <c r="AX32" s="76"/>
      <c r="AY32" s="76"/>
      <c r="AZ32" s="76"/>
      <c r="BA32" s="76"/>
      <c r="BB32" s="76"/>
      <c r="BC32" s="76"/>
      <c r="BD32" s="76"/>
      <c r="BE32" s="76"/>
      <c r="BF32" s="76"/>
      <c r="BG32" s="76"/>
    </row>
    <row r="33">
      <c r="A33" s="76"/>
      <c r="B33" s="130" t="s">
        <v>1128</v>
      </c>
      <c r="C33" s="94" t="s">
        <v>240</v>
      </c>
      <c r="D33" s="78" t="s">
        <v>1129</v>
      </c>
      <c r="E33" s="97" t="s">
        <v>463</v>
      </c>
      <c r="F33" s="124" t="s">
        <v>952</v>
      </c>
      <c r="G33" s="89"/>
      <c r="H33" s="89"/>
      <c r="I33" s="89"/>
      <c r="J33" s="89"/>
      <c r="K33" s="89"/>
      <c r="L33" s="89"/>
      <c r="M33" s="101"/>
      <c r="N33" s="41">
        <v>279.0</v>
      </c>
      <c r="O33" s="41">
        <v>247.0</v>
      </c>
      <c r="P33" s="41">
        <v>192.0</v>
      </c>
      <c r="Q33" s="76"/>
      <c r="R33" s="41">
        <v>6206.0</v>
      </c>
      <c r="S33" s="41">
        <v>6676.0</v>
      </c>
      <c r="T33" s="81"/>
      <c r="U33" s="3">
        <v>2023.0</v>
      </c>
      <c r="V33" s="76">
        <f>N33+P33</f>
        <v>471</v>
      </c>
      <c r="W33" s="41" t="s">
        <v>548</v>
      </c>
      <c r="X33" s="41">
        <f t="shared" si="10"/>
        <v>6206</v>
      </c>
      <c r="Y33" s="79" t="s">
        <v>1130</v>
      </c>
      <c r="Z33" s="127">
        <f t="shared" si="2"/>
        <v>6677</v>
      </c>
      <c r="AA33" s="76"/>
      <c r="AB33" s="76"/>
      <c r="AC33" s="76"/>
      <c r="AD33" s="76">
        <v>531.0</v>
      </c>
      <c r="AE33" s="76"/>
      <c r="AF33" s="76"/>
      <c r="AG33" s="81"/>
      <c r="AH33" s="76"/>
      <c r="AI33" s="76"/>
      <c r="AJ33" s="76"/>
      <c r="AK33" s="76"/>
      <c r="AL33" s="76"/>
      <c r="AM33" s="81"/>
      <c r="AN33" s="76"/>
      <c r="AO33" s="76"/>
      <c r="AP33" s="76"/>
      <c r="AQ33" s="76"/>
      <c r="AR33" s="76"/>
      <c r="AS33" s="76"/>
      <c r="AT33" s="76"/>
      <c r="AU33" s="76"/>
      <c r="AV33" s="76"/>
      <c r="AW33" s="76"/>
      <c r="AX33" s="76"/>
      <c r="AY33" s="76"/>
      <c r="AZ33" s="76"/>
      <c r="BA33" s="76"/>
      <c r="BB33" s="76"/>
      <c r="BC33" s="76"/>
      <c r="BD33" s="76"/>
      <c r="BE33" s="76"/>
      <c r="BF33" s="76"/>
      <c r="BG33" s="76"/>
    </row>
    <row r="34">
      <c r="A34" s="70" t="s">
        <v>1075</v>
      </c>
      <c r="B34" s="76" t="s">
        <v>71</v>
      </c>
      <c r="C34" s="77" t="s">
        <v>241</v>
      </c>
      <c r="D34" s="78" t="s">
        <v>651</v>
      </c>
      <c r="E34" s="97" t="s">
        <v>464</v>
      </c>
      <c r="F34" s="128" t="s">
        <v>988</v>
      </c>
      <c r="G34" s="129" t="s">
        <v>1131</v>
      </c>
      <c r="H34" s="129" t="s">
        <v>1132</v>
      </c>
      <c r="I34" s="129"/>
      <c r="J34" s="129"/>
      <c r="K34" s="129"/>
      <c r="L34" s="129"/>
      <c r="M34" s="101" t="s">
        <v>1097</v>
      </c>
      <c r="N34" s="41">
        <v>292.0</v>
      </c>
      <c r="O34" s="41">
        <v>29675.0</v>
      </c>
      <c r="P34" s="41">
        <v>10260.0</v>
      </c>
      <c r="Q34" s="41">
        <v>10553.0</v>
      </c>
      <c r="R34" s="41">
        <v>75697.0</v>
      </c>
      <c r="S34" s="41">
        <v>86250.0</v>
      </c>
      <c r="T34" s="95">
        <v>164.0</v>
      </c>
      <c r="U34" s="3">
        <v>2023.0</v>
      </c>
      <c r="V34" s="76">
        <f t="shared" ref="V34:V36" si="11">Q34</f>
        <v>10553</v>
      </c>
      <c r="W34" s="41" t="s">
        <v>548</v>
      </c>
      <c r="X34" s="76">
        <f t="shared" si="10"/>
        <v>75697</v>
      </c>
      <c r="Y34" s="79" t="s">
        <v>1133</v>
      </c>
      <c r="Z34" s="127">
        <f t="shared" si="2"/>
        <v>86250</v>
      </c>
      <c r="AA34" s="76">
        <v>550.0</v>
      </c>
      <c r="AB34" s="76">
        <v>12756.0</v>
      </c>
      <c r="AC34" s="76">
        <v>31091.0</v>
      </c>
      <c r="AD34" s="76"/>
      <c r="AE34" s="76">
        <v>106355.0</v>
      </c>
      <c r="AF34" s="76">
        <v>119661.0</v>
      </c>
      <c r="AG34" s="81">
        <v>309.0</v>
      </c>
      <c r="AH34" s="76"/>
      <c r="AI34" s="76"/>
      <c r="AJ34" s="76"/>
      <c r="AK34" s="76"/>
      <c r="AL34" s="76"/>
      <c r="AM34" s="81"/>
      <c r="AN34" s="76"/>
      <c r="AO34" s="76"/>
      <c r="AP34" s="76"/>
      <c r="AQ34" s="76"/>
      <c r="AR34" s="76"/>
      <c r="AS34" s="76"/>
      <c r="AT34" s="76"/>
      <c r="AU34" s="76"/>
      <c r="AV34" s="76"/>
      <c r="AW34" s="76"/>
      <c r="AX34" s="76"/>
      <c r="AY34" s="76"/>
      <c r="AZ34" s="76"/>
      <c r="BA34" s="76"/>
      <c r="BB34" s="76"/>
      <c r="BC34" s="76"/>
      <c r="BD34" s="76"/>
      <c r="BE34" s="76"/>
      <c r="BF34" s="76"/>
      <c r="BG34" s="76"/>
    </row>
    <row r="35">
      <c r="A35" s="70" t="s">
        <v>1075</v>
      </c>
      <c r="B35" s="76" t="s">
        <v>72</v>
      </c>
      <c r="C35" s="77" t="s">
        <v>242</v>
      </c>
      <c r="D35" s="88" t="s">
        <v>383</v>
      </c>
      <c r="E35" s="85"/>
      <c r="F35" s="124" t="s">
        <v>944</v>
      </c>
      <c r="G35" s="125" t="s">
        <v>1134</v>
      </c>
      <c r="H35" s="125" t="s">
        <v>1135</v>
      </c>
      <c r="I35" s="125"/>
      <c r="J35" s="125"/>
      <c r="K35" s="125"/>
      <c r="L35" s="125" t="s">
        <v>1136</v>
      </c>
      <c r="M35" s="79"/>
      <c r="N35" s="76">
        <f>409+103+47</f>
        <v>559</v>
      </c>
      <c r="O35" s="76">
        <f>198+2855</f>
        <v>3053</v>
      </c>
      <c r="P35" s="41">
        <v>198.0</v>
      </c>
      <c r="Q35" s="76">
        <v>607.0</v>
      </c>
      <c r="R35" s="76">
        <f>9738+20+24+13640</f>
        <v>23422</v>
      </c>
      <c r="S35" s="76">
        <v>27034.0</v>
      </c>
      <c r="T35" s="81"/>
      <c r="U35" s="3">
        <v>2023.0</v>
      </c>
      <c r="V35" s="76">
        <f t="shared" si="11"/>
        <v>607</v>
      </c>
      <c r="W35" s="41" t="s">
        <v>548</v>
      </c>
      <c r="X35" s="76">
        <f t="shared" si="10"/>
        <v>23422</v>
      </c>
      <c r="Y35" s="79" t="s">
        <v>656</v>
      </c>
      <c r="Z35" s="127">
        <f t="shared" si="2"/>
        <v>24029</v>
      </c>
      <c r="AA35" s="76">
        <v>192.0</v>
      </c>
      <c r="AB35" s="76">
        <v>2151.0</v>
      </c>
      <c r="AC35" s="76">
        <v>145.0</v>
      </c>
      <c r="AD35" s="76"/>
      <c r="AE35" s="76">
        <v>39916.0</v>
      </c>
      <c r="AF35" s="76">
        <v>42731.0</v>
      </c>
      <c r="AG35" s="81"/>
      <c r="AH35" s="76"/>
      <c r="AI35" s="76"/>
      <c r="AJ35" s="76"/>
      <c r="AK35" s="76"/>
      <c r="AL35" s="76"/>
      <c r="AM35" s="81"/>
      <c r="AN35" s="76"/>
      <c r="AO35" s="76"/>
      <c r="AP35" s="76"/>
      <c r="AQ35" s="76"/>
      <c r="AR35" s="76"/>
      <c r="AS35" s="76"/>
      <c r="AT35" s="76"/>
      <c r="AU35" s="76"/>
      <c r="AV35" s="76"/>
      <c r="AW35" s="76"/>
      <c r="AX35" s="76"/>
      <c r="AY35" s="76"/>
      <c r="AZ35" s="76"/>
      <c r="BA35" s="76"/>
      <c r="BB35" s="76"/>
      <c r="BC35" s="76"/>
      <c r="BD35" s="76"/>
      <c r="BE35" s="76"/>
      <c r="BF35" s="76"/>
      <c r="BG35" s="76"/>
    </row>
    <row r="36">
      <c r="A36" s="76"/>
      <c r="B36" s="130" t="s">
        <v>1137</v>
      </c>
      <c r="C36" s="77" t="s">
        <v>243</v>
      </c>
      <c r="D36" s="78" t="s">
        <v>1138</v>
      </c>
      <c r="E36" s="85"/>
      <c r="F36" s="124" t="s">
        <v>952</v>
      </c>
      <c r="G36" s="84" t="s">
        <v>951</v>
      </c>
      <c r="H36" s="84"/>
      <c r="I36" s="84"/>
      <c r="J36" s="84"/>
      <c r="K36" s="84"/>
      <c r="L36" s="84"/>
      <c r="M36" s="79"/>
      <c r="N36" s="41">
        <v>0.0</v>
      </c>
      <c r="O36" s="76"/>
      <c r="P36" s="41">
        <v>92.0</v>
      </c>
      <c r="Q36" s="41">
        <v>92.0</v>
      </c>
      <c r="R36" s="41">
        <v>5207.0</v>
      </c>
      <c r="S36" s="41">
        <v>5299.0</v>
      </c>
      <c r="T36" s="81"/>
      <c r="U36" s="3">
        <v>2023.0</v>
      </c>
      <c r="V36" s="76">
        <f t="shared" si="11"/>
        <v>92</v>
      </c>
      <c r="W36" s="41" t="s">
        <v>548</v>
      </c>
      <c r="X36" s="76">
        <f t="shared" si="10"/>
        <v>5207</v>
      </c>
      <c r="Y36" s="79" t="s">
        <v>1139</v>
      </c>
      <c r="Z36" s="127">
        <f t="shared" si="2"/>
        <v>5299</v>
      </c>
      <c r="AA36" s="76"/>
      <c r="AB36" s="76"/>
      <c r="AC36" s="76"/>
      <c r="AD36" s="76"/>
      <c r="AE36" s="76"/>
      <c r="AF36" s="76"/>
      <c r="AG36" s="81"/>
      <c r="AH36" s="76"/>
      <c r="AI36" s="76"/>
      <c r="AJ36" s="76"/>
      <c r="AK36" s="76"/>
      <c r="AL36" s="76"/>
      <c r="AM36" s="81"/>
      <c r="AN36" s="76"/>
      <c r="AO36" s="76"/>
      <c r="AP36" s="76"/>
      <c r="AQ36" s="76"/>
      <c r="AR36" s="76"/>
      <c r="AS36" s="76"/>
      <c r="AT36" s="76"/>
      <c r="AU36" s="76"/>
      <c r="AV36" s="76"/>
      <c r="AW36" s="76"/>
      <c r="AX36" s="76"/>
      <c r="AY36" s="76"/>
      <c r="AZ36" s="76"/>
      <c r="BA36" s="76"/>
      <c r="BB36" s="76"/>
      <c r="BC36" s="76"/>
      <c r="BD36" s="76"/>
      <c r="BE36" s="76"/>
      <c r="BF36" s="76"/>
      <c r="BG36" s="76"/>
    </row>
    <row r="37">
      <c r="A37" s="41"/>
      <c r="B37" s="41" t="s">
        <v>659</v>
      </c>
      <c r="C37" s="78" t="s">
        <v>660</v>
      </c>
      <c r="D37" s="77"/>
      <c r="E37" s="105" t="s">
        <v>661</v>
      </c>
      <c r="F37" s="124"/>
      <c r="G37" s="84"/>
      <c r="H37" s="84"/>
      <c r="I37" s="84"/>
      <c r="J37" s="84"/>
      <c r="K37" s="84"/>
      <c r="L37" s="84"/>
      <c r="M37" s="79"/>
      <c r="N37" s="76"/>
      <c r="O37" s="76"/>
      <c r="P37" s="76"/>
      <c r="Q37" s="76"/>
      <c r="R37" s="76"/>
      <c r="S37" s="76"/>
      <c r="T37" s="81"/>
      <c r="U37" s="3">
        <v>2022.0</v>
      </c>
      <c r="V37" s="76">
        <f>10519+1300+105+729</f>
        <v>12653</v>
      </c>
      <c r="W37" s="41" t="s">
        <v>508</v>
      </c>
      <c r="X37" s="76">
        <f>7495+170+689+1850+27760+1068</f>
        <v>39032</v>
      </c>
      <c r="Y37" s="79" t="s">
        <v>662</v>
      </c>
      <c r="Z37" s="127">
        <f t="shared" si="2"/>
        <v>51685</v>
      </c>
      <c r="AA37" s="41" t="s">
        <v>663</v>
      </c>
      <c r="AB37" s="76"/>
      <c r="AC37" s="41" t="s">
        <v>664</v>
      </c>
      <c r="AD37" s="76"/>
      <c r="AE37" s="41"/>
      <c r="AF37" s="41">
        <v>51685.0</v>
      </c>
      <c r="AG37" s="81"/>
      <c r="AH37" s="76"/>
      <c r="AI37" s="76"/>
      <c r="AJ37" s="76"/>
      <c r="AK37" s="76"/>
      <c r="AL37" s="76"/>
      <c r="AM37" s="81"/>
      <c r="AN37" s="76"/>
      <c r="AO37" s="76"/>
      <c r="AP37" s="76"/>
      <c r="AQ37" s="76"/>
      <c r="AR37" s="76"/>
      <c r="AS37" s="76"/>
      <c r="AT37" s="76"/>
      <c r="AU37" s="76"/>
      <c r="AV37" s="76"/>
      <c r="AW37" s="76"/>
      <c r="AX37" s="76"/>
      <c r="AY37" s="76"/>
      <c r="AZ37" s="76"/>
      <c r="BA37" s="76"/>
      <c r="BB37" s="76"/>
      <c r="BC37" s="76"/>
      <c r="BD37" s="76"/>
      <c r="BE37" s="76"/>
      <c r="BF37" s="76"/>
      <c r="BG37" s="76"/>
    </row>
    <row r="38">
      <c r="A38" s="70" t="s">
        <v>1075</v>
      </c>
      <c r="B38" s="76" t="s">
        <v>74</v>
      </c>
      <c r="C38" s="77" t="s">
        <v>244</v>
      </c>
      <c r="D38" s="88" t="s">
        <v>384</v>
      </c>
      <c r="E38" s="85"/>
      <c r="F38" s="124" t="s">
        <v>1037</v>
      </c>
      <c r="G38" s="125" t="s">
        <v>1140</v>
      </c>
      <c r="H38" s="125" t="s">
        <v>1141</v>
      </c>
      <c r="I38" s="125"/>
      <c r="J38" s="125"/>
      <c r="K38" s="125"/>
      <c r="L38" s="125" t="s">
        <v>1106</v>
      </c>
      <c r="M38" s="79"/>
      <c r="N38" s="76">
        <v>473.0</v>
      </c>
      <c r="O38" s="76">
        <f>9771+1019</f>
        <v>10790</v>
      </c>
      <c r="P38" s="76">
        <v>4081.0</v>
      </c>
      <c r="Q38" s="76">
        <f>N38+P38</f>
        <v>4554</v>
      </c>
      <c r="R38" s="76">
        <f>34211+28511</f>
        <v>62722</v>
      </c>
      <c r="S38" s="76">
        <v>67276.0</v>
      </c>
      <c r="T38" s="81"/>
      <c r="U38" s="3">
        <v>2023.0</v>
      </c>
      <c r="V38" s="76">
        <f>N38+P38</f>
        <v>4554</v>
      </c>
      <c r="W38" s="41" t="s">
        <v>548</v>
      </c>
      <c r="X38" s="76">
        <f>R38</f>
        <v>62722</v>
      </c>
      <c r="Y38" s="79" t="s">
        <v>665</v>
      </c>
      <c r="Z38" s="127">
        <f t="shared" si="2"/>
        <v>67276</v>
      </c>
      <c r="AA38" s="76">
        <v>487.0</v>
      </c>
      <c r="AB38" s="76">
        <v>10311.0</v>
      </c>
      <c r="AC38" s="76">
        <v>6271.0</v>
      </c>
      <c r="AD38" s="76"/>
      <c r="AE38" s="76">
        <v>76122.3</v>
      </c>
      <c r="AF38" s="76">
        <v>82880.0</v>
      </c>
      <c r="AG38" s="81"/>
      <c r="AH38" s="76"/>
      <c r="AI38" s="76"/>
      <c r="AJ38" s="76"/>
      <c r="AK38" s="76"/>
      <c r="AL38" s="76"/>
      <c r="AM38" s="81"/>
      <c r="AN38" s="76"/>
      <c r="AO38" s="76"/>
      <c r="AP38" s="76"/>
      <c r="AQ38" s="76"/>
      <c r="AR38" s="76"/>
      <c r="AS38" s="76"/>
      <c r="AT38" s="76"/>
      <c r="AU38" s="76"/>
      <c r="AV38" s="76"/>
      <c r="AW38" s="76"/>
      <c r="AX38" s="76"/>
      <c r="AY38" s="76"/>
      <c r="AZ38" s="76"/>
      <c r="BA38" s="76"/>
      <c r="BB38" s="76"/>
      <c r="BC38" s="76"/>
      <c r="BD38" s="76"/>
      <c r="BE38" s="76"/>
      <c r="BF38" s="76"/>
      <c r="BG38" s="76"/>
    </row>
    <row r="39">
      <c r="A39" s="76"/>
      <c r="B39" s="76" t="s">
        <v>75</v>
      </c>
      <c r="C39" s="77" t="s">
        <v>245</v>
      </c>
      <c r="D39" s="88" t="s">
        <v>385</v>
      </c>
      <c r="E39" s="85"/>
      <c r="F39" s="124" t="s">
        <v>951</v>
      </c>
      <c r="G39" s="84" t="s">
        <v>951</v>
      </c>
      <c r="H39" s="84"/>
      <c r="I39" s="84"/>
      <c r="J39" s="84"/>
      <c r="K39" s="84"/>
      <c r="L39" s="84"/>
      <c r="M39" s="79"/>
      <c r="N39" s="76"/>
      <c r="O39" s="76"/>
      <c r="P39" s="76"/>
      <c r="Q39" s="76"/>
      <c r="R39" s="76"/>
      <c r="S39" s="76"/>
      <c r="T39" s="81"/>
      <c r="U39" s="3">
        <v>2023.0</v>
      </c>
      <c r="V39" s="41" t="s">
        <v>554</v>
      </c>
      <c r="W39" s="41" t="s">
        <v>554</v>
      </c>
      <c r="X39" s="41" t="s">
        <v>554</v>
      </c>
      <c r="Y39" s="79" t="s">
        <v>666</v>
      </c>
      <c r="Z39" s="127" t="str">
        <f t="shared" si="2"/>
        <v>n.a</v>
      </c>
      <c r="AA39" s="76"/>
      <c r="AB39" s="76"/>
      <c r="AC39" s="76"/>
      <c r="AD39" s="76"/>
      <c r="AE39" s="76"/>
      <c r="AF39" s="76"/>
      <c r="AG39" s="81"/>
      <c r="AH39" s="76"/>
      <c r="AI39" s="76"/>
      <c r="AJ39" s="76"/>
      <c r="AK39" s="76"/>
      <c r="AL39" s="76"/>
      <c r="AM39" s="81"/>
      <c r="AN39" s="76"/>
      <c r="AO39" s="76"/>
      <c r="AP39" s="76"/>
      <c r="AQ39" s="76"/>
      <c r="AR39" s="76"/>
      <c r="AS39" s="76"/>
      <c r="AT39" s="76"/>
      <c r="AU39" s="76"/>
      <c r="AV39" s="76"/>
      <c r="AW39" s="76"/>
      <c r="AX39" s="76"/>
      <c r="AY39" s="76"/>
      <c r="AZ39" s="76"/>
      <c r="BA39" s="76"/>
      <c r="BB39" s="76"/>
      <c r="BC39" s="76"/>
      <c r="BD39" s="76"/>
      <c r="BE39" s="76"/>
      <c r="BF39" s="76"/>
      <c r="BG39" s="76"/>
    </row>
    <row r="40">
      <c r="A40" s="41"/>
      <c r="B40" s="76" t="s">
        <v>76</v>
      </c>
      <c r="C40" s="77" t="s">
        <v>246</v>
      </c>
      <c r="D40" s="88" t="s">
        <v>386</v>
      </c>
      <c r="E40" s="85"/>
      <c r="F40" s="124" t="s">
        <v>952</v>
      </c>
      <c r="G40" s="125" t="s">
        <v>1142</v>
      </c>
      <c r="H40" s="125" t="s">
        <v>1090</v>
      </c>
      <c r="I40" s="125"/>
      <c r="J40" s="125"/>
      <c r="K40" s="125"/>
      <c r="L40" s="125" t="s">
        <v>1143</v>
      </c>
      <c r="M40" s="79"/>
      <c r="N40" s="76">
        <v>8600.0</v>
      </c>
      <c r="O40" s="41">
        <v>16780.0</v>
      </c>
      <c r="P40" s="76">
        <v>10670.0</v>
      </c>
      <c r="Q40" s="76">
        <v>19270.0</v>
      </c>
      <c r="R40" s="76">
        <v>13630.0</v>
      </c>
      <c r="S40" s="76"/>
      <c r="T40" s="81"/>
      <c r="U40" s="3">
        <v>2023.0</v>
      </c>
      <c r="V40" s="76">
        <f t="shared" ref="V40:V42" si="12">Q40</f>
        <v>19270</v>
      </c>
      <c r="W40" s="41" t="s">
        <v>548</v>
      </c>
      <c r="X40" s="76">
        <f>R40</f>
        <v>13630</v>
      </c>
      <c r="Y40" s="79" t="s">
        <v>671</v>
      </c>
      <c r="Z40" s="127">
        <f t="shared" si="2"/>
        <v>32900</v>
      </c>
      <c r="AA40" s="76">
        <v>9920.0</v>
      </c>
      <c r="AB40" s="76"/>
      <c r="AC40" s="76">
        <v>14260.0</v>
      </c>
      <c r="AD40" s="76"/>
      <c r="AE40" s="76"/>
      <c r="AF40" s="76"/>
      <c r="AG40" s="81"/>
      <c r="AH40" s="76"/>
      <c r="AI40" s="76"/>
      <c r="AJ40" s="76"/>
      <c r="AK40" s="76"/>
      <c r="AL40" s="76"/>
      <c r="AM40" s="81"/>
      <c r="AN40" s="76"/>
      <c r="AO40" s="76"/>
      <c r="AP40" s="76"/>
      <c r="AQ40" s="76"/>
      <c r="AR40" s="76"/>
      <c r="AS40" s="76"/>
      <c r="AT40" s="76"/>
      <c r="AU40" s="76"/>
      <c r="AV40" s="76"/>
      <c r="AW40" s="76"/>
      <c r="AX40" s="76"/>
      <c r="AY40" s="76"/>
      <c r="AZ40" s="76"/>
      <c r="BA40" s="76"/>
      <c r="BB40" s="76"/>
      <c r="BC40" s="76"/>
      <c r="BD40" s="76"/>
      <c r="BE40" s="76"/>
      <c r="BF40" s="76"/>
      <c r="BG40" s="76"/>
    </row>
    <row r="41">
      <c r="A41" s="41" t="s">
        <v>1075</v>
      </c>
      <c r="B41" s="41" t="s">
        <v>1024</v>
      </c>
      <c r="C41" s="77" t="s">
        <v>248</v>
      </c>
      <c r="D41" s="88" t="s">
        <v>388</v>
      </c>
      <c r="E41" s="85"/>
      <c r="F41" s="124" t="s">
        <v>1025</v>
      </c>
      <c r="G41" s="125" t="s">
        <v>1144</v>
      </c>
      <c r="H41" s="125" t="s">
        <v>1145</v>
      </c>
      <c r="I41" s="125" t="s">
        <v>1146</v>
      </c>
      <c r="J41" s="125" t="s">
        <v>1147</v>
      </c>
      <c r="K41" s="125" t="s">
        <v>1147</v>
      </c>
      <c r="L41" s="125" t="s">
        <v>1083</v>
      </c>
      <c r="M41" s="79"/>
      <c r="N41" s="76">
        <v>61000.0</v>
      </c>
      <c r="O41" s="76"/>
      <c r="P41" s="76">
        <v>8000.0</v>
      </c>
      <c r="Q41" s="41">
        <v>69000.0</v>
      </c>
      <c r="R41" s="76"/>
      <c r="S41" s="76"/>
      <c r="T41" s="81"/>
      <c r="U41" s="3">
        <v>2023.0</v>
      </c>
      <c r="V41" s="76">
        <f t="shared" si="12"/>
        <v>69000</v>
      </c>
      <c r="W41" s="41" t="s">
        <v>508</v>
      </c>
      <c r="X41" s="41" t="s">
        <v>554</v>
      </c>
      <c r="Y41" s="79" t="s">
        <v>1148</v>
      </c>
      <c r="Z41" s="127">
        <f t="shared" si="2"/>
        <v>69000</v>
      </c>
      <c r="AA41" s="76">
        <v>73000.0</v>
      </c>
      <c r="AB41" s="76">
        <v>10000.0</v>
      </c>
      <c r="AC41" s="76"/>
      <c r="AD41" s="76"/>
      <c r="AE41" s="76"/>
      <c r="AF41" s="76"/>
      <c r="AG41" s="81"/>
      <c r="AH41" s="76"/>
      <c r="AI41" s="76"/>
      <c r="AJ41" s="76"/>
      <c r="AK41" s="76"/>
      <c r="AL41" s="76"/>
      <c r="AM41" s="81"/>
      <c r="AN41" s="76"/>
      <c r="AO41" s="76"/>
      <c r="AP41" s="76"/>
      <c r="AQ41" s="76"/>
      <c r="AR41" s="76"/>
      <c r="AS41" s="76"/>
      <c r="AT41" s="76"/>
      <c r="AU41" s="76"/>
      <c r="AV41" s="76"/>
      <c r="AW41" s="76"/>
      <c r="AX41" s="76"/>
      <c r="AY41" s="76"/>
      <c r="AZ41" s="76"/>
      <c r="BA41" s="76"/>
      <c r="BB41" s="76"/>
      <c r="BC41" s="76"/>
      <c r="BD41" s="76"/>
      <c r="BE41" s="76"/>
      <c r="BF41" s="76"/>
      <c r="BG41" s="76"/>
    </row>
    <row r="42">
      <c r="A42" s="70" t="s">
        <v>1075</v>
      </c>
      <c r="B42" s="76" t="s">
        <v>77</v>
      </c>
      <c r="C42" s="77" t="s">
        <v>247</v>
      </c>
      <c r="D42" s="88" t="s">
        <v>387</v>
      </c>
      <c r="E42" s="85"/>
      <c r="F42" s="124"/>
      <c r="G42" s="125" t="s">
        <v>1149</v>
      </c>
      <c r="H42" s="125" t="s">
        <v>1150</v>
      </c>
      <c r="I42" s="125"/>
      <c r="J42" s="125"/>
      <c r="K42" s="125"/>
      <c r="L42" s="125" t="s">
        <v>1143</v>
      </c>
      <c r="M42" s="79"/>
      <c r="N42" s="41">
        <v>2000.0</v>
      </c>
      <c r="O42" s="76"/>
      <c r="P42" s="41">
        <v>2200.0</v>
      </c>
      <c r="Q42" s="76">
        <v>4250.0</v>
      </c>
      <c r="R42" s="76"/>
      <c r="S42" s="76"/>
      <c r="T42" s="81"/>
      <c r="U42" s="3">
        <v>2023.0</v>
      </c>
      <c r="V42" s="76">
        <f t="shared" si="12"/>
        <v>4250</v>
      </c>
      <c r="W42" s="41" t="s">
        <v>508</v>
      </c>
      <c r="X42" s="41" t="s">
        <v>554</v>
      </c>
      <c r="Y42" s="79" t="s">
        <v>674</v>
      </c>
      <c r="Z42" s="127">
        <f t="shared" si="2"/>
        <v>4250</v>
      </c>
      <c r="AA42" s="76"/>
      <c r="AB42" s="76"/>
      <c r="AC42" s="76"/>
      <c r="AD42" s="76"/>
      <c r="AE42" s="76">
        <v>5302000.0</v>
      </c>
      <c r="AF42" s="76"/>
      <c r="AG42" s="81"/>
      <c r="AH42" s="76"/>
      <c r="AI42" s="76"/>
      <c r="AJ42" s="76"/>
      <c r="AK42" s="76"/>
      <c r="AL42" s="76"/>
      <c r="AM42" s="81"/>
      <c r="AN42" s="76"/>
      <c r="AO42" s="76"/>
      <c r="AP42" s="76"/>
      <c r="AQ42" s="76"/>
      <c r="AR42" s="76"/>
      <c r="AS42" s="76"/>
      <c r="AT42" s="76"/>
      <c r="AU42" s="76"/>
      <c r="AV42" s="76"/>
      <c r="AW42" s="76"/>
      <c r="AX42" s="76"/>
      <c r="AY42" s="76"/>
      <c r="AZ42" s="76"/>
      <c r="BA42" s="76"/>
      <c r="BB42" s="76"/>
      <c r="BC42" s="76"/>
      <c r="BD42" s="76"/>
      <c r="BE42" s="76"/>
      <c r="BF42" s="76"/>
      <c r="BG42" s="76"/>
    </row>
    <row r="43">
      <c r="A43" s="76"/>
      <c r="B43" s="76" t="s">
        <v>79</v>
      </c>
      <c r="C43" s="94" t="s">
        <v>249</v>
      </c>
      <c r="D43" s="88" t="s">
        <v>389</v>
      </c>
      <c r="E43" s="85"/>
      <c r="F43" s="124" t="s">
        <v>952</v>
      </c>
      <c r="G43" s="84" t="s">
        <v>951</v>
      </c>
      <c r="H43" s="84"/>
      <c r="I43" s="84"/>
      <c r="J43" s="84"/>
      <c r="K43" s="84"/>
      <c r="L43" s="84"/>
      <c r="M43" s="79"/>
      <c r="N43" s="76">
        <v>4442.0</v>
      </c>
      <c r="O43" s="76">
        <v>4744.0</v>
      </c>
      <c r="P43" s="76">
        <v>3347.0</v>
      </c>
      <c r="Q43" s="76"/>
      <c r="R43" s="76">
        <v>500240.0</v>
      </c>
      <c r="S43" s="76">
        <v>508029.0</v>
      </c>
      <c r="T43" s="81"/>
      <c r="U43" s="3" t="s">
        <v>1079</v>
      </c>
      <c r="V43" s="76">
        <f>N43+P43</f>
        <v>7789</v>
      </c>
      <c r="W43" s="41" t="s">
        <v>548</v>
      </c>
      <c r="X43" s="76">
        <f t="shared" ref="X43:X44" si="13">R43</f>
        <v>500240</v>
      </c>
      <c r="Y43" s="79" t="s">
        <v>1151</v>
      </c>
      <c r="Z43" s="127">
        <f t="shared" si="2"/>
        <v>508029</v>
      </c>
      <c r="AA43" s="76"/>
      <c r="AB43" s="76"/>
      <c r="AC43" s="76"/>
      <c r="AD43" s="76"/>
      <c r="AE43" s="76"/>
      <c r="AF43" s="76"/>
      <c r="AG43" s="81"/>
      <c r="AH43" s="76"/>
      <c r="AI43" s="76"/>
      <c r="AJ43" s="76"/>
      <c r="AK43" s="76"/>
      <c r="AL43" s="76"/>
      <c r="AM43" s="81"/>
      <c r="AN43" s="76"/>
      <c r="AO43" s="76"/>
      <c r="AP43" s="76"/>
      <c r="AQ43" s="76"/>
      <c r="AR43" s="76"/>
      <c r="AS43" s="76"/>
      <c r="AT43" s="76"/>
      <c r="AU43" s="76"/>
      <c r="AV43" s="76"/>
      <c r="AW43" s="76"/>
      <c r="AX43" s="76"/>
      <c r="AY43" s="76"/>
      <c r="AZ43" s="76"/>
      <c r="BA43" s="76"/>
      <c r="BB43" s="76"/>
      <c r="BC43" s="76"/>
      <c r="BD43" s="76"/>
      <c r="BE43" s="76"/>
      <c r="BF43" s="76"/>
      <c r="BG43" s="76"/>
    </row>
    <row r="44">
      <c r="A44" s="41" t="s">
        <v>1075</v>
      </c>
      <c r="B44" s="76" t="s">
        <v>80</v>
      </c>
      <c r="C44" s="77" t="s">
        <v>250</v>
      </c>
      <c r="D44" s="88" t="s">
        <v>390</v>
      </c>
      <c r="E44" s="85"/>
      <c r="F44" s="124" t="s">
        <v>944</v>
      </c>
      <c r="G44" s="125" t="s">
        <v>1152</v>
      </c>
      <c r="H44" s="125" t="s">
        <v>1153</v>
      </c>
      <c r="I44" s="125"/>
      <c r="J44" s="125"/>
      <c r="K44" s="125"/>
      <c r="L44" s="125"/>
      <c r="M44" s="79"/>
      <c r="N44" s="41">
        <v>10000.0</v>
      </c>
      <c r="O44" s="41">
        <v>32000.0</v>
      </c>
      <c r="P44" s="41">
        <v>17000.0</v>
      </c>
      <c r="Q44" s="41">
        <v>28000.0</v>
      </c>
      <c r="R44" s="41">
        <v>100000.0</v>
      </c>
      <c r="S44" s="76"/>
      <c r="T44" s="95">
        <v>7000.0</v>
      </c>
      <c r="U44" s="3">
        <v>2023.0</v>
      </c>
      <c r="V44" s="76">
        <f>AD44</f>
        <v>26000</v>
      </c>
      <c r="W44" s="41" t="s">
        <v>548</v>
      </c>
      <c r="X44" s="76">
        <f t="shared" si="13"/>
        <v>100000</v>
      </c>
      <c r="Y44" s="79" t="s">
        <v>1154</v>
      </c>
      <c r="Z44" s="127">
        <f t="shared" si="2"/>
        <v>126000</v>
      </c>
      <c r="AA44" s="76">
        <v>8000.0</v>
      </c>
      <c r="AB44" s="41">
        <v>31000.0</v>
      </c>
      <c r="AC44" s="76">
        <v>18000.0</v>
      </c>
      <c r="AD44" s="76">
        <v>26000.0</v>
      </c>
      <c r="AE44" s="76" t="s">
        <v>507</v>
      </c>
      <c r="AF44" s="76"/>
      <c r="AG44" s="95"/>
      <c r="AH44" s="76"/>
      <c r="AI44" s="76"/>
      <c r="AJ44" s="76"/>
      <c r="AK44" s="76"/>
      <c r="AL44" s="76"/>
      <c r="AM44" s="81"/>
      <c r="AN44" s="76"/>
      <c r="AO44" s="76"/>
      <c r="AP44" s="76"/>
      <c r="AQ44" s="76"/>
      <c r="AR44" s="76"/>
      <c r="AS44" s="76"/>
      <c r="AT44" s="76"/>
      <c r="AU44" s="76"/>
      <c r="AV44" s="76"/>
      <c r="AW44" s="76"/>
      <c r="AX44" s="76"/>
      <c r="AY44" s="76"/>
      <c r="AZ44" s="76"/>
      <c r="BA44" s="76"/>
      <c r="BB44" s="76"/>
      <c r="BC44" s="76"/>
      <c r="BD44" s="76"/>
      <c r="BE44" s="76"/>
      <c r="BF44" s="76"/>
      <c r="BG44" s="76"/>
    </row>
    <row r="45">
      <c r="A45" s="76"/>
      <c r="B45" s="76" t="s">
        <v>81</v>
      </c>
      <c r="C45" s="94" t="s">
        <v>251</v>
      </c>
      <c r="D45" s="88" t="s">
        <v>391</v>
      </c>
      <c r="E45" s="85"/>
      <c r="F45" s="124" t="s">
        <v>987</v>
      </c>
      <c r="G45" s="125" t="s">
        <v>1155</v>
      </c>
      <c r="H45" s="125"/>
      <c r="I45" s="125"/>
      <c r="J45" s="125"/>
      <c r="K45" s="125"/>
      <c r="L45" s="125" t="s">
        <v>1083</v>
      </c>
      <c r="M45" s="79"/>
      <c r="N45" s="76">
        <v>36.0</v>
      </c>
      <c r="O45" s="76"/>
      <c r="P45" s="76">
        <v>397.0</v>
      </c>
      <c r="Q45" s="76">
        <v>433.0</v>
      </c>
      <c r="R45" s="41" t="s">
        <v>681</v>
      </c>
      <c r="S45" s="76">
        <v>24340.0</v>
      </c>
      <c r="T45" s="81"/>
      <c r="U45" s="3">
        <v>2023.0</v>
      </c>
      <c r="V45" s="76">
        <f t="shared" ref="V45:V46" si="14">Q45</f>
        <v>433</v>
      </c>
      <c r="W45" s="41" t="s">
        <v>548</v>
      </c>
      <c r="X45" s="76">
        <f>23907+5901864</f>
        <v>5925771</v>
      </c>
      <c r="Y45" s="79" t="s">
        <v>682</v>
      </c>
      <c r="Z45" s="127">
        <f t="shared" si="2"/>
        <v>5926204</v>
      </c>
      <c r="AA45" s="76"/>
      <c r="AB45" s="76"/>
      <c r="AC45" s="76"/>
      <c r="AD45" s="76"/>
      <c r="AE45" s="76">
        <v>5901864.0</v>
      </c>
      <c r="AF45" s="76"/>
      <c r="AG45" s="81"/>
      <c r="AH45" s="76"/>
      <c r="AI45" s="76"/>
      <c r="AJ45" s="76"/>
      <c r="AK45" s="76"/>
      <c r="AL45" s="76"/>
      <c r="AM45" s="81"/>
      <c r="AN45" s="76"/>
      <c r="AO45" s="76"/>
      <c r="AP45" s="76"/>
      <c r="AQ45" s="76"/>
      <c r="AR45" s="76"/>
      <c r="AS45" s="76"/>
      <c r="AT45" s="76"/>
      <c r="AU45" s="76"/>
      <c r="AV45" s="76"/>
      <c r="AW45" s="76"/>
      <c r="AX45" s="76"/>
      <c r="AY45" s="76"/>
      <c r="AZ45" s="76"/>
      <c r="BA45" s="76"/>
      <c r="BB45" s="76"/>
      <c r="BC45" s="76"/>
      <c r="BD45" s="76"/>
      <c r="BE45" s="76"/>
      <c r="BF45" s="76"/>
      <c r="BG45" s="76"/>
    </row>
    <row r="46">
      <c r="A46" s="41"/>
      <c r="B46" s="41" t="s">
        <v>686</v>
      </c>
      <c r="C46" s="77" t="s">
        <v>252</v>
      </c>
      <c r="D46" s="88" t="s">
        <v>392</v>
      </c>
      <c r="E46" s="85" t="s">
        <v>465</v>
      </c>
      <c r="F46" s="124" t="s">
        <v>951</v>
      </c>
      <c r="G46" s="84" t="s">
        <v>951</v>
      </c>
      <c r="H46" s="84"/>
      <c r="I46" s="84"/>
      <c r="J46" s="84"/>
      <c r="K46" s="84"/>
      <c r="L46" s="84"/>
      <c r="M46" s="79"/>
      <c r="N46" s="76">
        <v>1240000.0</v>
      </c>
      <c r="O46" s="76">
        <v>1005000.0</v>
      </c>
      <c r="P46" s="76"/>
      <c r="Q46" s="76">
        <v>2245000.0</v>
      </c>
      <c r="R46" s="76"/>
      <c r="S46" s="76"/>
      <c r="T46" s="81" t="s">
        <v>502</v>
      </c>
      <c r="U46" s="3">
        <v>2023.0</v>
      </c>
      <c r="V46" s="41">
        <f t="shared" si="14"/>
        <v>2245000</v>
      </c>
      <c r="W46" s="41" t="s">
        <v>581</v>
      </c>
      <c r="X46" s="41" t="s">
        <v>554</v>
      </c>
      <c r="Y46" s="79" t="s">
        <v>688</v>
      </c>
      <c r="Z46" s="127">
        <f t="shared" si="2"/>
        <v>2245000</v>
      </c>
      <c r="AA46" s="76">
        <v>1395000.0</v>
      </c>
      <c r="AB46" s="76">
        <v>1254000.0</v>
      </c>
      <c r="AC46" s="76">
        <v>1499000.0</v>
      </c>
      <c r="AD46" s="76"/>
      <c r="AE46" s="76" t="s">
        <v>508</v>
      </c>
      <c r="AF46" s="76"/>
      <c r="AG46" s="81">
        <v>506000.0</v>
      </c>
      <c r="AH46" s="76">
        <v>1410000.0</v>
      </c>
      <c r="AI46" s="76">
        <v>1172000.0</v>
      </c>
      <c r="AJ46" s="76"/>
      <c r="AK46" s="76"/>
      <c r="AL46" s="76"/>
      <c r="AM46" s="81"/>
      <c r="AN46" s="76"/>
      <c r="AO46" s="76"/>
      <c r="AP46" s="76"/>
      <c r="AQ46" s="76"/>
      <c r="AR46" s="76"/>
      <c r="AS46" s="76"/>
      <c r="AT46" s="76"/>
      <c r="AU46" s="76"/>
      <c r="AV46" s="76"/>
      <c r="AW46" s="76"/>
      <c r="AX46" s="76"/>
      <c r="AY46" s="76"/>
      <c r="AZ46" s="76"/>
      <c r="BA46" s="76"/>
      <c r="BB46" s="76"/>
      <c r="BC46" s="76"/>
      <c r="BD46" s="76"/>
      <c r="BE46" s="76"/>
      <c r="BF46" s="76"/>
      <c r="BG46" s="76"/>
    </row>
    <row r="47">
      <c r="A47" s="41"/>
      <c r="B47" s="41" t="s">
        <v>1031</v>
      </c>
      <c r="C47" s="94" t="s">
        <v>253</v>
      </c>
      <c r="D47" s="78" t="s">
        <v>690</v>
      </c>
      <c r="E47" s="97" t="s">
        <v>466</v>
      </c>
      <c r="F47" s="128" t="s">
        <v>1032</v>
      </c>
      <c r="G47" s="129" t="s">
        <v>1156</v>
      </c>
      <c r="H47" s="129"/>
      <c r="I47" s="129"/>
      <c r="J47" s="129"/>
      <c r="K47" s="129"/>
      <c r="L47" s="129"/>
      <c r="M47" s="101" t="s">
        <v>1097</v>
      </c>
      <c r="N47" s="41">
        <v>0.0</v>
      </c>
      <c r="O47" s="41">
        <v>5037.0</v>
      </c>
      <c r="P47" s="76"/>
      <c r="Q47" s="76"/>
      <c r="R47" s="76">
        <f>2259+83</f>
        <v>2342</v>
      </c>
      <c r="S47" s="76"/>
      <c r="T47" s="81"/>
      <c r="U47" s="3">
        <v>2023.0</v>
      </c>
      <c r="V47" s="76">
        <f>O47</f>
        <v>5037</v>
      </c>
      <c r="W47" s="41" t="s">
        <v>508</v>
      </c>
      <c r="X47" s="76">
        <f t="shared" ref="X47:X50" si="15">R47</f>
        <v>2342</v>
      </c>
      <c r="Y47" s="79" t="s">
        <v>1157</v>
      </c>
      <c r="Z47" s="127">
        <f t="shared" si="2"/>
        <v>7379</v>
      </c>
      <c r="AA47" s="76"/>
      <c r="AB47" s="76">
        <v>4671.0</v>
      </c>
      <c r="AC47" s="76"/>
      <c r="AD47" s="76"/>
      <c r="AE47" s="76">
        <v>810.0</v>
      </c>
      <c r="AF47" s="76"/>
      <c r="AG47" s="81"/>
      <c r="AH47" s="76"/>
      <c r="AI47" s="76"/>
      <c r="AJ47" s="76"/>
      <c r="AK47" s="76"/>
      <c r="AL47" s="76"/>
      <c r="AM47" s="81"/>
      <c r="AN47" s="76"/>
      <c r="AO47" s="76"/>
      <c r="AP47" s="76"/>
      <c r="AQ47" s="76"/>
      <c r="AR47" s="76"/>
      <c r="AS47" s="76"/>
      <c r="AT47" s="76"/>
      <c r="AU47" s="76"/>
      <c r="AV47" s="76"/>
      <c r="AW47" s="76"/>
      <c r="AX47" s="76"/>
      <c r="AY47" s="76"/>
      <c r="AZ47" s="76"/>
      <c r="BA47" s="76"/>
      <c r="BB47" s="76"/>
      <c r="BC47" s="76"/>
      <c r="BD47" s="76"/>
      <c r="BE47" s="76"/>
      <c r="BF47" s="76"/>
      <c r="BG47" s="76"/>
    </row>
    <row r="48">
      <c r="A48" s="41" t="s">
        <v>1075</v>
      </c>
      <c r="B48" s="76" t="s">
        <v>84</v>
      </c>
      <c r="C48" s="94" t="s">
        <v>254</v>
      </c>
      <c r="D48" s="18" t="s">
        <v>393</v>
      </c>
      <c r="E48" s="85"/>
      <c r="F48" s="124" t="s">
        <v>1027</v>
      </c>
      <c r="G48" s="125" t="s">
        <v>1158</v>
      </c>
      <c r="H48" s="125"/>
      <c r="I48" s="125"/>
      <c r="J48" s="125"/>
      <c r="K48" s="125"/>
      <c r="L48" s="125"/>
      <c r="M48" s="79"/>
      <c r="N48" s="76">
        <v>0.0</v>
      </c>
      <c r="O48" s="76">
        <v>3451.0</v>
      </c>
      <c r="P48" s="76">
        <v>1771.0</v>
      </c>
      <c r="Q48" s="76">
        <v>1711.0</v>
      </c>
      <c r="R48" s="76">
        <v>13258.0</v>
      </c>
      <c r="S48" s="76">
        <v>14970.0</v>
      </c>
      <c r="T48" s="81"/>
      <c r="U48" s="3">
        <v>2023.0</v>
      </c>
      <c r="V48" s="76">
        <f>Q48</f>
        <v>1711</v>
      </c>
      <c r="W48" s="41" t="s">
        <v>548</v>
      </c>
      <c r="X48" s="76">
        <f t="shared" si="15"/>
        <v>13258</v>
      </c>
      <c r="Y48" s="79" t="s">
        <v>693</v>
      </c>
      <c r="Z48" s="127">
        <f t="shared" si="2"/>
        <v>14969</v>
      </c>
      <c r="AA48" s="76"/>
      <c r="AB48" s="76"/>
      <c r="AC48" s="76"/>
      <c r="AD48" s="76"/>
      <c r="AE48" s="76"/>
      <c r="AF48" s="76"/>
      <c r="AG48" s="81"/>
      <c r="AH48" s="76"/>
      <c r="AI48" s="76"/>
      <c r="AJ48" s="76"/>
      <c r="AK48" s="76"/>
      <c r="AL48" s="76"/>
      <c r="AM48" s="81"/>
      <c r="AN48" s="76"/>
      <c r="AO48" s="76"/>
      <c r="AP48" s="76"/>
      <c r="AQ48" s="76"/>
      <c r="AR48" s="76"/>
      <c r="AS48" s="76"/>
      <c r="AT48" s="76"/>
      <c r="AU48" s="76"/>
      <c r="AV48" s="76"/>
      <c r="AW48" s="76"/>
      <c r="AX48" s="76"/>
      <c r="AY48" s="76"/>
      <c r="AZ48" s="76"/>
      <c r="BA48" s="76"/>
      <c r="BB48" s="76"/>
      <c r="BC48" s="76"/>
      <c r="BD48" s="76"/>
      <c r="BE48" s="76"/>
      <c r="BF48" s="76"/>
      <c r="BG48" s="76"/>
    </row>
    <row r="49">
      <c r="A49" s="41" t="s">
        <v>1075</v>
      </c>
      <c r="B49" s="76" t="s">
        <v>85</v>
      </c>
      <c r="C49" s="94" t="s">
        <v>255</v>
      </c>
      <c r="D49" s="78" t="s">
        <v>612</v>
      </c>
      <c r="E49" s="97" t="s">
        <v>467</v>
      </c>
      <c r="F49" s="128" t="s">
        <v>964</v>
      </c>
      <c r="G49" s="129" t="s">
        <v>1159</v>
      </c>
      <c r="H49" s="129"/>
      <c r="I49" s="129"/>
      <c r="J49" s="129"/>
      <c r="K49" s="129"/>
      <c r="L49" s="129"/>
      <c r="M49" s="101"/>
      <c r="N49" s="41">
        <v>1484.0</v>
      </c>
      <c r="O49" s="41">
        <v>58601.0</v>
      </c>
      <c r="P49" s="41">
        <v>77037.0</v>
      </c>
      <c r="Q49" s="76"/>
      <c r="R49" s="41">
        <v>176357.0</v>
      </c>
      <c r="S49" s="41">
        <v>254877.0</v>
      </c>
      <c r="T49" s="81"/>
      <c r="U49" s="3">
        <v>2023.0</v>
      </c>
      <c r="V49" s="76">
        <f>N49+P49</f>
        <v>78521</v>
      </c>
      <c r="W49" s="41" t="s">
        <v>548</v>
      </c>
      <c r="X49" s="76">
        <f t="shared" si="15"/>
        <v>176357</v>
      </c>
      <c r="Y49" s="79" t="s">
        <v>1160</v>
      </c>
      <c r="Z49" s="127">
        <f t="shared" si="2"/>
        <v>254878</v>
      </c>
      <c r="AA49" s="76">
        <v>1526.0</v>
      </c>
      <c r="AB49" s="76"/>
      <c r="AC49" s="76">
        <v>69850.0</v>
      </c>
      <c r="AD49" s="76"/>
      <c r="AE49" s="76">
        <v>187979.0</v>
      </c>
      <c r="AF49" s="76">
        <v>259355.0</v>
      </c>
      <c r="AG49" s="81"/>
      <c r="AH49" s="76"/>
      <c r="AI49" s="76"/>
      <c r="AJ49" s="76"/>
      <c r="AK49" s="76"/>
      <c r="AL49" s="76"/>
      <c r="AM49" s="81"/>
      <c r="AN49" s="76"/>
      <c r="AO49" s="76"/>
      <c r="AP49" s="76"/>
      <c r="AQ49" s="76"/>
      <c r="AR49" s="76"/>
      <c r="AS49" s="76"/>
      <c r="AT49" s="76"/>
      <c r="AU49" s="76"/>
      <c r="AV49" s="76"/>
      <c r="AW49" s="76"/>
      <c r="AX49" s="76"/>
      <c r="AY49" s="76"/>
      <c r="AZ49" s="76"/>
      <c r="BA49" s="76"/>
      <c r="BB49" s="76"/>
      <c r="BC49" s="76"/>
      <c r="BD49" s="76"/>
      <c r="BE49" s="76"/>
      <c r="BF49" s="76"/>
      <c r="BG49" s="76"/>
    </row>
    <row r="50">
      <c r="A50" s="76"/>
      <c r="B50" s="76" t="s">
        <v>86</v>
      </c>
      <c r="C50" s="94" t="s">
        <v>256</v>
      </c>
      <c r="D50" s="88" t="s">
        <v>394</v>
      </c>
      <c r="E50" s="85"/>
      <c r="F50" s="124" t="s">
        <v>995</v>
      </c>
      <c r="G50" s="125" t="s">
        <v>1161</v>
      </c>
      <c r="H50" s="125"/>
      <c r="I50" s="125"/>
      <c r="J50" s="125"/>
      <c r="K50" s="125"/>
      <c r="L50" s="125"/>
      <c r="M50" s="79"/>
      <c r="N50" s="76">
        <v>301.0</v>
      </c>
      <c r="O50" s="76">
        <v>8860.0</v>
      </c>
      <c r="P50" s="76">
        <v>846.0</v>
      </c>
      <c r="Q50" s="76">
        <v>1147.0</v>
      </c>
      <c r="R50" s="76">
        <v>13507.0</v>
      </c>
      <c r="S50" s="76"/>
      <c r="T50" s="81"/>
      <c r="U50" s="3">
        <v>2023.0</v>
      </c>
      <c r="V50" s="76">
        <f>Q50</f>
        <v>1147</v>
      </c>
      <c r="W50" s="41" t="s">
        <v>548</v>
      </c>
      <c r="X50" s="76">
        <f t="shared" si="15"/>
        <v>13507</v>
      </c>
      <c r="Y50" s="79" t="s">
        <v>694</v>
      </c>
      <c r="Z50" s="127">
        <f t="shared" si="2"/>
        <v>14654</v>
      </c>
      <c r="AA50" s="76"/>
      <c r="AB50" s="76"/>
      <c r="AC50" s="76"/>
      <c r="AD50" s="76"/>
      <c r="AE50" s="76"/>
      <c r="AF50" s="76"/>
      <c r="AG50" s="81"/>
      <c r="AH50" s="76"/>
      <c r="AI50" s="76"/>
      <c r="AJ50" s="76"/>
      <c r="AK50" s="76"/>
      <c r="AL50" s="76"/>
      <c r="AM50" s="81"/>
      <c r="AN50" s="76"/>
      <c r="AO50" s="76"/>
      <c r="AP50" s="76"/>
      <c r="AQ50" s="76"/>
      <c r="AR50" s="76"/>
      <c r="AS50" s="76"/>
      <c r="AT50" s="76"/>
      <c r="AU50" s="76"/>
      <c r="AV50" s="76"/>
      <c r="AW50" s="76"/>
      <c r="AX50" s="76"/>
      <c r="AY50" s="76"/>
      <c r="AZ50" s="76"/>
      <c r="BA50" s="76"/>
      <c r="BB50" s="76"/>
      <c r="BC50" s="76"/>
      <c r="BD50" s="76"/>
      <c r="BE50" s="76"/>
      <c r="BF50" s="76"/>
      <c r="BG50" s="76"/>
    </row>
    <row r="51">
      <c r="A51" s="76"/>
      <c r="B51" s="76" t="s">
        <v>87</v>
      </c>
      <c r="C51" s="94" t="s">
        <v>257</v>
      </c>
      <c r="D51" s="88" t="s">
        <v>395</v>
      </c>
      <c r="E51" s="85" t="s">
        <v>468</v>
      </c>
      <c r="F51" s="124" t="s">
        <v>1012</v>
      </c>
      <c r="G51" s="125" t="s">
        <v>944</v>
      </c>
      <c r="H51" s="125"/>
      <c r="I51" s="125"/>
      <c r="J51" s="125"/>
      <c r="K51" s="125"/>
      <c r="L51" s="125"/>
      <c r="M51" s="79"/>
      <c r="N51" s="76">
        <v>1139.0</v>
      </c>
      <c r="O51" s="76">
        <v>11147.0</v>
      </c>
      <c r="P51" s="76">
        <v>714.0</v>
      </c>
      <c r="Q51" s="76"/>
      <c r="R51" s="76"/>
      <c r="S51" s="76">
        <v>97974.0</v>
      </c>
      <c r="T51" s="81"/>
      <c r="U51" s="3">
        <v>2023.0</v>
      </c>
      <c r="V51" s="41">
        <f>N51+P51</f>
        <v>1853</v>
      </c>
      <c r="W51" s="41" t="s">
        <v>548</v>
      </c>
      <c r="X51" s="76">
        <f>53475+741+4116+89+2597+1476+129+33499</f>
        <v>96122</v>
      </c>
      <c r="Y51" s="79" t="s">
        <v>696</v>
      </c>
      <c r="Z51" s="127">
        <f t="shared" si="2"/>
        <v>97975</v>
      </c>
      <c r="AA51" s="76"/>
      <c r="AB51" s="76"/>
      <c r="AC51" s="76"/>
      <c r="AD51" s="76"/>
      <c r="AE51" s="76"/>
      <c r="AF51" s="76"/>
      <c r="AG51" s="81"/>
      <c r="AH51" s="76"/>
      <c r="AI51" s="76"/>
      <c r="AJ51" s="76"/>
      <c r="AK51" s="76"/>
      <c r="AL51" s="76"/>
      <c r="AM51" s="81"/>
      <c r="AN51" s="76"/>
      <c r="AO51" s="76"/>
      <c r="AP51" s="76"/>
      <c r="AQ51" s="76"/>
      <c r="AR51" s="76"/>
      <c r="AS51" s="76"/>
      <c r="AT51" s="76"/>
      <c r="AU51" s="76"/>
      <c r="AV51" s="76"/>
      <c r="AW51" s="76"/>
      <c r="AX51" s="76"/>
      <c r="AY51" s="76"/>
      <c r="AZ51" s="76"/>
      <c r="BA51" s="76"/>
      <c r="BB51" s="76"/>
      <c r="BC51" s="76"/>
      <c r="BD51" s="76"/>
      <c r="BE51" s="76"/>
      <c r="BF51" s="76"/>
      <c r="BG51" s="76"/>
    </row>
    <row r="52">
      <c r="A52" s="76"/>
      <c r="B52" s="76" t="s">
        <v>88</v>
      </c>
      <c r="C52" s="94" t="s">
        <v>258</v>
      </c>
      <c r="D52" s="77" t="s">
        <v>396</v>
      </c>
      <c r="E52" s="85"/>
      <c r="F52" s="124" t="s">
        <v>1002</v>
      </c>
      <c r="G52" s="125" t="s">
        <v>1162</v>
      </c>
      <c r="H52" s="125" t="s">
        <v>1163</v>
      </c>
      <c r="I52" s="125" t="s">
        <v>1164</v>
      </c>
      <c r="J52" s="125" t="s">
        <v>1164</v>
      </c>
      <c r="K52" s="125"/>
      <c r="L52" s="125"/>
      <c r="M52" s="79"/>
      <c r="N52" s="76">
        <v>0.0</v>
      </c>
      <c r="O52" s="76"/>
      <c r="P52" s="76">
        <v>27.0</v>
      </c>
      <c r="Q52" s="76"/>
      <c r="R52" s="76">
        <v>2419.0</v>
      </c>
      <c r="S52" s="76">
        <v>2462.0</v>
      </c>
      <c r="T52" s="81">
        <v>597.0</v>
      </c>
      <c r="U52" s="3">
        <v>2023.0</v>
      </c>
      <c r="V52" s="76">
        <f>P52</f>
        <v>27</v>
      </c>
      <c r="W52" s="41" t="s">
        <v>548</v>
      </c>
      <c r="X52" s="76">
        <f>R52</f>
        <v>2419</v>
      </c>
      <c r="Y52" s="79" t="s">
        <v>698</v>
      </c>
      <c r="Z52" s="127">
        <f t="shared" si="2"/>
        <v>2446</v>
      </c>
      <c r="AA52" s="76"/>
      <c r="AB52" s="76"/>
      <c r="AC52" s="76"/>
      <c r="AD52" s="76"/>
      <c r="AE52" s="76"/>
      <c r="AF52" s="76"/>
      <c r="AG52" s="81"/>
      <c r="AH52" s="76"/>
      <c r="AI52" s="76"/>
      <c r="AJ52" s="76"/>
      <c r="AK52" s="76"/>
      <c r="AL52" s="76"/>
      <c r="AM52" s="81"/>
      <c r="AN52" s="76"/>
      <c r="AO52" s="76"/>
      <c r="AP52" s="76"/>
      <c r="AQ52" s="76"/>
      <c r="AR52" s="76"/>
      <c r="AS52" s="76"/>
      <c r="AT52" s="76"/>
      <c r="AU52" s="76"/>
      <c r="AV52" s="76"/>
      <c r="AW52" s="76"/>
      <c r="AX52" s="76"/>
      <c r="AY52" s="76"/>
      <c r="AZ52" s="76"/>
      <c r="BA52" s="76"/>
      <c r="BB52" s="76"/>
      <c r="BC52" s="76"/>
      <c r="BD52" s="76"/>
      <c r="BE52" s="76"/>
      <c r="BF52" s="76"/>
      <c r="BG52" s="76"/>
    </row>
    <row r="53">
      <c r="A53" s="41"/>
      <c r="B53" s="41" t="s">
        <v>699</v>
      </c>
      <c r="C53" s="94" t="s">
        <v>259</v>
      </c>
      <c r="D53" s="77" t="s">
        <v>397</v>
      </c>
      <c r="E53" s="85"/>
      <c r="F53" s="124" t="s">
        <v>951</v>
      </c>
      <c r="G53" s="84" t="s">
        <v>951</v>
      </c>
      <c r="H53" s="84"/>
      <c r="I53" s="84"/>
      <c r="J53" s="84"/>
      <c r="K53" s="84"/>
      <c r="L53" s="84"/>
      <c r="M53" s="79"/>
      <c r="N53" s="76">
        <v>3895.0</v>
      </c>
      <c r="O53" s="76"/>
      <c r="P53" s="76">
        <v>614.0</v>
      </c>
      <c r="Q53" s="76">
        <v>4509.0</v>
      </c>
      <c r="R53" s="76"/>
      <c r="S53" s="76"/>
      <c r="T53" s="81"/>
      <c r="U53" s="3">
        <v>2023.0</v>
      </c>
      <c r="V53" s="76">
        <f>Q53</f>
        <v>4509</v>
      </c>
      <c r="W53" s="41" t="s">
        <v>548</v>
      </c>
      <c r="X53" s="41" t="s">
        <v>554</v>
      </c>
      <c r="Y53" s="79" t="s">
        <v>700</v>
      </c>
      <c r="Z53" s="127">
        <f t="shared" si="2"/>
        <v>4509</v>
      </c>
      <c r="AA53" s="76"/>
      <c r="AB53" s="76"/>
      <c r="AC53" s="76"/>
      <c r="AD53" s="76"/>
      <c r="AE53" s="76"/>
      <c r="AF53" s="76"/>
      <c r="AG53" s="81"/>
      <c r="AH53" s="76"/>
      <c r="AI53" s="76"/>
      <c r="AJ53" s="76"/>
      <c r="AK53" s="76"/>
      <c r="AL53" s="76"/>
      <c r="AM53" s="81"/>
      <c r="AN53" s="76"/>
      <c r="AO53" s="76"/>
      <c r="AP53" s="76"/>
      <c r="AQ53" s="76"/>
      <c r="AR53" s="76"/>
      <c r="AS53" s="76"/>
      <c r="AT53" s="76"/>
      <c r="AU53" s="76"/>
      <c r="AV53" s="76"/>
      <c r="AW53" s="76"/>
      <c r="AX53" s="76"/>
      <c r="AY53" s="76"/>
      <c r="AZ53" s="76"/>
      <c r="BA53" s="76"/>
      <c r="BB53" s="76"/>
      <c r="BC53" s="76"/>
      <c r="BD53" s="76"/>
      <c r="BE53" s="76"/>
      <c r="BF53" s="76"/>
      <c r="BG53" s="76"/>
    </row>
    <row r="54">
      <c r="A54" s="76"/>
      <c r="B54" s="76" t="s">
        <v>190</v>
      </c>
      <c r="C54" s="77" t="s">
        <v>359</v>
      </c>
      <c r="D54" s="78" t="s">
        <v>701</v>
      </c>
      <c r="E54" s="85"/>
      <c r="F54" s="124" t="s">
        <v>1003</v>
      </c>
      <c r="G54" s="125" t="s">
        <v>1165</v>
      </c>
      <c r="H54" s="125"/>
      <c r="I54" s="125"/>
      <c r="J54" s="125"/>
      <c r="K54" s="125"/>
      <c r="L54" s="125"/>
      <c r="M54" s="79"/>
      <c r="N54" s="41">
        <v>17903.0</v>
      </c>
      <c r="O54" s="41">
        <v>4993.0</v>
      </c>
      <c r="P54" s="76"/>
      <c r="Q54" s="76"/>
      <c r="R54" s="41">
        <v>493.0</v>
      </c>
      <c r="S54" s="41">
        <v>23454.0</v>
      </c>
      <c r="T54" s="95">
        <v>64.0</v>
      </c>
      <c r="U54" s="3">
        <v>2023.0</v>
      </c>
      <c r="V54" s="41">
        <f>N54+O54</f>
        <v>22896</v>
      </c>
      <c r="W54" s="41" t="s">
        <v>581</v>
      </c>
      <c r="X54" s="41">
        <f>R54</f>
        <v>493</v>
      </c>
      <c r="Y54" s="79" t="s">
        <v>702</v>
      </c>
      <c r="Z54" s="127">
        <f t="shared" si="2"/>
        <v>23389</v>
      </c>
      <c r="AA54" s="76"/>
      <c r="AB54" s="76"/>
      <c r="AC54" s="76"/>
      <c r="AD54" s="76"/>
      <c r="AE54" s="76"/>
      <c r="AF54" s="76"/>
      <c r="AG54" s="81"/>
      <c r="AH54" s="76"/>
      <c r="AI54" s="76"/>
      <c r="AJ54" s="76"/>
      <c r="AK54" s="76"/>
      <c r="AL54" s="76"/>
      <c r="AM54" s="81"/>
      <c r="AN54" s="76"/>
      <c r="AO54" s="76"/>
      <c r="AP54" s="76"/>
      <c r="AQ54" s="76"/>
      <c r="AR54" s="76"/>
      <c r="AS54" s="76"/>
      <c r="AT54" s="76"/>
      <c r="AU54" s="76"/>
      <c r="AV54" s="76"/>
      <c r="AW54" s="76"/>
      <c r="AX54" s="76"/>
      <c r="AY54" s="76"/>
      <c r="AZ54" s="76"/>
      <c r="BA54" s="76"/>
      <c r="BB54" s="76"/>
      <c r="BC54" s="76"/>
      <c r="BD54" s="76"/>
      <c r="BE54" s="76"/>
      <c r="BF54" s="76"/>
      <c r="BG54" s="76"/>
    </row>
    <row r="55">
      <c r="A55" s="76"/>
      <c r="B55" s="76" t="s">
        <v>90</v>
      </c>
      <c r="C55" s="77" t="s">
        <v>260</v>
      </c>
      <c r="D55" s="88" t="s">
        <v>398</v>
      </c>
      <c r="E55" s="85"/>
      <c r="F55" s="124" t="s">
        <v>952</v>
      </c>
      <c r="G55" s="125" t="s">
        <v>975</v>
      </c>
      <c r="H55" s="125" t="s">
        <v>1166</v>
      </c>
      <c r="I55" s="125" t="s">
        <v>1167</v>
      </c>
      <c r="J55" s="125" t="s">
        <v>1168</v>
      </c>
      <c r="K55" s="125"/>
      <c r="L55" s="125" t="s">
        <v>1143</v>
      </c>
      <c r="M55" s="79"/>
      <c r="N55" s="96">
        <v>0.0</v>
      </c>
      <c r="P55" s="96">
        <v>0.31</v>
      </c>
      <c r="S55" s="106">
        <v>1885.128</v>
      </c>
      <c r="T55" s="107"/>
      <c r="U55" s="3">
        <v>2023.0</v>
      </c>
      <c r="V55" s="96">
        <f>P55</f>
        <v>0.31</v>
      </c>
      <c r="W55" s="3" t="s">
        <v>548</v>
      </c>
      <c r="X55" s="106">
        <f>S55-V55</f>
        <v>1884.818</v>
      </c>
      <c r="Y55" s="108" t="s">
        <v>1169</v>
      </c>
      <c r="Z55" s="127">
        <f t="shared" si="2"/>
        <v>1885.128</v>
      </c>
      <c r="AB55" s="76">
        <v>16.0</v>
      </c>
      <c r="AC55" s="76"/>
      <c r="AD55" s="76"/>
      <c r="AE55" s="76">
        <v>416.0</v>
      </c>
      <c r="AF55" s="76"/>
      <c r="AG55" s="81"/>
      <c r="AH55" s="76"/>
      <c r="AI55" s="76"/>
      <c r="AJ55" s="76"/>
      <c r="AK55" s="76"/>
      <c r="AL55" s="76"/>
      <c r="AM55" s="81"/>
      <c r="AN55" s="76"/>
      <c r="AO55" s="76"/>
      <c r="AP55" s="76"/>
      <c r="AQ55" s="76"/>
      <c r="AR55" s="76"/>
      <c r="AS55" s="76"/>
      <c r="AT55" s="76"/>
      <c r="AU55" s="76"/>
      <c r="AV55" s="76"/>
      <c r="AW55" s="76"/>
      <c r="AX55" s="76"/>
      <c r="AY55" s="76"/>
      <c r="AZ55" s="76"/>
      <c r="BA55" s="76"/>
      <c r="BB55" s="76"/>
      <c r="BC55" s="76"/>
      <c r="BD55" s="76"/>
      <c r="BE55" s="76"/>
      <c r="BF55" s="76"/>
      <c r="BG55" s="76"/>
    </row>
    <row r="56">
      <c r="A56" s="41"/>
      <c r="B56" s="41" t="s">
        <v>974</v>
      </c>
      <c r="C56" s="77" t="s">
        <v>261</v>
      </c>
      <c r="D56" s="88" t="s">
        <v>399</v>
      </c>
      <c r="E56" s="85" t="s">
        <v>469</v>
      </c>
      <c r="F56" s="124" t="s">
        <v>975</v>
      </c>
      <c r="G56" s="84" t="s">
        <v>951</v>
      </c>
      <c r="H56" s="84"/>
      <c r="I56" s="84"/>
      <c r="J56" s="84"/>
      <c r="K56" s="84"/>
      <c r="L56" s="84"/>
      <c r="M56" s="79"/>
      <c r="N56" s="76">
        <v>16354.0</v>
      </c>
      <c r="O56" s="76"/>
      <c r="P56" s="76">
        <v>38451.0</v>
      </c>
      <c r="Q56" s="76">
        <v>54805.0</v>
      </c>
      <c r="R56" s="41">
        <v>8532000.0</v>
      </c>
      <c r="S56" s="76"/>
      <c r="T56" s="81"/>
      <c r="U56" s="3">
        <v>2023.0</v>
      </c>
      <c r="V56" s="76">
        <f>Q56</f>
        <v>54805</v>
      </c>
      <c r="W56" s="41" t="s">
        <v>548</v>
      </c>
      <c r="X56" s="76">
        <f t="shared" ref="X56:X61" si="16">R56</f>
        <v>8532000</v>
      </c>
      <c r="Y56" s="79" t="s">
        <v>1170</v>
      </c>
      <c r="Z56" s="127">
        <f t="shared" si="2"/>
        <v>8586805</v>
      </c>
      <c r="AA56" s="76"/>
      <c r="AB56" s="76"/>
      <c r="AC56" s="76"/>
      <c r="AD56" s="76"/>
      <c r="AE56" s="76"/>
      <c r="AF56" s="76"/>
      <c r="AG56" s="81"/>
      <c r="AH56" s="76"/>
      <c r="AI56" s="76"/>
      <c r="AJ56" s="76"/>
      <c r="AK56" s="76"/>
      <c r="AL56" s="76"/>
      <c r="AM56" s="81"/>
      <c r="AN56" s="76"/>
      <c r="AO56" s="76"/>
      <c r="AP56" s="76"/>
      <c r="AQ56" s="76"/>
      <c r="AR56" s="76"/>
      <c r="AS56" s="76"/>
      <c r="AT56" s="76"/>
      <c r="AU56" s="76"/>
      <c r="AV56" s="76"/>
      <c r="AW56" s="76"/>
      <c r="AX56" s="76"/>
      <c r="AY56" s="76"/>
      <c r="AZ56" s="76"/>
      <c r="BA56" s="76"/>
      <c r="BB56" s="76"/>
      <c r="BC56" s="76"/>
      <c r="BD56" s="76"/>
      <c r="BE56" s="76"/>
      <c r="BF56" s="76"/>
      <c r="BG56" s="76"/>
    </row>
    <row r="57">
      <c r="A57" s="41"/>
      <c r="B57" s="41" t="s">
        <v>710</v>
      </c>
      <c r="C57" s="77" t="s">
        <v>262</v>
      </c>
      <c r="D57" s="88" t="s">
        <v>400</v>
      </c>
      <c r="E57" s="85"/>
      <c r="F57" s="124" t="s">
        <v>944</v>
      </c>
      <c r="G57" s="125" t="s">
        <v>944</v>
      </c>
      <c r="H57" s="125" t="s">
        <v>1171</v>
      </c>
      <c r="I57" s="125" t="s">
        <v>1164</v>
      </c>
      <c r="J57" s="125" t="s">
        <v>1172</v>
      </c>
      <c r="K57" s="125"/>
      <c r="L57" s="125"/>
      <c r="M57" s="79"/>
      <c r="N57" s="76">
        <v>2735.0</v>
      </c>
      <c r="O57" s="76">
        <v>7880.0</v>
      </c>
      <c r="P57" s="76">
        <v>9262.0</v>
      </c>
      <c r="Q57" s="76"/>
      <c r="R57" s="76">
        <v>244749.0</v>
      </c>
      <c r="S57" s="41" t="s">
        <v>1173</v>
      </c>
      <c r="T57" s="81"/>
      <c r="U57" s="3">
        <v>2023.0</v>
      </c>
      <c r="V57" s="76">
        <f>N57+P57</f>
        <v>11997</v>
      </c>
      <c r="W57" s="41" t="s">
        <v>548</v>
      </c>
      <c r="X57" s="76">
        <f t="shared" si="16"/>
        <v>244749</v>
      </c>
      <c r="Y57" s="79" t="s">
        <v>1174</v>
      </c>
      <c r="Z57" s="127">
        <f t="shared" si="2"/>
        <v>256746</v>
      </c>
      <c r="AA57" s="76"/>
      <c r="AB57" s="76"/>
      <c r="AC57" s="76"/>
      <c r="AD57" s="76"/>
      <c r="AE57" s="76"/>
      <c r="AF57" s="76"/>
      <c r="AG57" s="81"/>
      <c r="AH57" s="76"/>
      <c r="AI57" s="76"/>
      <c r="AJ57" s="76"/>
      <c r="AK57" s="76"/>
      <c r="AL57" s="76"/>
      <c r="AM57" s="81"/>
      <c r="AN57" s="76"/>
      <c r="AO57" s="76"/>
      <c r="AP57" s="76"/>
      <c r="AQ57" s="76"/>
      <c r="AR57" s="76"/>
      <c r="AS57" s="76"/>
      <c r="AT57" s="76"/>
      <c r="AU57" s="76"/>
      <c r="AV57" s="76"/>
      <c r="AW57" s="76"/>
      <c r="AX57" s="76"/>
      <c r="AY57" s="76"/>
      <c r="AZ57" s="76"/>
      <c r="BA57" s="76"/>
      <c r="BB57" s="76"/>
      <c r="BC57" s="76"/>
      <c r="BD57" s="76"/>
      <c r="BE57" s="76"/>
      <c r="BF57" s="76"/>
      <c r="BG57" s="76"/>
    </row>
    <row r="58">
      <c r="A58" s="76"/>
      <c r="B58" s="76" t="s">
        <v>93</v>
      </c>
      <c r="C58" s="77" t="s">
        <v>263</v>
      </c>
      <c r="D58" s="88" t="s">
        <v>401</v>
      </c>
      <c r="E58" s="85"/>
      <c r="F58" s="124" t="s">
        <v>1021</v>
      </c>
      <c r="G58" s="84" t="s">
        <v>951</v>
      </c>
      <c r="H58" s="84"/>
      <c r="I58" s="84"/>
      <c r="J58" s="84"/>
      <c r="K58" s="84"/>
      <c r="L58" s="84"/>
      <c r="M58" s="79"/>
      <c r="N58" s="76">
        <v>16300.0</v>
      </c>
      <c r="O58" s="76">
        <v>101450.0</v>
      </c>
      <c r="P58" s="76">
        <v>74060.0</v>
      </c>
      <c r="Q58" s="76">
        <v>90400.0</v>
      </c>
      <c r="R58" s="76">
        <v>123400.0</v>
      </c>
      <c r="S58" s="76"/>
      <c r="T58" s="81"/>
      <c r="U58" s="3">
        <v>2023.0</v>
      </c>
      <c r="V58" s="76">
        <f>Q58</f>
        <v>90400</v>
      </c>
      <c r="W58" s="41" t="s">
        <v>548</v>
      </c>
      <c r="X58" s="76">
        <f t="shared" si="16"/>
        <v>123400</v>
      </c>
      <c r="Y58" s="79" t="s">
        <v>714</v>
      </c>
      <c r="Z58" s="127">
        <f t="shared" si="2"/>
        <v>213800</v>
      </c>
      <c r="AA58" s="76">
        <v>15900.0</v>
      </c>
      <c r="AB58" s="76">
        <v>93000.0</v>
      </c>
      <c r="AC58" s="76"/>
      <c r="AD58" s="76"/>
      <c r="AE58" s="76"/>
      <c r="AF58" s="76"/>
      <c r="AG58" s="81"/>
      <c r="AH58" s="76"/>
      <c r="AI58" s="76"/>
      <c r="AJ58" s="76"/>
      <c r="AK58" s="76"/>
      <c r="AL58" s="76"/>
      <c r="AM58" s="81"/>
      <c r="AN58" s="76"/>
      <c r="AO58" s="76"/>
      <c r="AP58" s="76"/>
      <c r="AQ58" s="76"/>
      <c r="AR58" s="76"/>
      <c r="AS58" s="76"/>
      <c r="AT58" s="76"/>
      <c r="AU58" s="76"/>
      <c r="AV58" s="76"/>
      <c r="AW58" s="76"/>
      <c r="AX58" s="76"/>
      <c r="AY58" s="76"/>
      <c r="AZ58" s="76"/>
      <c r="BA58" s="76"/>
      <c r="BB58" s="76"/>
      <c r="BC58" s="76"/>
      <c r="BD58" s="76"/>
      <c r="BE58" s="76"/>
      <c r="BF58" s="76"/>
      <c r="BG58" s="76"/>
    </row>
    <row r="59">
      <c r="A59" s="76"/>
      <c r="B59" s="76" t="s">
        <v>94</v>
      </c>
      <c r="C59" s="77" t="s">
        <v>264</v>
      </c>
      <c r="D59" s="77" t="s">
        <v>402</v>
      </c>
      <c r="E59" s="85" t="s">
        <v>469</v>
      </c>
      <c r="F59" s="124" t="s">
        <v>952</v>
      </c>
      <c r="G59" s="125" t="s">
        <v>1175</v>
      </c>
      <c r="H59" s="125" t="s">
        <v>1176</v>
      </c>
      <c r="I59" s="125" t="s">
        <v>1177</v>
      </c>
      <c r="J59" s="125" t="s">
        <v>1178</v>
      </c>
      <c r="K59" s="125" t="s">
        <v>1179</v>
      </c>
      <c r="L59" s="125" t="s">
        <v>1106</v>
      </c>
      <c r="M59" s="79"/>
      <c r="N59" s="76">
        <v>295.0</v>
      </c>
      <c r="O59" s="76">
        <v>400.0</v>
      </c>
      <c r="P59" s="76">
        <v>312.0</v>
      </c>
      <c r="Q59" s="76"/>
      <c r="R59" s="76">
        <v>82378.0</v>
      </c>
      <c r="S59" s="76"/>
      <c r="T59" s="81"/>
      <c r="U59" s="3">
        <v>2023.0</v>
      </c>
      <c r="V59" s="76">
        <f t="shared" ref="V59:V62" si="17">N59+P59</f>
        <v>607</v>
      </c>
      <c r="W59" s="41" t="s">
        <v>548</v>
      </c>
      <c r="X59" s="76">
        <f t="shared" si="16"/>
        <v>82378</v>
      </c>
      <c r="Y59" s="79" t="s">
        <v>716</v>
      </c>
      <c r="Z59" s="127">
        <f t="shared" si="2"/>
        <v>82985</v>
      </c>
      <c r="AA59" s="76">
        <v>207.0</v>
      </c>
      <c r="AB59" s="76">
        <v>343.0</v>
      </c>
      <c r="AC59" s="76">
        <v>263.0</v>
      </c>
      <c r="AD59" s="76"/>
      <c r="AE59" s="76">
        <v>6082.0</v>
      </c>
      <c r="AF59" s="76"/>
      <c r="AG59" s="81"/>
      <c r="AH59" s="76"/>
      <c r="AI59" s="76"/>
      <c r="AJ59" s="76"/>
      <c r="AK59" s="76"/>
      <c r="AL59" s="76"/>
      <c r="AM59" s="81"/>
      <c r="AN59" s="76"/>
      <c r="AO59" s="76"/>
      <c r="AP59" s="76"/>
      <c r="AQ59" s="76"/>
      <c r="AR59" s="76"/>
      <c r="AS59" s="76"/>
      <c r="AT59" s="76"/>
      <c r="AU59" s="76"/>
      <c r="AV59" s="76"/>
      <c r="AW59" s="76"/>
      <c r="AX59" s="76"/>
      <c r="AY59" s="76"/>
      <c r="AZ59" s="76"/>
      <c r="BA59" s="76"/>
      <c r="BB59" s="76"/>
      <c r="BC59" s="76"/>
      <c r="BD59" s="76"/>
      <c r="BE59" s="76"/>
      <c r="BF59" s="76"/>
      <c r="BG59" s="76"/>
    </row>
    <row r="60">
      <c r="A60" s="76"/>
      <c r="B60" s="76" t="s">
        <v>95</v>
      </c>
      <c r="C60" s="77" t="s">
        <v>265</v>
      </c>
      <c r="D60" s="88" t="s">
        <v>403</v>
      </c>
      <c r="E60" s="85"/>
      <c r="F60" s="124" t="s">
        <v>1015</v>
      </c>
      <c r="G60" s="84" t="s">
        <v>951</v>
      </c>
      <c r="H60" s="84"/>
      <c r="I60" s="84"/>
      <c r="J60" s="84"/>
      <c r="K60" s="84"/>
      <c r="L60" s="84"/>
      <c r="M60" s="79"/>
      <c r="N60" s="76">
        <v>54000.0</v>
      </c>
      <c r="O60" s="76"/>
      <c r="P60" s="76">
        <v>12000.0</v>
      </c>
      <c r="Q60" s="76"/>
      <c r="R60" s="76">
        <v>609000.0</v>
      </c>
      <c r="S60" s="76">
        <v>675000.0</v>
      </c>
      <c r="T60" s="81"/>
      <c r="U60" s="3">
        <v>2023.0</v>
      </c>
      <c r="V60" s="76">
        <f t="shared" si="17"/>
        <v>66000</v>
      </c>
      <c r="W60" s="41" t="s">
        <v>548</v>
      </c>
      <c r="X60" s="76">
        <f t="shared" si="16"/>
        <v>609000</v>
      </c>
      <c r="Y60" s="79" t="s">
        <v>717</v>
      </c>
      <c r="Z60" s="127">
        <f t="shared" si="2"/>
        <v>675000</v>
      </c>
      <c r="AA60" s="76">
        <v>54.0</v>
      </c>
      <c r="AB60" s="76">
        <v>12.0</v>
      </c>
      <c r="AC60" s="76">
        <v>609.0</v>
      </c>
      <c r="AD60" s="76"/>
      <c r="AE60" s="76"/>
      <c r="AF60" s="76"/>
      <c r="AG60" s="81"/>
      <c r="AH60" s="76"/>
      <c r="AI60" s="76"/>
      <c r="AJ60" s="76"/>
      <c r="AK60" s="76"/>
      <c r="AL60" s="76"/>
      <c r="AM60" s="81"/>
      <c r="AN60" s="76"/>
      <c r="AO60" s="76"/>
      <c r="AP60" s="76"/>
      <c r="AQ60" s="76"/>
      <c r="AR60" s="76"/>
      <c r="AS60" s="76"/>
      <c r="AT60" s="76"/>
      <c r="AU60" s="76"/>
      <c r="AV60" s="76"/>
      <c r="AW60" s="76"/>
      <c r="AX60" s="76"/>
      <c r="AY60" s="76"/>
      <c r="AZ60" s="76"/>
      <c r="BA60" s="76"/>
      <c r="BB60" s="76"/>
      <c r="BC60" s="76"/>
      <c r="BD60" s="76"/>
      <c r="BE60" s="76"/>
      <c r="BF60" s="76"/>
      <c r="BG60" s="76"/>
    </row>
    <row r="61">
      <c r="A61" s="76"/>
      <c r="B61" s="76" t="s">
        <v>96</v>
      </c>
      <c r="C61" s="77" t="s">
        <v>266</v>
      </c>
      <c r="D61" s="88" t="s">
        <v>404</v>
      </c>
      <c r="E61" s="85"/>
      <c r="F61" s="124" t="s">
        <v>975</v>
      </c>
      <c r="G61" s="125" t="s">
        <v>1180</v>
      </c>
      <c r="H61" s="125" t="s">
        <v>1181</v>
      </c>
      <c r="I61" s="125" t="s">
        <v>1181</v>
      </c>
      <c r="J61" s="125" t="s">
        <v>1179</v>
      </c>
      <c r="K61" s="125"/>
      <c r="L61" s="125" t="s">
        <v>1143</v>
      </c>
      <c r="M61" s="79"/>
      <c r="N61" s="76">
        <v>106.0</v>
      </c>
      <c r="O61" s="76">
        <v>3080.0</v>
      </c>
      <c r="P61" s="76">
        <v>853.0</v>
      </c>
      <c r="Q61" s="76"/>
      <c r="R61" s="76">
        <v>4617.0</v>
      </c>
      <c r="S61" s="76">
        <v>5577.0</v>
      </c>
      <c r="T61" s="81"/>
      <c r="U61" s="3">
        <v>2023.0</v>
      </c>
      <c r="V61" s="76">
        <f t="shared" si="17"/>
        <v>959</v>
      </c>
      <c r="W61" s="41" t="s">
        <v>548</v>
      </c>
      <c r="X61" s="76">
        <f t="shared" si="16"/>
        <v>4617</v>
      </c>
      <c r="Y61" s="79" t="s">
        <v>718</v>
      </c>
      <c r="Z61" s="127">
        <f t="shared" si="2"/>
        <v>5576</v>
      </c>
      <c r="AA61" s="76">
        <v>78.0</v>
      </c>
      <c r="AB61" s="76">
        <v>820.0</v>
      </c>
      <c r="AC61" s="76">
        <v>3663.0</v>
      </c>
      <c r="AD61" s="76"/>
      <c r="AE61" s="76"/>
      <c r="AF61" s="76"/>
      <c r="AG61" s="81"/>
      <c r="AH61" s="76"/>
      <c r="AI61" s="76"/>
      <c r="AJ61" s="76"/>
      <c r="AK61" s="76"/>
      <c r="AL61" s="76"/>
      <c r="AM61" s="81"/>
      <c r="AN61" s="76"/>
      <c r="AO61" s="76"/>
      <c r="AP61" s="76"/>
      <c r="AQ61" s="76"/>
      <c r="AR61" s="76"/>
      <c r="AS61" s="76"/>
      <c r="AT61" s="76"/>
      <c r="AU61" s="76"/>
      <c r="AV61" s="76"/>
      <c r="AW61" s="76"/>
      <c r="AX61" s="76"/>
      <c r="AY61" s="76"/>
      <c r="AZ61" s="76"/>
      <c r="BA61" s="76"/>
      <c r="BB61" s="76"/>
      <c r="BC61" s="76"/>
      <c r="BD61" s="76"/>
      <c r="BE61" s="76"/>
      <c r="BF61" s="76"/>
      <c r="BG61" s="76"/>
    </row>
    <row r="62">
      <c r="A62" s="76"/>
      <c r="B62" s="76" t="s">
        <v>97</v>
      </c>
      <c r="C62" s="77" t="s">
        <v>267</v>
      </c>
      <c r="D62" s="88" t="s">
        <v>721</v>
      </c>
      <c r="E62" s="85" t="s">
        <v>470</v>
      </c>
      <c r="F62" s="124" t="s">
        <v>1019</v>
      </c>
      <c r="G62" s="125" t="s">
        <v>1182</v>
      </c>
      <c r="H62" s="125" t="s">
        <v>1183</v>
      </c>
      <c r="I62" s="125" t="s">
        <v>1184</v>
      </c>
      <c r="J62" s="125"/>
      <c r="K62" s="125"/>
      <c r="L62" s="125"/>
      <c r="M62" s="79"/>
      <c r="N62" s="76">
        <v>16039.0</v>
      </c>
      <c r="O62" s="76"/>
      <c r="P62" s="76">
        <v>15200.0</v>
      </c>
      <c r="Q62" s="76"/>
      <c r="R62" s="76"/>
      <c r="S62" s="76"/>
      <c r="T62" s="81"/>
      <c r="U62" s="3">
        <v>2023.0</v>
      </c>
      <c r="V62" s="76">
        <f t="shared" si="17"/>
        <v>31239</v>
      </c>
      <c r="W62" s="41" t="s">
        <v>548</v>
      </c>
      <c r="X62" s="76">
        <f>3601306+134309+32652+3503</f>
        <v>3771770</v>
      </c>
      <c r="Y62" s="79" t="s">
        <v>722</v>
      </c>
      <c r="Z62" s="127">
        <f t="shared" si="2"/>
        <v>3803009</v>
      </c>
      <c r="AA62" s="76"/>
      <c r="AB62" s="76"/>
      <c r="AC62" s="76"/>
      <c r="AD62" s="76"/>
      <c r="AE62" s="76"/>
      <c r="AF62" s="76"/>
      <c r="AG62" s="81"/>
      <c r="AH62" s="76"/>
      <c r="AI62" s="76"/>
      <c r="AJ62" s="76"/>
      <c r="AK62" s="76"/>
      <c r="AL62" s="76"/>
      <c r="AM62" s="81"/>
      <c r="AN62" s="76"/>
      <c r="AO62" s="76"/>
      <c r="AP62" s="76"/>
      <c r="AQ62" s="76"/>
      <c r="AR62" s="76"/>
      <c r="AS62" s="76"/>
      <c r="AT62" s="76"/>
      <c r="AU62" s="76"/>
      <c r="AV62" s="76"/>
      <c r="AW62" s="76"/>
      <c r="AX62" s="76"/>
      <c r="AY62" s="76"/>
      <c r="AZ62" s="76"/>
      <c r="BA62" s="76"/>
      <c r="BB62" s="76"/>
      <c r="BC62" s="76"/>
      <c r="BD62" s="76"/>
      <c r="BE62" s="76"/>
      <c r="BF62" s="76"/>
      <c r="BG62" s="76"/>
    </row>
    <row r="63">
      <c r="A63" s="76"/>
      <c r="B63" s="76" t="s">
        <v>98</v>
      </c>
      <c r="C63" s="94" t="s">
        <v>268</v>
      </c>
      <c r="D63" s="88" t="s">
        <v>406</v>
      </c>
      <c r="E63" s="85"/>
      <c r="F63" s="124" t="s">
        <v>952</v>
      </c>
      <c r="G63" s="84" t="s">
        <v>951</v>
      </c>
      <c r="H63" s="84"/>
      <c r="I63" s="84"/>
      <c r="J63" s="84"/>
      <c r="K63" s="84"/>
      <c r="L63" s="84"/>
      <c r="M63" s="79"/>
      <c r="N63" s="76">
        <v>9577.0</v>
      </c>
      <c r="O63" s="76">
        <v>2879.0</v>
      </c>
      <c r="P63" s="76"/>
      <c r="Q63" s="76"/>
      <c r="R63" s="76">
        <v>80431.0</v>
      </c>
      <c r="S63" s="76">
        <v>92887.0</v>
      </c>
      <c r="T63" s="81"/>
      <c r="U63" s="3">
        <v>2023.0</v>
      </c>
      <c r="V63" s="76">
        <f>N63+O63</f>
        <v>12456</v>
      </c>
      <c r="W63" s="41" t="s">
        <v>508</v>
      </c>
      <c r="X63" s="76">
        <f>R63</f>
        <v>80431</v>
      </c>
      <c r="Y63" s="79" t="s">
        <v>1185</v>
      </c>
      <c r="Z63" s="127">
        <f t="shared" si="2"/>
        <v>92887</v>
      </c>
      <c r="AA63" s="76"/>
      <c r="AB63" s="76"/>
      <c r="AC63" s="76"/>
      <c r="AD63" s="76"/>
      <c r="AE63" s="76"/>
      <c r="AF63" s="76"/>
      <c r="AG63" s="81"/>
      <c r="AH63" s="76"/>
      <c r="AI63" s="76"/>
      <c r="AJ63" s="76"/>
      <c r="AK63" s="76"/>
      <c r="AL63" s="76"/>
      <c r="AM63" s="81"/>
      <c r="AN63" s="76"/>
      <c r="AO63" s="76"/>
      <c r="AP63" s="76"/>
      <c r="AQ63" s="76"/>
      <c r="AR63" s="76"/>
      <c r="AS63" s="76"/>
      <c r="AT63" s="76"/>
      <c r="AU63" s="76"/>
      <c r="AV63" s="76"/>
      <c r="AW63" s="76"/>
      <c r="AX63" s="76"/>
      <c r="AY63" s="76"/>
      <c r="AZ63" s="76"/>
      <c r="BA63" s="76"/>
      <c r="BB63" s="76"/>
      <c r="BC63" s="76"/>
      <c r="BD63" s="76"/>
      <c r="BE63" s="76"/>
      <c r="BF63" s="76"/>
      <c r="BG63" s="76"/>
    </row>
    <row r="64">
      <c r="A64" s="76"/>
      <c r="B64" s="76" t="s">
        <v>99</v>
      </c>
      <c r="C64" s="94" t="s">
        <v>269</v>
      </c>
      <c r="D64" s="88" t="s">
        <v>407</v>
      </c>
      <c r="E64" s="85" t="s">
        <v>471</v>
      </c>
      <c r="F64" s="124" t="s">
        <v>1017</v>
      </c>
      <c r="G64" s="125" t="s">
        <v>944</v>
      </c>
      <c r="H64" s="125" t="s">
        <v>1186</v>
      </c>
      <c r="I64" s="125" t="s">
        <v>1187</v>
      </c>
      <c r="J64" s="125" t="s">
        <v>1188</v>
      </c>
      <c r="K64" s="125"/>
      <c r="L64" s="125"/>
      <c r="M64" s="79"/>
      <c r="N64" s="76">
        <v>61467.0</v>
      </c>
      <c r="O64" s="76">
        <v>283571.0</v>
      </c>
      <c r="P64" s="76">
        <v>17621.0</v>
      </c>
      <c r="Q64" s="76"/>
      <c r="R64" s="76"/>
      <c r="S64" s="76">
        <v>2.37238E7</v>
      </c>
      <c r="T64" s="81">
        <v>370009.0</v>
      </c>
      <c r="U64" s="3">
        <v>2023.0</v>
      </c>
      <c r="V64" s="76">
        <f t="shared" ref="V64:V65" si="18">N64+P64</f>
        <v>79088</v>
      </c>
      <c r="W64" s="41" t="s">
        <v>548</v>
      </c>
      <c r="X64" s="76">
        <f>13987358+286463+31325+1006777+34069+52848+397390+1811155+3819585+1480157+421964</f>
        <v>23329091</v>
      </c>
      <c r="Y64" s="79" t="s">
        <v>725</v>
      </c>
      <c r="Z64" s="127">
        <f t="shared" si="2"/>
        <v>23408179</v>
      </c>
      <c r="AA64" s="76"/>
      <c r="AB64" s="76"/>
      <c r="AC64" s="76"/>
      <c r="AD64" s="76"/>
      <c r="AE64" s="76"/>
      <c r="AF64" s="76"/>
      <c r="AG64" s="81"/>
      <c r="AH64" s="76"/>
      <c r="AI64" s="76"/>
      <c r="AJ64" s="76"/>
      <c r="AK64" s="76"/>
      <c r="AL64" s="76"/>
      <c r="AM64" s="81"/>
      <c r="AN64" s="76"/>
      <c r="AO64" s="76"/>
      <c r="AP64" s="76"/>
      <c r="AQ64" s="76"/>
      <c r="AR64" s="76"/>
      <c r="AS64" s="76"/>
      <c r="AT64" s="76"/>
      <c r="AU64" s="76"/>
      <c r="AV64" s="76"/>
      <c r="AW64" s="76"/>
      <c r="AX64" s="76"/>
      <c r="AY64" s="76"/>
      <c r="AZ64" s="76"/>
      <c r="BA64" s="76"/>
      <c r="BB64" s="76"/>
      <c r="BC64" s="76"/>
      <c r="BD64" s="76"/>
      <c r="BE64" s="76"/>
      <c r="BF64" s="76"/>
      <c r="BG64" s="76"/>
    </row>
    <row r="65">
      <c r="A65" s="76"/>
      <c r="B65" s="76" t="s">
        <v>100</v>
      </c>
      <c r="C65" s="77" t="s">
        <v>270</v>
      </c>
      <c r="D65" s="18" t="s">
        <v>408</v>
      </c>
      <c r="E65" s="85"/>
      <c r="F65" s="124" t="s">
        <v>952</v>
      </c>
      <c r="G65" s="84" t="s">
        <v>951</v>
      </c>
      <c r="H65" s="84"/>
      <c r="I65" s="84"/>
      <c r="J65" s="84"/>
      <c r="K65" s="84"/>
      <c r="L65" s="84"/>
      <c r="M65" s="79"/>
      <c r="N65" s="76">
        <v>14.0</v>
      </c>
      <c r="O65" s="76"/>
      <c r="P65" s="76">
        <v>8.0</v>
      </c>
      <c r="Q65" s="76"/>
      <c r="R65" s="76">
        <v>16.0</v>
      </c>
      <c r="S65" s="76"/>
      <c r="T65" s="81"/>
      <c r="U65" s="3">
        <v>2023.0</v>
      </c>
      <c r="V65" s="76">
        <f t="shared" si="18"/>
        <v>22</v>
      </c>
      <c r="W65" s="41" t="s">
        <v>548</v>
      </c>
      <c r="X65" s="76">
        <f>R65</f>
        <v>16</v>
      </c>
      <c r="Y65" s="79" t="s">
        <v>726</v>
      </c>
      <c r="Z65" s="127">
        <f t="shared" si="2"/>
        <v>38</v>
      </c>
      <c r="AA65" s="76"/>
      <c r="AB65" s="76"/>
      <c r="AC65" s="76"/>
      <c r="AD65" s="76"/>
      <c r="AE65" s="76"/>
      <c r="AF65" s="76"/>
      <c r="AG65" s="81"/>
      <c r="AH65" s="76"/>
      <c r="AI65" s="76"/>
      <c r="AJ65" s="76"/>
      <c r="AK65" s="76"/>
      <c r="AL65" s="76"/>
      <c r="AM65" s="81"/>
      <c r="AN65" s="76"/>
      <c r="AO65" s="76"/>
      <c r="AP65" s="76"/>
      <c r="AQ65" s="76"/>
      <c r="AR65" s="76"/>
      <c r="AS65" s="76"/>
      <c r="AT65" s="76"/>
      <c r="AU65" s="76"/>
      <c r="AV65" s="76"/>
      <c r="AW65" s="76"/>
      <c r="AX65" s="76"/>
      <c r="AY65" s="76"/>
      <c r="AZ65" s="76"/>
      <c r="BA65" s="76"/>
      <c r="BB65" s="76"/>
      <c r="BC65" s="76"/>
      <c r="BD65" s="76"/>
      <c r="BE65" s="76"/>
      <c r="BF65" s="76"/>
      <c r="BG65" s="76"/>
    </row>
    <row r="66">
      <c r="A66" s="76"/>
      <c r="B66" s="76" t="s">
        <v>101</v>
      </c>
      <c r="C66" s="77" t="s">
        <v>271</v>
      </c>
      <c r="D66" s="88" t="s">
        <v>409</v>
      </c>
      <c r="E66" s="85"/>
      <c r="F66" s="124" t="s">
        <v>951</v>
      </c>
      <c r="G66" s="84" t="s">
        <v>951</v>
      </c>
      <c r="H66" s="84"/>
      <c r="I66" s="84"/>
      <c r="J66" s="84"/>
      <c r="K66" s="84"/>
      <c r="L66" s="84"/>
      <c r="M66" s="79"/>
      <c r="N66" s="41">
        <v>11102.0</v>
      </c>
      <c r="O66" s="76"/>
      <c r="P66" s="76">
        <v>6636.0</v>
      </c>
      <c r="Q66" s="76">
        <v>17737.0</v>
      </c>
      <c r="R66" s="76"/>
      <c r="S66" s="76"/>
      <c r="T66" s="81"/>
      <c r="U66" s="3">
        <v>2023.0</v>
      </c>
      <c r="V66" s="76">
        <f>Q66</f>
        <v>17737</v>
      </c>
      <c r="W66" s="41" t="s">
        <v>548</v>
      </c>
      <c r="X66" s="41" t="s">
        <v>554</v>
      </c>
      <c r="Y66" s="79" t="s">
        <v>1189</v>
      </c>
      <c r="Z66" s="127">
        <f t="shared" si="2"/>
        <v>17737</v>
      </c>
      <c r="AA66" s="76"/>
      <c r="AB66" s="76"/>
      <c r="AC66" s="76"/>
      <c r="AD66" s="76"/>
      <c r="AE66" s="76"/>
      <c r="AF66" s="76"/>
      <c r="AG66" s="81"/>
      <c r="AH66" s="76"/>
      <c r="AI66" s="76"/>
      <c r="AJ66" s="76"/>
      <c r="AK66" s="76"/>
      <c r="AL66" s="76"/>
      <c r="AM66" s="81"/>
      <c r="AN66" s="76"/>
      <c r="AO66" s="76"/>
      <c r="AP66" s="76"/>
      <c r="AQ66" s="76"/>
      <c r="AR66" s="76"/>
      <c r="AS66" s="76"/>
      <c r="AT66" s="76"/>
      <c r="AU66" s="76"/>
      <c r="AV66" s="76"/>
      <c r="AW66" s="76"/>
      <c r="AX66" s="76"/>
      <c r="AY66" s="76"/>
      <c r="AZ66" s="76"/>
      <c r="BA66" s="76"/>
      <c r="BB66" s="76"/>
      <c r="BC66" s="76"/>
      <c r="BD66" s="76"/>
      <c r="BE66" s="76"/>
      <c r="BF66" s="76"/>
      <c r="BG66" s="76"/>
    </row>
    <row r="67">
      <c r="A67" s="76"/>
      <c r="B67" s="76" t="s">
        <v>191</v>
      </c>
      <c r="C67" s="77" t="s">
        <v>360</v>
      </c>
      <c r="D67" s="78" t="s">
        <v>728</v>
      </c>
      <c r="E67" s="85"/>
      <c r="F67" s="124" t="s">
        <v>951</v>
      </c>
      <c r="G67" s="84" t="s">
        <v>951</v>
      </c>
      <c r="H67" s="84"/>
      <c r="I67" s="84"/>
      <c r="J67" s="84"/>
      <c r="K67" s="84"/>
      <c r="L67" s="84"/>
      <c r="M67" s="79"/>
      <c r="N67" s="41">
        <v>7100.0</v>
      </c>
      <c r="O67" s="76"/>
      <c r="P67" s="41">
        <v>790.0</v>
      </c>
      <c r="Q67" s="76"/>
      <c r="R67" s="76"/>
      <c r="S67" s="76"/>
      <c r="T67" s="81"/>
      <c r="U67" s="3">
        <v>2023.0</v>
      </c>
      <c r="V67" s="76">
        <f>N67+P67</f>
        <v>7890</v>
      </c>
      <c r="W67" s="41" t="s">
        <v>548</v>
      </c>
      <c r="X67" s="41" t="s">
        <v>554</v>
      </c>
      <c r="Y67" s="79" t="s">
        <v>729</v>
      </c>
      <c r="Z67" s="127">
        <f t="shared" si="2"/>
        <v>7890</v>
      </c>
      <c r="AA67" s="76"/>
      <c r="AB67" s="76"/>
      <c r="AC67" s="76"/>
      <c r="AD67" s="76"/>
      <c r="AE67" s="76"/>
      <c r="AF67" s="76" t="s">
        <v>511</v>
      </c>
      <c r="AG67" s="81"/>
      <c r="AH67" s="76"/>
      <c r="AI67" s="76"/>
      <c r="AJ67" s="76"/>
      <c r="AK67" s="76"/>
      <c r="AL67" s="76"/>
      <c r="AM67" s="81"/>
      <c r="AN67" s="76"/>
      <c r="AO67" s="76"/>
      <c r="AP67" s="76"/>
      <c r="AQ67" s="76"/>
      <c r="AR67" s="76"/>
      <c r="AS67" s="76"/>
      <c r="AT67" s="76"/>
      <c r="AU67" s="76"/>
      <c r="AV67" s="76"/>
      <c r="AW67" s="76"/>
      <c r="AX67" s="76"/>
      <c r="AY67" s="76"/>
      <c r="AZ67" s="76"/>
      <c r="BA67" s="76"/>
      <c r="BB67" s="76"/>
      <c r="BC67" s="76"/>
      <c r="BD67" s="76"/>
      <c r="BE67" s="76"/>
      <c r="BF67" s="76"/>
      <c r="BG67" s="76"/>
    </row>
    <row r="68">
      <c r="A68" s="76"/>
      <c r="B68" s="76" t="s">
        <v>102</v>
      </c>
      <c r="C68" s="77" t="s">
        <v>272</v>
      </c>
      <c r="D68" s="77" t="s">
        <v>410</v>
      </c>
      <c r="E68" s="85" t="s">
        <v>472</v>
      </c>
      <c r="F68" s="124" t="s">
        <v>951</v>
      </c>
      <c r="G68" s="84" t="s">
        <v>951</v>
      </c>
      <c r="H68" s="84"/>
      <c r="I68" s="84"/>
      <c r="J68" s="84"/>
      <c r="K68" s="84"/>
      <c r="L68" s="84"/>
      <c r="M68" s="79"/>
      <c r="N68" s="76"/>
      <c r="O68" s="76"/>
      <c r="P68" s="76"/>
      <c r="Q68" s="76"/>
      <c r="R68" s="76"/>
      <c r="S68" s="76"/>
      <c r="T68" s="81"/>
      <c r="U68" s="3">
        <v>2023.0</v>
      </c>
      <c r="V68" s="41" t="s">
        <v>554</v>
      </c>
      <c r="W68" s="41" t="s">
        <v>554</v>
      </c>
      <c r="X68" s="41" t="s">
        <v>554</v>
      </c>
      <c r="Y68" s="79" t="s">
        <v>730</v>
      </c>
      <c r="Z68" s="127" t="str">
        <f t="shared" si="2"/>
        <v>n.a</v>
      </c>
      <c r="AA68" s="76"/>
      <c r="AB68" s="76"/>
      <c r="AC68" s="76"/>
      <c r="AD68" s="76"/>
      <c r="AE68" s="76"/>
      <c r="AF68" s="76"/>
      <c r="AG68" s="81"/>
      <c r="AH68" s="76"/>
      <c r="AI68" s="76"/>
      <c r="AJ68" s="76"/>
      <c r="AK68" s="76"/>
      <c r="AL68" s="76"/>
      <c r="AM68" s="81"/>
      <c r="AN68" s="76"/>
      <c r="AO68" s="76"/>
      <c r="AP68" s="76"/>
      <c r="AQ68" s="76"/>
      <c r="AR68" s="76"/>
      <c r="AS68" s="76"/>
      <c r="AT68" s="76"/>
      <c r="AU68" s="76"/>
      <c r="AV68" s="76"/>
      <c r="AW68" s="76"/>
      <c r="AX68" s="76"/>
      <c r="AY68" s="76"/>
      <c r="AZ68" s="76"/>
      <c r="BA68" s="76"/>
      <c r="BB68" s="76"/>
      <c r="BC68" s="76"/>
      <c r="BD68" s="76"/>
      <c r="BE68" s="76"/>
      <c r="BF68" s="76"/>
      <c r="BG68" s="76"/>
    </row>
    <row r="69">
      <c r="A69" s="76"/>
      <c r="B69" s="76" t="s">
        <v>103</v>
      </c>
      <c r="C69" s="77" t="s">
        <v>273</v>
      </c>
      <c r="D69" s="88" t="s">
        <v>411</v>
      </c>
      <c r="E69" s="85"/>
      <c r="F69" s="124" t="s">
        <v>1048</v>
      </c>
      <c r="G69" s="84" t="s">
        <v>951</v>
      </c>
      <c r="H69" s="84"/>
      <c r="I69" s="84"/>
      <c r="J69" s="84"/>
      <c r="K69" s="84"/>
      <c r="L69" s="84"/>
      <c r="M69" s="79"/>
      <c r="N69" s="76">
        <v>37.0</v>
      </c>
      <c r="O69" s="76">
        <v>3030.0</v>
      </c>
      <c r="P69" s="76">
        <v>2299.0</v>
      </c>
      <c r="Q69" s="76"/>
      <c r="R69" s="76">
        <v>12220.0</v>
      </c>
      <c r="S69" s="76">
        <v>14556.0</v>
      </c>
      <c r="T69" s="81"/>
      <c r="U69" s="3">
        <v>2023.0</v>
      </c>
      <c r="V69" s="76">
        <f>N69+P69</f>
        <v>2336</v>
      </c>
      <c r="W69" s="41" t="s">
        <v>548</v>
      </c>
      <c r="X69" s="76">
        <f>R69</f>
        <v>12220</v>
      </c>
      <c r="Y69" s="79" t="s">
        <v>1190</v>
      </c>
      <c r="Z69" s="127">
        <f t="shared" si="2"/>
        <v>14556</v>
      </c>
      <c r="AA69" s="76"/>
      <c r="AB69" s="76"/>
      <c r="AC69" s="76"/>
      <c r="AD69" s="76"/>
      <c r="AE69" s="76"/>
      <c r="AF69" s="76"/>
      <c r="AG69" s="81"/>
      <c r="AH69" s="76"/>
      <c r="AI69" s="76"/>
      <c r="AJ69" s="76"/>
      <c r="AK69" s="76"/>
      <c r="AL69" s="76"/>
      <c r="AM69" s="81"/>
      <c r="AN69" s="76"/>
      <c r="AO69" s="76"/>
      <c r="AP69" s="76"/>
      <c r="AQ69" s="76"/>
      <c r="AR69" s="76"/>
      <c r="AS69" s="76"/>
      <c r="AT69" s="76"/>
      <c r="AU69" s="76"/>
      <c r="AV69" s="76"/>
      <c r="AW69" s="76"/>
      <c r="AX69" s="76"/>
      <c r="AY69" s="76"/>
      <c r="AZ69" s="76"/>
      <c r="BA69" s="76"/>
      <c r="BB69" s="76"/>
      <c r="BC69" s="76"/>
      <c r="BD69" s="76"/>
      <c r="BE69" s="76"/>
      <c r="BF69" s="76"/>
      <c r="BG69" s="76"/>
    </row>
    <row r="70">
      <c r="A70" s="76"/>
      <c r="B70" s="76" t="s">
        <v>104</v>
      </c>
      <c r="C70" s="77" t="s">
        <v>274</v>
      </c>
      <c r="D70" s="88" t="s">
        <v>412</v>
      </c>
      <c r="E70" s="85"/>
      <c r="F70" s="124" t="s">
        <v>996</v>
      </c>
      <c r="G70" s="125" t="s">
        <v>554</v>
      </c>
      <c r="H70" s="125"/>
      <c r="I70" s="125"/>
      <c r="J70" s="125"/>
      <c r="K70" s="125"/>
      <c r="L70" s="125"/>
      <c r="M70" s="79"/>
      <c r="N70" s="41">
        <v>11575.0</v>
      </c>
      <c r="O70" s="76"/>
      <c r="P70" s="41">
        <v>7454.0</v>
      </c>
      <c r="Q70" s="41">
        <v>19029.0</v>
      </c>
      <c r="R70" s="41" t="s">
        <v>1191</v>
      </c>
      <c r="S70" s="76"/>
      <c r="T70" s="81"/>
      <c r="U70" s="3">
        <v>2023.0</v>
      </c>
      <c r="V70" s="76">
        <f>Q70</f>
        <v>19029</v>
      </c>
      <c r="W70" s="41" t="s">
        <v>548</v>
      </c>
      <c r="X70" s="76">
        <f>535+59604</f>
        <v>60139</v>
      </c>
      <c r="Y70" s="79" t="s">
        <v>1192</v>
      </c>
      <c r="Z70" s="127">
        <f t="shared" si="2"/>
        <v>79168</v>
      </c>
      <c r="AA70" s="76"/>
      <c r="AB70" s="76"/>
      <c r="AC70" s="76"/>
      <c r="AD70" s="76"/>
      <c r="AE70" s="76"/>
      <c r="AF70" s="76"/>
      <c r="AG70" s="81"/>
      <c r="AH70" s="76"/>
      <c r="AI70" s="76"/>
      <c r="AJ70" s="76"/>
      <c r="AK70" s="76"/>
      <c r="AL70" s="76"/>
      <c r="AM70" s="81"/>
      <c r="AN70" s="76"/>
      <c r="AO70" s="76"/>
      <c r="AP70" s="76"/>
      <c r="AQ70" s="76"/>
      <c r="AR70" s="76"/>
      <c r="AS70" s="76"/>
      <c r="AT70" s="76"/>
      <c r="AU70" s="76"/>
      <c r="AV70" s="76"/>
      <c r="AW70" s="76"/>
      <c r="AX70" s="76"/>
      <c r="AY70" s="76"/>
      <c r="AZ70" s="76"/>
      <c r="BA70" s="76"/>
      <c r="BB70" s="76"/>
      <c r="BC70" s="76"/>
      <c r="BD70" s="76"/>
      <c r="BE70" s="76"/>
      <c r="BF70" s="76"/>
      <c r="BG70" s="76"/>
    </row>
    <row r="71">
      <c r="A71" s="41"/>
      <c r="B71" s="41" t="s">
        <v>738</v>
      </c>
      <c r="C71" s="77" t="s">
        <v>275</v>
      </c>
      <c r="D71" s="88" t="s">
        <v>413</v>
      </c>
      <c r="E71" s="85"/>
      <c r="F71" s="124" t="s">
        <v>1042</v>
      </c>
      <c r="G71" s="125" t="s">
        <v>944</v>
      </c>
      <c r="H71" s="125" t="s">
        <v>1193</v>
      </c>
      <c r="I71" s="125" t="s">
        <v>1194</v>
      </c>
      <c r="J71" s="125" t="s">
        <v>1195</v>
      </c>
      <c r="K71" s="125"/>
      <c r="L71" s="125"/>
      <c r="M71" s="79"/>
      <c r="N71" s="76">
        <v>11.0</v>
      </c>
      <c r="O71" s="76">
        <v>123.0</v>
      </c>
      <c r="P71" s="76">
        <v>11.0</v>
      </c>
      <c r="Q71" s="76"/>
      <c r="R71" s="76">
        <v>191335.0</v>
      </c>
      <c r="S71" s="76"/>
      <c r="T71" s="81"/>
      <c r="U71" s="3">
        <v>2023.0</v>
      </c>
      <c r="V71" s="76">
        <f t="shared" ref="V71:V72" si="19">N71+P71</f>
        <v>22</v>
      </c>
      <c r="W71" s="41" t="s">
        <v>548</v>
      </c>
      <c r="X71" s="76">
        <f t="shared" ref="X71:X72" si="20">R71</f>
        <v>191335</v>
      </c>
      <c r="Y71" s="79" t="s">
        <v>739</v>
      </c>
      <c r="Z71" s="127">
        <f t="shared" si="2"/>
        <v>191357</v>
      </c>
      <c r="AA71" s="76"/>
      <c r="AB71" s="76"/>
      <c r="AC71" s="76"/>
      <c r="AD71" s="76"/>
      <c r="AE71" s="76"/>
      <c r="AF71" s="76"/>
      <c r="AG71" s="81"/>
      <c r="AH71" s="76"/>
      <c r="AI71" s="76"/>
      <c r="AJ71" s="76"/>
      <c r="AK71" s="76"/>
      <c r="AL71" s="76"/>
      <c r="AM71" s="81"/>
      <c r="AN71" s="76"/>
      <c r="AO71" s="76"/>
      <c r="AP71" s="76"/>
      <c r="AQ71" s="76"/>
      <c r="AR71" s="76"/>
      <c r="AS71" s="76"/>
      <c r="AT71" s="76"/>
      <c r="AU71" s="76"/>
      <c r="AV71" s="76"/>
      <c r="AW71" s="76"/>
      <c r="AX71" s="76"/>
      <c r="AY71" s="76"/>
      <c r="AZ71" s="76"/>
      <c r="BA71" s="76"/>
      <c r="BB71" s="76"/>
      <c r="BC71" s="76"/>
      <c r="BD71" s="76"/>
      <c r="BE71" s="76"/>
      <c r="BF71" s="76"/>
      <c r="BG71" s="76"/>
    </row>
    <row r="72">
      <c r="A72" s="76"/>
      <c r="B72" s="76" t="s">
        <v>106</v>
      </c>
      <c r="C72" s="77" t="s">
        <v>276</v>
      </c>
      <c r="D72" s="88" t="s">
        <v>740</v>
      </c>
      <c r="E72" s="85"/>
      <c r="F72" s="124" t="s">
        <v>952</v>
      </c>
      <c r="G72" s="84" t="s">
        <v>951</v>
      </c>
      <c r="H72" s="84"/>
      <c r="I72" s="84"/>
      <c r="J72" s="84"/>
      <c r="K72" s="84"/>
      <c r="L72" s="84"/>
      <c r="M72" s="79"/>
      <c r="N72" s="41">
        <v>2753.0</v>
      </c>
      <c r="O72" s="41">
        <v>1061.0</v>
      </c>
      <c r="P72" s="41">
        <v>953.0</v>
      </c>
      <c r="Q72" s="76"/>
      <c r="R72" s="41">
        <v>66399.0</v>
      </c>
      <c r="S72" s="41">
        <v>70105.0</v>
      </c>
      <c r="T72" s="81"/>
      <c r="U72" s="3">
        <v>2023.0</v>
      </c>
      <c r="V72" s="76">
        <f t="shared" si="19"/>
        <v>3706</v>
      </c>
      <c r="W72" s="41" t="s">
        <v>548</v>
      </c>
      <c r="X72" s="76">
        <f t="shared" si="20"/>
        <v>66399</v>
      </c>
      <c r="Y72" s="79" t="s">
        <v>742</v>
      </c>
      <c r="Z72" s="127">
        <f t="shared" si="2"/>
        <v>70105</v>
      </c>
      <c r="AA72" s="76"/>
      <c r="AB72" s="76"/>
      <c r="AC72" s="76"/>
      <c r="AD72" s="76"/>
      <c r="AE72" s="76"/>
      <c r="AF72" s="76"/>
      <c r="AG72" s="81"/>
      <c r="AH72" s="76"/>
      <c r="AI72" s="76"/>
      <c r="AJ72" s="76"/>
      <c r="AK72" s="76"/>
      <c r="AL72" s="76"/>
      <c r="AM72" s="81"/>
      <c r="AN72" s="76"/>
      <c r="AO72" s="76"/>
      <c r="AP72" s="76"/>
      <c r="AQ72" s="76"/>
      <c r="AR72" s="76"/>
      <c r="AS72" s="76"/>
      <c r="AT72" s="76"/>
      <c r="AU72" s="76"/>
      <c r="AV72" s="76"/>
      <c r="AW72" s="76"/>
      <c r="AX72" s="76"/>
      <c r="AY72" s="76"/>
      <c r="AZ72" s="76"/>
      <c r="BA72" s="76"/>
      <c r="BB72" s="76"/>
      <c r="BC72" s="76"/>
      <c r="BD72" s="76"/>
      <c r="BE72" s="76"/>
      <c r="BF72" s="76"/>
      <c r="BG72" s="76"/>
    </row>
    <row r="73">
      <c r="A73" s="76"/>
      <c r="B73" s="130" t="s">
        <v>1196</v>
      </c>
      <c r="C73" s="77" t="s">
        <v>277</v>
      </c>
      <c r="D73" s="78" t="s">
        <v>1197</v>
      </c>
      <c r="E73" s="85"/>
      <c r="F73" s="124" t="s">
        <v>944</v>
      </c>
      <c r="G73" s="125" t="s">
        <v>960</v>
      </c>
      <c r="H73" s="125"/>
      <c r="I73" s="125"/>
      <c r="J73" s="125"/>
      <c r="K73" s="125"/>
      <c r="L73" s="125" t="s">
        <v>1143</v>
      </c>
      <c r="M73" s="79"/>
      <c r="N73" s="41" t="s">
        <v>1198</v>
      </c>
      <c r="O73" s="76"/>
      <c r="P73" s="76"/>
      <c r="Q73" s="76"/>
      <c r="R73" s="76"/>
      <c r="S73" s="76"/>
      <c r="T73" s="81"/>
      <c r="U73" s="3">
        <v>2023.0</v>
      </c>
      <c r="V73" s="76">
        <f>1778+170</f>
        <v>1948</v>
      </c>
      <c r="W73" s="41" t="s">
        <v>554</v>
      </c>
      <c r="X73" s="41" t="s">
        <v>554</v>
      </c>
      <c r="Y73" s="79" t="s">
        <v>1199</v>
      </c>
      <c r="Z73" s="127">
        <f t="shared" si="2"/>
        <v>1948</v>
      </c>
      <c r="AA73" s="76"/>
      <c r="AB73" s="76"/>
      <c r="AC73" s="76"/>
      <c r="AD73" s="76"/>
      <c r="AE73" s="76"/>
      <c r="AF73" s="76"/>
      <c r="AG73" s="81"/>
      <c r="AH73" s="76"/>
      <c r="AI73" s="76"/>
      <c r="AJ73" s="76"/>
      <c r="AK73" s="76"/>
      <c r="AL73" s="76"/>
      <c r="AM73" s="81"/>
      <c r="AN73" s="76"/>
      <c r="AO73" s="76"/>
      <c r="AP73" s="76"/>
      <c r="AQ73" s="76"/>
      <c r="AR73" s="76"/>
      <c r="AS73" s="76"/>
      <c r="AT73" s="76"/>
      <c r="AU73" s="76"/>
      <c r="AV73" s="76"/>
      <c r="AW73" s="76"/>
      <c r="AX73" s="76"/>
      <c r="AY73" s="76"/>
      <c r="AZ73" s="76"/>
      <c r="BA73" s="76"/>
      <c r="BB73" s="76"/>
      <c r="BC73" s="76"/>
      <c r="BD73" s="76"/>
      <c r="BE73" s="76"/>
      <c r="BF73" s="76"/>
      <c r="BG73" s="76"/>
    </row>
    <row r="74">
      <c r="A74" s="76"/>
      <c r="B74" s="76" t="s">
        <v>109</v>
      </c>
      <c r="C74" s="77" t="s">
        <v>279</v>
      </c>
      <c r="D74" s="88" t="s">
        <v>414</v>
      </c>
      <c r="E74" s="85" t="s">
        <v>474</v>
      </c>
      <c r="F74" s="124" t="s">
        <v>952</v>
      </c>
      <c r="G74" s="84" t="s">
        <v>951</v>
      </c>
      <c r="H74" s="84"/>
      <c r="I74" s="84"/>
      <c r="J74" s="84"/>
      <c r="K74" s="84"/>
      <c r="L74" s="84"/>
      <c r="M74" s="79"/>
      <c r="N74" s="41">
        <v>84.1</v>
      </c>
      <c r="O74" s="76"/>
      <c r="P74" s="41">
        <v>467.0</v>
      </c>
      <c r="Q74" s="76"/>
      <c r="R74" s="41">
        <v>4487.8</v>
      </c>
      <c r="S74" s="41">
        <v>5038.9</v>
      </c>
      <c r="T74" s="81"/>
      <c r="U74" s="3">
        <v>2023.0</v>
      </c>
      <c r="V74" s="76">
        <f t="shared" ref="V74:V75" si="21">N74+P74</f>
        <v>551.1</v>
      </c>
      <c r="W74" s="41" t="s">
        <v>548</v>
      </c>
      <c r="X74" s="76">
        <f>R74</f>
        <v>4487.8</v>
      </c>
      <c r="Y74" s="79" t="s">
        <v>743</v>
      </c>
      <c r="Z74" s="127">
        <f t="shared" si="2"/>
        <v>5038.9</v>
      </c>
      <c r="AA74" s="76"/>
      <c r="AB74" s="76"/>
      <c r="AC74" s="76"/>
      <c r="AD74" s="76"/>
      <c r="AE74" s="76"/>
      <c r="AF74" s="76"/>
      <c r="AG74" s="81"/>
      <c r="AH74" s="76"/>
      <c r="AI74" s="76"/>
      <c r="AJ74" s="76"/>
      <c r="AK74" s="76"/>
      <c r="AL74" s="76"/>
      <c r="AM74" s="81"/>
      <c r="AN74" s="76"/>
      <c r="AO74" s="76"/>
      <c r="AP74" s="76"/>
      <c r="AQ74" s="76"/>
      <c r="AR74" s="76"/>
      <c r="AS74" s="76"/>
      <c r="AT74" s="76"/>
      <c r="AU74" s="76"/>
      <c r="AV74" s="76"/>
      <c r="AW74" s="76"/>
      <c r="AX74" s="76"/>
      <c r="AY74" s="76"/>
      <c r="AZ74" s="76"/>
      <c r="BA74" s="76"/>
      <c r="BB74" s="76"/>
      <c r="BC74" s="76"/>
      <c r="BD74" s="76"/>
      <c r="BE74" s="76"/>
      <c r="BF74" s="76"/>
      <c r="BG74" s="76"/>
    </row>
    <row r="75">
      <c r="A75" s="41"/>
      <c r="B75" s="41" t="s">
        <v>744</v>
      </c>
      <c r="C75" s="77" t="s">
        <v>280</v>
      </c>
      <c r="D75" s="78" t="s">
        <v>745</v>
      </c>
      <c r="E75" s="79" t="s">
        <v>1200</v>
      </c>
      <c r="F75" s="124" t="s">
        <v>1000</v>
      </c>
      <c r="G75" s="125" t="s">
        <v>1201</v>
      </c>
      <c r="H75" s="125"/>
      <c r="I75" s="125"/>
      <c r="J75" s="125"/>
      <c r="K75" s="125"/>
      <c r="L75" s="125" t="s">
        <v>1088</v>
      </c>
      <c r="M75" s="79"/>
      <c r="N75" s="41">
        <v>4.0</v>
      </c>
      <c r="O75" s="41">
        <v>357.0</v>
      </c>
      <c r="P75" s="41">
        <v>5.0</v>
      </c>
      <c r="Q75" s="76"/>
      <c r="R75" s="41" t="s">
        <v>1202</v>
      </c>
      <c r="S75" s="41">
        <v>349.0</v>
      </c>
      <c r="T75" s="81"/>
      <c r="U75" s="3">
        <v>2023.0</v>
      </c>
      <c r="V75" s="76">
        <f t="shared" si="21"/>
        <v>9</v>
      </c>
      <c r="W75" s="41" t="s">
        <v>548</v>
      </c>
      <c r="X75" s="76">
        <f>340+257210</f>
        <v>257550</v>
      </c>
      <c r="Y75" s="79" t="s">
        <v>1203</v>
      </c>
      <c r="Z75" s="127">
        <f t="shared" si="2"/>
        <v>257559</v>
      </c>
      <c r="AA75" s="76"/>
      <c r="AB75" s="76"/>
      <c r="AC75" s="76"/>
      <c r="AD75" s="76"/>
      <c r="AE75" s="76"/>
      <c r="AF75" s="76"/>
      <c r="AG75" s="81"/>
      <c r="AH75" s="76"/>
      <c r="AI75" s="76"/>
      <c r="AJ75" s="76"/>
      <c r="AK75" s="76"/>
      <c r="AL75" s="76"/>
      <c r="AM75" s="81"/>
      <c r="AN75" s="76"/>
      <c r="AO75" s="76"/>
      <c r="AP75" s="76"/>
      <c r="AQ75" s="76"/>
      <c r="AR75" s="76"/>
      <c r="AS75" s="76"/>
      <c r="AT75" s="76"/>
      <c r="AU75" s="76"/>
      <c r="AV75" s="76"/>
      <c r="AW75" s="76"/>
      <c r="AX75" s="76"/>
      <c r="AY75" s="76"/>
      <c r="AZ75" s="76"/>
      <c r="BA75" s="76"/>
      <c r="BB75" s="76"/>
      <c r="BC75" s="76"/>
      <c r="BD75" s="76"/>
      <c r="BE75" s="76"/>
      <c r="BF75" s="76"/>
      <c r="BG75" s="76"/>
    </row>
    <row r="76">
      <c r="A76" s="76"/>
      <c r="B76" s="76" t="s">
        <v>111</v>
      </c>
      <c r="C76" s="78" t="s">
        <v>749</v>
      </c>
      <c r="D76" s="109" t="s">
        <v>749</v>
      </c>
      <c r="E76" s="85" t="s">
        <v>475</v>
      </c>
      <c r="F76" s="124" t="s">
        <v>944</v>
      </c>
      <c r="G76" s="77"/>
      <c r="H76" s="77"/>
      <c r="I76" s="77"/>
      <c r="J76" s="77"/>
      <c r="K76" s="77"/>
      <c r="L76" s="77"/>
      <c r="M76" s="85"/>
      <c r="N76" s="76"/>
      <c r="O76" s="76"/>
      <c r="P76" s="76"/>
      <c r="Q76" s="76"/>
      <c r="R76" s="76"/>
      <c r="S76" s="76"/>
      <c r="T76" s="81"/>
      <c r="U76" s="3">
        <v>2022.0</v>
      </c>
      <c r="V76" s="76">
        <f>AA76+AC76</f>
        <v>5159</v>
      </c>
      <c r="W76" s="41" t="s">
        <v>548</v>
      </c>
      <c r="X76" s="76">
        <f>AE76</f>
        <v>15812</v>
      </c>
      <c r="Y76" s="79" t="s">
        <v>1204</v>
      </c>
      <c r="Z76" s="127">
        <f t="shared" si="2"/>
        <v>20971</v>
      </c>
      <c r="AA76" s="41">
        <v>1114.0</v>
      </c>
      <c r="AB76" s="76"/>
      <c r="AC76" s="41">
        <v>4045.0</v>
      </c>
      <c r="AD76" s="76"/>
      <c r="AE76" s="41">
        <v>15812.0</v>
      </c>
      <c r="AF76" s="41">
        <v>20971.0</v>
      </c>
      <c r="AG76" s="81"/>
      <c r="AH76" s="76"/>
      <c r="AI76" s="76"/>
      <c r="AJ76" s="76"/>
      <c r="AK76" s="76"/>
      <c r="AL76" s="76"/>
      <c r="AM76" s="81"/>
      <c r="AN76" s="76"/>
      <c r="AO76" s="76"/>
      <c r="AP76" s="76"/>
      <c r="AQ76" s="76"/>
      <c r="AR76" s="76"/>
      <c r="AS76" s="76"/>
      <c r="AT76" s="76"/>
      <c r="AU76" s="76"/>
      <c r="AV76" s="76"/>
      <c r="AW76" s="76"/>
      <c r="AX76" s="76"/>
      <c r="AY76" s="76"/>
      <c r="AZ76" s="76"/>
      <c r="BA76" s="76"/>
      <c r="BB76" s="76"/>
      <c r="BC76" s="76"/>
      <c r="BD76" s="76"/>
      <c r="BE76" s="76"/>
      <c r="BF76" s="76"/>
      <c r="BG76" s="76"/>
    </row>
    <row r="77">
      <c r="A77" s="76"/>
      <c r="B77" s="76" t="s">
        <v>112</v>
      </c>
      <c r="C77" s="94" t="s">
        <v>282</v>
      </c>
      <c r="D77" s="18" t="s">
        <v>415</v>
      </c>
      <c r="E77" s="79" t="s">
        <v>1205</v>
      </c>
      <c r="F77" s="124" t="s">
        <v>977</v>
      </c>
      <c r="G77" s="125" t="s">
        <v>1206</v>
      </c>
      <c r="H77" s="125"/>
      <c r="I77" s="125"/>
      <c r="J77" s="125"/>
      <c r="K77" s="125"/>
      <c r="L77" s="125"/>
      <c r="M77" s="79"/>
      <c r="N77" s="41">
        <v>59600.0</v>
      </c>
      <c r="O77" s="76"/>
      <c r="P77" s="41">
        <v>19500.0</v>
      </c>
      <c r="Q77" s="76"/>
      <c r="R77" s="76"/>
      <c r="S77" s="76"/>
      <c r="T77" s="81"/>
      <c r="U77" s="3">
        <v>2023.0</v>
      </c>
      <c r="V77" s="76">
        <f t="shared" ref="V77:V83" si="22">N77+P77</f>
        <v>79100</v>
      </c>
      <c r="W77" s="41" t="s">
        <v>548</v>
      </c>
      <c r="X77" s="76">
        <f>27600+134000+4900</f>
        <v>166500</v>
      </c>
      <c r="Y77" s="79" t="s">
        <v>752</v>
      </c>
      <c r="Z77" s="127">
        <f t="shared" si="2"/>
        <v>245600</v>
      </c>
      <c r="AA77" s="76"/>
      <c r="AB77" s="76"/>
      <c r="AC77" s="76"/>
      <c r="AD77" s="76"/>
      <c r="AE77" s="76"/>
      <c r="AF77" s="76"/>
      <c r="AG77" s="81"/>
      <c r="AH77" s="76"/>
      <c r="AI77" s="76"/>
      <c r="AJ77" s="76"/>
      <c r="AK77" s="76"/>
      <c r="AL77" s="76"/>
      <c r="AM77" s="81"/>
      <c r="AN77" s="76"/>
      <c r="AO77" s="76"/>
      <c r="AP77" s="76"/>
      <c r="AQ77" s="76"/>
      <c r="AR77" s="76"/>
      <c r="AS77" s="76"/>
      <c r="AT77" s="76"/>
      <c r="AU77" s="76"/>
      <c r="AV77" s="76"/>
      <c r="AW77" s="76"/>
      <c r="AX77" s="76"/>
      <c r="AY77" s="76"/>
      <c r="AZ77" s="76"/>
      <c r="BA77" s="76"/>
      <c r="BB77" s="76"/>
      <c r="BC77" s="76"/>
      <c r="BD77" s="76"/>
      <c r="BE77" s="76"/>
      <c r="BF77" s="76"/>
      <c r="BG77" s="76"/>
    </row>
    <row r="78">
      <c r="A78" s="76"/>
      <c r="B78" s="76" t="s">
        <v>113</v>
      </c>
      <c r="C78" s="77" t="s">
        <v>283</v>
      </c>
      <c r="D78" s="88" t="s">
        <v>416</v>
      </c>
      <c r="E78" s="85"/>
      <c r="F78" s="124" t="s">
        <v>952</v>
      </c>
      <c r="G78" s="84" t="s">
        <v>951</v>
      </c>
      <c r="H78" s="84"/>
      <c r="I78" s="84"/>
      <c r="J78" s="84"/>
      <c r="K78" s="84"/>
      <c r="L78" s="84"/>
      <c r="M78" s="79"/>
      <c r="N78" s="41">
        <v>8609.0</v>
      </c>
      <c r="O78" s="76"/>
      <c r="P78" s="41">
        <v>7424.0</v>
      </c>
      <c r="Q78" s="76"/>
      <c r="R78" s="41">
        <v>13251.0</v>
      </c>
      <c r="S78" s="41">
        <v>29284.0</v>
      </c>
      <c r="T78" s="95">
        <v>7565.0</v>
      </c>
      <c r="U78" s="3">
        <v>2023.0</v>
      </c>
      <c r="V78" s="41">
        <f t="shared" si="22"/>
        <v>16033</v>
      </c>
      <c r="W78" s="41" t="s">
        <v>508</v>
      </c>
      <c r="X78" s="41">
        <f t="shared" ref="X78:X79" si="23">R78</f>
        <v>13251</v>
      </c>
      <c r="Y78" s="79" t="s">
        <v>756</v>
      </c>
      <c r="Z78" s="127">
        <f t="shared" si="2"/>
        <v>29284</v>
      </c>
      <c r="AA78" s="76"/>
      <c r="AB78" s="76"/>
      <c r="AC78" s="76"/>
      <c r="AD78" s="76"/>
      <c r="AE78" s="76"/>
      <c r="AF78" s="76"/>
      <c r="AG78" s="81"/>
      <c r="AH78" s="76"/>
      <c r="AI78" s="76"/>
      <c r="AJ78" s="76"/>
      <c r="AK78" s="76"/>
      <c r="AL78" s="76"/>
      <c r="AM78" s="81"/>
      <c r="AN78" s="76"/>
      <c r="AO78" s="76"/>
      <c r="AP78" s="76"/>
      <c r="AQ78" s="76"/>
      <c r="AR78" s="76"/>
      <c r="AS78" s="76"/>
      <c r="AT78" s="76"/>
      <c r="AU78" s="76"/>
      <c r="AV78" s="76"/>
      <c r="AW78" s="76"/>
      <c r="AX78" s="76"/>
      <c r="AY78" s="76"/>
      <c r="AZ78" s="76"/>
      <c r="BA78" s="76"/>
      <c r="BB78" s="76"/>
      <c r="BC78" s="76"/>
      <c r="BD78" s="76"/>
      <c r="BE78" s="76"/>
      <c r="BF78" s="76"/>
      <c r="BG78" s="76"/>
    </row>
    <row r="79">
      <c r="A79" s="76"/>
      <c r="B79" s="76" t="s">
        <v>114</v>
      </c>
      <c r="C79" s="77" t="s">
        <v>284</v>
      </c>
      <c r="D79" s="78" t="s">
        <v>758</v>
      </c>
      <c r="E79" s="85"/>
      <c r="F79" s="124" t="s">
        <v>952</v>
      </c>
      <c r="G79" s="125" t="s">
        <v>1207</v>
      </c>
      <c r="H79" s="125"/>
      <c r="I79" s="125"/>
      <c r="J79" s="125"/>
      <c r="K79" s="125"/>
      <c r="L79" s="125"/>
      <c r="M79" s="79"/>
      <c r="N79" s="41">
        <v>11966.0</v>
      </c>
      <c r="O79" s="76"/>
      <c r="P79" s="41">
        <v>9952.0</v>
      </c>
      <c r="Q79" s="41">
        <v>21918.0</v>
      </c>
      <c r="R79" s="41">
        <v>1137193.0</v>
      </c>
      <c r="S79" s="76"/>
      <c r="T79" s="95">
        <v>1119.0</v>
      </c>
      <c r="U79" s="3">
        <v>2023.0</v>
      </c>
      <c r="V79" s="41">
        <f t="shared" si="22"/>
        <v>21918</v>
      </c>
      <c r="W79" s="41" t="s">
        <v>548</v>
      </c>
      <c r="X79" s="41">
        <f t="shared" si="23"/>
        <v>1137193</v>
      </c>
      <c r="Y79" s="79" t="s">
        <v>759</v>
      </c>
      <c r="Z79" s="127">
        <f t="shared" si="2"/>
        <v>1159111</v>
      </c>
      <c r="AA79" s="76"/>
      <c r="AB79" s="76"/>
      <c r="AC79" s="76"/>
      <c r="AD79" s="76"/>
      <c r="AE79" s="76"/>
      <c r="AF79" s="76"/>
      <c r="AG79" s="81"/>
      <c r="AH79" s="76"/>
      <c r="AI79" s="76"/>
      <c r="AJ79" s="76"/>
      <c r="AK79" s="76"/>
      <c r="AL79" s="76"/>
      <c r="AM79" s="81"/>
      <c r="AN79" s="76"/>
      <c r="AO79" s="76"/>
      <c r="AP79" s="76"/>
      <c r="AQ79" s="76"/>
      <c r="AR79" s="76"/>
      <c r="AS79" s="76"/>
      <c r="AT79" s="76"/>
      <c r="AU79" s="76"/>
      <c r="AV79" s="76"/>
      <c r="AW79" s="76"/>
      <c r="AX79" s="76"/>
      <c r="AY79" s="76"/>
      <c r="AZ79" s="76"/>
      <c r="BA79" s="76"/>
      <c r="BB79" s="76"/>
      <c r="BC79" s="76"/>
      <c r="BD79" s="76"/>
      <c r="BE79" s="76"/>
      <c r="BF79" s="76"/>
      <c r="BG79" s="76"/>
    </row>
    <row r="80">
      <c r="B80" s="96" t="s">
        <v>178</v>
      </c>
      <c r="C80" s="94" t="s">
        <v>347</v>
      </c>
      <c r="D80" s="88" t="s">
        <v>760</v>
      </c>
      <c r="E80" s="101"/>
      <c r="F80" s="124" t="s">
        <v>1029</v>
      </c>
      <c r="G80" s="84"/>
      <c r="H80" s="84"/>
      <c r="I80" s="84"/>
      <c r="J80" s="84"/>
      <c r="K80" s="84"/>
      <c r="L80" s="84"/>
      <c r="M80" s="79"/>
      <c r="N80" s="41">
        <v>637200.0</v>
      </c>
      <c r="O80" s="76"/>
      <c r="P80" s="41">
        <v>8100.0</v>
      </c>
      <c r="Q80" s="76"/>
      <c r="R80" s="76"/>
      <c r="S80" s="76"/>
      <c r="T80" s="95">
        <v>50300.0</v>
      </c>
      <c r="U80" s="3">
        <v>2023.0</v>
      </c>
      <c r="V80" s="41">
        <f t="shared" si="22"/>
        <v>645300</v>
      </c>
      <c r="W80" s="41" t="s">
        <v>548</v>
      </c>
      <c r="X80" s="41" t="s">
        <v>554</v>
      </c>
      <c r="Y80" s="79" t="s">
        <v>761</v>
      </c>
      <c r="Z80" s="127">
        <f t="shared" si="2"/>
        <v>645300</v>
      </c>
      <c r="AA80" s="76"/>
      <c r="AB80" s="76"/>
      <c r="AC80" s="76"/>
      <c r="AD80" s="76"/>
      <c r="AE80" s="76"/>
      <c r="AF80" s="76"/>
      <c r="AG80" s="81"/>
      <c r="AH80" s="76"/>
      <c r="AI80" s="76"/>
      <c r="AJ80" s="76"/>
      <c r="AK80" s="76"/>
      <c r="AL80" s="76"/>
      <c r="AM80" s="81"/>
      <c r="AN80" s="76"/>
      <c r="AO80" s="76"/>
      <c r="AP80" s="76"/>
      <c r="AQ80" s="76"/>
      <c r="AR80" s="76"/>
      <c r="AS80" s="76"/>
      <c r="AT80" s="76"/>
      <c r="AU80" s="76"/>
      <c r="AV80" s="76"/>
      <c r="AW80" s="76"/>
      <c r="AX80" s="76"/>
      <c r="AY80" s="76"/>
      <c r="AZ80" s="76"/>
      <c r="BA80" s="76"/>
      <c r="BB80" s="76"/>
      <c r="BC80" s="76"/>
      <c r="BD80" s="76"/>
      <c r="BE80" s="76"/>
      <c r="BF80" s="76"/>
      <c r="BG80" s="76"/>
    </row>
    <row r="81">
      <c r="A81" s="76"/>
      <c r="B81" s="76" t="s">
        <v>115</v>
      </c>
      <c r="C81" s="77" t="s">
        <v>285</v>
      </c>
      <c r="D81" s="78" t="s">
        <v>762</v>
      </c>
      <c r="E81" s="85"/>
      <c r="F81" s="124" t="s">
        <v>983</v>
      </c>
      <c r="G81" s="125" t="s">
        <v>1208</v>
      </c>
      <c r="H81" s="125"/>
      <c r="I81" s="125"/>
      <c r="J81" s="125"/>
      <c r="K81" s="125"/>
      <c r="L81" s="125"/>
      <c r="M81" s="79"/>
      <c r="N81" s="41">
        <v>134075.0</v>
      </c>
      <c r="O81" s="41">
        <v>17536.0</v>
      </c>
      <c r="P81" s="41">
        <v>21150.0</v>
      </c>
      <c r="Q81" s="76"/>
      <c r="R81" s="76"/>
      <c r="S81" s="76"/>
      <c r="T81" s="81"/>
      <c r="U81" s="3">
        <v>2023.0</v>
      </c>
      <c r="V81" s="76">
        <f t="shared" si="22"/>
        <v>155225</v>
      </c>
      <c r="W81" s="41" t="s">
        <v>548</v>
      </c>
      <c r="X81" s="41" t="s">
        <v>554</v>
      </c>
      <c r="Y81" s="79" t="s">
        <v>763</v>
      </c>
      <c r="Z81" s="127">
        <f t="shared" si="2"/>
        <v>155225</v>
      </c>
      <c r="AA81" s="41">
        <v>139038.0</v>
      </c>
      <c r="AB81" s="41">
        <v>23088.0</v>
      </c>
      <c r="AC81" s="41">
        <v>18475.0</v>
      </c>
      <c r="AD81" s="76"/>
      <c r="AE81" s="76"/>
      <c r="AF81" s="76"/>
      <c r="AG81" s="81"/>
      <c r="AH81" s="76"/>
      <c r="AI81" s="76"/>
      <c r="AJ81" s="76"/>
      <c r="AK81" s="76"/>
      <c r="AL81" s="76"/>
      <c r="AM81" s="81"/>
      <c r="AN81" s="76"/>
      <c r="AO81" s="76"/>
      <c r="AP81" s="76"/>
      <c r="AQ81" s="76"/>
      <c r="AR81" s="76"/>
      <c r="AS81" s="76"/>
      <c r="AT81" s="76"/>
      <c r="AU81" s="76"/>
      <c r="AV81" s="76"/>
      <c r="AW81" s="76"/>
      <c r="AX81" s="76"/>
      <c r="AY81" s="76"/>
      <c r="AZ81" s="76"/>
      <c r="BA81" s="76"/>
      <c r="BB81" s="76"/>
      <c r="BC81" s="76"/>
      <c r="BD81" s="76"/>
      <c r="BE81" s="76"/>
      <c r="BF81" s="76"/>
      <c r="BG81" s="76"/>
    </row>
    <row r="82">
      <c r="A82" s="41"/>
      <c r="B82" s="41" t="s">
        <v>764</v>
      </c>
      <c r="C82" s="77" t="s">
        <v>286</v>
      </c>
      <c r="D82" s="78" t="s">
        <v>765</v>
      </c>
      <c r="E82" s="85"/>
      <c r="F82" s="124" t="s">
        <v>1008</v>
      </c>
      <c r="G82" s="125" t="s">
        <v>944</v>
      </c>
      <c r="H82" s="125"/>
      <c r="I82" s="125"/>
      <c r="J82" s="125"/>
      <c r="K82" s="125"/>
      <c r="L82" s="125"/>
      <c r="M82" s="79"/>
      <c r="N82" s="41">
        <v>54361.0</v>
      </c>
      <c r="O82" s="76"/>
      <c r="P82" s="41">
        <v>18761.0</v>
      </c>
      <c r="Q82" s="76"/>
      <c r="R82" s="41">
        <v>629592.0</v>
      </c>
      <c r="S82" s="41">
        <v>702714.0</v>
      </c>
      <c r="T82" s="81"/>
      <c r="U82" s="3">
        <v>2023.0</v>
      </c>
      <c r="V82" s="76">
        <f t="shared" si="22"/>
        <v>73122</v>
      </c>
      <c r="W82" s="41" t="s">
        <v>548</v>
      </c>
      <c r="X82" s="76">
        <f t="shared" ref="X82:X83" si="24">R82</f>
        <v>629592</v>
      </c>
      <c r="Y82" s="79" t="s">
        <v>766</v>
      </c>
      <c r="Z82" s="127">
        <f t="shared" si="2"/>
        <v>702714</v>
      </c>
      <c r="AA82" s="76"/>
      <c r="AB82" s="76"/>
      <c r="AC82" s="76"/>
      <c r="AD82" s="76"/>
      <c r="AE82" s="76"/>
      <c r="AF82" s="76"/>
      <c r="AG82" s="81"/>
      <c r="AH82" s="76"/>
      <c r="AI82" s="76"/>
      <c r="AJ82" s="76"/>
      <c r="AK82" s="76"/>
      <c r="AL82" s="76"/>
      <c r="AM82" s="81"/>
      <c r="AN82" s="76"/>
      <c r="AO82" s="76"/>
      <c r="AP82" s="76"/>
      <c r="AQ82" s="76"/>
      <c r="AR82" s="76"/>
      <c r="AS82" s="76"/>
      <c r="AT82" s="76"/>
      <c r="AU82" s="76"/>
      <c r="AV82" s="76"/>
      <c r="AW82" s="76"/>
      <c r="AX82" s="76"/>
      <c r="AY82" s="76"/>
      <c r="AZ82" s="76"/>
      <c r="BA82" s="76"/>
      <c r="BB82" s="76"/>
      <c r="BC82" s="76"/>
      <c r="BD82" s="76"/>
      <c r="BE82" s="76"/>
      <c r="BF82" s="76"/>
      <c r="BG82" s="76"/>
    </row>
    <row r="83">
      <c r="A83" s="41"/>
      <c r="B83" s="41" t="s">
        <v>997</v>
      </c>
      <c r="C83" s="77"/>
      <c r="D83" s="78" t="s">
        <v>765</v>
      </c>
      <c r="E83" s="85"/>
      <c r="F83" s="124" t="s">
        <v>998</v>
      </c>
      <c r="G83" s="125" t="s">
        <v>944</v>
      </c>
      <c r="H83" s="125"/>
      <c r="I83" s="125"/>
      <c r="J83" s="125"/>
      <c r="K83" s="125"/>
      <c r="L83" s="125"/>
      <c r="M83" s="79"/>
      <c r="N83" s="41">
        <v>30.0</v>
      </c>
      <c r="O83" s="76"/>
      <c r="P83" s="41">
        <v>6114.0</v>
      </c>
      <c r="Q83" s="76"/>
      <c r="R83" s="41">
        <v>15787.0</v>
      </c>
      <c r="S83" s="41">
        <v>21931.0</v>
      </c>
      <c r="T83" s="81"/>
      <c r="U83" s="3">
        <v>2023.0</v>
      </c>
      <c r="V83" s="76">
        <f t="shared" si="22"/>
        <v>6144</v>
      </c>
      <c r="W83" s="41" t="s">
        <v>548</v>
      </c>
      <c r="X83" s="76">
        <f t="shared" si="24"/>
        <v>15787</v>
      </c>
      <c r="Y83" s="79" t="s">
        <v>1209</v>
      </c>
      <c r="Z83" s="127">
        <f t="shared" si="2"/>
        <v>21931</v>
      </c>
      <c r="AA83" s="76"/>
      <c r="AB83" s="76"/>
      <c r="AC83" s="76"/>
      <c r="AD83" s="76"/>
      <c r="AE83" s="76"/>
      <c r="AF83" s="76"/>
      <c r="AG83" s="81"/>
      <c r="AH83" s="76"/>
      <c r="AI83" s="76"/>
      <c r="AJ83" s="76"/>
      <c r="AK83" s="76"/>
      <c r="AL83" s="76"/>
      <c r="AM83" s="81"/>
      <c r="AN83" s="76"/>
      <c r="AO83" s="76"/>
      <c r="AP83" s="76"/>
      <c r="AQ83" s="76"/>
      <c r="AR83" s="76"/>
      <c r="AS83" s="76"/>
      <c r="AT83" s="76"/>
      <c r="AU83" s="76"/>
      <c r="AV83" s="76"/>
      <c r="AW83" s="76"/>
      <c r="AX83" s="76"/>
      <c r="AY83" s="76"/>
      <c r="AZ83" s="76"/>
      <c r="BA83" s="76"/>
      <c r="BB83" s="76"/>
      <c r="BC83" s="76"/>
      <c r="BD83" s="76"/>
      <c r="BE83" s="76"/>
      <c r="BF83" s="76"/>
      <c r="BG83" s="76"/>
    </row>
    <row r="84">
      <c r="A84" s="76"/>
      <c r="B84" s="76" t="s">
        <v>118</v>
      </c>
      <c r="C84" s="78" t="s">
        <v>288</v>
      </c>
      <c r="D84" s="77"/>
      <c r="E84" s="85"/>
      <c r="F84" s="131"/>
      <c r="G84" s="77"/>
      <c r="H84" s="77"/>
      <c r="I84" s="77"/>
      <c r="J84" s="77"/>
      <c r="K84" s="77"/>
      <c r="L84" s="77"/>
      <c r="M84" s="85"/>
      <c r="N84" s="76"/>
      <c r="O84" s="76"/>
      <c r="P84" s="76"/>
      <c r="Q84" s="76"/>
      <c r="R84" s="76"/>
      <c r="S84" s="76"/>
      <c r="T84" s="81"/>
      <c r="U84" s="3">
        <v>2022.0</v>
      </c>
      <c r="V84" s="76">
        <f>AD84</f>
        <v>858117</v>
      </c>
      <c r="W84" s="41" t="s">
        <v>548</v>
      </c>
      <c r="X84" s="41" t="s">
        <v>554</v>
      </c>
      <c r="Y84" s="79" t="s">
        <v>1210</v>
      </c>
      <c r="Z84" s="127">
        <f t="shared" si="2"/>
        <v>858117</v>
      </c>
      <c r="AA84" s="41">
        <v>455142.0</v>
      </c>
      <c r="AB84" s="41">
        <v>374888.0</v>
      </c>
      <c r="AC84" s="41">
        <v>402976.0</v>
      </c>
      <c r="AD84" s="41">
        <v>858117.0</v>
      </c>
      <c r="AE84" s="76"/>
      <c r="AF84" s="76"/>
      <c r="AG84" s="95">
        <v>14775.0</v>
      </c>
      <c r="AH84" s="76"/>
      <c r="AI84" s="76"/>
      <c r="AJ84" s="76"/>
      <c r="AK84" s="76"/>
      <c r="AL84" s="76"/>
      <c r="AM84" s="81"/>
      <c r="AN84" s="76"/>
      <c r="AO84" s="76"/>
      <c r="AP84" s="76"/>
      <c r="AQ84" s="76"/>
      <c r="AR84" s="76"/>
      <c r="AS84" s="76"/>
      <c r="AT84" s="76"/>
      <c r="AU84" s="76"/>
      <c r="AV84" s="76"/>
      <c r="AW84" s="76"/>
      <c r="AX84" s="76"/>
      <c r="AY84" s="76"/>
      <c r="AZ84" s="76"/>
      <c r="BA84" s="76"/>
      <c r="BB84" s="76"/>
      <c r="BC84" s="76"/>
      <c r="BD84" s="76"/>
      <c r="BE84" s="76"/>
      <c r="BF84" s="76"/>
      <c r="BG84" s="76"/>
    </row>
    <row r="85">
      <c r="A85" s="76"/>
      <c r="B85" s="76" t="s">
        <v>120</v>
      </c>
      <c r="C85" s="77" t="s">
        <v>289</v>
      </c>
      <c r="D85" s="88" t="s">
        <v>772</v>
      </c>
      <c r="E85" s="85"/>
      <c r="F85" s="124" t="s">
        <v>984</v>
      </c>
      <c r="G85" s="125" t="s">
        <v>1211</v>
      </c>
      <c r="H85" s="125"/>
      <c r="I85" s="125"/>
      <c r="J85" s="125"/>
      <c r="K85" s="125"/>
      <c r="L85" s="125"/>
      <c r="M85" s="79"/>
      <c r="N85" s="41">
        <v>5762.0</v>
      </c>
      <c r="O85" s="76"/>
      <c r="P85" s="41">
        <v>69027.0</v>
      </c>
      <c r="Q85" s="41">
        <v>74789.0</v>
      </c>
      <c r="R85" s="41">
        <v>360036.0</v>
      </c>
      <c r="S85" s="41">
        <v>434825.0</v>
      </c>
      <c r="T85" s="81"/>
      <c r="U85" s="3">
        <v>2023.0</v>
      </c>
      <c r="V85" s="76">
        <f>Q85</f>
        <v>74789</v>
      </c>
      <c r="W85" s="41" t="s">
        <v>548</v>
      </c>
      <c r="X85" s="76">
        <f t="shared" ref="X85:X87" si="25">R85</f>
        <v>360036</v>
      </c>
      <c r="Y85" s="79" t="s">
        <v>773</v>
      </c>
      <c r="Z85" s="127">
        <f t="shared" si="2"/>
        <v>434825</v>
      </c>
      <c r="AA85" s="76"/>
      <c r="AB85" s="76"/>
      <c r="AC85" s="76"/>
      <c r="AD85" s="76"/>
      <c r="AE85" s="76"/>
      <c r="AF85" s="76"/>
      <c r="AG85" s="81"/>
      <c r="AH85" s="76"/>
      <c r="AI85" s="76"/>
      <c r="AJ85" s="76"/>
      <c r="AK85" s="76"/>
      <c r="AL85" s="76"/>
      <c r="AM85" s="81"/>
      <c r="AN85" s="76"/>
      <c r="AO85" s="76"/>
      <c r="AP85" s="76"/>
      <c r="AQ85" s="76"/>
      <c r="AR85" s="76"/>
      <c r="AS85" s="76"/>
      <c r="AT85" s="76"/>
      <c r="AU85" s="76"/>
      <c r="AV85" s="76"/>
      <c r="AW85" s="76"/>
      <c r="AX85" s="76"/>
      <c r="AY85" s="76"/>
      <c r="AZ85" s="76"/>
      <c r="BA85" s="76"/>
      <c r="BB85" s="76"/>
      <c r="BC85" s="76"/>
      <c r="BD85" s="76"/>
      <c r="BE85" s="76"/>
      <c r="BF85" s="76"/>
      <c r="BG85" s="76"/>
    </row>
    <row r="86">
      <c r="A86" s="76"/>
      <c r="B86" s="76" t="s">
        <v>121</v>
      </c>
      <c r="C86" s="77" t="s">
        <v>290</v>
      </c>
      <c r="D86" s="88" t="s">
        <v>417</v>
      </c>
      <c r="E86" s="85"/>
      <c r="F86" s="124" t="s">
        <v>952</v>
      </c>
      <c r="G86" s="84" t="s">
        <v>1212</v>
      </c>
      <c r="H86" s="84"/>
      <c r="I86" s="84"/>
      <c r="J86" s="84"/>
      <c r="K86" s="84"/>
      <c r="L86" s="84"/>
      <c r="M86" s="79"/>
      <c r="N86" s="41">
        <v>30524.0</v>
      </c>
      <c r="O86" s="41">
        <v>159860.35</v>
      </c>
      <c r="P86" s="41">
        <v>146673.0</v>
      </c>
      <c r="Q86" s="76"/>
      <c r="R86" s="41">
        <v>1386091.0</v>
      </c>
      <c r="S86" s="76"/>
      <c r="T86" s="81"/>
      <c r="U86" s="3">
        <v>2023.0</v>
      </c>
      <c r="V86" s="76">
        <f t="shared" ref="V86:V87" si="26">N86+P86</f>
        <v>177197</v>
      </c>
      <c r="W86" s="41" t="s">
        <v>548</v>
      </c>
      <c r="X86" s="76">
        <f t="shared" si="25"/>
        <v>1386091</v>
      </c>
      <c r="Y86" s="79" t="s">
        <v>1213</v>
      </c>
      <c r="Z86" s="127">
        <f t="shared" si="2"/>
        <v>1563288</v>
      </c>
      <c r="AA86" s="76"/>
      <c r="AB86" s="76"/>
      <c r="AC86" s="76"/>
      <c r="AD86" s="76"/>
      <c r="AE86" s="76"/>
      <c r="AF86" s="76"/>
      <c r="AG86" s="81"/>
      <c r="AH86" s="76"/>
      <c r="AI86" s="76"/>
      <c r="AJ86" s="76"/>
      <c r="AK86" s="76"/>
      <c r="AL86" s="76"/>
      <c r="AM86" s="81"/>
      <c r="AN86" s="76"/>
      <c r="AO86" s="76"/>
      <c r="AP86" s="76"/>
      <c r="AQ86" s="76"/>
      <c r="AR86" s="76"/>
      <c r="AS86" s="76"/>
      <c r="AT86" s="76"/>
      <c r="AU86" s="76"/>
      <c r="AV86" s="76"/>
      <c r="AW86" s="76"/>
      <c r="AX86" s="76"/>
      <c r="AY86" s="76"/>
      <c r="AZ86" s="76"/>
      <c r="BA86" s="76"/>
      <c r="BB86" s="76"/>
      <c r="BC86" s="76"/>
      <c r="BD86" s="76"/>
      <c r="BE86" s="76"/>
      <c r="BF86" s="76"/>
      <c r="BG86" s="76"/>
    </row>
    <row r="87">
      <c r="A87" s="76"/>
      <c r="B87" s="76" t="s">
        <v>122</v>
      </c>
      <c r="C87" s="77" t="s">
        <v>291</v>
      </c>
      <c r="D87" s="88" t="s">
        <v>418</v>
      </c>
      <c r="E87" s="85"/>
      <c r="F87" s="124" t="s">
        <v>952</v>
      </c>
      <c r="G87" s="84" t="s">
        <v>951</v>
      </c>
      <c r="H87" s="84"/>
      <c r="I87" s="84"/>
      <c r="J87" s="84"/>
      <c r="K87" s="84"/>
      <c r="L87" s="84"/>
      <c r="M87" s="79"/>
      <c r="N87" s="41">
        <v>85.0</v>
      </c>
      <c r="O87" s="41"/>
      <c r="P87" s="41">
        <v>28.0</v>
      </c>
      <c r="Q87" s="76"/>
      <c r="R87" s="41">
        <v>4321.0</v>
      </c>
      <c r="S87" s="41">
        <v>4434.0</v>
      </c>
      <c r="T87" s="81"/>
      <c r="U87" s="3">
        <v>2023.0</v>
      </c>
      <c r="V87" s="76">
        <f t="shared" si="26"/>
        <v>113</v>
      </c>
      <c r="W87" s="41" t="s">
        <v>548</v>
      </c>
      <c r="X87" s="76">
        <f t="shared" si="25"/>
        <v>4321</v>
      </c>
      <c r="Y87" s="79" t="s">
        <v>776</v>
      </c>
      <c r="Z87" s="127">
        <f t="shared" si="2"/>
        <v>4434</v>
      </c>
      <c r="AA87" s="76"/>
      <c r="AB87" s="76"/>
      <c r="AC87" s="76"/>
      <c r="AD87" s="76"/>
      <c r="AE87" s="76"/>
      <c r="AF87" s="76"/>
      <c r="AG87" s="81"/>
      <c r="AH87" s="76"/>
      <c r="AI87" s="76"/>
      <c r="AJ87" s="76"/>
      <c r="AK87" s="76"/>
      <c r="AL87" s="76"/>
      <c r="AM87" s="81"/>
      <c r="AN87" s="76"/>
      <c r="AO87" s="76"/>
      <c r="AP87" s="76"/>
      <c r="AQ87" s="76"/>
      <c r="AR87" s="76"/>
      <c r="AS87" s="76"/>
      <c r="AT87" s="76"/>
      <c r="AU87" s="76"/>
      <c r="AV87" s="76"/>
      <c r="AW87" s="76"/>
      <c r="AX87" s="76"/>
      <c r="AY87" s="76"/>
      <c r="AZ87" s="76"/>
      <c r="BA87" s="76"/>
      <c r="BB87" s="76"/>
      <c r="BC87" s="76"/>
      <c r="BD87" s="76"/>
      <c r="BE87" s="76"/>
      <c r="BF87" s="76"/>
      <c r="BG87" s="76"/>
    </row>
    <row r="88">
      <c r="A88" s="76"/>
      <c r="B88" s="76" t="s">
        <v>123</v>
      </c>
      <c r="C88" s="77" t="s">
        <v>292</v>
      </c>
      <c r="D88" s="88" t="s">
        <v>419</v>
      </c>
      <c r="E88" s="85"/>
      <c r="F88" s="124" t="s">
        <v>978</v>
      </c>
      <c r="G88" s="125" t="s">
        <v>1214</v>
      </c>
      <c r="H88" s="125"/>
      <c r="I88" s="125"/>
      <c r="J88" s="125"/>
      <c r="K88" s="125"/>
      <c r="L88" s="125"/>
      <c r="M88" s="79"/>
      <c r="N88" s="41">
        <v>7198.0</v>
      </c>
      <c r="O88" s="41">
        <v>13743.0</v>
      </c>
      <c r="P88" s="41">
        <v>5782.0</v>
      </c>
      <c r="Q88" s="41">
        <v>12980.0</v>
      </c>
      <c r="R88" s="76"/>
      <c r="S88" s="41">
        <v>6492948.0</v>
      </c>
      <c r="T88" s="81"/>
      <c r="U88" s="3">
        <v>2023.0</v>
      </c>
      <c r="V88" s="76">
        <f>Q88</f>
        <v>12980</v>
      </c>
      <c r="W88" s="41" t="s">
        <v>548</v>
      </c>
      <c r="X88" s="76">
        <f>S88-V88</f>
        <v>6479968</v>
      </c>
      <c r="Y88" s="110" t="s">
        <v>1215</v>
      </c>
      <c r="Z88" s="127">
        <f t="shared" si="2"/>
        <v>6492948</v>
      </c>
      <c r="AA88" s="76"/>
      <c r="AB88" s="76"/>
      <c r="AC88" s="76"/>
      <c r="AD88" s="76"/>
      <c r="AE88" s="76"/>
      <c r="AF88" s="76"/>
      <c r="AG88" s="81"/>
      <c r="AH88" s="76"/>
      <c r="AI88" s="76"/>
      <c r="AJ88" s="76"/>
      <c r="AK88" s="76"/>
      <c r="AL88" s="76"/>
      <c r="AM88" s="81"/>
      <c r="AN88" s="76"/>
      <c r="AO88" s="76"/>
      <c r="AP88" s="76"/>
      <c r="AQ88" s="76"/>
      <c r="AR88" s="76"/>
      <c r="AS88" s="76"/>
      <c r="AT88" s="76"/>
      <c r="AU88" s="76"/>
      <c r="AV88" s="76"/>
      <c r="AW88" s="76"/>
      <c r="AX88" s="76"/>
      <c r="AY88" s="76"/>
      <c r="AZ88" s="76"/>
      <c r="BA88" s="76"/>
      <c r="BB88" s="76"/>
      <c r="BC88" s="76"/>
      <c r="BD88" s="76"/>
      <c r="BE88" s="76"/>
      <c r="BF88" s="76"/>
      <c r="BG88" s="76"/>
    </row>
    <row r="89">
      <c r="A89" s="76"/>
      <c r="B89" s="76" t="s">
        <v>124</v>
      </c>
      <c r="C89" s="77" t="s">
        <v>293</v>
      </c>
      <c r="D89" s="78" t="s">
        <v>782</v>
      </c>
      <c r="E89" s="85"/>
      <c r="F89" s="124" t="s">
        <v>952</v>
      </c>
      <c r="G89" s="84" t="s">
        <v>951</v>
      </c>
      <c r="H89" s="84"/>
      <c r="I89" s="84"/>
      <c r="J89" s="84"/>
      <c r="K89" s="84"/>
      <c r="L89" s="84"/>
      <c r="M89" s="79"/>
      <c r="N89" s="41">
        <v>489.0</v>
      </c>
      <c r="O89" s="41">
        <v>2799.0</v>
      </c>
      <c r="P89" s="41">
        <v>2846.0</v>
      </c>
      <c r="Q89" s="76"/>
      <c r="R89" s="41">
        <v>185633.0</v>
      </c>
      <c r="S89" s="41">
        <v>188968.0</v>
      </c>
      <c r="T89" s="81"/>
      <c r="U89" s="3">
        <v>2023.0</v>
      </c>
      <c r="V89" s="76">
        <f t="shared" ref="V89:V91" si="27">N89+P89</f>
        <v>3335</v>
      </c>
      <c r="W89" s="41" t="s">
        <v>548</v>
      </c>
      <c r="X89" s="76">
        <f t="shared" ref="X89:X93" si="28">R89</f>
        <v>185633</v>
      </c>
      <c r="Y89" s="79" t="s">
        <v>783</v>
      </c>
      <c r="Z89" s="127">
        <f t="shared" si="2"/>
        <v>188968</v>
      </c>
      <c r="AA89" s="76"/>
      <c r="AB89" s="76"/>
      <c r="AC89" s="76"/>
      <c r="AD89" s="76"/>
      <c r="AE89" s="76"/>
      <c r="AF89" s="76"/>
      <c r="AG89" s="81"/>
      <c r="AH89" s="76"/>
      <c r="AI89" s="76"/>
      <c r="AJ89" s="76"/>
      <c r="AK89" s="76"/>
      <c r="AL89" s="76"/>
      <c r="AM89" s="81"/>
      <c r="AN89" s="76"/>
      <c r="AO89" s="76"/>
      <c r="AP89" s="76"/>
      <c r="AQ89" s="76"/>
      <c r="AR89" s="76"/>
      <c r="AS89" s="76"/>
      <c r="AT89" s="76"/>
      <c r="AU89" s="76"/>
      <c r="AV89" s="76"/>
      <c r="AW89" s="76"/>
      <c r="AX89" s="76"/>
      <c r="AY89" s="76"/>
      <c r="AZ89" s="76"/>
      <c r="BA89" s="76"/>
      <c r="BB89" s="76"/>
      <c r="BC89" s="76"/>
      <c r="BD89" s="76"/>
      <c r="BE89" s="76"/>
      <c r="BF89" s="76"/>
      <c r="BG89" s="76"/>
    </row>
    <row r="90">
      <c r="A90" s="76"/>
      <c r="B90" s="76" t="s">
        <v>125</v>
      </c>
      <c r="C90" s="77" t="s">
        <v>294</v>
      </c>
      <c r="D90" s="78" t="s">
        <v>785</v>
      </c>
      <c r="E90" s="85"/>
      <c r="F90" s="124" t="s">
        <v>952</v>
      </c>
      <c r="G90" s="84" t="s">
        <v>951</v>
      </c>
      <c r="H90" s="84"/>
      <c r="I90" s="84"/>
      <c r="J90" s="84"/>
      <c r="K90" s="84"/>
      <c r="L90" s="84"/>
      <c r="M90" s="79"/>
      <c r="N90" s="41">
        <v>244.0</v>
      </c>
      <c r="O90" s="41">
        <v>373.0</v>
      </c>
      <c r="P90" s="41">
        <v>319.0</v>
      </c>
      <c r="Q90" s="76"/>
      <c r="R90" s="41">
        <v>115751.0</v>
      </c>
      <c r="S90" s="41">
        <v>116314.0</v>
      </c>
      <c r="T90" s="81"/>
      <c r="U90" s="3">
        <v>2023.0</v>
      </c>
      <c r="V90" s="76">
        <f t="shared" si="27"/>
        <v>563</v>
      </c>
      <c r="W90" s="41" t="s">
        <v>548</v>
      </c>
      <c r="X90" s="76">
        <f t="shared" si="28"/>
        <v>115751</v>
      </c>
      <c r="Y90" s="79" t="s">
        <v>1216</v>
      </c>
      <c r="Z90" s="127">
        <f t="shared" si="2"/>
        <v>116314</v>
      </c>
      <c r="AA90" s="41">
        <v>490.0</v>
      </c>
      <c r="AB90" s="41">
        <v>363.0</v>
      </c>
      <c r="AC90" s="41">
        <v>107002.0</v>
      </c>
      <c r="AD90" s="76"/>
      <c r="AE90" s="76"/>
      <c r="AF90" s="41">
        <v>107855.0</v>
      </c>
      <c r="AG90" s="81"/>
      <c r="AH90" s="76"/>
      <c r="AI90" s="76"/>
      <c r="AJ90" s="76"/>
      <c r="AK90" s="76"/>
      <c r="AL90" s="76"/>
      <c r="AM90" s="81"/>
      <c r="AN90" s="76"/>
      <c r="AO90" s="76"/>
      <c r="AP90" s="76"/>
      <c r="AQ90" s="76"/>
      <c r="AR90" s="76"/>
      <c r="AS90" s="76"/>
      <c r="AT90" s="76"/>
      <c r="AU90" s="76"/>
      <c r="AV90" s="76"/>
      <c r="AW90" s="76"/>
      <c r="AX90" s="76"/>
      <c r="AY90" s="76"/>
      <c r="AZ90" s="76"/>
      <c r="BA90" s="76"/>
      <c r="BB90" s="76"/>
      <c r="BC90" s="76"/>
      <c r="BD90" s="76"/>
      <c r="BE90" s="76"/>
      <c r="BF90" s="76"/>
      <c r="BG90" s="76"/>
    </row>
    <row r="91">
      <c r="A91" s="76"/>
      <c r="B91" s="76" t="s">
        <v>10</v>
      </c>
      <c r="C91" s="77" t="s">
        <v>295</v>
      </c>
      <c r="D91" s="88" t="s">
        <v>420</v>
      </c>
      <c r="E91" s="85"/>
      <c r="F91" s="124" t="s">
        <v>952</v>
      </c>
      <c r="G91" s="125" t="s">
        <v>1211</v>
      </c>
      <c r="H91" s="125"/>
      <c r="I91" s="125"/>
      <c r="J91" s="125"/>
      <c r="K91" s="125"/>
      <c r="L91" s="125"/>
      <c r="M91" s="79"/>
      <c r="N91" s="41">
        <v>126000.0</v>
      </c>
      <c r="O91" s="41">
        <v>11000.0</v>
      </c>
      <c r="P91" s="41">
        <v>4000.0</v>
      </c>
      <c r="Q91" s="76"/>
      <c r="R91" s="41">
        <v>385000.0</v>
      </c>
      <c r="S91" s="41">
        <v>515000.0</v>
      </c>
      <c r="T91" s="81"/>
      <c r="U91" s="3">
        <v>2023.0</v>
      </c>
      <c r="V91" s="76">
        <f t="shared" si="27"/>
        <v>130000</v>
      </c>
      <c r="W91" s="41" t="s">
        <v>548</v>
      </c>
      <c r="X91" s="76">
        <f t="shared" si="28"/>
        <v>385000</v>
      </c>
      <c r="Y91" s="79" t="s">
        <v>789</v>
      </c>
      <c r="Z91" s="127">
        <f t="shared" si="2"/>
        <v>515000</v>
      </c>
      <c r="AA91" s="76"/>
      <c r="AB91" s="76"/>
      <c r="AC91" s="76"/>
      <c r="AD91" s="76"/>
      <c r="AE91" s="76"/>
      <c r="AF91" s="76"/>
      <c r="AG91" s="81"/>
      <c r="AH91" s="76"/>
      <c r="AI91" s="76"/>
      <c r="AJ91" s="76"/>
      <c r="AK91" s="76"/>
      <c r="AL91" s="76"/>
      <c r="AM91" s="81"/>
      <c r="AN91" s="76"/>
      <c r="AO91" s="76"/>
      <c r="AP91" s="76"/>
      <c r="AQ91" s="76"/>
      <c r="AR91" s="76"/>
      <c r="AS91" s="76"/>
      <c r="AT91" s="76"/>
      <c r="AU91" s="76"/>
      <c r="AV91" s="76"/>
      <c r="AW91" s="76"/>
      <c r="AX91" s="76"/>
      <c r="AY91" s="76"/>
      <c r="AZ91" s="76"/>
      <c r="BA91" s="76"/>
      <c r="BB91" s="76"/>
      <c r="BC91" s="76"/>
      <c r="BD91" s="76"/>
      <c r="BE91" s="76"/>
      <c r="BF91" s="76"/>
      <c r="BG91" s="76"/>
    </row>
    <row r="92">
      <c r="A92" s="76"/>
      <c r="B92" s="76" t="s">
        <v>126</v>
      </c>
      <c r="C92" s="77" t="s">
        <v>296</v>
      </c>
      <c r="D92" s="78" t="s">
        <v>794</v>
      </c>
      <c r="E92" s="79"/>
      <c r="F92" s="124" t="s">
        <v>980</v>
      </c>
      <c r="G92" s="84"/>
      <c r="H92" s="84"/>
      <c r="I92" s="84"/>
      <c r="J92" s="84"/>
      <c r="K92" s="84"/>
      <c r="L92" s="84"/>
      <c r="M92" s="79"/>
      <c r="N92" s="41">
        <v>32358.0</v>
      </c>
      <c r="O92" s="41">
        <v>57991.0</v>
      </c>
      <c r="P92" s="41">
        <v>1803.0</v>
      </c>
      <c r="Q92" s="41">
        <v>34161.0</v>
      </c>
      <c r="R92" s="41">
        <v>4.2020907E7</v>
      </c>
      <c r="S92" s="76"/>
      <c r="T92" s="81"/>
      <c r="U92" s="3">
        <v>2023.0</v>
      </c>
      <c r="V92" s="76">
        <f>Q92</f>
        <v>34161</v>
      </c>
      <c r="W92" s="41" t="s">
        <v>548</v>
      </c>
      <c r="X92" s="76">
        <f t="shared" si="28"/>
        <v>42020907</v>
      </c>
      <c r="Y92" s="79" t="s">
        <v>795</v>
      </c>
      <c r="Z92" s="127">
        <f t="shared" si="2"/>
        <v>42055068</v>
      </c>
      <c r="AA92" s="76"/>
      <c r="AB92" s="76"/>
      <c r="AC92" s="76"/>
      <c r="AD92" s="76"/>
      <c r="AE92" s="41"/>
      <c r="AF92" s="41">
        <v>32042.0</v>
      </c>
      <c r="AG92" s="81"/>
      <c r="AH92" s="76"/>
      <c r="AI92" s="76"/>
      <c r="AJ92" s="76"/>
      <c r="AK92" s="76"/>
      <c r="AL92" s="41">
        <v>4.1723607E7</v>
      </c>
      <c r="AM92" s="81"/>
      <c r="AN92" s="76"/>
      <c r="AO92" s="76"/>
      <c r="AP92" s="76"/>
      <c r="AQ92" s="76"/>
      <c r="AR92" s="76"/>
      <c r="AS92" s="76"/>
      <c r="AT92" s="76"/>
      <c r="AU92" s="76"/>
      <c r="AV92" s="76"/>
      <c r="AW92" s="76"/>
      <c r="AX92" s="76"/>
      <c r="AY92" s="76"/>
      <c r="AZ92" s="76"/>
      <c r="BA92" s="76"/>
      <c r="BB92" s="76"/>
      <c r="BC92" s="76"/>
      <c r="BD92" s="76"/>
      <c r="BE92" s="76"/>
      <c r="BF92" s="76"/>
      <c r="BG92" s="76"/>
    </row>
    <row r="93">
      <c r="A93" s="76"/>
      <c r="B93" s="76" t="s">
        <v>127</v>
      </c>
      <c r="C93" s="78" t="s">
        <v>796</v>
      </c>
      <c r="D93" s="78" t="s">
        <v>797</v>
      </c>
      <c r="E93" s="79"/>
      <c r="F93" s="124" t="s">
        <v>1020</v>
      </c>
      <c r="G93" s="77"/>
      <c r="H93" s="77"/>
      <c r="I93" s="77"/>
      <c r="J93" s="77"/>
      <c r="K93" s="77"/>
      <c r="L93" s="77"/>
      <c r="M93" s="85"/>
      <c r="N93" s="41">
        <v>1585.0</v>
      </c>
      <c r="O93" s="41">
        <v>40039.0</v>
      </c>
      <c r="P93" s="41">
        <v>10607.0</v>
      </c>
      <c r="Q93" s="41">
        <v>12192.0</v>
      </c>
      <c r="R93" s="41">
        <v>315799.0</v>
      </c>
      <c r="S93" s="41">
        <v>327991.0</v>
      </c>
      <c r="T93" s="81"/>
      <c r="U93" s="3">
        <v>2023.0</v>
      </c>
      <c r="V93" s="41">
        <f>Q92</f>
        <v>34161</v>
      </c>
      <c r="W93" s="41" t="s">
        <v>548</v>
      </c>
      <c r="X93" s="76">
        <f t="shared" si="28"/>
        <v>315799</v>
      </c>
      <c r="Y93" s="79" t="s">
        <v>798</v>
      </c>
      <c r="Z93" s="127">
        <f t="shared" si="2"/>
        <v>349960</v>
      </c>
      <c r="AA93" s="41">
        <v>2500.0</v>
      </c>
      <c r="AB93" s="76"/>
      <c r="AC93" s="41">
        <v>15100.0</v>
      </c>
      <c r="AD93" s="41">
        <v>17600.0</v>
      </c>
      <c r="AE93" s="76"/>
      <c r="AF93" s="76"/>
      <c r="AG93" s="81"/>
      <c r="AH93" s="76"/>
      <c r="AI93" s="76"/>
      <c r="AJ93" s="76"/>
      <c r="AK93" s="76"/>
      <c r="AL93" s="76"/>
      <c r="AM93" s="81"/>
      <c r="AN93" s="76"/>
      <c r="AO93" s="76"/>
      <c r="AP93" s="76"/>
      <c r="AQ93" s="76"/>
      <c r="AR93" s="76"/>
      <c r="AS93" s="76"/>
      <c r="AT93" s="76"/>
      <c r="AU93" s="76"/>
      <c r="AV93" s="76"/>
      <c r="AW93" s="76"/>
      <c r="AX93" s="76"/>
      <c r="AY93" s="76"/>
      <c r="AZ93" s="76"/>
      <c r="BA93" s="76"/>
      <c r="BB93" s="76"/>
      <c r="BC93" s="76"/>
      <c r="BD93" s="76"/>
      <c r="BE93" s="76"/>
      <c r="BF93" s="76"/>
      <c r="BG93" s="76"/>
    </row>
    <row r="94">
      <c r="A94" s="41"/>
      <c r="B94" s="41" t="s">
        <v>799</v>
      </c>
      <c r="C94" s="77" t="s">
        <v>297</v>
      </c>
      <c r="D94" s="88" t="s">
        <v>421</v>
      </c>
      <c r="E94" s="85"/>
      <c r="F94" s="124" t="s">
        <v>1022</v>
      </c>
      <c r="G94" s="125" t="s">
        <v>1217</v>
      </c>
      <c r="H94" s="125"/>
      <c r="I94" s="125"/>
      <c r="J94" s="125"/>
      <c r="K94" s="125"/>
      <c r="L94" s="132" t="s">
        <v>1088</v>
      </c>
      <c r="M94" s="133"/>
      <c r="N94" s="41">
        <v>1142.0</v>
      </c>
      <c r="O94" s="41">
        <v>6401.0</v>
      </c>
      <c r="P94" s="41">
        <v>3116.0</v>
      </c>
      <c r="Q94" s="76"/>
      <c r="R94" s="41" t="s">
        <v>1218</v>
      </c>
      <c r="S94" s="41" t="s">
        <v>801</v>
      </c>
      <c r="T94" s="81"/>
      <c r="U94" s="3">
        <v>2023.0</v>
      </c>
      <c r="V94" s="76">
        <f t="shared" ref="V94:V98" si="29">N94+P94</f>
        <v>4258</v>
      </c>
      <c r="W94" s="41" t="s">
        <v>548</v>
      </c>
      <c r="X94" s="76">
        <f>16114+16503102+8487339</f>
        <v>25006555</v>
      </c>
      <c r="Y94" s="79" t="s">
        <v>1219</v>
      </c>
      <c r="Z94" s="127">
        <f t="shared" si="2"/>
        <v>25010813</v>
      </c>
      <c r="AA94" s="76"/>
      <c r="AB94" s="76"/>
      <c r="AC94" s="76"/>
      <c r="AD94" s="76"/>
      <c r="AE94" s="76"/>
      <c r="AF94" s="76"/>
      <c r="AG94" s="81"/>
      <c r="AH94" s="76"/>
      <c r="AI94" s="76"/>
      <c r="AJ94" s="76"/>
      <c r="AK94" s="76"/>
      <c r="AL94" s="76"/>
      <c r="AM94" s="81"/>
      <c r="AN94" s="76"/>
      <c r="AO94" s="76"/>
      <c r="AP94" s="76"/>
      <c r="AQ94" s="76"/>
      <c r="AR94" s="76"/>
      <c r="AS94" s="76"/>
      <c r="AT94" s="76"/>
      <c r="AU94" s="76"/>
      <c r="AV94" s="76"/>
      <c r="AW94" s="76"/>
      <c r="AX94" s="76"/>
      <c r="AY94" s="76"/>
      <c r="AZ94" s="76"/>
      <c r="BA94" s="76"/>
      <c r="BB94" s="76"/>
      <c r="BC94" s="76"/>
      <c r="BD94" s="76"/>
      <c r="BE94" s="76"/>
      <c r="BF94" s="76"/>
      <c r="BG94" s="76"/>
    </row>
    <row r="95">
      <c r="A95" s="76"/>
      <c r="B95" s="76" t="s">
        <v>129</v>
      </c>
      <c r="C95" s="77" t="s">
        <v>298</v>
      </c>
      <c r="D95" s="88" t="s">
        <v>803</v>
      </c>
      <c r="E95" s="85"/>
      <c r="F95" s="124" t="s">
        <v>951</v>
      </c>
      <c r="G95" s="84" t="s">
        <v>951</v>
      </c>
      <c r="H95" s="84"/>
      <c r="I95" s="84"/>
      <c r="J95" s="84"/>
      <c r="K95" s="84"/>
      <c r="L95" s="84"/>
      <c r="M95" s="79"/>
      <c r="N95" s="41">
        <v>0.0</v>
      </c>
      <c r="O95" s="76"/>
      <c r="P95" s="41">
        <v>58.0</v>
      </c>
      <c r="Q95" s="76"/>
      <c r="R95" s="41">
        <v>645.0</v>
      </c>
      <c r="S95" s="41">
        <v>703.0</v>
      </c>
      <c r="T95" s="81"/>
      <c r="U95" s="3">
        <v>2023.0</v>
      </c>
      <c r="V95" s="76">
        <f t="shared" si="29"/>
        <v>58</v>
      </c>
      <c r="W95" s="41" t="s">
        <v>548</v>
      </c>
      <c r="X95" s="76">
        <f t="shared" ref="X95:X98" si="30">R95</f>
        <v>645</v>
      </c>
      <c r="Y95" s="79" t="s">
        <v>804</v>
      </c>
      <c r="Z95" s="127">
        <f t="shared" si="2"/>
        <v>703</v>
      </c>
      <c r="AA95" s="76"/>
      <c r="AB95" s="76"/>
      <c r="AC95" s="76"/>
      <c r="AD95" s="76"/>
      <c r="AE95" s="76"/>
      <c r="AF95" s="76"/>
      <c r="AG95" s="81"/>
      <c r="AH95" s="76"/>
      <c r="AI95" s="76"/>
      <c r="AJ95" s="76"/>
      <c r="AK95" s="76"/>
      <c r="AL95" s="76"/>
      <c r="AM95" s="81"/>
      <c r="AN95" s="76"/>
      <c r="AO95" s="76"/>
      <c r="AP95" s="76"/>
      <c r="AQ95" s="76"/>
      <c r="AR95" s="76"/>
      <c r="AS95" s="76"/>
      <c r="AT95" s="76"/>
      <c r="AU95" s="76"/>
      <c r="AV95" s="76"/>
      <c r="AW95" s="76"/>
      <c r="AX95" s="76"/>
      <c r="AY95" s="76"/>
      <c r="AZ95" s="76"/>
      <c r="BA95" s="76"/>
      <c r="BB95" s="76"/>
      <c r="BC95" s="76"/>
      <c r="BD95" s="76"/>
      <c r="BE95" s="76"/>
      <c r="BF95" s="76"/>
      <c r="BG95" s="76"/>
    </row>
    <row r="96">
      <c r="A96" s="76"/>
      <c r="B96" s="76" t="s">
        <v>130</v>
      </c>
      <c r="C96" s="77" t="s">
        <v>299</v>
      </c>
      <c r="D96" s="78" t="s">
        <v>805</v>
      </c>
      <c r="E96" s="85"/>
      <c r="F96" s="124" t="s">
        <v>991</v>
      </c>
      <c r="G96" s="84" t="s">
        <v>951</v>
      </c>
      <c r="H96" s="84"/>
      <c r="I96" s="84"/>
      <c r="J96" s="84"/>
      <c r="K96" s="84"/>
      <c r="L96" s="84"/>
      <c r="M96" s="79"/>
      <c r="N96" s="41">
        <v>135.0</v>
      </c>
      <c r="O96" s="76"/>
      <c r="P96" s="41">
        <v>5099.0</v>
      </c>
      <c r="Q96" s="76"/>
      <c r="R96" s="41">
        <v>6380.0</v>
      </c>
      <c r="S96" s="41">
        <v>11614.0</v>
      </c>
      <c r="T96" s="81"/>
      <c r="U96" s="3">
        <v>2023.0</v>
      </c>
      <c r="V96" s="76">
        <f t="shared" si="29"/>
        <v>5234</v>
      </c>
      <c r="W96" s="41" t="s">
        <v>548</v>
      </c>
      <c r="X96" s="76">
        <f t="shared" si="30"/>
        <v>6380</v>
      </c>
      <c r="Y96" s="79" t="s">
        <v>806</v>
      </c>
      <c r="Z96" s="127">
        <f t="shared" si="2"/>
        <v>11614</v>
      </c>
      <c r="AA96" s="41">
        <v>137.1</v>
      </c>
      <c r="AB96" s="76"/>
      <c r="AC96" s="41">
        <v>5042.0</v>
      </c>
      <c r="AD96" s="76"/>
      <c r="AE96" s="41">
        <v>12.3</v>
      </c>
      <c r="AF96" s="41">
        <v>5191.0</v>
      </c>
      <c r="AG96" s="81"/>
      <c r="AH96" s="76"/>
      <c r="AI96" s="76"/>
      <c r="AJ96" s="76"/>
      <c r="AK96" s="76"/>
      <c r="AL96" s="76"/>
      <c r="AM96" s="81"/>
      <c r="AN96" s="76"/>
      <c r="AO96" s="76"/>
      <c r="AP96" s="76"/>
      <c r="AQ96" s="76"/>
      <c r="AR96" s="76"/>
      <c r="AS96" s="76"/>
      <c r="AT96" s="76"/>
      <c r="AU96" s="76"/>
      <c r="AV96" s="76"/>
      <c r="AW96" s="76"/>
      <c r="AX96" s="76"/>
      <c r="AY96" s="76"/>
      <c r="AZ96" s="76"/>
      <c r="BA96" s="76"/>
      <c r="BB96" s="76"/>
      <c r="BC96" s="76"/>
      <c r="BD96" s="76"/>
      <c r="BE96" s="76"/>
      <c r="BF96" s="76"/>
      <c r="BG96" s="76"/>
    </row>
    <row r="97">
      <c r="A97" s="76"/>
      <c r="B97" s="76" t="s">
        <v>131</v>
      </c>
      <c r="C97" s="77" t="s">
        <v>300</v>
      </c>
      <c r="D97" s="78" t="s">
        <v>807</v>
      </c>
      <c r="E97" s="85"/>
      <c r="F97" s="124" t="s">
        <v>986</v>
      </c>
      <c r="G97" s="125" t="s">
        <v>1220</v>
      </c>
      <c r="H97" s="125"/>
      <c r="I97" s="125"/>
      <c r="J97" s="125"/>
      <c r="K97" s="125"/>
      <c r="L97" s="125"/>
      <c r="M97" s="79"/>
      <c r="N97" s="41">
        <v>845.0</v>
      </c>
      <c r="O97" s="76"/>
      <c r="P97" s="41">
        <v>8771.0</v>
      </c>
      <c r="Q97" s="76"/>
      <c r="R97" s="41">
        <v>1197.0</v>
      </c>
      <c r="S97" s="76"/>
      <c r="T97" s="81"/>
      <c r="U97" s="3">
        <v>2023.0</v>
      </c>
      <c r="V97" s="76">
        <f t="shared" si="29"/>
        <v>9616</v>
      </c>
      <c r="W97" s="41" t="s">
        <v>548</v>
      </c>
      <c r="X97" s="76">
        <f t="shared" si="30"/>
        <v>1197</v>
      </c>
      <c r="Y97" s="79" t="s">
        <v>808</v>
      </c>
      <c r="Z97" s="127">
        <f t="shared" si="2"/>
        <v>10813</v>
      </c>
      <c r="AA97" s="76"/>
      <c r="AB97" s="76"/>
      <c r="AC97" s="76"/>
      <c r="AD97" s="76"/>
      <c r="AE97" s="76"/>
      <c r="AF97" s="76"/>
      <c r="AG97" s="81"/>
      <c r="AH97" s="76"/>
      <c r="AI97" s="76"/>
      <c r="AJ97" s="76"/>
      <c r="AK97" s="76"/>
      <c r="AL97" s="76"/>
      <c r="AM97" s="81"/>
      <c r="AN97" s="76"/>
      <c r="AO97" s="76"/>
      <c r="AP97" s="76"/>
      <c r="AQ97" s="76"/>
      <c r="AR97" s="76"/>
      <c r="AS97" s="76"/>
      <c r="AT97" s="76"/>
      <c r="AU97" s="76"/>
      <c r="AV97" s="76"/>
      <c r="AW97" s="76"/>
      <c r="AX97" s="76"/>
      <c r="AY97" s="76"/>
      <c r="AZ97" s="76"/>
      <c r="BA97" s="76"/>
      <c r="BB97" s="76"/>
      <c r="BC97" s="76"/>
      <c r="BD97" s="76"/>
      <c r="BE97" s="76"/>
      <c r="BF97" s="76"/>
      <c r="BG97" s="76"/>
    </row>
    <row r="98">
      <c r="A98" s="76"/>
      <c r="B98" s="41" t="s">
        <v>809</v>
      </c>
      <c r="C98" s="77"/>
      <c r="D98" s="78" t="s">
        <v>810</v>
      </c>
      <c r="E98" s="85" t="s">
        <v>475</v>
      </c>
      <c r="F98" s="124" t="s">
        <v>1013</v>
      </c>
      <c r="G98" s="125" t="s">
        <v>1221</v>
      </c>
      <c r="H98" s="125"/>
      <c r="I98" s="125"/>
      <c r="J98" s="125"/>
      <c r="K98" s="125"/>
      <c r="L98" s="125"/>
      <c r="M98" s="79"/>
      <c r="N98" s="41">
        <v>850.0</v>
      </c>
      <c r="O98" s="41">
        <v>6034.0</v>
      </c>
      <c r="P98" s="41">
        <v>915.0</v>
      </c>
      <c r="Q98" s="76"/>
      <c r="R98" s="41">
        <v>8670250.0</v>
      </c>
      <c r="S98" s="41">
        <v>8672015.0</v>
      </c>
      <c r="T98" s="95">
        <v>1259768.0</v>
      </c>
      <c r="U98" s="3" t="s">
        <v>1079</v>
      </c>
      <c r="V98" s="41">
        <f t="shared" si="29"/>
        <v>1765</v>
      </c>
      <c r="W98" s="41" t="s">
        <v>548</v>
      </c>
      <c r="X98" s="41">
        <f t="shared" si="30"/>
        <v>8670250</v>
      </c>
      <c r="Y98" s="79" t="s">
        <v>1222</v>
      </c>
      <c r="Z98" s="127">
        <f t="shared" si="2"/>
        <v>8672015</v>
      </c>
      <c r="AA98" s="76"/>
      <c r="AB98" s="76"/>
      <c r="AC98" s="76"/>
      <c r="AD98" s="76"/>
      <c r="AE98" s="76"/>
      <c r="AF98" s="76"/>
      <c r="AG98" s="81"/>
      <c r="AH98" s="76"/>
      <c r="AI98" s="76"/>
      <c r="AJ98" s="76"/>
      <c r="AK98" s="76"/>
      <c r="AL98" s="76"/>
      <c r="AM98" s="81"/>
      <c r="AN98" s="76"/>
      <c r="AO98" s="76"/>
      <c r="AP98" s="76"/>
      <c r="AQ98" s="76"/>
      <c r="AR98" s="76"/>
      <c r="AS98" s="76"/>
      <c r="AT98" s="76"/>
      <c r="AU98" s="76"/>
      <c r="AV98" s="76"/>
      <c r="AW98" s="76"/>
      <c r="AX98" s="76"/>
      <c r="AY98" s="76"/>
      <c r="AZ98" s="76"/>
      <c r="BA98" s="76"/>
      <c r="BB98" s="76"/>
      <c r="BC98" s="76"/>
      <c r="BD98" s="76"/>
      <c r="BE98" s="76"/>
      <c r="BF98" s="76"/>
      <c r="BG98" s="76"/>
    </row>
    <row r="99">
      <c r="A99" s="41"/>
      <c r="B99" s="130" t="s">
        <v>1223</v>
      </c>
      <c r="C99" s="18" t="s">
        <v>287</v>
      </c>
      <c r="D99" s="78" t="s">
        <v>1224</v>
      </c>
      <c r="E99" s="79" t="s">
        <v>1225</v>
      </c>
      <c r="F99" s="124" t="s">
        <v>951</v>
      </c>
      <c r="G99" s="84"/>
      <c r="H99" s="84"/>
      <c r="I99" s="84"/>
      <c r="J99" s="84"/>
      <c r="K99" s="84"/>
      <c r="L99" s="84"/>
      <c r="M99" s="79"/>
      <c r="N99" s="41">
        <v>12.0</v>
      </c>
      <c r="O99" s="41">
        <v>93.0</v>
      </c>
      <c r="P99" s="41"/>
      <c r="Q99" s="76"/>
      <c r="R99" s="76"/>
      <c r="S99" s="76"/>
      <c r="T99" s="81"/>
      <c r="U99" s="3">
        <v>2023.0</v>
      </c>
      <c r="V99" s="76">
        <f>N99+O99</f>
        <v>105</v>
      </c>
      <c r="W99" s="41" t="s">
        <v>581</v>
      </c>
      <c r="X99" s="41" t="s">
        <v>554</v>
      </c>
      <c r="Y99" s="79" t="s">
        <v>1226</v>
      </c>
      <c r="Z99" s="127">
        <f t="shared" si="2"/>
        <v>105</v>
      </c>
      <c r="AA99" s="76"/>
      <c r="AB99" s="76"/>
      <c r="AC99" s="76"/>
      <c r="AD99" s="76"/>
      <c r="AE99" s="76"/>
      <c r="AF99" s="76"/>
      <c r="AG99" s="81"/>
      <c r="AH99" s="76"/>
      <c r="AI99" s="76"/>
      <c r="AJ99" s="76"/>
      <c r="AK99" s="76"/>
      <c r="AL99" s="76"/>
      <c r="AM99" s="81"/>
      <c r="AN99" s="76"/>
      <c r="AO99" s="76"/>
      <c r="AP99" s="76"/>
      <c r="AQ99" s="76"/>
      <c r="AR99" s="76"/>
      <c r="AS99" s="76"/>
      <c r="AT99" s="76"/>
      <c r="AU99" s="76"/>
      <c r="AV99" s="76"/>
      <c r="AW99" s="76"/>
      <c r="AX99" s="76"/>
      <c r="AY99" s="76"/>
      <c r="AZ99" s="76"/>
      <c r="BA99" s="76"/>
      <c r="BB99" s="76"/>
      <c r="BC99" s="76"/>
      <c r="BD99" s="76"/>
      <c r="BE99" s="76"/>
      <c r="BF99" s="76"/>
      <c r="BG99" s="76"/>
    </row>
    <row r="100">
      <c r="A100" s="76"/>
      <c r="B100" s="76" t="s">
        <v>133</v>
      </c>
      <c r="C100" s="77" t="s">
        <v>302</v>
      </c>
      <c r="D100" s="78" t="s">
        <v>812</v>
      </c>
      <c r="E100" s="85"/>
      <c r="F100" s="124" t="s">
        <v>944</v>
      </c>
      <c r="G100" s="125" t="s">
        <v>1227</v>
      </c>
      <c r="H100" s="125"/>
      <c r="I100" s="125"/>
      <c r="J100" s="125"/>
      <c r="K100" s="125"/>
      <c r="L100" s="125"/>
      <c r="M100" s="79"/>
      <c r="N100" s="41">
        <v>20.0</v>
      </c>
      <c r="O100" s="41">
        <v>119.0</v>
      </c>
      <c r="P100" s="41">
        <v>144.0</v>
      </c>
      <c r="Q100" s="76"/>
      <c r="R100" s="41">
        <v>504395.0</v>
      </c>
      <c r="S100" s="41">
        <v>504559.0</v>
      </c>
      <c r="T100" s="81"/>
      <c r="U100" s="3">
        <v>2023.0</v>
      </c>
      <c r="V100" s="76">
        <f>N100+P100</f>
        <v>164</v>
      </c>
      <c r="W100" s="41" t="s">
        <v>548</v>
      </c>
      <c r="X100" s="76">
        <f t="shared" ref="X100:X104" si="31">R100</f>
        <v>504395</v>
      </c>
      <c r="Y100" s="79" t="s">
        <v>813</v>
      </c>
      <c r="Z100" s="127">
        <f t="shared" si="2"/>
        <v>504559</v>
      </c>
      <c r="AA100" s="41">
        <v>55.0</v>
      </c>
      <c r="AB100" s="76"/>
      <c r="AC100" s="41">
        <v>102.0</v>
      </c>
      <c r="AD100" s="76"/>
      <c r="AE100" s="41">
        <v>242484.0</v>
      </c>
      <c r="AF100" s="76"/>
      <c r="AG100" s="81"/>
      <c r="AH100" s="76"/>
      <c r="AI100" s="76"/>
      <c r="AJ100" s="76"/>
      <c r="AK100" s="76"/>
      <c r="AL100" s="76"/>
      <c r="AM100" s="81"/>
      <c r="AN100" s="76"/>
      <c r="AO100" s="76"/>
      <c r="AP100" s="76"/>
      <c r="AQ100" s="76"/>
      <c r="AR100" s="76"/>
      <c r="AS100" s="76"/>
      <c r="AT100" s="76"/>
      <c r="AU100" s="76"/>
      <c r="AV100" s="76"/>
      <c r="AW100" s="76"/>
      <c r="AX100" s="76"/>
      <c r="AY100" s="76"/>
      <c r="AZ100" s="76"/>
      <c r="BA100" s="76"/>
      <c r="BB100" s="76"/>
      <c r="BC100" s="76"/>
      <c r="BD100" s="76"/>
      <c r="BE100" s="76"/>
      <c r="BF100" s="76"/>
      <c r="BG100" s="76"/>
    </row>
    <row r="101">
      <c r="A101" s="76"/>
      <c r="B101" s="76" t="s">
        <v>134</v>
      </c>
      <c r="C101" s="77" t="s">
        <v>303</v>
      </c>
      <c r="D101" s="78" t="s">
        <v>814</v>
      </c>
      <c r="E101" s="85"/>
      <c r="F101" s="124" t="s">
        <v>957</v>
      </c>
      <c r="G101" s="125" t="s">
        <v>1228</v>
      </c>
      <c r="H101" s="125"/>
      <c r="I101" s="125"/>
      <c r="J101" s="125"/>
      <c r="K101" s="125"/>
      <c r="L101" s="125"/>
      <c r="M101" s="79"/>
      <c r="N101" s="41">
        <v>5435.0</v>
      </c>
      <c r="O101" s="41">
        <v>7418.0</v>
      </c>
      <c r="P101" s="41">
        <v>4546.0</v>
      </c>
      <c r="Q101" s="41">
        <v>9981.0</v>
      </c>
      <c r="R101" s="41">
        <v>95116.0</v>
      </c>
      <c r="S101" s="41">
        <v>105097.0</v>
      </c>
      <c r="T101" s="81"/>
      <c r="U101" s="3">
        <v>2023.0</v>
      </c>
      <c r="V101" s="76">
        <f>Q101</f>
        <v>9981</v>
      </c>
      <c r="W101" s="41" t="s">
        <v>548</v>
      </c>
      <c r="X101" s="76">
        <f t="shared" si="31"/>
        <v>95116</v>
      </c>
      <c r="Y101" s="79" t="s">
        <v>815</v>
      </c>
      <c r="Z101" s="127">
        <f t="shared" si="2"/>
        <v>105097</v>
      </c>
      <c r="AA101" s="76"/>
      <c r="AB101" s="76"/>
      <c r="AC101" s="76"/>
      <c r="AD101" s="76"/>
      <c r="AE101" s="76"/>
      <c r="AF101" s="76"/>
      <c r="AG101" s="81"/>
      <c r="AH101" s="76"/>
      <c r="AI101" s="76"/>
      <c r="AJ101" s="76"/>
      <c r="AK101" s="76"/>
      <c r="AL101" s="76"/>
      <c r="AM101" s="81"/>
      <c r="AN101" s="76"/>
      <c r="AO101" s="76"/>
      <c r="AP101" s="76"/>
      <c r="AQ101" s="76"/>
      <c r="AR101" s="76"/>
      <c r="AS101" s="76"/>
      <c r="AT101" s="76"/>
      <c r="AU101" s="76"/>
      <c r="AV101" s="76"/>
      <c r="AW101" s="76"/>
      <c r="AX101" s="76"/>
      <c r="AY101" s="76"/>
      <c r="AZ101" s="76"/>
      <c r="BA101" s="76"/>
      <c r="BB101" s="76"/>
      <c r="BC101" s="76"/>
      <c r="BD101" s="76"/>
      <c r="BE101" s="76"/>
      <c r="BF101" s="76"/>
      <c r="BG101" s="76"/>
    </row>
    <row r="102">
      <c r="A102" s="76"/>
      <c r="B102" s="76" t="s">
        <v>7</v>
      </c>
      <c r="C102" s="77" t="s">
        <v>304</v>
      </c>
      <c r="D102" s="88" t="s">
        <v>816</v>
      </c>
      <c r="E102" s="85"/>
      <c r="F102" s="124" t="s">
        <v>1029</v>
      </c>
      <c r="G102" s="125" t="s">
        <v>1228</v>
      </c>
      <c r="H102" s="125"/>
      <c r="I102" s="125"/>
      <c r="J102" s="125"/>
      <c r="K102" s="125"/>
      <c r="L102" s="125"/>
      <c r="M102" s="79"/>
      <c r="N102" s="41">
        <v>173000.0</v>
      </c>
      <c r="O102" s="41">
        <v>6000.0</v>
      </c>
      <c r="P102" s="41">
        <v>15000.0</v>
      </c>
      <c r="Q102" s="76"/>
      <c r="R102" s="41">
        <v>950000.0</v>
      </c>
      <c r="S102" s="76"/>
      <c r="T102" s="81"/>
      <c r="U102" s="3">
        <v>2023.0</v>
      </c>
      <c r="V102" s="76">
        <f>N102+P102</f>
        <v>188000</v>
      </c>
      <c r="W102" s="41" t="s">
        <v>548</v>
      </c>
      <c r="X102" s="76">
        <f t="shared" si="31"/>
        <v>950000</v>
      </c>
      <c r="Y102" s="79" t="s">
        <v>817</v>
      </c>
      <c r="Z102" s="127">
        <f t="shared" si="2"/>
        <v>1138000</v>
      </c>
      <c r="AA102" s="76"/>
      <c r="AB102" s="76"/>
      <c r="AC102" s="76"/>
      <c r="AD102" s="76"/>
      <c r="AE102" s="76"/>
      <c r="AF102" s="76"/>
      <c r="AG102" s="81"/>
      <c r="AH102" s="76"/>
      <c r="AI102" s="76"/>
      <c r="AJ102" s="76"/>
      <c r="AK102" s="76"/>
      <c r="AL102" s="76"/>
      <c r="AM102" s="81"/>
      <c r="AN102" s="76"/>
      <c r="AO102" s="76"/>
      <c r="AP102" s="76"/>
      <c r="AQ102" s="76"/>
      <c r="AR102" s="76"/>
      <c r="AS102" s="76"/>
      <c r="AT102" s="76"/>
      <c r="AU102" s="76"/>
      <c r="AV102" s="76"/>
      <c r="AW102" s="76"/>
      <c r="AX102" s="76"/>
      <c r="AY102" s="76"/>
      <c r="AZ102" s="76"/>
      <c r="BA102" s="76"/>
      <c r="BB102" s="76"/>
      <c r="BC102" s="76"/>
      <c r="BD102" s="76"/>
      <c r="BE102" s="76"/>
      <c r="BF102" s="76"/>
      <c r="BG102" s="76"/>
    </row>
    <row r="103">
      <c r="A103" s="76"/>
      <c r="B103" s="130" t="s">
        <v>1229</v>
      </c>
      <c r="C103" s="77" t="s">
        <v>305</v>
      </c>
      <c r="D103" s="88" t="s">
        <v>1230</v>
      </c>
      <c r="E103" s="85"/>
      <c r="F103" s="124" t="s">
        <v>1231</v>
      </c>
      <c r="G103" s="84" t="s">
        <v>951</v>
      </c>
      <c r="H103" s="84"/>
      <c r="I103" s="84"/>
      <c r="J103" s="84"/>
      <c r="K103" s="84"/>
      <c r="L103" s="84"/>
      <c r="M103" s="79"/>
      <c r="N103" s="41">
        <v>102.0</v>
      </c>
      <c r="O103" s="76"/>
      <c r="P103" s="41">
        <v>177.0</v>
      </c>
      <c r="Q103" s="41">
        <v>279.0</v>
      </c>
      <c r="R103" s="41">
        <v>8470.0</v>
      </c>
      <c r="S103" s="41">
        <v>8749.0</v>
      </c>
      <c r="T103" s="81"/>
      <c r="U103" s="3">
        <v>2023.0</v>
      </c>
      <c r="V103" s="76">
        <f>Q103</f>
        <v>279</v>
      </c>
      <c r="W103" s="41" t="s">
        <v>548</v>
      </c>
      <c r="X103" s="76">
        <f t="shared" si="31"/>
        <v>8470</v>
      </c>
      <c r="Y103" s="79" t="s">
        <v>1232</v>
      </c>
      <c r="Z103" s="127">
        <f t="shared" si="2"/>
        <v>8749</v>
      </c>
      <c r="AA103" s="76"/>
      <c r="AB103" s="76"/>
      <c r="AC103" s="76"/>
      <c r="AD103" s="76"/>
      <c r="AE103" s="76"/>
      <c r="AF103" s="76"/>
      <c r="AG103" s="81"/>
      <c r="AH103" s="76"/>
      <c r="AI103" s="76"/>
      <c r="AJ103" s="76"/>
      <c r="AK103" s="76"/>
      <c r="AL103" s="76"/>
      <c r="AM103" s="81"/>
      <c r="AN103" s="76"/>
      <c r="AO103" s="76"/>
      <c r="AP103" s="76"/>
      <c r="AQ103" s="76"/>
      <c r="AR103" s="76"/>
      <c r="AS103" s="76"/>
      <c r="AT103" s="76"/>
      <c r="AU103" s="76"/>
      <c r="AV103" s="76"/>
      <c r="AW103" s="76"/>
      <c r="AX103" s="76"/>
      <c r="AY103" s="76"/>
      <c r="AZ103" s="76"/>
      <c r="BA103" s="76"/>
      <c r="BB103" s="76"/>
      <c r="BC103" s="76"/>
      <c r="BD103" s="76"/>
      <c r="BE103" s="76"/>
      <c r="BF103" s="76"/>
      <c r="BG103" s="76"/>
    </row>
    <row r="104">
      <c r="B104" s="96" t="s">
        <v>179</v>
      </c>
      <c r="C104" s="94" t="s">
        <v>348</v>
      </c>
      <c r="D104" s="18" t="s">
        <v>437</v>
      </c>
      <c r="E104" s="85"/>
      <c r="F104" s="124" t="s">
        <v>1023</v>
      </c>
      <c r="G104" s="84" t="s">
        <v>951</v>
      </c>
      <c r="H104" s="84"/>
      <c r="I104" s="84"/>
      <c r="J104" s="84"/>
      <c r="K104" s="84"/>
      <c r="L104" s="84"/>
      <c r="M104" s="79"/>
      <c r="N104" s="41">
        <v>32072.0</v>
      </c>
      <c r="O104" s="41">
        <v>15612.0</v>
      </c>
      <c r="P104" s="41">
        <v>5608.0</v>
      </c>
      <c r="Q104" s="76"/>
      <c r="R104" s="41">
        <v>447101.0</v>
      </c>
      <c r="S104" s="41">
        <v>484781.0</v>
      </c>
      <c r="T104" s="95">
        <v>146709.0</v>
      </c>
      <c r="U104" s="3">
        <v>2023.0</v>
      </c>
      <c r="V104" s="41">
        <f t="shared" ref="V104:V108" si="32">N104+P104</f>
        <v>37680</v>
      </c>
      <c r="W104" s="41" t="s">
        <v>548</v>
      </c>
      <c r="X104" s="41">
        <f t="shared" si="31"/>
        <v>447101</v>
      </c>
      <c r="Y104" s="79" t="s">
        <v>818</v>
      </c>
      <c r="Z104" s="127">
        <f t="shared" si="2"/>
        <v>484781</v>
      </c>
      <c r="AA104" s="76"/>
      <c r="AB104" s="76"/>
      <c r="AC104" s="76"/>
      <c r="AD104" s="76"/>
      <c r="AE104" s="76"/>
      <c r="AF104" s="76"/>
      <c r="AG104" s="81"/>
      <c r="AH104" s="76"/>
      <c r="AI104" s="76"/>
      <c r="AJ104" s="76"/>
      <c r="AK104" s="76"/>
      <c r="AL104" s="76"/>
      <c r="AM104" s="81"/>
      <c r="AN104" s="76"/>
      <c r="AO104" s="76"/>
      <c r="AP104" s="76"/>
      <c r="AQ104" s="76"/>
      <c r="AR104" s="76"/>
      <c r="AS104" s="76"/>
      <c r="AT104" s="76"/>
      <c r="AU104" s="76"/>
      <c r="AV104" s="76"/>
      <c r="AW104" s="76"/>
      <c r="AX104" s="76"/>
      <c r="AY104" s="76"/>
      <c r="AZ104" s="76"/>
      <c r="BA104" s="76"/>
      <c r="BB104" s="76"/>
      <c r="BC104" s="76"/>
      <c r="BD104" s="76"/>
      <c r="BE104" s="76"/>
      <c r="BF104" s="76"/>
      <c r="BG104" s="76"/>
    </row>
    <row r="105">
      <c r="A105" s="76"/>
      <c r="B105" s="76" t="s">
        <v>136</v>
      </c>
      <c r="C105" s="77" t="s">
        <v>306</v>
      </c>
      <c r="D105" s="78" t="s">
        <v>819</v>
      </c>
      <c r="E105" s="85"/>
      <c r="F105" s="124" t="s">
        <v>951</v>
      </c>
      <c r="G105" s="84" t="s">
        <v>951</v>
      </c>
      <c r="H105" s="84"/>
      <c r="I105" s="84"/>
      <c r="J105" s="84"/>
      <c r="K105" s="84"/>
      <c r="L105" s="84"/>
      <c r="M105" s="79"/>
      <c r="N105" s="41">
        <v>60757.0</v>
      </c>
      <c r="O105" s="41">
        <v>94952.0</v>
      </c>
      <c r="P105" s="41">
        <v>1335478.0</v>
      </c>
      <c r="Q105" s="76"/>
      <c r="R105" s="41"/>
      <c r="S105" s="76"/>
      <c r="T105" s="81"/>
      <c r="U105" s="3">
        <v>2023.0</v>
      </c>
      <c r="V105" s="76">
        <f t="shared" si="32"/>
        <v>1396235</v>
      </c>
      <c r="W105" s="41" t="s">
        <v>548</v>
      </c>
      <c r="X105" s="41" t="s">
        <v>554</v>
      </c>
      <c r="Y105" s="79" t="s">
        <v>820</v>
      </c>
      <c r="Z105" s="127">
        <f t="shared" si="2"/>
        <v>1396235</v>
      </c>
      <c r="AA105" s="76"/>
      <c r="AB105" s="76"/>
      <c r="AC105" s="76"/>
      <c r="AD105" s="76"/>
      <c r="AE105" s="76"/>
      <c r="AF105" s="76"/>
      <c r="AG105" s="81"/>
      <c r="AH105" s="76"/>
      <c r="AI105" s="76"/>
      <c r="AJ105" s="76"/>
      <c r="AK105" s="76"/>
      <c r="AL105" s="76"/>
      <c r="AM105" s="81"/>
      <c r="AN105" s="76"/>
      <c r="AO105" s="76"/>
      <c r="AP105" s="76"/>
      <c r="AQ105" s="76"/>
      <c r="AR105" s="76"/>
      <c r="AS105" s="76"/>
      <c r="AT105" s="76"/>
      <c r="AU105" s="76"/>
      <c r="AV105" s="76"/>
      <c r="AW105" s="76"/>
      <c r="AX105" s="76"/>
      <c r="AY105" s="76"/>
      <c r="AZ105" s="76"/>
      <c r="BA105" s="76"/>
      <c r="BB105" s="76"/>
      <c r="BC105" s="76"/>
      <c r="BD105" s="76"/>
      <c r="BE105" s="76"/>
      <c r="BF105" s="76"/>
      <c r="BG105" s="76"/>
    </row>
    <row r="106">
      <c r="A106" s="76"/>
      <c r="B106" s="76" t="s">
        <v>137</v>
      </c>
      <c r="C106" s="77" t="s">
        <v>307</v>
      </c>
      <c r="D106" s="88" t="s">
        <v>424</v>
      </c>
      <c r="E106" s="85" t="s">
        <v>477</v>
      </c>
      <c r="F106" s="124" t="s">
        <v>1034</v>
      </c>
      <c r="G106" s="125" t="s">
        <v>1233</v>
      </c>
      <c r="H106" s="125"/>
      <c r="I106" s="125"/>
      <c r="J106" s="125"/>
      <c r="K106" s="125"/>
      <c r="L106" s="125"/>
      <c r="M106" s="79"/>
      <c r="N106" s="41">
        <v>13505.0</v>
      </c>
      <c r="O106" s="41">
        <v>16597.0</v>
      </c>
      <c r="P106" s="41">
        <v>8428.0</v>
      </c>
      <c r="Q106" s="76"/>
      <c r="R106" s="41" t="s">
        <v>821</v>
      </c>
      <c r="S106" s="76"/>
      <c r="T106" s="95">
        <v>1058.0</v>
      </c>
      <c r="U106" s="3">
        <v>2023.0</v>
      </c>
      <c r="V106" s="41">
        <f t="shared" si="32"/>
        <v>21933</v>
      </c>
      <c r="W106" s="41" t="s">
        <v>548</v>
      </c>
      <c r="X106" s="41">
        <f>191500+433988+20406</f>
        <v>645894</v>
      </c>
      <c r="Y106" s="79" t="s">
        <v>822</v>
      </c>
      <c r="Z106" s="127">
        <f t="shared" si="2"/>
        <v>667827</v>
      </c>
      <c r="AA106" s="76">
        <v>10953.0</v>
      </c>
      <c r="AB106" s="76">
        <v>16303.0</v>
      </c>
      <c r="AC106" s="76">
        <v>10913.0</v>
      </c>
      <c r="AD106" s="76"/>
      <c r="AE106" s="76">
        <v>18631.0</v>
      </c>
      <c r="AF106" s="76"/>
      <c r="AG106" s="81">
        <v>1087.0</v>
      </c>
      <c r="AH106" s="76"/>
      <c r="AI106" s="76"/>
      <c r="AJ106" s="76"/>
      <c r="AK106" s="76"/>
      <c r="AL106" s="76"/>
      <c r="AM106" s="81"/>
      <c r="AN106" s="76"/>
      <c r="AO106" s="76"/>
      <c r="AP106" s="76"/>
      <c r="AQ106" s="76"/>
      <c r="AR106" s="76"/>
      <c r="AS106" s="76"/>
      <c r="AT106" s="76"/>
      <c r="AU106" s="76"/>
      <c r="AV106" s="76"/>
      <c r="AW106" s="76"/>
      <c r="AX106" s="76"/>
      <c r="AY106" s="76"/>
      <c r="AZ106" s="76"/>
      <c r="BA106" s="76"/>
      <c r="BB106" s="76"/>
      <c r="BC106" s="76"/>
      <c r="BD106" s="76"/>
      <c r="BE106" s="76"/>
      <c r="BF106" s="76"/>
      <c r="BG106" s="76"/>
    </row>
    <row r="107">
      <c r="A107" s="76"/>
      <c r="B107" s="76" t="s">
        <v>138</v>
      </c>
      <c r="C107" s="77" t="s">
        <v>308</v>
      </c>
      <c r="D107" s="78" t="s">
        <v>823</v>
      </c>
      <c r="E107" s="79"/>
      <c r="F107" s="124" t="s">
        <v>1043</v>
      </c>
      <c r="G107" s="77"/>
      <c r="H107" s="77"/>
      <c r="I107" s="77"/>
      <c r="J107" s="77"/>
      <c r="K107" s="77"/>
      <c r="L107" s="77"/>
      <c r="M107" s="85"/>
      <c r="N107" s="41">
        <v>6.0</v>
      </c>
      <c r="O107" s="41">
        <v>37.0</v>
      </c>
      <c r="P107" s="41">
        <v>42.0</v>
      </c>
      <c r="Q107" s="76"/>
      <c r="R107" s="41">
        <v>49498.0</v>
      </c>
      <c r="S107" s="41">
        <v>49542.0</v>
      </c>
      <c r="T107" s="81"/>
      <c r="U107" s="3">
        <v>2023.0</v>
      </c>
      <c r="V107" s="76">
        <f t="shared" si="32"/>
        <v>48</v>
      </c>
      <c r="W107" s="41" t="s">
        <v>548</v>
      </c>
      <c r="X107" s="76">
        <f t="shared" ref="X107:X108" si="33">R107</f>
        <v>49498</v>
      </c>
      <c r="Y107" s="79" t="s">
        <v>824</v>
      </c>
      <c r="Z107" s="127">
        <f t="shared" si="2"/>
        <v>49546</v>
      </c>
      <c r="AA107" s="41">
        <f>10+2</f>
        <v>12</v>
      </c>
      <c r="AB107" s="76">
        <f>34+29</f>
        <v>63</v>
      </c>
      <c r="AC107" s="76"/>
      <c r="AD107" s="76"/>
      <c r="AE107" s="76">
        <v>4.5874E7</v>
      </c>
      <c r="AF107" s="41">
        <v>45948.0</v>
      </c>
      <c r="AG107" s="81"/>
      <c r="AH107" s="76"/>
      <c r="AI107" s="76"/>
      <c r="AJ107" s="76"/>
      <c r="AK107" s="76"/>
      <c r="AL107" s="76"/>
      <c r="AM107" s="81"/>
      <c r="AN107" s="76"/>
      <c r="AO107" s="76"/>
      <c r="AP107" s="76"/>
      <c r="AQ107" s="76"/>
      <c r="AR107" s="76"/>
      <c r="AS107" s="76"/>
      <c r="AT107" s="76"/>
      <c r="AU107" s="76"/>
      <c r="AV107" s="76"/>
      <c r="AW107" s="76"/>
      <c r="AX107" s="76"/>
      <c r="AY107" s="76"/>
      <c r="AZ107" s="76"/>
      <c r="BA107" s="76"/>
      <c r="BB107" s="76"/>
      <c r="BC107" s="76"/>
      <c r="BD107" s="76"/>
      <c r="BE107" s="76"/>
      <c r="BF107" s="76"/>
      <c r="BG107" s="76"/>
    </row>
    <row r="108">
      <c r="A108" s="76"/>
      <c r="B108" s="76" t="s">
        <v>184</v>
      </c>
      <c r="C108" s="94" t="s">
        <v>353</v>
      </c>
      <c r="D108" s="78" t="s">
        <v>825</v>
      </c>
      <c r="E108" s="85"/>
      <c r="F108" s="124" t="s">
        <v>952</v>
      </c>
      <c r="G108" s="84" t="s">
        <v>951</v>
      </c>
      <c r="H108" s="84"/>
      <c r="I108" s="84"/>
      <c r="J108" s="84"/>
      <c r="K108" s="84"/>
      <c r="L108" s="84"/>
      <c r="M108" s="79"/>
      <c r="N108" s="41">
        <v>1281.0</v>
      </c>
      <c r="O108" s="41">
        <v>1534.0</v>
      </c>
      <c r="P108" s="41">
        <v>2975.0</v>
      </c>
      <c r="Q108" s="76"/>
      <c r="R108" s="41">
        <v>88831.0</v>
      </c>
      <c r="S108" s="41">
        <v>93087.0</v>
      </c>
      <c r="T108" s="81"/>
      <c r="U108" s="3">
        <v>2023.0</v>
      </c>
      <c r="V108" s="76">
        <f t="shared" si="32"/>
        <v>4256</v>
      </c>
      <c r="W108" s="41" t="s">
        <v>548</v>
      </c>
      <c r="X108" s="76">
        <f t="shared" si="33"/>
        <v>88831</v>
      </c>
      <c r="Y108" s="79" t="s">
        <v>826</v>
      </c>
      <c r="Z108" s="127">
        <f t="shared" si="2"/>
        <v>93087</v>
      </c>
      <c r="AA108" s="76"/>
      <c r="AB108" s="76"/>
      <c r="AC108" s="76"/>
      <c r="AD108" s="76"/>
      <c r="AE108" s="76"/>
      <c r="AF108" s="76"/>
      <c r="AG108" s="81"/>
      <c r="AH108" s="76"/>
      <c r="AI108" s="76"/>
      <c r="AJ108" s="76"/>
      <c r="AK108" s="76"/>
      <c r="AL108" s="76"/>
      <c r="AM108" s="81"/>
      <c r="AN108" s="76"/>
      <c r="AO108" s="76"/>
      <c r="AP108" s="76"/>
      <c r="AQ108" s="76"/>
      <c r="AR108" s="76"/>
      <c r="AS108" s="76"/>
      <c r="AT108" s="76"/>
      <c r="AU108" s="76"/>
      <c r="AV108" s="76"/>
      <c r="AW108" s="76"/>
      <c r="AX108" s="76"/>
      <c r="AY108" s="76"/>
      <c r="AZ108" s="76"/>
      <c r="BA108" s="76"/>
      <c r="BB108" s="76"/>
      <c r="BC108" s="76"/>
      <c r="BD108" s="76"/>
      <c r="BE108" s="76"/>
      <c r="BF108" s="76"/>
      <c r="BG108" s="76"/>
    </row>
    <row r="109">
      <c r="A109" s="41"/>
      <c r="B109" s="41" t="s">
        <v>1050</v>
      </c>
      <c r="C109" s="77" t="s">
        <v>309</v>
      </c>
      <c r="D109" s="77"/>
      <c r="E109" s="111">
        <v>45411.0</v>
      </c>
      <c r="F109" s="131"/>
      <c r="G109" s="77"/>
      <c r="H109" s="77"/>
      <c r="I109" s="77"/>
      <c r="J109" s="77"/>
      <c r="K109" s="77"/>
      <c r="L109" s="77"/>
      <c r="M109" s="85"/>
      <c r="N109" s="76"/>
      <c r="O109" s="76"/>
      <c r="P109" s="76"/>
      <c r="Q109" s="76"/>
      <c r="R109" s="76"/>
      <c r="S109" s="76"/>
      <c r="T109" s="81"/>
      <c r="U109" s="3">
        <v>2022.0</v>
      </c>
      <c r="V109" s="76">
        <f>AA109+AC109</f>
        <v>18525</v>
      </c>
      <c r="W109" s="41" t="s">
        <v>548</v>
      </c>
      <c r="X109" s="76">
        <f>AE109</f>
        <v>17977</v>
      </c>
      <c r="Y109" s="79" t="s">
        <v>1234</v>
      </c>
      <c r="Z109" s="127">
        <f t="shared" si="2"/>
        <v>36502</v>
      </c>
      <c r="AA109" s="76">
        <v>1343.0</v>
      </c>
      <c r="AB109" s="76">
        <v>25273.0</v>
      </c>
      <c r="AC109" s="76">
        <v>17182.0</v>
      </c>
      <c r="AD109" s="76"/>
      <c r="AE109" s="76">
        <v>17977.0</v>
      </c>
      <c r="AF109" s="76"/>
      <c r="AG109" s="81"/>
      <c r="AH109" s="76"/>
      <c r="AI109" s="76"/>
      <c r="AJ109" s="76"/>
      <c r="AK109" s="76"/>
      <c r="AL109" s="76"/>
      <c r="AM109" s="81"/>
      <c r="AN109" s="76"/>
      <c r="AO109" s="76"/>
      <c r="AP109" s="76"/>
      <c r="AQ109" s="76"/>
      <c r="AR109" s="76"/>
      <c r="AS109" s="76"/>
      <c r="AT109" s="76"/>
      <c r="AU109" s="76"/>
      <c r="AV109" s="76"/>
      <c r="AW109" s="76"/>
      <c r="AX109" s="76"/>
      <c r="AY109" s="76"/>
      <c r="AZ109" s="76"/>
      <c r="BA109" s="76"/>
      <c r="BB109" s="76"/>
      <c r="BC109" s="76"/>
      <c r="BD109" s="76"/>
      <c r="BE109" s="76"/>
      <c r="BF109" s="76"/>
      <c r="BG109" s="76"/>
    </row>
    <row r="110">
      <c r="A110" s="41"/>
      <c r="B110" s="41" t="s">
        <v>830</v>
      </c>
      <c r="C110" s="77" t="s">
        <v>310</v>
      </c>
      <c r="D110" s="78" t="s">
        <v>831</v>
      </c>
      <c r="E110" s="85" t="s">
        <v>480</v>
      </c>
      <c r="F110" s="124" t="s">
        <v>951</v>
      </c>
      <c r="G110" s="125" t="s">
        <v>1235</v>
      </c>
      <c r="H110" s="125"/>
      <c r="I110" s="125"/>
      <c r="J110" s="125"/>
      <c r="K110" s="125"/>
      <c r="L110" s="125"/>
      <c r="M110" s="79"/>
      <c r="N110" s="41">
        <v>78000.0</v>
      </c>
      <c r="O110" s="41">
        <v>181000.0</v>
      </c>
      <c r="P110" s="41">
        <v>63000.0</v>
      </c>
      <c r="Q110" s="41">
        <v>141000.0</v>
      </c>
      <c r="R110" s="41" t="s">
        <v>832</v>
      </c>
      <c r="S110" s="76"/>
      <c r="T110" s="95">
        <v>9000.0</v>
      </c>
      <c r="U110" s="3">
        <v>2023.0</v>
      </c>
      <c r="V110" s="41">
        <f>Q110</f>
        <v>141000</v>
      </c>
      <c r="W110" s="41" t="s">
        <v>548</v>
      </c>
      <c r="X110" s="41" t="s">
        <v>554</v>
      </c>
      <c r="Y110" s="79" t="s">
        <v>833</v>
      </c>
      <c r="Z110" s="127">
        <f t="shared" si="2"/>
        <v>141000</v>
      </c>
      <c r="AA110" s="76">
        <v>80000.0</v>
      </c>
      <c r="AB110" s="76">
        <v>185000.0</v>
      </c>
      <c r="AC110" s="76">
        <v>61000.0</v>
      </c>
      <c r="AD110" s="76"/>
      <c r="AE110" s="41">
        <v>9000000.0</v>
      </c>
      <c r="AF110" s="76"/>
      <c r="AG110" s="81"/>
      <c r="AH110" s="76"/>
      <c r="AI110" s="76"/>
      <c r="AJ110" s="76"/>
      <c r="AK110" s="76"/>
      <c r="AL110" s="76"/>
      <c r="AM110" s="81"/>
      <c r="AN110" s="76"/>
      <c r="AO110" s="76"/>
      <c r="AP110" s="76"/>
      <c r="AQ110" s="76"/>
      <c r="AR110" s="76"/>
      <c r="AS110" s="76"/>
      <c r="AT110" s="76"/>
      <c r="AU110" s="76"/>
      <c r="AV110" s="76"/>
      <c r="AW110" s="76"/>
      <c r="AX110" s="76"/>
      <c r="AY110" s="76"/>
      <c r="AZ110" s="76"/>
      <c r="BA110" s="76"/>
      <c r="BB110" s="76"/>
      <c r="BC110" s="76"/>
      <c r="BD110" s="76"/>
      <c r="BE110" s="76"/>
      <c r="BF110" s="76"/>
      <c r="BG110" s="76"/>
    </row>
    <row r="111">
      <c r="A111" s="76"/>
      <c r="B111" s="76" t="s">
        <v>141</v>
      </c>
      <c r="C111" s="89"/>
      <c r="D111" s="88" t="s">
        <v>311</v>
      </c>
      <c r="E111" s="85" t="s">
        <v>481</v>
      </c>
      <c r="F111" s="124" t="s">
        <v>1010</v>
      </c>
      <c r="G111" s="125" t="s">
        <v>1236</v>
      </c>
      <c r="H111" s="125"/>
      <c r="I111" s="125"/>
      <c r="J111" s="125"/>
      <c r="K111" s="125"/>
      <c r="L111" s="125"/>
      <c r="M111" s="79"/>
      <c r="N111" s="41">
        <v>3093000.0</v>
      </c>
      <c r="O111" s="76"/>
      <c r="P111" s="41">
        <v>5100.0</v>
      </c>
      <c r="Q111" s="76"/>
      <c r="R111" s="76"/>
      <c r="S111" s="41"/>
      <c r="T111" s="81"/>
      <c r="U111" s="3" t="s">
        <v>1079</v>
      </c>
      <c r="V111" s="76">
        <f>N111+P111</f>
        <v>3098100</v>
      </c>
      <c r="W111" s="41" t="s">
        <v>548</v>
      </c>
      <c r="X111" s="41" t="s">
        <v>554</v>
      </c>
      <c r="Y111" s="79" t="s">
        <v>1237</v>
      </c>
      <c r="Z111" s="127">
        <f t="shared" si="2"/>
        <v>3098100</v>
      </c>
      <c r="AA111" s="76">
        <v>3093000.0</v>
      </c>
      <c r="AB111" s="76">
        <v>5100.0</v>
      </c>
      <c r="AC111" s="76"/>
      <c r="AD111" s="76"/>
      <c r="AE111" s="76"/>
      <c r="AF111" s="76"/>
      <c r="AG111" s="81"/>
      <c r="AH111" s="76"/>
      <c r="AI111" s="76"/>
      <c r="AJ111" s="76"/>
      <c r="AK111" s="76"/>
      <c r="AL111" s="76"/>
      <c r="AM111" s="81"/>
      <c r="AN111" s="76"/>
      <c r="AO111" s="76"/>
      <c r="AP111" s="76"/>
      <c r="AQ111" s="76"/>
      <c r="AR111" s="76"/>
      <c r="AS111" s="76"/>
      <c r="AT111" s="76"/>
      <c r="AU111" s="76"/>
      <c r="AV111" s="76"/>
      <c r="AW111" s="76"/>
      <c r="AX111" s="76"/>
      <c r="AY111" s="76"/>
      <c r="AZ111" s="76"/>
      <c r="BA111" s="76"/>
      <c r="BB111" s="76"/>
      <c r="BC111" s="76"/>
      <c r="BD111" s="76"/>
      <c r="BE111" s="76"/>
      <c r="BF111" s="76"/>
      <c r="BG111" s="76"/>
    </row>
    <row r="112">
      <c r="A112" s="76"/>
      <c r="B112" s="76" t="s">
        <v>189</v>
      </c>
      <c r="C112" s="94" t="s">
        <v>358</v>
      </c>
      <c r="D112" s="18" t="s">
        <v>443</v>
      </c>
      <c r="E112" s="108" t="s">
        <v>835</v>
      </c>
      <c r="F112" s="134" t="s">
        <v>982</v>
      </c>
      <c r="G112" s="135" t="s">
        <v>1238</v>
      </c>
      <c r="H112" s="135"/>
      <c r="I112" s="135"/>
      <c r="J112" s="135"/>
      <c r="K112" s="135"/>
      <c r="L112" s="135"/>
      <c r="M112" s="108"/>
      <c r="N112" s="76"/>
      <c r="O112" s="76"/>
      <c r="P112" s="76"/>
      <c r="Q112" s="76"/>
      <c r="R112" s="76"/>
      <c r="S112" s="41">
        <v>525.0</v>
      </c>
      <c r="T112" s="81"/>
      <c r="U112" s="3">
        <v>2023.0</v>
      </c>
      <c r="V112" s="76">
        <f>10.3+0.1+28.9</f>
        <v>39.3</v>
      </c>
      <c r="W112" s="41" t="s">
        <v>548</v>
      </c>
      <c r="X112" s="76">
        <f>0.5+0.1+66.6+0.2+0.3+17.3+5+22.3+366.9+6.4</f>
        <v>485.6</v>
      </c>
      <c r="Y112" s="79" t="s">
        <v>836</v>
      </c>
      <c r="Z112" s="127">
        <f t="shared" si="2"/>
        <v>524.9</v>
      </c>
      <c r="AA112" s="76"/>
      <c r="AB112" s="76"/>
      <c r="AC112" s="76"/>
      <c r="AD112" s="76"/>
      <c r="AE112" s="76"/>
      <c r="AF112" s="76"/>
      <c r="AG112" s="81"/>
      <c r="AH112" s="76"/>
      <c r="AI112" s="76"/>
      <c r="AJ112" s="76"/>
      <c r="AK112" s="76"/>
      <c r="AL112" s="76"/>
      <c r="AM112" s="81"/>
      <c r="AN112" s="76"/>
      <c r="AO112" s="76"/>
      <c r="AP112" s="76"/>
      <c r="AQ112" s="76"/>
      <c r="AR112" s="76"/>
      <c r="AS112" s="76"/>
      <c r="AT112" s="76"/>
      <c r="AU112" s="76"/>
      <c r="AV112" s="76"/>
      <c r="AW112" s="76"/>
      <c r="AX112" s="76"/>
      <c r="AY112" s="76"/>
      <c r="AZ112" s="76"/>
      <c r="BA112" s="76"/>
      <c r="BB112" s="76"/>
      <c r="BC112" s="76"/>
      <c r="BD112" s="76"/>
      <c r="BE112" s="76"/>
      <c r="BF112" s="76"/>
      <c r="BG112" s="76"/>
    </row>
    <row r="113">
      <c r="A113" s="41"/>
      <c r="B113" s="41" t="s">
        <v>840</v>
      </c>
      <c r="C113" s="77" t="s">
        <v>312</v>
      </c>
      <c r="D113" s="88" t="s">
        <v>425</v>
      </c>
      <c r="E113" s="79" t="s">
        <v>1239</v>
      </c>
      <c r="F113" s="124" t="s">
        <v>989</v>
      </c>
      <c r="G113" s="125" t="s">
        <v>1240</v>
      </c>
      <c r="H113" s="125"/>
      <c r="I113" s="125"/>
      <c r="J113" s="125"/>
      <c r="K113" s="125"/>
      <c r="L113" s="125"/>
      <c r="M113" s="79"/>
      <c r="N113" s="41">
        <v>258000.0</v>
      </c>
      <c r="O113" s="41">
        <v>33000.0</v>
      </c>
      <c r="P113" s="41">
        <v>60000.0</v>
      </c>
      <c r="Q113" s="76"/>
      <c r="R113" s="41">
        <v>521000.0</v>
      </c>
      <c r="S113" s="41">
        <v>843000.0</v>
      </c>
      <c r="T113" s="81"/>
      <c r="U113" s="3">
        <v>2023.0</v>
      </c>
      <c r="V113" s="76">
        <f>N113+P113</f>
        <v>318000</v>
      </c>
      <c r="W113" s="41" t="s">
        <v>548</v>
      </c>
      <c r="X113" s="76">
        <f t="shared" ref="X113:X115" si="34">R113</f>
        <v>521000</v>
      </c>
      <c r="Y113" s="79" t="s">
        <v>841</v>
      </c>
      <c r="Z113" s="127">
        <f t="shared" si="2"/>
        <v>839000</v>
      </c>
      <c r="AA113" s="76"/>
      <c r="AB113" s="76"/>
      <c r="AC113" s="76"/>
      <c r="AD113" s="76"/>
      <c r="AE113" s="76"/>
      <c r="AF113" s="76"/>
      <c r="AG113" s="81"/>
      <c r="AH113" s="76"/>
      <c r="AI113" s="76"/>
      <c r="AJ113" s="76"/>
      <c r="AK113" s="76"/>
      <c r="AL113" s="76"/>
      <c r="AM113" s="81"/>
      <c r="AN113" s="76"/>
      <c r="AO113" s="76"/>
      <c r="AP113" s="76"/>
      <c r="AQ113" s="76"/>
      <c r="AR113" s="76"/>
      <c r="AS113" s="76"/>
      <c r="AT113" s="76"/>
      <c r="AU113" s="76"/>
      <c r="AV113" s="76"/>
      <c r="AW113" s="76"/>
      <c r="AX113" s="76"/>
      <c r="AY113" s="76"/>
      <c r="AZ113" s="76"/>
      <c r="BA113" s="76"/>
      <c r="BB113" s="76"/>
      <c r="BC113" s="76"/>
      <c r="BD113" s="76"/>
      <c r="BE113" s="76"/>
      <c r="BF113" s="76"/>
      <c r="BG113" s="76"/>
    </row>
    <row r="114">
      <c r="A114" s="76"/>
      <c r="B114" s="130" t="s">
        <v>1241</v>
      </c>
      <c r="C114" s="88" t="s">
        <v>313</v>
      </c>
      <c r="D114" s="78" t="s">
        <v>1242</v>
      </c>
      <c r="E114" s="79"/>
      <c r="F114" s="124" t="s">
        <v>952</v>
      </c>
      <c r="G114" s="84"/>
      <c r="H114" s="84"/>
      <c r="I114" s="84"/>
      <c r="J114" s="84"/>
      <c r="K114" s="84"/>
      <c r="L114" s="84"/>
      <c r="M114" s="79"/>
      <c r="N114" s="41">
        <v>5567.0</v>
      </c>
      <c r="O114" s="76"/>
      <c r="P114" s="41">
        <v>1194.0</v>
      </c>
      <c r="Q114" s="41">
        <v>6761.0</v>
      </c>
      <c r="R114" s="41">
        <v>3200.0</v>
      </c>
      <c r="S114" s="41">
        <v>9960.0</v>
      </c>
      <c r="T114" s="81"/>
      <c r="U114" s="3">
        <v>2023.0</v>
      </c>
      <c r="V114" s="76">
        <f>Q114</f>
        <v>6761</v>
      </c>
      <c r="W114" s="41" t="s">
        <v>548</v>
      </c>
      <c r="X114" s="76">
        <f t="shared" si="34"/>
        <v>3200</v>
      </c>
      <c r="Y114" s="79" t="s">
        <v>1243</v>
      </c>
      <c r="Z114" s="127">
        <f t="shared" si="2"/>
        <v>9961</v>
      </c>
      <c r="AA114" s="41">
        <v>4086.0</v>
      </c>
      <c r="AB114" s="76"/>
      <c r="AC114" s="41">
        <v>854.0</v>
      </c>
      <c r="AD114" s="41">
        <v>4940.0</v>
      </c>
      <c r="AE114" s="41">
        <v>744.0</v>
      </c>
      <c r="AF114" s="41">
        <v>5684.0</v>
      </c>
      <c r="AG114" s="81"/>
      <c r="AH114" s="76"/>
      <c r="AI114" s="76"/>
      <c r="AJ114" s="76"/>
      <c r="AK114" s="76"/>
      <c r="AL114" s="76"/>
      <c r="AM114" s="81"/>
      <c r="AN114" s="76"/>
      <c r="AO114" s="76"/>
      <c r="AP114" s="76"/>
      <c r="AQ114" s="76"/>
      <c r="AR114" s="76"/>
      <c r="AS114" s="76"/>
      <c r="AT114" s="76"/>
      <c r="AU114" s="76"/>
      <c r="AV114" s="76"/>
      <c r="AW114" s="76"/>
      <c r="AX114" s="76"/>
      <c r="AY114" s="76"/>
      <c r="AZ114" s="76"/>
      <c r="BA114" s="76"/>
      <c r="BB114" s="76"/>
      <c r="BC114" s="76"/>
      <c r="BD114" s="76"/>
      <c r="BE114" s="76"/>
      <c r="BF114" s="76"/>
      <c r="BG114" s="76"/>
    </row>
    <row r="115">
      <c r="A115" s="41"/>
      <c r="B115" s="41" t="s">
        <v>842</v>
      </c>
      <c r="C115" s="77" t="s">
        <v>314</v>
      </c>
      <c r="D115" s="78" t="s">
        <v>843</v>
      </c>
      <c r="E115" s="85"/>
      <c r="F115" s="124" t="s">
        <v>958</v>
      </c>
      <c r="G115" s="125" t="s">
        <v>1244</v>
      </c>
      <c r="H115" s="125"/>
      <c r="I115" s="125"/>
      <c r="J115" s="125"/>
      <c r="K115" s="125"/>
      <c r="L115" s="125"/>
      <c r="M115" s="79"/>
      <c r="N115" s="41">
        <v>796.0</v>
      </c>
      <c r="O115" s="41">
        <v>5375.0</v>
      </c>
      <c r="P115" s="41">
        <v>777.0</v>
      </c>
      <c r="Q115" s="76"/>
      <c r="R115" s="41">
        <v>11678.0</v>
      </c>
      <c r="S115" s="76"/>
      <c r="T115" s="81"/>
      <c r="U115" s="3">
        <v>2023.0</v>
      </c>
      <c r="V115" s="76">
        <f>N115+P115</f>
        <v>1573</v>
      </c>
      <c r="W115" s="41" t="s">
        <v>548</v>
      </c>
      <c r="X115" s="76">
        <f t="shared" si="34"/>
        <v>11678</v>
      </c>
      <c r="Y115" s="79" t="s">
        <v>1245</v>
      </c>
      <c r="Z115" s="127">
        <f t="shared" si="2"/>
        <v>13251</v>
      </c>
      <c r="AA115" s="76"/>
      <c r="AB115" s="76"/>
      <c r="AC115" s="76"/>
      <c r="AD115" s="76"/>
      <c r="AE115" s="76"/>
      <c r="AF115" s="76"/>
      <c r="AG115" s="81"/>
      <c r="AH115" s="76"/>
      <c r="AI115" s="76"/>
      <c r="AJ115" s="76"/>
      <c r="AK115" s="76"/>
      <c r="AL115" s="76"/>
      <c r="AM115" s="81"/>
      <c r="AN115" s="76"/>
      <c r="AO115" s="76"/>
      <c r="AP115" s="76"/>
      <c r="AQ115" s="76"/>
      <c r="AR115" s="76"/>
      <c r="AS115" s="76"/>
      <c r="AT115" s="76"/>
      <c r="AU115" s="76"/>
      <c r="AV115" s="76"/>
      <c r="AW115" s="76"/>
      <c r="AX115" s="76"/>
      <c r="AY115" s="76"/>
      <c r="AZ115" s="76"/>
      <c r="BA115" s="76"/>
      <c r="BB115" s="76"/>
      <c r="BC115" s="76"/>
      <c r="BD115" s="76"/>
      <c r="BE115" s="76"/>
      <c r="BF115" s="76"/>
      <c r="BG115" s="76"/>
    </row>
    <row r="116">
      <c r="A116" s="76"/>
      <c r="B116" s="76" t="s">
        <v>145</v>
      </c>
      <c r="C116" s="88" t="s">
        <v>315</v>
      </c>
      <c r="D116" s="90" t="s">
        <v>315</v>
      </c>
      <c r="E116" s="85" t="s">
        <v>475</v>
      </c>
      <c r="F116" s="124" t="s">
        <v>1011</v>
      </c>
      <c r="G116" s="77"/>
      <c r="H116" s="77"/>
      <c r="I116" s="77"/>
      <c r="J116" s="77"/>
      <c r="K116" s="77"/>
      <c r="L116" s="77"/>
      <c r="M116" s="85"/>
      <c r="N116" s="76"/>
      <c r="O116" s="76"/>
      <c r="P116" s="76"/>
      <c r="Q116" s="76"/>
      <c r="R116" s="76"/>
      <c r="S116" s="76"/>
      <c r="T116" s="81"/>
      <c r="U116" s="3">
        <v>2022.0</v>
      </c>
      <c r="V116" s="76">
        <f>AA116+AC116</f>
        <v>391</v>
      </c>
      <c r="W116" s="41" t="s">
        <v>508</v>
      </c>
      <c r="X116" s="76">
        <f>AE116</f>
        <v>135</v>
      </c>
      <c r="Y116" s="79" t="s">
        <v>1246</v>
      </c>
      <c r="Z116" s="127">
        <f t="shared" si="2"/>
        <v>526</v>
      </c>
      <c r="AA116" s="41">
        <v>225.0</v>
      </c>
      <c r="AB116" s="76"/>
      <c r="AC116" s="41">
        <v>166.0</v>
      </c>
      <c r="AD116" s="76"/>
      <c r="AE116" s="41">
        <v>135.0</v>
      </c>
      <c r="AF116" s="41">
        <v>556.0</v>
      </c>
      <c r="AG116" s="81"/>
      <c r="AH116" s="76"/>
      <c r="AI116" s="76"/>
      <c r="AJ116" s="76"/>
      <c r="AK116" s="76"/>
      <c r="AL116" s="76"/>
      <c r="AM116" s="81"/>
      <c r="AN116" s="76"/>
      <c r="AO116" s="76"/>
      <c r="AP116" s="76"/>
      <c r="AQ116" s="76"/>
      <c r="AR116" s="76"/>
      <c r="AS116" s="76"/>
      <c r="AT116" s="76"/>
      <c r="AU116" s="76"/>
      <c r="AV116" s="76"/>
      <c r="AW116" s="76"/>
      <c r="AX116" s="76"/>
      <c r="AY116" s="76"/>
      <c r="AZ116" s="76"/>
      <c r="BA116" s="76"/>
      <c r="BB116" s="76"/>
      <c r="BC116" s="76"/>
      <c r="BD116" s="76"/>
      <c r="BE116" s="76"/>
      <c r="BF116" s="76"/>
      <c r="BG116" s="76"/>
    </row>
    <row r="117">
      <c r="A117" s="76"/>
      <c r="B117" s="76" t="s">
        <v>146</v>
      </c>
      <c r="C117" s="88" t="s">
        <v>316</v>
      </c>
      <c r="D117" s="78" t="s">
        <v>847</v>
      </c>
      <c r="E117" s="85"/>
      <c r="F117" s="124" t="s">
        <v>952</v>
      </c>
      <c r="G117" s="84" t="s">
        <v>951</v>
      </c>
      <c r="H117" s="84"/>
      <c r="I117" s="84"/>
      <c r="J117" s="84"/>
      <c r="K117" s="84"/>
      <c r="L117" s="84"/>
      <c r="M117" s="79"/>
      <c r="N117" s="41">
        <v>126606.0</v>
      </c>
      <c r="O117" s="76"/>
      <c r="P117" s="41">
        <v>21300.0</v>
      </c>
      <c r="Q117" s="76"/>
      <c r="R117" s="41">
        <v>1768814.0</v>
      </c>
      <c r="S117" s="41">
        <v>1916720.0</v>
      </c>
      <c r="T117" s="81"/>
      <c r="U117" s="3">
        <v>2023.0</v>
      </c>
      <c r="V117" s="76">
        <f>N117+P117</f>
        <v>147906</v>
      </c>
      <c r="W117" s="41" t="s">
        <v>548</v>
      </c>
      <c r="X117" s="76">
        <f t="shared" ref="X117:X118" si="35">R117</f>
        <v>1768814</v>
      </c>
      <c r="Y117" s="79" t="s">
        <v>848</v>
      </c>
      <c r="Z117" s="127">
        <f t="shared" si="2"/>
        <v>1916720</v>
      </c>
      <c r="AA117" s="76"/>
      <c r="AB117" s="76"/>
      <c r="AC117" s="76"/>
      <c r="AD117" s="76"/>
      <c r="AE117" s="76"/>
      <c r="AF117" s="76"/>
      <c r="AG117" s="81"/>
      <c r="AH117" s="76"/>
      <c r="AI117" s="76"/>
      <c r="AJ117" s="76"/>
      <c r="AK117" s="76"/>
      <c r="AL117" s="76"/>
      <c r="AM117" s="81"/>
      <c r="AN117" s="76"/>
      <c r="AO117" s="76"/>
      <c r="AP117" s="76"/>
      <c r="AQ117" s="76"/>
      <c r="AR117" s="76"/>
      <c r="AS117" s="76"/>
      <c r="AT117" s="76"/>
      <c r="AU117" s="76"/>
      <c r="AV117" s="76"/>
      <c r="AW117" s="76"/>
      <c r="AX117" s="76"/>
      <c r="AY117" s="76"/>
      <c r="AZ117" s="76"/>
      <c r="BA117" s="76"/>
      <c r="BB117" s="76"/>
      <c r="BC117" s="76"/>
      <c r="BD117" s="76"/>
      <c r="BE117" s="76"/>
      <c r="BF117" s="76"/>
      <c r="BG117" s="76"/>
    </row>
    <row r="118">
      <c r="A118" s="41"/>
      <c r="B118" s="41" t="s">
        <v>849</v>
      </c>
      <c r="C118" s="88" t="s">
        <v>317</v>
      </c>
      <c r="D118" s="78" t="s">
        <v>850</v>
      </c>
      <c r="E118" s="79"/>
      <c r="F118" s="124" t="s">
        <v>952</v>
      </c>
      <c r="G118" s="84"/>
      <c r="H118" s="84"/>
      <c r="I118" s="84"/>
      <c r="J118" s="84"/>
      <c r="K118" s="84"/>
      <c r="L118" s="84"/>
      <c r="M118" s="79"/>
      <c r="N118" s="41">
        <v>540.0</v>
      </c>
      <c r="O118" s="41">
        <v>7688.0</v>
      </c>
      <c r="P118" s="41">
        <v>7462.0</v>
      </c>
      <c r="Q118" s="41">
        <v>8001.0</v>
      </c>
      <c r="R118" s="41">
        <v>134124.0</v>
      </c>
      <c r="S118" s="76"/>
      <c r="T118" s="81"/>
      <c r="U118" s="3">
        <v>2023.0</v>
      </c>
      <c r="V118" s="76">
        <f>Q118</f>
        <v>8001</v>
      </c>
      <c r="W118" s="41" t="s">
        <v>548</v>
      </c>
      <c r="X118" s="76">
        <f t="shared" si="35"/>
        <v>134124</v>
      </c>
      <c r="Y118" s="79" t="s">
        <v>851</v>
      </c>
      <c r="Z118" s="127">
        <f t="shared" si="2"/>
        <v>142125</v>
      </c>
      <c r="AA118" s="41">
        <v>284.0</v>
      </c>
      <c r="AB118" s="41">
        <v>7580.0</v>
      </c>
      <c r="AC118" s="41">
        <v>7388.0</v>
      </c>
      <c r="AD118" s="41">
        <v>7672.0</v>
      </c>
      <c r="AE118" s="41">
        <v>155310.0</v>
      </c>
      <c r="AF118" s="76"/>
      <c r="AG118" s="81"/>
      <c r="AH118" s="76"/>
      <c r="AI118" s="76"/>
      <c r="AJ118" s="76"/>
      <c r="AK118" s="76"/>
      <c r="AL118" s="76"/>
      <c r="AM118" s="81"/>
      <c r="AN118" s="76"/>
      <c r="AO118" s="76"/>
      <c r="AP118" s="76"/>
      <c r="AQ118" s="76"/>
      <c r="AR118" s="76"/>
      <c r="AS118" s="76"/>
      <c r="AT118" s="76"/>
      <c r="AU118" s="76"/>
      <c r="AV118" s="76"/>
      <c r="AW118" s="76"/>
      <c r="AX118" s="76"/>
      <c r="AY118" s="76"/>
      <c r="AZ118" s="76"/>
      <c r="BA118" s="76"/>
      <c r="BB118" s="76"/>
      <c r="BC118" s="76"/>
      <c r="BD118" s="76"/>
      <c r="BE118" s="76"/>
      <c r="BF118" s="76"/>
      <c r="BG118" s="76"/>
    </row>
    <row r="119">
      <c r="B119" s="96" t="s">
        <v>183</v>
      </c>
      <c r="C119" s="94" t="s">
        <v>352</v>
      </c>
      <c r="D119" s="78" t="s">
        <v>852</v>
      </c>
      <c r="E119" s="79" t="s">
        <v>1247</v>
      </c>
      <c r="F119" s="124" t="s">
        <v>951</v>
      </c>
      <c r="G119" s="84" t="s">
        <v>951</v>
      </c>
      <c r="H119" s="84"/>
      <c r="I119" s="84"/>
      <c r="J119" s="84"/>
      <c r="K119" s="84"/>
      <c r="L119" s="84"/>
      <c r="M119" s="79"/>
      <c r="N119" s="76"/>
      <c r="O119" s="76"/>
      <c r="P119" s="76"/>
      <c r="Q119" s="76"/>
      <c r="R119" s="76"/>
      <c r="S119" s="76"/>
      <c r="T119" s="81"/>
      <c r="U119" s="3">
        <v>2023.0</v>
      </c>
      <c r="V119" s="41" t="s">
        <v>554</v>
      </c>
      <c r="W119" s="41" t="s">
        <v>554</v>
      </c>
      <c r="X119" s="41" t="s">
        <v>554</v>
      </c>
      <c r="Y119" s="79" t="s">
        <v>853</v>
      </c>
      <c r="Z119" s="127" t="str">
        <f t="shared" si="2"/>
        <v>n.a</v>
      </c>
      <c r="AA119" s="76"/>
      <c r="AB119" s="76"/>
      <c r="AC119" s="76"/>
      <c r="AD119" s="76"/>
      <c r="AE119" s="76"/>
      <c r="AF119" s="76"/>
      <c r="AG119" s="81"/>
      <c r="AH119" s="76"/>
      <c r="AI119" s="76"/>
      <c r="AJ119" s="76"/>
      <c r="AK119" s="76"/>
      <c r="AL119" s="76"/>
      <c r="AM119" s="81"/>
      <c r="AN119" s="76"/>
      <c r="AO119" s="76"/>
      <c r="AP119" s="76"/>
      <c r="AQ119" s="76"/>
      <c r="AR119" s="76"/>
      <c r="AS119" s="76"/>
      <c r="AT119" s="76"/>
      <c r="AU119" s="76"/>
      <c r="AV119" s="76"/>
      <c r="AW119" s="76"/>
      <c r="AX119" s="76"/>
      <c r="AY119" s="76"/>
      <c r="AZ119" s="76"/>
      <c r="BA119" s="76"/>
      <c r="BB119" s="76"/>
      <c r="BC119" s="76"/>
      <c r="BD119" s="76"/>
      <c r="BE119" s="76"/>
      <c r="BF119" s="76"/>
      <c r="BG119" s="76"/>
    </row>
    <row r="120">
      <c r="A120" s="76"/>
      <c r="B120" s="76" t="s">
        <v>148</v>
      </c>
      <c r="C120" s="77" t="s">
        <v>318</v>
      </c>
      <c r="D120" s="88" t="s">
        <v>427</v>
      </c>
      <c r="E120" s="85"/>
      <c r="F120" s="124" t="s">
        <v>952</v>
      </c>
      <c r="G120" s="84" t="s">
        <v>951</v>
      </c>
      <c r="H120" s="84"/>
      <c r="I120" s="84"/>
      <c r="J120" s="84"/>
      <c r="K120" s="84"/>
      <c r="L120" s="84"/>
      <c r="M120" s="79"/>
      <c r="N120" s="41">
        <v>146000.0</v>
      </c>
      <c r="O120" s="41">
        <v>35000.0</v>
      </c>
      <c r="P120" s="41">
        <v>16000.0</v>
      </c>
      <c r="Q120" s="76"/>
      <c r="R120" s="41">
        <v>1014000.0</v>
      </c>
      <c r="S120" s="76"/>
      <c r="T120" s="95">
        <v>49000.0</v>
      </c>
      <c r="U120" s="3">
        <v>2023.0</v>
      </c>
      <c r="V120" s="41">
        <f>N120+P120</f>
        <v>162000</v>
      </c>
      <c r="W120" s="41" t="s">
        <v>548</v>
      </c>
      <c r="X120" s="41">
        <f>R120</f>
        <v>1014000</v>
      </c>
      <c r="Y120" s="79" t="s">
        <v>854</v>
      </c>
      <c r="Z120" s="127">
        <f t="shared" si="2"/>
        <v>1176000</v>
      </c>
      <c r="AA120" s="76">
        <v>164000.0</v>
      </c>
      <c r="AB120" s="76">
        <v>36000.0</v>
      </c>
      <c r="AC120" s="76">
        <v>18000.0</v>
      </c>
      <c r="AD120" s="76"/>
      <c r="AE120" s="76">
        <v>1688000.0</v>
      </c>
      <c r="AF120" s="76"/>
      <c r="AG120" s="81">
        <v>33000.0</v>
      </c>
      <c r="AH120" s="76">
        <v>194000.0</v>
      </c>
      <c r="AI120" s="76">
        <v>35000.0</v>
      </c>
      <c r="AJ120" s="76">
        <v>22000.0</v>
      </c>
      <c r="AK120" s="76"/>
      <c r="AL120" s="76">
        <v>1706000.0</v>
      </c>
      <c r="AM120" s="81"/>
      <c r="AN120" s="76">
        <v>22000.0</v>
      </c>
      <c r="AO120" s="76">
        <v>193000.0</v>
      </c>
      <c r="AP120" s="76">
        <v>38000.0</v>
      </c>
      <c r="AQ120" s="76">
        <v>72000.0</v>
      </c>
      <c r="AR120" s="76">
        <v>1945000.0</v>
      </c>
      <c r="AS120" s="76"/>
      <c r="AT120" s="76">
        <v>17000.0</v>
      </c>
      <c r="AU120" s="76">
        <v>213000.0</v>
      </c>
      <c r="AV120" s="76">
        <v>43000.0</v>
      </c>
      <c r="AW120" s="76">
        <v>78000.0</v>
      </c>
      <c r="AX120" s="76"/>
      <c r="AY120" s="76"/>
      <c r="AZ120" s="76">
        <v>20000.0</v>
      </c>
      <c r="BA120" s="76">
        <v>322000.0</v>
      </c>
      <c r="BB120" s="76">
        <v>43000.0</v>
      </c>
      <c r="BC120" s="76">
        <v>80000.0</v>
      </c>
      <c r="BD120" s="76"/>
      <c r="BE120" s="76"/>
      <c r="BF120" s="76"/>
      <c r="BG120" s="76"/>
    </row>
    <row r="121">
      <c r="A121" s="76"/>
      <c r="B121" s="76" t="s">
        <v>149</v>
      </c>
      <c r="C121" s="77" t="s">
        <v>319</v>
      </c>
      <c r="D121" s="88" t="s">
        <v>428</v>
      </c>
      <c r="E121" s="79" t="s">
        <v>1248</v>
      </c>
      <c r="F121" s="124" t="s">
        <v>967</v>
      </c>
      <c r="G121" s="125" t="s">
        <v>967</v>
      </c>
      <c r="H121" s="125"/>
      <c r="I121" s="125"/>
      <c r="J121" s="125"/>
      <c r="K121" s="125"/>
      <c r="L121" s="125"/>
      <c r="M121" s="79"/>
      <c r="N121" s="41">
        <v>49716.0</v>
      </c>
      <c r="O121" s="41">
        <v>447320.0</v>
      </c>
      <c r="P121" s="41">
        <v>204024.0</v>
      </c>
      <c r="Q121" s="41">
        <v>253740.0</v>
      </c>
      <c r="R121" s="41" t="s">
        <v>855</v>
      </c>
      <c r="S121" s="76"/>
      <c r="T121" s="81"/>
      <c r="U121" s="3">
        <v>2023.0</v>
      </c>
      <c r="V121" s="76">
        <f>Q121</f>
        <v>253740</v>
      </c>
      <c r="W121" s="41" t="s">
        <v>548</v>
      </c>
      <c r="X121" s="76">
        <f>1614721+163726+10386 </f>
        <v>1788833</v>
      </c>
      <c r="Y121" s="79" t="s">
        <v>856</v>
      </c>
      <c r="Z121" s="127">
        <f t="shared" si="2"/>
        <v>2042573</v>
      </c>
      <c r="AA121" s="76"/>
      <c r="AB121" s="76"/>
      <c r="AC121" s="76"/>
      <c r="AD121" s="76"/>
      <c r="AE121" s="76"/>
      <c r="AF121" s="76"/>
      <c r="AG121" s="81"/>
      <c r="AH121" s="76"/>
      <c r="AI121" s="76"/>
      <c r="AJ121" s="76"/>
      <c r="AK121" s="76"/>
      <c r="AL121" s="76"/>
      <c r="AM121" s="81"/>
      <c r="AN121" s="76"/>
      <c r="AO121" s="76"/>
      <c r="AP121" s="76"/>
      <c r="AQ121" s="76"/>
      <c r="AR121" s="76"/>
      <c r="AS121" s="76"/>
      <c r="AT121" s="76"/>
      <c r="AU121" s="76"/>
      <c r="AV121" s="76"/>
      <c r="AW121" s="76"/>
      <c r="AX121" s="76"/>
      <c r="AY121" s="76"/>
      <c r="AZ121" s="76"/>
      <c r="BA121" s="76"/>
      <c r="BB121" s="76"/>
      <c r="BC121" s="76"/>
      <c r="BD121" s="76"/>
      <c r="BE121" s="76"/>
      <c r="BF121" s="76"/>
      <c r="BG121" s="76"/>
    </row>
    <row r="122">
      <c r="A122" s="76"/>
      <c r="B122" s="76" t="s">
        <v>150</v>
      </c>
      <c r="C122" s="77" t="s">
        <v>320</v>
      </c>
      <c r="D122" s="88" t="s">
        <v>429</v>
      </c>
      <c r="E122" s="112"/>
      <c r="F122" s="134" t="s">
        <v>1001</v>
      </c>
      <c r="G122" s="135" t="s">
        <v>1249</v>
      </c>
      <c r="H122" s="135"/>
      <c r="I122" s="135"/>
      <c r="J122" s="135"/>
      <c r="K122" s="135"/>
      <c r="L122" s="135"/>
      <c r="M122" s="108"/>
      <c r="N122" s="41">
        <v>92000.0</v>
      </c>
      <c r="O122" s="41">
        <v>1000.0</v>
      </c>
      <c r="P122" s="41">
        <v>2700.0</v>
      </c>
      <c r="Q122" s="76"/>
      <c r="R122" s="41">
        <v>2245000.0</v>
      </c>
      <c r="S122" s="76"/>
      <c r="T122" s="95">
        <v>6502000.0</v>
      </c>
      <c r="U122" s="3">
        <v>2023.0</v>
      </c>
      <c r="V122" s="41">
        <f t="shared" ref="V122:V125" si="36">N122+P122</f>
        <v>94700</v>
      </c>
      <c r="W122" s="41" t="s">
        <v>548</v>
      </c>
      <c r="X122" s="41">
        <f>R122</f>
        <v>2245000</v>
      </c>
      <c r="Y122" s="79" t="s">
        <v>858</v>
      </c>
      <c r="Z122" s="127">
        <f t="shared" si="2"/>
        <v>2339700</v>
      </c>
      <c r="AA122" s="76"/>
      <c r="AB122" s="76"/>
      <c r="AC122" s="76"/>
      <c r="AD122" s="76"/>
      <c r="AE122" s="76"/>
      <c r="AF122" s="76"/>
      <c r="AG122" s="81"/>
      <c r="AH122" s="76"/>
      <c r="AI122" s="76"/>
      <c r="AJ122" s="76"/>
      <c r="AK122" s="76"/>
      <c r="AL122" s="76"/>
      <c r="AM122" s="81"/>
      <c r="AN122" s="76"/>
      <c r="AO122" s="76"/>
      <c r="AP122" s="76"/>
      <c r="AQ122" s="76"/>
      <c r="AR122" s="76"/>
      <c r="AS122" s="76"/>
      <c r="AT122" s="76"/>
      <c r="AU122" s="76"/>
      <c r="AV122" s="76"/>
      <c r="AW122" s="76"/>
      <c r="AX122" s="76"/>
      <c r="AY122" s="76"/>
      <c r="AZ122" s="76"/>
      <c r="BA122" s="76"/>
      <c r="BB122" s="76"/>
      <c r="BC122" s="76"/>
      <c r="BD122" s="76"/>
      <c r="BE122" s="76"/>
      <c r="BF122" s="76"/>
      <c r="BG122" s="76"/>
    </row>
    <row r="123">
      <c r="A123" s="76"/>
      <c r="B123" s="76" t="s">
        <v>151</v>
      </c>
      <c r="C123" s="94" t="s">
        <v>321</v>
      </c>
      <c r="D123" s="18" t="s">
        <v>430</v>
      </c>
      <c r="E123" s="108" t="s">
        <v>1250</v>
      </c>
      <c r="F123" s="134" t="s">
        <v>951</v>
      </c>
      <c r="G123" s="135" t="s">
        <v>975</v>
      </c>
      <c r="H123" s="135"/>
      <c r="I123" s="135"/>
      <c r="J123" s="135"/>
      <c r="K123" s="135"/>
      <c r="L123" s="135"/>
      <c r="M123" s="108"/>
      <c r="N123" s="41">
        <v>9915000.0</v>
      </c>
      <c r="O123" s="76"/>
      <c r="P123" s="41">
        <v>1157000.0</v>
      </c>
      <c r="Q123" s="76"/>
      <c r="R123" s="76"/>
      <c r="S123" s="76"/>
      <c r="T123" s="81"/>
      <c r="U123" s="3">
        <v>2023.0</v>
      </c>
      <c r="V123" s="76">
        <f t="shared" si="36"/>
        <v>11072000</v>
      </c>
      <c r="W123" s="41" t="s">
        <v>548</v>
      </c>
      <c r="X123" s="41" t="s">
        <v>554</v>
      </c>
      <c r="Y123" s="79" t="s">
        <v>1251</v>
      </c>
      <c r="Z123" s="127">
        <f t="shared" si="2"/>
        <v>11072000</v>
      </c>
      <c r="AA123" s="41">
        <v>9844000.0</v>
      </c>
      <c r="AB123" s="76"/>
      <c r="AC123" s="41">
        <v>1179.0</v>
      </c>
      <c r="AD123" s="76"/>
      <c r="AE123" s="41">
        <v>1.1352E7</v>
      </c>
      <c r="AF123" s="41">
        <v>2.2375E7</v>
      </c>
      <c r="AG123" s="81"/>
      <c r="AH123" s="76"/>
      <c r="AI123" s="76"/>
      <c r="AJ123" s="76"/>
      <c r="AK123" s="76"/>
      <c r="AL123" s="76"/>
      <c r="AM123" s="81"/>
      <c r="AN123" s="76"/>
      <c r="AO123" s="76"/>
      <c r="AP123" s="76"/>
      <c r="AQ123" s="76"/>
      <c r="AR123" s="76"/>
      <c r="AS123" s="76"/>
      <c r="AT123" s="76"/>
      <c r="AU123" s="76"/>
      <c r="AV123" s="76"/>
      <c r="AW123" s="76"/>
      <c r="AX123" s="76"/>
      <c r="AY123" s="76"/>
      <c r="AZ123" s="76"/>
      <c r="BA123" s="76"/>
      <c r="BB123" s="76"/>
      <c r="BC123" s="76"/>
      <c r="BD123" s="76"/>
      <c r="BE123" s="76"/>
      <c r="BF123" s="76"/>
      <c r="BG123" s="76"/>
    </row>
    <row r="124">
      <c r="A124" s="76"/>
      <c r="B124" s="130" t="s">
        <v>1252</v>
      </c>
      <c r="C124" s="94" t="s">
        <v>322</v>
      </c>
      <c r="D124" s="78" t="s">
        <v>1253</v>
      </c>
      <c r="E124" s="79"/>
      <c r="F124" s="124" t="s">
        <v>1254</v>
      </c>
      <c r="G124" s="84"/>
      <c r="H124" s="84"/>
      <c r="I124" s="84"/>
      <c r="J124" s="84"/>
      <c r="K124" s="84"/>
      <c r="L124" s="84"/>
      <c r="M124" s="79"/>
      <c r="N124" s="41">
        <v>78.0</v>
      </c>
      <c r="O124" s="41">
        <v>492.0</v>
      </c>
      <c r="P124" s="41">
        <v>399.0</v>
      </c>
      <c r="Q124" s="76"/>
      <c r="R124" s="41">
        <v>52588.0</v>
      </c>
      <c r="S124" s="41">
        <v>53064.0</v>
      </c>
      <c r="T124" s="81"/>
      <c r="U124" s="3">
        <v>2023.0</v>
      </c>
      <c r="V124" s="76">
        <f t="shared" si="36"/>
        <v>477</v>
      </c>
      <c r="W124" s="41" t="s">
        <v>548</v>
      </c>
      <c r="X124" s="76">
        <f t="shared" ref="X124:X125" si="37">R124</f>
        <v>52588</v>
      </c>
      <c r="Y124" s="79" t="s">
        <v>1255</v>
      </c>
      <c r="Z124" s="127">
        <f t="shared" si="2"/>
        <v>53065</v>
      </c>
      <c r="AA124" s="41">
        <v>74.0</v>
      </c>
      <c r="AB124" s="76"/>
      <c r="AC124" s="41">
        <v>493.0</v>
      </c>
      <c r="AD124" s="76"/>
      <c r="AE124" s="41">
        <v>56827.0</v>
      </c>
      <c r="AF124" s="41">
        <v>57394.0</v>
      </c>
      <c r="AG124" s="81"/>
      <c r="AH124" s="76"/>
      <c r="AI124" s="76"/>
      <c r="AJ124" s="76"/>
      <c r="AK124" s="76"/>
      <c r="AL124" s="76"/>
      <c r="AM124" s="81"/>
      <c r="AN124" s="76"/>
      <c r="AO124" s="76"/>
      <c r="AP124" s="76"/>
      <c r="AQ124" s="76"/>
      <c r="AR124" s="76"/>
      <c r="AS124" s="76"/>
      <c r="AT124" s="76"/>
      <c r="AU124" s="76"/>
      <c r="AV124" s="76"/>
      <c r="AW124" s="76"/>
      <c r="AX124" s="76"/>
      <c r="AY124" s="76"/>
      <c r="AZ124" s="76"/>
      <c r="BA124" s="76"/>
      <c r="BB124" s="76"/>
      <c r="BC124" s="76"/>
      <c r="BD124" s="76"/>
      <c r="BE124" s="76"/>
      <c r="BF124" s="76"/>
      <c r="BG124" s="76"/>
    </row>
    <row r="125">
      <c r="A125" s="76"/>
      <c r="B125" s="76" t="s">
        <v>153</v>
      </c>
      <c r="C125" s="94" t="s">
        <v>323</v>
      </c>
      <c r="D125" s="18" t="s">
        <v>431</v>
      </c>
      <c r="E125" s="85"/>
      <c r="F125" s="124" t="s">
        <v>952</v>
      </c>
      <c r="G125" s="77"/>
      <c r="H125" s="77"/>
      <c r="I125" s="77"/>
      <c r="J125" s="77"/>
      <c r="K125" s="77"/>
      <c r="L125" s="77"/>
      <c r="M125" s="85"/>
      <c r="N125" s="41">
        <v>1470000.0</v>
      </c>
      <c r="O125" s="41">
        <v>510000.0</v>
      </c>
      <c r="P125" s="41">
        <v>50000.0</v>
      </c>
      <c r="Q125" s="76"/>
      <c r="R125" s="41">
        <v>4950000.0</v>
      </c>
      <c r="S125" s="41">
        <v>6470000.0</v>
      </c>
      <c r="T125" s="81"/>
      <c r="U125" s="3">
        <v>2023.0</v>
      </c>
      <c r="V125" s="76">
        <f t="shared" si="36"/>
        <v>1520000</v>
      </c>
      <c r="W125" s="41" t="s">
        <v>548</v>
      </c>
      <c r="X125" s="76">
        <f t="shared" si="37"/>
        <v>4950000</v>
      </c>
      <c r="Y125" s="79" t="s">
        <v>860</v>
      </c>
      <c r="Z125" s="127">
        <f t="shared" si="2"/>
        <v>6470000</v>
      </c>
      <c r="AA125" s="76"/>
      <c r="AB125" s="76"/>
      <c r="AC125" s="76"/>
      <c r="AD125" s="76"/>
      <c r="AE125" s="76"/>
      <c r="AF125" s="76"/>
      <c r="AG125" s="81"/>
      <c r="AH125" s="76"/>
      <c r="AI125" s="76"/>
      <c r="AJ125" s="76"/>
      <c r="AK125" s="76"/>
      <c r="AL125" s="76"/>
      <c r="AM125" s="81"/>
      <c r="AN125" s="76"/>
      <c r="AO125" s="76"/>
      <c r="AP125" s="76"/>
      <c r="AQ125" s="76"/>
      <c r="AR125" s="76"/>
      <c r="AS125" s="76"/>
      <c r="AT125" s="76"/>
      <c r="AU125" s="76"/>
      <c r="AV125" s="76"/>
      <c r="AW125" s="76"/>
      <c r="AX125" s="76"/>
      <c r="AY125" s="76"/>
      <c r="AZ125" s="76"/>
      <c r="BA125" s="76"/>
      <c r="BB125" s="76"/>
      <c r="BC125" s="76"/>
      <c r="BD125" s="76"/>
      <c r="BE125" s="76"/>
      <c r="BF125" s="76"/>
      <c r="BG125" s="76"/>
    </row>
    <row r="126">
      <c r="A126" s="76"/>
      <c r="B126" s="76" t="s">
        <v>154</v>
      </c>
      <c r="C126" s="94" t="s">
        <v>324</v>
      </c>
      <c r="D126" s="78" t="s">
        <v>861</v>
      </c>
      <c r="E126" s="79" t="s">
        <v>862</v>
      </c>
      <c r="F126" s="124" t="s">
        <v>944</v>
      </c>
      <c r="G126" s="84" t="s">
        <v>951</v>
      </c>
      <c r="H126" s="84"/>
      <c r="I126" s="84"/>
      <c r="J126" s="84"/>
      <c r="K126" s="84"/>
      <c r="L126" s="84"/>
      <c r="M126" s="79"/>
      <c r="N126" s="41">
        <v>36100.0</v>
      </c>
      <c r="O126" s="76"/>
      <c r="P126" s="41">
        <v>7738.0</v>
      </c>
      <c r="Q126" s="41">
        <v>43838.0</v>
      </c>
      <c r="R126" s="76"/>
      <c r="S126" s="76"/>
      <c r="T126" s="81"/>
      <c r="U126" s="3">
        <v>2023.0</v>
      </c>
      <c r="V126" s="76">
        <f>Q126</f>
        <v>43838</v>
      </c>
      <c r="W126" s="41" t="s">
        <v>548</v>
      </c>
      <c r="X126" s="41" t="s">
        <v>554</v>
      </c>
      <c r="Y126" s="79" t="s">
        <v>1256</v>
      </c>
      <c r="Z126" s="127">
        <f t="shared" si="2"/>
        <v>43838</v>
      </c>
      <c r="AA126" s="76"/>
      <c r="AB126" s="76"/>
      <c r="AC126" s="76"/>
      <c r="AD126" s="76"/>
      <c r="AE126" s="76"/>
      <c r="AF126" s="76"/>
      <c r="AG126" s="81"/>
      <c r="AH126" s="76"/>
      <c r="AI126" s="76"/>
      <c r="AJ126" s="76"/>
      <c r="AK126" s="76"/>
      <c r="AL126" s="76"/>
      <c r="AM126" s="81"/>
      <c r="AN126" s="76"/>
      <c r="AO126" s="76"/>
      <c r="AP126" s="76"/>
      <c r="AQ126" s="76"/>
      <c r="AR126" s="76"/>
      <c r="AS126" s="76"/>
      <c r="AT126" s="76"/>
      <c r="AU126" s="76"/>
      <c r="AV126" s="76"/>
      <c r="AW126" s="76"/>
      <c r="AX126" s="76"/>
      <c r="AY126" s="76"/>
      <c r="AZ126" s="76"/>
      <c r="BA126" s="76"/>
      <c r="BB126" s="76"/>
      <c r="BC126" s="76"/>
      <c r="BD126" s="76"/>
      <c r="BE126" s="76"/>
      <c r="BF126" s="76"/>
      <c r="BG126" s="76"/>
    </row>
    <row r="127">
      <c r="A127" s="76"/>
      <c r="B127" s="76" t="s">
        <v>185</v>
      </c>
      <c r="C127" s="94" t="s">
        <v>354</v>
      </c>
      <c r="D127" s="18" t="s">
        <v>440</v>
      </c>
      <c r="E127" s="85"/>
      <c r="F127" s="124" t="s">
        <v>952</v>
      </c>
      <c r="G127" s="125" t="s">
        <v>960</v>
      </c>
      <c r="H127" s="125"/>
      <c r="I127" s="125"/>
      <c r="J127" s="125"/>
      <c r="K127" s="125"/>
      <c r="L127" s="125"/>
      <c r="M127" s="79"/>
      <c r="N127" s="41">
        <v>9300.0</v>
      </c>
      <c r="O127" s="76"/>
      <c r="P127" s="41">
        <v>940.0</v>
      </c>
      <c r="Q127" s="76"/>
      <c r="R127" s="41">
        <v>249900.0</v>
      </c>
      <c r="S127" s="41">
        <v>260200.0</v>
      </c>
      <c r="T127" s="81"/>
      <c r="U127" s="3">
        <v>2023.0</v>
      </c>
      <c r="V127" s="76">
        <f t="shared" ref="V127:V129" si="38">N127+P127</f>
        <v>10240</v>
      </c>
      <c r="W127" s="41" t="s">
        <v>548</v>
      </c>
      <c r="X127" s="76">
        <f t="shared" ref="X127:X131" si="39">R127</f>
        <v>249900</v>
      </c>
      <c r="Y127" s="79" t="s">
        <v>1257</v>
      </c>
      <c r="Z127" s="127">
        <f t="shared" si="2"/>
        <v>260140</v>
      </c>
      <c r="AA127" s="76"/>
      <c r="AB127" s="76"/>
      <c r="AC127" s="76"/>
      <c r="AD127" s="76"/>
      <c r="AE127" s="76"/>
      <c r="AF127" s="76"/>
      <c r="AG127" s="81"/>
      <c r="AH127" s="76"/>
      <c r="AI127" s="76"/>
      <c r="AJ127" s="76"/>
      <c r="AK127" s="76"/>
      <c r="AL127" s="76"/>
      <c r="AM127" s="81"/>
      <c r="AN127" s="76"/>
      <c r="AO127" s="76"/>
      <c r="AP127" s="76"/>
      <c r="AQ127" s="76"/>
      <c r="AR127" s="76"/>
      <c r="AS127" s="76"/>
      <c r="AT127" s="76"/>
      <c r="AU127" s="76"/>
      <c r="AV127" s="76"/>
      <c r="AW127" s="76"/>
      <c r="AX127" s="76"/>
      <c r="AY127" s="76"/>
      <c r="AZ127" s="76"/>
      <c r="BA127" s="76"/>
      <c r="BB127" s="76"/>
      <c r="BC127" s="76"/>
      <c r="BD127" s="76"/>
      <c r="BE127" s="76"/>
      <c r="BF127" s="76"/>
      <c r="BG127" s="76"/>
    </row>
    <row r="128">
      <c r="A128" s="41"/>
      <c r="B128" s="41" t="s">
        <v>1044</v>
      </c>
      <c r="C128" s="94" t="s">
        <v>325</v>
      </c>
      <c r="D128" s="18" t="s">
        <v>432</v>
      </c>
      <c r="E128" s="85"/>
      <c r="F128" s="124" t="s">
        <v>1045</v>
      </c>
      <c r="G128" s="125" t="s">
        <v>1258</v>
      </c>
      <c r="H128" s="125"/>
      <c r="I128" s="125"/>
      <c r="J128" s="125"/>
      <c r="K128" s="125"/>
      <c r="L128" s="125"/>
      <c r="M128" s="79"/>
      <c r="N128" s="41">
        <v>154.0</v>
      </c>
      <c r="O128" s="41">
        <v>4641.0</v>
      </c>
      <c r="P128" s="41">
        <v>2295.0</v>
      </c>
      <c r="Q128" s="76"/>
      <c r="R128" s="41">
        <v>6920.0</v>
      </c>
      <c r="S128" s="41">
        <v>9369.0</v>
      </c>
      <c r="T128" s="81"/>
      <c r="U128" s="3">
        <v>2023.0</v>
      </c>
      <c r="V128" s="76">
        <f t="shared" si="38"/>
        <v>2449</v>
      </c>
      <c r="W128" s="41" t="s">
        <v>548</v>
      </c>
      <c r="X128" s="76">
        <f t="shared" si="39"/>
        <v>6920</v>
      </c>
      <c r="Y128" s="79" t="s">
        <v>1259</v>
      </c>
      <c r="Z128" s="127">
        <f t="shared" si="2"/>
        <v>9369</v>
      </c>
      <c r="AA128" s="76"/>
      <c r="AB128" s="76"/>
      <c r="AC128" s="76"/>
      <c r="AD128" s="76"/>
      <c r="AE128" s="76"/>
      <c r="AF128" s="76"/>
      <c r="AG128" s="81"/>
      <c r="AH128" s="76"/>
      <c r="AI128" s="76"/>
      <c r="AJ128" s="76"/>
      <c r="AK128" s="76"/>
      <c r="AL128" s="76"/>
      <c r="AM128" s="81"/>
      <c r="AN128" s="76"/>
      <c r="AO128" s="76"/>
      <c r="AP128" s="76"/>
      <c r="AQ128" s="76"/>
      <c r="AR128" s="76"/>
      <c r="AS128" s="76"/>
      <c r="AT128" s="76"/>
      <c r="AU128" s="76"/>
      <c r="AV128" s="76"/>
      <c r="AW128" s="76"/>
      <c r="AX128" s="76"/>
      <c r="AY128" s="76"/>
      <c r="AZ128" s="76"/>
      <c r="BA128" s="76"/>
      <c r="BB128" s="76"/>
      <c r="BC128" s="76"/>
      <c r="BD128" s="76"/>
      <c r="BE128" s="76"/>
      <c r="BF128" s="76"/>
      <c r="BG128" s="76"/>
    </row>
    <row r="129">
      <c r="A129" s="76"/>
      <c r="B129" s="76" t="s">
        <v>187</v>
      </c>
      <c r="C129" s="94" t="s">
        <v>356</v>
      </c>
      <c r="D129" s="18" t="s">
        <v>441</v>
      </c>
      <c r="E129" s="85"/>
      <c r="F129" s="124" t="s">
        <v>944</v>
      </c>
      <c r="G129" s="125" t="s">
        <v>1260</v>
      </c>
      <c r="H129" s="125"/>
      <c r="I129" s="125"/>
      <c r="J129" s="125"/>
      <c r="K129" s="125"/>
      <c r="L129" s="125"/>
      <c r="M129" s="79"/>
      <c r="N129" s="41">
        <v>308.0</v>
      </c>
      <c r="O129" s="41">
        <v>2571.0</v>
      </c>
      <c r="P129" s="41">
        <v>218.0</v>
      </c>
      <c r="Q129" s="76"/>
      <c r="R129" s="41">
        <v>15888.0</v>
      </c>
      <c r="S129" s="41">
        <v>16414.0</v>
      </c>
      <c r="T129" s="81"/>
      <c r="U129" s="3">
        <v>2023.0</v>
      </c>
      <c r="V129" s="76">
        <f t="shared" si="38"/>
        <v>526</v>
      </c>
      <c r="W129" s="41" t="s">
        <v>548</v>
      </c>
      <c r="X129" s="76">
        <f t="shared" si="39"/>
        <v>15888</v>
      </c>
      <c r="Y129" s="79" t="s">
        <v>865</v>
      </c>
      <c r="Z129" s="127">
        <f t="shared" si="2"/>
        <v>16414</v>
      </c>
      <c r="AA129" s="136"/>
      <c r="AB129" s="76"/>
      <c r="AC129" s="76"/>
      <c r="AD129" s="76"/>
      <c r="AE129" s="76"/>
      <c r="AF129" s="76"/>
      <c r="AG129" s="81"/>
      <c r="AH129" s="76"/>
      <c r="AI129" s="76"/>
      <c r="AJ129" s="76"/>
      <c r="AK129" s="76"/>
      <c r="AL129" s="76"/>
      <c r="AM129" s="81"/>
      <c r="AN129" s="76"/>
      <c r="AO129" s="76"/>
      <c r="AP129" s="76"/>
      <c r="AQ129" s="76"/>
      <c r="AR129" s="76"/>
      <c r="AS129" s="76"/>
      <c r="AT129" s="76"/>
      <c r="AU129" s="76"/>
      <c r="AV129" s="76"/>
      <c r="AW129" s="76"/>
      <c r="AX129" s="76"/>
      <c r="AY129" s="76"/>
      <c r="AZ129" s="76"/>
      <c r="BA129" s="76"/>
      <c r="BB129" s="76"/>
      <c r="BC129" s="76"/>
      <c r="BD129" s="76"/>
      <c r="BE129" s="76"/>
      <c r="BF129" s="76"/>
      <c r="BG129" s="76"/>
    </row>
    <row r="130">
      <c r="B130" s="96" t="s">
        <v>182</v>
      </c>
      <c r="C130" s="94" t="s">
        <v>351</v>
      </c>
      <c r="D130" s="18" t="s">
        <v>439</v>
      </c>
      <c r="E130" s="79" t="s">
        <v>866</v>
      </c>
      <c r="F130" s="124"/>
      <c r="G130" s="84" t="s">
        <v>951</v>
      </c>
      <c r="H130" s="84"/>
      <c r="I130" s="84"/>
      <c r="J130" s="84"/>
      <c r="K130" s="84"/>
      <c r="L130" s="84"/>
      <c r="M130" s="79"/>
      <c r="N130" s="41">
        <v>22741.0</v>
      </c>
      <c r="O130" s="41">
        <v>800.0</v>
      </c>
      <c r="P130" s="41">
        <v>3315.0</v>
      </c>
      <c r="Q130" s="41">
        <v>26056.0</v>
      </c>
      <c r="R130" s="41">
        <v>5022.0</v>
      </c>
      <c r="S130" s="41">
        <v>31078.0</v>
      </c>
      <c r="T130" s="81"/>
      <c r="U130" s="3">
        <v>2023.0</v>
      </c>
      <c r="V130" s="76">
        <f>Q130</f>
        <v>26056</v>
      </c>
      <c r="W130" s="41" t="s">
        <v>548</v>
      </c>
      <c r="X130" s="76">
        <f t="shared" si="39"/>
        <v>5022</v>
      </c>
      <c r="Y130" s="79" t="s">
        <v>1261</v>
      </c>
      <c r="Z130" s="127">
        <f t="shared" si="2"/>
        <v>31078</v>
      </c>
      <c r="AA130" s="76"/>
      <c r="AB130" s="76"/>
      <c r="AC130" s="76"/>
      <c r="AD130" s="76"/>
      <c r="AE130" s="76"/>
      <c r="AF130" s="76"/>
      <c r="AG130" s="81"/>
      <c r="AH130" s="76"/>
      <c r="AI130" s="76"/>
      <c r="AJ130" s="76"/>
      <c r="AK130" s="76"/>
      <c r="AL130" s="76"/>
      <c r="AM130" s="81"/>
      <c r="AN130" s="76"/>
      <c r="AO130" s="76"/>
      <c r="AP130" s="76"/>
      <c r="AQ130" s="76"/>
      <c r="AR130" s="76"/>
      <c r="AS130" s="76"/>
      <c r="AT130" s="76"/>
      <c r="AU130" s="76"/>
      <c r="AV130" s="76"/>
      <c r="AW130" s="76"/>
      <c r="AX130" s="76"/>
      <c r="AY130" s="76"/>
      <c r="AZ130" s="76"/>
      <c r="BA130" s="76"/>
      <c r="BB130" s="76"/>
      <c r="BC130" s="76"/>
      <c r="BD130" s="76"/>
      <c r="BE130" s="76"/>
      <c r="BF130" s="76"/>
      <c r="BG130" s="76"/>
    </row>
    <row r="131">
      <c r="A131" s="76"/>
      <c r="B131" s="76" t="s">
        <v>156</v>
      </c>
      <c r="C131" s="94" t="s">
        <v>326</v>
      </c>
      <c r="D131" s="78" t="s">
        <v>868</v>
      </c>
      <c r="E131" s="85"/>
      <c r="F131" s="124" t="s">
        <v>994</v>
      </c>
      <c r="G131" s="84" t="s">
        <v>951</v>
      </c>
      <c r="H131" s="84"/>
      <c r="I131" s="84"/>
      <c r="J131" s="84"/>
      <c r="K131" s="84"/>
      <c r="L131" s="84"/>
      <c r="M131" s="79"/>
      <c r="N131" s="41">
        <v>8707.0</v>
      </c>
      <c r="O131" s="41">
        <v>5393.0</v>
      </c>
      <c r="P131" s="41">
        <v>6426.0</v>
      </c>
      <c r="Q131" s="76"/>
      <c r="R131" s="41">
        <v>51317.0</v>
      </c>
      <c r="S131" s="41">
        <v>6449.0</v>
      </c>
      <c r="T131" s="81"/>
      <c r="U131" s="3">
        <v>2023.0</v>
      </c>
      <c r="V131" s="76">
        <f>N131+P131</f>
        <v>15133</v>
      </c>
      <c r="W131" s="41" t="s">
        <v>548</v>
      </c>
      <c r="X131" s="76">
        <f t="shared" si="39"/>
        <v>51317</v>
      </c>
      <c r="Y131" s="79" t="s">
        <v>869</v>
      </c>
      <c r="Z131" s="127">
        <f t="shared" si="2"/>
        <v>66450</v>
      </c>
      <c r="AA131" s="76"/>
      <c r="AB131" s="76"/>
      <c r="AC131" s="76"/>
      <c r="AD131" s="76"/>
      <c r="AE131" s="76"/>
      <c r="AF131" s="76"/>
      <c r="AG131" s="81"/>
      <c r="AH131" s="76"/>
      <c r="AI131" s="76"/>
      <c r="AJ131" s="76"/>
      <c r="AK131" s="76"/>
      <c r="AL131" s="76"/>
      <c r="AM131" s="81"/>
      <c r="AN131" s="76"/>
      <c r="AO131" s="76"/>
      <c r="AP131" s="76"/>
      <c r="AQ131" s="76"/>
      <c r="AR131" s="76"/>
      <c r="AS131" s="76"/>
      <c r="AT131" s="76"/>
      <c r="AU131" s="76"/>
      <c r="AV131" s="76"/>
      <c r="AW131" s="76"/>
      <c r="AX131" s="76"/>
      <c r="AY131" s="76"/>
      <c r="AZ131" s="76"/>
      <c r="BA131" s="76"/>
      <c r="BB131" s="76"/>
      <c r="BC131" s="76"/>
      <c r="BD131" s="76"/>
      <c r="BE131" s="76"/>
      <c r="BF131" s="76"/>
      <c r="BG131" s="76"/>
    </row>
    <row r="132">
      <c r="A132" s="76"/>
      <c r="B132" s="76" t="s">
        <v>188</v>
      </c>
      <c r="C132" s="94" t="s">
        <v>357</v>
      </c>
      <c r="D132" s="18" t="s">
        <v>442</v>
      </c>
      <c r="E132" s="79" t="s">
        <v>1247</v>
      </c>
      <c r="F132" s="124" t="s">
        <v>951</v>
      </c>
      <c r="G132" s="84" t="s">
        <v>951</v>
      </c>
      <c r="H132" s="84"/>
      <c r="I132" s="84"/>
      <c r="J132" s="84"/>
      <c r="K132" s="84"/>
      <c r="L132" s="84"/>
      <c r="M132" s="79"/>
      <c r="N132" s="76"/>
      <c r="O132" s="76"/>
      <c r="P132" s="76"/>
      <c r="Q132" s="76"/>
      <c r="R132" s="76"/>
      <c r="S132" s="76"/>
      <c r="T132" s="81"/>
      <c r="U132" s="3">
        <v>2023.0</v>
      </c>
      <c r="V132" s="41" t="s">
        <v>554</v>
      </c>
      <c r="W132" s="41" t="s">
        <v>554</v>
      </c>
      <c r="X132" s="41" t="s">
        <v>554</v>
      </c>
      <c r="Y132" s="79" t="s">
        <v>870</v>
      </c>
      <c r="Z132" s="127" t="str">
        <f t="shared" si="2"/>
        <v>n.a</v>
      </c>
      <c r="AA132" s="76"/>
      <c r="AB132" s="76"/>
      <c r="AC132" s="76"/>
      <c r="AD132" s="76"/>
      <c r="AE132" s="76"/>
      <c r="AF132" s="76"/>
      <c r="AG132" s="81"/>
      <c r="AH132" s="76"/>
      <c r="AI132" s="76"/>
      <c r="AJ132" s="76"/>
      <c r="AK132" s="76"/>
      <c r="AL132" s="76"/>
      <c r="AM132" s="81"/>
      <c r="AN132" s="76"/>
      <c r="AO132" s="76"/>
      <c r="AP132" s="76"/>
      <c r="AQ132" s="76"/>
      <c r="AR132" s="76"/>
      <c r="AS132" s="76"/>
      <c r="AT132" s="76"/>
      <c r="AU132" s="76"/>
      <c r="AV132" s="76"/>
      <c r="AW132" s="76"/>
      <c r="AX132" s="76"/>
      <c r="AY132" s="76"/>
      <c r="AZ132" s="76"/>
      <c r="BA132" s="76"/>
      <c r="BB132" s="76"/>
      <c r="BC132" s="76"/>
      <c r="BD132" s="76"/>
      <c r="BE132" s="76"/>
      <c r="BF132" s="76"/>
      <c r="BG132" s="76"/>
    </row>
    <row r="133">
      <c r="A133" s="41"/>
      <c r="B133" s="41" t="s">
        <v>871</v>
      </c>
      <c r="C133" s="94" t="s">
        <v>327</v>
      </c>
      <c r="D133" s="18" t="s">
        <v>433</v>
      </c>
      <c r="E133" s="79" t="s">
        <v>872</v>
      </c>
      <c r="F133" s="124" t="s">
        <v>967</v>
      </c>
      <c r="G133" s="125" t="s">
        <v>1093</v>
      </c>
      <c r="H133" s="125"/>
      <c r="I133" s="125"/>
      <c r="J133" s="125"/>
      <c r="K133" s="125"/>
      <c r="L133" s="125" t="s">
        <v>1094</v>
      </c>
      <c r="M133" s="79"/>
      <c r="N133" s="41">
        <v>692.0</v>
      </c>
      <c r="O133" s="76"/>
      <c r="P133" s="41">
        <v>3678.0</v>
      </c>
      <c r="Q133" s="76"/>
      <c r="R133" s="137">
        <v>15407.0</v>
      </c>
      <c r="S133" s="41">
        <v>19777.0</v>
      </c>
      <c r="T133" s="81"/>
      <c r="U133" s="3">
        <v>2023.0</v>
      </c>
      <c r="V133" s="76">
        <f>N133+P133</f>
        <v>4370</v>
      </c>
      <c r="W133" s="41" t="s">
        <v>548</v>
      </c>
      <c r="X133" s="76">
        <f t="shared" ref="X133:X135" si="40">R133</f>
        <v>15407</v>
      </c>
      <c r="Y133" s="79" t="s">
        <v>1262</v>
      </c>
      <c r="Z133" s="127">
        <f t="shared" si="2"/>
        <v>19777</v>
      </c>
      <c r="AA133" s="76"/>
      <c r="AB133" s="76"/>
      <c r="AC133" s="76"/>
      <c r="AD133" s="76"/>
      <c r="AE133" s="76"/>
      <c r="AF133" s="76"/>
      <c r="AG133" s="81"/>
      <c r="AH133" s="76"/>
      <c r="AI133" s="76"/>
      <c r="AJ133" s="76"/>
      <c r="AK133" s="76"/>
      <c r="AL133" s="76"/>
      <c r="AM133" s="81"/>
      <c r="AN133" s="76"/>
      <c r="AO133" s="76"/>
      <c r="AP133" s="76"/>
      <c r="AQ133" s="76"/>
      <c r="AR133" s="76"/>
      <c r="AS133" s="76"/>
      <c r="AT133" s="76"/>
      <c r="AU133" s="76"/>
      <c r="AV133" s="76"/>
      <c r="AW133" s="76"/>
      <c r="AX133" s="76"/>
      <c r="AY133" s="76"/>
      <c r="AZ133" s="76"/>
      <c r="BA133" s="76"/>
      <c r="BB133" s="76"/>
      <c r="BC133" s="76"/>
      <c r="BD133" s="76"/>
      <c r="BE133" s="76"/>
      <c r="BF133" s="76"/>
      <c r="BG133" s="76"/>
    </row>
    <row r="134">
      <c r="A134" s="76"/>
      <c r="B134" s="76" t="s">
        <v>159</v>
      </c>
      <c r="C134" s="94" t="s">
        <v>329</v>
      </c>
      <c r="D134" s="78" t="s">
        <v>874</v>
      </c>
      <c r="E134" s="85"/>
      <c r="F134" s="124" t="s">
        <v>952</v>
      </c>
      <c r="G134" s="125" t="s">
        <v>1263</v>
      </c>
      <c r="H134" s="125"/>
      <c r="I134" s="125"/>
      <c r="J134" s="125"/>
      <c r="K134" s="125"/>
      <c r="L134" s="125"/>
      <c r="M134" s="79"/>
      <c r="N134" s="41">
        <v>904.0</v>
      </c>
      <c r="O134" s="76"/>
      <c r="P134" s="41">
        <v>648.0</v>
      </c>
      <c r="Q134" s="41">
        <v>1551.0</v>
      </c>
      <c r="R134" s="41">
        <v>124565.0</v>
      </c>
      <c r="S134" s="76"/>
      <c r="T134" s="81"/>
      <c r="U134" s="3">
        <v>2023.0</v>
      </c>
      <c r="V134" s="76">
        <f>Q134</f>
        <v>1551</v>
      </c>
      <c r="W134" s="41" t="s">
        <v>548</v>
      </c>
      <c r="X134" s="76">
        <f t="shared" si="40"/>
        <v>124565</v>
      </c>
      <c r="Y134" s="79" t="s">
        <v>875</v>
      </c>
      <c r="Z134" s="127">
        <f t="shared" si="2"/>
        <v>126116</v>
      </c>
      <c r="AA134" s="76"/>
      <c r="AB134" s="76"/>
      <c r="AC134" s="76"/>
      <c r="AD134" s="76"/>
      <c r="AE134" s="76"/>
      <c r="AF134" s="76"/>
      <c r="AG134" s="81"/>
      <c r="AH134" s="76"/>
      <c r="AI134" s="76"/>
      <c r="AJ134" s="76"/>
      <c r="AK134" s="76"/>
      <c r="AL134" s="76"/>
      <c r="AM134" s="81"/>
      <c r="AN134" s="76"/>
      <c r="AO134" s="76"/>
      <c r="AP134" s="76"/>
      <c r="AQ134" s="76"/>
      <c r="AR134" s="76"/>
      <c r="AS134" s="76"/>
      <c r="AT134" s="76"/>
      <c r="AU134" s="76"/>
      <c r="AV134" s="76"/>
      <c r="AW134" s="76"/>
      <c r="AX134" s="76"/>
      <c r="AY134" s="76"/>
      <c r="AZ134" s="76"/>
      <c r="BA134" s="76"/>
      <c r="BB134" s="76"/>
      <c r="BC134" s="76"/>
      <c r="BD134" s="76"/>
      <c r="BE134" s="76"/>
      <c r="BF134" s="76"/>
      <c r="BG134" s="76"/>
    </row>
    <row r="135">
      <c r="A135" s="76"/>
      <c r="B135" s="76" t="s">
        <v>160</v>
      </c>
      <c r="C135" s="94" t="s">
        <v>330</v>
      </c>
      <c r="D135" s="18" t="s">
        <v>434</v>
      </c>
      <c r="E135" s="112" t="s">
        <v>485</v>
      </c>
      <c r="F135" s="134" t="s">
        <v>1014</v>
      </c>
      <c r="G135" s="135" t="s">
        <v>1264</v>
      </c>
      <c r="H135" s="135"/>
      <c r="I135" s="135"/>
      <c r="J135" s="135"/>
      <c r="K135" s="135"/>
      <c r="L135" s="135"/>
      <c r="M135" s="108"/>
      <c r="N135" s="41">
        <v>8181.0</v>
      </c>
      <c r="O135" s="41">
        <v>8385.0</v>
      </c>
      <c r="P135" s="41">
        <v>9620.0</v>
      </c>
      <c r="Q135" s="76"/>
      <c r="R135" s="41">
        <v>1401706.0</v>
      </c>
      <c r="S135" s="76"/>
      <c r="T135" s="81"/>
      <c r="U135" s="3" t="s">
        <v>1079</v>
      </c>
      <c r="V135" s="76">
        <f>N135+P135</f>
        <v>17801</v>
      </c>
      <c r="W135" s="41" t="s">
        <v>548</v>
      </c>
      <c r="X135" s="76">
        <f t="shared" si="40"/>
        <v>1401706</v>
      </c>
      <c r="Y135" s="79" t="s">
        <v>1265</v>
      </c>
      <c r="Z135" s="127">
        <f t="shared" si="2"/>
        <v>1419507</v>
      </c>
      <c r="AA135" s="76"/>
      <c r="AB135" s="76"/>
      <c r="AC135" s="76"/>
      <c r="AD135" s="76"/>
      <c r="AE135" s="76"/>
      <c r="AF135" s="76"/>
      <c r="AG135" s="81"/>
      <c r="AH135" s="76"/>
      <c r="AI135" s="76"/>
      <c r="AJ135" s="76"/>
      <c r="AK135" s="76"/>
      <c r="AL135" s="76"/>
      <c r="AM135" s="81"/>
      <c r="AN135" s="76"/>
      <c r="AO135" s="76"/>
      <c r="AP135" s="76"/>
      <c r="AQ135" s="76"/>
      <c r="AR135" s="76"/>
      <c r="AS135" s="76"/>
      <c r="AT135" s="76"/>
      <c r="AU135" s="76"/>
      <c r="AV135" s="76"/>
      <c r="AW135" s="76"/>
      <c r="AX135" s="76"/>
      <c r="AY135" s="76"/>
      <c r="AZ135" s="76"/>
      <c r="BA135" s="76"/>
      <c r="BB135" s="76"/>
      <c r="BC135" s="76"/>
      <c r="BD135" s="76"/>
      <c r="BE135" s="76"/>
      <c r="BF135" s="76"/>
      <c r="BG135" s="76"/>
    </row>
    <row r="136">
      <c r="B136" s="96" t="s">
        <v>180</v>
      </c>
      <c r="C136" s="94" t="s">
        <v>349</v>
      </c>
      <c r="D136" s="78" t="s">
        <v>877</v>
      </c>
      <c r="E136" s="112"/>
      <c r="F136" s="134" t="s">
        <v>956</v>
      </c>
      <c r="G136" s="135" t="s">
        <v>1266</v>
      </c>
      <c r="H136" s="135"/>
      <c r="I136" s="135"/>
      <c r="J136" s="135"/>
      <c r="K136" s="135"/>
      <c r="L136" s="135"/>
      <c r="M136" s="108"/>
      <c r="N136" s="76"/>
      <c r="O136" s="41">
        <v>1925.0</v>
      </c>
      <c r="P136" s="41">
        <v>2602.0</v>
      </c>
      <c r="Q136" s="76"/>
      <c r="R136" s="76"/>
      <c r="S136" s="41">
        <v>180631.0</v>
      </c>
      <c r="T136" s="81"/>
      <c r="U136" s="3">
        <v>2023.0</v>
      </c>
      <c r="V136" s="76">
        <f>116+43+2602</f>
        <v>2761</v>
      </c>
      <c r="W136" s="41" t="s">
        <v>548</v>
      </c>
      <c r="X136" s="76">
        <f>165240+11369+667+509+85</f>
        <v>177870</v>
      </c>
      <c r="Y136" s="79" t="s">
        <v>878</v>
      </c>
      <c r="Z136" s="127">
        <f t="shared" si="2"/>
        <v>180631</v>
      </c>
      <c r="AA136" s="76"/>
      <c r="AB136" s="76"/>
      <c r="AC136" s="76"/>
      <c r="AD136" s="76"/>
      <c r="AE136" s="76"/>
      <c r="AF136" s="76"/>
      <c r="AG136" s="81"/>
      <c r="AH136" s="76"/>
      <c r="AI136" s="76"/>
      <c r="AJ136" s="76"/>
      <c r="AK136" s="76"/>
      <c r="AL136" s="76"/>
      <c r="AM136" s="81"/>
      <c r="AN136" s="76"/>
      <c r="AO136" s="76"/>
      <c r="AP136" s="76"/>
      <c r="AQ136" s="76"/>
      <c r="AR136" s="76"/>
      <c r="AS136" s="76"/>
      <c r="AT136" s="76"/>
      <c r="AU136" s="76"/>
      <c r="AV136" s="76"/>
      <c r="AW136" s="76"/>
      <c r="AX136" s="76"/>
      <c r="AY136" s="76"/>
      <c r="AZ136" s="76"/>
      <c r="BA136" s="76"/>
      <c r="BB136" s="76"/>
      <c r="BC136" s="76"/>
      <c r="BD136" s="76"/>
      <c r="BE136" s="76"/>
      <c r="BF136" s="76"/>
      <c r="BG136" s="76"/>
    </row>
    <row r="137">
      <c r="A137" s="41"/>
      <c r="B137" s="41" t="s">
        <v>879</v>
      </c>
      <c r="C137" s="94" t="s">
        <v>331</v>
      </c>
      <c r="D137" s="78" t="s">
        <v>880</v>
      </c>
      <c r="E137" s="85"/>
      <c r="F137" s="124" t="s">
        <v>952</v>
      </c>
      <c r="G137" s="125" t="s">
        <v>1267</v>
      </c>
      <c r="H137" s="125"/>
      <c r="I137" s="125"/>
      <c r="J137" s="125"/>
      <c r="K137" s="125"/>
      <c r="L137" s="125"/>
      <c r="M137" s="79"/>
      <c r="N137" s="41">
        <v>1347.0</v>
      </c>
      <c r="O137" s="41">
        <v>47786.0</v>
      </c>
      <c r="P137" s="41">
        <v>167.0</v>
      </c>
      <c r="Q137" s="76"/>
      <c r="R137" s="41">
        <v>273217.0</v>
      </c>
      <c r="S137" s="41">
        <v>274731.0</v>
      </c>
      <c r="T137" s="81"/>
      <c r="U137" s="3">
        <v>2023.0</v>
      </c>
      <c r="V137" s="76">
        <f>N137+P137</f>
        <v>1514</v>
      </c>
      <c r="W137" s="41" t="s">
        <v>548</v>
      </c>
      <c r="X137" s="76">
        <f t="shared" ref="X137:X138" si="41">R137</f>
        <v>273217</v>
      </c>
      <c r="Y137" s="79" t="s">
        <v>881</v>
      </c>
      <c r="Z137" s="127">
        <f t="shared" si="2"/>
        <v>274731</v>
      </c>
      <c r="AA137" s="76"/>
      <c r="AB137" s="76"/>
      <c r="AC137" s="76"/>
      <c r="AD137" s="76"/>
      <c r="AE137" s="76"/>
      <c r="AF137" s="76"/>
      <c r="AG137" s="81"/>
      <c r="AH137" s="76"/>
      <c r="AI137" s="76"/>
      <c r="AJ137" s="76"/>
      <c r="AK137" s="76"/>
      <c r="AL137" s="76"/>
      <c r="AM137" s="81"/>
      <c r="AN137" s="76"/>
      <c r="AO137" s="76"/>
      <c r="AP137" s="76"/>
      <c r="AQ137" s="76"/>
      <c r="AR137" s="76"/>
      <c r="AS137" s="76"/>
      <c r="AT137" s="76"/>
      <c r="AU137" s="76"/>
      <c r="AV137" s="76"/>
      <c r="AW137" s="76"/>
      <c r="AX137" s="76"/>
      <c r="AY137" s="76"/>
      <c r="AZ137" s="76"/>
      <c r="BA137" s="76"/>
      <c r="BB137" s="76"/>
      <c r="BC137" s="76"/>
      <c r="BD137" s="76"/>
      <c r="BE137" s="76"/>
      <c r="BF137" s="76"/>
      <c r="BG137" s="76"/>
    </row>
    <row r="138">
      <c r="A138" s="41"/>
      <c r="B138" s="41" t="s">
        <v>1047</v>
      </c>
      <c r="C138" s="77" t="s">
        <v>332</v>
      </c>
      <c r="D138" s="78" t="s">
        <v>684</v>
      </c>
      <c r="E138" s="85"/>
      <c r="F138" s="124" t="s">
        <v>952</v>
      </c>
      <c r="G138" s="84" t="s">
        <v>951</v>
      </c>
      <c r="H138" s="84"/>
      <c r="I138" s="84"/>
      <c r="J138" s="84"/>
      <c r="K138" s="84"/>
      <c r="L138" s="84"/>
      <c r="M138" s="79"/>
      <c r="N138" s="41">
        <v>27029.0</v>
      </c>
      <c r="O138" s="41">
        <v>136628.0</v>
      </c>
      <c r="P138" s="41">
        <v>42251.0</v>
      </c>
      <c r="Q138" s="41">
        <v>69280.0</v>
      </c>
      <c r="R138" s="41">
        <v>3.7182157E7</v>
      </c>
      <c r="S138" s="41">
        <v>3.7251437E7</v>
      </c>
      <c r="T138" s="81"/>
      <c r="U138" s="3">
        <v>2023.0</v>
      </c>
      <c r="V138" s="76">
        <f>Q138</f>
        <v>69280</v>
      </c>
      <c r="W138" s="41" t="s">
        <v>548</v>
      </c>
      <c r="X138" s="76">
        <f t="shared" si="41"/>
        <v>37182157</v>
      </c>
      <c r="Y138" s="79" t="s">
        <v>1268</v>
      </c>
      <c r="Z138" s="127">
        <f t="shared" si="2"/>
        <v>37251437</v>
      </c>
      <c r="AA138" s="76">
        <v>38402.0</v>
      </c>
      <c r="AB138" s="76">
        <v>141636.0</v>
      </c>
      <c r="AC138" s="76">
        <v>45258.0</v>
      </c>
      <c r="AD138" s="76"/>
      <c r="AE138" s="76">
        <v>2.7609345E7</v>
      </c>
      <c r="AF138" s="76"/>
      <c r="AG138" s="81"/>
      <c r="AH138" s="76">
        <v>38242.0</v>
      </c>
      <c r="AI138" s="76">
        <v>138985.0</v>
      </c>
      <c r="AJ138" s="76">
        <v>57685.0</v>
      </c>
      <c r="AK138" s="76"/>
      <c r="AL138" s="76">
        <v>2.8023724E7</v>
      </c>
      <c r="AM138" s="81"/>
      <c r="AN138" s="76"/>
      <c r="AO138" s="76">
        <v>39640.0</v>
      </c>
      <c r="AP138" s="76">
        <v>155934.0</v>
      </c>
      <c r="AQ138" s="76">
        <v>73700.0</v>
      </c>
      <c r="AR138" s="76">
        <v>2.9922822E7</v>
      </c>
      <c r="AS138" s="76"/>
      <c r="AT138" s="76"/>
      <c r="AU138" s="76"/>
      <c r="AV138" s="76"/>
      <c r="AW138" s="76"/>
      <c r="AX138" s="76"/>
      <c r="AY138" s="76"/>
      <c r="AZ138" s="76"/>
      <c r="BA138" s="76"/>
      <c r="BB138" s="76"/>
      <c r="BC138" s="76"/>
      <c r="BD138" s="76"/>
      <c r="BE138" s="76"/>
      <c r="BF138" s="76"/>
      <c r="BG138" s="76"/>
    </row>
    <row r="139">
      <c r="A139" s="41"/>
      <c r="B139" s="41" t="s">
        <v>882</v>
      </c>
      <c r="C139" s="94" t="s">
        <v>333</v>
      </c>
      <c r="D139" s="18" t="s">
        <v>435</v>
      </c>
      <c r="E139" s="79" t="s">
        <v>1269</v>
      </c>
      <c r="F139" s="124" t="s">
        <v>1018</v>
      </c>
      <c r="G139" s="125" t="s">
        <v>1270</v>
      </c>
      <c r="H139" s="125"/>
      <c r="I139" s="125"/>
      <c r="J139" s="125"/>
      <c r="K139" s="125"/>
      <c r="L139" s="125"/>
      <c r="M139" s="79"/>
      <c r="N139" s="41">
        <v>5438.0</v>
      </c>
      <c r="O139" s="41">
        <v>90626.0</v>
      </c>
      <c r="P139" s="41">
        <v>3189.0</v>
      </c>
      <c r="Q139" s="76"/>
      <c r="R139" s="76"/>
      <c r="S139" s="76"/>
      <c r="T139" s="81"/>
      <c r="U139" s="3">
        <v>2023.0</v>
      </c>
      <c r="V139" s="76">
        <f t="shared" ref="V139:V140" si="42">N139+P139</f>
        <v>8627</v>
      </c>
      <c r="W139" s="41" t="s">
        <v>548</v>
      </c>
      <c r="X139" s="41" t="s">
        <v>554</v>
      </c>
      <c r="Y139" s="79" t="s">
        <v>883</v>
      </c>
      <c r="Z139" s="127">
        <f t="shared" si="2"/>
        <v>8627</v>
      </c>
      <c r="AA139" s="41">
        <v>6357.0</v>
      </c>
      <c r="AB139" s="41">
        <v>78879.0</v>
      </c>
      <c r="AC139" s="41">
        <v>3397.0</v>
      </c>
      <c r="AD139" s="76"/>
      <c r="AE139" s="41">
        <v>1151578.0</v>
      </c>
      <c r="AF139" s="41">
        <v>1161332.0</v>
      </c>
      <c r="AG139" s="81"/>
      <c r="AH139" s="76"/>
      <c r="AI139" s="76"/>
      <c r="AJ139" s="76"/>
      <c r="AK139" s="76"/>
      <c r="AL139" s="76"/>
      <c r="AM139" s="81"/>
      <c r="AN139" s="76"/>
      <c r="AO139" s="76"/>
      <c r="AP139" s="76"/>
      <c r="AQ139" s="76"/>
      <c r="AR139" s="76"/>
      <c r="AS139" s="76"/>
      <c r="AT139" s="76"/>
      <c r="AU139" s="76"/>
      <c r="AV139" s="76"/>
      <c r="AW139" s="76"/>
      <c r="AX139" s="76"/>
      <c r="AY139" s="76"/>
      <c r="AZ139" s="76"/>
      <c r="BA139" s="76"/>
      <c r="BB139" s="76"/>
      <c r="BC139" s="76"/>
      <c r="BD139" s="76"/>
      <c r="BE139" s="76"/>
      <c r="BF139" s="76"/>
      <c r="BG139" s="76"/>
    </row>
    <row r="140">
      <c r="A140" s="76"/>
      <c r="B140" s="76" t="s">
        <v>164</v>
      </c>
      <c r="C140" s="94" t="s">
        <v>334</v>
      </c>
      <c r="D140" s="78" t="s">
        <v>884</v>
      </c>
      <c r="E140" s="85"/>
      <c r="F140" s="124" t="s">
        <v>952</v>
      </c>
      <c r="G140" s="125" t="s">
        <v>1271</v>
      </c>
      <c r="H140" s="125"/>
      <c r="I140" s="125"/>
      <c r="J140" s="125"/>
      <c r="K140" s="125"/>
      <c r="L140" s="125"/>
      <c r="M140" s="79"/>
      <c r="N140" s="41">
        <v>3173.0</v>
      </c>
      <c r="O140" s="76"/>
      <c r="P140" s="41">
        <v>215.0</v>
      </c>
      <c r="Q140" s="76"/>
      <c r="R140" s="41">
        <v>169931.0</v>
      </c>
      <c r="S140" s="41">
        <v>173319.0</v>
      </c>
      <c r="T140" s="81"/>
      <c r="U140" s="3">
        <v>2023.0</v>
      </c>
      <c r="V140" s="76">
        <f t="shared" si="42"/>
        <v>3388</v>
      </c>
      <c r="W140" s="41" t="s">
        <v>548</v>
      </c>
      <c r="X140" s="76">
        <f t="shared" ref="X140:X141" si="43">R140</f>
        <v>169931</v>
      </c>
      <c r="Y140" s="79" t="s">
        <v>1272</v>
      </c>
      <c r="Z140" s="127">
        <f t="shared" si="2"/>
        <v>173319</v>
      </c>
      <c r="AA140" s="76"/>
      <c r="AB140" s="76"/>
      <c r="AC140" s="76"/>
      <c r="AD140" s="76"/>
      <c r="AE140" s="76"/>
      <c r="AF140" s="76"/>
      <c r="AG140" s="81"/>
      <c r="AH140" s="76"/>
      <c r="AI140" s="76"/>
      <c r="AJ140" s="76"/>
      <c r="AK140" s="76"/>
      <c r="AL140" s="76"/>
      <c r="AM140" s="81"/>
      <c r="AN140" s="76"/>
      <c r="AO140" s="76"/>
      <c r="AP140" s="76"/>
      <c r="AQ140" s="76"/>
      <c r="AR140" s="76"/>
      <c r="AS140" s="76"/>
      <c r="AT140" s="76"/>
      <c r="AU140" s="76"/>
      <c r="AV140" s="76"/>
      <c r="AW140" s="76"/>
      <c r="AX140" s="76"/>
      <c r="AY140" s="76"/>
      <c r="AZ140" s="76"/>
      <c r="BA140" s="76"/>
      <c r="BB140" s="76"/>
      <c r="BC140" s="76"/>
      <c r="BD140" s="76"/>
      <c r="BE140" s="76"/>
      <c r="BF140" s="76"/>
      <c r="BG140" s="76"/>
    </row>
    <row r="141">
      <c r="A141" s="76"/>
      <c r="B141" s="76" t="s">
        <v>165</v>
      </c>
      <c r="C141" s="94" t="s">
        <v>335</v>
      </c>
      <c r="D141" s="18" t="s">
        <v>436</v>
      </c>
      <c r="E141" s="85"/>
      <c r="F141" s="124" t="s">
        <v>1046</v>
      </c>
      <c r="G141" s="125" t="s">
        <v>1271</v>
      </c>
      <c r="H141" s="125"/>
      <c r="I141" s="125"/>
      <c r="J141" s="125"/>
      <c r="K141" s="125"/>
      <c r="L141" s="125"/>
      <c r="M141" s="79"/>
      <c r="N141" s="41">
        <v>195.0</v>
      </c>
      <c r="O141" s="41">
        <v>7877.0</v>
      </c>
      <c r="P141" s="41">
        <v>1406.0</v>
      </c>
      <c r="Q141" s="41">
        <v>1601.0</v>
      </c>
      <c r="R141" s="41">
        <v>205417.0</v>
      </c>
      <c r="S141" s="41">
        <v>207018.0</v>
      </c>
      <c r="T141" s="81"/>
      <c r="U141" s="3">
        <v>2023.0</v>
      </c>
      <c r="V141" s="76">
        <f>Q141</f>
        <v>1601</v>
      </c>
      <c r="W141" s="41" t="s">
        <v>548</v>
      </c>
      <c r="X141" s="76">
        <f t="shared" si="43"/>
        <v>205417</v>
      </c>
      <c r="Y141" s="79" t="s">
        <v>886</v>
      </c>
      <c r="Z141" s="127">
        <f t="shared" si="2"/>
        <v>207018</v>
      </c>
      <c r="AA141" s="76"/>
      <c r="AB141" s="76"/>
      <c r="AC141" s="76"/>
      <c r="AD141" s="76"/>
      <c r="AE141" s="76"/>
      <c r="AF141" s="76"/>
      <c r="AG141" s="81"/>
      <c r="AH141" s="76"/>
      <c r="AI141" s="76"/>
      <c r="AJ141" s="76"/>
      <c r="AK141" s="76"/>
      <c r="AL141" s="76"/>
      <c r="AM141" s="81"/>
      <c r="AN141" s="76"/>
      <c r="AO141" s="76"/>
      <c r="AP141" s="76"/>
      <c r="AQ141" s="76"/>
      <c r="AR141" s="76"/>
      <c r="AS141" s="76"/>
      <c r="AT141" s="76"/>
      <c r="AU141" s="76"/>
      <c r="AV141" s="76"/>
      <c r="AW141" s="76"/>
      <c r="AX141" s="76"/>
      <c r="AY141" s="76"/>
      <c r="AZ141" s="76"/>
      <c r="BA141" s="76"/>
      <c r="BB141" s="76"/>
      <c r="BC141" s="76"/>
      <c r="BD141" s="76"/>
      <c r="BE141" s="76"/>
      <c r="BF141" s="76"/>
      <c r="BG141" s="76"/>
    </row>
    <row r="142">
      <c r="A142" s="76"/>
      <c r="B142" s="76" t="s">
        <v>166</v>
      </c>
      <c r="C142" s="94" t="s">
        <v>336</v>
      </c>
      <c r="D142" s="78" t="s">
        <v>887</v>
      </c>
      <c r="E142" s="79" t="s">
        <v>1273</v>
      </c>
      <c r="F142" s="124" t="s">
        <v>951</v>
      </c>
      <c r="G142" s="84"/>
      <c r="H142" s="84"/>
      <c r="I142" s="84"/>
      <c r="J142" s="84"/>
      <c r="K142" s="84"/>
      <c r="L142" s="84"/>
      <c r="M142" s="79"/>
      <c r="N142" s="76"/>
      <c r="O142" s="76"/>
      <c r="P142" s="76"/>
      <c r="Q142" s="76"/>
      <c r="R142" s="76"/>
      <c r="S142" s="76"/>
      <c r="T142" s="81"/>
      <c r="U142" s="3">
        <v>2023.0</v>
      </c>
      <c r="V142" s="41" t="s">
        <v>554</v>
      </c>
      <c r="W142" s="41" t="s">
        <v>554</v>
      </c>
      <c r="X142" s="41" t="s">
        <v>554</v>
      </c>
      <c r="Y142" s="79" t="s">
        <v>888</v>
      </c>
      <c r="Z142" s="127" t="str">
        <f t="shared" si="2"/>
        <v>n.a</v>
      </c>
      <c r="AA142" s="76"/>
      <c r="AB142" s="76"/>
      <c r="AC142" s="76"/>
      <c r="AD142" s="76"/>
      <c r="AE142" s="76"/>
      <c r="AF142" s="76"/>
      <c r="AG142" s="81"/>
      <c r="AH142" s="76"/>
      <c r="AI142" s="76"/>
      <c r="AJ142" s="76"/>
      <c r="AK142" s="76"/>
      <c r="AL142" s="76"/>
      <c r="AM142" s="81"/>
      <c r="AN142" s="76"/>
      <c r="AO142" s="76"/>
      <c r="AP142" s="76"/>
      <c r="AQ142" s="76"/>
      <c r="AR142" s="76"/>
      <c r="AS142" s="76"/>
      <c r="AT142" s="76"/>
      <c r="AU142" s="76"/>
      <c r="AV142" s="76"/>
      <c r="AW142" s="76"/>
      <c r="AX142" s="76"/>
      <c r="AY142" s="76"/>
      <c r="AZ142" s="76"/>
      <c r="BA142" s="76"/>
      <c r="BB142" s="76"/>
      <c r="BC142" s="76"/>
      <c r="BD142" s="76"/>
      <c r="BE142" s="76"/>
      <c r="BF142" s="76"/>
      <c r="BG142" s="76"/>
    </row>
    <row r="143">
      <c r="A143" s="76"/>
      <c r="B143" s="76" t="s">
        <v>167</v>
      </c>
      <c r="C143" s="78" t="s">
        <v>889</v>
      </c>
      <c r="D143" s="88" t="s">
        <v>890</v>
      </c>
      <c r="E143" s="101"/>
      <c r="F143" s="124" t="s">
        <v>1007</v>
      </c>
      <c r="G143" s="77"/>
      <c r="H143" s="77"/>
      <c r="I143" s="77"/>
      <c r="J143" s="77"/>
      <c r="K143" s="77"/>
      <c r="L143" s="77"/>
      <c r="M143" s="85"/>
      <c r="N143" s="41"/>
      <c r="O143" s="76"/>
      <c r="P143" s="41"/>
      <c r="Q143" s="41">
        <v>37235.0</v>
      </c>
      <c r="R143" s="41">
        <v>54070.0</v>
      </c>
      <c r="S143" s="41">
        <v>91305.0</v>
      </c>
      <c r="T143" s="81"/>
      <c r="U143" s="3">
        <v>2023.0</v>
      </c>
      <c r="V143" s="41">
        <v>37235.0</v>
      </c>
      <c r="W143" s="41" t="s">
        <v>508</v>
      </c>
      <c r="X143" s="76">
        <f>R143</f>
        <v>54070</v>
      </c>
      <c r="Y143" s="79" t="s">
        <v>1274</v>
      </c>
      <c r="Z143" s="127">
        <f t="shared" si="2"/>
        <v>91305</v>
      </c>
      <c r="AA143" s="92">
        <v>41021.0</v>
      </c>
      <c r="AB143" s="12"/>
      <c r="AC143" s="92">
        <v>67999.0</v>
      </c>
      <c r="AD143" s="12"/>
      <c r="AE143" s="113">
        <v>2500000.0</v>
      </c>
      <c r="AF143" s="76"/>
      <c r="AG143" s="81"/>
      <c r="AH143" s="76"/>
      <c r="AI143" s="76"/>
      <c r="AJ143" s="76"/>
      <c r="AK143" s="76"/>
      <c r="AL143" s="76"/>
      <c r="AM143" s="81"/>
      <c r="AN143" s="76"/>
      <c r="AO143" s="76"/>
      <c r="AP143" s="76"/>
      <c r="AQ143" s="76"/>
      <c r="AR143" s="76"/>
      <c r="AS143" s="76"/>
      <c r="AT143" s="76"/>
      <c r="AU143" s="76"/>
      <c r="AV143" s="76"/>
      <c r="AW143" s="76"/>
      <c r="AX143" s="76"/>
      <c r="AY143" s="76"/>
      <c r="AZ143" s="76"/>
      <c r="BA143" s="76"/>
      <c r="BB143" s="76"/>
      <c r="BC143" s="76"/>
      <c r="BD143" s="76"/>
      <c r="BE143" s="76"/>
      <c r="BF143" s="76"/>
      <c r="BG143" s="76"/>
    </row>
    <row r="144">
      <c r="A144" s="76"/>
      <c r="B144" s="76" t="s">
        <v>168</v>
      </c>
      <c r="C144" s="77" t="s">
        <v>338</v>
      </c>
      <c r="D144" s="78" t="s">
        <v>892</v>
      </c>
      <c r="E144" s="85" t="s">
        <v>486</v>
      </c>
      <c r="F144" s="124" t="s">
        <v>1035</v>
      </c>
      <c r="G144" s="125" t="s">
        <v>1275</v>
      </c>
      <c r="H144" s="125"/>
      <c r="I144" s="125"/>
      <c r="J144" s="125"/>
      <c r="K144" s="125"/>
      <c r="L144" s="125"/>
      <c r="M144" s="79"/>
      <c r="N144" s="41">
        <v>1591.0</v>
      </c>
      <c r="O144" s="76"/>
      <c r="P144" s="41">
        <v>3278.0</v>
      </c>
      <c r="Q144" s="41">
        <v>4869.0</v>
      </c>
      <c r="R144" s="41"/>
      <c r="S144" s="76"/>
      <c r="T144" s="81"/>
      <c r="U144" s="3">
        <v>2023.0</v>
      </c>
      <c r="V144" s="76">
        <f>Q144</f>
        <v>4869</v>
      </c>
      <c r="W144" s="41" t="s">
        <v>548</v>
      </c>
      <c r="X144" s="76">
        <f>92069+1695+645</f>
        <v>94409</v>
      </c>
      <c r="Y144" s="79" t="s">
        <v>1276</v>
      </c>
      <c r="Z144" s="127">
        <f t="shared" si="2"/>
        <v>99278</v>
      </c>
      <c r="AA144" s="76"/>
      <c r="AB144" s="76"/>
      <c r="AC144" s="76"/>
      <c r="AD144" s="76"/>
      <c r="AE144" s="76"/>
      <c r="AF144" s="76"/>
      <c r="AG144" s="81"/>
      <c r="AH144" s="76"/>
      <c r="AI144" s="76"/>
      <c r="AJ144" s="76"/>
      <c r="AK144" s="76"/>
      <c r="AL144" s="76"/>
      <c r="AM144" s="81"/>
      <c r="AN144" s="76"/>
      <c r="AO144" s="76"/>
      <c r="AP144" s="76"/>
      <c r="AQ144" s="76"/>
      <c r="AR144" s="76"/>
      <c r="AS144" s="76"/>
      <c r="AT144" s="76"/>
      <c r="AU144" s="76"/>
      <c r="AV144" s="76"/>
      <c r="AW144" s="76"/>
      <c r="AX144" s="76"/>
      <c r="AY144" s="76"/>
      <c r="AZ144" s="76"/>
      <c r="BA144" s="76"/>
      <c r="BB144" s="76"/>
      <c r="BC144" s="76"/>
      <c r="BD144" s="76"/>
      <c r="BE144" s="76"/>
      <c r="BF144" s="76"/>
      <c r="BG144" s="76"/>
    </row>
    <row r="145">
      <c r="A145" s="76"/>
      <c r="B145" s="76" t="s">
        <v>169</v>
      </c>
      <c r="C145" s="77" t="s">
        <v>339</v>
      </c>
      <c r="D145" s="77"/>
      <c r="E145" s="105" t="s">
        <v>1277</v>
      </c>
      <c r="F145" s="131"/>
      <c r="G145" s="77"/>
      <c r="H145" s="77"/>
      <c r="I145" s="77"/>
      <c r="J145" s="77"/>
      <c r="K145" s="77"/>
      <c r="L145" s="77"/>
      <c r="M145" s="85"/>
      <c r="N145" s="76"/>
      <c r="O145" s="76"/>
      <c r="P145" s="76"/>
      <c r="Q145" s="76"/>
      <c r="R145" s="41"/>
      <c r="S145" s="76"/>
      <c r="T145" s="81"/>
      <c r="U145" s="138"/>
      <c r="V145" s="76"/>
      <c r="W145" s="76"/>
      <c r="X145" s="76"/>
      <c r="Y145" s="85"/>
      <c r="Z145" s="127">
        <f t="shared" si="2"/>
        <v>0</v>
      </c>
      <c r="AA145" s="76"/>
      <c r="AB145" s="76"/>
      <c r="AC145" s="76"/>
      <c r="AD145" s="76"/>
      <c r="AE145" s="76"/>
      <c r="AF145" s="76"/>
      <c r="AG145" s="81"/>
      <c r="AH145" s="76"/>
      <c r="AI145" s="76"/>
      <c r="AJ145" s="76"/>
      <c r="AK145" s="76"/>
      <c r="AL145" s="76"/>
      <c r="AM145" s="81"/>
      <c r="AN145" s="76"/>
      <c r="AO145" s="76"/>
      <c r="AP145" s="76"/>
      <c r="AQ145" s="76"/>
      <c r="AR145" s="76"/>
      <c r="AS145" s="76"/>
      <c r="AT145" s="76"/>
      <c r="AU145" s="76"/>
      <c r="AV145" s="76"/>
      <c r="AW145" s="76"/>
      <c r="AX145" s="76"/>
      <c r="AY145" s="76"/>
      <c r="AZ145" s="76"/>
      <c r="BA145" s="76"/>
      <c r="BB145" s="76"/>
      <c r="BC145" s="76"/>
      <c r="BD145" s="76"/>
      <c r="BE145" s="76"/>
      <c r="BF145" s="76"/>
      <c r="BG145" s="76"/>
    </row>
    <row r="146">
      <c r="B146" s="96" t="s">
        <v>177</v>
      </c>
      <c r="C146" s="94" t="s">
        <v>346</v>
      </c>
      <c r="D146" s="17" t="s">
        <v>896</v>
      </c>
      <c r="E146" s="112"/>
      <c r="F146" s="134" t="s">
        <v>967</v>
      </c>
      <c r="G146" s="135" t="s">
        <v>1278</v>
      </c>
      <c r="H146" s="135"/>
      <c r="I146" s="135"/>
      <c r="J146" s="135"/>
      <c r="K146" s="135"/>
      <c r="L146" s="135"/>
      <c r="M146" s="108"/>
      <c r="N146" s="41">
        <v>7920000.0</v>
      </c>
      <c r="O146" s="76"/>
      <c r="P146" s="41">
        <v>70000.0</v>
      </c>
      <c r="Q146" s="76"/>
      <c r="R146" s="41">
        <v>1.5E7</v>
      </c>
      <c r="S146" s="41">
        <v>2.3E7</v>
      </c>
      <c r="T146" s="81"/>
      <c r="U146" s="3">
        <v>2023.0</v>
      </c>
      <c r="V146" s="76">
        <f t="shared" ref="V146:V147" si="44">N146+P146</f>
        <v>7990000</v>
      </c>
      <c r="W146" s="41" t="s">
        <v>548</v>
      </c>
      <c r="X146" s="76">
        <f t="shared" ref="X146:X147" si="45">R146</f>
        <v>15000000</v>
      </c>
      <c r="Y146" s="79" t="s">
        <v>897</v>
      </c>
      <c r="Z146" s="127">
        <f t="shared" si="2"/>
        <v>22990000</v>
      </c>
      <c r="AG146" s="107"/>
      <c r="AH146" s="76"/>
      <c r="AI146" s="76"/>
      <c r="AJ146" s="76"/>
      <c r="AK146" s="76"/>
      <c r="AL146" s="76"/>
      <c r="AM146" s="81"/>
      <c r="AN146" s="76"/>
      <c r="AO146" s="76"/>
      <c r="AP146" s="76"/>
      <c r="AQ146" s="76"/>
      <c r="AR146" s="76"/>
      <c r="AS146" s="76"/>
      <c r="AT146" s="76"/>
      <c r="AU146" s="76"/>
      <c r="AV146" s="76"/>
      <c r="AW146" s="76"/>
      <c r="AX146" s="76"/>
      <c r="AY146" s="76"/>
      <c r="AZ146" s="76"/>
      <c r="BA146" s="76"/>
      <c r="BB146" s="76"/>
      <c r="BC146" s="76"/>
      <c r="BD146" s="76"/>
      <c r="BE146" s="76"/>
      <c r="BF146" s="76"/>
      <c r="BG146" s="76"/>
    </row>
    <row r="147">
      <c r="A147" s="76"/>
      <c r="B147" s="130" t="s">
        <v>1279</v>
      </c>
      <c r="C147" s="77" t="s">
        <v>340</v>
      </c>
      <c r="D147" s="78" t="s">
        <v>1280</v>
      </c>
      <c r="E147" s="85"/>
      <c r="F147" s="124" t="s">
        <v>1281</v>
      </c>
      <c r="G147" s="125" t="s">
        <v>1093</v>
      </c>
      <c r="H147" s="125"/>
      <c r="I147" s="125"/>
      <c r="J147" s="125"/>
      <c r="K147" s="125"/>
      <c r="L147" s="125"/>
      <c r="M147" s="79"/>
      <c r="N147" s="41">
        <v>76.0</v>
      </c>
      <c r="O147" s="76"/>
      <c r="P147" s="41">
        <v>1382.0</v>
      </c>
      <c r="Q147" s="76"/>
      <c r="R147" s="41">
        <v>117998.0</v>
      </c>
      <c r="S147" s="41">
        <v>119456.0</v>
      </c>
      <c r="T147" s="81"/>
      <c r="U147" s="3">
        <v>2023.0</v>
      </c>
      <c r="V147" s="76">
        <f t="shared" si="44"/>
        <v>1458</v>
      </c>
      <c r="W147" s="41" t="s">
        <v>548</v>
      </c>
      <c r="X147" s="76">
        <f t="shared" si="45"/>
        <v>117998</v>
      </c>
      <c r="Y147" s="79" t="s">
        <v>1282</v>
      </c>
      <c r="Z147" s="127">
        <f t="shared" si="2"/>
        <v>119456</v>
      </c>
      <c r="AA147" s="76">
        <v>97.0</v>
      </c>
      <c r="AB147" s="76"/>
      <c r="AC147" s="76">
        <v>648.0</v>
      </c>
      <c r="AD147" s="76"/>
      <c r="AE147" s="76">
        <v>91954.0</v>
      </c>
      <c r="AF147" s="76">
        <v>92699.0</v>
      </c>
      <c r="AG147" s="81"/>
      <c r="AH147" s="76">
        <v>52.0</v>
      </c>
      <c r="AI147" s="76"/>
      <c r="AJ147" s="76">
        <v>1564.0</v>
      </c>
      <c r="AK147" s="76"/>
      <c r="AL147" s="76">
        <v>86025.0</v>
      </c>
      <c r="AM147" s="81">
        <v>87641.0</v>
      </c>
      <c r="AN147" s="76"/>
      <c r="AO147" s="76">
        <v>161.0</v>
      </c>
      <c r="AP147" s="76"/>
      <c r="AQ147" s="76">
        <v>1960.0</v>
      </c>
      <c r="AR147" s="76">
        <v>74102.0</v>
      </c>
      <c r="AS147" s="76">
        <v>76223.0</v>
      </c>
      <c r="AT147" s="76"/>
      <c r="AU147" s="76"/>
      <c r="AV147" s="76"/>
      <c r="AW147" s="76"/>
      <c r="AX147" s="76"/>
      <c r="AY147" s="76"/>
      <c r="AZ147" s="76"/>
      <c r="BA147" s="76"/>
      <c r="BB147" s="76"/>
      <c r="BC147" s="76"/>
      <c r="BD147" s="76"/>
      <c r="BE147" s="76"/>
      <c r="BF147" s="76"/>
      <c r="BG147" s="76"/>
    </row>
    <row r="148">
      <c r="A148" s="76"/>
      <c r="B148" s="76" t="s">
        <v>171</v>
      </c>
      <c r="C148" s="77" t="s">
        <v>341</v>
      </c>
      <c r="D148" s="78" t="s">
        <v>898</v>
      </c>
      <c r="E148" s="79" t="s">
        <v>1283</v>
      </c>
      <c r="F148" s="124" t="s">
        <v>944</v>
      </c>
      <c r="G148" s="125" t="s">
        <v>1284</v>
      </c>
      <c r="H148" s="125"/>
      <c r="I148" s="125"/>
      <c r="J148" s="125"/>
      <c r="K148" s="125"/>
      <c r="L148" s="125"/>
      <c r="M148" s="79"/>
      <c r="N148" s="41">
        <v>199.1</v>
      </c>
      <c r="O148" s="76"/>
      <c r="P148" s="76"/>
      <c r="Q148" s="76"/>
      <c r="R148" s="76"/>
      <c r="S148" s="41">
        <v>1259.7</v>
      </c>
      <c r="T148" s="81"/>
      <c r="U148" s="3">
        <v>2023.0</v>
      </c>
      <c r="V148" s="76">
        <f>N148+72.1+64.6+2.8</f>
        <v>338.6</v>
      </c>
      <c r="W148" s="41" t="s">
        <v>548</v>
      </c>
      <c r="X148" s="76">
        <f>144.9+315+13.2+341.3+96.7+10</f>
        <v>921.1</v>
      </c>
      <c r="Y148" s="79" t="s">
        <v>899</v>
      </c>
      <c r="Z148" s="127">
        <f t="shared" si="2"/>
        <v>1259.7</v>
      </c>
      <c r="AA148" s="76"/>
      <c r="AB148" s="76" t="s">
        <v>504</v>
      </c>
      <c r="AC148" s="76" t="s">
        <v>506</v>
      </c>
      <c r="AD148" s="76"/>
      <c r="AE148" s="76" t="s">
        <v>510</v>
      </c>
      <c r="AF148" s="76"/>
      <c r="AG148" s="81"/>
      <c r="AH148" s="76"/>
      <c r="AI148" s="76"/>
      <c r="AJ148" s="76"/>
      <c r="AK148" s="76"/>
      <c r="AL148" s="76"/>
      <c r="AM148" s="81"/>
      <c r="AN148" s="76"/>
      <c r="AO148" s="76"/>
      <c r="AP148" s="76"/>
      <c r="AQ148" s="76"/>
      <c r="AR148" s="76"/>
      <c r="AS148" s="76"/>
      <c r="AT148" s="76"/>
      <c r="AU148" s="76"/>
      <c r="AV148" s="76"/>
      <c r="AW148" s="76"/>
      <c r="AX148" s="76"/>
      <c r="AY148" s="76"/>
      <c r="AZ148" s="76"/>
      <c r="BA148" s="76"/>
      <c r="BB148" s="76"/>
      <c r="BC148" s="76"/>
      <c r="BD148" s="76"/>
      <c r="BE148" s="76"/>
      <c r="BF148" s="76"/>
      <c r="BG148" s="76"/>
    </row>
    <row r="149">
      <c r="A149" s="76"/>
      <c r="B149" s="76" t="s">
        <v>172</v>
      </c>
      <c r="C149" s="77" t="s">
        <v>342</v>
      </c>
      <c r="D149" s="78" t="s">
        <v>900</v>
      </c>
      <c r="E149" s="85" t="s">
        <v>488</v>
      </c>
      <c r="F149" s="124" t="s">
        <v>952</v>
      </c>
      <c r="G149" s="125" t="s">
        <v>1285</v>
      </c>
      <c r="H149" s="125"/>
      <c r="I149" s="125"/>
      <c r="J149" s="125"/>
      <c r="K149" s="125"/>
      <c r="L149" s="125"/>
      <c r="M149" s="79"/>
      <c r="N149" s="41">
        <v>727.0</v>
      </c>
      <c r="O149" s="76"/>
      <c r="P149" s="41">
        <v>1360.0</v>
      </c>
      <c r="Q149" s="76"/>
      <c r="R149" s="41">
        <v>19667.0</v>
      </c>
      <c r="S149" s="76"/>
      <c r="T149" s="81"/>
      <c r="U149" s="3">
        <v>2023.0</v>
      </c>
      <c r="V149" s="76">
        <f>N149+P149</f>
        <v>2087</v>
      </c>
      <c r="W149" s="41" t="s">
        <v>548</v>
      </c>
      <c r="X149" s="76">
        <f>R149</f>
        <v>19667</v>
      </c>
      <c r="Y149" s="79" t="s">
        <v>901</v>
      </c>
      <c r="Z149" s="127">
        <f t="shared" si="2"/>
        <v>21754</v>
      </c>
      <c r="AA149" s="76"/>
      <c r="AB149" s="76"/>
      <c r="AC149" s="76"/>
      <c r="AD149" s="76"/>
      <c r="AE149" s="76"/>
      <c r="AF149" s="76"/>
      <c r="AG149" s="81"/>
      <c r="AH149" s="76"/>
      <c r="AI149" s="76"/>
      <c r="AJ149" s="76"/>
      <c r="AK149" s="76"/>
      <c r="AL149" s="76"/>
      <c r="AM149" s="81"/>
      <c r="AN149" s="76"/>
      <c r="AO149" s="76"/>
      <c r="AP149" s="76"/>
      <c r="AQ149" s="76"/>
      <c r="AR149" s="76"/>
      <c r="AS149" s="76"/>
      <c r="AT149" s="76"/>
      <c r="AU149" s="76"/>
      <c r="AV149" s="76"/>
      <c r="AW149" s="76"/>
      <c r="AX149" s="76"/>
      <c r="AY149" s="76"/>
      <c r="AZ149" s="76"/>
      <c r="BA149" s="76"/>
      <c r="BB149" s="76"/>
      <c r="BC149" s="76"/>
      <c r="BD149" s="76"/>
      <c r="BE149" s="76"/>
      <c r="BF149" s="76"/>
      <c r="BG149" s="76"/>
    </row>
    <row r="150">
      <c r="A150" s="76"/>
      <c r="B150" s="130" t="s">
        <v>1286</v>
      </c>
      <c r="C150" s="77" t="s">
        <v>343</v>
      </c>
      <c r="D150" s="78" t="s">
        <v>1287</v>
      </c>
      <c r="E150" s="85"/>
      <c r="F150" s="124" t="s">
        <v>951</v>
      </c>
      <c r="G150" s="84" t="s">
        <v>951</v>
      </c>
      <c r="H150" s="84"/>
      <c r="I150" s="84"/>
      <c r="J150" s="84"/>
      <c r="K150" s="84"/>
      <c r="L150" s="84"/>
      <c r="M150" s="79"/>
      <c r="N150" s="41">
        <v>2920.0</v>
      </c>
      <c r="O150" s="76"/>
      <c r="P150" s="41">
        <v>2830.0</v>
      </c>
      <c r="Q150" s="41">
        <v>5750.0</v>
      </c>
      <c r="R150" s="76"/>
      <c r="S150" s="76"/>
      <c r="T150" s="81"/>
      <c r="U150" s="3">
        <v>2023.0</v>
      </c>
      <c r="V150" s="76">
        <f>Q150</f>
        <v>5750</v>
      </c>
      <c r="W150" s="41" t="s">
        <v>548</v>
      </c>
      <c r="X150" s="41" t="s">
        <v>554</v>
      </c>
      <c r="Y150" s="79" t="s">
        <v>1288</v>
      </c>
      <c r="Z150" s="127">
        <f t="shared" si="2"/>
        <v>5750</v>
      </c>
      <c r="AA150" s="76"/>
      <c r="AB150" s="76"/>
      <c r="AC150" s="76"/>
      <c r="AD150" s="76">
        <v>5160.0</v>
      </c>
      <c r="AE150" s="76"/>
      <c r="AF150" s="76"/>
      <c r="AG150" s="81"/>
      <c r="AI150" s="76"/>
      <c r="AJ150" s="76"/>
      <c r="AK150" s="76">
        <v>5410.0</v>
      </c>
      <c r="AL150" s="76"/>
      <c r="AM150" s="81"/>
      <c r="AN150" s="76"/>
      <c r="AO150" s="76"/>
      <c r="AP150" s="76"/>
      <c r="AQ150" s="76"/>
      <c r="AR150" s="76"/>
      <c r="AS150" s="76"/>
      <c r="AT150" s="76"/>
      <c r="AU150" s="76"/>
      <c r="AV150" s="76"/>
      <c r="AW150" s="76"/>
      <c r="AX150" s="76"/>
      <c r="AY150" s="76"/>
      <c r="AZ150" s="76"/>
      <c r="BA150" s="76"/>
      <c r="BB150" s="76"/>
      <c r="BC150" s="76"/>
      <c r="BD150" s="76"/>
      <c r="BE150" s="76"/>
      <c r="BF150" s="76"/>
      <c r="BG150" s="76"/>
    </row>
    <row r="151">
      <c r="A151" s="76"/>
      <c r="B151" s="76" t="s">
        <v>174</v>
      </c>
      <c r="C151" s="77" t="s">
        <v>213</v>
      </c>
      <c r="D151" s="88" t="s">
        <v>904</v>
      </c>
      <c r="E151" s="79" t="s">
        <v>1289</v>
      </c>
      <c r="F151" s="124" t="s">
        <v>959</v>
      </c>
      <c r="G151" s="125" t="s">
        <v>1285</v>
      </c>
      <c r="H151" s="125"/>
      <c r="I151" s="125"/>
      <c r="J151" s="125"/>
      <c r="K151" s="125"/>
      <c r="L151" s="125"/>
      <c r="M151" s="79"/>
      <c r="N151" s="41">
        <v>73000.0</v>
      </c>
      <c r="O151" s="41">
        <v>179000.0</v>
      </c>
      <c r="P151" s="41">
        <v>7000.0</v>
      </c>
      <c r="Q151" s="76"/>
      <c r="R151" s="41" t="s">
        <v>905</v>
      </c>
      <c r="S151" s="41">
        <v>4.3059E7</v>
      </c>
      <c r="T151" s="81"/>
      <c r="U151" s="3">
        <v>2023.0</v>
      </c>
      <c r="V151" s="76">
        <f t="shared" ref="V151:V153" si="46">N151+P151</f>
        <v>80000</v>
      </c>
      <c r="W151" s="41" t="s">
        <v>548</v>
      </c>
      <c r="X151" s="76">
        <f>15326000+27653000</f>
        <v>42979000</v>
      </c>
      <c r="Y151" s="79" t="s">
        <v>906</v>
      </c>
      <c r="Z151" s="127">
        <f t="shared" si="2"/>
        <v>43059000</v>
      </c>
      <c r="AA151" s="76">
        <v>243000.0</v>
      </c>
      <c r="AB151" s="76">
        <v>81000.0</v>
      </c>
      <c r="AC151" s="76"/>
      <c r="AD151" s="76"/>
      <c r="AE151" s="76">
        <v>2.87E8</v>
      </c>
      <c r="AF151" s="76"/>
      <c r="AG151" s="81"/>
      <c r="AH151" s="76">
        <v>252000.0</v>
      </c>
      <c r="AI151" s="76">
        <v>115000.0</v>
      </c>
      <c r="AJ151" s="76"/>
      <c r="AK151" s="76"/>
      <c r="AL151" s="76">
        <v>2.86E8</v>
      </c>
      <c r="AM151" s="81"/>
      <c r="AN151" s="76"/>
      <c r="AO151" s="76">
        <v>211000.0</v>
      </c>
      <c r="AP151" s="76">
        <v>121000.0</v>
      </c>
      <c r="AQ151" s="76"/>
      <c r="AR151" s="76">
        <v>2.41E8</v>
      </c>
      <c r="AS151" s="76"/>
      <c r="AT151" s="76"/>
      <c r="AU151" s="76">
        <v>250000.0</v>
      </c>
      <c r="AV151" s="76">
        <v>215000.0</v>
      </c>
      <c r="AW151" s="76">
        <v>125000.0</v>
      </c>
      <c r="AX151" s="76">
        <v>3.23E8</v>
      </c>
      <c r="AY151" s="76"/>
      <c r="AZ151" s="76"/>
      <c r="BA151" s="76"/>
      <c r="BB151" s="76"/>
      <c r="BC151" s="76"/>
      <c r="BD151" s="76"/>
      <c r="BE151" s="76"/>
      <c r="BF151" s="76"/>
      <c r="BG151" s="76"/>
    </row>
    <row r="152">
      <c r="A152" s="76"/>
      <c r="B152" s="76" t="s">
        <v>175</v>
      </c>
      <c r="C152" s="77" t="s">
        <v>344</v>
      </c>
      <c r="D152" s="78" t="s">
        <v>907</v>
      </c>
      <c r="E152" s="85"/>
      <c r="F152" s="124" t="s">
        <v>1036</v>
      </c>
      <c r="G152" s="125" t="s">
        <v>1290</v>
      </c>
      <c r="H152" s="125"/>
      <c r="I152" s="125"/>
      <c r="J152" s="125"/>
      <c r="K152" s="125"/>
      <c r="L152" s="125"/>
      <c r="M152" s="79"/>
      <c r="N152" s="41">
        <v>444.0</v>
      </c>
      <c r="O152" s="76"/>
      <c r="P152" s="41">
        <v>3888.0</v>
      </c>
      <c r="Q152" s="76"/>
      <c r="R152" s="41">
        <v>11560.0</v>
      </c>
      <c r="S152" s="76"/>
      <c r="T152" s="81"/>
      <c r="U152" s="3">
        <v>2023.0</v>
      </c>
      <c r="V152" s="76">
        <f t="shared" si="46"/>
        <v>4332</v>
      </c>
      <c r="W152" s="41" t="s">
        <v>548</v>
      </c>
      <c r="X152" s="76">
        <f t="shared" ref="X152:X153" si="47">R152</f>
        <v>11560</v>
      </c>
      <c r="Y152" s="79" t="s">
        <v>908</v>
      </c>
      <c r="Z152" s="127">
        <f t="shared" si="2"/>
        <v>15892</v>
      </c>
      <c r="AA152" s="76">
        <v>1264.0</v>
      </c>
      <c r="AB152" s="76"/>
      <c r="AC152" s="76">
        <v>3829.0</v>
      </c>
      <c r="AD152" s="76"/>
      <c r="AE152" s="76">
        <v>12085.0</v>
      </c>
      <c r="AF152" s="76"/>
      <c r="AG152" s="81"/>
      <c r="AH152" s="76">
        <v>377.0</v>
      </c>
      <c r="AI152" s="76">
        <v>3870.0</v>
      </c>
      <c r="AJ152" s="76"/>
      <c r="AK152" s="76"/>
      <c r="AL152" s="76">
        <v>7762.0</v>
      </c>
      <c r="AM152" s="81"/>
      <c r="AN152" s="76"/>
      <c r="AO152" s="76">
        <v>605.0</v>
      </c>
      <c r="AP152" s="76"/>
      <c r="AQ152" s="76">
        <v>3139.0</v>
      </c>
      <c r="AR152" s="76">
        <v>8439.0</v>
      </c>
      <c r="AS152" s="76"/>
      <c r="AT152" s="76"/>
      <c r="AU152" s="76">
        <v>932.0</v>
      </c>
      <c r="AV152" s="76"/>
      <c r="AW152" s="76">
        <v>4694.0</v>
      </c>
      <c r="AX152" s="76">
        <v>29118.0</v>
      </c>
      <c r="AY152" s="76"/>
      <c r="AZ152" s="76"/>
      <c r="BA152" s="76"/>
      <c r="BB152" s="76"/>
      <c r="BC152" s="76"/>
      <c r="BD152" s="76"/>
      <c r="BE152" s="76"/>
      <c r="BF152" s="76"/>
      <c r="BG152" s="76"/>
    </row>
    <row r="153">
      <c r="A153" s="76"/>
      <c r="B153" s="76" t="s">
        <v>176</v>
      </c>
      <c r="C153" s="77" t="s">
        <v>345</v>
      </c>
      <c r="D153" s="78" t="s">
        <v>909</v>
      </c>
      <c r="E153" s="85"/>
      <c r="F153" s="124" t="s">
        <v>952</v>
      </c>
      <c r="G153" s="84" t="s">
        <v>951</v>
      </c>
      <c r="H153" s="84"/>
      <c r="I153" s="84"/>
      <c r="J153" s="84"/>
      <c r="K153" s="84"/>
      <c r="L153" s="84"/>
      <c r="M153" s="79"/>
      <c r="N153" s="41">
        <v>615.0</v>
      </c>
      <c r="O153" s="41">
        <v>11032.0</v>
      </c>
      <c r="P153" s="41">
        <v>2296.0</v>
      </c>
      <c r="Q153" s="76"/>
      <c r="R153" s="41">
        <v>22877.0</v>
      </c>
      <c r="S153" s="41">
        <v>25787.0</v>
      </c>
      <c r="T153" s="81"/>
      <c r="U153" s="3">
        <v>2023.0</v>
      </c>
      <c r="V153" s="76">
        <f t="shared" si="46"/>
        <v>2911</v>
      </c>
      <c r="W153" s="41" t="s">
        <v>548</v>
      </c>
      <c r="X153" s="76">
        <f t="shared" si="47"/>
        <v>22877</v>
      </c>
      <c r="Y153" s="79" t="s">
        <v>910</v>
      </c>
      <c r="Z153" s="127">
        <f t="shared" si="2"/>
        <v>25788</v>
      </c>
      <c r="AA153" s="76">
        <v>953.0</v>
      </c>
      <c r="AB153" s="76">
        <v>10179.0</v>
      </c>
      <c r="AC153" s="76">
        <v>2052.0</v>
      </c>
      <c r="AD153" s="76"/>
      <c r="AE153" s="76">
        <v>15496.0</v>
      </c>
      <c r="AF153" s="76"/>
      <c r="AG153" s="81"/>
      <c r="AH153" s="76">
        <v>1007.0</v>
      </c>
      <c r="AI153" s="76">
        <v>11012.0</v>
      </c>
      <c r="AJ153" s="76">
        <v>1986.0</v>
      </c>
      <c r="AK153" s="76"/>
      <c r="AL153" s="76">
        <v>36154.0</v>
      </c>
      <c r="AM153" s="81"/>
      <c r="AN153" s="76"/>
      <c r="AO153" s="76"/>
      <c r="AP153" s="76"/>
      <c r="AQ153" s="76"/>
      <c r="AR153" s="76"/>
      <c r="AS153" s="76"/>
      <c r="AT153" s="76"/>
      <c r="AU153" s="76"/>
      <c r="AV153" s="76"/>
      <c r="AW153" s="76"/>
      <c r="AX153" s="76"/>
      <c r="AY153" s="76"/>
      <c r="AZ153" s="76"/>
      <c r="BA153" s="76"/>
      <c r="BB153" s="76"/>
      <c r="BC153" s="76"/>
      <c r="BD153" s="76"/>
      <c r="BE153" s="76"/>
      <c r="BF153" s="76"/>
      <c r="BG153" s="76"/>
    </row>
    <row r="154">
      <c r="A154" s="76"/>
      <c r="B154" s="3" t="s">
        <v>950</v>
      </c>
      <c r="C154" s="77"/>
      <c r="D154" s="78" t="s">
        <v>1291</v>
      </c>
      <c r="E154" s="85"/>
      <c r="F154" s="124"/>
      <c r="G154" s="84"/>
      <c r="H154" s="84"/>
      <c r="I154" s="84"/>
      <c r="J154" s="84"/>
      <c r="K154" s="84"/>
      <c r="L154" s="84"/>
      <c r="M154" s="79"/>
      <c r="N154" s="41"/>
      <c r="O154" s="41"/>
      <c r="P154" s="41"/>
      <c r="Q154" s="76"/>
      <c r="R154" s="41"/>
      <c r="S154" s="41"/>
      <c r="T154" s="81"/>
      <c r="U154" s="3">
        <v>2023.0</v>
      </c>
      <c r="V154" s="41" t="s">
        <v>554</v>
      </c>
      <c r="W154" s="41" t="s">
        <v>554</v>
      </c>
      <c r="X154" s="41" t="s">
        <v>554</v>
      </c>
      <c r="Y154" s="79" t="s">
        <v>1292</v>
      </c>
      <c r="Z154" s="127" t="str">
        <f t="shared" si="2"/>
        <v>n.a</v>
      </c>
      <c r="AA154" s="76"/>
      <c r="AB154" s="76"/>
      <c r="AC154" s="76"/>
      <c r="AD154" s="76"/>
      <c r="AE154" s="76"/>
      <c r="AF154" s="76"/>
      <c r="AG154" s="81"/>
      <c r="AH154" s="76"/>
      <c r="AI154" s="76"/>
      <c r="AJ154" s="76"/>
      <c r="AK154" s="76"/>
      <c r="AL154" s="76"/>
      <c r="AM154" s="76"/>
      <c r="AN154" s="76"/>
      <c r="AO154" s="76"/>
      <c r="AP154" s="76"/>
      <c r="AQ154" s="76"/>
      <c r="AR154" s="76"/>
      <c r="AS154" s="76"/>
      <c r="AT154" s="76"/>
      <c r="AU154" s="76"/>
      <c r="AV154" s="76"/>
      <c r="AW154" s="76"/>
      <c r="AX154" s="76"/>
      <c r="AY154" s="76"/>
      <c r="AZ154" s="76"/>
      <c r="BA154" s="76"/>
      <c r="BB154" s="76"/>
      <c r="BC154" s="76"/>
      <c r="BD154" s="76"/>
      <c r="BE154" s="76"/>
      <c r="BF154" s="76"/>
      <c r="BG154" s="76"/>
    </row>
    <row r="155">
      <c r="A155" s="76"/>
      <c r="B155" s="3" t="s">
        <v>572</v>
      </c>
      <c r="C155" s="77"/>
      <c r="D155" s="78" t="s">
        <v>573</v>
      </c>
      <c r="E155" s="85"/>
      <c r="F155" s="124"/>
      <c r="G155" s="84"/>
      <c r="H155" s="84"/>
      <c r="I155" s="84"/>
      <c r="J155" s="84"/>
      <c r="K155" s="84"/>
      <c r="L155" s="84"/>
      <c r="M155" s="79"/>
      <c r="N155" s="41">
        <v>86000.0</v>
      </c>
      <c r="O155" s="41">
        <v>61000.0</v>
      </c>
      <c r="P155" s="41">
        <v>10000.0</v>
      </c>
      <c r="Q155" s="41">
        <v>96000.0</v>
      </c>
      <c r="R155" s="41"/>
      <c r="S155" s="41"/>
      <c r="T155" s="81"/>
      <c r="U155" s="3">
        <v>2023.0</v>
      </c>
      <c r="V155" s="76">
        <f>Q155</f>
        <v>96000</v>
      </c>
      <c r="W155" s="41" t="s">
        <v>548</v>
      </c>
      <c r="X155" s="41" t="s">
        <v>554</v>
      </c>
      <c r="Y155" s="79" t="s">
        <v>574</v>
      </c>
      <c r="Z155" s="127">
        <f t="shared" si="2"/>
        <v>96000</v>
      </c>
      <c r="AA155" s="76"/>
      <c r="AB155" s="76"/>
      <c r="AC155" s="76"/>
      <c r="AD155" s="76"/>
      <c r="AE155" s="76"/>
      <c r="AF155" s="76"/>
      <c r="AG155" s="81"/>
      <c r="AH155" s="76"/>
      <c r="AI155" s="76"/>
      <c r="AJ155" s="76"/>
      <c r="AK155" s="76"/>
      <c r="AL155" s="76"/>
      <c r="AM155" s="76"/>
      <c r="AN155" s="76"/>
      <c r="AO155" s="76"/>
      <c r="AP155" s="76"/>
      <c r="AQ155" s="76"/>
      <c r="AR155" s="76"/>
      <c r="AS155" s="76"/>
      <c r="AT155" s="76"/>
      <c r="AU155" s="76"/>
      <c r="AV155" s="76"/>
      <c r="AW155" s="76"/>
      <c r="AX155" s="76"/>
      <c r="AY155" s="76"/>
      <c r="AZ155" s="76"/>
      <c r="BA155" s="76"/>
      <c r="BB155" s="76"/>
      <c r="BC155" s="76"/>
      <c r="BD155" s="76"/>
      <c r="BE155" s="76"/>
      <c r="BF155" s="76"/>
      <c r="BG155" s="76"/>
    </row>
    <row r="156">
      <c r="A156" s="76"/>
      <c r="B156" s="3" t="s">
        <v>615</v>
      </c>
      <c r="C156" s="77"/>
      <c r="D156" s="78" t="s">
        <v>618</v>
      </c>
      <c r="E156" s="85"/>
      <c r="F156" s="124"/>
      <c r="G156" s="84"/>
      <c r="H156" s="84"/>
      <c r="I156" s="84"/>
      <c r="J156" s="84"/>
      <c r="K156" s="84"/>
      <c r="L156" s="84"/>
      <c r="M156" s="79"/>
      <c r="N156" s="41">
        <v>224.0</v>
      </c>
      <c r="O156" s="41">
        <v>848.0</v>
      </c>
      <c r="P156" s="41">
        <v>1027.0</v>
      </c>
      <c r="Q156" s="76"/>
      <c r="R156" s="41">
        <v>6083.0</v>
      </c>
      <c r="S156" s="41"/>
      <c r="T156" s="81"/>
      <c r="U156" s="3">
        <v>2023.0</v>
      </c>
      <c r="V156" s="76">
        <f t="shared" ref="V156:V158" si="48">N156+P156</f>
        <v>1251</v>
      </c>
      <c r="W156" s="41" t="s">
        <v>548</v>
      </c>
      <c r="X156" s="76">
        <f t="shared" ref="X156:X157" si="49">R156</f>
        <v>6083</v>
      </c>
      <c r="Y156" s="84" t="s">
        <v>619</v>
      </c>
      <c r="Z156" s="127">
        <f t="shared" si="2"/>
        <v>7334</v>
      </c>
      <c r="AA156" s="76"/>
      <c r="AB156" s="76"/>
      <c r="AC156" s="76"/>
      <c r="AD156" s="76"/>
      <c r="AE156" s="76"/>
      <c r="AF156" s="76"/>
      <c r="AG156" s="81"/>
      <c r="AH156" s="76"/>
      <c r="AI156" s="76"/>
      <c r="AJ156" s="76"/>
      <c r="AK156" s="76"/>
      <c r="AL156" s="76"/>
      <c r="AM156" s="76"/>
      <c r="AN156" s="76"/>
      <c r="AO156" s="76"/>
      <c r="AP156" s="76"/>
      <c r="AQ156" s="76"/>
      <c r="AR156" s="76"/>
      <c r="AS156" s="76"/>
      <c r="AT156" s="76"/>
      <c r="AU156" s="76"/>
      <c r="AV156" s="76"/>
      <c r="AW156" s="76"/>
      <c r="AX156" s="76"/>
      <c r="AY156" s="76"/>
      <c r="AZ156" s="76"/>
      <c r="BA156" s="76"/>
      <c r="BB156" s="76"/>
      <c r="BC156" s="76"/>
      <c r="BD156" s="76"/>
      <c r="BE156" s="76"/>
      <c r="BF156" s="76"/>
      <c r="BG156" s="76"/>
    </row>
    <row r="157">
      <c r="A157" s="76"/>
      <c r="B157" s="3" t="s">
        <v>621</v>
      </c>
      <c r="C157" s="77"/>
      <c r="D157" s="78" t="s">
        <v>622</v>
      </c>
      <c r="E157" s="85"/>
      <c r="F157" s="124"/>
      <c r="G157" s="84"/>
      <c r="H157" s="84"/>
      <c r="I157" s="84"/>
      <c r="J157" s="84"/>
      <c r="K157" s="84"/>
      <c r="L157" s="84"/>
      <c r="M157" s="79"/>
      <c r="N157" s="41">
        <v>71.4</v>
      </c>
      <c r="O157" s="41"/>
      <c r="P157" s="41">
        <v>247.4</v>
      </c>
      <c r="Q157" s="76"/>
      <c r="R157" s="41">
        <v>2596.1</v>
      </c>
      <c r="S157" s="41">
        <v>2914.9</v>
      </c>
      <c r="T157" s="81"/>
      <c r="U157" s="3">
        <v>2023.0</v>
      </c>
      <c r="V157" s="76">
        <f t="shared" si="48"/>
        <v>318.8</v>
      </c>
      <c r="W157" s="41" t="s">
        <v>508</v>
      </c>
      <c r="X157" s="76">
        <f t="shared" si="49"/>
        <v>2596.1</v>
      </c>
      <c r="Y157" s="84" t="s">
        <v>624</v>
      </c>
      <c r="Z157" s="127">
        <f t="shared" si="2"/>
        <v>2914.9</v>
      </c>
      <c r="AA157" s="76"/>
      <c r="AB157" s="76"/>
      <c r="AC157" s="76"/>
      <c r="AD157" s="76"/>
      <c r="AE157" s="76"/>
      <c r="AF157" s="76"/>
      <c r="AG157" s="81"/>
      <c r="AH157" s="76"/>
      <c r="AI157" s="76"/>
      <c r="AJ157" s="76"/>
      <c r="AK157" s="76"/>
      <c r="AL157" s="76"/>
      <c r="AM157" s="76"/>
      <c r="AN157" s="76"/>
      <c r="AO157" s="76"/>
      <c r="AP157" s="76"/>
      <c r="AQ157" s="76"/>
      <c r="AR157" s="76"/>
      <c r="AS157" s="76"/>
      <c r="AT157" s="76"/>
      <c r="AU157" s="76"/>
      <c r="AV157" s="76"/>
      <c r="AW157" s="76"/>
      <c r="AX157" s="76"/>
      <c r="AY157" s="76"/>
      <c r="AZ157" s="76"/>
      <c r="BA157" s="76"/>
      <c r="BB157" s="76"/>
      <c r="BC157" s="76"/>
      <c r="BD157" s="76"/>
      <c r="BE157" s="76"/>
      <c r="BF157" s="76"/>
      <c r="BG157" s="76"/>
    </row>
    <row r="158">
      <c r="A158" s="76"/>
      <c r="B158" s="3" t="s">
        <v>630</v>
      </c>
      <c r="C158" s="77"/>
      <c r="D158" s="78" t="s">
        <v>631</v>
      </c>
      <c r="E158" s="85"/>
      <c r="F158" s="124"/>
      <c r="G158" s="84"/>
      <c r="H158" s="84"/>
      <c r="I158" s="84"/>
      <c r="J158" s="84"/>
      <c r="K158" s="84"/>
      <c r="L158" s="84"/>
      <c r="M158" s="79"/>
      <c r="N158" s="41">
        <v>5.81</v>
      </c>
      <c r="O158" s="41"/>
      <c r="P158" s="41">
        <v>7.278</v>
      </c>
      <c r="Q158" s="76"/>
      <c r="R158" s="41" t="s">
        <v>632</v>
      </c>
      <c r="S158" s="41"/>
      <c r="T158" s="81"/>
      <c r="U158" s="3">
        <v>2023.0</v>
      </c>
      <c r="V158" s="76">
        <f t="shared" si="48"/>
        <v>13.088</v>
      </c>
      <c r="W158" s="41" t="s">
        <v>548</v>
      </c>
      <c r="X158" s="76">
        <f>49.325+0.436</f>
        <v>49.761</v>
      </c>
      <c r="Y158" s="84" t="s">
        <v>633</v>
      </c>
      <c r="Z158" s="127">
        <f t="shared" si="2"/>
        <v>62.849</v>
      </c>
      <c r="AA158" s="76"/>
      <c r="AB158" s="76"/>
      <c r="AC158" s="76"/>
      <c r="AD158" s="76"/>
      <c r="AE158" s="76"/>
      <c r="AF158" s="76"/>
      <c r="AG158" s="81"/>
      <c r="AH158" s="76"/>
      <c r="AI158" s="76"/>
      <c r="AJ158" s="76"/>
      <c r="AK158" s="76"/>
      <c r="AL158" s="76"/>
      <c r="AM158" s="76"/>
      <c r="AN158" s="76"/>
      <c r="AO158" s="76"/>
      <c r="AP158" s="76"/>
      <c r="AQ158" s="76"/>
      <c r="AR158" s="76"/>
      <c r="AS158" s="76"/>
      <c r="AT158" s="76"/>
      <c r="AU158" s="76"/>
      <c r="AV158" s="76"/>
      <c r="AW158" s="76"/>
      <c r="AX158" s="76"/>
      <c r="AY158" s="76"/>
      <c r="AZ158" s="76"/>
      <c r="BA158" s="76"/>
      <c r="BB158" s="76"/>
      <c r="BC158" s="76"/>
      <c r="BD158" s="76"/>
      <c r="BE158" s="76"/>
      <c r="BF158" s="76"/>
      <c r="BG158" s="76"/>
    </row>
    <row r="159">
      <c r="A159" s="76"/>
      <c r="B159" s="3" t="s">
        <v>645</v>
      </c>
      <c r="C159" s="77"/>
      <c r="D159" s="78" t="s">
        <v>647</v>
      </c>
      <c r="E159" s="85"/>
      <c r="F159" s="124"/>
      <c r="G159" s="84"/>
      <c r="H159" s="84"/>
      <c r="I159" s="84"/>
      <c r="J159" s="84"/>
      <c r="K159" s="84"/>
      <c r="L159" s="84"/>
      <c r="M159" s="79"/>
      <c r="N159" s="41">
        <v>158.9</v>
      </c>
      <c r="O159" s="41">
        <v>11.6</v>
      </c>
      <c r="P159" s="41">
        <v>17.4</v>
      </c>
      <c r="Q159" s="41">
        <v>561.8</v>
      </c>
      <c r="R159" s="41">
        <v>385.6</v>
      </c>
      <c r="S159" s="41"/>
      <c r="T159" s="81"/>
      <c r="U159" s="3">
        <v>2023.0</v>
      </c>
      <c r="V159" s="76">
        <f>Q159</f>
        <v>561.8</v>
      </c>
      <c r="W159" s="41" t="s">
        <v>548</v>
      </c>
      <c r="X159" s="76">
        <f t="shared" ref="X159:X161" si="50">R159</f>
        <v>385.6</v>
      </c>
      <c r="Y159" s="84" t="s">
        <v>649</v>
      </c>
      <c r="Z159" s="127">
        <f t="shared" si="2"/>
        <v>947.4</v>
      </c>
      <c r="AA159" s="76"/>
      <c r="AB159" s="76"/>
      <c r="AC159" s="76"/>
      <c r="AD159" s="76"/>
      <c r="AE159" s="76"/>
      <c r="AF159" s="76"/>
      <c r="AG159" s="81"/>
      <c r="AH159" s="76"/>
      <c r="AI159" s="76"/>
      <c r="AJ159" s="76"/>
      <c r="AK159" s="76"/>
      <c r="AL159" s="76"/>
      <c r="AM159" s="76"/>
      <c r="AN159" s="76"/>
      <c r="AO159" s="76"/>
      <c r="AP159" s="76"/>
      <c r="AQ159" s="76"/>
      <c r="AR159" s="76"/>
      <c r="AS159" s="76"/>
      <c r="AT159" s="76"/>
      <c r="AU159" s="76"/>
      <c r="AV159" s="76"/>
      <c r="AW159" s="76"/>
      <c r="AX159" s="76"/>
      <c r="AY159" s="76"/>
      <c r="AZ159" s="76"/>
      <c r="BA159" s="76"/>
      <c r="BB159" s="76"/>
      <c r="BC159" s="76"/>
      <c r="BD159" s="76"/>
      <c r="BE159" s="76"/>
      <c r="BF159" s="76"/>
      <c r="BG159" s="76"/>
    </row>
    <row r="160">
      <c r="A160" s="76"/>
      <c r="B160" s="3" t="s">
        <v>976</v>
      </c>
      <c r="C160" s="77"/>
      <c r="D160" s="78" t="s">
        <v>668</v>
      </c>
      <c r="E160" s="85"/>
      <c r="F160" s="124"/>
      <c r="G160" s="84"/>
      <c r="H160" s="84"/>
      <c r="I160" s="84"/>
      <c r="J160" s="84"/>
      <c r="K160" s="84"/>
      <c r="L160" s="84"/>
      <c r="M160" s="79"/>
      <c r="N160" s="41">
        <v>495.0</v>
      </c>
      <c r="O160" s="41">
        <v>12791.0</v>
      </c>
      <c r="P160" s="41">
        <v>5118.0</v>
      </c>
      <c r="Q160" s="76"/>
      <c r="R160" s="41">
        <v>800.0</v>
      </c>
      <c r="S160" s="41"/>
      <c r="T160" s="81"/>
      <c r="U160" s="3">
        <v>2023.0</v>
      </c>
      <c r="V160" s="76">
        <f t="shared" ref="V160:V161" si="51">N160+P160</f>
        <v>5613</v>
      </c>
      <c r="W160" s="41" t="s">
        <v>548</v>
      </c>
      <c r="X160" s="76">
        <f t="shared" si="50"/>
        <v>800</v>
      </c>
      <c r="Y160" s="84" t="s">
        <v>1293</v>
      </c>
      <c r="Z160" s="127">
        <f t="shared" si="2"/>
        <v>6413</v>
      </c>
      <c r="AA160" s="76"/>
      <c r="AB160" s="76"/>
      <c r="AC160" s="76"/>
      <c r="AD160" s="76"/>
      <c r="AE160" s="76"/>
      <c r="AF160" s="76"/>
      <c r="AG160" s="81"/>
      <c r="AH160" s="76"/>
      <c r="AI160" s="76"/>
      <c r="AJ160" s="76"/>
      <c r="AK160" s="76"/>
      <c r="AL160" s="76"/>
      <c r="AM160" s="76"/>
      <c r="AN160" s="76"/>
      <c r="AO160" s="76"/>
      <c r="AP160" s="76"/>
      <c r="AQ160" s="76"/>
      <c r="AR160" s="76"/>
      <c r="AS160" s="76"/>
      <c r="AT160" s="76"/>
      <c r="AU160" s="76"/>
      <c r="AV160" s="76"/>
      <c r="AW160" s="76"/>
      <c r="AX160" s="76"/>
      <c r="AY160" s="76"/>
      <c r="AZ160" s="76"/>
      <c r="BA160" s="76"/>
      <c r="BB160" s="76"/>
      <c r="BC160" s="76"/>
      <c r="BD160" s="76"/>
      <c r="BE160" s="76"/>
      <c r="BF160" s="76"/>
      <c r="BG160" s="76"/>
    </row>
    <row r="161">
      <c r="A161" s="76"/>
      <c r="B161" s="3" t="s">
        <v>979</v>
      </c>
      <c r="C161" s="77"/>
      <c r="D161" s="78" t="s">
        <v>677</v>
      </c>
      <c r="E161" s="85"/>
      <c r="F161" s="124"/>
      <c r="G161" s="84"/>
      <c r="H161" s="84"/>
      <c r="I161" s="84"/>
      <c r="J161" s="84"/>
      <c r="K161" s="84"/>
      <c r="L161" s="84"/>
      <c r="M161" s="79"/>
      <c r="N161" s="41">
        <v>1443.0</v>
      </c>
      <c r="O161" s="41">
        <v>4418.0</v>
      </c>
      <c r="P161" s="41">
        <v>6952.0</v>
      </c>
      <c r="Q161" s="76"/>
      <c r="R161" s="41">
        <v>678707.0</v>
      </c>
      <c r="S161" s="41">
        <v>687102.0</v>
      </c>
      <c r="T161" s="81"/>
      <c r="U161" s="3">
        <v>2023.0</v>
      </c>
      <c r="V161" s="76">
        <f t="shared" si="51"/>
        <v>8395</v>
      </c>
      <c r="W161" s="41" t="s">
        <v>548</v>
      </c>
      <c r="X161" s="76">
        <f t="shared" si="50"/>
        <v>678707</v>
      </c>
      <c r="Y161" s="84" t="s">
        <v>1294</v>
      </c>
      <c r="Z161" s="127">
        <f t="shared" si="2"/>
        <v>687102</v>
      </c>
      <c r="AA161" s="76"/>
      <c r="AB161" s="76"/>
      <c r="AC161" s="76"/>
      <c r="AD161" s="76"/>
      <c r="AE161" s="76"/>
      <c r="AF161" s="76"/>
      <c r="AG161" s="81"/>
      <c r="AH161" s="76"/>
      <c r="AI161" s="76"/>
      <c r="AJ161" s="76"/>
      <c r="AK161" s="76"/>
      <c r="AL161" s="76"/>
      <c r="AM161" s="76"/>
      <c r="AN161" s="76"/>
      <c r="AO161" s="76"/>
      <c r="AP161" s="76"/>
      <c r="AQ161" s="76"/>
      <c r="AR161" s="76"/>
      <c r="AS161" s="76"/>
      <c r="AT161" s="76"/>
      <c r="AU161" s="76"/>
      <c r="AV161" s="76"/>
      <c r="AW161" s="76"/>
      <c r="AX161" s="76"/>
      <c r="AY161" s="76"/>
      <c r="AZ161" s="76"/>
      <c r="BA161" s="76"/>
      <c r="BB161" s="76"/>
      <c r="BC161" s="76"/>
      <c r="BD161" s="76"/>
      <c r="BE161" s="76"/>
      <c r="BF161" s="76"/>
      <c r="BG161" s="76"/>
    </row>
    <row r="162">
      <c r="A162" s="76"/>
      <c r="B162" s="3" t="s">
        <v>1049</v>
      </c>
      <c r="C162" s="78" t="s">
        <v>732</v>
      </c>
      <c r="D162" s="84"/>
      <c r="E162" s="105" t="s">
        <v>733</v>
      </c>
      <c r="F162" s="124"/>
      <c r="G162" s="84"/>
      <c r="H162" s="84"/>
      <c r="I162" s="84"/>
      <c r="J162" s="84"/>
      <c r="K162" s="84"/>
      <c r="L162" s="84"/>
      <c r="M162" s="79"/>
      <c r="N162" s="41"/>
      <c r="O162" s="41"/>
      <c r="P162" s="41"/>
      <c r="Q162" s="76"/>
      <c r="R162" s="41"/>
      <c r="S162" s="41"/>
      <c r="T162" s="81"/>
      <c r="U162" s="3"/>
      <c r="V162" s="76"/>
      <c r="W162" s="41"/>
      <c r="X162" s="76"/>
      <c r="Y162" s="84"/>
      <c r="Z162" s="127">
        <f t="shared" si="2"/>
        <v>0</v>
      </c>
      <c r="AA162" s="41">
        <v>796081.0</v>
      </c>
      <c r="AB162" s="76"/>
      <c r="AC162" s="41">
        <v>119343.0</v>
      </c>
      <c r="AD162" s="76"/>
      <c r="AE162" s="41">
        <v>28192.0</v>
      </c>
      <c r="AF162" s="76"/>
      <c r="AG162" s="81"/>
      <c r="AH162" s="76"/>
      <c r="AI162" s="76"/>
      <c r="AJ162" s="76"/>
      <c r="AK162" s="76"/>
      <c r="AL162" s="76"/>
      <c r="AM162" s="76"/>
      <c r="AN162" s="76"/>
      <c r="AO162" s="76"/>
      <c r="AP162" s="76"/>
      <c r="AQ162" s="76"/>
      <c r="AR162" s="76"/>
      <c r="AS162" s="76"/>
      <c r="AT162" s="76"/>
      <c r="AU162" s="76"/>
      <c r="AV162" s="76"/>
      <c r="AW162" s="76"/>
      <c r="AX162" s="76"/>
      <c r="AY162" s="76"/>
      <c r="AZ162" s="76"/>
      <c r="BA162" s="76"/>
      <c r="BB162" s="76"/>
      <c r="BC162" s="76"/>
      <c r="BD162" s="76"/>
      <c r="BE162" s="76"/>
      <c r="BF162" s="76"/>
      <c r="BG162" s="76"/>
    </row>
    <row r="163">
      <c r="A163" s="76"/>
      <c r="B163" s="3" t="s">
        <v>777</v>
      </c>
      <c r="C163" s="77"/>
      <c r="D163" s="78" t="s">
        <v>778</v>
      </c>
      <c r="E163" s="85"/>
      <c r="F163" s="124"/>
      <c r="G163" s="84"/>
      <c r="H163" s="84"/>
      <c r="I163" s="84"/>
      <c r="J163" s="84"/>
      <c r="K163" s="84"/>
      <c r="L163" s="84"/>
      <c r="M163" s="79"/>
      <c r="N163" s="41">
        <v>0.0</v>
      </c>
      <c r="O163" s="41">
        <v>343.5</v>
      </c>
      <c r="P163" s="41">
        <v>231.7</v>
      </c>
      <c r="Q163" s="76"/>
      <c r="R163" s="41">
        <v>1966.1</v>
      </c>
      <c r="S163" s="41">
        <v>2197.8</v>
      </c>
      <c r="T163" s="81"/>
      <c r="U163" s="3">
        <v>2023.0</v>
      </c>
      <c r="V163" s="76">
        <f t="shared" ref="V163:V165" si="52">N163+P163</f>
        <v>231.7</v>
      </c>
      <c r="W163" s="41" t="s">
        <v>548</v>
      </c>
      <c r="X163" s="76">
        <f t="shared" ref="X163:X165" si="53">R163</f>
        <v>1966.1</v>
      </c>
      <c r="Y163" s="84" t="s">
        <v>779</v>
      </c>
      <c r="Z163" s="127">
        <f t="shared" si="2"/>
        <v>2197.8</v>
      </c>
      <c r="AA163" s="76"/>
      <c r="AB163" s="76"/>
      <c r="AC163" s="76"/>
      <c r="AD163" s="76"/>
      <c r="AE163" s="76"/>
      <c r="AF163" s="76"/>
      <c r="AG163" s="81"/>
      <c r="AH163" s="76"/>
      <c r="AI163" s="76"/>
      <c r="AJ163" s="76"/>
      <c r="AK163" s="76"/>
      <c r="AL163" s="76"/>
      <c r="AM163" s="76"/>
      <c r="AN163" s="76"/>
      <c r="AO163" s="76"/>
      <c r="AP163" s="76"/>
      <c r="AQ163" s="76"/>
      <c r="AR163" s="76"/>
      <c r="AS163" s="76"/>
      <c r="AT163" s="76"/>
      <c r="AU163" s="76"/>
      <c r="AV163" s="76"/>
      <c r="AW163" s="76"/>
      <c r="AX163" s="76"/>
      <c r="AY163" s="76"/>
      <c r="AZ163" s="76"/>
      <c r="BA163" s="76"/>
      <c r="BB163" s="76"/>
      <c r="BC163" s="76"/>
      <c r="BD163" s="76"/>
      <c r="BE163" s="76"/>
      <c r="BF163" s="76"/>
      <c r="BG163" s="76"/>
    </row>
    <row r="164">
      <c r="A164" s="76"/>
      <c r="B164" s="3" t="s">
        <v>790</v>
      </c>
      <c r="C164" s="77"/>
      <c r="D164" s="78" t="s">
        <v>791</v>
      </c>
      <c r="E164" s="79" t="s">
        <v>792</v>
      </c>
      <c r="F164" s="124"/>
      <c r="G164" s="84"/>
      <c r="H164" s="84"/>
      <c r="I164" s="84"/>
      <c r="J164" s="84"/>
      <c r="K164" s="84"/>
      <c r="L164" s="84"/>
      <c r="M164" s="79"/>
      <c r="N164" s="41">
        <v>2849.0</v>
      </c>
      <c r="O164" s="41"/>
      <c r="P164" s="41">
        <v>4096.0</v>
      </c>
      <c r="Q164" s="76"/>
      <c r="R164" s="41">
        <v>352433.0</v>
      </c>
      <c r="S164" s="41"/>
      <c r="T164" s="81"/>
      <c r="U164" s="3">
        <v>2023.0</v>
      </c>
      <c r="V164" s="76">
        <f t="shared" si="52"/>
        <v>6945</v>
      </c>
      <c r="W164" s="41" t="s">
        <v>508</v>
      </c>
      <c r="X164" s="76">
        <f t="shared" si="53"/>
        <v>352433</v>
      </c>
      <c r="Y164" s="84" t="s">
        <v>793</v>
      </c>
      <c r="Z164" s="127">
        <f t="shared" si="2"/>
        <v>359378</v>
      </c>
      <c r="AA164" s="76"/>
      <c r="AB164" s="76"/>
      <c r="AC164" s="76"/>
      <c r="AD164" s="76"/>
      <c r="AE164" s="76"/>
      <c r="AF164" s="76"/>
      <c r="AG164" s="81"/>
      <c r="AH164" s="76"/>
      <c r="AI164" s="76"/>
      <c r="AJ164" s="76"/>
      <c r="AK164" s="76"/>
      <c r="AL164" s="76"/>
      <c r="AM164" s="76"/>
      <c r="AN164" s="76"/>
      <c r="AO164" s="76"/>
      <c r="AP164" s="76"/>
      <c r="AQ164" s="76"/>
      <c r="AR164" s="76"/>
      <c r="AS164" s="76"/>
      <c r="AT164" s="76"/>
      <c r="AU164" s="76"/>
      <c r="AV164" s="76"/>
      <c r="AW164" s="76"/>
      <c r="AX164" s="76"/>
      <c r="AY164" s="76"/>
      <c r="AZ164" s="76"/>
      <c r="BA164" s="76"/>
      <c r="BB164" s="76"/>
      <c r="BC164" s="76"/>
      <c r="BD164" s="76"/>
      <c r="BE164" s="76"/>
      <c r="BF164" s="76"/>
      <c r="BG164" s="76"/>
    </row>
    <row r="165">
      <c r="A165" s="76"/>
      <c r="B165" s="3" t="s">
        <v>827</v>
      </c>
      <c r="C165" s="77"/>
      <c r="D165" s="78" t="s">
        <v>828</v>
      </c>
      <c r="E165" s="79" t="s">
        <v>792</v>
      </c>
      <c r="F165" s="124"/>
      <c r="G165" s="84"/>
      <c r="H165" s="84"/>
      <c r="I165" s="84"/>
      <c r="J165" s="84"/>
      <c r="K165" s="84"/>
      <c r="L165" s="84"/>
      <c r="M165" s="79"/>
      <c r="N165" s="41">
        <v>1059.8</v>
      </c>
      <c r="O165" s="41"/>
      <c r="P165" s="41">
        <v>3585.3</v>
      </c>
      <c r="Q165" s="76"/>
      <c r="R165" s="41">
        <v>18766.3</v>
      </c>
      <c r="S165" s="41">
        <v>23411.3</v>
      </c>
      <c r="T165" s="81"/>
      <c r="U165" s="3">
        <v>2023.0</v>
      </c>
      <c r="V165" s="76">
        <f t="shared" si="52"/>
        <v>4645.1</v>
      </c>
      <c r="W165" s="41" t="s">
        <v>548</v>
      </c>
      <c r="X165" s="76">
        <f t="shared" si="53"/>
        <v>18766.3</v>
      </c>
      <c r="Y165" s="84" t="s">
        <v>829</v>
      </c>
      <c r="Z165" s="127">
        <f t="shared" si="2"/>
        <v>23411.4</v>
      </c>
      <c r="AA165" s="76"/>
      <c r="AB165" s="76"/>
      <c r="AC165" s="76"/>
      <c r="AD165" s="76"/>
      <c r="AE165" s="76"/>
      <c r="AF165" s="76"/>
      <c r="AG165" s="81"/>
      <c r="AH165" s="76"/>
      <c r="AI165" s="76"/>
      <c r="AJ165" s="76"/>
      <c r="AK165" s="76"/>
      <c r="AL165" s="76"/>
      <c r="AM165" s="76"/>
      <c r="AN165" s="76"/>
      <c r="AO165" s="76"/>
      <c r="AP165" s="76"/>
      <c r="AQ165" s="76"/>
      <c r="AR165" s="76"/>
      <c r="AS165" s="76"/>
      <c r="AT165" s="76"/>
      <c r="AU165" s="76"/>
      <c r="AV165" s="76"/>
      <c r="AW165" s="76"/>
      <c r="AX165" s="76"/>
      <c r="AY165" s="76"/>
      <c r="AZ165" s="76"/>
      <c r="BA165" s="76"/>
      <c r="BB165" s="76"/>
      <c r="BC165" s="76"/>
      <c r="BD165" s="76"/>
      <c r="BE165" s="76"/>
      <c r="BF165" s="76"/>
      <c r="BG165" s="76"/>
    </row>
  </sheetData>
  <autoFilter ref="$A$2:$BQ$165">
    <sortState ref="A2:BQ165">
      <sortCondition ref="B2:B165"/>
      <sortCondition ref="U2:U165"/>
      <sortCondition descending="1" ref="Z2:Z165"/>
      <sortCondition descending="1" ref="V2:V165"/>
      <sortCondition descending="1" ref="X2:X165"/>
    </sortState>
  </autoFilter>
  <customSheetViews>
    <customSheetView guid="{F1F80353-61EF-4D82-AEED-65479878E390}" filter="1" showAutoFilter="1">
      <autoFilter ref="$B$1:$BQ$165"/>
    </customSheetView>
    <customSheetView guid="{F1F80353-61EF-4D82-AEED-65479878E390}" filter="1" showAutoFilter="1">
      <autoFilter ref="$B$1:$BG$165"/>
    </customSheetView>
  </customSheetViews>
  <mergeCells count="6">
    <mergeCell ref="C1:E1"/>
    <mergeCell ref="F1:M1"/>
    <mergeCell ref="N1:T1"/>
    <mergeCell ref="U1:Y1"/>
    <mergeCell ref="AA1:AG1"/>
    <mergeCell ref="AH1:AM1"/>
  </mergeCells>
  <hyperlinks>
    <hyperlink r:id="rId1" ref="D3"/>
    <hyperlink r:id="rId2" ref="D4"/>
    <hyperlink r:id="rId3" ref="D5"/>
    <hyperlink r:id="rId4" ref="C6"/>
    <hyperlink r:id="rId5" ref="D6"/>
    <hyperlink r:id="rId6" ref="C7"/>
    <hyperlink r:id="rId7" ref="D7"/>
    <hyperlink r:id="rId8" ref="D8"/>
    <hyperlink r:id="rId9" ref="D9"/>
    <hyperlink r:id="rId10" ref="D10"/>
    <hyperlink r:id="rId11" ref="D11"/>
    <hyperlink r:id="rId12" ref="D12"/>
    <hyperlink r:id="rId13" ref="E12"/>
    <hyperlink r:id="rId14" ref="D13"/>
    <hyperlink r:id="rId15" ref="D14"/>
    <hyperlink r:id="rId16" ref="D15"/>
    <hyperlink r:id="rId17" ref="D17"/>
    <hyperlink r:id="rId18" ref="D18"/>
    <hyperlink r:id="rId19" ref="D19"/>
    <hyperlink r:id="rId20" ref="D20"/>
    <hyperlink r:id="rId21" ref="D21"/>
    <hyperlink r:id="rId22" ref="D22"/>
    <hyperlink r:id="rId23" ref="C23"/>
    <hyperlink r:id="rId24" ref="D23"/>
    <hyperlink r:id="rId25" ref="D24"/>
    <hyperlink r:id="rId26" ref="D27"/>
    <hyperlink r:id="rId27" ref="E27"/>
    <hyperlink r:id="rId28" ref="D28"/>
    <hyperlink r:id="rId29" ref="D29"/>
    <hyperlink r:id="rId30" ref="D30"/>
    <hyperlink r:id="rId31" ref="E30"/>
    <hyperlink r:id="rId32" ref="D31"/>
    <hyperlink r:id="rId33" ref="D32"/>
    <hyperlink r:id="rId34" ref="E32"/>
    <hyperlink r:id="rId35" ref="D33"/>
    <hyperlink r:id="rId36" ref="E33"/>
    <hyperlink r:id="rId37" ref="D34"/>
    <hyperlink r:id="rId38" ref="E34"/>
    <hyperlink r:id="rId39" ref="D35"/>
    <hyperlink r:id="rId40" ref="D36"/>
    <hyperlink r:id="rId41" ref="C37"/>
    <hyperlink r:id="rId42" ref="E37"/>
    <hyperlink r:id="rId43" ref="D38"/>
    <hyperlink r:id="rId44" ref="D39"/>
    <hyperlink r:id="rId45" ref="D40"/>
    <hyperlink r:id="rId46" ref="D41"/>
    <hyperlink r:id="rId47" ref="D42"/>
    <hyperlink r:id="rId48" location="page=12" ref="D43"/>
    <hyperlink r:id="rId49" ref="D44"/>
    <hyperlink r:id="rId50" ref="D45"/>
    <hyperlink r:id="rId51" ref="D46"/>
    <hyperlink r:id="rId52" ref="D47"/>
    <hyperlink r:id="rId53" ref="E47"/>
    <hyperlink r:id="rId54" ref="D48"/>
    <hyperlink r:id="rId55" ref="D49"/>
    <hyperlink r:id="rId56" ref="E49"/>
    <hyperlink r:id="rId57" location="page=113" ref="D50"/>
    <hyperlink r:id="rId58" ref="D51"/>
    <hyperlink r:id="rId59" ref="D54"/>
    <hyperlink r:id="rId60" ref="D55"/>
    <hyperlink r:id="rId61" ref="D56"/>
    <hyperlink r:id="rId62" ref="D57"/>
    <hyperlink r:id="rId63" ref="D58"/>
    <hyperlink r:id="rId64" ref="D60"/>
    <hyperlink r:id="rId65" ref="D61"/>
    <hyperlink r:id="rId66" ref="D62"/>
    <hyperlink r:id="rId67" ref="D63"/>
    <hyperlink r:id="rId68" ref="D64"/>
    <hyperlink r:id="rId69" ref="D65"/>
    <hyperlink r:id="rId70" ref="D66"/>
    <hyperlink r:id="rId71" ref="D67"/>
    <hyperlink r:id="rId72" ref="D69"/>
    <hyperlink r:id="rId73" ref="D70"/>
    <hyperlink r:id="rId74" ref="D71"/>
    <hyperlink r:id="rId75" ref="D72"/>
    <hyperlink r:id="rId76" ref="D73"/>
    <hyperlink r:id="rId77" ref="D74"/>
    <hyperlink r:id="rId78" ref="D75"/>
    <hyperlink r:id="rId79" ref="C76"/>
    <hyperlink r:id="rId80" ref="D76"/>
    <hyperlink r:id="rId81" ref="D77"/>
    <hyperlink r:id="rId82" ref="D78"/>
    <hyperlink r:id="rId83" ref="D79"/>
    <hyperlink r:id="rId84" ref="D80"/>
    <hyperlink r:id="rId85" ref="D81"/>
    <hyperlink r:id="rId86" ref="D82"/>
    <hyperlink r:id="rId87" ref="D83"/>
    <hyperlink r:id="rId88" ref="C84"/>
    <hyperlink r:id="rId89" ref="D85"/>
    <hyperlink r:id="rId90" ref="D86"/>
    <hyperlink r:id="rId91" ref="D87"/>
    <hyperlink r:id="rId92" ref="D88"/>
    <hyperlink r:id="rId93" ref="D89"/>
    <hyperlink r:id="rId94" ref="D90"/>
    <hyperlink r:id="rId95" ref="D91"/>
    <hyperlink r:id="rId96" ref="D92"/>
    <hyperlink r:id="rId97" ref="C93"/>
    <hyperlink r:id="rId98" ref="D93"/>
    <hyperlink r:id="rId99" ref="D94"/>
    <hyperlink r:id="rId100" ref="D95"/>
    <hyperlink r:id="rId101" ref="D96"/>
    <hyperlink r:id="rId102" ref="D97"/>
    <hyperlink r:id="rId103" ref="D98"/>
    <hyperlink r:id="rId104" ref="C99"/>
    <hyperlink r:id="rId105" ref="D99"/>
    <hyperlink r:id="rId106" ref="D100"/>
    <hyperlink r:id="rId107" ref="D101"/>
    <hyperlink r:id="rId108" ref="D102"/>
    <hyperlink r:id="rId109" ref="D103"/>
    <hyperlink r:id="rId110" ref="D104"/>
    <hyperlink r:id="rId111" ref="D105"/>
    <hyperlink r:id="rId112" ref="D106"/>
    <hyperlink r:id="rId113" ref="D107"/>
    <hyperlink r:id="rId114" ref="D108"/>
    <hyperlink r:id="rId115" ref="D110"/>
    <hyperlink r:id="rId116" ref="D111"/>
    <hyperlink r:id="rId117" ref="D112"/>
    <hyperlink r:id="rId118" ref="D113"/>
    <hyperlink r:id="rId119" ref="C114"/>
    <hyperlink r:id="rId120" ref="D114"/>
    <hyperlink r:id="rId121" ref="D115"/>
    <hyperlink r:id="rId122" ref="C116"/>
    <hyperlink r:id="rId123" ref="D116"/>
    <hyperlink r:id="rId124" ref="C117"/>
    <hyperlink r:id="rId125" ref="D117"/>
    <hyperlink r:id="rId126" ref="C118"/>
    <hyperlink r:id="rId127" ref="D118"/>
    <hyperlink r:id="rId128" ref="D119"/>
    <hyperlink r:id="rId129" ref="D120"/>
    <hyperlink r:id="rId130" ref="D121"/>
    <hyperlink r:id="rId131" ref="D122"/>
    <hyperlink r:id="rId132" ref="D123"/>
    <hyperlink r:id="rId133" ref="D124"/>
    <hyperlink r:id="rId134" ref="D125"/>
    <hyperlink r:id="rId135" ref="D126"/>
    <hyperlink r:id="rId136" ref="D127"/>
    <hyperlink r:id="rId137" ref="D128"/>
    <hyperlink r:id="rId138" ref="D129"/>
    <hyperlink r:id="rId139" ref="D130"/>
    <hyperlink r:id="rId140" ref="D131"/>
    <hyperlink r:id="rId141" ref="D132"/>
    <hyperlink r:id="rId142" ref="D133"/>
    <hyperlink r:id="rId143" ref="D134"/>
    <hyperlink r:id="rId144" ref="D135"/>
    <hyperlink r:id="rId145" ref="D136"/>
    <hyperlink r:id="rId146" ref="D137"/>
    <hyperlink r:id="rId147" ref="D138"/>
    <hyperlink r:id="rId148" ref="D139"/>
    <hyperlink r:id="rId149" ref="D140"/>
    <hyperlink r:id="rId150" ref="D141"/>
    <hyperlink r:id="rId151" ref="D142"/>
    <hyperlink r:id="rId152" ref="C143"/>
    <hyperlink r:id="rId153" ref="D143"/>
    <hyperlink r:id="rId154" ref="D144"/>
    <hyperlink r:id="rId155" ref="E145"/>
    <hyperlink r:id="rId156" ref="D146"/>
    <hyperlink r:id="rId157" ref="D147"/>
    <hyperlink r:id="rId158" ref="D148"/>
    <hyperlink r:id="rId159" ref="D149"/>
    <hyperlink r:id="rId160" ref="D150"/>
    <hyperlink r:id="rId161" ref="D151"/>
    <hyperlink r:id="rId162" ref="D152"/>
    <hyperlink r:id="rId163" ref="D153"/>
    <hyperlink r:id="rId164" ref="D154"/>
    <hyperlink r:id="rId165" ref="D155"/>
    <hyperlink r:id="rId166" ref="D156"/>
    <hyperlink r:id="rId167" ref="D157"/>
    <hyperlink r:id="rId168" ref="D158"/>
    <hyperlink r:id="rId169" location="page=50" ref="D159"/>
    <hyperlink r:id="rId170" ref="D160"/>
    <hyperlink r:id="rId171" ref="D161"/>
    <hyperlink r:id="rId172" ref="C162"/>
    <hyperlink r:id="rId173" ref="E162"/>
    <hyperlink r:id="rId174" ref="D163"/>
    <hyperlink r:id="rId175" ref="D164"/>
    <hyperlink r:id="rId176" ref="D165"/>
  </hyperlinks>
  <drawing r:id="rId177"/>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C78D8"/>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3.5"/>
    <col customWidth="1" min="4" max="4" width="66.5"/>
  </cols>
  <sheetData>
    <row r="1">
      <c r="A1" s="139" t="s">
        <v>1295</v>
      </c>
      <c r="D1" s="139"/>
    </row>
    <row r="2">
      <c r="A2" s="3" t="s">
        <v>1296</v>
      </c>
      <c r="B2" s="96">
        <f>COUNTA('Main 2.1'!A3:A164)</f>
        <v>150</v>
      </c>
    </row>
    <row r="3">
      <c r="A3" s="3" t="s">
        <v>1297</v>
      </c>
      <c r="B3" s="96">
        <f>COUNTIF('Main 2.1'!N3:N164, 2023)</f>
        <v>147</v>
      </c>
      <c r="C3" s="140">
        <f t="shared" ref="C3:C5" si="1">B3/$B$2</f>
        <v>0.98</v>
      </c>
      <c r="D3" s="140"/>
    </row>
    <row r="4">
      <c r="A4" s="3" t="s">
        <v>1298</v>
      </c>
      <c r="B4" s="96">
        <f>COUNTIF('Main 2.1'!N3:N164, 2022)</f>
        <v>3</v>
      </c>
      <c r="C4" s="140">
        <f t="shared" si="1"/>
        <v>0.02</v>
      </c>
      <c r="D4" s="3" t="s">
        <v>1299</v>
      </c>
    </row>
    <row r="5">
      <c r="A5" s="3" t="s">
        <v>1300</v>
      </c>
      <c r="B5" s="96">
        <f>COUNTIF('Main 2.1'!N3:N164, "22/23")</f>
        <v>0</v>
      </c>
      <c r="C5" s="140">
        <f t="shared" si="1"/>
        <v>0</v>
      </c>
      <c r="D5" s="140"/>
    </row>
    <row r="6">
      <c r="A6" s="3" t="s">
        <v>1301</v>
      </c>
      <c r="B6" s="96">
        <f>COUNTIFS('Main 2.1'!N3:N164, 2023, 'Main 2.1'!O3:O164, "&lt;&gt;n.a")</f>
        <v>140</v>
      </c>
      <c r="C6" s="140">
        <f t="shared" ref="C6:C8" si="2">B6/$B$3</f>
        <v>0.9523809524</v>
      </c>
      <c r="D6" s="140"/>
    </row>
    <row r="7">
      <c r="A7" s="3" t="s">
        <v>1302</v>
      </c>
      <c r="B7" s="96">
        <f>COUNTIFS('Main 2.1'!N3:N164, 2023, 'Main 2.1'!Q3:Q164, "&lt;&gt;n.a")</f>
        <v>125</v>
      </c>
      <c r="C7" s="140">
        <f t="shared" si="2"/>
        <v>0.8503401361</v>
      </c>
      <c r="D7" s="140"/>
    </row>
    <row r="8">
      <c r="A8" s="3" t="s">
        <v>1303</v>
      </c>
      <c r="B8" s="96">
        <f>COUNTIFS('Main 2.1'!N3:N164, 2023, 'Main 2.1'!Q3:Q164, "n.a")</f>
        <v>22</v>
      </c>
      <c r="C8" s="140">
        <f t="shared" si="2"/>
        <v>0.1496598639</v>
      </c>
      <c r="D8" s="140"/>
    </row>
    <row r="9">
      <c r="C9" s="140"/>
      <c r="D9" s="140"/>
    </row>
    <row r="10">
      <c r="C10" s="140"/>
      <c r="D10" s="140"/>
    </row>
    <row r="11">
      <c r="C11" s="140"/>
      <c r="D11" s="140"/>
    </row>
    <row r="13">
      <c r="A13" s="3" t="s">
        <v>1304</v>
      </c>
      <c r="B13" s="96">
        <f>COUNTA('Main 2.1'!M3:M164)</f>
        <v>24</v>
      </c>
    </row>
    <row r="14">
      <c r="A14" s="3" t="s">
        <v>1305</v>
      </c>
      <c r="B14" s="76">
        <f>SUMIF('Main 2.1'!N:N,"&lt;&gt;2022",'Main 2.1'!G:G)</f>
        <v>29503726.71</v>
      </c>
      <c r="C14" s="3" t="s">
        <v>1306</v>
      </c>
      <c r="D14" s="3"/>
    </row>
    <row r="15">
      <c r="A15" s="3" t="s">
        <v>1307</v>
      </c>
      <c r="B15" s="76">
        <f>SUMIF('Main 2.1'!N:N,"&lt;&gt;2022",'Main 2.1'!O:O)</f>
        <v>35518713.3</v>
      </c>
      <c r="C15" s="3" t="s">
        <v>1306</v>
      </c>
      <c r="D15" s="3"/>
    </row>
    <row r="16">
      <c r="A16" s="3" t="s">
        <v>1308</v>
      </c>
      <c r="B16" s="76">
        <f>SUMIF('Main 2.1'!N:N,"&lt;&gt;2022",'Main 2.1'!Q:Q)</f>
        <v>1369343540</v>
      </c>
      <c r="C16" s="3" t="s">
        <v>1306</v>
      </c>
    </row>
    <row r="17">
      <c r="A17" s="141" t="s">
        <v>1309</v>
      </c>
      <c r="B17" s="41">
        <f>SUMIF('Main 2.1'!N:N,"&lt;&gt;2022",'Main 2.1'!S:S)</f>
        <v>1404862253</v>
      </c>
      <c r="C17" s="3" t="s">
        <v>1306</v>
      </c>
    </row>
    <row r="18">
      <c r="A18" s="4" t="s">
        <v>1310</v>
      </c>
      <c r="B18" s="41">
        <v>4.525E7</v>
      </c>
      <c r="C18" s="3" t="s">
        <v>1306</v>
      </c>
    </row>
    <row r="19">
      <c r="A19" s="3" t="s">
        <v>1311</v>
      </c>
      <c r="B19" s="140">
        <f>AVERAGE('Main 2.1'!T3:T164)</f>
        <v>0.839138556</v>
      </c>
      <c r="D19" s="142" t="s">
        <v>1312</v>
      </c>
    </row>
    <row r="21" hidden="1">
      <c r="A21" s="3" t="s">
        <v>1313</v>
      </c>
      <c r="B21" s="96">
        <f>COUNTIF(#REF!, "Ja*")</f>
        <v>0</v>
      </c>
      <c r="C21" s="140" t="str">
        <f t="shared" ref="C21:C23" si="3">B21/($B$24)</f>
        <v>#DIV/0!</v>
      </c>
    </row>
    <row r="22" hidden="1">
      <c r="A22" s="3" t="s">
        <v>1314</v>
      </c>
      <c r="B22" s="3">
        <f>COUNTIF(#REF!, "Nja*")</f>
        <v>0</v>
      </c>
      <c r="C22" s="140" t="str">
        <f t="shared" si="3"/>
        <v>#DIV/0!</v>
      </c>
    </row>
    <row r="23" hidden="1">
      <c r="A23" s="3" t="s">
        <v>1315</v>
      </c>
      <c r="B23" s="96">
        <f>COUNTIF(#REF!, "Nej*")</f>
        <v>0</v>
      </c>
      <c r="C23" s="140" t="str">
        <f t="shared" si="3"/>
        <v>#DIV/0!</v>
      </c>
    </row>
    <row r="24" hidden="1">
      <c r="A24" s="3" t="s">
        <v>1316</v>
      </c>
      <c r="B24" s="96">
        <f>SUM(B21:B23)</f>
        <v>0</v>
      </c>
    </row>
    <row r="26">
      <c r="A26" s="3" t="s">
        <v>1317</v>
      </c>
      <c r="B26" s="76">
        <f>sum('Main 2.1'!U3:U164)</f>
        <v>145222323.9</v>
      </c>
      <c r="C26" s="143">
        <f t="shared" ref="C26:C42" si="4">B26/$B$42</f>
        <v>0.1440720841</v>
      </c>
    </row>
    <row r="27">
      <c r="A27" s="3" t="s">
        <v>1318</v>
      </c>
      <c r="B27" s="76">
        <f>sum('Main 2.1'!V3:V164)</f>
        <v>1234375.703</v>
      </c>
      <c r="C27" s="143">
        <f t="shared" si="4"/>
        <v>0.001224598776</v>
      </c>
    </row>
    <row r="28">
      <c r="A28" s="3" t="s">
        <v>1319</v>
      </c>
      <c r="B28" s="76">
        <f>sum('Main 2.1'!W3:W164)</f>
        <v>5732793.635</v>
      </c>
      <c r="C28" s="143">
        <f t="shared" si="4"/>
        <v>0.005687386793</v>
      </c>
    </row>
    <row r="29">
      <c r="A29" s="3" t="s">
        <v>1320</v>
      </c>
      <c r="B29" s="76">
        <f>sum('Main 2.1'!X3:X164)</f>
        <v>6087204.373</v>
      </c>
      <c r="C29" s="143">
        <f t="shared" si="4"/>
        <v>0.006038990405</v>
      </c>
    </row>
    <row r="30">
      <c r="A30" s="3" t="s">
        <v>1321</v>
      </c>
      <c r="B30" s="76">
        <f>sum('Main 2.1'!Y3:Y164)</f>
        <v>251409.838</v>
      </c>
      <c r="C30" s="143">
        <f t="shared" si="4"/>
        <v>0.0002494185354</v>
      </c>
    </row>
    <row r="31">
      <c r="A31" s="3" t="s">
        <v>1322</v>
      </c>
      <c r="B31" s="76">
        <f>sum('Main 2.1'!Z3:Z164)</f>
        <v>739247.698</v>
      </c>
      <c r="C31" s="143">
        <f t="shared" si="4"/>
        <v>0.0007333924543</v>
      </c>
    </row>
    <row r="32">
      <c r="A32" s="3" t="s">
        <v>1323</v>
      </c>
      <c r="B32" s="76">
        <f>sum('Main 2.1'!AA3:AA164)</f>
        <v>904621.198</v>
      </c>
      <c r="C32" s="143">
        <f t="shared" si="4"/>
        <v>0.0008974561063</v>
      </c>
    </row>
    <row r="33">
      <c r="A33" s="3" t="s">
        <v>1324</v>
      </c>
      <c r="B33" s="76">
        <f>sum('Main 2.1'!AB3:AB164)</f>
        <v>36702.8</v>
      </c>
      <c r="C33" s="143">
        <f t="shared" si="4"/>
        <v>0.00003641209387</v>
      </c>
    </row>
    <row r="34">
      <c r="A34" s="3" t="s">
        <v>1325</v>
      </c>
      <c r="B34" s="76">
        <f>sum('Main 2.1'!AC3:AC164)</f>
        <v>3222783.7</v>
      </c>
      <c r="C34" s="143">
        <f t="shared" si="4"/>
        <v>0.003197257501</v>
      </c>
    </row>
    <row r="35">
      <c r="A35" s="3" t="s">
        <v>1326</v>
      </c>
      <c r="B35" s="76">
        <f>sum('Main 2.1'!AD3:AD164)</f>
        <v>4113249</v>
      </c>
      <c r="C35" s="143">
        <f t="shared" si="4"/>
        <v>0.004080669832</v>
      </c>
    </row>
    <row r="36">
      <c r="A36" s="3" t="s">
        <v>1327</v>
      </c>
      <c r="B36" s="76">
        <f>sum('Main 2.1'!AE3:AE164)</f>
        <v>756215348.9</v>
      </c>
      <c r="C36" s="143">
        <f t="shared" si="4"/>
        <v>0.7502257122</v>
      </c>
    </row>
    <row r="37">
      <c r="A37" s="3" t="s">
        <v>1328</v>
      </c>
      <c r="B37" s="76">
        <f>sum('Main 2.1'!AF3:AF164)</f>
        <v>5332484</v>
      </c>
      <c r="C37" s="143">
        <f t="shared" si="4"/>
        <v>0.005290247828</v>
      </c>
    </row>
    <row r="38">
      <c r="A38" s="3" t="s">
        <v>1329</v>
      </c>
      <c r="B38" s="76">
        <f>sum('Main 2.1'!AG3:AG164)</f>
        <v>1875394</v>
      </c>
      <c r="C38" s="143">
        <f t="shared" si="4"/>
        <v>0.00186053986</v>
      </c>
    </row>
    <row r="39">
      <c r="A39" s="3" t="s">
        <v>1330</v>
      </c>
      <c r="B39" s="76">
        <f>sum('Main 2.1'!AH3:AH164)</f>
        <v>936792</v>
      </c>
      <c r="C39" s="143">
        <f t="shared" si="4"/>
        <v>0.0009293720981</v>
      </c>
    </row>
    <row r="40">
      <c r="A40" s="3" t="s">
        <v>1331</v>
      </c>
      <c r="B40" s="76">
        <f>sum('Main 2.1'!AI3:AI164)</f>
        <v>69417858</v>
      </c>
      <c r="C40" s="143">
        <f t="shared" si="4"/>
        <v>0.06886803083</v>
      </c>
    </row>
    <row r="41">
      <c r="A41" s="3" t="s">
        <v>1332</v>
      </c>
      <c r="B41" s="76">
        <f>sum('Main 2.1'!AJ3:AJ164)</f>
        <v>6661190.8</v>
      </c>
      <c r="C41" s="143">
        <f t="shared" si="4"/>
        <v>0.006608430548</v>
      </c>
    </row>
    <row r="42">
      <c r="A42" s="3" t="s">
        <v>1333</v>
      </c>
      <c r="B42" s="76">
        <f>sum('Main 2.1'!U3:AJ164)</f>
        <v>1007983780</v>
      </c>
      <c r="C42" s="143">
        <f t="shared" si="4"/>
        <v>1</v>
      </c>
    </row>
    <row r="44">
      <c r="A44" s="3" t="s">
        <v>1334</v>
      </c>
      <c r="B44" s="96">
        <f>COUNTIF(SBTiTargets!C3:C164, "Targets Set")</f>
        <v>68</v>
      </c>
      <c r="C44" s="140">
        <f>B44/B2</f>
        <v>0.4533333333</v>
      </c>
    </row>
    <row r="45">
      <c r="A45" s="3" t="s">
        <v>1335</v>
      </c>
      <c r="B45" s="96">
        <f>COUNTIF(SBTiTargets!C3:C164, "Committed")</f>
        <v>26</v>
      </c>
      <c r="C45" s="140">
        <f>B45/B2</f>
        <v>0.1733333333</v>
      </c>
    </row>
    <row r="46">
      <c r="A46" s="3" t="s">
        <v>1336</v>
      </c>
      <c r="B46" s="96">
        <f>COUNTIF(SBTiTargets!D3:D164, "Yes")</f>
        <v>53</v>
      </c>
      <c r="C46" s="140">
        <f>B46/B2</f>
        <v>0.3533333333</v>
      </c>
    </row>
    <row r="49">
      <c r="A49" s="1" t="s">
        <v>1337</v>
      </c>
    </row>
    <row r="50">
      <c r="A50" s="144" t="s">
        <v>1338</v>
      </c>
      <c r="B50" s="3">
        <v>29.0</v>
      </c>
      <c r="C50" s="140">
        <f t="shared" ref="C50:C55" si="5">B50/$B$56</f>
        <v>0.2301587302</v>
      </c>
    </row>
    <row r="51">
      <c r="A51" s="3">
        <v>2019.0</v>
      </c>
      <c r="B51" s="96">
        <f>COUNTIF(Historik!B:B,A51)</f>
        <v>38</v>
      </c>
      <c r="C51" s="140">
        <f t="shared" si="5"/>
        <v>0.3015873016</v>
      </c>
    </row>
    <row r="52">
      <c r="A52" s="3">
        <v>2020.0</v>
      </c>
      <c r="B52" s="96">
        <f>COUNTIF(Historik!B:B,A52)</f>
        <v>20</v>
      </c>
      <c r="C52" s="140">
        <f t="shared" si="5"/>
        <v>0.1587301587</v>
      </c>
    </row>
    <row r="53">
      <c r="A53" s="3">
        <v>2021.0</v>
      </c>
      <c r="B53" s="96">
        <f>COUNTIF(Historik!B:B,A53)</f>
        <v>20</v>
      </c>
      <c r="C53" s="140">
        <f t="shared" si="5"/>
        <v>0.1587301587</v>
      </c>
    </row>
    <row r="54">
      <c r="A54" s="3">
        <v>2022.0</v>
      </c>
      <c r="B54" s="96">
        <f>COUNTIF(Historik!B:B,A54)</f>
        <v>15</v>
      </c>
      <c r="C54" s="140">
        <f t="shared" si="5"/>
        <v>0.119047619</v>
      </c>
    </row>
    <row r="55">
      <c r="A55" s="3">
        <v>2023.0</v>
      </c>
      <c r="B55" s="96">
        <f>COUNTIF(Historik!B:B,A55)</f>
        <v>4</v>
      </c>
      <c r="C55" s="140">
        <f t="shared" si="5"/>
        <v>0.03174603175</v>
      </c>
    </row>
    <row r="56">
      <c r="B56" s="96">
        <f>SUM(B50:B55)</f>
        <v>126</v>
      </c>
    </row>
    <row r="58">
      <c r="A58" s="3" t="s">
        <v>1339</v>
      </c>
    </row>
    <row r="59">
      <c r="A59" s="3" t="s">
        <v>1317</v>
      </c>
      <c r="B59" s="96">
        <f>COUNT('Main 2.1'!U3:U164)</f>
        <v>74</v>
      </c>
      <c r="C59" s="140">
        <f t="shared" ref="C59:C75" si="6">B59/$B$75</f>
        <v>0.1312056738</v>
      </c>
    </row>
    <row r="60">
      <c r="A60" s="3" t="s">
        <v>1318</v>
      </c>
      <c r="B60" s="96">
        <f>count('Main 2.1'!V3:V164)</f>
        <v>35</v>
      </c>
      <c r="C60" s="140">
        <f t="shared" si="6"/>
        <v>0.06205673759</v>
      </c>
    </row>
    <row r="61">
      <c r="A61" s="3" t="s">
        <v>1319</v>
      </c>
      <c r="B61" s="96">
        <f>count('Main 2.1'!W3:W164)</f>
        <v>66</v>
      </c>
      <c r="C61" s="140">
        <f t="shared" si="6"/>
        <v>0.1170212766</v>
      </c>
    </row>
    <row r="62">
      <c r="A62" s="3" t="s">
        <v>1320</v>
      </c>
      <c r="B62" s="96">
        <f>count('Main 2.1'!X3:X164)</f>
        <v>57</v>
      </c>
      <c r="C62" s="140">
        <f t="shared" si="6"/>
        <v>0.1010638298</v>
      </c>
    </row>
    <row r="63">
      <c r="A63" s="3" t="s">
        <v>1321</v>
      </c>
      <c r="B63" s="96">
        <f>count('Main 2.1'!Y3:Y164)</f>
        <v>54</v>
      </c>
      <c r="C63" s="140">
        <f t="shared" si="6"/>
        <v>0.09574468085</v>
      </c>
    </row>
    <row r="64">
      <c r="A64" s="3" t="s">
        <v>1322</v>
      </c>
      <c r="B64" s="96">
        <f>count('Main 2.1'!Z3:Z164)</f>
        <v>77</v>
      </c>
      <c r="C64" s="140">
        <f t="shared" si="6"/>
        <v>0.1365248227</v>
      </c>
    </row>
    <row r="65">
      <c r="A65" s="3" t="s">
        <v>1323</v>
      </c>
      <c r="B65" s="96">
        <f>count('Main 2.1'!AA3:AA164)</f>
        <v>48</v>
      </c>
      <c r="C65" s="140">
        <f t="shared" si="6"/>
        <v>0.08510638298</v>
      </c>
    </row>
    <row r="66">
      <c r="A66" s="3" t="s">
        <v>1324</v>
      </c>
      <c r="B66" s="96">
        <f>count('Main 2.1'!AB3:AB164)</f>
        <v>16</v>
      </c>
      <c r="C66" s="140">
        <f t="shared" si="6"/>
        <v>0.02836879433</v>
      </c>
    </row>
    <row r="67">
      <c r="A67" s="3" t="s">
        <v>1325</v>
      </c>
      <c r="B67" s="96">
        <f>count('Main 2.1'!AC3:AC164)</f>
        <v>17</v>
      </c>
      <c r="C67" s="140">
        <f t="shared" si="6"/>
        <v>0.03014184397</v>
      </c>
    </row>
    <row r="68">
      <c r="A68" s="3" t="s">
        <v>1326</v>
      </c>
      <c r="B68" s="96">
        <f>count('Main 2.1'!AD3:AD164)</f>
        <v>5</v>
      </c>
      <c r="C68" s="140">
        <f t="shared" si="6"/>
        <v>0.008865248227</v>
      </c>
    </row>
    <row r="69">
      <c r="A69" s="3" t="s">
        <v>1327</v>
      </c>
      <c r="B69" s="96">
        <f>count('Main 2.1'!AE3:AE164)</f>
        <v>34</v>
      </c>
      <c r="C69" s="140">
        <f t="shared" si="6"/>
        <v>0.06028368794</v>
      </c>
    </row>
    <row r="70">
      <c r="A70" s="3" t="s">
        <v>1328</v>
      </c>
      <c r="B70" s="96">
        <f>count('Main 2.1'!AF3:AF164)</f>
        <v>26</v>
      </c>
      <c r="C70" s="140">
        <f t="shared" si="6"/>
        <v>0.04609929078</v>
      </c>
    </row>
    <row r="71">
      <c r="A71" s="3" t="s">
        <v>1329</v>
      </c>
      <c r="B71" s="96">
        <f>count('Main 2.1'!AG3:AG164)</f>
        <v>20</v>
      </c>
      <c r="C71" s="140">
        <f t="shared" si="6"/>
        <v>0.03546099291</v>
      </c>
    </row>
    <row r="72">
      <c r="A72" s="3" t="s">
        <v>1330</v>
      </c>
      <c r="B72" s="96">
        <f>count('Main 2.1'!AH3:AH164)</f>
        <v>4</v>
      </c>
      <c r="C72" s="140">
        <f t="shared" si="6"/>
        <v>0.007092198582</v>
      </c>
    </row>
    <row r="73">
      <c r="A73" s="3" t="s">
        <v>1331</v>
      </c>
      <c r="B73" s="96">
        <f>count('Main 2.1'!AI3:AI164)</f>
        <v>16</v>
      </c>
      <c r="C73" s="140">
        <f t="shared" si="6"/>
        <v>0.02836879433</v>
      </c>
    </row>
    <row r="74">
      <c r="A74" s="3" t="s">
        <v>1332</v>
      </c>
      <c r="B74" s="96">
        <f>count('Main 2.1'!AJ3:AJ164)</f>
        <v>15</v>
      </c>
      <c r="C74" s="140">
        <f t="shared" si="6"/>
        <v>0.02659574468</v>
      </c>
    </row>
    <row r="75">
      <c r="A75" s="3" t="s">
        <v>1333</v>
      </c>
      <c r="B75" s="96">
        <f>count('Main 2.1'!U3:AJ164)</f>
        <v>564</v>
      </c>
      <c r="C75" s="143">
        <f t="shared" si="6"/>
        <v>1</v>
      </c>
    </row>
    <row r="78">
      <c r="A78" s="3" t="s">
        <v>1340</v>
      </c>
      <c r="B78" s="41">
        <f>(SUMIF('Main 2.1'!A:A, "ABB",'Main 2.1'!S:S)+SUMIF('Main 2.1'!A:A,"Volvo AB",'Main 2.1'!S:S)+SUMIF('Main 2.1'!A:A,"Atlas Copco",'Main 2.1'!S:S))</f>
        <v>953431000</v>
      </c>
      <c r="C78" s="140">
        <f>B78/B17</f>
        <v>0.6786651131</v>
      </c>
    </row>
    <row r="79">
      <c r="A79" s="3" t="s">
        <v>1341</v>
      </c>
      <c r="B79" s="76">
        <f>B17-B78</f>
        <v>451431253.3</v>
      </c>
    </row>
  </sheetData>
  <mergeCells count="1">
    <mergeCell ref="A1:C1"/>
  </mergeCells>
  <hyperlinks>
    <hyperlink r:id="rId1" ref="A18"/>
  </hyperlinks>
  <drawing r:id="rId2"/>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C78D8"/>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2.25"/>
    <col customWidth="1" min="2" max="3" width="21.63"/>
    <col customWidth="1" min="4" max="4" width="15.0"/>
    <col customWidth="1" min="5" max="5" width="10.5"/>
    <col customWidth="1" min="6" max="6" width="50.75"/>
    <col customWidth="1" min="7" max="7" width="14.38"/>
  </cols>
  <sheetData>
    <row r="1">
      <c r="A1" s="1" t="s">
        <v>1342</v>
      </c>
      <c r="B1" s="1" t="s">
        <v>1343</v>
      </c>
      <c r="C1" s="1" t="s">
        <v>1344</v>
      </c>
      <c r="D1" s="1" t="s">
        <v>1345</v>
      </c>
      <c r="E1" s="1" t="s">
        <v>1346</v>
      </c>
      <c r="F1" s="115" t="s">
        <v>1347</v>
      </c>
      <c r="G1" s="1" t="s">
        <v>523</v>
      </c>
      <c r="H1" s="1" t="s">
        <v>1348</v>
      </c>
      <c r="I1" s="2"/>
      <c r="J1" s="2"/>
      <c r="K1" s="2"/>
      <c r="L1" s="2"/>
      <c r="M1" s="2"/>
      <c r="N1" s="2"/>
      <c r="O1" s="2"/>
      <c r="P1" s="2"/>
      <c r="Q1" s="2"/>
      <c r="R1" s="2"/>
      <c r="S1" s="2"/>
      <c r="T1" s="2"/>
      <c r="U1" s="2"/>
      <c r="V1" s="2"/>
      <c r="W1" s="2"/>
      <c r="X1" s="2"/>
      <c r="Y1" s="2"/>
      <c r="Z1" s="2"/>
      <c r="AA1" s="2"/>
      <c r="AB1" s="2"/>
    </row>
    <row r="2" hidden="1">
      <c r="C2" s="96" t="str">
        <f t="array" ref="C2:C3">IFERROR(VLOOKUP(B2:B152&amp;"*",'SBTi 09.05.24'!A:D,4,FALSE),"")</f>
        <v>#REF!</v>
      </c>
      <c r="D2" s="96" t="str">
        <f t="array" ref="D2:D152">IFERROR(VLOOKUP(B2:B152&amp;"*",'SBTi 09.05.24'!A:J,10,FALSE),"")</f>
        <v>Net-Zero Committed</v>
      </c>
      <c r="E2" s="96" t="str">
        <f t="array" ref="E2:E152">IFERROR(VLOOKUP(B2:B152&amp;"*",'SBTi 09.05.24'!A:K,11,FALSE),"")</f>
        <v>Net-Zero Year</v>
      </c>
      <c r="F2" s="94" t="str">
        <f t="array" ref="F2:F152">IFERROR(VLOOKUP(B2:B152&amp;"*",'SBTi 09.05.24'!A:S,19,FALSE),"")</f>
        <v>Target</v>
      </c>
      <c r="G2" s="96" t="str">
        <f t="array" ref="G2:G152">IFERROR((MID(F2:F152, FIND("base year", F2:F152) - 5, 4)),"")</f>
        <v/>
      </c>
    </row>
    <row r="3">
      <c r="A3" s="96" t="s">
        <v>42</v>
      </c>
      <c r="B3" s="96" t="s">
        <v>42</v>
      </c>
      <c r="C3" s="96" t="str">
        <f t="array" ref="C3:C152">IFERROR(VLOOKUP(B3:B152&amp;"*",'SBTi 09.05.24'!A:D,4,FALSE),"")</f>
        <v>Targets Set</v>
      </c>
      <c r="D3" s="96" t="s">
        <v>1147</v>
      </c>
      <c r="E3" s="96"/>
      <c r="F3" s="94" t="s">
        <v>1349</v>
      </c>
      <c r="G3" s="96" t="s">
        <v>547</v>
      </c>
    </row>
    <row r="4">
      <c r="A4" s="3" t="s">
        <v>946</v>
      </c>
      <c r="B4" s="3" t="s">
        <v>946</v>
      </c>
      <c r="C4" s="96" t="s">
        <v>1350</v>
      </c>
      <c r="D4" s="96" t="s">
        <v>1351</v>
      </c>
      <c r="E4" s="96"/>
      <c r="F4" s="94" t="s">
        <v>1352</v>
      </c>
      <c r="G4" s="96" t="s">
        <v>547</v>
      </c>
    </row>
    <row r="5">
      <c r="A5" s="3" t="s">
        <v>551</v>
      </c>
      <c r="B5" s="3" t="s">
        <v>551</v>
      </c>
      <c r="C5" s="96" t="s">
        <v>1350</v>
      </c>
      <c r="D5" s="96" t="s">
        <v>1351</v>
      </c>
      <c r="E5" s="96"/>
      <c r="F5" s="94" t="s">
        <v>1353</v>
      </c>
      <c r="G5" s="96" t="s">
        <v>547</v>
      </c>
    </row>
    <row r="6">
      <c r="A6" s="96" t="s">
        <v>45</v>
      </c>
      <c r="B6" s="96" t="s">
        <v>45</v>
      </c>
      <c r="C6" s="96" t="s">
        <v>937</v>
      </c>
      <c r="D6" s="96" t="s">
        <v>937</v>
      </c>
      <c r="E6" s="96" t="s">
        <v>937</v>
      </c>
      <c r="F6" s="94" t="s">
        <v>937</v>
      </c>
      <c r="G6" s="96" t="s">
        <v>937</v>
      </c>
      <c r="H6" s="3" t="s">
        <v>1354</v>
      </c>
    </row>
    <row r="7">
      <c r="A7" s="145" t="s">
        <v>950</v>
      </c>
      <c r="B7" s="145" t="s">
        <v>950</v>
      </c>
      <c r="C7" s="96" t="s">
        <v>937</v>
      </c>
      <c r="D7" s="96" t="s">
        <v>937</v>
      </c>
      <c r="E7" s="96" t="s">
        <v>937</v>
      </c>
      <c r="F7" s="94" t="s">
        <v>937</v>
      </c>
      <c r="G7" s="96" t="s">
        <v>937</v>
      </c>
      <c r="H7" s="3" t="s">
        <v>554</v>
      </c>
    </row>
    <row r="8">
      <c r="A8" s="96" t="s">
        <v>46</v>
      </c>
      <c r="B8" s="96" t="s">
        <v>46</v>
      </c>
      <c r="C8" s="96" t="s">
        <v>1355</v>
      </c>
      <c r="D8" s="96" t="s">
        <v>1351</v>
      </c>
      <c r="E8" s="96"/>
      <c r="F8" s="94"/>
      <c r="G8" s="96" t="s">
        <v>937</v>
      </c>
      <c r="H8" s="3" t="s">
        <v>1356</v>
      </c>
    </row>
    <row r="9">
      <c r="A9" s="96" t="s">
        <v>47</v>
      </c>
      <c r="B9" s="96" t="s">
        <v>47</v>
      </c>
      <c r="C9" s="96" t="s">
        <v>1350</v>
      </c>
      <c r="D9" s="96" t="s">
        <v>1351</v>
      </c>
      <c r="E9" s="96"/>
      <c r="F9" s="94" t="s">
        <v>1357</v>
      </c>
      <c r="G9" s="96" t="s">
        <v>547</v>
      </c>
    </row>
    <row r="10">
      <c r="A10" s="3" t="s">
        <v>186</v>
      </c>
      <c r="B10" s="3" t="s">
        <v>186</v>
      </c>
      <c r="C10" s="96" t="s">
        <v>937</v>
      </c>
      <c r="D10" s="96" t="s">
        <v>937</v>
      </c>
      <c r="E10" s="96" t="s">
        <v>937</v>
      </c>
      <c r="F10" s="94" t="s">
        <v>937</v>
      </c>
      <c r="G10" s="96" t="s">
        <v>937</v>
      </c>
      <c r="H10" s="3" t="s">
        <v>1358</v>
      </c>
    </row>
    <row r="11">
      <c r="A11" s="3" t="s">
        <v>568</v>
      </c>
      <c r="B11" s="3" t="s">
        <v>568</v>
      </c>
      <c r="C11" s="96" t="s">
        <v>1350</v>
      </c>
      <c r="D11" s="96" t="s">
        <v>1351</v>
      </c>
      <c r="E11" s="96">
        <v>2050.0</v>
      </c>
      <c r="F11" s="94" t="s">
        <v>1359</v>
      </c>
      <c r="G11" s="96" t="s">
        <v>569</v>
      </c>
    </row>
    <row r="12">
      <c r="A12" s="145" t="s">
        <v>572</v>
      </c>
      <c r="B12" s="145" t="s">
        <v>572</v>
      </c>
      <c r="C12" s="96" t="s">
        <v>1355</v>
      </c>
      <c r="D12" s="96" t="s">
        <v>1351</v>
      </c>
      <c r="E12" s="96"/>
      <c r="F12" s="94"/>
      <c r="G12" s="96" t="s">
        <v>937</v>
      </c>
      <c r="H12" s="3" t="s">
        <v>1360</v>
      </c>
    </row>
    <row r="13">
      <c r="A13" s="3" t="s">
        <v>181</v>
      </c>
      <c r="B13" s="3" t="s">
        <v>181</v>
      </c>
      <c r="C13" s="96" t="s">
        <v>1350</v>
      </c>
      <c r="D13" s="96" t="s">
        <v>1147</v>
      </c>
      <c r="E13" s="96"/>
      <c r="F13" s="94" t="s">
        <v>1361</v>
      </c>
      <c r="G13" s="96" t="s">
        <v>569</v>
      </c>
    </row>
    <row r="14">
      <c r="A14" s="96" t="s">
        <v>49</v>
      </c>
      <c r="B14" s="96" t="s">
        <v>49</v>
      </c>
      <c r="C14" s="96" t="s">
        <v>1355</v>
      </c>
      <c r="D14" s="96" t="s">
        <v>1351</v>
      </c>
      <c r="E14" s="96"/>
      <c r="F14" s="94"/>
      <c r="G14" s="96" t="s">
        <v>937</v>
      </c>
    </row>
    <row r="15">
      <c r="A15" s="96" t="s">
        <v>50</v>
      </c>
      <c r="B15" s="96" t="s">
        <v>50</v>
      </c>
      <c r="C15" s="96" t="s">
        <v>1350</v>
      </c>
      <c r="D15" s="96" t="s">
        <v>1147</v>
      </c>
      <c r="E15" s="96"/>
      <c r="F15" s="94" t="s">
        <v>1362</v>
      </c>
      <c r="G15" s="96" t="s">
        <v>588</v>
      </c>
    </row>
    <row r="16">
      <c r="A16" s="96" t="s">
        <v>51</v>
      </c>
      <c r="B16" s="96" t="s">
        <v>51</v>
      </c>
      <c r="C16" s="96" t="s">
        <v>1350</v>
      </c>
      <c r="D16" s="96" t="s">
        <v>1147</v>
      </c>
      <c r="E16" s="96"/>
      <c r="F16" s="94" t="s">
        <v>1363</v>
      </c>
      <c r="G16" s="96" t="s">
        <v>591</v>
      </c>
    </row>
    <row r="17">
      <c r="A17" s="3" t="s">
        <v>593</v>
      </c>
      <c r="B17" s="3" t="s">
        <v>593</v>
      </c>
      <c r="C17" s="96" t="s">
        <v>1350</v>
      </c>
      <c r="D17" s="96" t="s">
        <v>1351</v>
      </c>
      <c r="E17" s="96"/>
      <c r="F17" s="94" t="s">
        <v>1364</v>
      </c>
      <c r="G17" s="96" t="s">
        <v>547</v>
      </c>
    </row>
    <row r="18">
      <c r="A18" s="146" t="s">
        <v>596</v>
      </c>
      <c r="B18" s="146" t="s">
        <v>1365</v>
      </c>
      <c r="C18" s="96" t="s">
        <v>1350</v>
      </c>
      <c r="D18" s="96" t="s">
        <v>1351</v>
      </c>
      <c r="E18" s="96" t="s">
        <v>1366</v>
      </c>
      <c r="F18" s="94" t="s">
        <v>1367</v>
      </c>
      <c r="G18" s="96" t="s">
        <v>591</v>
      </c>
    </row>
    <row r="19">
      <c r="A19" s="3" t="s">
        <v>598</v>
      </c>
      <c r="B19" s="3" t="s">
        <v>598</v>
      </c>
      <c r="C19" s="96" t="s">
        <v>1350</v>
      </c>
      <c r="D19" s="96" t="s">
        <v>1147</v>
      </c>
      <c r="E19" s="96"/>
      <c r="F19" s="94" t="s">
        <v>1368</v>
      </c>
      <c r="G19" s="96" t="s">
        <v>547</v>
      </c>
    </row>
    <row r="20">
      <c r="A20" s="96" t="s">
        <v>55</v>
      </c>
      <c r="B20" s="96" t="s">
        <v>55</v>
      </c>
      <c r="C20" s="96" t="s">
        <v>1355</v>
      </c>
      <c r="D20" s="96" t="s">
        <v>1351</v>
      </c>
      <c r="E20" s="96"/>
      <c r="F20" s="94"/>
      <c r="G20" s="96" t="s">
        <v>937</v>
      </c>
      <c r="H20" s="3" t="s">
        <v>1369</v>
      </c>
    </row>
    <row r="21">
      <c r="A21" s="3" t="s">
        <v>603</v>
      </c>
      <c r="B21" s="3" t="s">
        <v>603</v>
      </c>
      <c r="C21" s="96" t="s">
        <v>1350</v>
      </c>
      <c r="D21" s="96" t="s">
        <v>1351</v>
      </c>
      <c r="E21" s="96"/>
      <c r="F21" s="94" t="s">
        <v>1370</v>
      </c>
      <c r="G21" s="96" t="s">
        <v>604</v>
      </c>
    </row>
    <row r="22">
      <c r="A22" s="96" t="s">
        <v>57</v>
      </c>
      <c r="B22" s="96" t="s">
        <v>57</v>
      </c>
      <c r="C22" s="96" t="s">
        <v>1350</v>
      </c>
      <c r="D22" s="96" t="s">
        <v>1351</v>
      </c>
      <c r="E22" s="96"/>
      <c r="F22" s="94" t="s">
        <v>1371</v>
      </c>
      <c r="G22" s="96" t="s">
        <v>937</v>
      </c>
    </row>
    <row r="23">
      <c r="A23" s="96" t="s">
        <v>58</v>
      </c>
      <c r="B23" s="96" t="s">
        <v>58</v>
      </c>
      <c r="C23" s="96" t="s">
        <v>1372</v>
      </c>
      <c r="D23" s="96" t="s">
        <v>1147</v>
      </c>
      <c r="E23" s="96"/>
      <c r="F23" s="94"/>
      <c r="G23" s="96" t="s">
        <v>937</v>
      </c>
      <c r="H23" s="3" t="s">
        <v>1373</v>
      </c>
    </row>
    <row r="24">
      <c r="A24" s="96" t="s">
        <v>59</v>
      </c>
      <c r="B24" s="96" t="s">
        <v>59</v>
      </c>
      <c r="C24" s="96" t="s">
        <v>1350</v>
      </c>
      <c r="D24" s="96" t="s">
        <v>1147</v>
      </c>
      <c r="E24" s="96"/>
      <c r="F24" s="94" t="s">
        <v>1374</v>
      </c>
      <c r="G24" s="96" t="s">
        <v>588</v>
      </c>
    </row>
    <row r="25">
      <c r="A25" s="147" t="s">
        <v>615</v>
      </c>
      <c r="B25" s="147" t="s">
        <v>1375</v>
      </c>
      <c r="C25" s="96" t="s">
        <v>1350</v>
      </c>
      <c r="D25" s="96" t="s">
        <v>1147</v>
      </c>
      <c r="E25" s="96"/>
      <c r="F25" s="94" t="s">
        <v>1376</v>
      </c>
      <c r="G25" s="96" t="s">
        <v>547</v>
      </c>
    </row>
    <row r="26">
      <c r="A26" s="145" t="s">
        <v>621</v>
      </c>
      <c r="B26" s="145" t="s">
        <v>621</v>
      </c>
      <c r="C26" s="96" t="s">
        <v>937</v>
      </c>
      <c r="D26" s="96" t="s">
        <v>937</v>
      </c>
      <c r="E26" s="96" t="s">
        <v>937</v>
      </c>
      <c r="F26" s="94" t="s">
        <v>937</v>
      </c>
      <c r="G26" s="96" t="s">
        <v>937</v>
      </c>
    </row>
    <row r="27">
      <c r="A27" s="96" t="s">
        <v>62</v>
      </c>
      <c r="B27" s="96" t="s">
        <v>62</v>
      </c>
      <c r="C27" s="96" t="s">
        <v>937</v>
      </c>
      <c r="D27" s="96" t="s">
        <v>937</v>
      </c>
      <c r="E27" s="96" t="s">
        <v>937</v>
      </c>
      <c r="F27" s="94" t="s">
        <v>937</v>
      </c>
      <c r="G27" s="96" t="s">
        <v>937</v>
      </c>
    </row>
    <row r="28">
      <c r="A28" s="148" t="s">
        <v>63</v>
      </c>
      <c r="B28" s="146" t="s">
        <v>1377</v>
      </c>
      <c r="C28" s="96" t="s">
        <v>1350</v>
      </c>
      <c r="D28" s="96" t="s">
        <v>1351</v>
      </c>
      <c r="E28" s="96"/>
      <c r="F28" s="94" t="s">
        <v>1378</v>
      </c>
      <c r="G28" s="96" t="s">
        <v>687</v>
      </c>
    </row>
    <row r="29">
      <c r="A29" s="145" t="s">
        <v>630</v>
      </c>
      <c r="B29" s="145" t="s">
        <v>630</v>
      </c>
      <c r="C29" s="96" t="s">
        <v>937</v>
      </c>
      <c r="D29" s="96" t="s">
        <v>937</v>
      </c>
      <c r="E29" s="96" t="s">
        <v>937</v>
      </c>
      <c r="F29" s="94" t="s">
        <v>937</v>
      </c>
      <c r="G29" s="96" t="s">
        <v>937</v>
      </c>
    </row>
    <row r="30">
      <c r="A30" s="96" t="s">
        <v>64</v>
      </c>
      <c r="B30" s="96" t="s">
        <v>64</v>
      </c>
      <c r="C30" s="96" t="s">
        <v>937</v>
      </c>
      <c r="D30" s="96" t="s">
        <v>937</v>
      </c>
      <c r="E30" s="96" t="s">
        <v>937</v>
      </c>
      <c r="F30" s="94" t="s">
        <v>937</v>
      </c>
      <c r="G30" s="96" t="s">
        <v>937</v>
      </c>
    </row>
    <row r="31">
      <c r="A31" s="3" t="s">
        <v>637</v>
      </c>
      <c r="B31" s="3" t="s">
        <v>637</v>
      </c>
      <c r="C31" s="96" t="s">
        <v>1350</v>
      </c>
      <c r="D31" s="96" t="s">
        <v>1147</v>
      </c>
      <c r="E31" s="96"/>
      <c r="F31" s="94" t="s">
        <v>1379</v>
      </c>
      <c r="G31" s="96" t="s">
        <v>588</v>
      </c>
    </row>
    <row r="32">
      <c r="A32" s="96" t="s">
        <v>67</v>
      </c>
      <c r="B32" s="96" t="s">
        <v>67</v>
      </c>
      <c r="C32" s="96" t="s">
        <v>1355</v>
      </c>
      <c r="D32" s="96" t="s">
        <v>1351</v>
      </c>
      <c r="E32" s="96"/>
      <c r="F32" s="94"/>
      <c r="G32" s="96" t="s">
        <v>937</v>
      </c>
      <c r="I32" s="3" t="s">
        <v>1380</v>
      </c>
    </row>
    <row r="33">
      <c r="A33" s="96" t="s">
        <v>69</v>
      </c>
      <c r="B33" s="96" t="s">
        <v>69</v>
      </c>
      <c r="C33" s="96" t="s">
        <v>937</v>
      </c>
      <c r="D33" s="96" t="s">
        <v>937</v>
      </c>
      <c r="E33" s="96" t="s">
        <v>937</v>
      </c>
      <c r="F33" s="94" t="s">
        <v>937</v>
      </c>
      <c r="G33" s="96" t="s">
        <v>937</v>
      </c>
      <c r="H33" s="3" t="s">
        <v>1381</v>
      </c>
    </row>
    <row r="34">
      <c r="A34" s="145" t="s">
        <v>645</v>
      </c>
      <c r="B34" s="145" t="s">
        <v>645</v>
      </c>
      <c r="C34" s="96" t="s">
        <v>937</v>
      </c>
      <c r="D34" s="96" t="s">
        <v>937</v>
      </c>
      <c r="E34" s="96" t="s">
        <v>937</v>
      </c>
      <c r="F34" s="94" t="s">
        <v>937</v>
      </c>
      <c r="G34" s="96" t="s">
        <v>937</v>
      </c>
    </row>
    <row r="35">
      <c r="A35" s="96" t="s">
        <v>71</v>
      </c>
      <c r="B35" s="96" t="s">
        <v>71</v>
      </c>
      <c r="C35" s="96" t="s">
        <v>1350</v>
      </c>
      <c r="D35" s="96" t="s">
        <v>1147</v>
      </c>
      <c r="E35" s="96"/>
      <c r="F35" s="94" t="s">
        <v>1382</v>
      </c>
      <c r="G35" s="96" t="s">
        <v>652</v>
      </c>
    </row>
    <row r="36">
      <c r="A36" s="96" t="s">
        <v>72</v>
      </c>
      <c r="B36" s="96" t="s">
        <v>72</v>
      </c>
      <c r="C36" s="96" t="s">
        <v>1350</v>
      </c>
      <c r="D36" s="96" t="s">
        <v>1147</v>
      </c>
      <c r="E36" s="96"/>
      <c r="F36" s="94" t="s">
        <v>1383</v>
      </c>
      <c r="G36" s="96" t="s">
        <v>604</v>
      </c>
    </row>
    <row r="37">
      <c r="A37" s="149" t="s">
        <v>1384</v>
      </c>
      <c r="B37" s="148" t="s">
        <v>1385</v>
      </c>
      <c r="C37" s="96" t="s">
        <v>1350</v>
      </c>
      <c r="D37" s="96" t="s">
        <v>1147</v>
      </c>
      <c r="E37" s="96"/>
      <c r="F37" s="94" t="s">
        <v>1386</v>
      </c>
      <c r="G37" s="96" t="s">
        <v>547</v>
      </c>
    </row>
    <row r="38">
      <c r="A38" s="96" t="s">
        <v>74</v>
      </c>
      <c r="B38" s="96" t="s">
        <v>74</v>
      </c>
      <c r="C38" s="96" t="s">
        <v>1350</v>
      </c>
      <c r="D38" s="96" t="s">
        <v>1351</v>
      </c>
      <c r="E38" s="96">
        <v>2035.0</v>
      </c>
      <c r="F38" s="94" t="s">
        <v>1387</v>
      </c>
      <c r="G38" s="96" t="s">
        <v>588</v>
      </c>
    </row>
    <row r="39">
      <c r="A39" s="96" t="s">
        <v>75</v>
      </c>
      <c r="B39" s="96" t="s">
        <v>75</v>
      </c>
      <c r="C39" s="96" t="s">
        <v>937</v>
      </c>
      <c r="D39" s="96" t="s">
        <v>937</v>
      </c>
      <c r="E39" s="96" t="s">
        <v>937</v>
      </c>
      <c r="F39" s="94" t="s">
        <v>937</v>
      </c>
      <c r="G39" s="96" t="s">
        <v>937</v>
      </c>
    </row>
    <row r="40">
      <c r="A40" s="145" t="s">
        <v>976</v>
      </c>
      <c r="B40" s="145" t="s">
        <v>976</v>
      </c>
      <c r="C40" s="96" t="s">
        <v>1350</v>
      </c>
      <c r="D40" s="96" t="s">
        <v>1147</v>
      </c>
      <c r="E40" s="96"/>
      <c r="F40" s="94" t="s">
        <v>1388</v>
      </c>
      <c r="G40" s="96" t="s">
        <v>604</v>
      </c>
    </row>
    <row r="41">
      <c r="A41" s="96" t="s">
        <v>76</v>
      </c>
      <c r="B41" s="96" t="s">
        <v>76</v>
      </c>
      <c r="C41" s="96" t="s">
        <v>937</v>
      </c>
      <c r="D41" s="96" t="s">
        <v>937</v>
      </c>
      <c r="E41" s="96" t="s">
        <v>937</v>
      </c>
      <c r="F41" s="94" t="s">
        <v>937</v>
      </c>
      <c r="G41" s="96" t="s">
        <v>937</v>
      </c>
    </row>
    <row r="42">
      <c r="A42" s="3" t="s">
        <v>1024</v>
      </c>
      <c r="B42" s="3" t="s">
        <v>1024</v>
      </c>
      <c r="C42" s="96" t="s">
        <v>1350</v>
      </c>
      <c r="D42" s="96" t="s">
        <v>1351</v>
      </c>
      <c r="E42" s="96">
        <v>2050.0</v>
      </c>
      <c r="F42" s="94" t="s">
        <v>1389</v>
      </c>
      <c r="G42" s="96" t="s">
        <v>588</v>
      </c>
    </row>
    <row r="43">
      <c r="A43" s="96" t="s">
        <v>77</v>
      </c>
      <c r="B43" s="96" t="s">
        <v>77</v>
      </c>
      <c r="C43" s="96" t="s">
        <v>1350</v>
      </c>
      <c r="D43" s="96" t="s">
        <v>1147</v>
      </c>
      <c r="E43" s="96"/>
      <c r="F43" s="94" t="s">
        <v>1390</v>
      </c>
      <c r="G43" s="96" t="s">
        <v>547</v>
      </c>
    </row>
    <row r="44">
      <c r="A44" s="96" t="s">
        <v>79</v>
      </c>
      <c r="B44" s="96" t="s">
        <v>79</v>
      </c>
      <c r="C44" s="96" t="s">
        <v>1350</v>
      </c>
      <c r="D44" s="96" t="s">
        <v>1147</v>
      </c>
      <c r="E44" s="96"/>
      <c r="F44" s="94" t="s">
        <v>1391</v>
      </c>
      <c r="G44" s="96" t="s">
        <v>588</v>
      </c>
    </row>
    <row r="45">
      <c r="A45" s="145" t="s">
        <v>979</v>
      </c>
      <c r="B45" s="145" t="s">
        <v>979</v>
      </c>
      <c r="C45" s="96" t="s">
        <v>1350</v>
      </c>
      <c r="D45" s="96" t="s">
        <v>1147</v>
      </c>
      <c r="E45" s="96"/>
      <c r="F45" s="94" t="s">
        <v>1392</v>
      </c>
      <c r="G45" s="96" t="s">
        <v>588</v>
      </c>
    </row>
    <row r="46">
      <c r="A46" s="96" t="s">
        <v>80</v>
      </c>
      <c r="B46" s="96" t="s">
        <v>80</v>
      </c>
      <c r="C46" s="96" t="s">
        <v>1350</v>
      </c>
      <c r="D46" s="96" t="s">
        <v>1147</v>
      </c>
      <c r="E46" s="96"/>
      <c r="F46" s="94" t="s">
        <v>1393</v>
      </c>
      <c r="G46" s="96" t="s">
        <v>547</v>
      </c>
    </row>
    <row r="47">
      <c r="A47" s="96" t="s">
        <v>81</v>
      </c>
      <c r="B47" s="96" t="s">
        <v>81</v>
      </c>
      <c r="C47" s="96" t="s">
        <v>1350</v>
      </c>
      <c r="D47" s="96" t="s">
        <v>1147</v>
      </c>
      <c r="E47" s="96"/>
      <c r="F47" s="94" t="s">
        <v>1394</v>
      </c>
      <c r="G47" s="96" t="s">
        <v>547</v>
      </c>
    </row>
    <row r="48">
      <c r="A48" s="3" t="s">
        <v>686</v>
      </c>
      <c r="B48" s="3" t="s">
        <v>686</v>
      </c>
      <c r="C48" s="96" t="s">
        <v>1350</v>
      </c>
      <c r="D48" s="96" t="s">
        <v>1351</v>
      </c>
      <c r="E48" s="96"/>
      <c r="F48" s="94" t="s">
        <v>1395</v>
      </c>
      <c r="G48" s="96" t="s">
        <v>687</v>
      </c>
    </row>
    <row r="49">
      <c r="A49" s="3" t="s">
        <v>1031</v>
      </c>
      <c r="B49" s="3" t="s">
        <v>1031</v>
      </c>
      <c r="C49" s="96" t="s">
        <v>937</v>
      </c>
      <c r="D49" s="96" t="s">
        <v>937</v>
      </c>
      <c r="E49" s="96" t="s">
        <v>937</v>
      </c>
      <c r="F49" s="94" t="s">
        <v>937</v>
      </c>
      <c r="G49" s="96" t="s">
        <v>937</v>
      </c>
    </row>
    <row r="50">
      <c r="A50" s="96" t="s">
        <v>84</v>
      </c>
      <c r="B50" s="96" t="s">
        <v>84</v>
      </c>
      <c r="C50" s="96" t="s">
        <v>1350</v>
      </c>
      <c r="D50" s="96" t="s">
        <v>1147</v>
      </c>
      <c r="E50" s="96"/>
      <c r="F50" s="94" t="s">
        <v>1396</v>
      </c>
      <c r="G50" s="96" t="s">
        <v>604</v>
      </c>
    </row>
    <row r="51">
      <c r="A51" s="96" t="s">
        <v>85</v>
      </c>
      <c r="B51" s="96" t="s">
        <v>85</v>
      </c>
      <c r="C51" s="96" t="s">
        <v>1350</v>
      </c>
      <c r="D51" s="96" t="s">
        <v>1351</v>
      </c>
      <c r="E51" s="96">
        <v>2045.0</v>
      </c>
      <c r="F51" s="94" t="s">
        <v>1397</v>
      </c>
      <c r="G51" s="96" t="s">
        <v>741</v>
      </c>
    </row>
    <row r="52">
      <c r="A52" s="96" t="s">
        <v>86</v>
      </c>
      <c r="B52" s="96" t="s">
        <v>86</v>
      </c>
      <c r="C52" s="96" t="s">
        <v>1350</v>
      </c>
      <c r="D52" s="96" t="s">
        <v>1351</v>
      </c>
      <c r="E52" s="96">
        <v>2045.0</v>
      </c>
      <c r="F52" s="94" t="s">
        <v>1398</v>
      </c>
      <c r="G52" s="96" t="s">
        <v>588</v>
      </c>
    </row>
    <row r="53">
      <c r="A53" s="96" t="s">
        <v>87</v>
      </c>
      <c r="B53" s="96" t="s">
        <v>87</v>
      </c>
      <c r="C53" s="96" t="s">
        <v>937</v>
      </c>
      <c r="D53" s="96" t="s">
        <v>937</v>
      </c>
      <c r="E53" s="96" t="s">
        <v>937</v>
      </c>
      <c r="F53" s="94" t="s">
        <v>937</v>
      </c>
      <c r="G53" s="96" t="s">
        <v>937</v>
      </c>
      <c r="H53" s="3" t="s">
        <v>1399</v>
      </c>
    </row>
    <row r="54">
      <c r="A54" s="96" t="s">
        <v>88</v>
      </c>
      <c r="B54" s="96" t="s">
        <v>88</v>
      </c>
      <c r="C54" s="96" t="s">
        <v>937</v>
      </c>
      <c r="D54" s="96" t="s">
        <v>937</v>
      </c>
      <c r="E54" s="96" t="s">
        <v>937</v>
      </c>
      <c r="F54" s="94" t="s">
        <v>937</v>
      </c>
      <c r="G54" s="96" t="s">
        <v>937</v>
      </c>
    </row>
    <row r="55">
      <c r="A55" s="3" t="s">
        <v>699</v>
      </c>
      <c r="B55" s="3" t="s">
        <v>699</v>
      </c>
      <c r="C55" s="96" t="s">
        <v>1350</v>
      </c>
      <c r="D55" s="96" t="s">
        <v>1351</v>
      </c>
      <c r="E55" s="96">
        <v>2050.0</v>
      </c>
      <c r="F55" s="94" t="s">
        <v>1400</v>
      </c>
      <c r="G55" s="96" t="s">
        <v>588</v>
      </c>
    </row>
    <row r="56">
      <c r="A56" s="3" t="s">
        <v>190</v>
      </c>
      <c r="B56" s="3" t="s">
        <v>190</v>
      </c>
      <c r="C56" s="96" t="s">
        <v>937</v>
      </c>
      <c r="D56" s="96" t="s">
        <v>937</v>
      </c>
      <c r="E56" s="96" t="s">
        <v>937</v>
      </c>
      <c r="F56" s="94" t="s">
        <v>937</v>
      </c>
      <c r="G56" s="96" t="s">
        <v>937</v>
      </c>
    </row>
    <row r="57">
      <c r="A57" s="96" t="s">
        <v>90</v>
      </c>
      <c r="B57" s="96" t="s">
        <v>90</v>
      </c>
      <c r="C57" s="96" t="s">
        <v>1350</v>
      </c>
      <c r="D57" s="96" t="s">
        <v>1351</v>
      </c>
      <c r="E57" s="96">
        <v>2050.0</v>
      </c>
      <c r="F57" s="94" t="s">
        <v>1401</v>
      </c>
      <c r="G57" s="96" t="s">
        <v>588</v>
      </c>
    </row>
    <row r="58">
      <c r="A58" s="41" t="s">
        <v>974</v>
      </c>
      <c r="B58" s="146" t="s">
        <v>1402</v>
      </c>
      <c r="C58" s="96" t="s">
        <v>1350</v>
      </c>
      <c r="D58" s="96" t="s">
        <v>1351</v>
      </c>
      <c r="E58" s="96" t="s">
        <v>1403</v>
      </c>
      <c r="F58" s="94" t="s">
        <v>1404</v>
      </c>
      <c r="G58" s="96" t="s">
        <v>547</v>
      </c>
    </row>
    <row r="59">
      <c r="A59" s="3" t="s">
        <v>710</v>
      </c>
      <c r="B59" s="3" t="s">
        <v>710</v>
      </c>
      <c r="C59" s="96" t="s">
        <v>1355</v>
      </c>
      <c r="D59" s="96" t="s">
        <v>1351</v>
      </c>
      <c r="E59" s="96"/>
      <c r="F59" s="94"/>
      <c r="G59" s="96" t="s">
        <v>937</v>
      </c>
    </row>
    <row r="60">
      <c r="A60" s="96" t="s">
        <v>93</v>
      </c>
      <c r="B60" s="96" t="s">
        <v>93</v>
      </c>
      <c r="C60" s="96" t="s">
        <v>1355</v>
      </c>
      <c r="D60" s="96" t="s">
        <v>1147</v>
      </c>
      <c r="E60" s="96"/>
      <c r="F60" s="94"/>
      <c r="G60" s="96" t="s">
        <v>937</v>
      </c>
      <c r="H60" s="3" t="s">
        <v>1405</v>
      </c>
    </row>
    <row r="61">
      <c r="A61" s="96" t="s">
        <v>94</v>
      </c>
      <c r="B61" s="96" t="s">
        <v>94</v>
      </c>
      <c r="C61" s="96" t="s">
        <v>1355</v>
      </c>
      <c r="D61" s="96" t="s">
        <v>1351</v>
      </c>
      <c r="E61" s="96"/>
      <c r="F61" s="94"/>
      <c r="G61" s="96" t="s">
        <v>937</v>
      </c>
    </row>
    <row r="62">
      <c r="A62" s="96" t="s">
        <v>95</v>
      </c>
      <c r="B62" s="96" t="s">
        <v>95</v>
      </c>
      <c r="C62" s="96" t="s">
        <v>1350</v>
      </c>
      <c r="D62" s="96" t="s">
        <v>1351</v>
      </c>
      <c r="E62" s="96"/>
      <c r="F62" s="94" t="s">
        <v>1406</v>
      </c>
      <c r="G62" s="96" t="s">
        <v>547</v>
      </c>
    </row>
    <row r="63">
      <c r="A63" s="96" t="s">
        <v>96</v>
      </c>
      <c r="B63" s="96" t="s">
        <v>96</v>
      </c>
      <c r="C63" s="96" t="s">
        <v>1350</v>
      </c>
      <c r="D63" s="96" t="s">
        <v>1147</v>
      </c>
      <c r="E63" s="96"/>
      <c r="F63" s="94" t="s">
        <v>1407</v>
      </c>
      <c r="G63" s="96" t="s">
        <v>547</v>
      </c>
    </row>
    <row r="64">
      <c r="A64" s="96" t="s">
        <v>97</v>
      </c>
      <c r="B64" s="96" t="s">
        <v>97</v>
      </c>
      <c r="C64" s="96" t="s">
        <v>1350</v>
      </c>
      <c r="D64" s="96" t="s">
        <v>1351</v>
      </c>
      <c r="E64" s="96"/>
      <c r="F64" s="94" t="s">
        <v>1408</v>
      </c>
      <c r="G64" s="96" t="s">
        <v>591</v>
      </c>
    </row>
    <row r="65">
      <c r="A65" s="3" t="s">
        <v>98</v>
      </c>
      <c r="B65" s="3" t="s">
        <v>98</v>
      </c>
      <c r="C65" s="96" t="s">
        <v>1350</v>
      </c>
      <c r="D65" s="96" t="s">
        <v>1351</v>
      </c>
      <c r="E65" s="96"/>
      <c r="F65" s="94" t="s">
        <v>1409</v>
      </c>
      <c r="G65" s="96" t="s">
        <v>937</v>
      </c>
    </row>
    <row r="66">
      <c r="A66" s="3" t="s">
        <v>99</v>
      </c>
      <c r="B66" s="3" t="s">
        <v>99</v>
      </c>
      <c r="C66" s="96" t="s">
        <v>1350</v>
      </c>
      <c r="D66" s="96" t="s">
        <v>1351</v>
      </c>
      <c r="E66" s="96"/>
      <c r="F66" s="94" t="s">
        <v>1410</v>
      </c>
      <c r="G66" s="96" t="s">
        <v>687</v>
      </c>
    </row>
    <row r="67">
      <c r="A67" s="96" t="s">
        <v>100</v>
      </c>
      <c r="B67" s="96" t="s">
        <v>100</v>
      </c>
      <c r="C67" s="96" t="s">
        <v>937</v>
      </c>
      <c r="D67" s="96" t="s">
        <v>937</v>
      </c>
      <c r="E67" s="96" t="s">
        <v>937</v>
      </c>
      <c r="F67" s="94" t="s">
        <v>937</v>
      </c>
      <c r="G67" s="96" t="s">
        <v>937</v>
      </c>
    </row>
    <row r="68">
      <c r="A68" s="96" t="s">
        <v>101</v>
      </c>
      <c r="B68" s="96" t="s">
        <v>101</v>
      </c>
      <c r="C68" s="96" t="s">
        <v>1355</v>
      </c>
      <c r="D68" s="96" t="s">
        <v>1351</v>
      </c>
      <c r="E68" s="96"/>
      <c r="F68" s="94"/>
      <c r="G68" s="96" t="s">
        <v>937</v>
      </c>
      <c r="H68" s="3" t="s">
        <v>1411</v>
      </c>
    </row>
    <row r="69">
      <c r="A69" s="3" t="s">
        <v>191</v>
      </c>
      <c r="B69" s="3" t="s">
        <v>191</v>
      </c>
      <c r="C69" s="96" t="s">
        <v>937</v>
      </c>
      <c r="D69" s="96" t="s">
        <v>937</v>
      </c>
      <c r="E69" s="96" t="s">
        <v>937</v>
      </c>
      <c r="F69" s="94" t="s">
        <v>937</v>
      </c>
      <c r="G69" s="96" t="s">
        <v>937</v>
      </c>
    </row>
    <row r="70">
      <c r="A70" s="96" t="s">
        <v>102</v>
      </c>
      <c r="B70" s="96" t="s">
        <v>102</v>
      </c>
      <c r="C70" s="96" t="s">
        <v>937</v>
      </c>
      <c r="D70" s="96" t="s">
        <v>937</v>
      </c>
      <c r="E70" s="96" t="s">
        <v>937</v>
      </c>
      <c r="F70" s="94" t="s">
        <v>937</v>
      </c>
      <c r="G70" s="96" t="s">
        <v>937</v>
      </c>
    </row>
    <row r="71">
      <c r="A71" s="145" t="s">
        <v>1049</v>
      </c>
      <c r="B71" s="145" t="s">
        <v>1049</v>
      </c>
      <c r="C71" s="96" t="s">
        <v>937</v>
      </c>
      <c r="D71" s="96" t="s">
        <v>937</v>
      </c>
      <c r="E71" s="96" t="s">
        <v>937</v>
      </c>
      <c r="F71" s="94" t="s">
        <v>937</v>
      </c>
      <c r="G71" s="96" t="s">
        <v>937</v>
      </c>
    </row>
    <row r="72">
      <c r="A72" s="96" t="s">
        <v>103</v>
      </c>
      <c r="B72" s="96" t="s">
        <v>103</v>
      </c>
      <c r="C72" s="96" t="s">
        <v>937</v>
      </c>
      <c r="D72" s="96" t="s">
        <v>937</v>
      </c>
      <c r="E72" s="96" t="s">
        <v>937</v>
      </c>
      <c r="F72" s="94" t="s">
        <v>937</v>
      </c>
      <c r="G72" s="96" t="s">
        <v>937</v>
      </c>
    </row>
    <row r="73">
      <c r="A73" s="96" t="s">
        <v>104</v>
      </c>
      <c r="B73" s="96" t="s">
        <v>104</v>
      </c>
      <c r="C73" s="96" t="s">
        <v>937</v>
      </c>
      <c r="D73" s="96" t="s">
        <v>937</v>
      </c>
      <c r="E73" s="96" t="s">
        <v>937</v>
      </c>
      <c r="F73" s="94" t="s">
        <v>937</v>
      </c>
      <c r="G73" s="96" t="s">
        <v>937</v>
      </c>
      <c r="H73" s="3" t="s">
        <v>1412</v>
      </c>
    </row>
    <row r="74">
      <c r="A74" s="3" t="s">
        <v>738</v>
      </c>
      <c r="B74" s="3" t="s">
        <v>738</v>
      </c>
      <c r="C74" s="96" t="s">
        <v>937</v>
      </c>
      <c r="D74" s="96" t="s">
        <v>937</v>
      </c>
      <c r="E74" s="96" t="s">
        <v>937</v>
      </c>
      <c r="F74" s="94" t="s">
        <v>937</v>
      </c>
      <c r="G74" s="96" t="s">
        <v>937</v>
      </c>
    </row>
    <row r="75">
      <c r="A75" s="96" t="s">
        <v>106</v>
      </c>
      <c r="B75" s="96" t="s">
        <v>106</v>
      </c>
      <c r="C75" s="96" t="s">
        <v>1350</v>
      </c>
      <c r="D75" s="96" t="s">
        <v>1147</v>
      </c>
      <c r="E75" s="96"/>
      <c r="F75" s="94" t="s">
        <v>1413</v>
      </c>
      <c r="G75" s="96" t="s">
        <v>741</v>
      </c>
    </row>
    <row r="76">
      <c r="A76" s="96" t="s">
        <v>109</v>
      </c>
      <c r="B76" s="96" t="s">
        <v>109</v>
      </c>
      <c r="C76" s="96" t="s">
        <v>1350</v>
      </c>
      <c r="D76" s="96" t="s">
        <v>1351</v>
      </c>
      <c r="E76" s="96"/>
      <c r="F76" s="94" t="s">
        <v>1414</v>
      </c>
      <c r="G76" s="96" t="s">
        <v>547</v>
      </c>
    </row>
    <row r="77">
      <c r="A77" s="3" t="s">
        <v>744</v>
      </c>
      <c r="B77" s="3" t="s">
        <v>744</v>
      </c>
      <c r="C77" s="96" t="s">
        <v>937</v>
      </c>
      <c r="D77" s="96" t="s">
        <v>937</v>
      </c>
      <c r="E77" s="96" t="s">
        <v>937</v>
      </c>
      <c r="F77" s="94" t="s">
        <v>937</v>
      </c>
      <c r="G77" s="96" t="s">
        <v>937</v>
      </c>
      <c r="H77" s="3" t="s">
        <v>1415</v>
      </c>
    </row>
    <row r="78">
      <c r="A78" s="96" t="s">
        <v>111</v>
      </c>
      <c r="B78" s="96" t="s">
        <v>111</v>
      </c>
      <c r="C78" s="96" t="s">
        <v>937</v>
      </c>
      <c r="D78" s="96" t="s">
        <v>937</v>
      </c>
      <c r="E78" s="96" t="s">
        <v>937</v>
      </c>
      <c r="F78" s="94" t="s">
        <v>937</v>
      </c>
      <c r="G78" s="96" t="s">
        <v>937</v>
      </c>
    </row>
    <row r="79">
      <c r="A79" s="96" t="s">
        <v>112</v>
      </c>
      <c r="B79" s="96" t="s">
        <v>112</v>
      </c>
      <c r="C79" s="96" t="s">
        <v>1355</v>
      </c>
      <c r="D79" s="96" t="s">
        <v>1147</v>
      </c>
      <c r="E79" s="96"/>
      <c r="F79" s="94"/>
      <c r="G79" s="96" t="s">
        <v>937</v>
      </c>
    </row>
    <row r="80">
      <c r="A80" s="96" t="s">
        <v>113</v>
      </c>
      <c r="B80" s="96" t="s">
        <v>113</v>
      </c>
      <c r="C80" s="96" t="s">
        <v>937</v>
      </c>
      <c r="D80" s="96" t="s">
        <v>937</v>
      </c>
      <c r="E80" s="96" t="s">
        <v>937</v>
      </c>
      <c r="F80" s="94" t="s">
        <v>937</v>
      </c>
      <c r="G80" s="96" t="s">
        <v>937</v>
      </c>
    </row>
    <row r="81">
      <c r="A81" s="96" t="s">
        <v>114</v>
      </c>
      <c r="B81" s="96" t="s">
        <v>114</v>
      </c>
      <c r="C81" s="96" t="s">
        <v>1355</v>
      </c>
      <c r="D81" s="96" t="s">
        <v>1351</v>
      </c>
      <c r="E81" s="96"/>
      <c r="F81" s="94"/>
      <c r="G81" s="96" t="s">
        <v>937</v>
      </c>
    </row>
    <row r="82">
      <c r="A82" s="3" t="s">
        <v>178</v>
      </c>
      <c r="B82" s="3" t="s">
        <v>178</v>
      </c>
      <c r="C82" s="96" t="s">
        <v>937</v>
      </c>
      <c r="D82" s="96" t="s">
        <v>937</v>
      </c>
      <c r="E82" s="96" t="s">
        <v>937</v>
      </c>
      <c r="F82" s="94" t="s">
        <v>937</v>
      </c>
      <c r="G82" s="96" t="s">
        <v>937</v>
      </c>
    </row>
    <row r="83">
      <c r="A83" s="96" t="s">
        <v>115</v>
      </c>
      <c r="B83" s="96" t="s">
        <v>115</v>
      </c>
      <c r="C83" s="96" t="s">
        <v>937</v>
      </c>
      <c r="D83" s="96" t="s">
        <v>937</v>
      </c>
      <c r="E83" s="96" t="s">
        <v>937</v>
      </c>
      <c r="F83" s="94" t="s">
        <v>937</v>
      </c>
      <c r="G83" s="96" t="s">
        <v>937</v>
      </c>
    </row>
    <row r="84">
      <c r="A84" s="96" t="s">
        <v>116</v>
      </c>
      <c r="B84" s="96" t="s">
        <v>116</v>
      </c>
      <c r="C84" s="96" t="s">
        <v>937</v>
      </c>
      <c r="D84" s="96" t="s">
        <v>937</v>
      </c>
      <c r="E84" s="96" t="s">
        <v>937</v>
      </c>
      <c r="F84" s="94" t="s">
        <v>937</v>
      </c>
      <c r="G84" s="96" t="s">
        <v>937</v>
      </c>
    </row>
    <row r="85">
      <c r="A85" s="76" t="s">
        <v>997</v>
      </c>
      <c r="B85" s="76" t="s">
        <v>997</v>
      </c>
      <c r="C85" s="96" t="s">
        <v>937</v>
      </c>
      <c r="D85" s="96" t="s">
        <v>937</v>
      </c>
      <c r="E85" s="96" t="s">
        <v>937</v>
      </c>
      <c r="F85" s="94" t="s">
        <v>937</v>
      </c>
      <c r="G85" s="96" t="s">
        <v>937</v>
      </c>
      <c r="H85" s="3" t="s">
        <v>1416</v>
      </c>
    </row>
    <row r="86">
      <c r="A86" s="96" t="s">
        <v>118</v>
      </c>
      <c r="B86" s="96" t="s">
        <v>118</v>
      </c>
      <c r="C86" s="96" t="s">
        <v>937</v>
      </c>
      <c r="D86" s="96" t="s">
        <v>937</v>
      </c>
      <c r="E86" s="96" t="s">
        <v>937</v>
      </c>
      <c r="F86" s="94" t="s">
        <v>937</v>
      </c>
      <c r="G86" s="96" t="s">
        <v>937</v>
      </c>
      <c r="H86" s="3" t="s">
        <v>1417</v>
      </c>
    </row>
    <row r="87">
      <c r="A87" s="96" t="s">
        <v>120</v>
      </c>
      <c r="B87" s="96" t="s">
        <v>120</v>
      </c>
      <c r="C87" s="96" t="s">
        <v>937</v>
      </c>
      <c r="D87" s="96" t="s">
        <v>937</v>
      </c>
      <c r="E87" s="96" t="s">
        <v>937</v>
      </c>
      <c r="F87" s="94" t="s">
        <v>937</v>
      </c>
      <c r="G87" s="96" t="s">
        <v>937</v>
      </c>
      <c r="H87" s="3" t="s">
        <v>1418</v>
      </c>
    </row>
    <row r="88">
      <c r="A88" s="96" t="s">
        <v>121</v>
      </c>
      <c r="B88" s="96" t="s">
        <v>121</v>
      </c>
      <c r="C88" s="96" t="s">
        <v>1350</v>
      </c>
      <c r="D88" s="96" t="s">
        <v>1351</v>
      </c>
      <c r="E88" s="96"/>
      <c r="F88" s="94" t="s">
        <v>1419</v>
      </c>
      <c r="G88" s="96" t="s">
        <v>569</v>
      </c>
      <c r="H88" s="3" t="s">
        <v>1420</v>
      </c>
    </row>
    <row r="89">
      <c r="A89" s="96" t="s">
        <v>122</v>
      </c>
      <c r="B89" s="96" t="s">
        <v>122</v>
      </c>
      <c r="C89" s="96" t="s">
        <v>1350</v>
      </c>
      <c r="D89" s="96" t="s">
        <v>1147</v>
      </c>
      <c r="E89" s="96"/>
      <c r="F89" s="94" t="s">
        <v>1421</v>
      </c>
      <c r="G89" s="96" t="s">
        <v>569</v>
      </c>
    </row>
    <row r="90">
      <c r="A90" s="145" t="s">
        <v>777</v>
      </c>
      <c r="B90" s="145" t="s">
        <v>777</v>
      </c>
      <c r="C90" s="96" t="s">
        <v>937</v>
      </c>
      <c r="D90" s="96" t="s">
        <v>937</v>
      </c>
      <c r="E90" s="96" t="s">
        <v>937</v>
      </c>
      <c r="F90" s="94" t="s">
        <v>937</v>
      </c>
      <c r="G90" s="96" t="s">
        <v>937</v>
      </c>
    </row>
    <row r="91">
      <c r="A91" s="96" t="s">
        <v>123</v>
      </c>
      <c r="B91" s="96" t="s">
        <v>123</v>
      </c>
      <c r="C91" s="96" t="s">
        <v>937</v>
      </c>
      <c r="D91" s="96" t="s">
        <v>937</v>
      </c>
      <c r="E91" s="96" t="s">
        <v>937</v>
      </c>
      <c r="F91" s="94" t="s">
        <v>937</v>
      </c>
      <c r="G91" s="96" t="s">
        <v>937</v>
      </c>
    </row>
    <row r="92">
      <c r="A92" s="96" t="s">
        <v>124</v>
      </c>
      <c r="B92" s="96" t="s">
        <v>124</v>
      </c>
      <c r="C92" s="96" t="s">
        <v>1355</v>
      </c>
      <c r="D92" s="96" t="s">
        <v>1147</v>
      </c>
      <c r="E92" s="96"/>
      <c r="F92" s="94"/>
      <c r="G92" s="96" t="s">
        <v>937</v>
      </c>
    </row>
    <row r="93">
      <c r="A93" s="96" t="s">
        <v>125</v>
      </c>
      <c r="B93" s="96" t="s">
        <v>125</v>
      </c>
      <c r="C93" s="96" t="s">
        <v>937</v>
      </c>
      <c r="D93" s="96" t="s">
        <v>937</v>
      </c>
      <c r="E93" s="96" t="s">
        <v>937</v>
      </c>
      <c r="F93" s="94" t="s">
        <v>937</v>
      </c>
      <c r="G93" s="96" t="s">
        <v>937</v>
      </c>
    </row>
    <row r="94">
      <c r="A94" s="96" t="s">
        <v>10</v>
      </c>
      <c r="B94" s="96" t="s">
        <v>10</v>
      </c>
      <c r="C94" s="96" t="s">
        <v>937</v>
      </c>
      <c r="D94" s="96" t="s">
        <v>937</v>
      </c>
      <c r="E94" s="96" t="s">
        <v>937</v>
      </c>
      <c r="F94" s="94" t="s">
        <v>937</v>
      </c>
      <c r="G94" s="96" t="s">
        <v>937</v>
      </c>
    </row>
    <row r="95">
      <c r="A95" s="145" t="s">
        <v>790</v>
      </c>
      <c r="B95" s="145" t="s">
        <v>790</v>
      </c>
      <c r="C95" s="96" t="s">
        <v>937</v>
      </c>
      <c r="D95" s="96" t="s">
        <v>937</v>
      </c>
      <c r="E95" s="96" t="s">
        <v>937</v>
      </c>
      <c r="F95" s="94" t="s">
        <v>937</v>
      </c>
      <c r="G95" s="96" t="s">
        <v>937</v>
      </c>
    </row>
    <row r="96">
      <c r="A96" s="96" t="s">
        <v>126</v>
      </c>
      <c r="B96" s="96" t="s">
        <v>126</v>
      </c>
      <c r="C96" s="96" t="s">
        <v>937</v>
      </c>
      <c r="D96" s="96" t="s">
        <v>937</v>
      </c>
      <c r="E96" s="96" t="s">
        <v>937</v>
      </c>
      <c r="F96" s="94" t="s">
        <v>937</v>
      </c>
      <c r="G96" s="96" t="s">
        <v>937</v>
      </c>
    </row>
    <row r="97">
      <c r="A97" s="96" t="s">
        <v>127</v>
      </c>
      <c r="B97" s="96" t="s">
        <v>127</v>
      </c>
      <c r="C97" s="96" t="s">
        <v>1355</v>
      </c>
      <c r="D97" s="96" t="s">
        <v>1351</v>
      </c>
      <c r="E97" s="96"/>
      <c r="F97" s="94"/>
      <c r="G97" s="96" t="s">
        <v>937</v>
      </c>
      <c r="H97" s="3" t="s">
        <v>1422</v>
      </c>
    </row>
    <row r="98">
      <c r="A98" s="3" t="s">
        <v>799</v>
      </c>
      <c r="B98" s="3" t="s">
        <v>799</v>
      </c>
      <c r="C98" s="96" t="s">
        <v>937</v>
      </c>
      <c r="D98" s="96" t="s">
        <v>937</v>
      </c>
      <c r="E98" s="96" t="s">
        <v>937</v>
      </c>
      <c r="F98" s="94" t="s">
        <v>937</v>
      </c>
      <c r="G98" s="96" t="s">
        <v>937</v>
      </c>
    </row>
    <row r="99">
      <c r="A99" s="96" t="s">
        <v>129</v>
      </c>
      <c r="B99" s="96" t="s">
        <v>129</v>
      </c>
      <c r="C99" s="96" t="s">
        <v>937</v>
      </c>
      <c r="D99" s="96" t="s">
        <v>937</v>
      </c>
      <c r="E99" s="96" t="s">
        <v>937</v>
      </c>
      <c r="F99" s="94" t="s">
        <v>937</v>
      </c>
      <c r="G99" s="96" t="s">
        <v>937</v>
      </c>
    </row>
    <row r="100">
      <c r="A100" s="96" t="s">
        <v>130</v>
      </c>
      <c r="B100" s="96" t="s">
        <v>130</v>
      </c>
      <c r="C100" s="96" t="s">
        <v>1350</v>
      </c>
      <c r="D100" s="96" t="s">
        <v>1351</v>
      </c>
      <c r="E100" s="96">
        <v>2045.0</v>
      </c>
      <c r="F100" s="94" t="s">
        <v>1423</v>
      </c>
      <c r="G100" s="96" t="s">
        <v>569</v>
      </c>
    </row>
    <row r="101">
      <c r="A101" s="96" t="s">
        <v>131</v>
      </c>
      <c r="B101" s="96" t="s">
        <v>131</v>
      </c>
      <c r="C101" s="96" t="s">
        <v>937</v>
      </c>
      <c r="D101" s="96" t="s">
        <v>937</v>
      </c>
      <c r="E101" s="96" t="s">
        <v>937</v>
      </c>
      <c r="F101" s="94" t="s">
        <v>937</v>
      </c>
      <c r="G101" s="96" t="s">
        <v>937</v>
      </c>
    </row>
    <row r="102">
      <c r="A102" s="96" t="s">
        <v>132</v>
      </c>
      <c r="B102" s="96" t="s">
        <v>132</v>
      </c>
      <c r="C102" s="96" t="s">
        <v>937</v>
      </c>
      <c r="D102" s="96" t="s">
        <v>937</v>
      </c>
      <c r="E102" s="96" t="s">
        <v>937</v>
      </c>
      <c r="F102" s="94" t="s">
        <v>937</v>
      </c>
      <c r="G102" s="96" t="s">
        <v>937</v>
      </c>
    </row>
    <row r="103">
      <c r="A103" s="96" t="s">
        <v>133</v>
      </c>
      <c r="B103" s="96" t="s">
        <v>133</v>
      </c>
      <c r="C103" s="96" t="s">
        <v>1350</v>
      </c>
      <c r="D103" s="96" t="s">
        <v>1147</v>
      </c>
      <c r="E103" s="96"/>
      <c r="F103" s="94" t="s">
        <v>1424</v>
      </c>
      <c r="G103" s="96" t="s">
        <v>741</v>
      </c>
    </row>
    <row r="104">
      <c r="A104" s="96" t="s">
        <v>134</v>
      </c>
      <c r="B104" s="96" t="s">
        <v>134</v>
      </c>
      <c r="C104" s="96" t="s">
        <v>1350</v>
      </c>
      <c r="D104" s="96" t="s">
        <v>1147</v>
      </c>
      <c r="E104" s="96"/>
      <c r="F104" s="94" t="s">
        <v>1425</v>
      </c>
      <c r="G104" s="96" t="s">
        <v>741</v>
      </c>
    </row>
    <row r="105">
      <c r="A105" s="96" t="s">
        <v>7</v>
      </c>
      <c r="B105" s="96" t="s">
        <v>7</v>
      </c>
      <c r="C105" s="96" t="s">
        <v>937</v>
      </c>
      <c r="D105" s="96" t="s">
        <v>937</v>
      </c>
      <c r="E105" s="96" t="s">
        <v>937</v>
      </c>
      <c r="F105" s="94" t="s">
        <v>937</v>
      </c>
      <c r="G105" s="96" t="s">
        <v>937</v>
      </c>
    </row>
    <row r="106">
      <c r="A106" s="3" t="s">
        <v>179</v>
      </c>
      <c r="B106" s="3" t="s">
        <v>179</v>
      </c>
      <c r="C106" s="96" t="s">
        <v>1350</v>
      </c>
      <c r="D106" s="96" t="s">
        <v>1147</v>
      </c>
      <c r="E106" s="96"/>
      <c r="F106" s="94" t="s">
        <v>1426</v>
      </c>
      <c r="G106" s="96" t="s">
        <v>569</v>
      </c>
    </row>
    <row r="107">
      <c r="A107" s="96" t="s">
        <v>136</v>
      </c>
      <c r="B107" s="96" t="s">
        <v>136</v>
      </c>
      <c r="C107" s="96" t="s">
        <v>937</v>
      </c>
      <c r="D107" s="96" t="s">
        <v>937</v>
      </c>
      <c r="E107" s="96" t="s">
        <v>937</v>
      </c>
      <c r="F107" s="94" t="s">
        <v>937</v>
      </c>
      <c r="G107" s="96" t="s">
        <v>937</v>
      </c>
    </row>
    <row r="108">
      <c r="A108" s="96" t="s">
        <v>137</v>
      </c>
      <c r="B108" s="96" t="s">
        <v>137</v>
      </c>
      <c r="C108" s="96" t="s">
        <v>1350</v>
      </c>
      <c r="D108" s="96" t="s">
        <v>1351</v>
      </c>
      <c r="E108" s="96"/>
      <c r="F108" s="94" t="s">
        <v>1427</v>
      </c>
      <c r="G108" s="96" t="s">
        <v>569</v>
      </c>
    </row>
    <row r="109">
      <c r="A109" s="96" t="s">
        <v>138</v>
      </c>
      <c r="B109" s="96" t="s">
        <v>138</v>
      </c>
      <c r="C109" s="96" t="s">
        <v>937</v>
      </c>
      <c r="D109" s="96" t="s">
        <v>937</v>
      </c>
      <c r="E109" s="96" t="s">
        <v>937</v>
      </c>
      <c r="F109" s="94" t="s">
        <v>937</v>
      </c>
      <c r="G109" s="96" t="s">
        <v>937</v>
      </c>
    </row>
    <row r="110">
      <c r="A110" s="3" t="s">
        <v>184</v>
      </c>
      <c r="B110" s="3" t="s">
        <v>184</v>
      </c>
      <c r="C110" s="96" t="s">
        <v>1355</v>
      </c>
      <c r="D110" s="96" t="s">
        <v>1147</v>
      </c>
      <c r="E110" s="96"/>
      <c r="F110" s="94"/>
      <c r="G110" s="96" t="s">
        <v>937</v>
      </c>
    </row>
    <row r="111">
      <c r="A111" s="3" t="s">
        <v>1050</v>
      </c>
      <c r="B111" s="3" t="s">
        <v>1050</v>
      </c>
      <c r="C111" s="96" t="s">
        <v>1350</v>
      </c>
      <c r="D111" s="96" t="s">
        <v>1147</v>
      </c>
      <c r="E111" s="96"/>
      <c r="F111" s="94" t="s">
        <v>1428</v>
      </c>
      <c r="G111" s="96" t="s">
        <v>569</v>
      </c>
    </row>
    <row r="112">
      <c r="A112" s="145" t="s">
        <v>827</v>
      </c>
      <c r="B112" s="145" t="s">
        <v>827</v>
      </c>
      <c r="C112" s="96" t="s">
        <v>1355</v>
      </c>
      <c r="D112" s="96" t="s">
        <v>1147</v>
      </c>
      <c r="E112" s="96"/>
      <c r="F112" s="94"/>
      <c r="G112" s="96" t="s">
        <v>937</v>
      </c>
    </row>
    <row r="113">
      <c r="A113" s="3" t="s">
        <v>830</v>
      </c>
      <c r="B113" s="3" t="s">
        <v>830</v>
      </c>
      <c r="C113" s="96" t="s">
        <v>1350</v>
      </c>
      <c r="D113" s="96" t="s">
        <v>1351</v>
      </c>
      <c r="E113" s="96">
        <v>2050.0</v>
      </c>
      <c r="F113" s="94" t="s">
        <v>1429</v>
      </c>
      <c r="G113" s="96" t="s">
        <v>547</v>
      </c>
    </row>
    <row r="114">
      <c r="A114" s="96" t="s">
        <v>141</v>
      </c>
      <c r="B114" s="96" t="s">
        <v>141</v>
      </c>
      <c r="C114" s="96" t="s">
        <v>1350</v>
      </c>
      <c r="D114" s="96" t="s">
        <v>1351</v>
      </c>
      <c r="E114" s="96">
        <v>2050.0</v>
      </c>
      <c r="F114" s="94" t="s">
        <v>1430</v>
      </c>
      <c r="G114" s="96" t="s">
        <v>604</v>
      </c>
    </row>
    <row r="115">
      <c r="A115" s="3" t="s">
        <v>189</v>
      </c>
      <c r="B115" s="3" t="s">
        <v>189</v>
      </c>
      <c r="C115" s="96" t="s">
        <v>1355</v>
      </c>
      <c r="D115" s="96" t="s">
        <v>1147</v>
      </c>
      <c r="E115" s="96"/>
      <c r="F115" s="94"/>
      <c r="G115" s="96" t="s">
        <v>937</v>
      </c>
    </row>
    <row r="116">
      <c r="A116" s="3" t="s">
        <v>840</v>
      </c>
      <c r="B116" s="3" t="s">
        <v>840</v>
      </c>
      <c r="C116" s="96" t="s">
        <v>1355</v>
      </c>
      <c r="D116" s="96" t="s">
        <v>1351</v>
      </c>
      <c r="E116" s="96"/>
      <c r="F116" s="94"/>
      <c r="G116" s="96" t="s">
        <v>937</v>
      </c>
    </row>
    <row r="117">
      <c r="A117" s="3" t="s">
        <v>842</v>
      </c>
      <c r="B117" s="3" t="s">
        <v>842</v>
      </c>
      <c r="C117" s="96" t="s">
        <v>937</v>
      </c>
      <c r="D117" s="96" t="s">
        <v>937</v>
      </c>
      <c r="E117" s="96" t="s">
        <v>937</v>
      </c>
      <c r="F117" s="94" t="s">
        <v>937</v>
      </c>
      <c r="G117" s="96" t="s">
        <v>937</v>
      </c>
    </row>
    <row r="118">
      <c r="A118" s="96" t="s">
        <v>145</v>
      </c>
      <c r="B118" s="96" t="s">
        <v>145</v>
      </c>
      <c r="C118" s="96" t="s">
        <v>937</v>
      </c>
      <c r="D118" s="96" t="s">
        <v>937</v>
      </c>
      <c r="E118" s="96" t="s">
        <v>937</v>
      </c>
      <c r="F118" s="94" t="s">
        <v>937</v>
      </c>
      <c r="G118" s="96" t="s">
        <v>937</v>
      </c>
    </row>
    <row r="119">
      <c r="A119" s="96" t="s">
        <v>146</v>
      </c>
      <c r="B119" s="96" t="s">
        <v>146</v>
      </c>
      <c r="C119" s="96" t="s">
        <v>1350</v>
      </c>
      <c r="D119" s="96" t="s">
        <v>1147</v>
      </c>
      <c r="E119" s="96"/>
      <c r="F119" s="94" t="s">
        <v>1431</v>
      </c>
      <c r="G119" s="96" t="s">
        <v>741</v>
      </c>
    </row>
    <row r="120">
      <c r="A120" s="3" t="s">
        <v>849</v>
      </c>
      <c r="B120" s="3" t="s">
        <v>849</v>
      </c>
      <c r="C120" s="96" t="s">
        <v>1355</v>
      </c>
      <c r="D120" s="96" t="s">
        <v>1351</v>
      </c>
      <c r="E120" s="96"/>
      <c r="F120" s="94"/>
      <c r="G120" s="96" t="s">
        <v>937</v>
      </c>
    </row>
    <row r="121">
      <c r="A121" s="3" t="s">
        <v>183</v>
      </c>
      <c r="B121" s="3" t="s">
        <v>183</v>
      </c>
      <c r="C121" s="96" t="s">
        <v>937</v>
      </c>
      <c r="D121" s="96" t="s">
        <v>937</v>
      </c>
      <c r="E121" s="96" t="s">
        <v>937</v>
      </c>
      <c r="F121" s="94" t="s">
        <v>937</v>
      </c>
      <c r="G121" s="96" t="s">
        <v>937</v>
      </c>
    </row>
    <row r="122">
      <c r="A122" s="96" t="s">
        <v>148</v>
      </c>
      <c r="B122" s="96" t="s">
        <v>148</v>
      </c>
      <c r="C122" s="96" t="s">
        <v>1350</v>
      </c>
      <c r="D122" s="96" t="s">
        <v>1147</v>
      </c>
      <c r="E122" s="96"/>
      <c r="F122" s="94" t="s">
        <v>1432</v>
      </c>
      <c r="G122" s="96" t="s">
        <v>591</v>
      </c>
    </row>
    <row r="123">
      <c r="A123" s="96" t="s">
        <v>149</v>
      </c>
      <c r="B123" s="96" t="s">
        <v>149</v>
      </c>
      <c r="C123" s="96" t="s">
        <v>937</v>
      </c>
      <c r="D123" s="96" t="s">
        <v>937</v>
      </c>
      <c r="E123" s="96" t="s">
        <v>937</v>
      </c>
      <c r="F123" s="94" t="s">
        <v>937</v>
      </c>
      <c r="G123" s="96" t="s">
        <v>937</v>
      </c>
    </row>
    <row r="124">
      <c r="A124" s="96" t="s">
        <v>150</v>
      </c>
      <c r="B124" s="96" t="s">
        <v>150</v>
      </c>
      <c r="C124" s="96" t="s">
        <v>1350</v>
      </c>
      <c r="D124" s="96" t="s">
        <v>1351</v>
      </c>
      <c r="E124" s="96"/>
      <c r="F124" s="94" t="s">
        <v>1433</v>
      </c>
      <c r="G124" s="96" t="s">
        <v>1434</v>
      </c>
    </row>
    <row r="125">
      <c r="A125" s="96" t="s">
        <v>151</v>
      </c>
      <c r="B125" s="96" t="s">
        <v>151</v>
      </c>
      <c r="C125" s="96" t="s">
        <v>1350</v>
      </c>
      <c r="D125" s="96" t="s">
        <v>1351</v>
      </c>
      <c r="E125" s="96"/>
      <c r="F125" s="94" t="s">
        <v>1435</v>
      </c>
      <c r="G125" s="96" t="s">
        <v>604</v>
      </c>
    </row>
    <row r="126">
      <c r="A126" s="96" t="s">
        <v>153</v>
      </c>
      <c r="B126" s="96" t="s">
        <v>153</v>
      </c>
      <c r="C126" s="96" t="s">
        <v>1350</v>
      </c>
      <c r="D126" s="96" t="s">
        <v>1147</v>
      </c>
      <c r="E126" s="96"/>
      <c r="F126" s="94" t="s">
        <v>1436</v>
      </c>
      <c r="G126" s="96" t="s">
        <v>547</v>
      </c>
    </row>
    <row r="127">
      <c r="A127" s="96" t="s">
        <v>154</v>
      </c>
      <c r="B127" s="96" t="s">
        <v>154</v>
      </c>
      <c r="C127" s="96" t="s">
        <v>1355</v>
      </c>
      <c r="D127" s="96" t="s">
        <v>1351</v>
      </c>
      <c r="E127" s="96"/>
      <c r="F127" s="94"/>
      <c r="G127" s="96" t="s">
        <v>937</v>
      </c>
    </row>
    <row r="128">
      <c r="A128" s="3" t="s">
        <v>185</v>
      </c>
      <c r="B128" s="3" t="s">
        <v>185</v>
      </c>
      <c r="C128" s="96" t="s">
        <v>1355</v>
      </c>
      <c r="D128" s="96" t="s">
        <v>1351</v>
      </c>
      <c r="E128" s="96"/>
      <c r="F128" s="94"/>
      <c r="G128" s="96" t="s">
        <v>937</v>
      </c>
    </row>
    <row r="129">
      <c r="A129" s="3" t="s">
        <v>1044</v>
      </c>
      <c r="B129" s="3" t="s">
        <v>1044</v>
      </c>
      <c r="C129" s="96" t="s">
        <v>1355</v>
      </c>
      <c r="D129" s="96" t="s">
        <v>1351</v>
      </c>
      <c r="E129" s="96"/>
      <c r="F129" s="94"/>
      <c r="G129" s="96" t="s">
        <v>937</v>
      </c>
    </row>
    <row r="130">
      <c r="A130" s="3" t="s">
        <v>187</v>
      </c>
      <c r="B130" s="3" t="s">
        <v>187</v>
      </c>
      <c r="C130" s="96" t="s">
        <v>1355</v>
      </c>
      <c r="D130" s="96" t="s">
        <v>1147</v>
      </c>
      <c r="E130" s="96"/>
      <c r="F130" s="94"/>
      <c r="G130" s="96" t="s">
        <v>937</v>
      </c>
    </row>
    <row r="131">
      <c r="A131" s="3" t="s">
        <v>182</v>
      </c>
      <c r="B131" s="3" t="s">
        <v>182</v>
      </c>
      <c r="C131" s="96" t="s">
        <v>937</v>
      </c>
      <c r="D131" s="96" t="s">
        <v>937</v>
      </c>
      <c r="E131" s="96" t="s">
        <v>937</v>
      </c>
      <c r="F131" s="94" t="s">
        <v>937</v>
      </c>
      <c r="G131" s="96" t="s">
        <v>937</v>
      </c>
    </row>
    <row r="132">
      <c r="A132" s="96" t="s">
        <v>156</v>
      </c>
      <c r="B132" s="96" t="s">
        <v>156</v>
      </c>
      <c r="C132" s="96" t="s">
        <v>1355</v>
      </c>
      <c r="D132" s="96" t="s">
        <v>1147</v>
      </c>
      <c r="E132" s="96"/>
      <c r="F132" s="94"/>
      <c r="G132" s="96" t="s">
        <v>937</v>
      </c>
    </row>
    <row r="133">
      <c r="A133" s="3" t="s">
        <v>188</v>
      </c>
      <c r="B133" s="3" t="s">
        <v>188</v>
      </c>
      <c r="C133" s="96" t="s">
        <v>937</v>
      </c>
      <c r="D133" s="96" t="s">
        <v>937</v>
      </c>
      <c r="E133" s="96" t="s">
        <v>937</v>
      </c>
      <c r="F133" s="94" t="s">
        <v>937</v>
      </c>
      <c r="G133" s="96" t="s">
        <v>937</v>
      </c>
    </row>
    <row r="134">
      <c r="A134" s="3" t="s">
        <v>871</v>
      </c>
      <c r="B134" s="3" t="s">
        <v>871</v>
      </c>
      <c r="C134" s="96" t="s">
        <v>1355</v>
      </c>
      <c r="D134" s="96" t="s">
        <v>1351</v>
      </c>
      <c r="E134" s="96"/>
      <c r="F134" s="94"/>
      <c r="G134" s="96" t="s">
        <v>937</v>
      </c>
    </row>
    <row r="135">
      <c r="A135" s="96" t="s">
        <v>159</v>
      </c>
      <c r="B135" s="96" t="s">
        <v>159</v>
      </c>
      <c r="C135" s="96" t="s">
        <v>937</v>
      </c>
      <c r="D135" s="96" t="s">
        <v>937</v>
      </c>
      <c r="E135" s="96" t="s">
        <v>937</v>
      </c>
      <c r="F135" s="94" t="s">
        <v>937</v>
      </c>
      <c r="G135" s="96" t="s">
        <v>937</v>
      </c>
    </row>
    <row r="136">
      <c r="A136" s="96" t="s">
        <v>160</v>
      </c>
      <c r="B136" s="96" t="s">
        <v>160</v>
      </c>
      <c r="C136" s="96" t="s">
        <v>1355</v>
      </c>
      <c r="D136" s="96" t="s">
        <v>1351</v>
      </c>
      <c r="E136" s="96"/>
      <c r="F136" s="94"/>
      <c r="G136" s="96" t="s">
        <v>937</v>
      </c>
    </row>
    <row r="137">
      <c r="A137" s="3" t="s">
        <v>180</v>
      </c>
      <c r="B137" s="3" t="s">
        <v>180</v>
      </c>
      <c r="C137" s="96" t="s">
        <v>1350</v>
      </c>
      <c r="D137" s="96" t="s">
        <v>1351</v>
      </c>
      <c r="E137" s="96">
        <v>2045.0</v>
      </c>
      <c r="F137" s="94" t="s">
        <v>1437</v>
      </c>
      <c r="G137" s="96" t="s">
        <v>547</v>
      </c>
    </row>
    <row r="138">
      <c r="A138" s="3" t="s">
        <v>879</v>
      </c>
      <c r="B138" s="3" t="s">
        <v>879</v>
      </c>
      <c r="C138" s="96" t="s">
        <v>1350</v>
      </c>
      <c r="D138" s="96" t="s">
        <v>1351</v>
      </c>
      <c r="E138" s="96">
        <v>2035.0</v>
      </c>
      <c r="F138" s="94" t="s">
        <v>1438</v>
      </c>
      <c r="G138" s="96" t="s">
        <v>547</v>
      </c>
    </row>
    <row r="139">
      <c r="A139" s="146" t="s">
        <v>1047</v>
      </c>
      <c r="B139" s="146" t="s">
        <v>1439</v>
      </c>
      <c r="C139" s="96" t="s">
        <v>1350</v>
      </c>
      <c r="D139" s="96" t="s">
        <v>1351</v>
      </c>
      <c r="E139" s="96" t="s">
        <v>1403</v>
      </c>
      <c r="F139" s="94" t="s">
        <v>1440</v>
      </c>
      <c r="G139" s="96" t="s">
        <v>569</v>
      </c>
    </row>
    <row r="140">
      <c r="A140" s="3" t="s">
        <v>882</v>
      </c>
      <c r="B140" s="3" t="s">
        <v>882</v>
      </c>
      <c r="C140" s="96" t="s">
        <v>1350</v>
      </c>
      <c r="D140" s="96" t="s">
        <v>1351</v>
      </c>
      <c r="E140" s="96">
        <v>2040.0</v>
      </c>
      <c r="F140" s="94" t="s">
        <v>1441</v>
      </c>
      <c r="G140" s="96" t="s">
        <v>604</v>
      </c>
    </row>
    <row r="141">
      <c r="A141" s="96" t="s">
        <v>164</v>
      </c>
      <c r="B141" s="96" t="s">
        <v>164</v>
      </c>
      <c r="C141" s="96" t="s">
        <v>1350</v>
      </c>
      <c r="D141" s="96" t="s">
        <v>1351</v>
      </c>
      <c r="E141" s="96">
        <v>2050.0</v>
      </c>
      <c r="F141" s="94" t="s">
        <v>1442</v>
      </c>
      <c r="G141" s="96" t="s">
        <v>547</v>
      </c>
    </row>
    <row r="142">
      <c r="A142" s="96" t="s">
        <v>165</v>
      </c>
      <c r="B142" s="96" t="s">
        <v>165</v>
      </c>
      <c r="C142" s="96" t="s">
        <v>1350</v>
      </c>
      <c r="D142" s="96" t="s">
        <v>1147</v>
      </c>
      <c r="E142" s="96"/>
      <c r="F142" s="94" t="s">
        <v>1443</v>
      </c>
      <c r="G142" s="96" t="s">
        <v>569</v>
      </c>
    </row>
    <row r="143">
      <c r="A143" s="96" t="s">
        <v>166</v>
      </c>
      <c r="B143" s="96" t="s">
        <v>166</v>
      </c>
      <c r="C143" s="96" t="s">
        <v>937</v>
      </c>
      <c r="D143" s="96" t="s">
        <v>937</v>
      </c>
      <c r="E143" s="96" t="s">
        <v>937</v>
      </c>
      <c r="F143" s="94" t="s">
        <v>937</v>
      </c>
      <c r="G143" s="96" t="s">
        <v>937</v>
      </c>
    </row>
    <row r="144">
      <c r="A144" s="96" t="s">
        <v>167</v>
      </c>
      <c r="B144" s="96" t="s">
        <v>167</v>
      </c>
      <c r="C144" s="96" t="s">
        <v>1350</v>
      </c>
      <c r="D144" s="96" t="s">
        <v>1351</v>
      </c>
      <c r="E144" s="96"/>
      <c r="F144" s="94" t="s">
        <v>1444</v>
      </c>
      <c r="G144" s="96" t="s">
        <v>588</v>
      </c>
    </row>
    <row r="145">
      <c r="A145" s="96" t="s">
        <v>168</v>
      </c>
      <c r="B145" s="96" t="s">
        <v>168</v>
      </c>
      <c r="C145" s="96" t="s">
        <v>937</v>
      </c>
      <c r="D145" s="96" t="s">
        <v>937</v>
      </c>
      <c r="E145" s="96" t="s">
        <v>937</v>
      </c>
      <c r="F145" s="94" t="s">
        <v>937</v>
      </c>
      <c r="G145" s="96" t="s">
        <v>937</v>
      </c>
    </row>
    <row r="146">
      <c r="A146" s="96" t="s">
        <v>169</v>
      </c>
      <c r="B146" s="96" t="s">
        <v>169</v>
      </c>
      <c r="C146" s="96" t="s">
        <v>937</v>
      </c>
      <c r="D146" s="96" t="s">
        <v>937</v>
      </c>
      <c r="E146" s="96" t="s">
        <v>937</v>
      </c>
      <c r="F146" s="94" t="s">
        <v>937</v>
      </c>
      <c r="G146" s="96" t="s">
        <v>937</v>
      </c>
    </row>
    <row r="147">
      <c r="A147" s="3" t="s">
        <v>177</v>
      </c>
      <c r="B147" s="3" t="s">
        <v>177</v>
      </c>
      <c r="C147" s="96" t="s">
        <v>1350</v>
      </c>
      <c r="D147" s="96" t="s">
        <v>1351</v>
      </c>
      <c r="E147" s="96">
        <v>2040.0</v>
      </c>
      <c r="F147" s="94" t="s">
        <v>1445</v>
      </c>
      <c r="G147" s="96" t="s">
        <v>652</v>
      </c>
    </row>
    <row r="148">
      <c r="A148" s="96" t="s">
        <v>171</v>
      </c>
      <c r="B148" s="96" t="s">
        <v>171</v>
      </c>
      <c r="C148" s="96" t="s">
        <v>937</v>
      </c>
      <c r="D148" s="96" t="s">
        <v>937</v>
      </c>
      <c r="E148" s="96" t="s">
        <v>937</v>
      </c>
      <c r="F148" s="94" t="s">
        <v>937</v>
      </c>
      <c r="G148" s="96" t="s">
        <v>937</v>
      </c>
    </row>
    <row r="149">
      <c r="A149" s="96" t="s">
        <v>172</v>
      </c>
      <c r="B149" s="96" t="s">
        <v>172</v>
      </c>
      <c r="C149" s="96" t="s">
        <v>1355</v>
      </c>
      <c r="D149" s="96" t="s">
        <v>1147</v>
      </c>
      <c r="E149" s="96"/>
      <c r="F149" s="94"/>
      <c r="G149" s="96" t="s">
        <v>937</v>
      </c>
    </row>
    <row r="150">
      <c r="A150" s="148" t="s">
        <v>174</v>
      </c>
      <c r="B150" s="146" t="s">
        <v>1446</v>
      </c>
      <c r="C150" s="96" t="s">
        <v>1350</v>
      </c>
      <c r="D150" s="96" t="s">
        <v>1147</v>
      </c>
      <c r="E150" s="96"/>
      <c r="F150" s="94" t="s">
        <v>1447</v>
      </c>
      <c r="G150" s="96" t="s">
        <v>547</v>
      </c>
    </row>
    <row r="151">
      <c r="A151" s="96" t="s">
        <v>175</v>
      </c>
      <c r="B151" s="96" t="s">
        <v>175</v>
      </c>
      <c r="C151" s="96" t="s">
        <v>1350</v>
      </c>
      <c r="D151" s="96" t="s">
        <v>1147</v>
      </c>
      <c r="E151" s="96"/>
      <c r="F151" s="94" t="s">
        <v>1448</v>
      </c>
      <c r="G151" s="96" t="s">
        <v>604</v>
      </c>
    </row>
    <row r="152">
      <c r="A152" s="96" t="s">
        <v>176</v>
      </c>
      <c r="B152" s="96" t="s">
        <v>176</v>
      </c>
      <c r="C152" s="96" t="s">
        <v>1350</v>
      </c>
      <c r="D152" s="96" t="s">
        <v>1147</v>
      </c>
      <c r="E152" s="96"/>
      <c r="F152" s="94" t="s">
        <v>1449</v>
      </c>
      <c r="G152" s="96" t="s">
        <v>604</v>
      </c>
    </row>
  </sheetData>
  <autoFilter ref="$B$1:$B$152">
    <sortState ref="B1:B152">
      <sortCondition ref="B1:B152"/>
    </sortState>
  </autoFilter>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1.5"/>
  </cols>
  <sheetData>
    <row r="1">
      <c r="A1" s="1" t="s">
        <v>1450</v>
      </c>
    </row>
    <row r="2" hidden="1">
      <c r="A2" s="96" t="b">
        <f t="array" ref="A2:A153">TRANSPOSE(IF(MAIN!$C$4:$EX$4="", MAIN!$C$1:$EX$1))</f>
        <v>0</v>
      </c>
    </row>
    <row r="3" hidden="1">
      <c r="A3" s="96" t="b">
        <v>0</v>
      </c>
    </row>
    <row r="4" hidden="1">
      <c r="A4" s="96" t="b">
        <v>0</v>
      </c>
    </row>
    <row r="5" hidden="1">
      <c r="A5" s="96" t="b">
        <v>0</v>
      </c>
    </row>
    <row r="6" hidden="1">
      <c r="A6" s="96" t="b">
        <v>0</v>
      </c>
    </row>
    <row r="7" hidden="1">
      <c r="A7" s="96" t="b">
        <v>0</v>
      </c>
    </row>
    <row r="8">
      <c r="A8" s="96" t="b">
        <v>0</v>
      </c>
    </row>
    <row r="9">
      <c r="A9" s="96" t="b">
        <v>0</v>
      </c>
    </row>
    <row r="10">
      <c r="A10" s="96" t="b">
        <v>0</v>
      </c>
    </row>
    <row r="11">
      <c r="A11" s="96" t="b">
        <v>0</v>
      </c>
    </row>
    <row r="12">
      <c r="A12" s="96" t="b">
        <v>0</v>
      </c>
    </row>
    <row r="13" hidden="1">
      <c r="A13" s="96" t="b">
        <v>0</v>
      </c>
    </row>
    <row r="14">
      <c r="A14" s="96" t="b">
        <v>0</v>
      </c>
    </row>
    <row r="15">
      <c r="A15" s="96" t="b">
        <v>0</v>
      </c>
    </row>
    <row r="16">
      <c r="A16" s="96" t="b">
        <v>0</v>
      </c>
    </row>
    <row r="17">
      <c r="A17" s="96" t="b">
        <v>0</v>
      </c>
    </row>
    <row r="18">
      <c r="A18" s="96" t="b">
        <v>0</v>
      </c>
    </row>
    <row r="19">
      <c r="A19" s="96" t="b">
        <v>0</v>
      </c>
    </row>
    <row r="20">
      <c r="A20" s="96" t="b">
        <v>0</v>
      </c>
    </row>
    <row r="21">
      <c r="A21" s="96" t="b">
        <v>0</v>
      </c>
    </row>
    <row r="22">
      <c r="A22" s="96" t="b">
        <v>0</v>
      </c>
    </row>
    <row r="23" hidden="1">
      <c r="A23" s="96" t="b">
        <v>0</v>
      </c>
    </row>
    <row r="24">
      <c r="A24" s="96" t="b">
        <v>0</v>
      </c>
    </row>
    <row r="25">
      <c r="A25" s="96" t="b">
        <v>0</v>
      </c>
    </row>
    <row r="26">
      <c r="A26" s="96" t="b">
        <v>0</v>
      </c>
    </row>
    <row r="27">
      <c r="A27" s="96" t="b">
        <v>0</v>
      </c>
    </row>
    <row r="28">
      <c r="A28" s="96" t="b">
        <v>0</v>
      </c>
    </row>
    <row r="29">
      <c r="A29" s="96" t="b">
        <v>0</v>
      </c>
    </row>
    <row r="30">
      <c r="A30" s="96" t="b">
        <v>0</v>
      </c>
    </row>
    <row r="31" hidden="1">
      <c r="A31" s="96" t="b">
        <v>0</v>
      </c>
    </row>
    <row r="32" hidden="1">
      <c r="A32" s="96" t="b">
        <v>0</v>
      </c>
    </row>
    <row r="33" hidden="1">
      <c r="A33" s="96" t="b">
        <v>0</v>
      </c>
    </row>
    <row r="34" hidden="1">
      <c r="A34" s="96" t="b">
        <v>0</v>
      </c>
    </row>
    <row r="35" hidden="1">
      <c r="A35" s="96" t="b">
        <v>0</v>
      </c>
    </row>
    <row r="36" hidden="1">
      <c r="A36" s="96" t="b">
        <v>0</v>
      </c>
    </row>
    <row r="37" hidden="1">
      <c r="A37" s="96" t="b">
        <v>0</v>
      </c>
    </row>
    <row r="38" hidden="1">
      <c r="A38" s="96" t="b">
        <v>0</v>
      </c>
    </row>
    <row r="39">
      <c r="A39" s="96" t="b">
        <v>0</v>
      </c>
    </row>
    <row r="40" hidden="1">
      <c r="A40" s="96" t="b">
        <v>0</v>
      </c>
    </row>
    <row r="41">
      <c r="A41" s="96" t="b">
        <v>0</v>
      </c>
    </row>
    <row r="42" hidden="1">
      <c r="A42" s="96" t="b">
        <v>0</v>
      </c>
    </row>
    <row r="43">
      <c r="A43" s="96" t="b">
        <v>0</v>
      </c>
    </row>
    <row r="44">
      <c r="A44" s="96" t="b">
        <v>0</v>
      </c>
    </row>
    <row r="45">
      <c r="A45" s="96" t="b">
        <v>0</v>
      </c>
    </row>
    <row r="46">
      <c r="A46" s="96" t="b">
        <v>0</v>
      </c>
    </row>
    <row r="47">
      <c r="A47" s="96" t="b">
        <v>0</v>
      </c>
    </row>
    <row r="48">
      <c r="A48" s="96" t="b">
        <v>0</v>
      </c>
    </row>
    <row r="49">
      <c r="A49" s="96" t="b">
        <v>0</v>
      </c>
    </row>
    <row r="50" hidden="1">
      <c r="A50" s="96" t="b">
        <v>0</v>
      </c>
    </row>
    <row r="51" hidden="1">
      <c r="A51" s="96" t="b">
        <v>0</v>
      </c>
    </row>
    <row r="52" hidden="1">
      <c r="A52" s="96" t="b">
        <v>0</v>
      </c>
    </row>
    <row r="53" hidden="1">
      <c r="A53" s="96" t="b">
        <v>0</v>
      </c>
    </row>
    <row r="54" hidden="1">
      <c r="A54" s="96" t="b">
        <v>0</v>
      </c>
    </row>
    <row r="55" hidden="1">
      <c r="A55" s="96" t="b">
        <v>0</v>
      </c>
    </row>
    <row r="56" hidden="1">
      <c r="A56" s="96" t="b">
        <v>0</v>
      </c>
    </row>
    <row r="57">
      <c r="A57" s="96" t="b">
        <v>0</v>
      </c>
    </row>
    <row r="58">
      <c r="A58" s="96" t="b">
        <v>0</v>
      </c>
    </row>
    <row r="59">
      <c r="A59" s="96" t="b">
        <v>0</v>
      </c>
    </row>
    <row r="60">
      <c r="A60" s="96" t="b">
        <v>0</v>
      </c>
    </row>
    <row r="61">
      <c r="A61" s="96" t="b">
        <v>0</v>
      </c>
    </row>
    <row r="62">
      <c r="A62" s="96" t="b">
        <v>0</v>
      </c>
    </row>
    <row r="63">
      <c r="A63" s="96" t="b">
        <v>0</v>
      </c>
    </row>
    <row r="64">
      <c r="A64" s="96" t="b">
        <v>0</v>
      </c>
    </row>
    <row r="65">
      <c r="A65" s="96" t="b">
        <v>0</v>
      </c>
    </row>
    <row r="66">
      <c r="A66" s="96" t="b">
        <v>0</v>
      </c>
    </row>
    <row r="67">
      <c r="A67" s="96" t="b">
        <v>0</v>
      </c>
    </row>
    <row r="68">
      <c r="A68" s="96" t="b">
        <v>0</v>
      </c>
    </row>
    <row r="69">
      <c r="A69" s="96" t="b">
        <v>0</v>
      </c>
    </row>
    <row r="70">
      <c r="A70" s="96" t="b">
        <v>0</v>
      </c>
    </row>
    <row r="71">
      <c r="A71" s="96" t="b">
        <v>0</v>
      </c>
    </row>
    <row r="72">
      <c r="A72" s="96" t="b">
        <v>0</v>
      </c>
    </row>
    <row r="73">
      <c r="A73" s="96" t="b">
        <v>0</v>
      </c>
    </row>
    <row r="74">
      <c r="A74" s="96" t="b">
        <v>0</v>
      </c>
    </row>
    <row r="75">
      <c r="A75" s="96" t="b">
        <v>0</v>
      </c>
    </row>
    <row r="76">
      <c r="A76" s="96" t="b">
        <v>0</v>
      </c>
    </row>
    <row r="77">
      <c r="A77" s="96" t="b">
        <v>0</v>
      </c>
    </row>
    <row r="78">
      <c r="A78" s="96" t="b">
        <v>0</v>
      </c>
    </row>
    <row r="79">
      <c r="A79" s="96" t="s">
        <v>119</v>
      </c>
    </row>
    <row r="80">
      <c r="A80" s="96" t="b">
        <v>0</v>
      </c>
    </row>
    <row r="81">
      <c r="A81" s="96" t="b">
        <v>0</v>
      </c>
    </row>
    <row r="82">
      <c r="A82" s="96" t="b">
        <v>0</v>
      </c>
    </row>
    <row r="83">
      <c r="A83" s="96" t="b">
        <v>0</v>
      </c>
    </row>
    <row r="84">
      <c r="A84" s="96" t="b">
        <v>0</v>
      </c>
    </row>
    <row r="85">
      <c r="A85" s="96" t="b">
        <v>0</v>
      </c>
    </row>
    <row r="86">
      <c r="A86" s="96" t="b">
        <v>0</v>
      </c>
    </row>
    <row r="87">
      <c r="A87" s="96" t="b">
        <v>0</v>
      </c>
    </row>
    <row r="88">
      <c r="A88" s="96" t="s">
        <v>127</v>
      </c>
    </row>
    <row r="89">
      <c r="A89" s="96" t="b">
        <v>0</v>
      </c>
    </row>
    <row r="90">
      <c r="A90" s="96" t="b">
        <v>0</v>
      </c>
    </row>
    <row r="91">
      <c r="A91" s="96" t="b">
        <v>0</v>
      </c>
    </row>
    <row r="92">
      <c r="A92" s="96" t="b">
        <v>0</v>
      </c>
    </row>
    <row r="93">
      <c r="A93" s="96" t="b">
        <v>0</v>
      </c>
    </row>
    <row r="94">
      <c r="A94" s="96" t="b">
        <v>0</v>
      </c>
    </row>
    <row r="95">
      <c r="A95" s="96" t="b">
        <v>0</v>
      </c>
    </row>
    <row r="96">
      <c r="A96" s="96" t="b">
        <v>0</v>
      </c>
    </row>
    <row r="97">
      <c r="A97" s="96" t="b">
        <v>0</v>
      </c>
    </row>
    <row r="98">
      <c r="A98" s="96" t="b">
        <v>0</v>
      </c>
    </row>
    <row r="99" hidden="1">
      <c r="A99" s="96" t="b">
        <v>0</v>
      </c>
    </row>
    <row r="100" hidden="1">
      <c r="A100" s="96" t="b">
        <v>0</v>
      </c>
    </row>
    <row r="101" hidden="1">
      <c r="A101" s="96" t="b">
        <v>0</v>
      </c>
    </row>
    <row r="102" hidden="1">
      <c r="A102" s="96" t="b">
        <v>0</v>
      </c>
    </row>
    <row r="103" hidden="1">
      <c r="A103" s="96" t="b">
        <v>0</v>
      </c>
    </row>
    <row r="104">
      <c r="A104" s="96" t="b">
        <v>0</v>
      </c>
    </row>
    <row r="105">
      <c r="A105" s="96" t="b">
        <v>0</v>
      </c>
    </row>
    <row r="106">
      <c r="A106" s="96" t="b">
        <v>0</v>
      </c>
    </row>
    <row r="107">
      <c r="A107" s="96" t="b">
        <v>0</v>
      </c>
    </row>
    <row r="108">
      <c r="A108" s="96" t="b">
        <v>0</v>
      </c>
    </row>
    <row r="109">
      <c r="A109" s="96" t="b">
        <v>0</v>
      </c>
    </row>
    <row r="110" hidden="1">
      <c r="A110" s="96" t="b">
        <v>0</v>
      </c>
    </row>
    <row r="111">
      <c r="A111" s="96" t="b">
        <v>0</v>
      </c>
    </row>
    <row r="112">
      <c r="A112" s="96" t="b">
        <v>0</v>
      </c>
    </row>
    <row r="113">
      <c r="A113" s="96" t="b">
        <v>0</v>
      </c>
    </row>
    <row r="114">
      <c r="A114" s="96" t="b">
        <v>0</v>
      </c>
    </row>
    <row r="115">
      <c r="A115" s="96" t="b">
        <v>0</v>
      </c>
    </row>
    <row r="116">
      <c r="A116" s="96" t="b">
        <v>0</v>
      </c>
    </row>
    <row r="117">
      <c r="A117" s="96" t="b">
        <v>0</v>
      </c>
    </row>
    <row r="118">
      <c r="A118" s="96" t="b">
        <v>0</v>
      </c>
    </row>
    <row r="119">
      <c r="A119" s="96" t="b">
        <v>0</v>
      </c>
    </row>
    <row r="120">
      <c r="A120" s="96" t="b">
        <v>0</v>
      </c>
    </row>
    <row r="121">
      <c r="A121" s="96" t="b">
        <v>0</v>
      </c>
    </row>
    <row r="122">
      <c r="A122" s="96" t="b">
        <v>0</v>
      </c>
    </row>
    <row r="123">
      <c r="A123" s="96" t="b">
        <v>0</v>
      </c>
    </row>
    <row r="124" hidden="1">
      <c r="A124" s="96" t="b">
        <v>0</v>
      </c>
    </row>
    <row r="125">
      <c r="A125" s="96" t="b">
        <v>0</v>
      </c>
    </row>
    <row r="126">
      <c r="A126" s="96" t="b">
        <v>0</v>
      </c>
    </row>
    <row r="127">
      <c r="A127" s="96" t="b">
        <v>0</v>
      </c>
    </row>
    <row r="128">
      <c r="A128" s="96" t="b">
        <v>0</v>
      </c>
    </row>
    <row r="129" hidden="1">
      <c r="A129" s="96" t="b">
        <v>0</v>
      </c>
    </row>
    <row r="130" hidden="1">
      <c r="A130" s="96" t="b">
        <v>0</v>
      </c>
    </row>
    <row r="131" hidden="1">
      <c r="A131" s="96" t="b">
        <v>0</v>
      </c>
    </row>
    <row r="132" hidden="1">
      <c r="A132" s="96" t="b">
        <v>0</v>
      </c>
    </row>
    <row r="133" hidden="1">
      <c r="A133" s="96" t="b">
        <v>0</v>
      </c>
    </row>
    <row r="134" hidden="1">
      <c r="A134" s="96" t="b">
        <v>0</v>
      </c>
    </row>
    <row r="135" hidden="1">
      <c r="A135" s="96" t="b">
        <v>0</v>
      </c>
    </row>
    <row r="136" hidden="1">
      <c r="A136" s="96" t="b">
        <v>0</v>
      </c>
    </row>
    <row r="137" hidden="1">
      <c r="A137" s="96" t="b">
        <v>0</v>
      </c>
    </row>
    <row r="138" hidden="1">
      <c r="A138" s="96" t="b">
        <v>0</v>
      </c>
    </row>
    <row r="139">
      <c r="A139" s="96" t="b">
        <v>0</v>
      </c>
    </row>
    <row r="140">
      <c r="A140" s="96" t="b">
        <v>0</v>
      </c>
    </row>
    <row r="141">
      <c r="A141" s="96" t="b">
        <v>0</v>
      </c>
    </row>
    <row r="142">
      <c r="A142" s="96" t="b">
        <v>0</v>
      </c>
    </row>
    <row r="143">
      <c r="A143" s="96" t="b">
        <v>0</v>
      </c>
    </row>
    <row r="144">
      <c r="A144" s="96" t="b">
        <v>0</v>
      </c>
    </row>
    <row r="145">
      <c r="A145" s="96" t="b">
        <v>0</v>
      </c>
    </row>
    <row r="146">
      <c r="A146" s="96" t="b">
        <v>0</v>
      </c>
    </row>
    <row r="147">
      <c r="A147" s="96" t="b">
        <v>0</v>
      </c>
    </row>
    <row r="148">
      <c r="A148" s="96" t="b">
        <v>0</v>
      </c>
    </row>
    <row r="149">
      <c r="A149" s="96" t="b">
        <v>0</v>
      </c>
    </row>
    <row r="150">
      <c r="A150" s="96" t="b">
        <v>0</v>
      </c>
    </row>
    <row r="151">
      <c r="A151" s="96" t="b">
        <v>0</v>
      </c>
    </row>
    <row r="152">
      <c r="A152" s="96" t="b">
        <v>0</v>
      </c>
    </row>
    <row r="153">
      <c r="A153" s="96" t="b">
        <v>0</v>
      </c>
    </row>
    <row r="154" hidden="1"/>
    <row r="155" hidden="1"/>
    <row r="156" hidden="1"/>
    <row r="157" hidden="1"/>
    <row r="158" hidden="1"/>
    <row r="159" hidden="1"/>
    <row r="160" hidden="1"/>
    <row r="161" hidden="1"/>
    <row r="162" hidden="1"/>
    <row r="163" hidden="1"/>
    <row r="164" hidden="1"/>
    <row r="165" hidden="1"/>
    <row r="166" hidden="1"/>
    <row r="167" hidden="1"/>
    <row r="168" hidden="1"/>
    <row r="169" hidden="1"/>
    <row r="170" hidden="1"/>
    <row r="171" hidden="1"/>
    <row r="172" hidden="1"/>
    <row r="173" hidden="1"/>
    <row r="174" hidden="1"/>
    <row r="175" hidden="1"/>
    <row r="176" hidden="1"/>
    <row r="177" hidden="1"/>
    <row r="178" hidden="1"/>
    <row r="179" hidden="1"/>
    <row r="180" hidden="1"/>
    <row r="181" hidden="1"/>
    <row r="182" hidden="1"/>
    <row r="183" hidden="1"/>
    <row r="184" hidden="1"/>
    <row r="185" hidden="1"/>
    <row r="186" hidden="1"/>
    <row r="187" hidden="1"/>
    <row r="188" hidden="1"/>
    <row r="189" hidden="1"/>
    <row r="190" hidden="1"/>
    <row r="191" hidden="1"/>
    <row r="192" hidden="1"/>
    <row r="193" hidden="1"/>
    <row r="194" hidden="1"/>
    <row r="195" hidden="1"/>
    <row r="196" hidden="1"/>
    <row r="197" hidden="1"/>
    <row r="198" hidden="1"/>
    <row r="199" hidden="1"/>
    <row r="200" hidden="1"/>
    <row r="201" hidden="1"/>
    <row r="202" hidden="1"/>
    <row r="203" hidden="1"/>
    <row r="204" hidden="1"/>
    <row r="205" hidden="1"/>
    <row r="206" hidden="1"/>
    <row r="207" hidden="1"/>
    <row r="208" hidden="1"/>
    <row r="209" hidden="1"/>
    <row r="210" hidden="1"/>
    <row r="211" hidden="1"/>
    <row r="212" hidden="1"/>
    <row r="213" hidden="1"/>
    <row r="214" hidden="1"/>
    <row r="215" hidden="1"/>
    <row r="216" hidden="1"/>
    <row r="217" hidden="1"/>
    <row r="218" hidden="1"/>
    <row r="219" hidden="1"/>
    <row r="220" hidden="1"/>
    <row r="221" hidden="1"/>
    <row r="222" hidden="1"/>
    <row r="223" hidden="1"/>
    <row r="224" hidden="1"/>
    <row r="225" hidden="1"/>
    <row r="226" hidden="1"/>
    <row r="227" hidden="1"/>
    <row r="228" hidden="1"/>
    <row r="229" hidden="1"/>
    <row r="230" hidden="1"/>
    <row r="231" hidden="1"/>
    <row r="232" hidden="1"/>
    <row r="233" hidden="1"/>
    <row r="234" hidden="1"/>
    <row r="235" hidden="1"/>
    <row r="236" hidden="1"/>
    <row r="237" hidden="1"/>
    <row r="238" hidden="1"/>
    <row r="239" hidden="1"/>
    <row r="240" hidden="1"/>
    <row r="241" hidden="1"/>
    <row r="242" hidden="1"/>
    <row r="243" hidden="1"/>
    <row r="244" hidden="1"/>
    <row r="245" hidden="1"/>
    <row r="246" hidden="1"/>
    <row r="247" hidden="1"/>
    <row r="248" hidden="1"/>
    <row r="249" hidden="1"/>
    <row r="250" hidden="1"/>
    <row r="251" hidden="1"/>
    <row r="252" hidden="1"/>
    <row r="253" hidden="1"/>
    <row r="254" hidden="1"/>
    <row r="255" hidden="1"/>
    <row r="256" hidden="1"/>
    <row r="257" hidden="1"/>
    <row r="258" hidden="1"/>
    <row r="259" hidden="1"/>
    <row r="260" hidden="1"/>
    <row r="261" hidden="1"/>
    <row r="262" hidden="1"/>
    <row r="263" hidden="1"/>
    <row r="264" hidden="1"/>
    <row r="265" hidden="1"/>
    <row r="266" hidden="1"/>
    <row r="267" hidden="1"/>
    <row r="268" hidden="1"/>
    <row r="269" hidden="1"/>
    <row r="270" hidden="1"/>
    <row r="271" hidden="1"/>
    <row r="272" hidden="1"/>
    <row r="273" hidden="1"/>
    <row r="274" hidden="1"/>
    <row r="275" hidden="1"/>
    <row r="276" hidden="1"/>
    <row r="277" hidden="1"/>
    <row r="278" hidden="1"/>
    <row r="279" hidden="1"/>
    <row r="280" hidden="1"/>
    <row r="281" hidden="1"/>
    <row r="282" hidden="1"/>
    <row r="283" hidden="1"/>
    <row r="284" hidden="1"/>
    <row r="285" hidden="1"/>
    <row r="286" hidden="1"/>
    <row r="287" hidden="1"/>
    <row r="288" hidden="1"/>
    <row r="289" hidden="1"/>
    <row r="290" hidden="1"/>
    <row r="291" hidden="1"/>
    <row r="292" hidden="1"/>
    <row r="293" hidden="1"/>
    <row r="294" hidden="1"/>
    <row r="295" hidden="1"/>
    <row r="296" hidden="1"/>
    <row r="297" hidden="1"/>
    <row r="298" hidden="1"/>
    <row r="299" hidden="1"/>
    <row r="300" hidden="1"/>
    <row r="301" hidden="1"/>
    <row r="302" hidden="1"/>
    <row r="303" hidden="1"/>
    <row r="304" hidden="1"/>
    <row r="305" hidden="1"/>
    <row r="306" hidden="1"/>
    <row r="307" hidden="1"/>
    <row r="308" hidden="1"/>
    <row r="309" hidden="1"/>
    <row r="310" hidden="1"/>
    <row r="311" hidden="1"/>
    <row r="312" hidden="1"/>
    <row r="313" hidden="1"/>
    <row r="314" hidden="1"/>
    <row r="315" hidden="1"/>
    <row r="316" hidden="1"/>
    <row r="317" hidden="1"/>
    <row r="318" hidden="1"/>
    <row r="319" hidden="1"/>
    <row r="320" hidden="1"/>
    <row r="321" hidden="1"/>
    <row r="322" hidden="1"/>
    <row r="323" hidden="1"/>
    <row r="324" hidden="1"/>
    <row r="325" hidden="1"/>
    <row r="326" hidden="1"/>
    <row r="327" hidden="1"/>
    <row r="328" hidden="1"/>
    <row r="329" hidden="1"/>
    <row r="330" hidden="1"/>
    <row r="331" hidden="1"/>
    <row r="332" hidden="1"/>
    <row r="333" hidden="1"/>
    <row r="334" hidden="1"/>
    <row r="335" hidden="1"/>
    <row r="336" hidden="1"/>
    <row r="337" hidden="1"/>
    <row r="338" hidden="1"/>
    <row r="339" hidden="1"/>
    <row r="340" hidden="1"/>
    <row r="341" hidden="1"/>
    <row r="342" hidden="1"/>
    <row r="343" hidden="1"/>
    <row r="344" hidden="1"/>
    <row r="345" hidden="1"/>
    <row r="346" hidden="1"/>
    <row r="347" hidden="1"/>
    <row r="348" hidden="1"/>
    <row r="349" hidden="1"/>
    <row r="350" hidden="1"/>
    <row r="351" hidden="1"/>
    <row r="352" hidden="1"/>
    <row r="353" hidden="1"/>
    <row r="354" hidden="1"/>
    <row r="355" hidden="1"/>
    <row r="356" hidden="1"/>
    <row r="357" hidden="1"/>
    <row r="358" hidden="1"/>
    <row r="359" hidden="1"/>
    <row r="360" hidden="1"/>
    <row r="361" hidden="1"/>
    <row r="362" hidden="1"/>
    <row r="363" hidden="1"/>
    <row r="364" hidden="1"/>
    <row r="365" hidden="1"/>
    <row r="366" hidden="1"/>
    <row r="367" hidden="1"/>
    <row r="368" hidden="1"/>
    <row r="369" hidden="1"/>
    <row r="370" hidden="1"/>
    <row r="371" hidden="1"/>
    <row r="372" hidden="1"/>
    <row r="373" hidden="1"/>
    <row r="374" hidden="1"/>
    <row r="375" hidden="1"/>
    <row r="376" hidden="1"/>
    <row r="377" hidden="1"/>
    <row r="378" hidden="1"/>
    <row r="379" hidden="1"/>
    <row r="380" hidden="1"/>
    <row r="381" hidden="1"/>
    <row r="382" hidden="1"/>
    <row r="383" hidden="1"/>
    <row r="384" hidden="1"/>
    <row r="385" hidden="1"/>
    <row r="386" hidden="1"/>
    <row r="387" hidden="1"/>
    <row r="388" hidden="1"/>
    <row r="389" hidden="1"/>
    <row r="390" hidden="1"/>
    <row r="391" hidden="1"/>
    <row r="392" hidden="1"/>
    <row r="393" hidden="1"/>
    <row r="394" hidden="1"/>
    <row r="395" hidden="1"/>
    <row r="396" hidden="1"/>
    <row r="397" hidden="1"/>
    <row r="398" hidden="1"/>
    <row r="399" hidden="1"/>
    <row r="400" hidden="1"/>
    <row r="401" hidden="1"/>
    <row r="402" hidden="1"/>
    <row r="403" hidden="1"/>
    <row r="404" hidden="1"/>
    <row r="405" hidden="1"/>
    <row r="406" hidden="1"/>
    <row r="407" hidden="1"/>
    <row r="408" hidden="1"/>
    <row r="409" hidden="1"/>
    <row r="410" hidden="1"/>
    <row r="411" hidden="1"/>
    <row r="412" hidden="1"/>
    <row r="413" hidden="1"/>
    <row r="414" hidden="1"/>
    <row r="415" hidden="1"/>
    <row r="416" hidden="1"/>
    <row r="417" hidden="1"/>
    <row r="418" hidden="1"/>
    <row r="419" hidden="1"/>
    <row r="420" hidden="1"/>
    <row r="421" hidden="1"/>
    <row r="422" hidden="1"/>
    <row r="423" hidden="1"/>
    <row r="424" hidden="1"/>
    <row r="425" hidden="1"/>
    <row r="426" hidden="1"/>
    <row r="427" hidden="1"/>
    <row r="428" hidden="1"/>
    <row r="429" hidden="1"/>
    <row r="430" hidden="1"/>
    <row r="431" hidden="1"/>
    <row r="432" hidden="1"/>
    <row r="433" hidden="1"/>
    <row r="434" hidden="1"/>
    <row r="435" hidden="1"/>
    <row r="436" hidden="1"/>
    <row r="437" hidden="1"/>
    <row r="438" hidden="1"/>
    <row r="439" hidden="1"/>
    <row r="440" hidden="1"/>
    <row r="441" hidden="1"/>
    <row r="442" hidden="1"/>
    <row r="443" hidden="1"/>
    <row r="444" hidden="1"/>
    <row r="445" hidden="1"/>
    <row r="446" hidden="1"/>
    <row r="447" hidden="1"/>
    <row r="448" hidden="1"/>
    <row r="449" hidden="1"/>
    <row r="450" hidden="1"/>
    <row r="451" hidden="1"/>
    <row r="452" hidden="1"/>
    <row r="453" hidden="1"/>
    <row r="454" hidden="1"/>
    <row r="455" hidden="1"/>
    <row r="456" hidden="1"/>
    <row r="457" hidden="1"/>
    <row r="458" hidden="1"/>
    <row r="459" hidden="1"/>
    <row r="460" hidden="1"/>
    <row r="461" hidden="1"/>
    <row r="462" hidden="1"/>
    <row r="463" hidden="1"/>
    <row r="464" hidden="1"/>
    <row r="465" hidden="1"/>
    <row r="466" hidden="1"/>
    <row r="467" hidden="1"/>
    <row r="468" hidden="1"/>
    <row r="469" hidden="1"/>
    <row r="470" hidden="1"/>
    <row r="471" hidden="1"/>
    <row r="472" hidden="1"/>
    <row r="473" hidden="1"/>
    <row r="474" hidden="1"/>
    <row r="475" hidden="1"/>
    <row r="476" hidden="1"/>
    <row r="477" hidden="1"/>
    <row r="478" hidden="1"/>
    <row r="479" hidden="1"/>
    <row r="480" hidden="1"/>
    <row r="481" hidden="1"/>
    <row r="482" hidden="1"/>
    <row r="483" hidden="1"/>
    <row r="484" hidden="1"/>
    <row r="485" hidden="1"/>
    <row r="486" hidden="1"/>
    <row r="487" hidden="1"/>
    <row r="488" hidden="1"/>
    <row r="489" hidden="1"/>
    <row r="490" hidden="1"/>
    <row r="491" hidden="1"/>
    <row r="492" hidden="1"/>
    <row r="493" hidden="1"/>
    <row r="494" hidden="1"/>
    <row r="495" hidden="1"/>
    <row r="496" hidden="1"/>
    <row r="497" hidden="1"/>
    <row r="498" hidden="1"/>
    <row r="499" hidden="1"/>
    <row r="500" hidden="1"/>
    <row r="501" hidden="1"/>
    <row r="502" hidden="1"/>
    <row r="503" hidden="1"/>
    <row r="504" hidden="1"/>
    <row r="505" hidden="1"/>
    <row r="506" hidden="1"/>
    <row r="507" hidden="1"/>
    <row r="508" hidden="1"/>
    <row r="509" hidden="1"/>
    <row r="510" hidden="1"/>
    <row r="511" hidden="1"/>
    <row r="512" hidden="1"/>
    <row r="513" hidden="1"/>
    <row r="514" hidden="1"/>
    <row r="515" hidden="1"/>
    <row r="516" hidden="1"/>
    <row r="517" hidden="1"/>
    <row r="518" hidden="1"/>
    <row r="519" hidden="1"/>
    <row r="520" hidden="1"/>
    <row r="521" hidden="1"/>
    <row r="522" hidden="1"/>
    <row r="523" hidden="1"/>
    <row r="524" hidden="1"/>
    <row r="525" hidden="1"/>
    <row r="526" hidden="1"/>
    <row r="527" hidden="1"/>
    <row r="528" hidden="1"/>
    <row r="529" hidden="1"/>
    <row r="530" hidden="1"/>
    <row r="531" hidden="1"/>
    <row r="532" hidden="1"/>
    <row r="533" hidden="1"/>
    <row r="534" hidden="1"/>
    <row r="535" hidden="1"/>
    <row r="536" hidden="1"/>
    <row r="537" hidden="1"/>
    <row r="538" hidden="1"/>
    <row r="539" hidden="1"/>
    <row r="540" hidden="1"/>
    <row r="541" hidden="1"/>
    <row r="542" hidden="1"/>
    <row r="543" hidden="1"/>
    <row r="544" hidden="1"/>
    <row r="545" hidden="1"/>
    <row r="546" hidden="1"/>
    <row r="547" hidden="1"/>
    <row r="548" hidden="1"/>
    <row r="549" hidden="1"/>
    <row r="550" hidden="1"/>
    <row r="551" hidden="1"/>
    <row r="552" hidden="1"/>
    <row r="553" hidden="1"/>
    <row r="554" hidden="1"/>
    <row r="555" hidden="1"/>
    <row r="556" hidden="1"/>
    <row r="557" hidden="1"/>
    <row r="558" hidden="1"/>
    <row r="559" hidden="1"/>
    <row r="560" hidden="1"/>
    <row r="561" hidden="1"/>
    <row r="562" hidden="1"/>
    <row r="563" hidden="1"/>
    <row r="564" hidden="1"/>
    <row r="565" hidden="1"/>
    <row r="566" hidden="1"/>
    <row r="567" hidden="1"/>
    <row r="568" hidden="1"/>
    <row r="569" hidden="1"/>
    <row r="570" hidden="1"/>
    <row r="571" hidden="1"/>
    <row r="572" hidden="1"/>
    <row r="573" hidden="1"/>
    <row r="574" hidden="1"/>
    <row r="575" hidden="1"/>
    <row r="576" hidden="1"/>
    <row r="577" hidden="1"/>
    <row r="578" hidden="1"/>
    <row r="579" hidden="1"/>
    <row r="580" hidden="1"/>
    <row r="581" hidden="1"/>
    <row r="582" hidden="1"/>
    <row r="583" hidden="1"/>
    <row r="584" hidden="1"/>
    <row r="585" hidden="1"/>
    <row r="586" hidden="1"/>
    <row r="587" hidden="1"/>
    <row r="588" hidden="1"/>
    <row r="589" hidden="1"/>
    <row r="590" hidden="1"/>
    <row r="591" hidden="1"/>
    <row r="592" hidden="1"/>
    <row r="593" hidden="1"/>
    <row r="594" hidden="1"/>
    <row r="595" hidden="1"/>
    <row r="596" hidden="1"/>
    <row r="597" hidden="1"/>
    <row r="598" hidden="1"/>
    <row r="599" hidden="1"/>
    <row r="600" hidden="1"/>
    <row r="601" hidden="1"/>
    <row r="602" hidden="1"/>
    <row r="603" hidden="1"/>
    <row r="604" hidden="1"/>
    <row r="605" hidden="1"/>
    <row r="606" hidden="1"/>
    <row r="607" hidden="1"/>
    <row r="608" hidden="1"/>
    <row r="609" hidden="1"/>
    <row r="610" hidden="1"/>
    <row r="611" hidden="1"/>
    <row r="612" hidden="1"/>
    <row r="613" hidden="1"/>
    <row r="614" hidden="1"/>
    <row r="615" hidden="1"/>
    <row r="616" hidden="1"/>
    <row r="617" hidden="1"/>
    <row r="618" hidden="1"/>
    <row r="619" hidden="1"/>
    <row r="620" hidden="1"/>
    <row r="621" hidden="1"/>
    <row r="622" hidden="1"/>
    <row r="623" hidden="1"/>
    <row r="624" hidden="1"/>
    <row r="625" hidden="1"/>
    <row r="626" hidden="1"/>
    <row r="627" hidden="1"/>
    <row r="628" hidden="1"/>
    <row r="629" hidden="1"/>
    <row r="630" hidden="1"/>
    <row r="631" hidden="1"/>
    <row r="632" hidden="1"/>
    <row r="633" hidden="1"/>
    <row r="634" hidden="1"/>
    <row r="635" hidden="1"/>
    <row r="636" hidden="1"/>
    <row r="637" hidden="1"/>
    <row r="638" hidden="1"/>
    <row r="639" hidden="1"/>
    <row r="640" hidden="1"/>
    <row r="641" hidden="1"/>
    <row r="642" hidden="1"/>
    <row r="643" hidden="1"/>
    <row r="644" hidden="1"/>
    <row r="645" hidden="1"/>
    <row r="646" hidden="1"/>
    <row r="647" hidden="1"/>
    <row r="648" hidden="1"/>
    <row r="649" hidden="1"/>
    <row r="650" hidden="1"/>
    <row r="651" hidden="1"/>
    <row r="652" hidden="1"/>
    <row r="653" hidden="1"/>
    <row r="654" hidden="1"/>
    <row r="655" hidden="1"/>
    <row r="656" hidden="1"/>
    <row r="657" hidden="1"/>
    <row r="658" hidden="1"/>
    <row r="659" hidden="1"/>
    <row r="660" hidden="1"/>
    <row r="661" hidden="1"/>
    <row r="662" hidden="1"/>
    <row r="663" hidden="1"/>
    <row r="664" hidden="1"/>
    <row r="665" hidden="1"/>
    <row r="666" hidden="1"/>
    <row r="667" hidden="1"/>
    <row r="668" hidden="1"/>
    <row r="669" hidden="1"/>
    <row r="670" hidden="1"/>
    <row r="671" hidden="1"/>
    <row r="672" hidden="1"/>
    <row r="673" hidden="1"/>
    <row r="674" hidden="1"/>
    <row r="675" hidden="1"/>
    <row r="676" hidden="1"/>
    <row r="677" hidden="1"/>
    <row r="678" hidden="1"/>
    <row r="679" hidden="1"/>
    <row r="680" hidden="1"/>
    <row r="681" hidden="1"/>
    <row r="682" hidden="1"/>
    <row r="683" hidden="1"/>
    <row r="684" hidden="1"/>
    <row r="685" hidden="1"/>
    <row r="686" hidden="1"/>
    <row r="687" hidden="1"/>
    <row r="688" hidden="1"/>
    <row r="689" hidden="1"/>
    <row r="690" hidden="1"/>
    <row r="691" hidden="1"/>
    <row r="692" hidden="1"/>
    <row r="693" hidden="1"/>
    <row r="694" hidden="1"/>
    <row r="695" hidden="1"/>
    <row r="696" hidden="1"/>
    <row r="697" hidden="1"/>
    <row r="698" hidden="1"/>
    <row r="699" hidden="1"/>
    <row r="700" hidden="1"/>
    <row r="701" hidden="1"/>
    <row r="702" hidden="1"/>
    <row r="703" hidden="1"/>
    <row r="704" hidden="1"/>
    <row r="705" hidden="1"/>
    <row r="706" hidden="1"/>
    <row r="707" hidden="1"/>
    <row r="708" hidden="1"/>
    <row r="709" hidden="1"/>
    <row r="710" hidden="1"/>
    <row r="711" hidden="1"/>
    <row r="712" hidden="1"/>
    <row r="713" hidden="1"/>
    <row r="714" hidden="1"/>
    <row r="715" hidden="1"/>
    <row r="716" hidden="1"/>
    <row r="717" hidden="1"/>
    <row r="718" hidden="1"/>
    <row r="719" hidden="1"/>
    <row r="720" hidden="1"/>
    <row r="721" hidden="1"/>
    <row r="722" hidden="1"/>
    <row r="723" hidden="1"/>
    <row r="724" hidden="1"/>
    <row r="725" hidden="1"/>
    <row r="726" hidden="1"/>
    <row r="727" hidden="1"/>
    <row r="728" hidden="1"/>
    <row r="729" hidden="1"/>
    <row r="730" hidden="1"/>
    <row r="731" hidden="1"/>
    <row r="732" hidden="1"/>
    <row r="733" hidden="1"/>
    <row r="734" hidden="1"/>
    <row r="735" hidden="1"/>
    <row r="736" hidden="1"/>
    <row r="737" hidden="1"/>
    <row r="738" hidden="1"/>
    <row r="739" hidden="1"/>
    <row r="740" hidden="1"/>
    <row r="741" hidden="1"/>
    <row r="742" hidden="1"/>
    <row r="743" hidden="1"/>
    <row r="744" hidden="1"/>
    <row r="745" hidden="1"/>
    <row r="746" hidden="1"/>
    <row r="747" hidden="1"/>
    <row r="748" hidden="1"/>
    <row r="749" hidden="1"/>
    <row r="750" hidden="1"/>
    <row r="751" hidden="1"/>
    <row r="752" hidden="1"/>
    <row r="753" hidden="1"/>
    <row r="754" hidden="1"/>
    <row r="755" hidden="1"/>
    <row r="756" hidden="1"/>
    <row r="757" hidden="1"/>
    <row r="758" hidden="1"/>
    <row r="759" hidden="1"/>
    <row r="760" hidden="1"/>
    <row r="761" hidden="1"/>
    <row r="762" hidden="1"/>
    <row r="763" hidden="1"/>
    <row r="764" hidden="1"/>
    <row r="765" hidden="1"/>
    <row r="766" hidden="1"/>
    <row r="767" hidden="1"/>
    <row r="768" hidden="1"/>
    <row r="769" hidden="1"/>
    <row r="770" hidden="1"/>
    <row r="771" hidden="1"/>
    <row r="772" hidden="1"/>
    <row r="773" hidden="1"/>
    <row r="774" hidden="1"/>
    <row r="775" hidden="1"/>
    <row r="776" hidden="1"/>
    <row r="777" hidden="1"/>
    <row r="778" hidden="1"/>
    <row r="779" hidden="1"/>
    <row r="780" hidden="1"/>
    <row r="781" hidden="1"/>
    <row r="782" hidden="1"/>
    <row r="783" hidden="1"/>
    <row r="784" hidden="1"/>
    <row r="785" hidden="1"/>
    <row r="786" hidden="1"/>
    <row r="787" hidden="1"/>
    <row r="788" hidden="1"/>
    <row r="789" hidden="1"/>
    <row r="790" hidden="1"/>
    <row r="791" hidden="1"/>
    <row r="792" hidden="1"/>
    <row r="793" hidden="1"/>
    <row r="794" hidden="1"/>
    <row r="795" hidden="1"/>
    <row r="796" hidden="1"/>
    <row r="797" hidden="1"/>
    <row r="798" hidden="1"/>
    <row r="799" hidden="1"/>
    <row r="800" hidden="1"/>
    <row r="801" hidden="1"/>
    <row r="802" hidden="1"/>
    <row r="803" hidden="1"/>
    <row r="804" hidden="1"/>
    <row r="805" hidden="1"/>
    <row r="806" hidden="1"/>
    <row r="807" hidden="1"/>
    <row r="808" hidden="1"/>
    <row r="809" hidden="1"/>
    <row r="810" hidden="1"/>
    <row r="811" hidden="1"/>
    <row r="812" hidden="1"/>
    <row r="813" hidden="1"/>
    <row r="814" hidden="1"/>
    <row r="815" hidden="1"/>
    <row r="816" hidden="1"/>
    <row r="817" hidden="1"/>
    <row r="818" hidden="1"/>
    <row r="819" hidden="1"/>
    <row r="820" hidden="1"/>
    <row r="821" hidden="1"/>
    <row r="822" hidden="1"/>
    <row r="823" hidden="1"/>
    <row r="824" hidden="1"/>
    <row r="825" hidden="1"/>
    <row r="826" hidden="1"/>
    <row r="827" hidden="1"/>
    <row r="828" hidden="1"/>
    <row r="829" hidden="1"/>
    <row r="830" hidden="1"/>
    <row r="831" hidden="1"/>
    <row r="832" hidden="1"/>
    <row r="833" hidden="1"/>
    <row r="834" hidden="1"/>
    <row r="835" hidden="1"/>
    <row r="836" hidden="1"/>
    <row r="837" hidden="1"/>
    <row r="838" hidden="1"/>
    <row r="839" hidden="1"/>
    <row r="840" hidden="1"/>
    <row r="841" hidden="1"/>
    <row r="842" hidden="1"/>
    <row r="843" hidden="1"/>
    <row r="844" hidden="1"/>
    <row r="845" hidden="1"/>
    <row r="846" hidden="1"/>
    <row r="847" hidden="1"/>
    <row r="848" hidden="1"/>
    <row r="849" hidden="1"/>
    <row r="850" hidden="1"/>
    <row r="851" hidden="1"/>
    <row r="852" hidden="1"/>
    <row r="853" hidden="1"/>
    <row r="854" hidden="1"/>
    <row r="855" hidden="1"/>
    <row r="856" hidden="1"/>
    <row r="857" hidden="1"/>
    <row r="858" hidden="1"/>
    <row r="859" hidden="1"/>
    <row r="860" hidden="1"/>
    <row r="861" hidden="1"/>
    <row r="862" hidden="1"/>
    <row r="863" hidden="1"/>
    <row r="864" hidden="1"/>
    <row r="865" hidden="1"/>
    <row r="866" hidden="1"/>
    <row r="867" hidden="1"/>
    <row r="868" hidden="1"/>
    <row r="869" hidden="1"/>
    <row r="870" hidden="1"/>
    <row r="871" hidden="1"/>
    <row r="872" hidden="1"/>
    <row r="873" hidden="1"/>
    <row r="874" hidden="1"/>
    <row r="875" hidden="1"/>
    <row r="876" hidden="1"/>
    <row r="877" hidden="1"/>
    <row r="878" hidden="1"/>
    <row r="879" hidden="1"/>
    <row r="880" hidden="1"/>
    <row r="881" hidden="1"/>
    <row r="882" hidden="1"/>
    <row r="883" hidden="1"/>
    <row r="884" hidden="1"/>
    <row r="885" hidden="1"/>
    <row r="886" hidden="1"/>
    <row r="887" hidden="1"/>
    <row r="888" hidden="1"/>
    <row r="889" hidden="1"/>
    <row r="890" hidden="1"/>
    <row r="891" hidden="1"/>
    <row r="892" hidden="1"/>
    <row r="893" hidden="1"/>
    <row r="894" hidden="1"/>
    <row r="895" hidden="1"/>
    <row r="896" hidden="1"/>
    <row r="897" hidden="1"/>
    <row r="898" hidden="1"/>
    <row r="899" hidden="1"/>
    <row r="900" hidden="1"/>
    <row r="901" hidden="1"/>
    <row r="902" hidden="1"/>
    <row r="903" hidden="1"/>
    <row r="904" hidden="1"/>
    <row r="905" hidden="1"/>
    <row r="906" hidden="1"/>
    <row r="907" hidden="1"/>
    <row r="908" hidden="1"/>
    <row r="909" hidden="1"/>
    <row r="910" hidden="1"/>
    <row r="911" hidden="1"/>
    <row r="912" hidden="1"/>
    <row r="913" hidden="1"/>
    <row r="914" hidden="1"/>
    <row r="915" hidden="1"/>
    <row r="916" hidden="1"/>
    <row r="917" hidden="1"/>
    <row r="918" hidden="1"/>
    <row r="919" hidden="1"/>
    <row r="920" hidden="1"/>
    <row r="921" hidden="1"/>
    <row r="922" hidden="1"/>
    <row r="923" hidden="1"/>
    <row r="924" hidden="1"/>
    <row r="925" hidden="1"/>
    <row r="926" hidden="1"/>
    <row r="927" hidden="1"/>
    <row r="928" hidden="1"/>
    <row r="929" hidden="1"/>
    <row r="930" hidden="1"/>
    <row r="931" hidden="1"/>
    <row r="932" hidden="1"/>
    <row r="933" hidden="1"/>
    <row r="934" hidden="1"/>
    <row r="935" hidden="1"/>
    <row r="936" hidden="1"/>
    <row r="937" hidden="1"/>
    <row r="938" hidden="1"/>
    <row r="939" hidden="1"/>
    <row r="940" hidden="1"/>
    <row r="941" hidden="1"/>
    <row r="942" hidden="1"/>
    <row r="943" hidden="1"/>
    <row r="944" hidden="1"/>
    <row r="945" hidden="1"/>
    <row r="946" hidden="1"/>
    <row r="947" hidden="1"/>
    <row r="948" hidden="1"/>
    <row r="949" hidden="1"/>
    <row r="950" hidden="1"/>
    <row r="951" hidden="1"/>
    <row r="952" hidden="1"/>
    <row r="953" hidden="1"/>
    <row r="954" hidden="1"/>
    <row r="955" hidden="1"/>
    <row r="956" hidden="1"/>
    <row r="957" hidden="1"/>
    <row r="958" hidden="1"/>
    <row r="959" hidden="1"/>
    <row r="960" hidden="1"/>
    <row r="961" hidden="1"/>
    <row r="962" hidden="1"/>
    <row r="963" hidden="1"/>
    <row r="964" hidden="1"/>
    <row r="965" hidden="1"/>
    <row r="966" hidden="1"/>
    <row r="967" hidden="1"/>
    <row r="968" hidden="1"/>
    <row r="969" hidden="1"/>
    <row r="970" hidden="1"/>
    <row r="971" hidden="1"/>
    <row r="972" hidden="1"/>
    <row r="973" hidden="1"/>
    <row r="974" hidden="1"/>
    <row r="975" hidden="1"/>
    <row r="976" hidden="1"/>
    <row r="977" hidden="1"/>
    <row r="978" hidden="1"/>
    <row r="979" hidden="1"/>
    <row r="980" hidden="1"/>
    <row r="981" hidden="1"/>
    <row r="982" hidden="1"/>
    <row r="983" hidden="1"/>
    <row r="984" hidden="1"/>
    <row r="985" hidden="1"/>
    <row r="986" hidden="1"/>
    <row r="987" hidden="1"/>
    <row r="988" hidden="1"/>
    <row r="989" hidden="1"/>
    <row r="990" hidden="1"/>
    <row r="991" hidden="1"/>
    <row r="992" hidden="1"/>
    <row r="993" hidden="1"/>
    <row r="994" hidden="1"/>
    <row r="995" hidden="1"/>
    <row r="996" hidden="1"/>
    <row r="997" hidden="1"/>
    <row r="998" hidden="1"/>
    <row r="999" hidden="1"/>
    <row r="1000" hidden="1"/>
    <row r="1001" hidden="1"/>
  </sheetData>
  <autoFilter ref="$A$1:$A$1001">
    <filterColumn colId="0">
      <filters>
        <filter val="Nolato"/>
        <filter val="Manel"/>
      </filters>
    </filterColumn>
  </autoFilter>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D966"/>
    <outlinePr summaryBelow="0" summaryRight="0"/>
  </sheetPr>
  <sheetViews>
    <sheetView workbookViewId="0"/>
  </sheetViews>
  <sheetFormatPr customHeight="1" defaultColWidth="12.63" defaultRowHeight="15.75"/>
  <sheetData>
    <row r="1">
      <c r="A1" s="64" t="str">
        <f>'Main 2.1'!A2</f>
        <v>Company</v>
      </c>
      <c r="B1" s="64" t="str">
        <f>'Main 2.1'!D2</f>
        <v>URL 2023</v>
      </c>
      <c r="C1" s="2" t="str">
        <f>'Main 2.1'!N2</f>
        <v>År</v>
      </c>
      <c r="D1" s="64" t="str">
        <f>'Main 2.1'!O2</f>
        <v>Scope 1+2</v>
      </c>
      <c r="E1" s="64" t="str">
        <f>'Main 2.1'!P2</f>
        <v>MB/LB</v>
      </c>
      <c r="F1" s="64" t="str">
        <f>'Main 2.1'!Q2</f>
        <v>Scope 3 (total)</v>
      </c>
      <c r="G1" s="64" t="str">
        <f>'Main 2.1'!R2</f>
        <v>Alex kommentar</v>
      </c>
      <c r="H1" s="2"/>
      <c r="I1" s="2"/>
      <c r="J1" s="2"/>
      <c r="K1" s="2"/>
      <c r="L1" s="2"/>
      <c r="M1" s="2"/>
      <c r="N1" s="2"/>
      <c r="O1" s="2"/>
      <c r="P1" s="2"/>
      <c r="Q1" s="2"/>
      <c r="R1" s="2"/>
      <c r="S1" s="2"/>
      <c r="T1" s="2"/>
      <c r="U1" s="2"/>
      <c r="V1" s="2"/>
      <c r="W1" s="2"/>
      <c r="X1" s="2"/>
      <c r="Y1" s="2"/>
      <c r="Z1" s="2"/>
      <c r="AA1" s="2"/>
      <c r="AB1" s="2"/>
    </row>
    <row r="2">
      <c r="A2" s="76" t="str">
        <f>'Main 2.1'!A3</f>
        <v>AAK</v>
      </c>
      <c r="B2" s="150" t="str">
        <f>'Main 2.1'!D3</f>
        <v>https://storage.mfn.se/1d69c9c1-7fe6-48fb-a87c-647046b7aa8d/aak-sustainability-report-2023.pdf</v>
      </c>
      <c r="C2" s="96">
        <f>'Main 2.1'!N3</f>
        <v>2023</v>
      </c>
      <c r="D2" s="76">
        <f>'Main 2.1'!O3</f>
        <v>315941</v>
      </c>
      <c r="E2" s="76" t="str">
        <f>'Main 2.1'!P3</f>
        <v>MB</v>
      </c>
      <c r="F2" s="76">
        <f>'Main 2.1'!Q3</f>
        <v>6817620</v>
      </c>
      <c r="G2" s="76" t="str">
        <f>'Main 2.1'!R3</f>
        <v>AAK rapporterar Scope 3 uppdelat på utsläpp från FLAG (Forestry, Land use &amp; Agriculture) och övrigt. Det anges inte vad som ingår eller vilka kategorier i Scope 3 som täcks. Det finns olika värden i löptext och i grafik.</v>
      </c>
    </row>
    <row r="3">
      <c r="A3" s="76" t="str">
        <f>'Main 2.1'!A4</f>
        <v>ABB</v>
      </c>
      <c r="B3" s="150" t="str">
        <f>'Main 2.1'!D4</f>
        <v>https://library.e.abb.com/public/4790c4296c5146e6ab4420c7d58f8088/ABB%20Sustainability%20Report%202023.pdf?x-sign=J8XORiFwReXhGJscjFPNbWWlXyHIp0NR9tblxaUjv5E3HVcIhN1s51ECDCZZrStU</v>
      </c>
      <c r="C3" s="96">
        <f>'Main 2.1'!N4</f>
        <v>2023</v>
      </c>
      <c r="D3" s="76">
        <f>'Main 2.1'!O4</f>
        <v>151000</v>
      </c>
      <c r="E3" s="76" t="str">
        <f>'Main 2.1'!P4</f>
        <v>MB</v>
      </c>
      <c r="F3" s="76">
        <f>'Main 2.1'!Q4</f>
        <v>436346000</v>
      </c>
      <c r="G3" s="76" t="str">
        <f>'Main 2.1'!R4</f>
        <v>ABB rapporterar på alla relevanta kategorier i Scope 3. Totalen visar ett strikt scenario, se rapport för mer information.</v>
      </c>
    </row>
    <row r="4">
      <c r="A4" s="76" t="str">
        <f>'Main 2.1'!A5</f>
        <v>Addlife</v>
      </c>
      <c r="B4" s="150" t="str">
        <f>'Main 2.1'!D5</f>
        <v>https://www.add.life/media/nwepx4r4/addlife-annual-report-2023.pdf</v>
      </c>
      <c r="C4" s="96">
        <f>'Main 2.1'!N5</f>
        <v>2023</v>
      </c>
      <c r="D4" s="76">
        <f>'Main 2.1'!O5</f>
        <v>10337</v>
      </c>
      <c r="E4" s="76" t="str">
        <f>'Main 2.1'!P5</f>
        <v>MB</v>
      </c>
      <c r="F4" s="76">
        <f>'Main 2.1'!Q5</f>
        <v>16244</v>
      </c>
      <c r="G4" s="76" t="str">
        <f>'Main 2.1'!R5</f>
        <v>Addlife redovisar redovisar utsläpp i Scope 3 från kategorierna Bränsle- och energirelaterade aktiviteter (3), Avfall genererat i verksamheten (5) och Affärsresor (6).</v>
      </c>
    </row>
    <row r="5">
      <c r="A5" s="96" t="str">
        <f>'Main 2.1'!A6</f>
        <v>Addnode Group</v>
      </c>
      <c r="B5" s="150" t="str">
        <f>'Main 2.1'!D6</f>
        <v>https://www.addnodegroup.com/wp-content/uploads/Addnode-Group_2023_ENG.pdf</v>
      </c>
      <c r="C5" s="96">
        <f>'Main 2.1'!N6</f>
        <v>2023</v>
      </c>
      <c r="D5" s="76" t="str">
        <f>'Main 2.1'!O6</f>
        <v>n.a</v>
      </c>
      <c r="E5" s="76" t="str">
        <f>'Main 2.1'!P6</f>
        <v>n.a</v>
      </c>
      <c r="F5" s="76" t="str">
        <f>'Main 2.1'!Q6</f>
        <v>n.a</v>
      </c>
      <c r="G5" s="76" t="str">
        <f>'Main 2.1'!R6</f>
        <v>Addnode Group rapporterar inte utsläpp av växthusgaser.</v>
      </c>
    </row>
    <row r="6">
      <c r="A6" s="76" t="str">
        <f>'Main 2.1'!A7</f>
        <v>Addtech</v>
      </c>
      <c r="B6" s="150" t="str">
        <f>'Main 2.1'!D7</f>
        <v>https://www.addtech.se/fileadmin/user_upload/Arsredovisningar/Addtech-Arsredovisning-22-23.pdf</v>
      </c>
      <c r="C6" s="96">
        <f>'Main 2.1'!N7</f>
        <v>2023</v>
      </c>
      <c r="D6" s="76">
        <f>'Main 2.1'!O7</f>
        <v>6719</v>
      </c>
      <c r="E6" s="76" t="str">
        <f>'Main 2.1'!P7</f>
        <v>MB</v>
      </c>
      <c r="F6" s="76">
        <f>'Main 2.1'!Q7</f>
        <v>34103</v>
      </c>
      <c r="G6" s="76" t="str">
        <f>'Main 2.1'!R7</f>
        <v>Addtech redovisar utsläpp i Scope 3 från Bränsle- och energirelaterade aktiviteter (3), Uppströms och Nedströms transport och distribution (4,9), samt Tjänsteresor (6). Addtech tillämpar brutet räkenskapsår och utsläppen är beräknade för perioden 2022/2023. </v>
      </c>
    </row>
    <row r="7">
      <c r="A7" s="76" t="str">
        <f>'Main 2.1'!A8</f>
        <v>AFRY</v>
      </c>
      <c r="B7" s="150" t="str">
        <f>'Main 2.1'!D8</f>
        <v>https://afry.com/sites/default/files/2024-03/%C3%85rs-%20och%20h%C3%A5llbarhetsredovisning%202023.pdf</v>
      </c>
      <c r="C7" s="96">
        <f>'Main 2.1'!N8</f>
        <v>2023</v>
      </c>
      <c r="D7" s="76">
        <f>'Main 2.1'!O8</f>
        <v>3554</v>
      </c>
      <c r="E7" s="76" t="str">
        <f>'Main 2.1'!P8</f>
        <v>MB</v>
      </c>
      <c r="F7" s="76">
        <f>'Main 2.1'!Q8</f>
        <v>10999</v>
      </c>
      <c r="G7" s="76" t="str">
        <f>'Main 2.1'!R8</f>
        <v>AFRY redovisar endast kategorin Affärsresor (6) i Scope 3. </v>
      </c>
    </row>
    <row r="8">
      <c r="A8" s="76" t="str">
        <f>'Main 2.1'!A9</f>
        <v>Akademiska hus</v>
      </c>
      <c r="B8" s="150" t="str">
        <f>'Main 2.1'!D9</f>
        <v>https://www.akademiskahus.se/globalassets/dokument/ekonomi/ekonomiska-rapporter/akademiska-hus-arsredovisning-2023-sve.pdf</v>
      </c>
      <c r="C8" s="96">
        <f>'Main 2.1'!N9</f>
        <v>2023</v>
      </c>
      <c r="D8" s="76">
        <f>'Main 2.1'!O9</f>
        <v>7237</v>
      </c>
      <c r="E8" s="76" t="str">
        <f>'Main 2.1'!P9</f>
        <v>MB</v>
      </c>
      <c r="F8" s="76">
        <f>'Main 2.1'!Q9</f>
        <v>24699</v>
      </c>
      <c r="G8" s="76" t="str">
        <f>'Main 2.1'!R9</f>
        <v>Akademiska hus redovisar utsläpp från alla relevanta kategorier i Scope 3.</v>
      </c>
    </row>
    <row r="9">
      <c r="A9" s="76" t="str">
        <f>'Main 2.1'!A10</f>
        <v>Alfa Laval</v>
      </c>
      <c r="B9" s="150" t="str">
        <f>'Main 2.1'!D10</f>
        <v>https://www.alfalaval.com/globalassets/documents/investors/english/annual-reports/2023/sustainability-notes-2023.pdf</v>
      </c>
      <c r="C9" s="96">
        <f>'Main 2.1'!N10</f>
        <v>2023</v>
      </c>
      <c r="D9" s="76">
        <f>'Main 2.1'!O10</f>
        <v>21364</v>
      </c>
      <c r="E9" s="76" t="str">
        <f>'Main 2.1'!P10</f>
        <v>MB</v>
      </c>
      <c r="F9" s="76">
        <f>'Main 2.1'!Q10</f>
        <v>44554244</v>
      </c>
      <c r="G9" s="76" t="str">
        <f>'Main 2.1'!R10</f>
        <v>Alfa Laval redovisar alla relevanta kategorier i Scope 3.</v>
      </c>
    </row>
    <row r="10">
      <c r="A10" s="96" t="str">
        <f>'Main 2.1'!A11</f>
        <v>Alleima</v>
      </c>
      <c r="B10" s="150" t="str">
        <f>'Main 2.1'!D11</f>
        <v>https://www.alleima.com/siteassets/documents/ir/ar-2023/alleima-annual-report-2023.pdf</v>
      </c>
      <c r="C10" s="96">
        <f>'Main 2.1'!N11</f>
        <v>2023</v>
      </c>
      <c r="D10" s="76">
        <f>'Main 2.1'!O11</f>
        <v>96000</v>
      </c>
      <c r="E10" s="76" t="str">
        <f>'Main 2.1'!P11</f>
        <v>MB</v>
      </c>
      <c r="F10" s="76" t="str">
        <f>'Main 2.1'!Q11</f>
        <v>n.a</v>
      </c>
      <c r="G10" s="76" t="str">
        <f>'Main 2.1'!R11</f>
        <v>Alleima redovisar inga utsläpp i Scope 3. </v>
      </c>
    </row>
    <row r="11">
      <c r="A11" s="96" t="str">
        <f>'Main 2.1'!A12</f>
        <v>Apoteket</v>
      </c>
      <c r="B11" s="151" t="str">
        <f>'Main 2.1'!D12</f>
        <v>https://www.apoteket.se/globalassets/om-apoteket/ekonomiska-rapporter/apoteket-ab-ars--och-hallbarhetsredovisning-2023.pdf</v>
      </c>
      <c r="C11" s="96">
        <f>'Main 2.1'!N12</f>
        <v>2023</v>
      </c>
      <c r="D11" s="76">
        <f>'Main 2.1'!O12</f>
        <v>921</v>
      </c>
      <c r="E11" s="76" t="str">
        <f>'Main 2.1'!P12</f>
        <v>MB</v>
      </c>
      <c r="F11" s="76">
        <f>'Main 2.1'!Q12</f>
        <v>426793</v>
      </c>
      <c r="G11" s="76" t="str">
        <f>'Main 2.1'!R12</f>
        <v>Apoteket redovisar utsläpp i Scope 3 från kategorierna Inköpta varor och tjänster (1), Kapitalvaror (2), Bränsle- och energirelaterade aktiviteter (3), Uppströms transport och distribution (4), Avfall genererat i verksamheten (5), Affärsresor (6), Anställdas pendling (7) och Slutbehandling av sålda produkter (12).</v>
      </c>
    </row>
    <row r="12">
      <c r="A12" s="76" t="str">
        <f>'Main 2.1'!A13</f>
        <v>Arion Bank</v>
      </c>
      <c r="B12" s="151" t="str">
        <f>'Main 2.1'!D13</f>
        <v>https://arsskyrsla.arionbanki.is/library/Files/Sjalfbaerniskyrslur/2023/Umhverfis%c3%be%c3%a6ttir-EN.pdf</v>
      </c>
      <c r="C12" s="96">
        <f>'Main 2.1'!N13</f>
        <v>2023</v>
      </c>
      <c r="D12" s="76">
        <f>'Main 2.1'!O13</f>
        <v>44.6</v>
      </c>
      <c r="E12" s="76" t="str">
        <f>'Main 2.1'!P13</f>
        <v>LB</v>
      </c>
      <c r="F12" s="76">
        <f>'Main 2.1'!Q13</f>
        <v>301576.6</v>
      </c>
      <c r="G12" s="76" t="str">
        <f>'Main 2.1'!R13</f>
        <v>Arion Bank redovisar utsläpp i kategorierna Inköpta varor och tjänster (1), Avfall genererat i verksamheten (5), Affärsresor (6), Anställdas pendling (7), Uppströms leasade tillgångar (8), Nedströms leasade tillgångar (13) och Finansierade utsläpp. 3 kategorier är exkluderade, 5 anses inte relevanta. Inom ramen för redovisade finansierade utsläpp inkluderas Statsobligationer (inkl. LULUCF), Investeringar (exkl. statsobligationer), Inteckningar, Motorfordonslån och Företagslån. Data för finansierade utsläpp är från 2022.</v>
      </c>
    </row>
    <row r="13">
      <c r="A13" s="76" t="str">
        <f>'Main 2.1'!A14</f>
        <v>Arjo</v>
      </c>
      <c r="B13" s="150" t="str">
        <f>'Main 2.1'!D14</f>
        <v>https://www.arjo.com/siteassets/06_investors/annual-report-2023/arjo_ahr23_eng_final.pdf</v>
      </c>
      <c r="C13" s="96">
        <f>'Main 2.1'!N14</f>
        <v>2023</v>
      </c>
      <c r="D13" s="76">
        <f>'Main 2.1'!O14</f>
        <v>24138</v>
      </c>
      <c r="E13" s="76" t="str">
        <f>'Main 2.1'!P14</f>
        <v>MB</v>
      </c>
      <c r="F13" s="76">
        <f>'Main 2.1'!Q14</f>
        <v>213126</v>
      </c>
      <c r="G13" s="76" t="str">
        <f>'Main 2.1'!R14</f>
        <v>Arjo redovisar utsläpp i Scope 3 från kategorierna Inköpta varor och tjänster (1), Uppströms transport och distribution (4), och Användning av sålda produkter (11). </v>
      </c>
    </row>
    <row r="14">
      <c r="A14" s="76" t="str">
        <f>'Main 2.1'!A15</f>
        <v>Arla</v>
      </c>
      <c r="B14" s="151" t="str">
        <f>'Main 2.1'!D15</f>
        <v>https://www.arla.com/493552/globalassets/arla-global/company---overview/investor/annual-reports/2023/arla_annual-report-2023_se_v2.pdf</v>
      </c>
      <c r="C14" s="96">
        <f>'Main 2.1'!N15</f>
        <v>2023</v>
      </c>
      <c r="D14" s="76">
        <f>'Main 2.1'!O15</f>
        <v>660000</v>
      </c>
      <c r="E14" s="76" t="str">
        <f>'Main 2.1'!P15</f>
        <v>MB</v>
      </c>
      <c r="F14" s="76">
        <f>'Main 2.1'!Q15</f>
        <v>18141000</v>
      </c>
      <c r="G14" s="76" t="str">
        <f>'Main 2.1'!R15</f>
        <v>Arla rapporterar utsläpp i Scope 3 från kategorierna Inköpta varor och tjänster (1), Bränsle- och energirelaterade aktiviteter (3), Uppströms transport och distribution (4) och Avfall genererat i verksamheten (5). </v>
      </c>
    </row>
    <row r="15">
      <c r="A15" s="76" t="str">
        <f>'Main 2.1'!A16</f>
        <v>Assa Abloy</v>
      </c>
      <c r="B15" s="151" t="str">
        <f>'Main 2.1'!D16</f>
        <v>https://www.assaabloy.com/group/en/documents/sustainability/sustainability-reports/Sustainability%20Report%202023.pdf</v>
      </c>
      <c r="C15" s="96">
        <f>'Main 2.1'!N16</f>
        <v>2023</v>
      </c>
      <c r="D15" s="76">
        <f>'Main 2.1'!O16</f>
        <v>227151</v>
      </c>
      <c r="E15" s="76" t="str">
        <f>'Main 2.1'!P16</f>
        <v>LB</v>
      </c>
      <c r="F15" s="76">
        <f>'Main 2.1'!Q16</f>
        <v>16629181</v>
      </c>
      <c r="G15" s="76" t="str">
        <f>'Main 2.1'!R16</f>
        <v>Assa Abloy rapporterar utsläpp i Scope 3 från kategorierna Inköpta varor och tjänster (1), Bränsle- och energirelaterade aktiviteter (3), Uppströms transport och distribution (4), Avfall genererat i verksamheten (5), Affärsresor (6), Anställdas pendling (7), Nedströms transport och distribution (9), Användning av sålda produkter (11), och Slutbehandling av sålda produkter (12). Utsläppen i Scope 2 redovisas med platsbaserad beräkningsmetod, och biogena utsläpp är inräknade i Scope 1. </v>
      </c>
    </row>
    <row r="16">
      <c r="A16" s="76" t="str">
        <f>'Main 2.1'!A17</f>
        <v>Astra Zeneca</v>
      </c>
      <c r="B16" s="150" t="str">
        <f>'Main 2.1'!D17</f>
        <v>https://www.astrazeneca.se/content/dam/az-se/dokument/hallbarhet/Sustainability-Report-2023.pdf</v>
      </c>
      <c r="C16" s="96">
        <f>'Main 2.1'!N17</f>
        <v>2023</v>
      </c>
      <c r="D16" s="76">
        <f>'Main 2.1'!O17</f>
        <v>200838</v>
      </c>
      <c r="E16" s="76" t="str">
        <f>'Main 2.1'!P17</f>
        <v>MB</v>
      </c>
      <c r="F16" s="76">
        <f>'Main 2.1'!Q17</f>
        <v>6736878</v>
      </c>
      <c r="G16" s="76" t="str">
        <f>'Main 2.1'!R17</f>
        <v>Astra Zeneca rapporterar utsläpp i Scope 3 från alla relevanta kategorier.</v>
      </c>
    </row>
    <row r="17">
      <c r="A17" s="76" t="str">
        <f>'Main 2.1'!A18</f>
        <v>Atlas Copco</v>
      </c>
      <c r="B17" s="150" t="str">
        <f>'Main 2.1'!D18</f>
        <v>https://www.atlascopcogroup.com/content/dam/atlas-copco/group/documents/investors/financial-publications/swedish/20240321-kopia-av-den-officella-arsredovisningen-i-ESEF-format-inkl-hallbarhetsredovisning-och-rapport-om-koncernens-styrning-2023.pdf</v>
      </c>
      <c r="C17" s="96">
        <f>'Main 2.1'!N18</f>
        <v>2023</v>
      </c>
      <c r="D17" s="76">
        <f>'Main 2.1'!O18</f>
        <v>112000</v>
      </c>
      <c r="E17" s="76" t="str">
        <f>'Main 2.1'!P18</f>
        <v>MB</v>
      </c>
      <c r="F17" s="76">
        <f>'Main 2.1'!Q18</f>
        <v>250528000</v>
      </c>
      <c r="G17" s="76" t="str">
        <f>'Main 2.1'!R18</f>
        <v>Atlas Copco rapporterar utsläpp från Scope 3 i kategorierna Inköpta varor och tjänster (1), Användning av sålda produkter (11), Nedströms leasade tillgångar (13) och "övriga kategorier", ej angivet vilka.</v>
      </c>
    </row>
    <row r="18">
      <c r="A18" s="76" t="str">
        <f>'Main 2.1'!A19</f>
        <v>Atrium Ljungberg</v>
      </c>
      <c r="B18" s="151" t="str">
        <f>'Main 2.1'!D19</f>
        <v>https://mb.cision.com/Main/1145/3939304/2641233.pdf</v>
      </c>
      <c r="C18" s="96">
        <f>'Main 2.1'!N19</f>
        <v>2023</v>
      </c>
      <c r="D18" s="76">
        <f>'Main 2.1'!O19</f>
        <v>1939</v>
      </c>
      <c r="E18" s="76" t="str">
        <f>'Main 2.1'!P19</f>
        <v>MB</v>
      </c>
      <c r="F18" s="76">
        <f>'Main 2.1'!Q19</f>
        <v>9813</v>
      </c>
      <c r="G18" s="76" t="str">
        <f>'Main 2.1'!R19</f>
        <v>Atrium Ljungberg rapporterar för Scope 3 på kategorierna Inköpta varor och tjänster (1), Kapitalvaror (2), Bränsle- och energirelaterade aktiviteter (3), Avfall genererat i verksamheten (5), Affärsresor (6), Anställdas pendling (7), Slutbehandling av sålda produkter (12) och Nedströms leasade tillgångar (13).</v>
      </c>
    </row>
    <row r="19">
      <c r="A19" s="76" t="str">
        <f>'Main 2.1'!A20</f>
        <v>Autoliv</v>
      </c>
      <c r="B19" s="151" t="str">
        <f>'Main 2.1'!D20</f>
        <v>https://www.autoliv.com/sites/default/files/2024-02/Autoliv_Annual_Sustainability_Report_10K_2023.pdf</v>
      </c>
      <c r="C19" s="96">
        <f>'Main 2.1'!N20</f>
        <v>2023</v>
      </c>
      <c r="D19" s="76">
        <f>'Main 2.1'!O20</f>
        <v>358000</v>
      </c>
      <c r="E19" s="76" t="str">
        <f>'Main 2.1'!P20</f>
        <v>MB</v>
      </c>
      <c r="F19" s="76">
        <f>'Main 2.1'!Q20</f>
        <v>3770000</v>
      </c>
      <c r="G19" s="76" t="str">
        <f>'Main 2.1'!R20</f>
        <v>Autoliv rapporterar utsläpp från Scope 3 i kategorierna I Scope 3 Inköpta varor och tjänster (1), Kapitalvaror (2), Bränsle- och energirelaterade aktiviteter (3), Uppströms transport och distribution (4), Avfall genererat i verksamheten (5), Affärsresor (6), Anställdas pendling (7) och Uppströms leasade tillgångar (8).</v>
      </c>
    </row>
    <row r="20">
      <c r="A20" s="76" t="str">
        <f>'Main 2.1'!A21</f>
        <v>Avanza Bank</v>
      </c>
      <c r="B20" s="151" t="str">
        <f>'Main 2.1'!D21</f>
        <v>https://investors.avanza.se/files/mfn/1e72c222-f835-4d13-b161-d697334bdeab/avanza-bank-holding-ab-arsredovisning-och-hallbarhetsrapport-2023-pdf-a4-utskriftsformat.pdf</v>
      </c>
      <c r="C20" s="96">
        <f>'Main 2.1'!N21</f>
        <v>2023</v>
      </c>
      <c r="D20" s="76">
        <f>'Main 2.1'!O21</f>
        <v>27</v>
      </c>
      <c r="E20" s="76" t="str">
        <f>'Main 2.1'!P21</f>
        <v>MB</v>
      </c>
      <c r="F20" s="76">
        <f>'Main 2.1'!Q21</f>
        <v>463</v>
      </c>
      <c r="G20" s="76" t="str">
        <f>'Main 2.1'!R21</f>
        <v>Avanza Bank rapporterar utsläpp i Scope 3 från kategorierna Inköpta varor och tjänster (1), Kapitalvaror (2), Bränsle- och energirelaterade aktiviteter (3), Uppströms transport och distribution (4), Avfall genererat i verksamheten (5), Affärsresor (6), Anställdas pendling (7) och Uppströms leaseade tillgångar (8). </v>
      </c>
    </row>
    <row r="21">
      <c r="A21" s="76" t="str">
        <f>'Main 2.1'!A22</f>
        <v>Axfood</v>
      </c>
      <c r="B21" s="151" t="str">
        <f>'Main 2.1'!D22</f>
        <v>https://www.axfood.se/globalassets/startsida/investerare/rapporter-och-presentationer/2023/axfood-ars--och-hallbarhetsredovisning-2023.pdf</v>
      </c>
      <c r="C21" s="96">
        <f>'Main 2.1'!N22</f>
        <v>2023</v>
      </c>
      <c r="D21" s="76">
        <f>'Main 2.1'!O22</f>
        <v>14420</v>
      </c>
      <c r="E21" s="76" t="str">
        <f>'Main 2.1'!P22</f>
        <v>MB</v>
      </c>
      <c r="F21" s="76">
        <f>'Main 2.1'!Q22</f>
        <v>2705502</v>
      </c>
      <c r="G21" s="76" t="str">
        <f>'Main 2.1'!R22</f>
        <v>Axfood rapporterar utsläpp i Scope 3 från kategorierna Bränsle- och energirelaterade aktiviteter (3), Uppströms transport och distribution (4), Avfall genererat i verksamheten (5), Affärsresor (6) samt "Försäljning av livsmedel" som eventuellt kan motsvara kategorin Användning av sålda produkter (11). Se källa för mer information om Axfoods beräkningsmetodik. </v>
      </c>
    </row>
    <row r="22">
      <c r="A22" s="76" t="str">
        <f>'Main 2.1'!A23</f>
        <v>Balder</v>
      </c>
      <c r="B22" s="150" t="str">
        <f>'Main 2.1'!D23</f>
        <v>https://www.balder.se/sites/balder/files/ars-_och_hallbarhetsredovisning_2023.pdf</v>
      </c>
      <c r="C22" s="96">
        <f>'Main 2.1'!N23</f>
        <v>2023</v>
      </c>
      <c r="D22" s="76">
        <f>'Main 2.1'!O23</f>
        <v>59016</v>
      </c>
      <c r="E22" s="76" t="str">
        <f>'Main 2.1'!P23</f>
        <v>MB</v>
      </c>
      <c r="F22" s="76">
        <f>'Main 2.1'!Q23</f>
        <v>182361</v>
      </c>
      <c r="G22" s="76" t="str">
        <f>'Main 2.1'!R23</f>
        <v>Balder rapporterar utsläpp i alla relevanta kategorier i Scope 3.</v>
      </c>
    </row>
    <row r="23">
      <c r="A23" s="76" t="str">
        <f>'Main 2.1'!A24</f>
        <v>Beijer Ref</v>
      </c>
      <c r="B23" s="150" t="str">
        <f>'Main 2.1'!D24</f>
        <v>https://mb.cision.com/Main/1860/3953485/2700544.pdf</v>
      </c>
      <c r="C23" s="96">
        <f>'Main 2.1'!N24</f>
        <v>2023</v>
      </c>
      <c r="D23" s="76">
        <f>'Main 2.1'!O24</f>
        <v>16224</v>
      </c>
      <c r="E23" s="76" t="str">
        <f>'Main 2.1'!P24</f>
        <v>MB</v>
      </c>
      <c r="F23" s="76">
        <f>'Main 2.1'!Q24</f>
        <v>10722442</v>
      </c>
      <c r="G23" s="76" t="str">
        <f>'Main 2.1'!R24</f>
        <v>Beijer Ref rapporterar utsläpp i Scope 3 från kategorierna Inköpta varor och tjänster (1), Bränsle- och energirelaterade aktiviteter (3), Uppströms transport och distribution (4), Avfall genererat i verksamheten (5), Affärsresor (6), Anställdas pendling (7), Nedströms transport och distribution (9), och Användning av sålda produkter (11). </v>
      </c>
    </row>
    <row r="24">
      <c r="A24" s="96" t="str">
        <f>'Main 2.1'!A25</f>
        <v>Betsson</v>
      </c>
      <c r="B24" s="150" t="str">
        <f>'Main 2.1'!D25</f>
        <v>https://www.betssonab.com/sites/default/files/pr/202404035951-1.pdf</v>
      </c>
      <c r="C24" s="96">
        <f>'Main 2.1'!N25</f>
        <v>2023</v>
      </c>
      <c r="D24" s="76">
        <f>'Main 2.1'!O25</f>
        <v>1251</v>
      </c>
      <c r="E24" s="76" t="str">
        <f>'Main 2.1'!P25</f>
        <v>MB</v>
      </c>
      <c r="F24" s="76">
        <f>'Main 2.1'!Q25</f>
        <v>6083</v>
      </c>
      <c r="G24" s="76" t="str">
        <f>'Main 2.1'!R25</f>
        <v>Betsson rapporterar alla relevanta utsläpp i scope 3. </v>
      </c>
    </row>
    <row r="25">
      <c r="A25" s="96" t="str">
        <f>'Main 2.1'!A26</f>
        <v>Better Collective</v>
      </c>
      <c r="B25" s="150" t="str">
        <f>'Main 2.1'!D26</f>
        <v>https://storage.mfn.se/28882872-33ec-4750-9726-fc91ed1fad94/sustainability-report-2023.pdf</v>
      </c>
      <c r="C25" s="96">
        <f>'Main 2.1'!N26</f>
        <v>2023</v>
      </c>
      <c r="D25" s="76">
        <f>'Main 2.1'!O26</f>
        <v>318.8</v>
      </c>
      <c r="E25" s="76" t="str">
        <f>'Main 2.1'!P26</f>
        <v>?</v>
      </c>
      <c r="F25" s="76">
        <f>'Main 2.1'!Q26</f>
        <v>2596.1</v>
      </c>
      <c r="G25" s="76" t="str">
        <f>'Main 2.1'!R26</f>
        <v>Better Collective redovisar utsläpp i Scope 3 från kategorierna Bränsle- och energirelaterade aktiviteter (3), Affärsresor (6) och Anställdas pendling (7). Better Collective anger inte om det är marknadsbaserad eller platsbaserad beräkningsmetod som används.</v>
      </c>
    </row>
    <row r="26">
      <c r="A26" s="76" t="str">
        <f>'Main 2.1'!A27</f>
        <v>Bilia</v>
      </c>
      <c r="B26" s="151" t="str">
        <f>'Main 2.1'!D27</f>
        <v>https://storage.mfn.se/79405e0e-77bf-477e-af17-3d83fdd1b911/bilia-arsredovisning-2023.pdf</v>
      </c>
      <c r="C26" s="96">
        <f>'Main 2.1'!N27</f>
        <v>2023</v>
      </c>
      <c r="D26" s="76">
        <f>'Main 2.1'!O27</f>
        <v>9015</v>
      </c>
      <c r="E26" s="76" t="str">
        <f>'Main 2.1'!P27</f>
        <v>MB</v>
      </c>
      <c r="F26" s="76">
        <f>'Main 2.1'!Q27</f>
        <v>833976</v>
      </c>
      <c r="G26" s="76" t="str">
        <f>'Main 2.1'!R27</f>
        <v>Bilia rapporterar utsläpp i Scope 3 från kategorierna Inköpta varor och tjänster (1), Bränsle- och energirelaterade aktiviteter (3), Uppströms transport och distribution (4), Avfall genererat i verksamheten (5), Affärsresor (6), Anställdas pendling (7), Användning av sålda produkter (11), och Slutbehandling av sålda produkter (12).</v>
      </c>
    </row>
    <row r="27">
      <c r="A27" s="76" t="str">
        <f>'Main 2.1'!A28</f>
        <v>Billerud</v>
      </c>
      <c r="B27" s="150" t="str">
        <f>'Main 2.1'!D28</f>
        <v>https://www.billerud.se/globalassets/billerud/investors/financial-reports/2023/billerud_ar2023_sve.pdf</v>
      </c>
      <c r="C27" s="96">
        <f>'Main 2.1'!N28</f>
        <v>2023</v>
      </c>
      <c r="D27" s="76">
        <f>'Main 2.1'!O28</f>
        <v>867298</v>
      </c>
      <c r="E27" s="76" t="str">
        <f>'Main 2.1'!P28</f>
        <v>MB</v>
      </c>
      <c r="F27" s="76">
        <f>'Main 2.1'!Q28</f>
        <v>3006061</v>
      </c>
      <c r="G27" s="76" t="str">
        <f>'Main 2.1'!R28</f>
        <v>Billerud rapporterar utsläpp i alla relevanta kategorier i Scope 3.</v>
      </c>
    </row>
    <row r="28">
      <c r="A28" s="96" t="str">
        <f>'Main 2.1'!A29</f>
        <v>BioArctic</v>
      </c>
      <c r="B28" s="150" t="str">
        <f>'Main 2.1'!D29</f>
        <v>https://www.bioarctic.se/en/wp-content/uploads/sites/2/2021/10/wkr0006-58.pdf</v>
      </c>
      <c r="C28" s="96">
        <f>'Main 2.1'!N29</f>
        <v>2023</v>
      </c>
      <c r="D28" s="76">
        <f>'Main 2.1'!O29</f>
        <v>13.088</v>
      </c>
      <c r="E28" s="76" t="str">
        <f>'Main 2.1'!P29</f>
        <v>MB</v>
      </c>
      <c r="F28" s="76">
        <f>'Main 2.1'!Q29</f>
        <v>49.761</v>
      </c>
      <c r="G28" s="76" t="str">
        <f>'Main 2.1'!R29</f>
        <v>BioArctic redovisar utsläpp i Scope 3 från kategorierna Affärsresor (6) och Anställdas pendling (7). Beräkningen är inte komplett.</v>
      </c>
    </row>
    <row r="29">
      <c r="A29" s="76" t="str">
        <f>'Main 2.1'!A30</f>
        <v>Biotage</v>
      </c>
      <c r="B29" s="150" t="str">
        <f>'Main 2.1'!D30</f>
        <v>https://storage.mfn.se/371b0d79-86e0-4acd-b624-5723d9261980/cs3-5-eng-biotage-annual-report-2023.pdf</v>
      </c>
      <c r="C29" s="96">
        <f>'Main 2.1'!N30</f>
        <v>2023</v>
      </c>
      <c r="D29" s="76" t="str">
        <f>'Main 2.1'!O30</f>
        <v>n.a</v>
      </c>
      <c r="E29" s="76" t="str">
        <f>'Main 2.1'!P30</f>
        <v>n.a</v>
      </c>
      <c r="F29" s="76" t="str">
        <f>'Main 2.1'!Q30</f>
        <v>n.a</v>
      </c>
      <c r="G29" s="76" t="str">
        <f>'Main 2.1'!R30</f>
        <v>Biotage rapporterar inte utsläpp av växthusgaser.</v>
      </c>
    </row>
    <row r="30">
      <c r="A30" s="76" t="str">
        <f>'Main 2.1'!A31</f>
        <v>Boliden</v>
      </c>
      <c r="B30" s="151" t="str">
        <f>'Main 2.1'!D31</f>
        <v>https://investors.boliden.com/sites/boliden-ir/files/pr/202403050636-1.pdf</v>
      </c>
      <c r="C30" s="96">
        <f>'Main 2.1'!N31</f>
        <v>2023</v>
      </c>
      <c r="D30" s="76">
        <f>'Main 2.1'!O31</f>
        <v>842000</v>
      </c>
      <c r="E30" s="76" t="str">
        <f>'Main 2.1'!P31</f>
        <v>?</v>
      </c>
      <c r="F30" s="76" t="str">
        <f>'Main 2.1'!Q31</f>
        <v>n.a</v>
      </c>
      <c r="G30" s="76" t="str">
        <f>'Main 2.1'!R31</f>
        <v>Det är oklart om Boliden använder marknadsbaserad eller platsbaserad beräkningsmetod för Scope 2. Siffror för utsläpp inom scope 3 kommer att redovisas från och med 2024.</v>
      </c>
    </row>
    <row r="31">
      <c r="A31" s="76" t="str">
        <f>'Main 2.1'!A32</f>
        <v>Bravida Holding</v>
      </c>
      <c r="B31" s="150" t="str">
        <f>'Main 2.1'!D32</f>
        <v>https://investors.bravida.com/~/media/Files/B/Bravida-IR-V3/Annual%20Reports/bravida-annual-and-sustainability-report-2023.pdf</v>
      </c>
      <c r="C31" s="96">
        <f>'Main 2.1'!N32</f>
        <v>2023</v>
      </c>
      <c r="D31" s="76">
        <f>'Main 2.1'!O32</f>
        <v>20898</v>
      </c>
      <c r="E31" s="76" t="str">
        <f>'Main 2.1'!P32</f>
        <v>MB</v>
      </c>
      <c r="F31" s="76">
        <f>'Main 2.1'!Q32</f>
        <v>541152</v>
      </c>
      <c r="G31" s="76" t="str">
        <f>'Main 2.1'!R32</f>
        <v>Bravida Holding redovisar redovisar utsläpp i Scope 3 från kategorierna Inköpta varor och tjänster (1), Kapitalvaror (2), Bränsle- och energirelaterade aktiviteter (3), Uppströms transport och distribution (4), Avfall genererat i verksamheten (5), Affärsresor (6), Anställdas pendling (7), Uppströms leasade tillgångar (8), Användning av sålda produkter (11) och Slutbehandling av sålda produkter (12).</v>
      </c>
    </row>
    <row r="32">
      <c r="A32" s="76" t="str">
        <f>'Main 2.1'!A33</f>
        <v>Bure Equity</v>
      </c>
      <c r="B32" s="150" t="str">
        <f>'Main 2.1'!D33</f>
        <v>https://storage.mfn.se/b63abbba-9e45-4417-8c42-53e61ff5b517/annual-report-2023.pdf</v>
      </c>
      <c r="C32" s="96">
        <f>'Main 2.1'!N33</f>
        <v>2023</v>
      </c>
      <c r="D32" s="102">
        <f>'Main 2.1'!O33</f>
        <v>0.9</v>
      </c>
      <c r="E32" s="76" t="str">
        <f>'Main 2.1'!P33</f>
        <v>MB</v>
      </c>
      <c r="F32" s="76">
        <f>'Main 2.1'!Q33</f>
        <v>2089</v>
      </c>
      <c r="G32" s="76" t="str">
        <f>'Main 2.1'!R33</f>
        <v>Bure Equity rapporterar Scope 3 uppdelat på "internt genererade utsläpp" (oklart vilka kategorier som täcks) och på utsläpp från portföljbolagens Scope 1 och 2 som faller under kategorin Investeringar (15).</v>
      </c>
    </row>
    <row r="33">
      <c r="A33" s="96" t="str">
        <f>'Main 2.1'!A34</f>
        <v>Camurus</v>
      </c>
      <c r="B33" s="150" t="str">
        <f>'Main 2.1'!D34</f>
        <v>https://www.camurus.com/files/Main/13456/3952728/camurus-arsredovisning-2023.pdf#page=50</v>
      </c>
      <c r="C33" s="96">
        <f>'Main 2.1'!N34</f>
        <v>2023</v>
      </c>
      <c r="D33" s="76">
        <f>'Main 2.1'!O34</f>
        <v>561.8</v>
      </c>
      <c r="E33" s="76" t="str">
        <f>'Main 2.1'!P34</f>
        <v>MB</v>
      </c>
      <c r="F33" s="76">
        <f>'Main 2.1'!Q34</f>
        <v>385.6</v>
      </c>
      <c r="G33" s="76" t="str">
        <f>'Main 2.1'!R34</f>
        <v>Camurus redovisar utsläpp i Scope 3 från kategorierna Inköpta varor och tjänster (1), Bränsle- och energirelaterade aktiviteter (3), Avfall genererat i verksamheten (5) och Nedströms transport och distribution (9).</v>
      </c>
    </row>
    <row r="34">
      <c r="A34" s="76" t="str">
        <f>'Main 2.1'!A35</f>
        <v>Castellum</v>
      </c>
      <c r="B34" s="150" t="str">
        <f>'Main 2.1'!D35</f>
        <v>https://storage.mfn.se/03f8b3d5-e9d7-4de4-a363-27c6ba9b8d35/castellum-arsredovisning-2023.pdf</v>
      </c>
      <c r="C34" s="96">
        <f>'Main 2.1'!N35</f>
        <v>2023</v>
      </c>
      <c r="D34" s="76">
        <f>'Main 2.1'!O35</f>
        <v>10553</v>
      </c>
      <c r="E34" s="76" t="str">
        <f>'Main 2.1'!P35</f>
        <v>MB</v>
      </c>
      <c r="F34" s="76">
        <f>'Main 2.1'!Q35</f>
        <v>75697</v>
      </c>
      <c r="G34" s="76" t="str">
        <f>'Main 2.1'!R35</f>
        <v>Castellum rapporterar för Scope 3 på kategorierna Inköpta varor och tjänster (1), Bränsle- och energirelaterade aktiviteter (3), Uppströms transport och distribution (4), Avfall genererat i verksamheten (5), Affärsresor (6), Anställdas pendling (7), Uppströms leasade tillgångar (8) och Nedströms leasade tillgångar (13). </v>
      </c>
    </row>
    <row r="35">
      <c r="A35" s="76" t="str">
        <f>'Main 2.1'!A36</f>
        <v>Catena</v>
      </c>
      <c r="B35" s="150" t="str">
        <f>'Main 2.1'!D36</f>
        <v>https://www.catena.se/media/rmycbdld/h%C3%A5llbarhetsrapport-2023-sv-catena.pdf</v>
      </c>
      <c r="C35" s="96">
        <f>'Main 2.1'!N36</f>
        <v>2023</v>
      </c>
      <c r="D35" s="76">
        <f>'Main 2.1'!O36</f>
        <v>607</v>
      </c>
      <c r="E35" s="76" t="str">
        <f>'Main 2.1'!P36</f>
        <v>MB</v>
      </c>
      <c r="F35" s="76">
        <f>'Main 2.1'!Q36</f>
        <v>23422</v>
      </c>
      <c r="G35" s="76" t="str">
        <f>'Main 2.1'!R36</f>
        <v>Catena rapporterar i Scope 3 utsläpp från kategorierna Kapitalvaror (2), Affärsresor (6), Anställdas pendling (7) och Nedströms leaseade tillgångar (13). Flertalet andra kategorier saknar data.</v>
      </c>
    </row>
    <row r="36">
      <c r="A36" s="76" t="str">
        <f>'Main 2.1'!A37</f>
        <v>Coop i Sverige</v>
      </c>
      <c r="B36" s="76" t="str">
        <f>'Main 2.1'!D37</f>
        <v/>
      </c>
      <c r="C36" s="96">
        <f>'Main 2.1'!N37</f>
        <v>2022</v>
      </c>
      <c r="D36" s="76">
        <f>'Main 2.1'!O37</f>
        <v>12653</v>
      </c>
      <c r="E36" s="76" t="str">
        <f>'Main 2.1'!P37</f>
        <v>?</v>
      </c>
      <c r="F36" s="76">
        <f>'Main 2.1'!Q37</f>
        <v>39032</v>
      </c>
      <c r="G36" s="76" t="str">
        <f>'Main 2.1'!R37</f>
        <v>Coop i Sverige anger inte om det är marknadsbaserad eller platsbaserad beräkningsmetod som används för Scope 2. Coop i Sverige redovisar utsläpp i Scope 3 från kategorierna Bränsle- och energirelaterade aktiviteter (3) Affärsresor (6) och Godstransporter online, Godstransporter logistik och Transporter marknad. </v>
      </c>
    </row>
    <row r="37">
      <c r="A37" s="76" t="str">
        <f>'Main 2.1'!A38</f>
        <v>Corem Property Group</v>
      </c>
      <c r="B37" s="150" t="str">
        <f>'Main 2.1'!D38</f>
        <v>https://mb.cision.com/Main/9683/3953689/2701094.pdf</v>
      </c>
      <c r="C37" s="96">
        <f>'Main 2.1'!N38</f>
        <v>2023</v>
      </c>
      <c r="D37" s="76">
        <f>'Main 2.1'!O38</f>
        <v>4554</v>
      </c>
      <c r="E37" s="76" t="str">
        <f>'Main 2.1'!P38</f>
        <v>MB</v>
      </c>
      <c r="F37" s="76">
        <f>'Main 2.1'!Q38</f>
        <v>62722</v>
      </c>
      <c r="G37" s="76" t="str">
        <f>'Main 2.1'!R38</f>
        <v>Corem Property rapporterar inte utsläpp i Scope 3 helt i enlighet med GHG-protokollet. Kategorierna som används är Produktion och distribution av bränslen (i scope 1 och 2), Byggprojekt nyproduktion, Byggprojekt renovering, hyresgästanpassning, Energi- och installationsprojekt, Löpande underhåll, Övriga inköp, Tjänsteresor (inkl förmånsbilar), Pendlingsresor, Hyresgästernas energianvändning, och Avfall från hyresgäster. Se källa för mer information.</v>
      </c>
    </row>
    <row r="38">
      <c r="A38" s="76" t="str">
        <f>'Main 2.1'!A39</f>
        <v>Creades</v>
      </c>
      <c r="B38" s="150" t="str">
        <f>'Main 2.1'!D39</f>
        <v>https://www.creades.se/media/qlmf5oux/creades_ar_2023_12mars_locked.pdf</v>
      </c>
      <c r="C38" s="96">
        <f>'Main 2.1'!N39</f>
        <v>2023</v>
      </c>
      <c r="D38" s="76" t="str">
        <f>'Main 2.1'!O39</f>
        <v>n.a</v>
      </c>
      <c r="E38" s="76" t="str">
        <f>'Main 2.1'!P39</f>
        <v>n.a</v>
      </c>
      <c r="F38" s="76" t="str">
        <f>'Main 2.1'!Q39</f>
        <v>n.a</v>
      </c>
      <c r="G38" s="76" t="str">
        <f>'Main 2.1'!R39</f>
        <v>Creades rapporterar inte utsläpp av växthusgaser.</v>
      </c>
    </row>
    <row r="39">
      <c r="A39" s="96" t="str">
        <f>'Main 2.1'!A40</f>
        <v>Diös Fastigheter</v>
      </c>
      <c r="B39" s="150" t="str">
        <f>'Main 2.1'!D40</f>
        <v>https://s26.q4cdn.com/531398092/files/doc_financials/2023/ar/dio%CC%88s_a%CC%8Arsredovisning-2023.pdf</v>
      </c>
      <c r="C39" s="96">
        <f>'Main 2.1'!N40</f>
        <v>2023</v>
      </c>
      <c r="D39" s="76">
        <f>'Main 2.1'!O40</f>
        <v>5613</v>
      </c>
      <c r="E39" s="76" t="str">
        <f>'Main 2.1'!P40</f>
        <v>MB</v>
      </c>
      <c r="F39" s="76">
        <f>'Main 2.1'!Q40</f>
        <v>800</v>
      </c>
      <c r="G39" s="76" t="str">
        <f>'Main 2.1'!R40</f>
        <v>Diös Fastigheter redovisar utsläpp i Scope 3 från kategorierna Bränsle- och energirelaterade aktiviteter (3) och Affärsresor (6).</v>
      </c>
    </row>
    <row r="40">
      <c r="A40" s="76" t="str">
        <f>'Main 2.1'!A41</f>
        <v>Dometic Group</v>
      </c>
      <c r="B40" s="150" t="str">
        <f>'Main 2.1'!D41</f>
        <v>https://www.dometicgroup.com/globalassets/4-dometicgroup/corporate-governance/2024/sustainability_eng_dometic23.pdf?ref=DAA8C5579A</v>
      </c>
      <c r="C40" s="96">
        <f>'Main 2.1'!N41</f>
        <v>2023</v>
      </c>
      <c r="D40" s="76">
        <f>'Main 2.1'!O41</f>
        <v>19270</v>
      </c>
      <c r="E40" s="76" t="str">
        <f>'Main 2.1'!P41</f>
        <v>MB</v>
      </c>
      <c r="F40" s="76">
        <f>'Main 2.1'!Q41</f>
        <v>13630</v>
      </c>
      <c r="G40" s="76" t="str">
        <f>'Main 2.1'!R41</f>
        <v>Dometic Group rapporterar endast utsläpp från kategorin Nedströms transport och distribution (13) i Scope 3. Beräkningarna är därmed inte heltäckande.</v>
      </c>
    </row>
    <row r="41">
      <c r="A41" s="76" t="str">
        <f>'Main 2.1'!A42</f>
        <v>Electrolux</v>
      </c>
      <c r="B41" s="150" t="str">
        <f>'Main 2.1'!D42</f>
        <v>https://www.electroluxgroup.com/wp-content/uploads/sites/2/2024/03/sustainability-report-2023.pdf</v>
      </c>
      <c r="C41" s="96">
        <f>'Main 2.1'!N42</f>
        <v>2023</v>
      </c>
      <c r="D41" s="76">
        <f>'Main 2.1'!O42</f>
        <v>69000</v>
      </c>
      <c r="E41" s="76" t="str">
        <f>'Main 2.1'!P42</f>
        <v>?</v>
      </c>
      <c r="F41" s="76" t="str">
        <f>'Main 2.1'!Q42</f>
        <v>n.a</v>
      </c>
      <c r="G41" s="76" t="str">
        <f>'Main 2.1'!R42</f>
        <v>Electrolux anger inte om det är marknadsbaserad eller platsbaserad beräkningsmetod som används i Scope 2. Gällande Scope 3 görs en referens till utsläpp i kategorin Användning av sålda produkter (11), men inga värden publiceras i hållbarhetsrapporten.</v>
      </c>
    </row>
    <row r="42">
      <c r="A42" s="76" t="str">
        <f>'Main 2.1'!A43</f>
        <v>Electrolux Professional</v>
      </c>
      <c r="B42" s="150" t="str">
        <f>'Main 2.1'!D43</f>
        <v>https://www.electroluxprofessional.com/corporate/wp-content/uploads/2019/11/wkr0006-307.pdf</v>
      </c>
      <c r="C42" s="96">
        <f>'Main 2.1'!N43</f>
        <v>2023</v>
      </c>
      <c r="D42" s="76">
        <f>'Main 2.1'!O43</f>
        <v>4250</v>
      </c>
      <c r="E42" s="76" t="str">
        <f>'Main 2.1'!P43</f>
        <v>?</v>
      </c>
      <c r="F42" s="76" t="str">
        <f>'Main 2.1'!Q43</f>
        <v>n.a</v>
      </c>
      <c r="G42" s="76" t="str">
        <f>'Main 2.1'!R43</f>
        <v>Electrolux Professional anger inte om det är marknadsbaserad eller platsbaserad beräkningsmetod som används i Scope 2. Utsläpp från Scope 3 har inte publicerats ännu för år 2023.</v>
      </c>
    </row>
    <row r="43">
      <c r="A43" s="76" t="str">
        <f>'Main 2.1'!A44</f>
        <v>Elekta</v>
      </c>
      <c r="B43" s="150" t="str">
        <f>'Main 2.1'!D44</f>
        <v>https://ir.elekta.com/files/mfn/55a85860-261b-494b-9197-5b90db7930d5/elekta-annual-report-2022-23-links.pdf#page=12</v>
      </c>
      <c r="C43" s="96">
        <f>'Main 2.1'!N44</f>
        <v>2023</v>
      </c>
      <c r="D43" s="76">
        <f>'Main 2.1'!O44</f>
        <v>7789</v>
      </c>
      <c r="E43" s="76" t="str">
        <f>'Main 2.1'!P44</f>
        <v>MB</v>
      </c>
      <c r="F43" s="76">
        <f>'Main 2.1'!Q44</f>
        <v>500240</v>
      </c>
      <c r="G43" s="76" t="str">
        <f>'Main 2.1'!R44</f>
        <v>Elekta rapporterar utsläpp i Scope 3 från kategorierna Inköpta varor och tjänster (1), Bränsle- och energirelaterade aktiviteter (3), Uppströms transport och distribution (4), Avfall genererat i verksamheten (5), Affärsresor (6), Anställdas pendling (7), Bearbetning av sålda produkter (10), Användning av sålda produkter (11) och Slutbehandling av sålda produkter (12).  Elekta tillämpar brutet räkenskapsår och utsläppen är beräknade för perioden 2022/2023. </v>
      </c>
    </row>
    <row r="44">
      <c r="A44" s="96" t="str">
        <f>'Main 2.1'!A45</f>
        <v>Embracer Group</v>
      </c>
      <c r="B44" s="150" t="str">
        <f>'Main 2.1'!D45</f>
        <v>https://embracer.com/wp-content/uploads/2023/06/Embracer-Group-publishes-Annual-Report-202223-230621.pdf</v>
      </c>
      <c r="C44" s="96">
        <f>'Main 2.1'!N45</f>
        <v>2023</v>
      </c>
      <c r="D44" s="76">
        <f>'Main 2.1'!O45</f>
        <v>8395</v>
      </c>
      <c r="E44" s="76" t="str">
        <f>'Main 2.1'!P45</f>
        <v>MB</v>
      </c>
      <c r="F44" s="76">
        <f>'Main 2.1'!Q45</f>
        <v>678707</v>
      </c>
      <c r="G44" s="76" t="str">
        <f>'Main 2.1'!R45</f>
        <v>Embracer Group redovisar inte utsläppen i Scope 3 uppdelat i kategorier.</v>
      </c>
    </row>
    <row r="45">
      <c r="A45" s="76" t="str">
        <f>'Main 2.1'!A46</f>
        <v>Epiroc</v>
      </c>
      <c r="B45" s="150" t="str">
        <f>'Main 2.1'!D46</f>
        <v>https://www.epirocgroup.com/content/dam/epiroc/corporate/documents/investors/annual-report/new-2024/Epiroc%20Annual%20and%20Sustainability%20Report%202023.pdf</v>
      </c>
      <c r="C45" s="96">
        <f>'Main 2.1'!N46</f>
        <v>2023</v>
      </c>
      <c r="D45" s="76">
        <f>'Main 2.1'!O46</f>
        <v>28000</v>
      </c>
      <c r="E45" s="76" t="str">
        <f>'Main 2.1'!P46</f>
        <v>MB</v>
      </c>
      <c r="F45" s="76">
        <f>'Main 2.1'!Q46</f>
        <v>5753000</v>
      </c>
      <c r="G45" s="76" t="str">
        <f>'Main 2.1'!R46</f>
        <v>Epiroc rapporterar utsläpp i Scope 3 relaterade till Uppströms och nedströms transport och distribution (4, 9) och Användning av sålda produkter (11).</v>
      </c>
    </row>
    <row r="46">
      <c r="A46" s="76" t="str">
        <f>'Main 2.1'!A47</f>
        <v>EQT</v>
      </c>
      <c r="B46" s="150" t="str">
        <f>'Main 2.1'!D47</f>
        <v>https://cdn.sanity.io/files/30p7so6x/eqt-web-prod/1d1605be62ef28d3fee3100c57a597db09e126e1.pdf?dl=wkr0006.pdf</v>
      </c>
      <c r="C46" s="96">
        <f>'Main 2.1'!N47</f>
        <v>2023</v>
      </c>
      <c r="D46" s="76">
        <f>'Main 2.1'!O47</f>
        <v>433</v>
      </c>
      <c r="E46" s="76" t="str">
        <f>'Main 2.1'!P47</f>
        <v>MB</v>
      </c>
      <c r="F46" s="76">
        <f>'Main 2.1'!Q47</f>
        <v>5925771</v>
      </c>
      <c r="G46" s="76" t="str">
        <f>'Main 2.1'!R47</f>
        <v>EQT redovisar i Scope 3 utsläpp från Affärsresor (6). Rapporten innehåller även utsläppsdata från finansierade utsläpp genom Investeringar (15), denna data gäller 2022. </v>
      </c>
    </row>
    <row r="47">
      <c r="A47" s="76" t="str">
        <f>'Main 2.1'!A48</f>
        <v>Ericsson</v>
      </c>
      <c r="B47" s="150" t="str">
        <f>'Main 2.1'!D48</f>
        <v>https://www.ericsson.com/4933e6/assets/local/investors/documents/2023/sustainability-and-corporate-responsibility-report-2023-en.pdf</v>
      </c>
      <c r="C47" s="96">
        <f>'Main 2.1'!N48</f>
        <v>2023</v>
      </c>
      <c r="D47" s="76">
        <f>'Main 2.1'!O48</f>
        <v>69280</v>
      </c>
      <c r="E47" s="76" t="str">
        <f>'Main 2.1'!P48</f>
        <v>MB</v>
      </c>
      <c r="F47" s="76">
        <f>'Main 2.1'!Q48</f>
        <v>37182157</v>
      </c>
      <c r="G47" s="76" t="str">
        <f>'Main 2.1'!R48</f>
        <v>Ericsson redovisar utsläpp i Scope 3 från kategorierna Inköpta varor och tjänster (1), Kapitalvaror (2), Bränsle- och energirelaterade aktiviteter (3), Uppströms transport och distribution (4), Avfall genererat i verksamheten (5), Affärsresor (6), Anställdas pendling (7), Nedströms transport och distribution (9), Användning av sålda produkter (11) och Slutbehandling av sålda produkter (12).</v>
      </c>
    </row>
    <row r="48">
      <c r="A48" s="76" t="str">
        <f>'Main 2.1'!A49</f>
        <v>Essity</v>
      </c>
      <c r="B48" s="150" t="str">
        <f>'Main 2.1'!D49</f>
        <v>https://masdpstatic.azureedge.net/essity/Essity_AR_ENG_2023.pdf</v>
      </c>
      <c r="C48" s="96">
        <f>'Main 2.1'!N49</f>
        <v>2023</v>
      </c>
      <c r="D48" s="76">
        <f>'Main 2.1'!O49</f>
        <v>2245000</v>
      </c>
      <c r="E48" s="76" t="str">
        <f>'Main 2.1'!P49</f>
        <v>LB</v>
      </c>
      <c r="F48" s="76" t="str">
        <f>'Main 2.1'!Q49</f>
        <v>n.a</v>
      </c>
      <c r="G48" s="76" t="str">
        <f>'Main 2.1'!R49</f>
        <v>Essity redovisar inte utsläpp i Scope 3 för år 2023. Utsläppen i Scope 2 redovisas med platsbaserad beräkningsmetod.</v>
      </c>
    </row>
    <row r="49">
      <c r="A49" s="76" t="str">
        <f>'Main 2.1'!A50</f>
        <v>Evolution</v>
      </c>
      <c r="B49" s="150" t="str">
        <f>'Main 2.1'!D50</f>
        <v>https://www.evolution.com/wp-content/uploads/2024/04/Evolution_Annual_Report_2023.pdf</v>
      </c>
      <c r="C49" s="96">
        <f>'Main 2.1'!N50</f>
        <v>2023</v>
      </c>
      <c r="D49" s="76">
        <f>'Main 2.1'!O50</f>
        <v>5037</v>
      </c>
      <c r="E49" s="76" t="str">
        <f>'Main 2.1'!P50</f>
        <v>?</v>
      </c>
      <c r="F49" s="76">
        <f>'Main 2.1'!Q50</f>
        <v>2342</v>
      </c>
      <c r="G49" s="76" t="str">
        <f>'Main 2.1'!R50</f>
        <v>Evolution anger inte om det är marknadsbaserad eller platsbaserad beräkningsmetod som används för Scope 2. I Scope 3 redovisas utsläpp från kategorierna Uppströms transport och distribution (4) och Affärsresor (6). </v>
      </c>
    </row>
    <row r="50">
      <c r="A50" s="76" t="str">
        <f>'Main 2.1'!A51</f>
        <v>Fabege</v>
      </c>
      <c r="B50" s="151" t="str">
        <f>'Main 2.1'!D51</f>
        <v>https://mb.cision.com/Main/1568/3944244/2662694.pdf</v>
      </c>
      <c r="C50" s="96">
        <f>'Main 2.1'!N51</f>
        <v>2023</v>
      </c>
      <c r="D50" s="76">
        <f>'Main 2.1'!O51</f>
        <v>1711</v>
      </c>
      <c r="E50" s="76" t="str">
        <f>'Main 2.1'!P51</f>
        <v>MB</v>
      </c>
      <c r="F50" s="76">
        <f>'Main 2.1'!Q51</f>
        <v>13258</v>
      </c>
      <c r="G50" s="76" t="str">
        <f>'Main 2.1'!R51</f>
        <v>Fabege rapporterar inte utsläpp i Scope 3 helt i enlighet med GHG-protokollet. Kategorierna som används är Avfallshantering, Leasingbilar och personalens bilar i tjänst, Flygresor, Fastighetsutveckling, Fastighetsenergi, Pendlingsresor, och Elförbrukning hyresgäster.</v>
      </c>
    </row>
    <row r="51">
      <c r="A51" s="76" t="str">
        <f>'Main 2.1'!A52</f>
        <v>Fastpartner</v>
      </c>
      <c r="B51" s="150" t="str">
        <f>'Main 2.1'!D52</f>
        <v>https://mb.cision.com/Main/878/3953792/2701384.pdf#page=113</v>
      </c>
      <c r="C51" s="96">
        <f>'Main 2.1'!N52</f>
        <v>2023</v>
      </c>
      <c r="D51" s="76">
        <f>'Main 2.1'!O52</f>
        <v>1147</v>
      </c>
      <c r="E51" s="76" t="str">
        <f>'Main 2.1'!P52</f>
        <v>MB</v>
      </c>
      <c r="F51" s="76">
        <f>'Main 2.1'!Q52</f>
        <v>13507</v>
      </c>
      <c r="G51" s="76" t="str">
        <f>'Main 2.1'!R52</f>
        <v>Fastpartner rapporterar inte utsläppen från Scope 3 uppdelat på kategorier.</v>
      </c>
    </row>
    <row r="52">
      <c r="A52" s="76" t="str">
        <f>'Main 2.1'!A53</f>
        <v>Fenix Outdoor Int.</v>
      </c>
      <c r="B52" s="150" t="str">
        <f>'Main 2.1'!D53</f>
        <v>https://www.fenixoutdoor.com/wp-content/uploads/2024/03/CSR_2023.pdf</v>
      </c>
      <c r="C52" s="96">
        <f>'Main 2.1'!N53</f>
        <v>2023</v>
      </c>
      <c r="D52" s="76">
        <f>'Main 2.1'!O53</f>
        <v>1853</v>
      </c>
      <c r="E52" s="76" t="str">
        <f>'Main 2.1'!P53</f>
        <v>MB</v>
      </c>
      <c r="F52" s="76">
        <f>'Main 2.1'!Q53</f>
        <v>96122</v>
      </c>
      <c r="G52" s="76" t="str">
        <f>'Main 2.1'!R53</f>
        <v>Fenix Outdoor rapporterar utsläpp i Scope 3 i kategorierna Inköpta varor och tjänster (1), Bränsle- och energirelaterade aktiviteter (3), Uppströms transport och distribution (4), Avfall genererat i verksamheten (5), Affärsresor (6), Anställdas pendling (7), Nedströms transport och distribution (9) och Slutbehandling av sålda produkter (12).</v>
      </c>
    </row>
    <row r="53">
      <c r="A53" s="76" t="str">
        <f>'Main 2.1'!A54</f>
        <v>Fortnox</v>
      </c>
      <c r="B53" s="150" t="str">
        <f>'Main 2.1'!D54</f>
        <v>https://mb.cision.com/Main/15293/3947623/2677237.pdf</v>
      </c>
      <c r="C53" s="96">
        <f>'Main 2.1'!N54</f>
        <v>2023</v>
      </c>
      <c r="D53" s="76">
        <f>'Main 2.1'!O54</f>
        <v>27</v>
      </c>
      <c r="E53" s="76" t="str">
        <f>'Main 2.1'!P54</f>
        <v>MB</v>
      </c>
      <c r="F53" s="76">
        <f>'Main 2.1'!Q54</f>
        <v>2419</v>
      </c>
      <c r="G53" s="76" t="str">
        <f>'Main 2.1'!R54</f>
        <v>Fortnox rapporterar utsläpp i Scope 3 från kategorierna Inköpta varor och tjänster (1), Kapitalvaror (2), Bränsle- och energirelaterade aktiviteter (3), Uppströms transport och distribution (4), Affärsresor (6) och Anställdas pendling (7).</v>
      </c>
    </row>
    <row r="54">
      <c r="A54" s="76" t="str">
        <f>'Main 2.1'!A55</f>
        <v>Getinge</v>
      </c>
      <c r="B54" s="150" t="str">
        <f>'Main 2.1'!D55</f>
        <v>https://www.getinge.com/dam/corporate/documents/investors/annual-reports/english/getinge-annual-report-2023-en-global.pdf</v>
      </c>
      <c r="C54" s="96">
        <f>'Main 2.1'!N55</f>
        <v>2023</v>
      </c>
      <c r="D54" s="76">
        <f>'Main 2.1'!O55</f>
        <v>4509</v>
      </c>
      <c r="E54" s="76" t="str">
        <f>'Main 2.1'!P55</f>
        <v>MB</v>
      </c>
      <c r="F54" s="76" t="str">
        <f>'Main 2.1'!Q55</f>
        <v>n.a</v>
      </c>
      <c r="G54" s="76" t="str">
        <f>'Main 2.1'!R55</f>
        <v>Getinge redovisar inte utsläpp i Scope 3 i sin hållbarhetsrapport. Dessa har beräknats och kommer publiceras på hemsidan under 2024, enligt källan.</v>
      </c>
    </row>
    <row r="55">
      <c r="A55" s="76" t="str">
        <f>'Main 2.1'!A56</f>
        <v>Green Cargo</v>
      </c>
      <c r="B55" s="150" t="str">
        <f>'Main 2.1'!D56</f>
        <v>https://www.greencargo.com/download/18.4ae4bf8818e5f8e8143d024/1711607772145/Green%20Cargo%20%C3%85rs-%20och%20h%C3%A5llbarhetsredovisning%202023.pdf</v>
      </c>
      <c r="C55" s="96">
        <f>'Main 2.1'!N56</f>
        <v>2023</v>
      </c>
      <c r="D55" s="76">
        <f>'Main 2.1'!O56</f>
        <v>22896</v>
      </c>
      <c r="E55" s="76" t="str">
        <f>'Main 2.1'!P56</f>
        <v>LB</v>
      </c>
      <c r="F55" s="76">
        <f>'Main 2.1'!Q56</f>
        <v>493</v>
      </c>
      <c r="G55" s="76" t="str">
        <f>'Main 2.1'!R56</f>
        <v>Green Cargo redovisar utsläpp i Scope 3 kopplat till Nedströms Transport och Distribution (9). Det klargörs att Scope 3 inte är en fullständig redovisning. Utsläppen i Scope 2 redovisas med platsbaserad beräkningsmetod.</v>
      </c>
    </row>
    <row r="56">
      <c r="A56" s="76" t="str">
        <f>'Main 2.1'!A57</f>
        <v>H&amp;M</v>
      </c>
      <c r="B56" s="150" t="str">
        <f>'Main 2.1'!D57</f>
        <v>https://hmgroup.com/wp-content/uploads/2024/03/HM-Group-Sustainability-Disclosure-2023.pdf</v>
      </c>
      <c r="C56" s="96">
        <f>'Main 2.1'!N57</f>
        <v>2023</v>
      </c>
      <c r="D56" s="76">
        <f>'Main 2.1'!O57</f>
        <v>54805</v>
      </c>
      <c r="E56" s="76" t="str">
        <f>'Main 2.1'!P57</f>
        <v>MB</v>
      </c>
      <c r="F56" s="76">
        <f>'Main 2.1'!Q57</f>
        <v>8532000</v>
      </c>
      <c r="G56" s="76" t="str">
        <f>'Main 2.1'!R57</f>
        <v>H&amp;M anger i sin rapport att de inte inkluderar följande kategorier, eftersom de inte har betydande utsläpp från dem: Kapitalvaror (2), Uppströms leasade tillgångar (8), Bearbetning av sålda produkter (10) och Nedströms leasade tillgångar (13).</v>
      </c>
    </row>
    <row r="57">
      <c r="A57" s="76" t="str">
        <f>'Main 2.1'!A58</f>
        <v>Handelsbanken</v>
      </c>
      <c r="B57" s="151" t="str">
        <f>'Main 2.1'!D58</f>
        <v>https://www.handelsbanken.com/tron/xgpu/info/contents/v1/document/76-169033</v>
      </c>
      <c r="C57" s="96">
        <f>'Main 2.1'!N58</f>
        <v>2023</v>
      </c>
      <c r="D57" s="76">
        <f>'Main 2.1'!O58</f>
        <v>2449</v>
      </c>
      <c r="E57" s="76" t="str">
        <f>'Main 2.1'!P58</f>
        <v>MB</v>
      </c>
      <c r="F57" s="76">
        <f>'Main 2.1'!Q58</f>
        <v>845278</v>
      </c>
      <c r="G57" s="76" t="str">
        <f>'Main 2.1'!R58</f>
        <v>Handelsbanken redovisar inte utsläpp i Scope 3 uppdelat på GHG-protokollets kategorier. Angivna utsläppskällor är tjänsteresor, transport, papperskonsumtion, vattenkonsumtion, uppströms utsläpp från elektricitetsanvändning, och inköpt IT-utrustning (exklusive nätverksutrustning). Finansierarade utsläpp inkluderar Bilar, Bolån, Kommersiella fastigheter och Energiproduktion. Finansierade utsläpp gäller 2023 och beräkningen täcker 88.5% av kategori 15. </v>
      </c>
    </row>
    <row r="58">
      <c r="A58" s="76" t="str">
        <f>'Main 2.1'!A59</f>
        <v>Hemnet Group</v>
      </c>
      <c r="B58" s="150" t="str">
        <f>'Main 2.1'!D59</f>
        <v>https://www.hemnetgroup.se/files/PDF/Annual-reports/2023/Hemnet_AB_AnnualReport_2023.pdf</v>
      </c>
      <c r="C58" s="96">
        <f>'Main 2.1'!N59</f>
        <v>2023</v>
      </c>
      <c r="D58" s="96">
        <f>'Main 2.1'!O59</f>
        <v>0.31</v>
      </c>
      <c r="E58" s="96" t="str">
        <f>'Main 2.1'!P59</f>
        <v>MB</v>
      </c>
      <c r="F58" s="106">
        <f>'Main 2.1'!Q59</f>
        <v>1884.818</v>
      </c>
      <c r="G58" s="96" t="str">
        <f>'Main 2.1'!R59</f>
        <v>Hemnet Group rapporterar utsläpp i Scope 3 från kategorierna Inköpta varor och tjänster (1), Kapitalvaror (2), Bränsle- och energirelaterade aktiviteter (3), Uppströms transport och distribution (4), Avfall genererat i verksamheten (5), Affärsresor (6), Anställdas pendling (7) och Användning av sålda produkter (11).</v>
      </c>
    </row>
    <row r="59">
      <c r="A59" s="76" t="str">
        <f>'Main 2.1'!A60</f>
        <v>Hexagon</v>
      </c>
      <c r="B59" s="150" t="str">
        <f>'Main 2.1'!D60</f>
        <v>https://bynder.hexagon.com/m/58ee0a6a069c9e30/original/2023-Sustainability-Report.pdf</v>
      </c>
      <c r="C59" s="96">
        <f>'Main 2.1'!N60</f>
        <v>2023</v>
      </c>
      <c r="D59" s="76">
        <f>'Main 2.1'!O60</f>
        <v>47304</v>
      </c>
      <c r="E59" s="76" t="str">
        <f>'Main 2.1'!P60</f>
        <v>MB</v>
      </c>
      <c r="F59" s="76">
        <f>'Main 2.1'!Q60</f>
        <v>362351</v>
      </c>
      <c r="G59" s="76" t="str">
        <f>'Main 2.1'!R60</f>
        <v>Hexagon rapporterar utsläpp i Scope 3 från alla relevant kategorier, vilket inkluderar Inköpta varor och tjänster (1), Kapitalvaror (2), Bränsle- och energirelaterade aktiviteter (3), Uppströms transport och distribution (4), Avfall genererat i verksamheten (5), Affärsresor (6), Anställdas pendling (7), Nedströms transport och distribution (9), Användning av sålda produkter (11) och Slutbehandling av sålda produkter (12).</v>
      </c>
    </row>
    <row r="60">
      <c r="A60" s="76" t="str">
        <f>'Main 2.1'!A61</f>
        <v>Hexpol</v>
      </c>
      <c r="B60" s="150" t="str">
        <f>'Main 2.1'!D61</f>
        <v>https://vp300.alertir.com/afw/files/press/hexpol/202403262143-1.pdf</v>
      </c>
      <c r="C60" s="96">
        <f>'Main 2.1'!N61</f>
        <v>2023</v>
      </c>
      <c r="D60" s="76">
        <f>'Main 2.1'!O61</f>
        <v>90400</v>
      </c>
      <c r="E60" s="76" t="str">
        <f>'Main 2.1'!P61</f>
        <v>MB</v>
      </c>
      <c r="F60" s="76">
        <f>'Main 2.1'!Q61</f>
        <v>123400</v>
      </c>
      <c r="G60" s="76" t="str">
        <f>'Main 2.1'!R61</f>
        <v>Hexpol anger att Scope 3 inte är komplett redovisat. De redovisade utsläppen i Scope 3 är inte uppdelade per kategori.</v>
      </c>
    </row>
    <row r="61">
      <c r="A61" s="76" t="str">
        <f>'Main 2.1'!A62</f>
        <v>HMS Networks</v>
      </c>
      <c r="B61" s="150" t="str">
        <f>'Main 2.1'!D62</f>
        <v>https://www.hms-networks.com/docs/librariesprovider6/annual-reports/annual-reports-(english)/hms-networks-annual-report-2023---klickbar.pdf?sfvrsn=84496d7_5</v>
      </c>
      <c r="C61" s="96">
        <f>'Main 2.1'!N62</f>
        <v>2023</v>
      </c>
      <c r="D61" s="76">
        <f>'Main 2.1'!O62</f>
        <v>607</v>
      </c>
      <c r="E61" s="76" t="str">
        <f>'Main 2.1'!P62</f>
        <v>MB</v>
      </c>
      <c r="F61" s="76">
        <f>'Main 2.1'!Q62</f>
        <v>82378</v>
      </c>
      <c r="G61" s="76" t="str">
        <f>'Main 2.1'!R62</f>
        <v>HMS Networks rapporterar utsläpp i Scope 3 från kategorierna Inköpta varor och tjänster (1), Kapitalvaror (2), Bränsle- och energirelaterade aktiviteter (3), Uppströms transport och distribution (4), Avfall genererat i verksamheten (5), Affärsresor (6), Anställdas pendling (7), Nedströms transport och distribution (9), Användning av sålda produkter (11), och Slutbehandling av sålda produkter (12).</v>
      </c>
    </row>
    <row r="62">
      <c r="A62" s="76" t="str">
        <f>'Main 2.1'!A63</f>
        <v>Holmen</v>
      </c>
      <c r="B62" s="150" t="str">
        <f>'Main 2.1'!D63</f>
        <v>http://investors.holmen.com/afw/files/press/holmen/202403061245-1.pdf</v>
      </c>
      <c r="C62" s="96">
        <f>'Main 2.1'!N63</f>
        <v>2023</v>
      </c>
      <c r="D62" s="76">
        <f>'Main 2.1'!O63</f>
        <v>66000</v>
      </c>
      <c r="E62" s="76" t="str">
        <f>'Main 2.1'!P63</f>
        <v>MB</v>
      </c>
      <c r="F62" s="76">
        <f>'Main 2.1'!Q63</f>
        <v>609000</v>
      </c>
      <c r="G62" s="76" t="str">
        <f>'Main 2.1'!R63</f>
        <v>Holmen rapporterar utsläpp i Scope 3 från kategorierna Inköpta varor och tjänster (1), Kapitalvaror (2), Bränsle- och energirelaterade aktiviteter (3), Uppströms transport och distribution (4), Affärsresor (6), Anställdas pendling (7), och Nedströms transport och distribution (9).</v>
      </c>
    </row>
    <row r="63">
      <c r="A63" s="76" t="str">
        <f>'Main 2.1'!A64</f>
        <v>Hufvudstaden</v>
      </c>
      <c r="B63" s="150" t="str">
        <f>'Main 2.1'!D64</f>
        <v>https://hufvudstaden.se/contentassets/c0590cba1eea4ba2b462650410bb3371/hufvudstadens-ars--och-hallbarhetsredovisning-2023</v>
      </c>
      <c r="C63" s="96">
        <f>'Main 2.1'!N64</f>
        <v>2023</v>
      </c>
      <c r="D63" s="76">
        <f>'Main 2.1'!O64</f>
        <v>959</v>
      </c>
      <c r="E63" s="76" t="str">
        <f>'Main 2.1'!P64</f>
        <v>MB</v>
      </c>
      <c r="F63" s="76">
        <f>'Main 2.1'!Q64</f>
        <v>4617</v>
      </c>
      <c r="G63" s="76" t="str">
        <f>'Main 2.1'!R64</f>
        <v>Hufvudstaden rapporterar inte utsläpp i Scope 3 uppdelat i GHG-protokollets kategorier. Utsläppen anges enligt följande kategorier: Fastighetsverksamhet - Lokalanpassningar, Särskilda projekt, Avfall från hyresgäster, Avfall från byggpojekt, Energi och bränsle, Hyresgästel och Tjänsteresor, och NK Retail_x001a_. </v>
      </c>
    </row>
    <row r="64">
      <c r="A64" s="76" t="str">
        <f>'Main 2.1'!A65</f>
        <v>Husqvarna</v>
      </c>
      <c r="B64" s="150" t="str">
        <f>'Main 2.1'!D65</f>
        <v>https://husqvarna-v2.prod-mid-euw3.investis.com/sites/husqvarna/files/2024-03/Husqvarna_Annual_and_Sustainability_Report_2023.pdf</v>
      </c>
      <c r="C64" s="96">
        <f>'Main 2.1'!N65</f>
        <v>2023</v>
      </c>
      <c r="D64" s="76">
        <f>'Main 2.1'!O65</f>
        <v>31239</v>
      </c>
      <c r="E64" s="76" t="str">
        <f>'Main 2.1'!P65</f>
        <v>MB</v>
      </c>
      <c r="F64" s="76">
        <f>'Main 2.1'!Q65</f>
        <v>3771770</v>
      </c>
      <c r="G64" s="76" t="str">
        <f>'Main 2.1'!R65</f>
        <v>Husqvarna rapporterar utsläpp i Scope 3 i kategorier som är liknande GHG-protokollet. Kategorierna som anges är Affärsresor, Transport, Leverantörer, och Användning av sålda produkter. </v>
      </c>
    </row>
    <row r="65">
      <c r="A65" s="76" t="str">
        <f>'Main 2.1'!A66</f>
        <v>ICA Gruppen</v>
      </c>
      <c r="B65" s="150" t="str">
        <f>'Main 2.1'!D66</f>
        <v>https://report.icagruppen.se/media/g2ep3qxq/ica-gruppen-a-rsredovisning-2023.pdf</v>
      </c>
      <c r="C65" s="96">
        <f>'Main 2.1'!N66</f>
        <v>2023</v>
      </c>
      <c r="D65" s="76">
        <f>'Main 2.1'!O66</f>
        <v>12456</v>
      </c>
      <c r="E65" s="76" t="str">
        <f>'Main 2.1'!P66</f>
        <v>?</v>
      </c>
      <c r="F65" s="76">
        <f>'Main 2.1'!Q66</f>
        <v>80431</v>
      </c>
      <c r="G65" s="76" t="str">
        <f>'Main 2.1'!R66</f>
        <v>ICA Gruppen anger inte om det är marknadsbaserad eller platsbaserad beräkningsmetod som används för Scope 2. I Scope 3 rapporteras utsläpp från kategorierna Uppströms transport och distribution (4), Affärsresor (6) och Franchiser (14).</v>
      </c>
    </row>
    <row r="66">
      <c r="A66" s="76" t="str">
        <f>'Main 2.1'!A67</f>
        <v>IKEA</v>
      </c>
      <c r="B66" s="150" t="str">
        <f>'Main 2.1'!D67</f>
        <v>https://www.ikea.com/global/en/images/IKEA_CLIMATE_Report_FY_23_20240125_a5a1535f4e.pdf</v>
      </c>
      <c r="C66" s="96">
        <f>'Main 2.1'!N67</f>
        <v>2023</v>
      </c>
      <c r="D66" s="76">
        <f>'Main 2.1'!O67</f>
        <v>79088</v>
      </c>
      <c r="E66" s="76" t="str">
        <f>'Main 2.1'!P67</f>
        <v>MB</v>
      </c>
      <c r="F66" s="76">
        <f>'Main 2.1'!Q67</f>
        <v>23329091</v>
      </c>
      <c r="G66" s="76" t="str">
        <f>'Main 2.1'!R67</f>
        <v>IKEA redovisar utsläpp från alla relevanta kategorier i Scope 3. </v>
      </c>
    </row>
    <row r="67">
      <c r="A67" s="76" t="str">
        <f>'Main 2.1'!A68</f>
        <v>Industrivärden</v>
      </c>
      <c r="B67" s="151" t="str">
        <f>'Main 2.1'!D68</f>
        <v>https://www.industrivarden.se/globalassets/hallbarhetsrapporter/svenska/hallbarhetsrapport_2023.pdf</v>
      </c>
      <c r="C67" s="96">
        <f>'Main 2.1'!N68</f>
        <v>2023</v>
      </c>
      <c r="D67" s="76">
        <f>'Main 2.1'!O68</f>
        <v>22</v>
      </c>
      <c r="E67" s="76" t="str">
        <f>'Main 2.1'!P68</f>
        <v>MB</v>
      </c>
      <c r="F67" s="76">
        <f>'Main 2.1'!Q68</f>
        <v>16</v>
      </c>
      <c r="G67" s="76" t="str">
        <f>'Main 2.1'!R68</f>
        <v>Industrivärden rapporterar utsläpp i Scope 3 från "tjänsteresor, publikationer m m". Utsläpp från portföljbolagen som faller under Investeringar (15) visas endast i en graf, vilket gör att ett exakt värde inte kan avläsas. </v>
      </c>
    </row>
    <row r="68">
      <c r="A68" s="76" t="str">
        <f>'Main 2.1'!A69</f>
        <v>Indutrade</v>
      </c>
      <c r="B68" s="150" t="str">
        <f>'Main 2.1'!D69</f>
        <v>https://www.indutrade.com/contentassets/01748e414d174273911c3ba75aeed4c5/indutrades-annual-report-and-sustainability-report-2023.pdf</v>
      </c>
      <c r="C68" s="96">
        <f>'Main 2.1'!N69</f>
        <v>2023</v>
      </c>
      <c r="D68" s="76">
        <f>'Main 2.1'!O69</f>
        <v>17737</v>
      </c>
      <c r="E68" s="76" t="str">
        <f>'Main 2.1'!P69</f>
        <v>MB</v>
      </c>
      <c r="F68" s="76">
        <f>'Main 2.1'!Q69</f>
        <v>34842</v>
      </c>
      <c r="G68" s="76" t="str">
        <f>'Main 2.1'!R69</f>
        <v>Indutrade redovisar utsläpp i Scope 3 från kategorierna Bränsle- och energirelaterade aktiviteter (3), Uppströms transport och distribution (4) samt Affärsresor (6) från flyg.</v>
      </c>
    </row>
    <row r="69">
      <c r="A69" s="76" t="str">
        <f>'Main 2.1'!A70</f>
        <v>Infranord</v>
      </c>
      <c r="B69" s="150" t="str">
        <f>'Main 2.1'!D70</f>
        <v>https://www.infranord.se/media/5zpoa0yg/infranord_a-r23.pdf</v>
      </c>
      <c r="C69" s="96">
        <f>'Main 2.1'!N70</f>
        <v>2023</v>
      </c>
      <c r="D69" s="76">
        <f>'Main 2.1'!O70</f>
        <v>7890</v>
      </c>
      <c r="E69" s="76" t="str">
        <f>'Main 2.1'!P70</f>
        <v>MB</v>
      </c>
      <c r="F69" s="76" t="str">
        <f>'Main 2.1'!Q70</f>
        <v>n.a</v>
      </c>
      <c r="G69" s="76" t="str">
        <f>'Main 2.1'!R70</f>
        <v>Infranord redovisar inga utsläpp i Scope 3. </v>
      </c>
    </row>
    <row r="70">
      <c r="A70" s="76" t="str">
        <f>'Main 2.1'!A71</f>
        <v>Instalco</v>
      </c>
      <c r="B70" s="150" t="str">
        <f>'Main 2.1'!D71</f>
        <v>https://instalco.se/media/2labqz2y/eng-hallbarhetsrapport_2023.pdf</v>
      </c>
      <c r="C70" s="96">
        <f>'Main 2.1'!N71</f>
        <v>2023</v>
      </c>
      <c r="D70" s="76" t="str">
        <f>'Main 2.1'!O71</f>
        <v>n.a</v>
      </c>
      <c r="E70" s="76" t="str">
        <f>'Main 2.1'!P71</f>
        <v>n.a</v>
      </c>
      <c r="F70" s="76" t="str">
        <f>'Main 2.1'!Q71</f>
        <v>n.a</v>
      </c>
      <c r="G70" s="76" t="str">
        <f>'Main 2.1'!R71</f>
        <v>Instalco rapporterar inte utsläpp av växthusgaser.</v>
      </c>
    </row>
    <row r="71">
      <c r="A71" s="96" t="str">
        <f>'Main 2.1'!A72</f>
        <v>International Petroleum Corp.</v>
      </c>
      <c r="B71" s="76" t="str">
        <f>'Main 2.1'!D72</f>
        <v/>
      </c>
      <c r="C71" s="96">
        <f>'Main 2.1'!N72</f>
        <v>2022</v>
      </c>
      <c r="D71" s="76">
        <f>'Main 2.1'!O72</f>
        <v>915424</v>
      </c>
      <c r="E71" s="76" t="str">
        <f>'Main 2.1'!P72</f>
        <v>MB</v>
      </c>
      <c r="F71" s="76">
        <f>'Main 2.1'!Q72</f>
        <v>28192</v>
      </c>
      <c r="G71" s="76" t="str">
        <f>'Main 2.1'!R72</f>
        <v>International Petroleum Corporation redovisar utsläpp i scope 3 från utsläppskällorna 'Drilling activities', 'Offshore travel and logistics', 'Trucks' och 'Business travel by air'. Värdet är från 2022.</v>
      </c>
    </row>
    <row r="72">
      <c r="A72" s="76" t="str">
        <f>'Main 2.1'!A73</f>
        <v>Intrum</v>
      </c>
      <c r="B72" s="150" t="str">
        <f>'Main 2.1'!D73</f>
        <v>https://www.intrum.com/media/bt4l5crg/intrum-asr23.pdf</v>
      </c>
      <c r="C72" s="96">
        <f>'Main 2.1'!N73</f>
        <v>2023</v>
      </c>
      <c r="D72" s="76">
        <f>'Main 2.1'!O73</f>
        <v>2336</v>
      </c>
      <c r="E72" s="76" t="str">
        <f>'Main 2.1'!P73</f>
        <v>MB</v>
      </c>
      <c r="F72" s="76">
        <f>'Main 2.1'!Q73</f>
        <v>12220</v>
      </c>
      <c r="G72" s="76" t="str">
        <f>'Main 2.1'!R73</f>
        <v>Intrum rapporterar utsläpp i Scope 3 från kategorierna Inköpta varor och tjänster (1), Bränsle- och energirelaterade aktiviteter (3), Affärsresor (6) och Anställdas pendling (7).</v>
      </c>
    </row>
    <row r="73">
      <c r="A73" s="76" t="str">
        <f>'Main 2.1'!A74</f>
        <v>Investor</v>
      </c>
      <c r="B73" s="150" t="str">
        <f>'Main 2.1'!D74</f>
        <v>https://vp053.alertir.com/afw/files/press/investor/202403273148-1.pdf</v>
      </c>
      <c r="C73" s="96">
        <f>'Main 2.1'!N74</f>
        <v>2023</v>
      </c>
      <c r="D73" s="76">
        <f>'Main 2.1'!O74</f>
        <v>22</v>
      </c>
      <c r="E73" s="76" t="str">
        <f>'Main 2.1'!P74</f>
        <v>MB</v>
      </c>
      <c r="F73" s="76">
        <f>'Main 2.1'!Q74</f>
        <v>191335</v>
      </c>
      <c r="G73" s="76" t="str">
        <f>'Main 2.1'!R74</f>
        <v>Investor rapporterar utsläpp i Scope 3 från kategorierna Inköpta varor och tjänster (1), Kapitalvaror (2), Bränsle- och energirelaterade aktiviteter (3), Affärsresor (6), Anställdas pendling (7), och Investeringar (15).</v>
      </c>
    </row>
    <row r="74">
      <c r="A74" s="76" t="str">
        <f>'Main 2.1'!A75</f>
        <v>JM</v>
      </c>
      <c r="B74" s="150" t="str">
        <f>'Main 2.1'!D75</f>
        <v>https://www.jm.se/externalfiles/cision/5E4C4DFE7720B70B/wkr0006.pdf</v>
      </c>
      <c r="C74" s="96">
        <f>'Main 2.1'!N75</f>
        <v>2023</v>
      </c>
      <c r="D74" s="76">
        <f>'Main 2.1'!O75</f>
        <v>3706</v>
      </c>
      <c r="E74" s="76" t="str">
        <f>'Main 2.1'!P75</f>
        <v>MB</v>
      </c>
      <c r="F74" s="76">
        <f>'Main 2.1'!Q75</f>
        <v>66399</v>
      </c>
      <c r="G74" s="76" t="str">
        <f>'Main 2.1'!R75</f>
        <v>JM redovisar utsläpp i Scope 3 från kategorierna Inköpta varor och tjänster (1), Kapitalvaror (2), Bränsle- och energirelaterade aktiviteter (3), Uppströms transport och distribution (4), Avfall genererat i verksamheten (5), Affärsresor (6),  Uppströms leasade tillgångar (8) och Nedströms leasade tillgångar (13).</v>
      </c>
    </row>
    <row r="75">
      <c r="A75" s="76" t="str">
        <f>'Main 2.1'!A76</f>
        <v>Kindred Group</v>
      </c>
      <c r="B75" s="150" t="str">
        <f>'Main 2.1'!D76</f>
        <v>https://www.kindredgroup.com/globalassets/documents/investor-relations-related-documents/financial-reports/2023/asr/kindred-group-annual-and-sustainability-report-2023.pdf</v>
      </c>
      <c r="C75" s="96">
        <f>'Main 2.1'!N76</f>
        <v>2023</v>
      </c>
      <c r="D75" s="76">
        <f>'Main 2.1'!O76</f>
        <v>551.1</v>
      </c>
      <c r="E75" s="76" t="str">
        <f>'Main 2.1'!P76</f>
        <v>MB</v>
      </c>
      <c r="F75" s="76">
        <f>'Main 2.1'!Q76</f>
        <v>4487.8</v>
      </c>
      <c r="G75" s="76" t="str">
        <f>'Main 2.1'!R76</f>
        <v>Kindred Group redovisar utsläpp i Scope 3 från kategorierna Avfall genererat i verksamheten (5), Affärsresor (6) och Anställdas pendling (7), samt från "Upphandling". </v>
      </c>
    </row>
    <row r="76">
      <c r="A76" s="76" t="str">
        <f>'Main 2.1'!A77</f>
        <v>Kinnevik</v>
      </c>
      <c r="B76" s="150" t="str">
        <f>'Main 2.1'!D77</f>
        <v>https://www.kinnevik.com/files/mfn/c534f5b4-c274-46a1-a7a5-61da9da7be9c/annual-sustainability-report-2023.pdf</v>
      </c>
      <c r="C76" s="96">
        <f>'Main 2.1'!N77</f>
        <v>2023</v>
      </c>
      <c r="D76" s="76">
        <f>'Main 2.1'!O77</f>
        <v>9</v>
      </c>
      <c r="E76" s="76" t="str">
        <f>'Main 2.1'!P77</f>
        <v>MB</v>
      </c>
      <c r="F76" s="76">
        <f>'Main 2.1'!Q77</f>
        <v>8468</v>
      </c>
      <c r="G76" s="76" t="str">
        <f>'Main 2.1'!R77</f>
        <v>Kinnevik redovisar utsläpp i Scope 3 från kategorierna Inköpta varor och tjänster (1), Bränsle- och energirelaterade aktiviteter (3), Avfall genererat i verksamheten (5), Affärsresor (6), Anställdas pendling (7), Uppströms leasade tillgångar (8), Nedströms leasade tillgångar (13) och Investeringar (15). Utsläpp från Investeringar är från 2022.</v>
      </c>
    </row>
    <row r="77">
      <c r="A77" s="76" t="str">
        <f>'Main 2.1'!A78</f>
        <v>Lagercrantz Group</v>
      </c>
      <c r="B77" s="150" t="str">
        <f>'Main 2.1'!D78</f>
        <v>https://www.lagercrantz.com/sites/lagercrantz/files/files/Lagercrantz%20Group%20H%C3%A5llbarhetsrapport%202022_23_1.pdf</v>
      </c>
      <c r="C77" s="96">
        <f>'Main 2.1'!N78</f>
        <v>2023</v>
      </c>
      <c r="D77" s="76">
        <f>'Main 2.1'!O78</f>
        <v>5159</v>
      </c>
      <c r="E77" s="76" t="str">
        <f>'Main 2.1'!P78</f>
        <v>MB</v>
      </c>
      <c r="F77" s="76">
        <f>'Main 2.1'!Q78</f>
        <v>15812</v>
      </c>
      <c r="G77" s="76" t="str">
        <f>'Main 2.1'!R78</f>
        <v>Lagercrantz Group redovisar utsläpp i Scope 3 från kategorierna Bränsle- och energirelaterade aktiviteter (3), Uppströms transport och distribution (4), Uppströms leasade tillgångar (8) och Nedströms transport och distribution (9). Lagercrantz Group tillämpar brutet räkenskapsår, och därför är de redovisade utsläppen i den senaste rapporten från 2022. </v>
      </c>
    </row>
    <row r="78">
      <c r="A78" s="76" t="str">
        <f>'Main 2.1'!A79</f>
        <v>Lantmännen</v>
      </c>
      <c r="B78" s="151" t="str">
        <f>'Main 2.1'!D79</f>
        <v>https://www.lantmannen.se/siteassets/documents/01-om-lantmannen/press-och-nyheter/publikationer/arsredovisningar/ars-och-hallbarhetsredovisning-2023.pdf</v>
      </c>
      <c r="C78" s="96">
        <f>'Main 2.1'!N79</f>
        <v>2023</v>
      </c>
      <c r="D78" s="76">
        <f>'Main 2.1'!O79</f>
        <v>79100</v>
      </c>
      <c r="E78" s="76" t="str">
        <f>'Main 2.1'!P79</f>
        <v>MB</v>
      </c>
      <c r="F78" s="76">
        <f>'Main 2.1'!Q79</f>
        <v>166500</v>
      </c>
      <c r="G78" s="76" t="str">
        <f>'Main 2.1'!R79</f>
        <v>Lantmännen redovisar utsläpp i Scope 3 från kategorierna Bränsle- och energirelaterade aktiviteter (3), Uppströms transport och distribution (4), och Affärsresor (6). </v>
      </c>
    </row>
    <row r="79">
      <c r="A79" s="76" t="str">
        <f>'Main 2.1'!A80</f>
        <v>Latour</v>
      </c>
      <c r="B79" s="150" t="str">
        <f>'Main 2.1'!D80</f>
        <v>https://vp302.alertir.com/afw/files/press/latour/202403219568-1.pdf</v>
      </c>
      <c r="C79" s="96">
        <f>'Main 2.1'!N80</f>
        <v>2023</v>
      </c>
      <c r="D79" s="76">
        <f>'Main 2.1'!O80</f>
        <v>19029</v>
      </c>
      <c r="E79" s="76" t="str">
        <f>'Main 2.1'!P80</f>
        <v>MB</v>
      </c>
      <c r="F79" s="76">
        <f>'Main 2.1'!Q80</f>
        <v>58477.22</v>
      </c>
      <c r="G79" s="76" t="str">
        <f>'Main 2.1'!R80</f>
        <v>Utsläppen i Scope 1 och Scope 2 inkluderar moderbolaget Investment AB Latour och industrirörelsen (helägda bolag). I Scope 3 redovisas utsläpp från moderbolaget Investment AB Latour från kategorierna Inköpta varor och tjänster (1), Tjänsteresor (6), Anställdas pendling (7) samt Investeringar (15). Rapporten anger Investeringars utsläpp från 2022, här visas ett senare sammanställt värde för 2023.</v>
      </c>
    </row>
    <row r="80">
      <c r="A80" s="76" t="str">
        <f>'Main 2.1'!A81</f>
        <v>Lifco</v>
      </c>
      <c r="B80" s="150" t="str">
        <f>'Main 2.1'!D81</f>
        <v>https://network.s-z.se/app/uploads/sites/16/lifco_annual_report_2023.pdf</v>
      </c>
      <c r="C80" s="96">
        <f>'Main 2.1'!N81</f>
        <v>2023</v>
      </c>
      <c r="D80" s="76">
        <f>'Main 2.1'!O81</f>
        <v>16033</v>
      </c>
      <c r="E80" s="76" t="str">
        <f>'Main 2.1'!P81</f>
        <v>?</v>
      </c>
      <c r="F80" s="76">
        <f>'Main 2.1'!Q81</f>
        <v>13251</v>
      </c>
      <c r="G80" s="76" t="str">
        <f>'Main 2.1'!R81</f>
        <v>Lifco anger inte om det är marknadsbaserad eller platsbaserad beräkningsmetod som används för Scope 2. I Scope 3 rapporteras utsläpp från kategorierna Bränsle- och energirelaterade aktiviteter (3), Affärsresor (6) och Anställdas pendling (7).</v>
      </c>
    </row>
    <row r="81">
      <c r="A81" s="76" t="str">
        <f>'Main 2.1'!A82</f>
        <v>Lindab International</v>
      </c>
      <c r="B81" s="150" t="str">
        <f>'Main 2.1'!D82</f>
        <v>https://www.lindabgroup.com/globalassets/media/group/documents/sustainability/hallbarhetsrapport_2023.pdf?epslanguage=sv</v>
      </c>
      <c r="C81" s="96">
        <f>'Main 2.1'!N82</f>
        <v>2023</v>
      </c>
      <c r="D81" s="76">
        <f>'Main 2.1'!O82</f>
        <v>21918</v>
      </c>
      <c r="E81" s="76" t="str">
        <f>'Main 2.1'!P82</f>
        <v>MB</v>
      </c>
      <c r="F81" s="76">
        <f>'Main 2.1'!Q82</f>
        <v>1137193</v>
      </c>
      <c r="G81" s="76" t="str">
        <f>'Main 2.1'!R82</f>
        <v>Lindab redovisar inte utsläppen i Scope 3 uppdelat per kategori.</v>
      </c>
    </row>
    <row r="82">
      <c r="A82" s="96" t="str">
        <f>'Main 2.1'!A83</f>
        <v>LKAB</v>
      </c>
      <c r="B82" s="150" t="str">
        <f>'Main 2.1'!D83</f>
        <v>https://lkab.com/wp-content/uploads/2024/03/LKAB_2023_ars-och-hallbarhetsredovisning.pdf</v>
      </c>
      <c r="C82" s="96">
        <f>'Main 2.1'!N83</f>
        <v>2023</v>
      </c>
      <c r="D82" s="76">
        <f>'Main 2.1'!O83</f>
        <v>645300</v>
      </c>
      <c r="E82" s="76" t="str">
        <f>'Main 2.1'!P83</f>
        <v>MB</v>
      </c>
      <c r="F82" s="76" t="str">
        <f>'Main 2.1'!Q83</f>
        <v>n.a</v>
      </c>
      <c r="G82" s="76" t="str">
        <f>'Main 2.1'!R83</f>
        <v>LKAB redovisar inte utsläpp i Scope 3.</v>
      </c>
    </row>
    <row r="83">
      <c r="A83" s="76" t="str">
        <f>'Main 2.1'!A84</f>
        <v>Loomis</v>
      </c>
      <c r="B83" s="150" t="str">
        <f>'Main 2.1'!D84</f>
        <v>https://www.loomis.com/sites/loomis-corp/files/documents/Loomis_%C3%85rs_och_h%C3%A5llbarhetsredovisning_2023.pdf</v>
      </c>
      <c r="C83" s="96">
        <f>'Main 2.1'!N84</f>
        <v>2023</v>
      </c>
      <c r="D83" s="76">
        <f>'Main 2.1'!O84</f>
        <v>155225</v>
      </c>
      <c r="E83" s="76" t="str">
        <f>'Main 2.1'!P84</f>
        <v>MB</v>
      </c>
      <c r="F83" s="76" t="str">
        <f>'Main 2.1'!Q84</f>
        <v>n.a</v>
      </c>
      <c r="G83" s="76" t="str">
        <f>'Main 2.1'!R84</f>
        <v>Loomis redovisar inte utsläpp i Scope 3.</v>
      </c>
    </row>
    <row r="84">
      <c r="A84" s="76" t="str">
        <f>'Main 2.1'!A85</f>
        <v>Lundbergföretagen (koncern)</v>
      </c>
      <c r="B84" s="150" t="str">
        <f>'Main 2.1'!D85</f>
        <v>https://www.lundbergforetagen.se/sites/default/files/files/Lundbergs_ha%CC%8Allbarhetsrapport_2023webb.pdf</v>
      </c>
      <c r="C84" s="96">
        <f>'Main 2.1'!N85</f>
        <v>2023</v>
      </c>
      <c r="D84" s="76">
        <f>'Main 2.1'!O85</f>
        <v>73122</v>
      </c>
      <c r="E84" s="76" t="str">
        <f>'Main 2.1'!P85</f>
        <v>MB</v>
      </c>
      <c r="F84" s="76">
        <f>'Main 2.1'!Q85</f>
        <v>629592</v>
      </c>
      <c r="G84" s="76" t="str">
        <f>'Main 2.1'!R85</f>
        <v>Lundbergsföretagen redovisar inte utsläppen i Scope 3 uppdelade per kategori. För detaljerad information, se respektive företags redovisning.</v>
      </c>
    </row>
    <row r="85">
      <c r="A85" s="76" t="str">
        <f>'Main 2.1'!A86</f>
        <v>Lundbergs Fastigheter</v>
      </c>
      <c r="B85" s="150" t="str">
        <f>'Main 2.1'!D86</f>
        <v>https://cms.lundbergsfastigheter.se/wp-content/uploads/2024/03/Arsredovisning_2023.pdf</v>
      </c>
      <c r="C85" s="96">
        <f>'Main 2.1'!N86</f>
        <v>2023</v>
      </c>
      <c r="D85" s="76">
        <f>'Main 2.1'!O86</f>
        <v>6144</v>
      </c>
      <c r="E85" s="76" t="str">
        <f>'Main 2.1'!P86</f>
        <v>MB</v>
      </c>
      <c r="F85" s="76">
        <f>'Main 2.1'!Q86</f>
        <v>15787</v>
      </c>
      <c r="G85" s="76" t="str">
        <f>'Main 2.1'!R86</f>
        <v>Lundbergs Fastigheter redovisar utsläpp i Scope 3 från kategorierna Inköpta varor och tjänster (1), Kapitalvaror (2), Bränsle- och energirelaterade aktiviteter (3), Uppströms transport och distribution (4), Avfall genererat i verksamheten (5), Affärsresor (6), Anställdas pendling (7) och Nedströms leasade tillgångar (13). </v>
      </c>
    </row>
    <row r="86">
      <c r="A86" s="76" t="str">
        <f>'Main 2.1'!A87</f>
        <v>Lundin Mining Corp.</v>
      </c>
      <c r="B86" s="76" t="str">
        <f>'Main 2.1'!D87</f>
        <v/>
      </c>
      <c r="C86" s="96">
        <f>'Main 2.1'!N87</f>
        <v>2022</v>
      </c>
      <c r="D86" s="76">
        <f>'Main 2.1'!O87</f>
        <v>858117</v>
      </c>
      <c r="E86" s="76" t="str">
        <f>'Main 2.1'!P87</f>
        <v>MB</v>
      </c>
      <c r="F86" s="76" t="str">
        <f>'Main 2.1'!Q87</f>
        <v>n.a</v>
      </c>
      <c r="G86" s="76" t="str">
        <f>'Main 2.1'!R87</f>
        <v>Lundin mining redovisar inte utsläpp i Scope 3. Värdet är från 2022.</v>
      </c>
    </row>
    <row r="87">
      <c r="A87" s="76" t="str">
        <f>'Main 2.1'!A88</f>
        <v>Medicover</v>
      </c>
      <c r="B87" s="150" t="str">
        <f>'Main 2.1'!D88</f>
        <v>https://vp260.alertir.com/afw/files/press/medicover/202403263088-1.pdf</v>
      </c>
      <c r="C87" s="96">
        <f>'Main 2.1'!N88</f>
        <v>2023</v>
      </c>
      <c r="D87" s="76">
        <f>'Main 2.1'!O88</f>
        <v>74789</v>
      </c>
      <c r="E87" s="76" t="str">
        <f>'Main 2.1'!P88</f>
        <v>MB</v>
      </c>
      <c r="F87" s="76">
        <f>'Main 2.1'!Q88</f>
        <v>360036</v>
      </c>
      <c r="G87" s="76" t="str">
        <f>'Main 2.1'!R88</f>
        <v>Medicover redovisar utsläpp i Scope 3 från kategorierna Inköpta varor och tjänster (1), Kapitalvaror (2), och Uppströms transport och distribution (4). Verksamheten i Belarus är exkluderad från Scope 1 och Scope 2.</v>
      </c>
    </row>
    <row r="88">
      <c r="A88" s="76" t="str">
        <f>'Main 2.1'!A89</f>
        <v>Millicom Int. Cellular</v>
      </c>
      <c r="B88" s="150" t="str">
        <f>'Main 2.1'!D89</f>
        <v>https://www.millicom.com/media/5769/ar-2023-w-mic-sa.pdf</v>
      </c>
      <c r="C88" s="96">
        <f>'Main 2.1'!N89</f>
        <v>2023</v>
      </c>
      <c r="D88" s="76">
        <f>'Main 2.1'!O89</f>
        <v>177197</v>
      </c>
      <c r="E88" s="76" t="str">
        <f>'Main 2.1'!P89</f>
        <v>MB</v>
      </c>
      <c r="F88" s="76">
        <f>'Main 2.1'!Q89</f>
        <v>1386091</v>
      </c>
      <c r="G88" s="76" t="str">
        <f>'Main 2.1'!R89</f>
        <v>Millicom redovisar utsläpp från alla relevanta kategorier i Scope 3. Utsläppen redovisas inte uppdelat per kategori.</v>
      </c>
    </row>
    <row r="89">
      <c r="A89" s="76" t="str">
        <f>'Main 2.1'!A90</f>
        <v>Mips</v>
      </c>
      <c r="B89" s="150" t="str">
        <f>'Main 2.1'!D90</f>
        <v>https://mipscorp.com/files/uploads/2024/03/mips-annual-and-sustainability-report-2023.pdf</v>
      </c>
      <c r="C89" s="96">
        <f>'Main 2.1'!N90</f>
        <v>2023</v>
      </c>
      <c r="D89" s="76">
        <f>'Main 2.1'!O90</f>
        <v>113</v>
      </c>
      <c r="E89" s="76" t="str">
        <f>'Main 2.1'!P90</f>
        <v>MB</v>
      </c>
      <c r="F89" s="76">
        <f>'Main 2.1'!Q90</f>
        <v>4321</v>
      </c>
      <c r="G89" s="76" t="str">
        <f>'Main 2.1'!R90</f>
        <v>Mips redovisar inte utsläppen i Scope 3 uppdelade per kategori. </v>
      </c>
    </row>
    <row r="90">
      <c r="A90" s="96" t="str">
        <f>'Main 2.1'!A91</f>
        <v>MTG</v>
      </c>
      <c r="B90" s="150" t="str">
        <f>'Main 2.1'!D91</f>
        <v>https://mb.cision.com/Main/56/3956401/2710900.pdf</v>
      </c>
      <c r="C90" s="96">
        <f>'Main 2.1'!N91</f>
        <v>2023</v>
      </c>
      <c r="D90" s="76">
        <f>'Main 2.1'!O91</f>
        <v>231.7</v>
      </c>
      <c r="E90" s="76" t="str">
        <f>'Main 2.1'!P91</f>
        <v>MB</v>
      </c>
      <c r="F90" s="76">
        <f>'Main 2.1'!Q91</f>
        <v>1966.1</v>
      </c>
      <c r="G90" s="76" t="str">
        <f>'Main 2.1'!R91</f>
        <v>MTG redovisar utsläpp i Scope 3 från kategorierna Inköpta varor och tjänster (1), Bränsle- och energirelaterade aktiviteter (3), Avfall genererat i verksamheten (5), Affärsresor (6), Anställdas pendling (7) och Uppströms leasade tillgångar (8).</v>
      </c>
    </row>
    <row r="91">
      <c r="A91" s="76" t="str">
        <f>'Main 2.1'!A92</f>
        <v>Munters Group</v>
      </c>
      <c r="B91" s="150" t="str">
        <f>'Main 2.1'!D92</f>
        <v>https://www.munters.com/globalassets/ir/annual-reports/new-folder/new-folder/munters-annual-and-sustainability-report-2023.pdf</v>
      </c>
      <c r="C91" s="96">
        <f>'Main 2.1'!N92</f>
        <v>2023</v>
      </c>
      <c r="D91" s="76">
        <f>'Main 2.1'!O92</f>
        <v>12980</v>
      </c>
      <c r="E91" s="76" t="str">
        <f>'Main 2.1'!P92</f>
        <v>MB</v>
      </c>
      <c r="F91" s="76">
        <f>'Main 2.1'!Q92</f>
        <v>6479968</v>
      </c>
      <c r="G91" s="96" t="str">
        <f>'Main 2.1'!R92</f>
        <v>Munters Group redovisar utsläpp i Scope 3 från kategorierna Inköpta varor och tjänster (1), Uppströms transport och distribution (4), Avfall genererat i verksamheten (5), Affärsresor (6), Nedströms transport och distribution (9) och Användning av sålda produkter (11). Utsläppen redovisas inte uppdelat per kategori.</v>
      </c>
    </row>
    <row r="92">
      <c r="A92" s="76" t="str">
        <f>'Main 2.1'!A93</f>
        <v>Mycronic</v>
      </c>
      <c r="B92" s="150" t="str">
        <f>'Main 2.1'!D93</f>
        <v>https://storage.mfn.se/13cdbaea-e787-4cb7-99cf-bb350135e30b/annual-and-sustainability-report-2023.pdf</v>
      </c>
      <c r="C92" s="96">
        <f>'Main 2.1'!N93</f>
        <v>2023</v>
      </c>
      <c r="D92" s="76">
        <f>'Main 2.1'!O93</f>
        <v>3335</v>
      </c>
      <c r="E92" s="76" t="str">
        <f>'Main 2.1'!P93</f>
        <v>MB</v>
      </c>
      <c r="F92" s="76">
        <f>'Main 2.1'!Q93</f>
        <v>185633</v>
      </c>
      <c r="G92" s="76" t="str">
        <f>'Main 2.1'!R93</f>
        <v>Mycronic redovisar utsläpp i Scope 3 från kategorierna Inköpta varor och tjänster (1), Bränsle- och energirelaterade aktiviteter (3), Uppströms transport och distribution (4), Avfall genererat i verksamheten (5), Affärsresor (6), Nedströms transport och distribution (9), Användning av sålda produkter (11) och Slutbehandling av sålda produkter (12).</v>
      </c>
    </row>
    <row r="93">
      <c r="A93" s="76" t="str">
        <f>'Main 2.1'!A94</f>
        <v>NCAB Group</v>
      </c>
      <c r="B93" s="150" t="str">
        <f>'Main 2.1'!D94</f>
        <v>https://investors.ncabgroup.com/en/wp-content/uploads/sites/2/2024/04/ncab-annual-and-sustainability-report-2023-240410.pdf</v>
      </c>
      <c r="C93" s="96">
        <f>'Main 2.1'!N94</f>
        <v>2023</v>
      </c>
      <c r="D93" s="76">
        <f>'Main 2.1'!O94</f>
        <v>563</v>
      </c>
      <c r="E93" s="76" t="str">
        <f>'Main 2.1'!P94</f>
        <v>MB</v>
      </c>
      <c r="F93" s="76">
        <f>'Main 2.1'!Q94</f>
        <v>115751</v>
      </c>
      <c r="G93" s="76" t="str">
        <f>'Main 2.1'!R94</f>
        <v>NCAB Group redovisar utsläpp i Scope 3 i kateogorier som inte exakt motsvarar GHG-protokollet. Kategorierna som används är Inköpta varor och tjänster (1), Uppströms transport och distribution (4), Affärsresor (6), Energianvändning för PCB-tillverkning, Avfall inom organisationen (5), Avfall från PCB-tillverkning och Sluthantering av sålt PCB (12?).</v>
      </c>
    </row>
    <row r="94">
      <c r="A94" s="76" t="str">
        <f>'Main 2.1'!A95</f>
        <v>NCC</v>
      </c>
      <c r="B94" s="150" t="str">
        <f>'Main 2.1'!D95</f>
        <v>https://www.ncc.se/globalassets/ir/annualreport/ncc-ars--och-hallbarhetsredovisning-2023-utan-bokmarken.pdf</v>
      </c>
      <c r="C94" s="96">
        <f>'Main 2.1'!N95</f>
        <v>2023</v>
      </c>
      <c r="D94" s="76">
        <f>'Main 2.1'!O95</f>
        <v>130000</v>
      </c>
      <c r="E94" s="76" t="str">
        <f>'Main 2.1'!P95</f>
        <v>MB</v>
      </c>
      <c r="F94" s="76">
        <f>'Main 2.1'!Q95</f>
        <v>385000</v>
      </c>
      <c r="G94" s="76" t="str">
        <f>'Main 2.1'!R95</f>
        <v>NCC redovisar utsläpp i Scope 3 från kategorierna Inköpta varor och tjänster (1), Bränsle- och energirelaterade aktiviteter (3), Uppströms transport och distribution (4), Avfall genererat i verksamheten (5), Affärsresor (6) och Användning av sålda produkter (11). Kategori 1 inkluderar särskilda material och maskintjänster. Kategori 4 avser transporter i Sverige. Kategori 8 täcker två affärsområden. För mer information, se källa.</v>
      </c>
    </row>
    <row r="95">
      <c r="A95" s="96" t="str">
        <f>'Main 2.1'!A96</f>
        <v>New Wave Group</v>
      </c>
      <c r="B95" s="150" t="str">
        <f>'Main 2.1'!D96</f>
        <v>https://www.nwg.se/globalassets/reports/arsredovisningar/en/2023/nwg__sustainability_2023_april_2_en_hq.pdf</v>
      </c>
      <c r="C95" s="96">
        <f>'Main 2.1'!N96</f>
        <v>2023</v>
      </c>
      <c r="D95" s="76">
        <f>'Main 2.1'!O96</f>
        <v>6945</v>
      </c>
      <c r="E95" s="76" t="str">
        <f>'Main 2.1'!P96</f>
        <v>?</v>
      </c>
      <c r="F95" s="76">
        <f>'Main 2.1'!Q96</f>
        <v>352433</v>
      </c>
      <c r="G95" s="76" t="str">
        <f>'Main 2.1'!R96</f>
        <v>New Wave Group redovisar utsläpp i Scope 3 från kategorierna Inköpta varor och tjänster (1), Affärsresor (6) samt 'Transport och distribution'. New Wave Group anger inte om det är marknadsbaserad eller platsbaserad beräkningsmetod som används.</v>
      </c>
    </row>
    <row r="96">
      <c r="A96" s="76" t="str">
        <f>'Main 2.1'!A97</f>
        <v>Nibe Industrier</v>
      </c>
      <c r="B96" s="150" t="str">
        <f>'Main 2.1'!D97</f>
        <v>https://www.nibe.com/download/18.73ecfa7d18e33e4c98d29a5/1712924240073/NIBE%20Industrier%202023%20report_sv.pdf</v>
      </c>
      <c r="C96" s="96">
        <f>'Main 2.1'!N97</f>
        <v>2023</v>
      </c>
      <c r="D96" s="76">
        <f>'Main 2.1'!O97</f>
        <v>34161</v>
      </c>
      <c r="E96" s="76" t="str">
        <f>'Main 2.1'!P97</f>
        <v>MB</v>
      </c>
      <c r="F96" s="76">
        <f>'Main 2.1'!Q97</f>
        <v>42020907</v>
      </c>
      <c r="G96" s="76" t="str">
        <f>'Main 2.1'!R97</f>
        <v>Nibe Industrier redovisar utsläpp i Scope 3 från kategorierna Inköpta varor och tjänster (1), Användning av sålda produkter (11) samt 'Övriga kategorier'. </v>
      </c>
    </row>
    <row r="97">
      <c r="A97" s="76" t="str">
        <f>'Main 2.1'!A98</f>
        <v>Nolato</v>
      </c>
      <c r="B97" s="150" t="str">
        <f>'Main 2.1'!D98</f>
        <v>https://storage.mfn.se/f0a7412d-0a33-4c73-837c-cb62c9dc6ac0/nolato-arsredovisning-2023.pdf?</v>
      </c>
      <c r="C97" s="96">
        <f>'Main 2.1'!N98</f>
        <v>2023</v>
      </c>
      <c r="D97" s="76">
        <f>'Main 2.1'!O98</f>
        <v>34161</v>
      </c>
      <c r="E97" s="76" t="str">
        <f>'Main 2.1'!P98</f>
        <v>MB</v>
      </c>
      <c r="F97" s="76">
        <f>'Main 2.1'!Q98</f>
        <v>315799</v>
      </c>
      <c r="G97" s="76" t="str">
        <f>'Main 2.1'!R98</f>
        <v>Nolato redovisar utsläpp i alla relevanta kategorier i Scope 3. </v>
      </c>
    </row>
    <row r="98">
      <c r="A98" s="76" t="str">
        <f>'Main 2.1'!A99</f>
        <v>Nordea Bank</v>
      </c>
      <c r="B98" s="150" t="str">
        <f>'Main 2.1'!D99</f>
        <v>https://www.nordea.com/en/doc/annual-report-nordea-bank-abp-2023.pdf</v>
      </c>
      <c r="C98" s="96">
        <f>'Main 2.1'!N99</f>
        <v>2023</v>
      </c>
      <c r="D98" s="76">
        <f>'Main 2.1'!O99</f>
        <v>4258</v>
      </c>
      <c r="E98" s="76" t="str">
        <f>'Main 2.1'!P99</f>
        <v>MB</v>
      </c>
      <c r="F98" s="76">
        <f>'Main 2.1'!Q99</f>
        <v>25006555</v>
      </c>
      <c r="G98" s="76" t="str">
        <f>'Main 2.1'!R99</f>
        <v>Nordea Bank redovisar utsläpp i Scope 3 i linje med GHG-protokollets kategorier, men använder andra benämningar. Angivna utsläppskällor är 'Produktion av energibärare' (3), Affärsresor (6), Post (1), Papper (1) och Vattenförbrukning (1). Inkluderat i finansierade utsläpp (15) är Företagslån, Motorfordon, Bostadsfastigheter, Kommersiella fastigheter samt Noterade aktier och företagsobligationer (NAM). Data för finansierade utsläpp är från 2023.</v>
      </c>
    </row>
    <row r="99">
      <c r="A99" s="76" t="str">
        <f>'Main 2.1'!A100</f>
        <v>Nordnet</v>
      </c>
      <c r="B99" s="150" t="str">
        <f>'Main 2.1'!D100</f>
        <v>https://mb.cision.com/Main/116/3946197/2671469.pdf</v>
      </c>
      <c r="C99" s="96">
        <f>'Main 2.1'!N100</f>
        <v>2023</v>
      </c>
      <c r="D99" s="76">
        <f>'Main 2.1'!O100</f>
        <v>58</v>
      </c>
      <c r="E99" s="76" t="str">
        <f>'Main 2.1'!P100</f>
        <v>MB</v>
      </c>
      <c r="F99" s="76">
        <f>'Main 2.1'!Q100</f>
        <v>645</v>
      </c>
      <c r="G99" s="76" t="str">
        <f>'Main 2.1'!R100</f>
        <v>Nordnet redovisar utsläpp i Scope 3 från kategorierna Inköpta varor och tjänster (1), Bränsle- och energirelaterade aktiviteter (3), Uppströms transport och distribution (4),  Affärsresor (6) och Anställdas pendling (7).</v>
      </c>
    </row>
    <row r="100">
      <c r="A100" s="76" t="str">
        <f>'Main 2.1'!A101</f>
        <v>NP3 Fastigheter</v>
      </c>
      <c r="B100" s="150" t="str">
        <f>'Main 2.1'!D101</f>
        <v>https://storage.mfn.se/f979d883-1e3e-400a-8fd9-61b9fded7fed/arsredovisning-2023.pdf</v>
      </c>
      <c r="C100" s="96">
        <f>'Main 2.1'!N101</f>
        <v>2023</v>
      </c>
      <c r="D100" s="76">
        <f>'Main 2.1'!O101</f>
        <v>5234</v>
      </c>
      <c r="E100" s="76" t="str">
        <f>'Main 2.1'!P101</f>
        <v>MB</v>
      </c>
      <c r="F100" s="76">
        <f>'Main 2.1'!Q101</f>
        <v>6380</v>
      </c>
      <c r="G100" s="76" t="str">
        <f>'Main 2.1'!R101</f>
        <v>NP3 Fastigheter redovisar utsläpp i Scope 3 från kategorierna Inköpta varor och tjänster (1), Kapitalvaror (2), Bränsle- och energirelaterade aktiviteter (3) och Affärsresor (6).</v>
      </c>
    </row>
    <row r="101">
      <c r="A101" s="76" t="str">
        <f>'Main 2.1'!A102</f>
        <v>Nyfosa</v>
      </c>
      <c r="B101" s="150" t="str">
        <f>'Main 2.1'!D102</f>
        <v>https://nyfosa.se/sv/wp-content/uploads/sites/3/2024/04/Arsredovisning-2023-240325.pdf</v>
      </c>
      <c r="C101" s="96">
        <f>'Main 2.1'!N102</f>
        <v>2023</v>
      </c>
      <c r="D101" s="76">
        <f>'Main 2.1'!O102</f>
        <v>9616</v>
      </c>
      <c r="E101" s="76" t="str">
        <f>'Main 2.1'!P102</f>
        <v>MB</v>
      </c>
      <c r="F101" s="76">
        <f>'Main 2.1'!Q102</f>
        <v>1197</v>
      </c>
      <c r="G101" s="76" t="str">
        <f>'Main 2.1'!R102</f>
        <v>Nyfosa redovisar utsläpp i Scope 3 från kategorierna Bränsle- och energirelaterade aktiviteter (3) och Affärsresor (6).</v>
      </c>
    </row>
    <row r="102">
      <c r="A102" s="76" t="str">
        <f>'Main 2.1'!A103</f>
        <v>OKQ8 Scandinavia</v>
      </c>
      <c r="B102" s="150" t="str">
        <f>'Main 2.1'!D103</f>
        <v>https://www.okq8.se/~/media/miljo_csr/dokument/hallbarhetsrapporter/hr202223/okq8--hallbarhetsredovisning-2022-23-pdf-svensk.pdf</v>
      </c>
      <c r="C102" s="96">
        <f>'Main 2.1'!N103</f>
        <v>2023</v>
      </c>
      <c r="D102" s="76">
        <f>'Main 2.1'!O103</f>
        <v>1765</v>
      </c>
      <c r="E102" s="76" t="str">
        <f>'Main 2.1'!P103</f>
        <v>MB</v>
      </c>
      <c r="F102" s="76">
        <f>'Main 2.1'!Q103</f>
        <v>8670250</v>
      </c>
      <c r="G102" s="76" t="str">
        <f>'Main 2.1'!R103</f>
        <v>OKQ8 redovisar utsläpp i Scope 3 från kategorierna Inköpta varor och tjänster (1), Bränsle- och energirelaterade aktiviteter (3), Uppströms transport och distribution (4), Avfall genererat i verksamheten (5), Affärsresor (6), Användning av sålda produkter (11), och Nedströms leasade tillgångar (13). OKQ8 tillämpar brutet räkenskapsår och utsläppen är beräknade för perioden 2022/2023. </v>
      </c>
    </row>
    <row r="103">
      <c r="A103" s="76" t="str">
        <f>'Main 2.1'!A104</f>
        <v>OX2</v>
      </c>
      <c r="B103" s="150" t="str">
        <f>'Main 2.1'!D104</f>
        <v>https://www.ox2.com/files/mfn/1e9b96e7-d05f-4833-8f1b-d0d6d1032edf/ox2-annual-and-sustainability-report-2023.pdf</v>
      </c>
      <c r="C103" s="96">
        <f>'Main 2.1'!N104</f>
        <v>2023</v>
      </c>
      <c r="D103" s="76">
        <f>'Main 2.1'!O104</f>
        <v>164</v>
      </c>
      <c r="E103" s="76" t="str">
        <f>'Main 2.1'!P104</f>
        <v>MB</v>
      </c>
      <c r="F103" s="76">
        <f>'Main 2.1'!Q104</f>
        <v>504395</v>
      </c>
      <c r="G103" s="76" t="str">
        <f>'Main 2.1'!R104</f>
        <v>OX2 redovisar utsläpp i Scope 3 från kategorierna Inköpta varor och tjänster (1), Bränsle- och energirelaterade aktiviteter (3), Avfall genererat i verksamheten (5), Affärsresor (6), Anställdas pendling (7) och Användning av sålda produkter (11).</v>
      </c>
    </row>
    <row r="104">
      <c r="A104" s="76" t="str">
        <f>'Main 2.1'!A105</f>
        <v>Pandox</v>
      </c>
      <c r="B104" s="150" t="str">
        <f>'Main 2.1'!D105</f>
        <v>https://www.pandox.se/files/reports-presentations/2023/PANDOX_AR23_EN.pdf</v>
      </c>
      <c r="C104" s="96">
        <f>'Main 2.1'!N105</f>
        <v>2023</v>
      </c>
      <c r="D104" s="76">
        <f>'Main 2.1'!O105</f>
        <v>9981</v>
      </c>
      <c r="E104" s="76" t="str">
        <f>'Main 2.1'!P105</f>
        <v>MB</v>
      </c>
      <c r="F104" s="76">
        <f>'Main 2.1'!Q105</f>
        <v>95116</v>
      </c>
      <c r="G104" s="76" t="str">
        <f>'Main 2.1'!R105</f>
        <v>Pandox redovisar utsläpp i Scope 3 från kategorierna Inköpta varor och tjänster (1), Bränsle- och energirelaterade aktiviteter (3) och Nedströms leasade tillgångar (13).</v>
      </c>
    </row>
    <row r="105">
      <c r="A105" s="76" t="str">
        <f>'Main 2.1'!A106</f>
        <v>Peab</v>
      </c>
      <c r="B105" s="150" t="str">
        <f>'Main 2.1'!D106</f>
        <v>https://peab.se/globalassets/cision/documents/swedish/peab_-_ars-_och_hallbarhetsredovisning_2023.pdf</v>
      </c>
      <c r="C105" s="96">
        <f>'Main 2.1'!N106</f>
        <v>2023</v>
      </c>
      <c r="D105" s="76">
        <f>'Main 2.1'!O106</f>
        <v>188000</v>
      </c>
      <c r="E105" s="76" t="str">
        <f>'Main 2.1'!P106</f>
        <v>MB</v>
      </c>
      <c r="F105" s="76">
        <f>'Main 2.1'!Q106</f>
        <v>950000</v>
      </c>
      <c r="G105" s="76" t="str">
        <f>'Main 2.1'!R106</f>
        <v>Peab redovisar inte utsläppen i Scope 3 uppdelade per kategori. </v>
      </c>
    </row>
    <row r="106">
      <c r="A106" s="96" t="str">
        <f>'Main 2.1'!A107</f>
        <v>PostNord</v>
      </c>
      <c r="B106" s="151" t="str">
        <f>'Main 2.1'!D107</f>
        <v>https://www.postnord.com/siteassets/documents/investor-relations/finansiell-rapportering/ars--och-hallbarhetsredovisningar/postnord_2023_annualreport_se.pdf</v>
      </c>
      <c r="C106" s="96">
        <f>'Main 2.1'!N107</f>
        <v>2023</v>
      </c>
      <c r="D106" s="76">
        <f>'Main 2.1'!O107</f>
        <v>37680</v>
      </c>
      <c r="E106" s="76" t="str">
        <f>'Main 2.1'!P107</f>
        <v>MB</v>
      </c>
      <c r="F106" s="76">
        <f>'Main 2.1'!Q107</f>
        <v>447101</v>
      </c>
      <c r="G106" s="76" t="str">
        <f>'Main 2.1'!R107</f>
        <v>PostNord redovisar utsläpp i Scope 3 från kategorierna Inköpta varor och tjänster (1), Kapitalvaror (2), Bränsle- och energirelaterade aktiviteter (3), Uppströms transport och distribution (4), Affärsresor (6), och Anställdas pendling (7).</v>
      </c>
    </row>
    <row r="107">
      <c r="A107" s="76" t="str">
        <f>'Main 2.1'!A108</f>
        <v>Ratos</v>
      </c>
      <c r="B107" s="150" t="str">
        <f>'Main 2.1'!D108</f>
        <v>https://www.ratos.com/493418/globalassets/reports-and-presentation/2023/swedish/2023_ar.pdf</v>
      </c>
      <c r="C107" s="96">
        <f>'Main 2.1'!N108</f>
        <v>2023</v>
      </c>
      <c r="D107" s="76">
        <f>'Main 2.1'!O108</f>
        <v>1396235</v>
      </c>
      <c r="E107" s="76" t="str">
        <f>'Main 2.1'!P108</f>
        <v>MB</v>
      </c>
      <c r="F107" s="76" t="str">
        <f>'Main 2.1'!Q108</f>
        <v>n.a</v>
      </c>
      <c r="G107" s="76" t="str">
        <f>'Main 2.1'!R108</f>
        <v>Ratos redovisar inte utsläpp i Scope 3.</v>
      </c>
    </row>
    <row r="108">
      <c r="A108" s="76" t="str">
        <f>'Main 2.1'!A109</f>
        <v>Saab</v>
      </c>
      <c r="B108" s="150" t="str">
        <f>'Main 2.1'!D109</f>
        <v>https://www.saab.com/globalassets/corporate/investor-relations/pdf/saab-annual-and-sustainability-report-2023.pdf</v>
      </c>
      <c r="C108" s="96">
        <f>'Main 2.1'!N109</f>
        <v>2023</v>
      </c>
      <c r="D108" s="76">
        <f>'Main 2.1'!O109</f>
        <v>21933</v>
      </c>
      <c r="E108" s="76" t="str">
        <f>'Main 2.1'!P109</f>
        <v>MB</v>
      </c>
      <c r="F108" s="76">
        <f>'Main 2.1'!Q109</f>
        <v>645894</v>
      </c>
      <c r="G108" s="76" t="str">
        <f>'Main 2.1'!R109</f>
        <v>Saab redovisar utsläpp i Scope 3 från kategorierna Inköpta varor och tjänster (1), Kapitalvaror (2), Uppströms transport och distribution (4), Affärsresor (6) och Användning av sålda produkter (11).</v>
      </c>
    </row>
    <row r="109">
      <c r="A109" s="76" t="str">
        <f>'Main 2.1'!A110</f>
        <v>Sagax</v>
      </c>
      <c r="B109" s="150" t="str">
        <f>'Main 2.1'!D110</f>
        <v>https://www.sagax.se/sites/default/files/pr/202404151665-1.pdf</v>
      </c>
      <c r="C109" s="96">
        <f>'Main 2.1'!N110</f>
        <v>2023</v>
      </c>
      <c r="D109" s="76">
        <f>'Main 2.1'!O110</f>
        <v>48</v>
      </c>
      <c r="E109" s="76" t="str">
        <f>'Main 2.1'!P110</f>
        <v>MB</v>
      </c>
      <c r="F109" s="76">
        <f>'Main 2.1'!Q110</f>
        <v>49498</v>
      </c>
      <c r="G109" s="76" t="str">
        <f>'Main 2.1'!R110</f>
        <v>Sagax redovisar utsläpp i Scope 3 från kategorierna Inköpta varor och tjänster (1), Uppströms transport och distribution (4), Avfall genererat i verksamheten (5), Affärsresor (6),  Nedströms leasade tillgångar (13) samt 'Produktion av energibärare'.</v>
      </c>
    </row>
    <row r="110">
      <c r="A110" s="76" t="str">
        <f>'Main 2.1'!A111</f>
        <v>Samhall</v>
      </c>
      <c r="B110" s="150" t="str">
        <f>'Main 2.1'!D111</f>
        <v>https://samhall.se/wp-content/uploads/2024/03/Samhall_Arsredovisning_2023.pdf</v>
      </c>
      <c r="C110" s="96">
        <f>'Main 2.1'!N111</f>
        <v>2023</v>
      </c>
      <c r="D110" s="76">
        <f>'Main 2.1'!O111</f>
        <v>4256</v>
      </c>
      <c r="E110" s="76" t="str">
        <f>'Main 2.1'!P111</f>
        <v>MB</v>
      </c>
      <c r="F110" s="76">
        <f>'Main 2.1'!Q111</f>
        <v>88831</v>
      </c>
      <c r="G110" s="76" t="str">
        <f>'Main 2.1'!R111</f>
        <v>Samhall redovisar utsläpp i Scope 3 från kategorierna Inköpta varor och tjänster (1), Kapitalvaror (2), Bränsle- och energirelaterade aktiviteter (3), Uppströms transport och distribution (4), Avfall genererat i verksamheten (5), Affärsresor (6), Anställdas pendling (7) och Investeringar (15).</v>
      </c>
    </row>
    <row r="111">
      <c r="A111" s="96" t="str">
        <f>'Main 2.1'!A112</f>
        <v>Sampo</v>
      </c>
      <c r="B111" s="150" t="str">
        <f>'Main 2.1'!D112</f>
        <v>https://www.sampo.com/globalassets/year2023/group/sampo2023_sustainability_report.pdf</v>
      </c>
      <c r="C111" s="96">
        <f>'Main 2.1'!N112</f>
        <v>2023</v>
      </c>
      <c r="D111" s="76">
        <f>'Main 2.1'!O112</f>
        <v>4645.1</v>
      </c>
      <c r="E111" s="76" t="str">
        <f>'Main 2.1'!P112</f>
        <v>MB</v>
      </c>
      <c r="F111" s="76">
        <f>'Main 2.1'!Q112</f>
        <v>18766.3</v>
      </c>
      <c r="G111" s="76" t="str">
        <f>'Main 2.1'!R112</f>
        <v>Sampo redovisar utsläpp i Scope 3 från kategorierna Inköpta varor och tjänster (1), Kapitalvaror (2), Bränsle- och energirelaterade aktiviteter (3), Avfall genererat i verksamheten (5), Affärsresor (6), Anställdas pendling (7) och 'Övrigt'. </v>
      </c>
    </row>
    <row r="112">
      <c r="A112" s="76" t="str">
        <f>'Main 2.1'!A113</f>
        <v>Sandvik</v>
      </c>
      <c r="B112" s="150" t="str">
        <f>'Main 2.1'!D113</f>
        <v>https://mb.cision.com/Main/208/3943609/2664675.pdf</v>
      </c>
      <c r="C112" s="96">
        <f>'Main 2.1'!N113</f>
        <v>2023</v>
      </c>
      <c r="D112" s="76">
        <f>'Main 2.1'!O113</f>
        <v>141000</v>
      </c>
      <c r="E112" s="76" t="str">
        <f>'Main 2.1'!P113</f>
        <v>MB</v>
      </c>
      <c r="F112" s="76" t="str">
        <f>'Main 2.1'!Q113</f>
        <v>n.a</v>
      </c>
      <c r="G112" s="76" t="str">
        <f>'Main 2.1'!R113</f>
        <v>Sandvik redovisar utsläpp i Scope 3 med ett års lagg, endast 2022 års data är tillgänglig. </v>
      </c>
    </row>
    <row r="113">
      <c r="A113" s="76" t="str">
        <f>'Main 2.1'!A114</f>
        <v>SAS</v>
      </c>
      <c r="B113" s="150" t="str">
        <f>'Main 2.1'!D114</f>
        <v>https://mb.cision.com/Main/290/3923241/2586471.pdf</v>
      </c>
      <c r="C113" s="96">
        <f>'Main 2.1'!N114</f>
        <v>2023</v>
      </c>
      <c r="D113" s="76">
        <f>'Main 2.1'!O114</f>
        <v>3098100</v>
      </c>
      <c r="E113" s="76" t="str">
        <f>'Main 2.1'!P114</f>
        <v>MB</v>
      </c>
      <c r="F113" s="76" t="str">
        <f>'Main 2.1'!Q114</f>
        <v>n.a</v>
      </c>
      <c r="G113" s="76" t="str">
        <f>'Main 2.1'!R114</f>
        <v>SAS redovisar inte utsläpp i Scope 3. SAS tillämpar brutet räkenskapsår och utsläppen är beräknade för perioden 2022/2023. </v>
      </c>
    </row>
    <row r="114">
      <c r="A114" s="76" t="str">
        <f>'Main 2.1'!A115</f>
        <v>SBAB</v>
      </c>
      <c r="B114" s="151" t="str">
        <f>'Main 2.1'!D115</f>
        <v>https://www.sbab.se/download/18.476dd96218dc44a3ffe1c77/1710767561052/SBAB%20Climate%20Report%202023.pdf</v>
      </c>
      <c r="C114" s="96">
        <f>'Main 2.1'!N115</f>
        <v>2023</v>
      </c>
      <c r="D114" s="76">
        <f>'Main 2.1'!O115</f>
        <v>39.3</v>
      </c>
      <c r="E114" s="76" t="str">
        <f>'Main 2.1'!P115</f>
        <v>MB</v>
      </c>
      <c r="F114" s="76">
        <f>'Main 2.1'!Q115</f>
        <v>485.6</v>
      </c>
      <c r="G114" s="76" t="str">
        <f>'Main 2.1'!R115</f>
        <v>SBAB redovisar inte utsläpp av växthusgaser i linje med GHG-protokollet. Utsläppskällor som anges är Fjärrvärme, Fjärrkyla, Elektricitet, Vattenanvändning, Brännbart avfall, Företagsbilar, Flyg, Tåg, Kopieringspapper, Anställdas bilar, Taxi, Serverhallar, IT-utrustning och Hotellnätter.</v>
      </c>
    </row>
    <row r="115">
      <c r="A115" s="76" t="str">
        <f>'Main 2.1'!A116</f>
        <v>SBB</v>
      </c>
      <c r="B115" s="150" t="str">
        <f>'Main 2.1'!D116</f>
        <v>https://corporate.sbbnorden.se/sv/wp-content/uploads/sites/3/2020/04/sbb-hallbarhetsrapport-2023.pdf</v>
      </c>
      <c r="C115" s="96">
        <f>'Main 2.1'!N116</f>
        <v>2023</v>
      </c>
      <c r="D115" s="76">
        <f>'Main 2.1'!O116</f>
        <v>10456</v>
      </c>
      <c r="E115" s="76" t="str">
        <f>'Main 2.1'!P116</f>
        <v>MB</v>
      </c>
      <c r="F115" s="76">
        <f>'Main 2.1'!Q116</f>
        <v>31719</v>
      </c>
      <c r="G115" s="76" t="str">
        <f>'Main 2.1'!R116</f>
        <v>SBB redovisar inte utsläppen i Scope 3 helt i linje med GHG-protokollets kategorier.  Det redovisas utsläpp från Vattenanvändning, Kapitalvaror (2) Energirelaterade aktiviteter som inte inkluderas i Scope 1 och 2 (3), Transprter i byggprojekt, Avfall i byggprojekt, Hantering av avloppsvatten, Affärsresor (Tåg, Flyg) Uppströms hyrda tillgångar (8) och Nedströms uthyrda tillgångar (13).</v>
      </c>
    </row>
    <row r="116">
      <c r="A116" s="76" t="str">
        <f>'Main 2.1'!A117</f>
        <v>SCA</v>
      </c>
      <c r="B116" s="150" t="str">
        <f>'Main 2.1'!D117</f>
        <v>https://www.sca.com/siteassets/media/press-releases-and-reports/documents/2024/20240229-sca-publicerar-arsredovisning-for-2023-sv-0-4762608.pdf</v>
      </c>
      <c r="C116" s="96">
        <f>'Main 2.1'!N117</f>
        <v>2023</v>
      </c>
      <c r="D116" s="76">
        <f>'Main 2.1'!O117</f>
        <v>318000</v>
      </c>
      <c r="E116" s="76" t="str">
        <f>'Main 2.1'!P117</f>
        <v>MB</v>
      </c>
      <c r="F116" s="76">
        <f>'Main 2.1'!Q117</f>
        <v>521000</v>
      </c>
      <c r="G116" s="76" t="str">
        <f>'Main 2.1'!R117</f>
        <v>SCA redovisar utsläpp i Scope 3 från kategorierna Inköpta varor och tjänster (1), Bränsle- och energirelaterade aktiviteter (3), Uppströms transport och distribution (4), Avfall genererat i verksamheten (5), och Affärsresor (6).</v>
      </c>
    </row>
    <row r="117">
      <c r="A117" s="76" t="str">
        <f>'Main 2.1'!A118</f>
        <v>SEB</v>
      </c>
      <c r="B117" s="150" t="str">
        <f>'Main 2.1'!D118</f>
        <v>https://sebgroup.com/siteassets/cision/documents/2024/20240227-seb-publicerar-ars-och-hallbarhetsredovisning-2023-sv-1-3410354-4760762.pdf</v>
      </c>
      <c r="C117" s="96">
        <f>'Main 2.1'!N118</f>
        <v>2023</v>
      </c>
      <c r="D117" s="76">
        <f>'Main 2.1'!O118</f>
        <v>1573</v>
      </c>
      <c r="E117" s="76" t="str">
        <f>'Main 2.1'!P118</f>
        <v>MB</v>
      </c>
      <c r="F117" s="76">
        <f>'Main 2.1'!Q118</f>
        <v>30111678</v>
      </c>
      <c r="G117" s="76" t="str">
        <f>'Main 2.1'!R118</f>
        <v>SEB redovisar utsläpp i Scope 3 från kategorierna Inköpta varor och tjänster (1), Bränsle- och energirelaterade aktiviteter (3), Avfall genererat i verksamheten (5), Affärsresor (6), Uppströms leasade tillgångar (8) och Investeringar (15). Investeringar inkluderar finansierade utsläpp (faktiska och lovade) och faciliterade utsläpp, men inte kapitalförvaltning. Data för finansierade utsläpp är från 2022.</v>
      </c>
    </row>
    <row r="118">
      <c r="A118" s="76" t="str">
        <f>'Main 2.1'!A119</f>
        <v>Sectra</v>
      </c>
      <c r="B118" s="150" t="str">
        <f>'Main 2.1'!D119</f>
        <v>https://sectraprodstorage01.blob.core.windows.net/investor-uploads/sites/2/2023/07/sectra-ar2223-eng-interaktiv.pdf</v>
      </c>
      <c r="C118" s="96">
        <f>'Main 2.1'!N119</f>
        <v>2023</v>
      </c>
      <c r="D118" s="76">
        <f>'Main 2.1'!O119</f>
        <v>391</v>
      </c>
      <c r="E118" s="76" t="str">
        <f>'Main 2.1'!P119</f>
        <v>?</v>
      </c>
      <c r="F118" s="76">
        <f>'Main 2.1'!Q119</f>
        <v>135</v>
      </c>
      <c r="G118" s="76" t="str">
        <f>'Main 2.1'!R119</f>
        <v>Sectra anger inte om det är marknadsbaserad eller platsbaserad beräkningsmetod som används för Scope 2. Sectra redovisar utsläpp i Scope 3 från kategorierna Avfall genererat i verksamheten (5), Affärsresor (6), och Anställdas pendling (7). Sectra tillämpar brutet räkenskapsår, och därför är de redovisade utsläppen i den senaste rapporten från 2022. </v>
      </c>
    </row>
    <row r="119">
      <c r="A119" s="76" t="str">
        <f>'Main 2.1'!A120</f>
        <v>Securitas</v>
      </c>
      <c r="B119" s="150" t="str">
        <f>'Main 2.1'!D120</f>
        <v>https://www.securitas.se/globalassets/sweden/pdf/securitas_ars_och_hallbarhetsredovisning_2023_24.pdf</v>
      </c>
      <c r="C119" s="96">
        <f>'Main 2.1'!N120</f>
        <v>2023</v>
      </c>
      <c r="D119" s="76">
        <f>'Main 2.1'!O120</f>
        <v>147906</v>
      </c>
      <c r="E119" s="76" t="str">
        <f>'Main 2.1'!P120</f>
        <v>MB</v>
      </c>
      <c r="F119" s="76">
        <f>'Main 2.1'!Q120</f>
        <v>1768814</v>
      </c>
      <c r="G119" s="76" t="str">
        <f>'Main 2.1'!R120</f>
        <v>Securitas redovisar inte utsläppen i Scope 3 uppdelade per kategori. </v>
      </c>
    </row>
    <row r="120">
      <c r="A120" s="76" t="str">
        <f>'Main 2.1'!A121</f>
        <v>Sinch</v>
      </c>
      <c r="B120" s="150" t="str">
        <f>'Main 2.1'!D121</f>
        <v>https://investors.sinch.com/static-files/d0badccf-6fa7-4eac-a3c8-2887257d5817</v>
      </c>
      <c r="C120" s="96">
        <f>'Main 2.1'!N121</f>
        <v>2023</v>
      </c>
      <c r="D120" s="76">
        <f>'Main 2.1'!O121</f>
        <v>8001</v>
      </c>
      <c r="E120" s="76" t="str">
        <f>'Main 2.1'!P121</f>
        <v>MB</v>
      </c>
      <c r="F120" s="76">
        <f>'Main 2.1'!Q121</f>
        <v>134124</v>
      </c>
      <c r="G120" s="76" t="str">
        <f>'Main 2.1'!R121</f>
        <v>Sinch redovisar utsläpp i Scope 3 från kategorierna Inköpta varor och tjänster (1), Kapitalvaror (2), Affärsresor (6) och Anställdas pendling (7).</v>
      </c>
    </row>
    <row r="121">
      <c r="A121" s="96" t="str">
        <f>'Main 2.1'!A122</f>
        <v>SJ</v>
      </c>
      <c r="B121" s="150" t="str">
        <f>'Main 2.1'!D122</f>
        <v>https://www.sj.se/content/dam/externt/dokument/finansiell-info/sjab-ars-och-hallbarhetsredovisning-2023.pdf</v>
      </c>
      <c r="C121" s="96">
        <f>'Main 2.1'!N122</f>
        <v>2023</v>
      </c>
      <c r="D121" s="76" t="str">
        <f>'Main 2.1'!O122</f>
        <v>n.a</v>
      </c>
      <c r="E121" s="76" t="str">
        <f>'Main 2.1'!P122</f>
        <v>n.a</v>
      </c>
      <c r="F121" s="76" t="str">
        <f>'Main 2.1'!Q122</f>
        <v>n.a</v>
      </c>
      <c r="G121" s="76" t="str">
        <f>'Main 2.1'!R122</f>
        <v>SJ rapporterar inte utsläpp av växthusgaser.</v>
      </c>
    </row>
    <row r="122">
      <c r="A122" s="76" t="str">
        <f>'Main 2.1'!A123</f>
        <v>Skanska</v>
      </c>
      <c r="B122" s="150" t="str">
        <f>'Main 2.1'!D123</f>
        <v>https://mb.cision.com/Main/95/3941596/2651322.pdf</v>
      </c>
      <c r="C122" s="96">
        <f>'Main 2.1'!N123</f>
        <v>2023</v>
      </c>
      <c r="D122" s="76">
        <f>'Main 2.1'!O123</f>
        <v>162000</v>
      </c>
      <c r="E122" s="76" t="str">
        <f>'Main 2.1'!P123</f>
        <v>MB</v>
      </c>
      <c r="F122" s="76">
        <f>'Main 2.1'!Q123</f>
        <v>1014000</v>
      </c>
      <c r="G122" s="76" t="str">
        <f>'Main 2.1'!R123</f>
        <v>Skanska redovisar utsläpp i Scope 3 från kategorierna Inköpta varor och tjänster (1), Bränsle- och energirelaterade aktiviteter (3), Avfall genererat i verksamheten (5), Affärsresor (6) och Användning av sålda produkter (11). I katgori 1 redovsas endast utvalda material, se källa för mer information. </v>
      </c>
    </row>
    <row r="123">
      <c r="A123" s="76" t="str">
        <f>'Main 2.1'!A124</f>
        <v>SKF</v>
      </c>
      <c r="B123" s="150" t="str">
        <f>'Main 2.1'!D124</f>
        <v>https://investors.skf.com/sites/skf-ir/files/library/H%C3%A5llbarhetsrapport%202023.pdf</v>
      </c>
      <c r="C123" s="96">
        <f>'Main 2.1'!N124</f>
        <v>2023</v>
      </c>
      <c r="D123" s="76">
        <f>'Main 2.1'!O124</f>
        <v>253740</v>
      </c>
      <c r="E123" s="76" t="str">
        <f>'Main 2.1'!P124</f>
        <v>MB</v>
      </c>
      <c r="F123" s="76">
        <f>'Main 2.1'!Q124</f>
        <v>1788833</v>
      </c>
      <c r="G123" s="76" t="str">
        <f>'Main 2.1'!R124</f>
        <v>SKF redovisar inte utsläppen i Scope 3 helt i linje med GHG-protokollets kategorier.  Det redovisas utsläpp från inköpta varor och tjänster, flygresor och transporter. Det är oklart hur mycket av inköpen som täcks, och huruvida transporter täcker uppströms, nedströms eller båda. </v>
      </c>
    </row>
    <row r="124">
      <c r="A124" s="76" t="str">
        <f>'Main 2.1'!A125</f>
        <v>Södra Skogsägarna</v>
      </c>
      <c r="B124" s="150" t="str">
        <f>'Main 2.1'!D125</f>
        <v>https://www.sodra.com/_download/sp/ars-_och_hallbarhetsredovisning_2023.pdf</v>
      </c>
      <c r="C124" s="96">
        <f>'Main 2.1'!N125</f>
        <v>2023</v>
      </c>
      <c r="D124" s="76">
        <f>'Main 2.1'!O125</f>
        <v>94700</v>
      </c>
      <c r="E124" s="76" t="str">
        <f>'Main 2.1'!P125</f>
        <v>MB</v>
      </c>
      <c r="F124" s="76">
        <f>'Main 2.1'!Q125</f>
        <v>2245000</v>
      </c>
      <c r="G124" s="76" t="str">
        <f>'Main 2.1'!R125</f>
        <v>Södra skogsägarna redovisar utsläpp i Scope 3 från kategorierna Inköpta varor och tjänster (1), Kapitalvaror (2), Bränsle- och energirelaterade aktiviteter (3), Uppströms transport och distribution (4), Avfall genererat i verksamheten (5), Affärsresor (6), Anställdas pendling (7), Nedströms transport och distribution (9), Bearbetning av sålda produkter (10), Användning av sålda produkter (11), Slutbehandling av sålda produkter (12), och Investeringar (15).</v>
      </c>
    </row>
    <row r="125">
      <c r="A125" s="76" t="str">
        <f>'Main 2.1'!A126</f>
        <v>SSAB</v>
      </c>
      <c r="B125" s="151" t="str">
        <f>'Main 2.1'!D126</f>
        <v>https://mb.cision.com/Public/980/3947344/99d2b4a9f24f12eb.pdf</v>
      </c>
      <c r="C125" s="96">
        <f>'Main 2.1'!N126</f>
        <v>2023</v>
      </c>
      <c r="D125" s="76">
        <f>'Main 2.1'!O126</f>
        <v>11072000</v>
      </c>
      <c r="E125" s="76" t="str">
        <f>'Main 2.1'!P126</f>
        <v>MB</v>
      </c>
      <c r="F125" s="76">
        <f>'Main 2.1'!Q126</f>
        <v>11352000</v>
      </c>
      <c r="G125" s="76" t="str">
        <f>'Main 2.1'!R126</f>
        <v>SSAB redovisar utsläpp i Scope 3 varannat år. Det angivna värdet gäller år 2022, och inkluderar kategorierna Inköpta varor och tjänster (1), Kapitalvaror (2), Bränsle- och energirelaterade aktiviteter (3), Uppströms transport och distribution (4), Avfall genererat i verksamheten (5), Affärsresor (6), Anställdas pendling (7), Uppströms leasade tillgångar (8) och Bearbetning av sålda produkter (10).</v>
      </c>
    </row>
    <row r="126">
      <c r="A126" s="76" t="str">
        <f>'Main 2.1'!A127</f>
        <v>Stora Enso</v>
      </c>
      <c r="B126" s="151" t="str">
        <f>'Main 2.1'!D127</f>
        <v>https://www.storaenso.com/-/media/documents/download-center/documents/annual-reports/2023/storaenso_annual_report_2023.pdf</v>
      </c>
      <c r="C126" s="96">
        <f>'Main 2.1'!N127</f>
        <v>2023</v>
      </c>
      <c r="D126" s="76">
        <f>'Main 2.1'!O127</f>
        <v>1520000</v>
      </c>
      <c r="E126" s="76" t="str">
        <f>'Main 2.1'!P127</f>
        <v>MB</v>
      </c>
      <c r="F126" s="76">
        <f>'Main 2.1'!Q127</f>
        <v>4950000</v>
      </c>
      <c r="G126" s="76" t="str">
        <f>'Main 2.1'!R127</f>
        <v>Stora Enso redovisar inte utsläppen i Scope 3 uppdelat per kategori.</v>
      </c>
    </row>
    <row r="127">
      <c r="A127" s="76" t="str">
        <f>'Main 2.1'!A128</f>
        <v>Storskogen Group</v>
      </c>
      <c r="B127" s="150" t="str">
        <f>'Main 2.1'!D128</f>
        <v>https://www.storskogen.com/files/Main/20705/3956347/storskogen-annual-and-sustainability-report-2023.pdf</v>
      </c>
      <c r="C127" s="96">
        <f>'Main 2.1'!N128</f>
        <v>2023</v>
      </c>
      <c r="D127" s="76">
        <f>'Main 2.1'!O128</f>
        <v>43838</v>
      </c>
      <c r="E127" s="76" t="str">
        <f>'Main 2.1'!P128</f>
        <v>MB</v>
      </c>
      <c r="F127" s="76" t="str">
        <f>'Main 2.1'!Q128</f>
        <v>n.a</v>
      </c>
      <c r="G127" s="76" t="str">
        <f>'Main 2.1'!R128</f>
        <v>Storskogen Group redovisar inte utsläpp i Scope 3 i hållbarhetsrapporten. </v>
      </c>
    </row>
    <row r="128">
      <c r="A128" s="76" t="str">
        <f>'Main 2.1'!A129</f>
        <v>Sveaskog</v>
      </c>
      <c r="B128" s="151" t="str">
        <f>'Main 2.1'!D129</f>
        <v>https://www.sveaskog.se/globalassets/trycksaker/finansiella-rapporter/ars-och-hallbarhetsredovisning-2023-.pdf</v>
      </c>
      <c r="C128" s="96">
        <f>'Main 2.1'!N129</f>
        <v>2023</v>
      </c>
      <c r="D128" s="76">
        <f>'Main 2.1'!O129</f>
        <v>10240</v>
      </c>
      <c r="E128" s="76" t="str">
        <f>'Main 2.1'!P129</f>
        <v>MB</v>
      </c>
      <c r="F128" s="76">
        <f>'Main 2.1'!Q129</f>
        <v>249900</v>
      </c>
      <c r="G128" s="76" t="str">
        <f>'Main 2.1'!R129</f>
        <v>Sveaskog redovisar utsläpp från alla relevanta kategorier i Scope 3, utom Nedströms transport och distribution (9). Utsläppen presenteras inte uppdelade per kategori enligt GHG-protokollet, däremot anges en uppdelning av totala egna utsläpp enligt följande källor: Skogsbruk och avverkning, Transporter, Vägar, El och värme, Resor, Inköpta varor och tjänster inkl. inköpt fub, Sålda varor och Delägda bolag och dotterbolag.</v>
      </c>
    </row>
    <row r="129">
      <c r="A129" s="76" t="str">
        <f>'Main 2.1'!A130</f>
        <v>Svenska spel</v>
      </c>
      <c r="B129" s="151" t="str">
        <f>'Main 2.1'!D130</f>
        <v>https://om.svenskaspel.se/wp-content/uploads/2024/03/svenska-spels-ars-och-hallbarhetsredovisning-2023.pdf</v>
      </c>
      <c r="C129" s="96">
        <f>'Main 2.1'!N130</f>
        <v>2023</v>
      </c>
      <c r="D129" s="76">
        <f>'Main 2.1'!O130</f>
        <v>526</v>
      </c>
      <c r="E129" s="76" t="str">
        <f>'Main 2.1'!P130</f>
        <v>MB</v>
      </c>
      <c r="F129" s="76">
        <f>'Main 2.1'!Q130</f>
        <v>15888</v>
      </c>
      <c r="G129" s="76" t="str">
        <f>'Main 2.1'!R130</f>
        <v>Svenska spel redovisar utsläpp i Scope 3 från kategorierna Inköpta varor och tjänster (1), Kapitalvaror (2), Bränsle- och energirelaterade aktiviteter (3), Uppströms transport och distribution (4), Avfall genererat i verksamheten (5), Affärsresor (6), Anställdas pendling (7), Uppströms leasade tillgångar (8) och Slutbehandling av sålda produkter (12).</v>
      </c>
    </row>
    <row r="130">
      <c r="A130" s="96" t="str">
        <f>'Main 2.1'!A131</f>
        <v>Svevia</v>
      </c>
      <c r="B130" s="151" t="str">
        <f>'Main 2.1'!D131</f>
        <v>https://www.svevia.se/download/18.6f4179a318df2ab854261bb1/1710483925180/%C3%85rs%20och%20h%C3%A5llbarhetsredovisning%202023%20Svevia.pdf</v>
      </c>
      <c r="C130" s="96">
        <f>'Main 2.1'!N131</f>
        <v>2023</v>
      </c>
      <c r="D130" s="76">
        <f>'Main 2.1'!O131</f>
        <v>26056</v>
      </c>
      <c r="E130" s="76" t="str">
        <f>'Main 2.1'!P131</f>
        <v>MB</v>
      </c>
      <c r="F130" s="76">
        <f>'Main 2.1'!Q131</f>
        <v>5022</v>
      </c>
      <c r="G130" s="76" t="str">
        <f>'Main 2.1'!R131</f>
        <v>Svevia redovisar utsläpp i Scope 3 från kategorierna Avfall genererat i verksamheten (5) och Affärsresor (6). Utsläppen presenteras inte uppdelade per kategori.</v>
      </c>
    </row>
    <row r="131">
      <c r="A131" s="76" t="str">
        <f>'Main 2.1'!A132</f>
        <v>Sweco</v>
      </c>
      <c r="B131" s="150" t="str">
        <f>'Main 2.1'!D132</f>
        <v>https://www.swecogroup.com/wp-content/uploads/sites/2/2024/03/2701489.pdf</v>
      </c>
      <c r="C131" s="96">
        <f>'Main 2.1'!N132</f>
        <v>2023</v>
      </c>
      <c r="D131" s="76">
        <f>'Main 2.1'!O132</f>
        <v>15133</v>
      </c>
      <c r="E131" s="76" t="str">
        <f>'Main 2.1'!P132</f>
        <v>MB</v>
      </c>
      <c r="F131" s="76">
        <f>'Main 2.1'!Q132</f>
        <v>51317</v>
      </c>
      <c r="G131" s="76" t="str">
        <f>'Main 2.1'!R132</f>
        <v>Sweco redovisar utsläpp i Scope 3 från kategorierna Inköpta varor och tjänster (1), Kapitalvaror (2), Bränsle- och energirelaterade aktiviteter (3), Avfall genererat i verksamheten (5), Affärsresor (6) och  Anställdas pendling (7).</v>
      </c>
    </row>
    <row r="132">
      <c r="A132" s="76" t="str">
        <f>'Main 2.1'!A133</f>
        <v>Swedavia</v>
      </c>
      <c r="B132" s="151" t="str">
        <f>'Main 2.1'!D133</f>
        <v>https://www.swedavia.se/globalassets/ahr/2024/swedavia-ars--och-hallbarhetsrapport-2023.pdf</v>
      </c>
      <c r="C132" s="96">
        <f>'Main 2.1'!N133</f>
        <v>2023</v>
      </c>
      <c r="D132" s="76" t="str">
        <f>'Main 2.1'!O133</f>
        <v>n.a</v>
      </c>
      <c r="E132" s="76" t="str">
        <f>'Main 2.1'!P133</f>
        <v>n.a</v>
      </c>
      <c r="F132" s="76" t="str">
        <f>'Main 2.1'!Q133</f>
        <v>n.a</v>
      </c>
      <c r="G132" s="76" t="str">
        <f>'Main 2.1'!R133</f>
        <v>Swedavia redovisar inte utsläpp av växthusgaser i linje med GHG-protokollet. I stället rapporteras CO2 per flygplats. </v>
      </c>
    </row>
    <row r="133">
      <c r="A133" s="76" t="str">
        <f>'Main 2.1'!A134</f>
        <v>Swedbank</v>
      </c>
      <c r="B133" s="151" t="str">
        <f>'Main 2.1'!D134</f>
        <v>https://internetbank.swedbank.se/ConditionsEarchive/download?bankid=1111&amp;id=WEBDOC-PRODE175406128</v>
      </c>
      <c r="C133" s="96">
        <f>'Main 2.1'!N134</f>
        <v>2023</v>
      </c>
      <c r="D133" s="76">
        <f>'Main 2.1'!O134</f>
        <v>4370</v>
      </c>
      <c r="E133" s="76" t="str">
        <f>'Main 2.1'!P134</f>
        <v>MB</v>
      </c>
      <c r="F133" s="76">
        <f>'Main 2.1'!Q134</f>
        <v>7524052</v>
      </c>
      <c r="G133" s="76" t="str">
        <f>'Main 2.1'!R134</f>
        <v>Swedbank redovisar inte utsläpp i Scope 3 uppdelat på GHG-protokollets kategorier. Angivna utsläppskällor är tjänsteresor, säkerhetstransporter, pappersförbrukning, vattenförbrukning, avfall och inköpt IT-utrustning. Finansierade utsläpp inkluderar Bolån, Kommersiella fastigheter, Olja och gas, Kraftproduktion och Stål (data från 2022), samt Kapitalförvaltning och Leasing av bilar (data från 2023).</v>
      </c>
    </row>
    <row r="134">
      <c r="A134" s="76" t="str">
        <f>'Main 2.1'!A135</f>
        <v>Swedish Orphan Biovitrum</v>
      </c>
      <c r="B134" s="150" t="str">
        <f>'Main 2.1'!D135</f>
        <v>https://www.sobi.com/sites/default/files/pr/202403273912-1.pdf</v>
      </c>
      <c r="C134" s="96">
        <f>'Main 2.1'!N135</f>
        <v>2023</v>
      </c>
      <c r="D134" s="76">
        <f>'Main 2.1'!O135</f>
        <v>1551</v>
      </c>
      <c r="E134" s="76" t="str">
        <f>'Main 2.1'!P135</f>
        <v>MB</v>
      </c>
      <c r="F134" s="76">
        <f>'Main 2.1'!Q135</f>
        <v>124565</v>
      </c>
      <c r="G134" s="76" t="str">
        <f>'Main 2.1'!R135</f>
        <v>Swedish Orphan Biovitrum (Sobi) redovisar utsläpp i alla relevanta kategorier utom Användning av sålda produkter (11).</v>
      </c>
    </row>
    <row r="135">
      <c r="A135" s="76" t="str">
        <f>'Main 2.1'!A136</f>
        <v>Systemair</v>
      </c>
      <c r="B135" s="151" t="str">
        <f>'Main 2.1'!D136</f>
        <v>https://group.systemair.com/files/Main/22134/3814814/01s_sysair_ar22-23sve.pdf</v>
      </c>
      <c r="C135" s="96">
        <f>'Main 2.1'!N136</f>
        <v>2023</v>
      </c>
      <c r="D135" s="76">
        <f>'Main 2.1'!O136</f>
        <v>17801</v>
      </c>
      <c r="E135" s="76" t="str">
        <f>'Main 2.1'!P136</f>
        <v>MB</v>
      </c>
      <c r="F135" s="76">
        <f>'Main 2.1'!Q136</f>
        <v>1401706</v>
      </c>
      <c r="G135" s="76" t="str">
        <f>'Main 2.1'!R136</f>
        <v>Systemair redovisar utsläpp i Scope 3 från kategorierna Inköpta varor och tjänster (1), Kapitalvaror (2), Bränsle- och energirelaterade aktiviteter (3), Uppströms transport och distribution (4), Avfall genererat i verksamheten (5), Affärsresor (6), Anställdas pendling (7), Användning av sålda produkter (11) och den egna kategorin "andra aktiviteter nedströms". Systemair tillämpar brutet räkenskapsår och utsläppen är beräknade för perioden 2022/2023. </v>
      </c>
    </row>
    <row r="136">
      <c r="A136" s="96" t="str">
        <f>'Main 2.1'!A137</f>
        <v>Systembolaget</v>
      </c>
      <c r="B136" s="150" t="str">
        <f>'Main 2.1'!D137</f>
        <v>https://www.omsystembolaget.se/globalassets/pdf/ansvarsredovisning/ansvarsredovisning-2023.pdf</v>
      </c>
      <c r="C136" s="96">
        <f>'Main 2.1'!N137</f>
        <v>2023</v>
      </c>
      <c r="D136" s="76">
        <f>'Main 2.1'!O137</f>
        <v>2761</v>
      </c>
      <c r="E136" s="76" t="str">
        <f>'Main 2.1'!P137</f>
        <v>MB</v>
      </c>
      <c r="F136" s="76">
        <f>'Main 2.1'!Q137</f>
        <v>177870</v>
      </c>
      <c r="G136" s="76" t="str">
        <f>'Main 2.1'!R137</f>
        <v>Systembolaget redovisar inte utsläpp i Scope 3 uppdelar på GHG-protokollets kategorier. De utsläppskällor som anges är Förpackningar, Distribution, Tjänsteresor, Lokaler och Avfallshantering.</v>
      </c>
    </row>
    <row r="137">
      <c r="A137" s="76" t="str">
        <f>'Main 2.1'!A138</f>
        <v>Tele2</v>
      </c>
      <c r="B137" s="150" t="str">
        <f>'Main 2.1'!D138</f>
        <v>https://www.tele2.com/files/Main/3372/3954298/annual-and-sustainability-report-2023.pdf</v>
      </c>
      <c r="C137" s="96">
        <f>'Main 2.1'!N138</f>
        <v>2023</v>
      </c>
      <c r="D137" s="76">
        <f>'Main 2.1'!O138</f>
        <v>1514</v>
      </c>
      <c r="E137" s="76" t="str">
        <f>'Main 2.1'!P138</f>
        <v>MB</v>
      </c>
      <c r="F137" s="76">
        <f>'Main 2.1'!Q138</f>
        <v>273217</v>
      </c>
      <c r="G137" s="76" t="str">
        <f>'Main 2.1'!R138</f>
        <v>Tele2 redovisar utsläpp i Scope 3 från kategorierna Inköpta varor och tjänster (1), Kapitalvaror (2), Bränsle- och energirelaterade aktiviteter (3), Uppströms transport och distribution (4), Avfall genererat i verksamheten (5), Affärsresor (6), Anställdas pendling (7), Nedströms transport och distribution (9), Användning av sålda produkter (11) och Slutbehandling av sålda produkter (12).</v>
      </c>
    </row>
    <row r="138">
      <c r="A138" s="76" t="str">
        <f>'Main 2.1'!A139</f>
        <v>Telia Company</v>
      </c>
      <c r="B138" s="151" t="str">
        <f>'Main 2.1'!D139</f>
        <v>https://www.teliacompany.com/assets/u5c1v3pt22v8/sdSKIw4u0YrvJ6N6vxNQ7/be433e3cafff2977019af4ee67908e72/telia-company-ars-och-hallbarhetsredovisning-2023.pdf</v>
      </c>
      <c r="C138" s="96">
        <f>'Main 2.1'!N139</f>
        <v>2023</v>
      </c>
      <c r="D138" s="76">
        <f>'Main 2.1'!O139</f>
        <v>8627</v>
      </c>
      <c r="E138" s="76" t="str">
        <f>'Main 2.1'!P139</f>
        <v>MB</v>
      </c>
      <c r="F138" s="76" t="str">
        <f>'Main 2.1'!Q139</f>
        <v>n.a</v>
      </c>
      <c r="G138" s="76" t="str">
        <f>'Main 2.1'!R139</f>
        <v>Telia Company redovisar inte utsläpp i Scope 3 för 2023.</v>
      </c>
    </row>
    <row r="139">
      <c r="A139" s="76" t="str">
        <f>'Main 2.1'!A140</f>
        <v>Thule Group</v>
      </c>
      <c r="B139" s="150" t="str">
        <f>'Main 2.1'!D140</f>
        <v>https://www.thulegroup.com/sites/default/files/pr/20240405-1b0268b5-627a-42f2-94e5-b26d485a5ed5-1.pdf</v>
      </c>
      <c r="C139" s="96">
        <f>'Main 2.1'!N140</f>
        <v>2023</v>
      </c>
      <c r="D139" s="76">
        <f>'Main 2.1'!O140</f>
        <v>3388</v>
      </c>
      <c r="E139" s="76" t="str">
        <f>'Main 2.1'!P140</f>
        <v>MB</v>
      </c>
      <c r="F139" s="76">
        <f>'Main 2.1'!Q140</f>
        <v>169931</v>
      </c>
      <c r="G139" s="76" t="str">
        <f>'Main 2.1'!R140</f>
        <v>Thule Group redovisar inte utsläpp i Scope 3 helt i linje med GHG-protokollets kategorier. Angedda utsläppskällor är logistik, affärsresor, inköpt värme/kyla och elektricitet, inköpta material och varor, inklusive kapitalvaror. Redovisningen är inte uppdelad per kategori.</v>
      </c>
    </row>
    <row r="140">
      <c r="A140" s="76" t="str">
        <f>'Main 2.1'!A141</f>
        <v>Tietoevry</v>
      </c>
      <c r="B140" s="151" t="str">
        <f>'Main 2.1'!D141</f>
        <v>https://ar2023.tietoevry.com/siteassets/tietoevry_sustainability_report-2023.pdf</v>
      </c>
      <c r="C140" s="96">
        <f>'Main 2.1'!N141</f>
        <v>2023</v>
      </c>
      <c r="D140" s="76">
        <f>'Main 2.1'!O141</f>
        <v>1601</v>
      </c>
      <c r="E140" s="76" t="str">
        <f>'Main 2.1'!P141</f>
        <v>MB</v>
      </c>
      <c r="F140" s="76">
        <f>'Main 2.1'!Q141</f>
        <v>205417</v>
      </c>
      <c r="G140" s="76" t="str">
        <f>'Main 2.1'!R141</f>
        <v>Tietoevry redovisar utsläpp i Scope 3 från kategorierna Inköpta varor och tjänster (1), Bränsle- och energirelaterade aktiviteter (3), Avfall genererat i verksamheten (5), Affärsresor (6), Anställdas pendling (7), Uppströms leasade tillgångar (8) och Användning av sålda produkter (11).</v>
      </c>
    </row>
    <row r="141">
      <c r="A141" s="76" t="str">
        <f>'Main 2.1'!A142</f>
        <v>Traton</v>
      </c>
      <c r="B141" s="150" t="str">
        <f>'Main 2.1'!D142</f>
        <v>https://annualreport.traton.com/2023/assets/downloads/traton-annual-report-2023.pdf</v>
      </c>
      <c r="C141" s="96">
        <f>'Main 2.1'!N142</f>
        <v>2023</v>
      </c>
      <c r="D141" s="76" t="str">
        <f>'Main 2.1'!O142</f>
        <v>n.a</v>
      </c>
      <c r="E141" s="76" t="str">
        <f>'Main 2.1'!P142</f>
        <v>n.a</v>
      </c>
      <c r="F141" s="76" t="str">
        <f>'Main 2.1'!Q142</f>
        <v>n.a</v>
      </c>
      <c r="G141" s="76" t="str">
        <f>'Main 2.1'!R142</f>
        <v>Traton rapporterar inte utsläpp av växthusgaser.</v>
      </c>
    </row>
    <row r="142">
      <c r="A142" s="76" t="str">
        <f>'Main 2.1'!A143</f>
        <v>Trelleborg</v>
      </c>
      <c r="B142" s="150" t="str">
        <f>'Main 2.1'!D143</f>
        <v>https://www.trelleborg.com/-/media/group/about-us/agm/2024/en/annual-report-2023.pdf</v>
      </c>
      <c r="C142" s="96">
        <f>'Main 2.1'!N143</f>
        <v>2023</v>
      </c>
      <c r="D142" s="76">
        <f>'Main 2.1'!O143</f>
        <v>37235</v>
      </c>
      <c r="E142" s="76" t="str">
        <f>'Main 2.1'!P143</f>
        <v>?</v>
      </c>
      <c r="F142" s="76" t="str">
        <f>'Main 2.1'!Q143</f>
        <v>n.a</v>
      </c>
      <c r="G142" s="76" t="str">
        <f>'Main 2.1'!R143</f>
        <v>Trelleborg redovisar inte utsläpp i linje med GHG-protokollet, utan anger bara direkta och indirekta utsläpp. Vi antar att detta är Scope 1 och Scope 2. Trelleborg anger inte om det är marknadsbaserad eller platsbaserad beräkningsmetod som används.</v>
      </c>
    </row>
    <row r="143">
      <c r="A143" s="76" t="str">
        <f>'Main 2.1'!A144</f>
        <v>Troax Group</v>
      </c>
      <c r="B143" s="150" t="str">
        <f>'Main 2.1'!D144</f>
        <v>https://www.troaxgroup.org/media/2023/TROAX_Sustanability_Report_2023_en_240403a_web-A.pdf</v>
      </c>
      <c r="C143" s="96">
        <f>'Main 2.1'!N144</f>
        <v>2023</v>
      </c>
      <c r="D143" s="76">
        <f>'Main 2.1'!O144</f>
        <v>4869</v>
      </c>
      <c r="E143" s="76" t="str">
        <f>'Main 2.1'!P144</f>
        <v>MB</v>
      </c>
      <c r="F143" s="76">
        <f>'Main 2.1'!Q144</f>
        <v>94409</v>
      </c>
      <c r="G143" s="76" t="str">
        <f>'Main 2.1'!R144</f>
        <v>Troax redovisar inte utsläpp i Scope 3 helt i linje med GHG-protokollets kategorier. Angedda utsläppskällor är inköp av material, utgående transport och andra utsläpp. Utsläppen gäller Troax Group globala verksamhet.</v>
      </c>
    </row>
    <row r="144">
      <c r="A144" s="76" t="str">
        <f>'Main 2.1'!A145</f>
        <v>Truecaller</v>
      </c>
      <c r="B144" s="150" t="str">
        <f>'Main 2.1'!D145</f>
        <v>https://mb.cision.com/Main/20429/3969154/2764375.pdf</v>
      </c>
      <c r="C144" s="96">
        <f>'Main 2.1'!N145</f>
        <v>2023</v>
      </c>
      <c r="D144" s="76">
        <f>'Main 2.1'!O145</f>
        <v>2518</v>
      </c>
      <c r="E144" s="76" t="str">
        <f>'Main 2.1'!P145</f>
        <v>?</v>
      </c>
      <c r="F144" s="76">
        <f>'Main 2.1'!Q145</f>
        <v>1594</v>
      </c>
      <c r="G144" s="76" t="str">
        <f>'Main 2.1'!R145</f>
        <v>Truecaller redovisar utsläpp i Scope 3 från kategorierna Bränsle- och energirelaterade aktiviteter (3), Affärsresor (6) och Anställdas pendling (7). Truecaller anger inte om det är marknadsbaserad eller platsbaserad beräkningsmetod som används.</v>
      </c>
    </row>
    <row r="145">
      <c r="A145" s="96" t="str">
        <f>'Main 2.1'!A146</f>
        <v>Vattenfall</v>
      </c>
      <c r="B145" s="151" t="str">
        <f>'Main 2.1'!D146</f>
        <v>https://group.vattenfall.com/globalassets/corporate/who-we-are/sustainability/vattenfall-annual-and-sustainability-report-2023.pdf</v>
      </c>
      <c r="C145" s="96">
        <f>'Main 2.1'!N146</f>
        <v>2023</v>
      </c>
      <c r="D145" s="76">
        <f>'Main 2.1'!O146</f>
        <v>7990000</v>
      </c>
      <c r="E145" s="76" t="str">
        <f>'Main 2.1'!P146</f>
        <v>MB</v>
      </c>
      <c r="F145" s="76">
        <f>'Main 2.1'!Q146</f>
        <v>15000000</v>
      </c>
      <c r="G145" s="76" t="str">
        <f>'Main 2.1'!R146</f>
        <v>Vattenfall redovisar utsläpp i Scope 3 från kategorierna Inköpta varor och tjänster (1), Kapitalvaror (2), Bränsle- och energirelaterade aktiviteter (3), Avfall genererat i verksamheten (5), Affärsresor (6) och Användning av sålda produkter (11).</v>
      </c>
    </row>
    <row r="146">
      <c r="A146" s="76" t="str">
        <f>'Main 2.1'!A147</f>
        <v>Vitec Software Group</v>
      </c>
      <c r="B146" s="150" t="str">
        <f>'Main 2.1'!D147</f>
        <v>https://storage.mfn.se/f896ca92-2940-4c02-b700-fad5640c714c/vitec-software-group-arsredovisning-2023.pdf</v>
      </c>
      <c r="C146" s="96">
        <f>'Main 2.1'!N147</f>
        <v>2023</v>
      </c>
      <c r="D146" s="76">
        <f>'Main 2.1'!O147</f>
        <v>338.6</v>
      </c>
      <c r="E146" s="76" t="str">
        <f>'Main 2.1'!P147</f>
        <v>MB</v>
      </c>
      <c r="F146" s="102">
        <f>'Main 2.1'!Q147</f>
        <v>921.1</v>
      </c>
      <c r="G146" s="76" t="str">
        <f>'Main 2.1'!R147</f>
        <v>Vitec Software Group redovisar utsläpp i Scope 3 från kategorierna Inköpta varor och tjänster (1), Kapitalvaror (2), Avfall genererat i verksamheten (5) och Affärsresor (6).</v>
      </c>
    </row>
    <row r="147">
      <c r="A147" s="76" t="str">
        <f>'Main 2.1'!A148</f>
        <v>Vitrolife</v>
      </c>
      <c r="B147" s="150" t="str">
        <f>'Main 2.1'!D148</f>
        <v>https://airtools-vitrolife.prod-mid-euw3.investis.com/sites/airtools-vitrolife/files/pr/202403262421-1.pdf?ts=1711526587</v>
      </c>
      <c r="C147" s="96">
        <f>'Main 2.1'!N148</f>
        <v>2023</v>
      </c>
      <c r="D147" s="76">
        <f>'Main 2.1'!O148</f>
        <v>2087</v>
      </c>
      <c r="E147" s="76" t="str">
        <f>'Main 2.1'!P148</f>
        <v>MB</v>
      </c>
      <c r="F147" s="76">
        <f>'Main 2.1'!Q148</f>
        <v>19667</v>
      </c>
      <c r="G147" s="76" t="str">
        <f>'Main 2.1'!R148</f>
        <v>Vitrolife redovisar utsläpp i Scope 3 från kategorierna Inköpta varor och tjänster (1), Kapitalvaror (2), Bränsle- och energirelaterade aktiviteter (3), Uppströms transport och distribution (4), Avfall genererat i verksamheten (5), Affärsresor (6), Anställdas pendling (7), Uppströms leasade tillgångar (8), Nedströms transport och distribution (9), Användning av sålda produkter (11) och Slutbehandling av sålda produkter (12).</v>
      </c>
    </row>
    <row r="148">
      <c r="A148" s="76" t="str">
        <f>'Main 2.1'!A149</f>
        <v>Volvo AB</v>
      </c>
      <c r="B148" s="150" t="str">
        <f>'Main 2.1'!D149</f>
        <v>https://www.volvogroup.com/content/dam/volvo-group/markets/master/events/2024/feb/annual-report-2023/AB-Volvo-Annual-Report-2023.pdf</v>
      </c>
      <c r="C148" s="96">
        <f>'Main 2.1'!N149</f>
        <v>2023</v>
      </c>
      <c r="D148" s="76">
        <f>'Main 2.1'!O149</f>
        <v>294000</v>
      </c>
      <c r="E148" s="76" t="str">
        <f>'Main 2.1'!P149</f>
        <v>MB</v>
      </c>
      <c r="F148" s="76">
        <f>'Main 2.1'!Q149</f>
        <v>266000000</v>
      </c>
      <c r="G148" s="76" t="str">
        <f>'Main 2.1'!R149</f>
        <v>Volvo AB rapporterar endast kategorin Användning av sålda produkter (11), i Scope 3. Övriga kategorier saknar fortfarande underlag men uppskattas till 4%. </v>
      </c>
    </row>
    <row r="149">
      <c r="A149" s="76" t="str">
        <f>'Main 2.1'!A150</f>
        <v>Volvo Cars</v>
      </c>
      <c r="B149" s="150" t="str">
        <f>'Main 2.1'!D150</f>
        <v>https://vp272.alertir.com/afw/files/press/volvocar/202403050374-1.pdf</v>
      </c>
      <c r="C149" s="96">
        <f>'Main 2.1'!N150</f>
        <v>2023</v>
      </c>
      <c r="D149" s="76">
        <f>'Main 2.1'!O150</f>
        <v>80000</v>
      </c>
      <c r="E149" s="76" t="str">
        <f>'Main 2.1'!P150</f>
        <v>MB</v>
      </c>
      <c r="F149" s="76">
        <f>'Main 2.1'!Q150</f>
        <v>42979000</v>
      </c>
      <c r="G149" s="76" t="str">
        <f>'Main 2.1'!R150</f>
        <v>Volvo Cars redovisar utsläpp i Scope 3 från kategorierna Inköpta varor och tjänster (1), Uppströms transport och distribution (4), Avfall genererat i verksamheten (5), Affärsresor (6), Anställdas pendling (7), Uppströms leasade tillgångar (8), Nedströms transport och distribution (9), Användning av sålda produkter (11), Slutbehandling av sålda produkter (12), Nedströms leasade tillgångar (13) och Retailers (motsvarande Franchiser 14).</v>
      </c>
    </row>
    <row r="150">
      <c r="A150" s="76" t="str">
        <f>'Main 2.1'!A151</f>
        <v>Wallenstam</v>
      </c>
      <c r="B150" s="150" t="str">
        <f>'Main 2.1'!D151</f>
        <v>https://www.wallenstam.se/globalassets/dokument/wallenstam/hallbarhetsredovisning/sustainability-report-2023.pdf</v>
      </c>
      <c r="C150" s="96">
        <f>'Main 2.1'!N151</f>
        <v>2023</v>
      </c>
      <c r="D150" s="76">
        <f>'Main 2.1'!O151</f>
        <v>4332</v>
      </c>
      <c r="E150" s="76" t="str">
        <f>'Main 2.1'!P151</f>
        <v>MB</v>
      </c>
      <c r="F150" s="76">
        <f>'Main 2.1'!Q151</f>
        <v>11560</v>
      </c>
      <c r="G150" s="76" t="str">
        <f>'Main 2.1'!R151</f>
        <v>Wallenstam redovisar utsläpp i Scope 3 från kategorierna Inköpta varor och tjänster (1), Bränsle- och energirelaterade aktiviteter (3), Affärsresor (6) och Nedströms leasade tillgångar (13).</v>
      </c>
    </row>
    <row r="151">
      <c r="A151" s="76" t="str">
        <f>'Main 2.1'!A152</f>
        <v>Wihlborgs Fastigheter</v>
      </c>
      <c r="B151" s="150" t="str">
        <f>'Main 2.1'!D152</f>
        <v>https://www.wihlborgs.se/globalassets/investor-relations/rapporter/2024/20240327-wihlborgs-publishes-annual-and-sustainability-report-2023-ded27cf2-335e-492b-991e-ae0888c40b7e.pdf</v>
      </c>
      <c r="C151" s="96">
        <f>'Main 2.1'!N152</f>
        <v>2023</v>
      </c>
      <c r="D151" s="76">
        <f>'Main 2.1'!O152</f>
        <v>2911</v>
      </c>
      <c r="E151" s="76" t="str">
        <f>'Main 2.1'!P152</f>
        <v>MB</v>
      </c>
      <c r="F151" s="76">
        <f>'Main 2.1'!Q152</f>
        <v>22877</v>
      </c>
      <c r="G151" s="76" t="str">
        <f>'Main 2.1'!R152</f>
        <v>Wihlborgs Fastigheter redovisar utsläpp i Scope 3 från kategorierna Inköpta varor och tjänster (1), Kapitalvaror (2), Bränsle- och energirelaterade aktiviteter (3), Affärsresor (6) och Nedströms leasade tillgångar (13).</v>
      </c>
    </row>
    <row r="152">
      <c r="A152" s="96" t="str">
        <f>'Main 2.1'!A153</f>
        <v/>
      </c>
      <c r="B152" s="96" t="str">
        <f>'Main 2.1'!D153</f>
        <v/>
      </c>
      <c r="C152" s="96" t="str">
        <f>'Main 2.1'!N153</f>
        <v/>
      </c>
      <c r="D152" s="96" t="str">
        <f>'Main 2.1'!O153</f>
        <v/>
      </c>
      <c r="G152" s="96" t="str">
        <f>'Main 2.1'!R153</f>
        <v/>
      </c>
    </row>
    <row r="153">
      <c r="A153" s="96" t="str">
        <f>'Main 2.1'!A154</f>
        <v/>
      </c>
      <c r="B153" s="96" t="str">
        <f>'Main 2.1'!D154</f>
        <v/>
      </c>
      <c r="C153" s="96" t="str">
        <f>'Main 2.1'!N154</f>
        <v/>
      </c>
      <c r="D153" s="96" t="str">
        <f>'Main 2.1'!O154</f>
        <v/>
      </c>
      <c r="G153" s="96" t="str">
        <f>'Main 2.1'!R154</f>
        <v/>
      </c>
    </row>
    <row r="154">
      <c r="A154" s="96" t="str">
        <f>'Main 2.1'!A155</f>
        <v/>
      </c>
      <c r="B154" s="96" t="str">
        <f>'Main 2.1'!D155</f>
        <v/>
      </c>
      <c r="C154" s="96" t="str">
        <f>'Main 2.1'!N155</f>
        <v/>
      </c>
      <c r="D154" s="96" t="str">
        <f>'Main 2.1'!O155</f>
        <v/>
      </c>
      <c r="G154" s="96" t="str">
        <f>'Main 2.1'!R155</f>
        <v/>
      </c>
    </row>
    <row r="155">
      <c r="A155" s="96" t="str">
        <f>'Main 2.1'!A156</f>
        <v/>
      </c>
      <c r="B155" s="96" t="str">
        <f>'Main 2.1'!D156</f>
        <v/>
      </c>
      <c r="C155" s="96" t="str">
        <f>'Main 2.1'!N156</f>
        <v/>
      </c>
      <c r="D155" s="96" t="str">
        <f>'Main 2.1'!O156</f>
        <v/>
      </c>
      <c r="G155" s="96" t="str">
        <f>'Main 2.1'!R156</f>
        <v/>
      </c>
    </row>
    <row r="156">
      <c r="A156" s="96" t="str">
        <f>'Main 2.1'!A157</f>
        <v/>
      </c>
      <c r="B156" s="96" t="str">
        <f>'Main 2.1'!D157</f>
        <v/>
      </c>
      <c r="C156" s="96" t="str">
        <f>'Main 2.1'!N157</f>
        <v/>
      </c>
      <c r="D156" s="96" t="str">
        <f>'Main 2.1'!O157</f>
        <v/>
      </c>
      <c r="G156" s="96" t="str">
        <f>'Main 2.1'!R157</f>
        <v/>
      </c>
    </row>
    <row r="157">
      <c r="A157" s="96" t="str">
        <f>'Main 2.1'!A158</f>
        <v/>
      </c>
      <c r="B157" s="96" t="str">
        <f>'Main 2.1'!D158</f>
        <v/>
      </c>
      <c r="C157" s="96" t="str">
        <f>'Main 2.1'!N158</f>
        <v/>
      </c>
      <c r="D157" s="96" t="str">
        <f>'Main 2.1'!O158</f>
        <v/>
      </c>
      <c r="G157" s="96" t="str">
        <f>'Main 2.1'!R158</f>
        <v/>
      </c>
    </row>
    <row r="158">
      <c r="A158" s="96" t="str">
        <f>'Main 2.1'!A159</f>
        <v/>
      </c>
      <c r="B158" s="96" t="str">
        <f>'Main 2.1'!D159</f>
        <v/>
      </c>
      <c r="C158" s="96" t="str">
        <f>'Main 2.1'!N159</f>
        <v/>
      </c>
      <c r="D158" s="96" t="str">
        <f>'Main 2.1'!O159</f>
        <v/>
      </c>
      <c r="G158" s="96" t="str">
        <f>'Main 2.1'!R159</f>
        <v/>
      </c>
    </row>
    <row r="159">
      <c r="A159" s="96" t="str">
        <f>'Main 2.1'!A160</f>
        <v/>
      </c>
      <c r="B159" s="96" t="str">
        <f>'Main 2.1'!D160</f>
        <v/>
      </c>
      <c r="C159" s="96" t="str">
        <f>'Main 2.1'!N160</f>
        <v/>
      </c>
      <c r="D159" s="96" t="str">
        <f>'Main 2.1'!O160</f>
        <v/>
      </c>
      <c r="G159" s="96" t="str">
        <f>'Main 2.1'!R160</f>
        <v/>
      </c>
    </row>
    <row r="160">
      <c r="A160" s="96" t="str">
        <f>'Main 2.1'!A161</f>
        <v/>
      </c>
      <c r="B160" s="96" t="str">
        <f>'Main 2.1'!D161</f>
        <v/>
      </c>
      <c r="C160" s="96" t="str">
        <f>'Main 2.1'!N161</f>
        <v/>
      </c>
      <c r="D160" s="96" t="str">
        <f>'Main 2.1'!O161</f>
        <v/>
      </c>
    </row>
    <row r="161">
      <c r="A161" s="96" t="str">
        <f>'Main 2.1'!A162</f>
        <v/>
      </c>
      <c r="B161" s="96" t="str">
        <f>'Main 2.1'!D162</f>
        <v/>
      </c>
      <c r="C161" s="96" t="str">
        <f>'Main 2.1'!N162</f>
        <v/>
      </c>
      <c r="D161" s="96" t="str">
        <f>'Main 2.1'!O162</f>
        <v/>
      </c>
    </row>
    <row r="162">
      <c r="A162" s="96" t="str">
        <f>'Main 2.1'!A163</f>
        <v/>
      </c>
      <c r="B162" s="96" t="str">
        <f>'Main 2.1'!D163</f>
        <v/>
      </c>
      <c r="C162" s="96" t="str">
        <f>'Main 2.1'!N163</f>
        <v/>
      </c>
      <c r="D162" s="96" t="str">
        <f>'Main 2.1'!O163</f>
        <v/>
      </c>
    </row>
    <row r="163">
      <c r="A163" s="96" t="str">
        <f>'Main 2.1'!A164</f>
        <v/>
      </c>
      <c r="B163" s="96" t="str">
        <f>'Main 2.1'!D164</f>
        <v/>
      </c>
      <c r="C163" s="96" t="str">
        <f>'Main 2.1'!N164</f>
        <v/>
      </c>
      <c r="D163" s="96" t="str">
        <f>'Main 2.1'!O164</f>
        <v/>
      </c>
    </row>
    <row r="164">
      <c r="A164" s="96" t="str">
        <f>'Main 2.1'!A165</f>
        <v/>
      </c>
      <c r="B164" s="96" t="str">
        <f>'Main 2.1'!D165</f>
        <v/>
      </c>
      <c r="C164" s="96" t="str">
        <f>'Main 2.1'!N165</f>
        <v/>
      </c>
      <c r="D164" s="96" t="str">
        <f>'Main 2.1'!O165</f>
        <v/>
      </c>
    </row>
    <row r="165">
      <c r="A165" s="96" t="str">
        <f>'Main 2.1'!A166</f>
        <v/>
      </c>
      <c r="B165" s="96" t="str">
        <f>'Main 2.1'!D166</f>
        <v/>
      </c>
      <c r="C165" s="96" t="str">
        <f>'Main 2.1'!N166</f>
        <v/>
      </c>
      <c r="D165" s="96" t="str">
        <f>'Main 2.1'!O166</f>
        <v/>
      </c>
    </row>
    <row r="166">
      <c r="A166" s="96" t="str">
        <f>'Main 2.1'!A167</f>
        <v/>
      </c>
      <c r="B166" s="96" t="str">
        <f>'Main 2.1'!D167</f>
        <v/>
      </c>
      <c r="C166" s="96" t="str">
        <f>'Main 2.1'!N167</f>
        <v/>
      </c>
      <c r="D166" s="96" t="str">
        <f>'Main 2.1'!O167</f>
        <v/>
      </c>
    </row>
    <row r="167">
      <c r="A167" s="96" t="str">
        <f>'Main 2.1'!A168</f>
        <v/>
      </c>
      <c r="B167" s="96" t="str">
        <f>'Main 2.1'!D168</f>
        <v/>
      </c>
      <c r="C167" s="96" t="str">
        <f>'Main 2.1'!N168</f>
        <v/>
      </c>
    </row>
    <row r="168">
      <c r="A168" s="96" t="str">
        <f>'Main 2.1'!A169</f>
        <v/>
      </c>
      <c r="B168" s="96" t="str">
        <f>'Main 2.1'!D169</f>
        <v/>
      </c>
      <c r="C168" s="96" t="str">
        <f>'Main 2.1'!N169</f>
        <v/>
      </c>
    </row>
    <row r="169">
      <c r="A169" s="96" t="str">
        <f>'Main 2.1'!A170</f>
        <v/>
      </c>
      <c r="C169" s="96" t="str">
        <f>'Main 2.1'!N170</f>
        <v/>
      </c>
    </row>
    <row r="170">
      <c r="A170" s="96" t="str">
        <f>'Main 2.1'!A171</f>
        <v/>
      </c>
      <c r="C170" s="96" t="str">
        <f>'Main 2.1'!N171</f>
        <v/>
      </c>
    </row>
    <row r="171">
      <c r="A171" s="96" t="str">
        <f>'Main 2.1'!A172</f>
        <v/>
      </c>
      <c r="C171" s="96" t="str">
        <f>'Main 2.1'!N172</f>
        <v/>
      </c>
    </row>
    <row r="172">
      <c r="A172" s="96" t="str">
        <f>'Main 2.1'!A173</f>
        <v/>
      </c>
      <c r="C172" s="96" t="str">
        <f>'Main 2.1'!N173</f>
        <v/>
      </c>
    </row>
    <row r="173">
      <c r="A173" s="96" t="str">
        <f>'Main 2.1'!A174</f>
        <v/>
      </c>
      <c r="C173" s="96" t="str">
        <f>'Main 2.1'!N174</f>
        <v/>
      </c>
    </row>
    <row r="174">
      <c r="A174" s="96" t="str">
        <f>'Main 2.1'!A175</f>
        <v/>
      </c>
      <c r="C174" s="96" t="str">
        <f>'Main 2.1'!N175</f>
        <v/>
      </c>
    </row>
    <row r="175">
      <c r="A175" s="96" t="str">
        <f>'Main 2.1'!A176</f>
        <v/>
      </c>
      <c r="C175" s="96" t="str">
        <f>'Main 2.1'!N176</f>
        <v/>
      </c>
    </row>
    <row r="176">
      <c r="C176" s="96" t="str">
        <f>'Main 2.1'!N177</f>
        <v/>
      </c>
    </row>
    <row r="177">
      <c r="C177" s="96" t="str">
        <f>'Main 2.1'!N178</f>
        <v/>
      </c>
    </row>
    <row r="178">
      <c r="C178" s="96" t="str">
        <f>'Main 2.1'!N179</f>
        <v/>
      </c>
    </row>
    <row r="179">
      <c r="C179" s="96" t="str">
        <f>'Main 2.1'!N180</f>
        <v/>
      </c>
    </row>
    <row r="180">
      <c r="C180" s="96" t="str">
        <f>'Main 2.1'!N181</f>
        <v/>
      </c>
    </row>
    <row r="181">
      <c r="C181" s="96" t="str">
        <f>'Main 2.1'!N182</f>
        <v/>
      </c>
    </row>
    <row r="182">
      <c r="C182" s="96" t="str">
        <f>'Main 2.1'!N183</f>
        <v/>
      </c>
    </row>
    <row r="183">
      <c r="C183" s="96" t="str">
        <f>'Main 2.1'!N184</f>
        <v/>
      </c>
    </row>
    <row r="184">
      <c r="C184" s="96" t="str">
        <f>'Main 2.1'!N185</f>
        <v/>
      </c>
    </row>
    <row r="185">
      <c r="C185" s="96" t="str">
        <f>'Main 2.1'!N186</f>
        <v/>
      </c>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38"/>
  </cols>
  <sheetData>
    <row r="1">
      <c r="A1" s="1" t="s">
        <v>1451</v>
      </c>
      <c r="B1" s="1" t="s">
        <v>1452</v>
      </c>
      <c r="C1" s="1" t="s">
        <v>1453</v>
      </c>
      <c r="D1" s="1" t="s">
        <v>0</v>
      </c>
      <c r="E1" s="1" t="s">
        <v>1454</v>
      </c>
      <c r="F1" s="1" t="s">
        <v>1455</v>
      </c>
      <c r="G1" s="2"/>
      <c r="H1" s="2"/>
      <c r="I1" s="2"/>
      <c r="J1" s="2"/>
      <c r="K1" s="2"/>
      <c r="L1" s="2"/>
      <c r="M1" s="2"/>
      <c r="N1" s="2"/>
      <c r="O1" s="2"/>
      <c r="P1" s="2"/>
      <c r="Q1" s="2"/>
      <c r="R1" s="2"/>
      <c r="S1" s="2"/>
      <c r="T1" s="2"/>
      <c r="U1" s="2"/>
      <c r="V1" s="2"/>
      <c r="W1" s="2"/>
      <c r="X1" s="2"/>
      <c r="Y1" s="2"/>
      <c r="Z1" s="2"/>
    </row>
    <row r="2">
      <c r="B2" s="152" t="s">
        <v>99</v>
      </c>
      <c r="E2" s="3" t="s">
        <v>1456</v>
      </c>
    </row>
    <row r="3">
      <c r="B3" s="152" t="s">
        <v>723</v>
      </c>
    </row>
    <row r="4">
      <c r="B4" s="3" t="s">
        <v>1457</v>
      </c>
    </row>
    <row r="5">
      <c r="B5" s="3" t="s">
        <v>1458</v>
      </c>
    </row>
    <row r="6">
      <c r="B6" s="153" t="s">
        <v>1459</v>
      </c>
    </row>
    <row r="7">
      <c r="B7" s="3" t="s">
        <v>17</v>
      </c>
    </row>
    <row r="8">
      <c r="B8" s="3" t="s">
        <v>1460</v>
      </c>
    </row>
    <row r="17">
      <c r="B17" s="153"/>
      <c r="C17" s="154"/>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9.63"/>
  </cols>
  <sheetData>
    <row r="1">
      <c r="A1" s="1" t="s">
        <v>1452</v>
      </c>
      <c r="B1" s="1" t="s">
        <v>1461</v>
      </c>
      <c r="C1" s="1" t="s">
        <v>1453</v>
      </c>
      <c r="D1" s="2"/>
      <c r="E1" s="2"/>
      <c r="F1" s="2"/>
      <c r="G1" s="2"/>
      <c r="H1" s="2"/>
      <c r="I1" s="2"/>
      <c r="J1" s="2"/>
      <c r="K1" s="2"/>
      <c r="L1" s="2"/>
      <c r="M1" s="2"/>
      <c r="N1" s="2"/>
      <c r="O1" s="2"/>
      <c r="P1" s="2"/>
      <c r="Q1" s="2"/>
      <c r="R1" s="2"/>
      <c r="S1" s="2"/>
      <c r="T1" s="2"/>
      <c r="U1" s="2"/>
      <c r="V1" s="2"/>
      <c r="W1" s="2"/>
      <c r="X1" s="2"/>
      <c r="Y1" s="2"/>
      <c r="Z1" s="2"/>
    </row>
    <row r="2">
      <c r="A2" s="152" t="s">
        <v>1462</v>
      </c>
      <c r="B2" s="152" t="s">
        <v>1463</v>
      </c>
      <c r="C2" s="152" t="s">
        <v>1464</v>
      </c>
    </row>
    <row r="3">
      <c r="A3" s="152" t="s">
        <v>1465</v>
      </c>
      <c r="B3" s="152" t="s">
        <v>1466</v>
      </c>
      <c r="C3" s="152" t="s">
        <v>1467</v>
      </c>
    </row>
    <row r="4">
      <c r="A4" s="152" t="s">
        <v>1468</v>
      </c>
      <c r="B4" s="152" t="s">
        <v>1469</v>
      </c>
      <c r="C4" s="152" t="s">
        <v>1470</v>
      </c>
      <c r="D4" s="3" t="s">
        <v>1471</v>
      </c>
    </row>
    <row r="5">
      <c r="A5" s="152" t="s">
        <v>1472</v>
      </c>
      <c r="B5" s="152" t="s">
        <v>1473</v>
      </c>
      <c r="C5" s="152" t="s">
        <v>1474</v>
      </c>
    </row>
    <row r="6">
      <c r="A6" s="152" t="s">
        <v>1475</v>
      </c>
      <c r="B6" s="152" t="s">
        <v>1476</v>
      </c>
      <c r="C6" s="152" t="s">
        <v>1477</v>
      </c>
    </row>
    <row r="7">
      <c r="A7" s="3" t="s">
        <v>1478</v>
      </c>
      <c r="B7" s="3" t="s">
        <v>1479</v>
      </c>
      <c r="C7" s="3" t="s">
        <v>1480</v>
      </c>
    </row>
    <row r="8">
      <c r="A8" s="3" t="s">
        <v>1481</v>
      </c>
      <c r="B8" s="3" t="s">
        <v>1482</v>
      </c>
      <c r="C8" s="3" t="s">
        <v>1483</v>
      </c>
    </row>
    <row r="9">
      <c r="A9" s="3" t="s">
        <v>1484</v>
      </c>
      <c r="B9" s="3">
        <v>619.0</v>
      </c>
      <c r="C9" s="3" t="s">
        <v>1485</v>
      </c>
    </row>
    <row r="10">
      <c r="A10" s="3" t="s">
        <v>1486</v>
      </c>
      <c r="B10" s="3">
        <v>232.0</v>
      </c>
      <c r="C10" s="3" t="s">
        <v>1487</v>
      </c>
      <c r="F10" s="4" t="s">
        <v>1488</v>
      </c>
    </row>
    <row r="11">
      <c r="A11" s="3" t="s">
        <v>1489</v>
      </c>
      <c r="B11" s="3">
        <v>44.0</v>
      </c>
      <c r="C11" s="3" t="s">
        <v>1490</v>
      </c>
    </row>
    <row r="12">
      <c r="A12" s="3" t="s">
        <v>1491</v>
      </c>
      <c r="B12" s="3">
        <v>15.0</v>
      </c>
      <c r="C12" s="3" t="s">
        <v>1492</v>
      </c>
    </row>
    <row r="13">
      <c r="A13" s="3" t="s">
        <v>1493</v>
      </c>
      <c r="B13" s="3">
        <v>135.0</v>
      </c>
      <c r="C13" s="3" t="s">
        <v>1494</v>
      </c>
    </row>
    <row r="14">
      <c r="A14" s="3" t="s">
        <v>1495</v>
      </c>
      <c r="B14" s="3">
        <v>171.0</v>
      </c>
      <c r="C14" s="3" t="s">
        <v>1496</v>
      </c>
    </row>
    <row r="15">
      <c r="A15" s="3" t="s">
        <v>1497</v>
      </c>
      <c r="B15" s="3">
        <v>536.0</v>
      </c>
      <c r="C15" s="3" t="s">
        <v>1498</v>
      </c>
    </row>
    <row r="16">
      <c r="A16" s="3" t="s">
        <v>1499</v>
      </c>
      <c r="B16" s="3">
        <v>473.0</v>
      </c>
      <c r="C16" s="3" t="s">
        <v>1500</v>
      </c>
    </row>
    <row r="17">
      <c r="A17" s="3" t="s">
        <v>1501</v>
      </c>
      <c r="B17" s="3">
        <v>25.0</v>
      </c>
      <c r="C17" s="3" t="s">
        <v>1502</v>
      </c>
    </row>
    <row r="18">
      <c r="A18" s="3" t="s">
        <v>1503</v>
      </c>
      <c r="B18" s="3">
        <v>13.0</v>
      </c>
      <c r="C18" s="3" t="s">
        <v>1504</v>
      </c>
    </row>
    <row r="19">
      <c r="A19" s="3" t="s">
        <v>1505</v>
      </c>
      <c r="B19" s="3">
        <v>134.0</v>
      </c>
      <c r="C19" s="3" t="s">
        <v>1506</v>
      </c>
    </row>
    <row r="20">
      <c r="A20" s="3" t="s">
        <v>1507</v>
      </c>
      <c r="B20" s="3">
        <v>869.0</v>
      </c>
      <c r="C20" s="3" t="s">
        <v>1508</v>
      </c>
    </row>
    <row r="21">
      <c r="A21" s="3" t="s">
        <v>1509</v>
      </c>
      <c r="B21" s="3">
        <v>225.0</v>
      </c>
      <c r="C21" s="3" t="s">
        <v>1510</v>
      </c>
    </row>
    <row r="22">
      <c r="A22" s="3" t="s">
        <v>1511</v>
      </c>
      <c r="B22" s="3">
        <v>68.0</v>
      </c>
      <c r="C22" s="3" t="s">
        <v>1512</v>
      </c>
    </row>
    <row r="23">
      <c r="A23" s="3" t="s">
        <v>1513</v>
      </c>
      <c r="B23" s="3">
        <v>38.0</v>
      </c>
      <c r="C23" s="3" t="s">
        <v>1514</v>
      </c>
    </row>
    <row r="24">
      <c r="A24" s="3" t="s">
        <v>1515</v>
      </c>
      <c r="B24" s="3">
        <v>818.0</v>
      </c>
      <c r="C24" s="3" t="s">
        <v>1516</v>
      </c>
    </row>
    <row r="25">
      <c r="A25" s="3" t="s">
        <v>1517</v>
      </c>
      <c r="B25" s="3">
        <v>34.0</v>
      </c>
      <c r="C25" s="3" t="s">
        <v>1518</v>
      </c>
    </row>
    <row r="26">
      <c r="A26" s="3" t="s">
        <v>1519</v>
      </c>
      <c r="B26" s="3">
        <v>54.0</v>
      </c>
    </row>
    <row r="27">
      <c r="A27" s="3" t="s">
        <v>1520</v>
      </c>
      <c r="B27" s="3">
        <v>141.0</v>
      </c>
    </row>
    <row r="28">
      <c r="A28" s="3" t="s">
        <v>1521</v>
      </c>
      <c r="B28" s="3">
        <v>43.0</v>
      </c>
    </row>
    <row r="29">
      <c r="A29" s="3" t="s">
        <v>1522</v>
      </c>
      <c r="B29" s="3">
        <v>41.0</v>
      </c>
    </row>
    <row r="30">
      <c r="A30" s="3" t="s">
        <v>1523</v>
      </c>
      <c r="B30" s="3">
        <v>145.0</v>
      </c>
    </row>
    <row r="31">
      <c r="A31" s="3" t="s">
        <v>1524</v>
      </c>
      <c r="B31" s="3">
        <v>16.0</v>
      </c>
    </row>
    <row r="32">
      <c r="A32" s="3" t="s">
        <v>1525</v>
      </c>
      <c r="B32" s="3">
        <v>54.0</v>
      </c>
    </row>
    <row r="33">
      <c r="A33" s="3" t="s">
        <v>1526</v>
      </c>
      <c r="B33" s="3">
        <v>52.0</v>
      </c>
    </row>
    <row r="34">
      <c r="A34" s="3" t="s">
        <v>1527</v>
      </c>
      <c r="B34" s="3">
        <v>12.0</v>
      </c>
    </row>
    <row r="35">
      <c r="A35" s="3" t="s">
        <v>1528</v>
      </c>
      <c r="B35" s="3">
        <v>956.0</v>
      </c>
    </row>
  </sheetData>
  <hyperlinks>
    <hyperlink r:id="rId1" ref="F10"/>
  </hyperlinks>
  <drawing r:id="rId2"/>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1452</v>
      </c>
      <c r="B1" s="1" t="s">
        <v>1453</v>
      </c>
      <c r="C1" s="1" t="s">
        <v>0</v>
      </c>
      <c r="D1" s="1" t="s">
        <v>1455</v>
      </c>
    </row>
    <row r="2">
      <c r="A2" s="155" t="s">
        <v>177</v>
      </c>
    </row>
    <row r="3">
      <c r="A3" s="155" t="s">
        <v>178</v>
      </c>
    </row>
    <row r="4">
      <c r="A4" s="155" t="s">
        <v>179</v>
      </c>
    </row>
    <row r="5">
      <c r="A5" s="155" t="s">
        <v>180</v>
      </c>
    </row>
    <row r="6">
      <c r="A6" s="155" t="s">
        <v>181</v>
      </c>
    </row>
    <row r="7">
      <c r="A7" s="155" t="s">
        <v>182</v>
      </c>
    </row>
    <row r="8">
      <c r="A8" s="155" t="s">
        <v>183</v>
      </c>
    </row>
    <row r="9">
      <c r="A9" s="155" t="s">
        <v>184</v>
      </c>
    </row>
    <row r="10">
      <c r="A10" s="155" t="s">
        <v>185</v>
      </c>
    </row>
    <row r="11">
      <c r="A11" s="155" t="s">
        <v>186</v>
      </c>
    </row>
    <row r="12">
      <c r="A12" s="155" t="s">
        <v>187</v>
      </c>
    </row>
    <row r="13">
      <c r="A13" s="155" t="s">
        <v>188</v>
      </c>
    </row>
    <row r="14">
      <c r="A14" s="155" t="s">
        <v>189</v>
      </c>
    </row>
    <row r="15">
      <c r="A15" s="155" t="s">
        <v>190</v>
      </c>
    </row>
    <row r="16">
      <c r="A16" s="155" t="s">
        <v>191</v>
      </c>
    </row>
    <row r="17">
      <c r="A17" s="156"/>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5.5"/>
  </cols>
  <sheetData>
    <row r="1">
      <c r="A1" s="1" t="s">
        <v>1452</v>
      </c>
      <c r="B1" s="1" t="s">
        <v>1529</v>
      </c>
      <c r="C1" s="2"/>
      <c r="D1" s="2"/>
      <c r="E1" s="2"/>
      <c r="F1" s="2"/>
      <c r="G1" s="2"/>
      <c r="H1" s="2"/>
      <c r="I1" s="2"/>
      <c r="J1" s="2"/>
      <c r="K1" s="2"/>
      <c r="L1" s="2"/>
      <c r="M1" s="2"/>
      <c r="N1" s="2"/>
      <c r="O1" s="2"/>
      <c r="P1" s="2"/>
      <c r="Q1" s="2"/>
      <c r="R1" s="2"/>
      <c r="S1" s="2"/>
      <c r="T1" s="2"/>
      <c r="U1" s="2"/>
      <c r="V1" s="2"/>
      <c r="W1" s="2"/>
      <c r="X1" s="2"/>
      <c r="Y1" s="2"/>
      <c r="Z1" s="2"/>
    </row>
    <row r="2">
      <c r="A2" s="157" t="s">
        <v>1365</v>
      </c>
      <c r="B2" s="3">
        <v>2162.0</v>
      </c>
    </row>
    <row r="3">
      <c r="A3" s="3" t="s">
        <v>551</v>
      </c>
      <c r="B3" s="3">
        <v>846.0</v>
      </c>
    </row>
    <row r="4">
      <c r="A4" s="3" t="s">
        <v>598</v>
      </c>
      <c r="B4" s="3">
        <v>816.0</v>
      </c>
    </row>
    <row r="5">
      <c r="A5" s="3" t="s">
        <v>738</v>
      </c>
      <c r="B5" s="3">
        <v>755.0</v>
      </c>
      <c r="E5" s="4" t="s">
        <v>1530</v>
      </c>
    </row>
    <row r="6">
      <c r="A6" s="3" t="s">
        <v>1531</v>
      </c>
      <c r="B6" s="3">
        <v>509.0</v>
      </c>
    </row>
    <row r="7">
      <c r="A7" s="3" t="s">
        <v>799</v>
      </c>
      <c r="B7" s="3">
        <v>458.0</v>
      </c>
    </row>
    <row r="8">
      <c r="A8" s="3" t="s">
        <v>81</v>
      </c>
      <c r="B8" s="3">
        <v>348.0</v>
      </c>
    </row>
    <row r="9">
      <c r="A9" s="3" t="s">
        <v>593</v>
      </c>
      <c r="B9" s="3">
        <v>320.0</v>
      </c>
    </row>
    <row r="10">
      <c r="A10" s="3" t="s">
        <v>842</v>
      </c>
      <c r="B10" s="3">
        <v>319.0</v>
      </c>
    </row>
    <row r="11">
      <c r="A11" s="3" t="s">
        <v>710</v>
      </c>
      <c r="B11" s="3">
        <v>307.0</v>
      </c>
    </row>
    <row r="12">
      <c r="A12" s="157" t="s">
        <v>1532</v>
      </c>
      <c r="B12" s="157">
        <v>277.0</v>
      </c>
    </row>
    <row r="13">
      <c r="A13" s="157" t="s">
        <v>689</v>
      </c>
      <c r="B13" s="158">
        <v>263.0</v>
      </c>
    </row>
    <row r="14">
      <c r="A14" s="157" t="s">
        <v>703</v>
      </c>
      <c r="B14" s="158">
        <v>245.0</v>
      </c>
    </row>
    <row r="15">
      <c r="A15" s="157" t="s">
        <v>871</v>
      </c>
      <c r="B15" s="158">
        <v>241.0</v>
      </c>
    </row>
    <row r="16">
      <c r="A16" s="157" t="s">
        <v>705</v>
      </c>
      <c r="B16" s="158">
        <v>224.0</v>
      </c>
    </row>
    <row r="17">
      <c r="A17" s="157" t="s">
        <v>1533</v>
      </c>
      <c r="B17" s="158">
        <v>220.0</v>
      </c>
    </row>
    <row r="18">
      <c r="A18" s="157" t="s">
        <v>1534</v>
      </c>
      <c r="B18" s="158">
        <v>214.0</v>
      </c>
    </row>
    <row r="19">
      <c r="A19" s="157" t="s">
        <v>80</v>
      </c>
      <c r="B19" s="157">
        <v>198.0</v>
      </c>
    </row>
    <row r="20">
      <c r="A20" s="157" t="s">
        <v>683</v>
      </c>
      <c r="B20" s="157">
        <v>192.0</v>
      </c>
    </row>
    <row r="21">
      <c r="A21" s="157" t="s">
        <v>686</v>
      </c>
      <c r="B21" s="157">
        <v>171.0</v>
      </c>
    </row>
    <row r="22">
      <c r="A22" s="157" t="s">
        <v>1535</v>
      </c>
      <c r="B22" s="157">
        <v>169.0</v>
      </c>
    </row>
    <row r="23">
      <c r="A23" s="157" t="s">
        <v>1536</v>
      </c>
      <c r="B23" s="157">
        <v>159.0</v>
      </c>
    </row>
    <row r="24">
      <c r="A24" s="157" t="s">
        <v>1537</v>
      </c>
      <c r="B24" s="157">
        <v>143.0</v>
      </c>
    </row>
    <row r="25">
      <c r="A25" s="157" t="s">
        <v>116</v>
      </c>
      <c r="B25" s="157">
        <v>135.0</v>
      </c>
    </row>
    <row r="26">
      <c r="A26" s="157" t="s">
        <v>1538</v>
      </c>
      <c r="B26" s="157">
        <v>128.0</v>
      </c>
    </row>
    <row r="27">
      <c r="A27" s="157" t="s">
        <v>1539</v>
      </c>
      <c r="B27" s="157">
        <v>126.0</v>
      </c>
    </row>
    <row r="28">
      <c r="A28" s="157" t="s">
        <v>113</v>
      </c>
      <c r="B28" s="157">
        <v>115.0</v>
      </c>
    </row>
    <row r="29">
      <c r="A29" s="157" t="s">
        <v>1540</v>
      </c>
      <c r="B29" s="157">
        <v>106.0</v>
      </c>
    </row>
    <row r="30">
      <c r="A30" s="157" t="s">
        <v>153</v>
      </c>
      <c r="B30" s="157">
        <v>105.0</v>
      </c>
    </row>
    <row r="31">
      <c r="A31" s="157" t="s">
        <v>113</v>
      </c>
      <c r="B31" s="157">
        <v>104.0</v>
      </c>
    </row>
    <row r="32">
      <c r="A32" s="3"/>
      <c r="B32" s="3"/>
    </row>
  </sheetData>
  <hyperlinks>
    <hyperlink r:id="rId1" ref="E5"/>
  </hyperlinks>
  <drawing r:id="rId2"/>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59" t="s">
        <v>42</v>
      </c>
    </row>
    <row r="2">
      <c r="A2" s="159" t="s">
        <v>44</v>
      </c>
    </row>
    <row r="3">
      <c r="A3" s="159" t="s">
        <v>46</v>
      </c>
    </row>
    <row r="4">
      <c r="A4" s="159" t="s">
        <v>45</v>
      </c>
    </row>
    <row r="5">
      <c r="A5" s="159" t="s">
        <v>47</v>
      </c>
      <c r="D5" s="4" t="s">
        <v>1541</v>
      </c>
    </row>
    <row r="6">
      <c r="A6" s="159" t="s">
        <v>48</v>
      </c>
    </row>
    <row r="7">
      <c r="A7" s="159" t="s">
        <v>49</v>
      </c>
    </row>
    <row r="8">
      <c r="A8" s="159" t="s">
        <v>50</v>
      </c>
    </row>
    <row r="9">
      <c r="A9" s="159" t="s">
        <v>52</v>
      </c>
    </row>
    <row r="10">
      <c r="A10" s="159" t="s">
        <v>53</v>
      </c>
    </row>
    <row r="11">
      <c r="A11" s="159" t="s">
        <v>54</v>
      </c>
    </row>
    <row r="12">
      <c r="A12" s="160" t="s">
        <v>55</v>
      </c>
    </row>
    <row r="13">
      <c r="A13" s="159" t="s">
        <v>56</v>
      </c>
    </row>
    <row r="14">
      <c r="A14" s="160" t="s">
        <v>57</v>
      </c>
    </row>
    <row r="15">
      <c r="A15" s="159" t="s">
        <v>58</v>
      </c>
    </row>
    <row r="16">
      <c r="A16" s="160" t="s">
        <v>85</v>
      </c>
    </row>
    <row r="17">
      <c r="A17" s="159" t="s">
        <v>59</v>
      </c>
    </row>
    <row r="18">
      <c r="A18" s="159" t="s">
        <v>60</v>
      </c>
    </row>
    <row r="19">
      <c r="A19" s="159" t="s">
        <v>61</v>
      </c>
    </row>
    <row r="20">
      <c r="A20" s="159" t="s">
        <v>62</v>
      </c>
    </row>
    <row r="21">
      <c r="A21" s="159" t="s">
        <v>63</v>
      </c>
    </row>
    <row r="22">
      <c r="A22" s="159" t="s">
        <v>64</v>
      </c>
    </row>
    <row r="23">
      <c r="A23" s="159" t="s">
        <v>65</v>
      </c>
    </row>
    <row r="24">
      <c r="A24" s="159" t="s">
        <v>66</v>
      </c>
      <c r="F24" s="153"/>
    </row>
    <row r="25">
      <c r="A25" s="159" t="s">
        <v>67</v>
      </c>
    </row>
    <row r="26">
      <c r="A26" s="159" t="s">
        <v>68</v>
      </c>
    </row>
    <row r="27">
      <c r="A27" s="159" t="s">
        <v>69</v>
      </c>
    </row>
    <row r="28">
      <c r="A28" s="160" t="s">
        <v>70</v>
      </c>
    </row>
    <row r="29">
      <c r="A29" s="159" t="s">
        <v>71</v>
      </c>
    </row>
    <row r="30">
      <c r="A30" s="159" t="s">
        <v>72</v>
      </c>
    </row>
    <row r="31">
      <c r="A31" s="159" t="s">
        <v>73</v>
      </c>
    </row>
    <row r="32">
      <c r="A32" s="160" t="s">
        <v>74</v>
      </c>
    </row>
    <row r="33">
      <c r="A33" s="159" t="s">
        <v>75</v>
      </c>
    </row>
    <row r="34">
      <c r="A34" s="159" t="s">
        <v>76</v>
      </c>
    </row>
    <row r="35">
      <c r="A35" s="159" t="s">
        <v>78</v>
      </c>
    </row>
    <row r="36">
      <c r="A36" s="160" t="s">
        <v>77</v>
      </c>
    </row>
    <row r="37">
      <c r="A37" s="159" t="s">
        <v>79</v>
      </c>
    </row>
    <row r="38">
      <c r="A38" s="159" t="s">
        <v>80</v>
      </c>
    </row>
    <row r="39">
      <c r="A39" s="159" t="s">
        <v>81</v>
      </c>
    </row>
    <row r="40">
      <c r="A40" s="160" t="s">
        <v>162</v>
      </c>
    </row>
    <row r="41">
      <c r="A41" s="159" t="s">
        <v>82</v>
      </c>
    </row>
    <row r="42">
      <c r="A42" s="160" t="s">
        <v>83</v>
      </c>
    </row>
    <row r="43">
      <c r="A43" s="159" t="s">
        <v>84</v>
      </c>
    </row>
    <row r="44">
      <c r="A44" s="159" t="s">
        <v>86</v>
      </c>
    </row>
    <row r="45">
      <c r="A45" s="159" t="s">
        <v>87</v>
      </c>
    </row>
    <row r="46">
      <c r="A46" s="159" t="s">
        <v>88</v>
      </c>
    </row>
    <row r="47">
      <c r="A47" s="159" t="s">
        <v>89</v>
      </c>
    </row>
    <row r="48">
      <c r="A48" s="159" t="s">
        <v>90</v>
      </c>
    </row>
    <row r="49">
      <c r="A49" s="160" t="s">
        <v>91</v>
      </c>
    </row>
    <row r="50">
      <c r="A50" s="160" t="s">
        <v>155</v>
      </c>
    </row>
    <row r="51">
      <c r="A51" s="159" t="s">
        <v>92</v>
      </c>
    </row>
    <row r="52">
      <c r="A52" s="159" t="s">
        <v>93</v>
      </c>
    </row>
    <row r="53">
      <c r="A53" s="159" t="s">
        <v>94</v>
      </c>
    </row>
    <row r="54">
      <c r="A54" s="159" t="s">
        <v>95</v>
      </c>
    </row>
    <row r="55">
      <c r="A55" s="159" t="s">
        <v>96</v>
      </c>
    </row>
    <row r="56">
      <c r="A56" s="159" t="s">
        <v>97</v>
      </c>
    </row>
    <row r="57">
      <c r="A57" s="159" t="s">
        <v>100</v>
      </c>
    </row>
    <row r="58">
      <c r="A58" s="159" t="s">
        <v>101</v>
      </c>
    </row>
    <row r="59">
      <c r="A59" s="159" t="s">
        <v>102</v>
      </c>
    </row>
    <row r="60">
      <c r="A60" s="159" t="s">
        <v>103</v>
      </c>
    </row>
    <row r="61">
      <c r="A61" s="159" t="s">
        <v>105</v>
      </c>
    </row>
    <row r="62">
      <c r="A62" s="159" t="s">
        <v>106</v>
      </c>
    </row>
    <row r="63">
      <c r="A63" s="159" t="s">
        <v>107</v>
      </c>
    </row>
    <row r="64">
      <c r="A64" s="159" t="s">
        <v>109</v>
      </c>
    </row>
    <row r="65">
      <c r="A65" s="159" t="s">
        <v>110</v>
      </c>
    </row>
    <row r="66">
      <c r="A66" s="160" t="s">
        <v>111</v>
      </c>
    </row>
    <row r="67">
      <c r="A67" s="160" t="s">
        <v>104</v>
      </c>
    </row>
    <row r="68">
      <c r="A68" s="159" t="s">
        <v>113</v>
      </c>
    </row>
    <row r="69">
      <c r="A69" s="159" t="s">
        <v>114</v>
      </c>
    </row>
    <row r="70">
      <c r="A70" s="159" t="s">
        <v>115</v>
      </c>
    </row>
    <row r="71">
      <c r="A71" s="160" t="s">
        <v>116</v>
      </c>
    </row>
    <row r="72">
      <c r="A72" s="159" t="s">
        <v>117</v>
      </c>
    </row>
    <row r="73">
      <c r="A73" s="160" t="s">
        <v>118</v>
      </c>
    </row>
    <row r="74">
      <c r="A74" s="159" t="s">
        <v>120</v>
      </c>
    </row>
    <row r="75">
      <c r="A75" s="160" t="s">
        <v>121</v>
      </c>
    </row>
    <row r="76">
      <c r="A76" s="159" t="s">
        <v>122</v>
      </c>
    </row>
    <row r="77">
      <c r="A77" s="159" t="s">
        <v>123</v>
      </c>
    </row>
    <row r="78">
      <c r="A78" s="159" t="s">
        <v>124</v>
      </c>
    </row>
    <row r="79">
      <c r="A79" s="159" t="s">
        <v>125</v>
      </c>
    </row>
    <row r="80">
      <c r="A80" s="159" t="s">
        <v>10</v>
      </c>
    </row>
    <row r="81">
      <c r="A81" s="159" t="s">
        <v>126</v>
      </c>
    </row>
    <row r="82">
      <c r="A82" s="159" t="s">
        <v>127</v>
      </c>
    </row>
    <row r="83">
      <c r="A83" s="159" t="s">
        <v>128</v>
      </c>
    </row>
    <row r="84">
      <c r="A84" s="159" t="s">
        <v>129</v>
      </c>
    </row>
    <row r="85">
      <c r="A85" s="159" t="s">
        <v>130</v>
      </c>
    </row>
    <row r="86">
      <c r="A86" s="159" t="s">
        <v>131</v>
      </c>
    </row>
    <row r="87">
      <c r="A87" s="159" t="s">
        <v>133</v>
      </c>
    </row>
    <row r="88">
      <c r="A88" s="159" t="s">
        <v>134</v>
      </c>
    </row>
    <row r="89">
      <c r="A89" s="159" t="s">
        <v>7</v>
      </c>
    </row>
    <row r="90">
      <c r="A90" s="160" t="s">
        <v>135</v>
      </c>
    </row>
    <row r="91">
      <c r="A91" s="159" t="s">
        <v>136</v>
      </c>
    </row>
    <row r="92">
      <c r="A92" s="159" t="s">
        <v>137</v>
      </c>
    </row>
    <row r="93">
      <c r="A93" s="159" t="s">
        <v>138</v>
      </c>
    </row>
    <row r="94">
      <c r="A94" s="159" t="s">
        <v>140</v>
      </c>
    </row>
    <row r="95">
      <c r="A95" s="159" t="s">
        <v>141</v>
      </c>
    </row>
    <row r="96">
      <c r="A96" s="160" t="s">
        <v>139</v>
      </c>
    </row>
    <row r="97">
      <c r="A97" s="159" t="s">
        <v>142</v>
      </c>
    </row>
    <row r="98">
      <c r="A98" s="159" t="s">
        <v>143</v>
      </c>
    </row>
    <row r="99">
      <c r="A99" s="159" t="s">
        <v>144</v>
      </c>
    </row>
    <row r="100">
      <c r="A100" s="159" t="s">
        <v>145</v>
      </c>
    </row>
    <row r="101">
      <c r="A101" s="159" t="s">
        <v>146</v>
      </c>
    </row>
    <row r="102">
      <c r="A102" s="159" t="s">
        <v>147</v>
      </c>
    </row>
    <row r="103">
      <c r="A103" s="159" t="s">
        <v>148</v>
      </c>
    </row>
    <row r="104">
      <c r="A104" s="159" t="s">
        <v>149</v>
      </c>
    </row>
    <row r="105">
      <c r="A105" s="159" t="s">
        <v>151</v>
      </c>
    </row>
    <row r="106">
      <c r="A106" s="159" t="s">
        <v>152</v>
      </c>
    </row>
    <row r="107">
      <c r="A107" s="159" t="s">
        <v>153</v>
      </c>
    </row>
    <row r="108">
      <c r="A108" s="160" t="s">
        <v>154</v>
      </c>
    </row>
    <row r="109">
      <c r="A109" s="159" t="s">
        <v>156</v>
      </c>
    </row>
    <row r="110">
      <c r="A110" s="159" t="s">
        <v>157</v>
      </c>
    </row>
    <row r="111">
      <c r="A111" s="159" t="s">
        <v>158</v>
      </c>
    </row>
    <row r="112">
      <c r="A112" s="160" t="s">
        <v>159</v>
      </c>
    </row>
    <row r="113">
      <c r="A113" s="159" t="s">
        <v>160</v>
      </c>
    </row>
    <row r="114">
      <c r="A114" s="159" t="s">
        <v>161</v>
      </c>
    </row>
    <row r="115">
      <c r="A115" s="159" t="s">
        <v>163</v>
      </c>
    </row>
    <row r="116">
      <c r="A116" s="159" t="s">
        <v>164</v>
      </c>
    </row>
    <row r="117">
      <c r="A117" s="159" t="s">
        <v>165</v>
      </c>
    </row>
    <row r="118">
      <c r="A118" s="159" t="s">
        <v>166</v>
      </c>
    </row>
    <row r="119">
      <c r="A119" s="159" t="s">
        <v>167</v>
      </c>
    </row>
    <row r="120">
      <c r="A120" s="159" t="s">
        <v>168</v>
      </c>
    </row>
    <row r="121">
      <c r="A121" s="159" t="s">
        <v>169</v>
      </c>
    </row>
    <row r="122">
      <c r="A122" s="159" t="s">
        <v>170</v>
      </c>
    </row>
    <row r="123">
      <c r="A123" s="160" t="s">
        <v>171</v>
      </c>
    </row>
    <row r="124">
      <c r="A124" s="159" t="s">
        <v>172</v>
      </c>
    </row>
    <row r="125">
      <c r="A125" s="159" t="s">
        <v>173</v>
      </c>
    </row>
    <row r="126">
      <c r="A126" s="159" t="s">
        <v>43</v>
      </c>
    </row>
    <row r="127">
      <c r="A127" s="159" t="s">
        <v>174</v>
      </c>
    </row>
    <row r="128">
      <c r="A128" s="159" t="s">
        <v>175</v>
      </c>
    </row>
    <row r="129">
      <c r="A129" s="160" t="s">
        <v>176</v>
      </c>
    </row>
  </sheetData>
  <hyperlinks>
    <hyperlink r:id="rId1" ref="D5"/>
  </hyperlinks>
  <drawing r:id="rId2"/>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75"/>
  <cols>
    <col customWidth="1" min="1" max="3" width="7.63"/>
    <col customWidth="1" min="4" max="4" width="13.88"/>
    <col customWidth="1" min="5" max="21" width="7.63"/>
  </cols>
  <sheetData>
    <row r="1" ht="14.25" customHeight="1">
      <c r="A1" s="96" t="s">
        <v>1542</v>
      </c>
      <c r="B1" s="96" t="s">
        <v>1543</v>
      </c>
      <c r="C1" s="96" t="s">
        <v>1544</v>
      </c>
      <c r="D1" s="96" t="s">
        <v>1545</v>
      </c>
      <c r="E1" s="96" t="s">
        <v>1546</v>
      </c>
      <c r="F1" s="96" t="s">
        <v>1547</v>
      </c>
      <c r="G1" s="96" t="s">
        <v>1548</v>
      </c>
      <c r="H1" s="96" t="s">
        <v>1549</v>
      </c>
      <c r="I1" s="96" t="s">
        <v>1550</v>
      </c>
      <c r="J1" s="96" t="s">
        <v>1551</v>
      </c>
      <c r="K1" s="96" t="s">
        <v>1346</v>
      </c>
      <c r="L1" s="96" t="s">
        <v>1552</v>
      </c>
      <c r="M1" s="96" t="s">
        <v>1553</v>
      </c>
      <c r="N1" s="96" t="s">
        <v>1554</v>
      </c>
      <c r="O1" s="96" t="s">
        <v>1555</v>
      </c>
      <c r="P1" s="96" t="s">
        <v>1556</v>
      </c>
      <c r="Q1" s="96" t="s">
        <v>193</v>
      </c>
      <c r="R1" s="96" t="s">
        <v>1557</v>
      </c>
      <c r="S1" s="96" t="s">
        <v>444</v>
      </c>
      <c r="T1" s="96" t="s">
        <v>1558</v>
      </c>
      <c r="U1" s="96" t="s">
        <v>1559</v>
      </c>
    </row>
    <row r="2" ht="14.25" customHeight="1">
      <c r="A2" s="96" t="s">
        <v>1560</v>
      </c>
      <c r="D2" s="96" t="s">
        <v>1350</v>
      </c>
      <c r="E2" s="96" t="s">
        <v>1561</v>
      </c>
      <c r="F2" s="96">
        <v>2030.0</v>
      </c>
      <c r="J2" s="96" t="s">
        <v>1147</v>
      </c>
      <c r="L2" s="96" t="s">
        <v>1562</v>
      </c>
      <c r="M2" s="96" t="s">
        <v>1147</v>
      </c>
      <c r="O2" s="96" t="s">
        <v>1563</v>
      </c>
      <c r="P2" s="96" t="s">
        <v>1564</v>
      </c>
      <c r="Q2" s="96" t="s">
        <v>1565</v>
      </c>
      <c r="R2" s="96" t="s">
        <v>1566</v>
      </c>
      <c r="S2" s="96" t="s">
        <v>1567</v>
      </c>
      <c r="T2" s="96" t="s">
        <v>1568</v>
      </c>
    </row>
    <row r="3" ht="14.25" customHeight="1">
      <c r="A3" s="96" t="s">
        <v>1569</v>
      </c>
      <c r="D3" s="96" t="s">
        <v>1350</v>
      </c>
      <c r="E3" s="96" t="s">
        <v>1570</v>
      </c>
      <c r="F3" s="96">
        <v>2030.0</v>
      </c>
      <c r="J3" s="96" t="s">
        <v>1147</v>
      </c>
      <c r="L3" s="96" t="s">
        <v>1562</v>
      </c>
      <c r="M3" s="96" t="s">
        <v>1147</v>
      </c>
      <c r="O3" s="96" t="s">
        <v>1571</v>
      </c>
      <c r="P3" s="96" t="s">
        <v>1572</v>
      </c>
      <c r="Q3" s="96" t="s">
        <v>1573</v>
      </c>
      <c r="R3" s="96" t="s">
        <v>1574</v>
      </c>
      <c r="S3" s="96" t="s">
        <v>1575</v>
      </c>
      <c r="T3" s="96" t="s">
        <v>1576</v>
      </c>
    </row>
    <row r="4" ht="14.25" customHeight="1">
      <c r="A4" s="96" t="s">
        <v>1577</v>
      </c>
      <c r="D4" s="96" t="s">
        <v>1350</v>
      </c>
      <c r="E4" s="96" t="s">
        <v>1561</v>
      </c>
      <c r="F4" s="96">
        <v>2030.0</v>
      </c>
      <c r="J4" s="96" t="s">
        <v>1147</v>
      </c>
      <c r="L4" s="96" t="s">
        <v>1562</v>
      </c>
      <c r="M4" s="96" t="s">
        <v>1147</v>
      </c>
      <c r="O4" s="96" t="s">
        <v>1578</v>
      </c>
      <c r="P4" s="96" t="s">
        <v>1579</v>
      </c>
      <c r="Q4" s="96" t="s">
        <v>1580</v>
      </c>
      <c r="R4" s="96" t="s">
        <v>1581</v>
      </c>
      <c r="S4" s="96" t="s">
        <v>1582</v>
      </c>
      <c r="T4" s="96" t="s">
        <v>1568</v>
      </c>
    </row>
    <row r="5" ht="14.25" customHeight="1">
      <c r="A5" s="96" t="s">
        <v>1583</v>
      </c>
      <c r="D5" s="96" t="s">
        <v>1350</v>
      </c>
      <c r="E5" s="96" t="s">
        <v>1561</v>
      </c>
      <c r="F5" s="96">
        <v>2030.0</v>
      </c>
      <c r="J5" s="96" t="s">
        <v>1147</v>
      </c>
      <c r="L5" s="96" t="s">
        <v>1562</v>
      </c>
      <c r="M5" s="96" t="s">
        <v>1147</v>
      </c>
      <c r="O5" s="96" t="s">
        <v>1584</v>
      </c>
      <c r="P5" s="96" t="s">
        <v>1564</v>
      </c>
      <c r="Q5" s="96" t="s">
        <v>1585</v>
      </c>
      <c r="R5" s="96" t="s">
        <v>1586</v>
      </c>
      <c r="S5" s="96" t="s">
        <v>1587</v>
      </c>
      <c r="T5" s="96" t="s">
        <v>1568</v>
      </c>
    </row>
    <row r="6" ht="14.25" customHeight="1">
      <c r="A6" s="96" t="s">
        <v>1588</v>
      </c>
      <c r="D6" s="96" t="s">
        <v>1355</v>
      </c>
      <c r="J6" s="96" t="s">
        <v>1351</v>
      </c>
      <c r="L6" s="96" t="s">
        <v>41</v>
      </c>
      <c r="M6" s="96" t="s">
        <v>1351</v>
      </c>
      <c r="N6" s="96" t="s">
        <v>1589</v>
      </c>
      <c r="O6" s="96" t="s">
        <v>1584</v>
      </c>
      <c r="P6" s="96" t="s">
        <v>1564</v>
      </c>
      <c r="Q6" s="96" t="s">
        <v>1590</v>
      </c>
      <c r="R6" s="96" t="s">
        <v>1591</v>
      </c>
    </row>
    <row r="7" ht="14.25" customHeight="1">
      <c r="A7" s="96" t="s">
        <v>1592</v>
      </c>
      <c r="D7" s="96" t="s">
        <v>1350</v>
      </c>
      <c r="E7" s="96" t="s">
        <v>1561</v>
      </c>
      <c r="F7" s="96">
        <v>2030.0</v>
      </c>
      <c r="H7" s="96" t="s">
        <v>1561</v>
      </c>
      <c r="I7" s="96">
        <v>2050.0</v>
      </c>
      <c r="J7" s="96" t="s">
        <v>1351</v>
      </c>
      <c r="K7" s="96">
        <v>2050.0</v>
      </c>
      <c r="L7" s="96" t="s">
        <v>1562</v>
      </c>
      <c r="M7" s="96" t="s">
        <v>1147</v>
      </c>
      <c r="O7" s="96" t="s">
        <v>1563</v>
      </c>
      <c r="P7" s="96" t="s">
        <v>1564</v>
      </c>
      <c r="Q7" s="96" t="s">
        <v>1593</v>
      </c>
      <c r="R7" s="96" t="s">
        <v>1594</v>
      </c>
      <c r="S7" s="96" t="s">
        <v>1595</v>
      </c>
      <c r="T7" s="96" t="s">
        <v>1568</v>
      </c>
    </row>
    <row r="8" ht="14.25" customHeight="1">
      <c r="A8" s="96" t="s">
        <v>1596</v>
      </c>
      <c r="D8" s="96" t="s">
        <v>1350</v>
      </c>
      <c r="E8" s="96" t="s">
        <v>1561</v>
      </c>
      <c r="F8" s="96">
        <v>2030.0</v>
      </c>
      <c r="J8" s="96" t="s">
        <v>1147</v>
      </c>
      <c r="L8" s="96" t="s">
        <v>1562</v>
      </c>
      <c r="M8" s="96" t="s">
        <v>1147</v>
      </c>
      <c r="O8" s="96" t="s">
        <v>1584</v>
      </c>
      <c r="P8" s="96" t="s">
        <v>1564</v>
      </c>
      <c r="Q8" s="96" t="s">
        <v>1585</v>
      </c>
      <c r="R8" s="96" t="s">
        <v>1597</v>
      </c>
      <c r="S8" s="96" t="s">
        <v>1598</v>
      </c>
      <c r="T8" s="96" t="s">
        <v>1568</v>
      </c>
    </row>
    <row r="9" ht="14.25" customHeight="1">
      <c r="A9" s="96" t="s">
        <v>1599</v>
      </c>
      <c r="C9" s="96" t="s">
        <v>1600</v>
      </c>
      <c r="D9" s="96" t="s">
        <v>1350</v>
      </c>
      <c r="E9" s="96" t="s">
        <v>1561</v>
      </c>
      <c r="F9" s="96" t="s">
        <v>1601</v>
      </c>
      <c r="J9" s="96" t="s">
        <v>1147</v>
      </c>
      <c r="L9" s="96" t="s">
        <v>41</v>
      </c>
      <c r="M9" s="96" t="s">
        <v>1147</v>
      </c>
      <c r="O9" s="96" t="s">
        <v>1602</v>
      </c>
      <c r="P9" s="96" t="s">
        <v>1603</v>
      </c>
      <c r="Q9" s="96" t="s">
        <v>1604</v>
      </c>
      <c r="R9" s="96" t="s">
        <v>1605</v>
      </c>
      <c r="S9" s="96" t="s">
        <v>1606</v>
      </c>
      <c r="T9" s="96" t="s">
        <v>1568</v>
      </c>
    </row>
    <row r="10" ht="14.25" customHeight="1">
      <c r="A10" s="96" t="s">
        <v>1607</v>
      </c>
      <c r="D10" s="96" t="s">
        <v>1350</v>
      </c>
      <c r="E10" s="96" t="s">
        <v>1561</v>
      </c>
      <c r="F10" s="96">
        <v>2030.0</v>
      </c>
      <c r="J10" s="96" t="s">
        <v>1147</v>
      </c>
      <c r="L10" s="96" t="s">
        <v>1562</v>
      </c>
      <c r="M10" s="96" t="s">
        <v>1147</v>
      </c>
      <c r="O10" s="96" t="s">
        <v>1608</v>
      </c>
      <c r="P10" s="96" t="s">
        <v>1609</v>
      </c>
      <c r="Q10" s="96" t="s">
        <v>1610</v>
      </c>
      <c r="R10" s="96" t="s">
        <v>1594</v>
      </c>
      <c r="S10" s="96" t="s">
        <v>1611</v>
      </c>
      <c r="T10" s="96" t="s">
        <v>1568</v>
      </c>
    </row>
    <row r="11" ht="14.25" customHeight="1">
      <c r="A11" s="96" t="s">
        <v>1612</v>
      </c>
      <c r="C11" s="96" t="s">
        <v>1613</v>
      </c>
      <c r="D11" s="96" t="s">
        <v>1355</v>
      </c>
      <c r="J11" s="96" t="s">
        <v>1351</v>
      </c>
      <c r="L11" s="96" t="s">
        <v>41</v>
      </c>
      <c r="M11" s="96" t="s">
        <v>1147</v>
      </c>
      <c r="O11" s="96" t="s">
        <v>1614</v>
      </c>
      <c r="P11" s="96" t="s">
        <v>1609</v>
      </c>
      <c r="Q11" s="96" t="s">
        <v>1610</v>
      </c>
      <c r="R11" s="96" t="s">
        <v>1615</v>
      </c>
      <c r="T11" s="96" t="s">
        <v>1616</v>
      </c>
    </row>
    <row r="12" ht="14.25" customHeight="1">
      <c r="A12" s="96" t="s">
        <v>1617</v>
      </c>
      <c r="C12" s="96" t="s">
        <v>1618</v>
      </c>
      <c r="D12" s="96" t="s">
        <v>1372</v>
      </c>
      <c r="J12" s="96" t="s">
        <v>1351</v>
      </c>
      <c r="L12" s="96" t="s">
        <v>41</v>
      </c>
      <c r="M12" s="96" t="s">
        <v>1351</v>
      </c>
      <c r="N12" s="96" t="s">
        <v>1619</v>
      </c>
      <c r="O12" s="96" t="s">
        <v>1620</v>
      </c>
      <c r="P12" s="96" t="s">
        <v>1564</v>
      </c>
      <c r="Q12" s="96" t="s">
        <v>1593</v>
      </c>
      <c r="R12" s="96" t="s">
        <v>1621</v>
      </c>
    </row>
    <row r="13" ht="14.25" customHeight="1">
      <c r="A13" s="96" t="s">
        <v>1622</v>
      </c>
      <c r="D13" s="96" t="s">
        <v>1350</v>
      </c>
      <c r="E13" s="96" t="s">
        <v>1561</v>
      </c>
      <c r="F13" s="96">
        <v>2030.0</v>
      </c>
      <c r="G13" s="96" t="s">
        <v>1350</v>
      </c>
      <c r="H13" s="96" t="s">
        <v>1561</v>
      </c>
      <c r="I13" s="96">
        <v>2050.0</v>
      </c>
      <c r="J13" s="96" t="s">
        <v>1351</v>
      </c>
      <c r="K13" s="96">
        <v>2050.0</v>
      </c>
      <c r="L13" s="96" t="s">
        <v>1562</v>
      </c>
      <c r="M13" s="96" t="s">
        <v>1147</v>
      </c>
      <c r="O13" s="96" t="s">
        <v>1578</v>
      </c>
      <c r="P13" s="96" t="s">
        <v>1579</v>
      </c>
      <c r="Q13" s="96" t="s">
        <v>1580</v>
      </c>
      <c r="R13" s="96" t="s">
        <v>1623</v>
      </c>
      <c r="S13" s="96" t="s">
        <v>1624</v>
      </c>
      <c r="T13" s="96" t="s">
        <v>1568</v>
      </c>
    </row>
    <row r="14" ht="14.25" customHeight="1">
      <c r="A14" s="96" t="s">
        <v>1625</v>
      </c>
      <c r="B14" s="96" t="s">
        <v>1626</v>
      </c>
      <c r="C14" s="96" t="s">
        <v>1627</v>
      </c>
      <c r="D14" s="96" t="s">
        <v>1350</v>
      </c>
      <c r="E14" s="96" t="s">
        <v>1561</v>
      </c>
      <c r="F14" s="96" t="s">
        <v>1628</v>
      </c>
      <c r="J14" s="96" t="s">
        <v>1147</v>
      </c>
      <c r="L14" s="96" t="s">
        <v>1629</v>
      </c>
      <c r="M14" s="96" t="s">
        <v>1147</v>
      </c>
      <c r="O14" s="96" t="s">
        <v>1584</v>
      </c>
      <c r="P14" s="96" t="s">
        <v>1564</v>
      </c>
      <c r="Q14" s="96" t="s">
        <v>1630</v>
      </c>
      <c r="R14" s="96" t="s">
        <v>1631</v>
      </c>
      <c r="S14" s="96" t="s">
        <v>1632</v>
      </c>
      <c r="T14" s="96" t="s">
        <v>1568</v>
      </c>
    </row>
    <row r="15" ht="14.25" customHeight="1">
      <c r="A15" s="96" t="s">
        <v>1633</v>
      </c>
      <c r="B15" s="96" t="s">
        <v>1634</v>
      </c>
      <c r="C15" s="96" t="s">
        <v>1635</v>
      </c>
      <c r="D15" s="96" t="s">
        <v>1355</v>
      </c>
      <c r="J15" s="96" t="s">
        <v>1147</v>
      </c>
      <c r="L15" s="96" t="s">
        <v>41</v>
      </c>
      <c r="M15" s="96" t="s">
        <v>1147</v>
      </c>
      <c r="O15" s="96" t="s">
        <v>1578</v>
      </c>
      <c r="P15" s="96" t="s">
        <v>1579</v>
      </c>
      <c r="Q15" s="96" t="s">
        <v>1636</v>
      </c>
      <c r="R15" s="96" t="s">
        <v>1637</v>
      </c>
    </row>
    <row r="16" ht="14.25" customHeight="1">
      <c r="A16" s="96" t="s">
        <v>1638</v>
      </c>
      <c r="D16" s="96" t="s">
        <v>1350</v>
      </c>
      <c r="E16" s="96" t="s">
        <v>1561</v>
      </c>
      <c r="F16" s="96">
        <v>2030.0</v>
      </c>
      <c r="J16" s="96" t="s">
        <v>1147</v>
      </c>
      <c r="L16" s="96" t="s">
        <v>1562</v>
      </c>
      <c r="M16" s="96" t="s">
        <v>1147</v>
      </c>
      <c r="O16" s="96" t="s">
        <v>1584</v>
      </c>
      <c r="P16" s="96" t="s">
        <v>1564</v>
      </c>
      <c r="Q16" s="96" t="s">
        <v>1639</v>
      </c>
      <c r="R16" s="96" t="s">
        <v>1586</v>
      </c>
      <c r="S16" s="96" t="s">
        <v>1640</v>
      </c>
      <c r="T16" s="96" t="s">
        <v>1568</v>
      </c>
    </row>
    <row r="17" ht="14.25" customHeight="1">
      <c r="A17" s="96" t="s">
        <v>1641</v>
      </c>
      <c r="D17" s="96" t="s">
        <v>1350</v>
      </c>
      <c r="E17" s="96" t="s">
        <v>1561</v>
      </c>
      <c r="F17" s="96">
        <v>2030.0</v>
      </c>
      <c r="J17" s="96" t="s">
        <v>1147</v>
      </c>
      <c r="L17" s="96" t="s">
        <v>1562</v>
      </c>
      <c r="M17" s="96" t="s">
        <v>1147</v>
      </c>
      <c r="O17" s="96" t="s">
        <v>1584</v>
      </c>
      <c r="P17" s="96" t="s">
        <v>1564</v>
      </c>
      <c r="Q17" s="96" t="s">
        <v>1580</v>
      </c>
      <c r="R17" s="96" t="s">
        <v>1623</v>
      </c>
      <c r="S17" s="96" t="s">
        <v>1642</v>
      </c>
      <c r="T17" s="96" t="s">
        <v>1568</v>
      </c>
    </row>
    <row r="18" ht="14.25" customHeight="1">
      <c r="A18" s="96" t="s">
        <v>1643</v>
      </c>
      <c r="D18" s="96" t="s">
        <v>1350</v>
      </c>
      <c r="E18" s="96" t="s">
        <v>1561</v>
      </c>
      <c r="F18" s="96">
        <v>2030.0</v>
      </c>
      <c r="J18" s="96" t="s">
        <v>1147</v>
      </c>
      <c r="L18" s="96" t="s">
        <v>1562</v>
      </c>
      <c r="M18" s="96" t="s">
        <v>1147</v>
      </c>
      <c r="O18" s="96" t="s">
        <v>1584</v>
      </c>
      <c r="P18" s="96" t="s">
        <v>1564</v>
      </c>
      <c r="Q18" s="96" t="s">
        <v>1580</v>
      </c>
      <c r="R18" s="96" t="s">
        <v>1644</v>
      </c>
      <c r="S18" s="96" t="s">
        <v>1645</v>
      </c>
      <c r="T18" s="96" t="s">
        <v>1568</v>
      </c>
    </row>
    <row r="19" ht="14.25" customHeight="1">
      <c r="A19" s="96" t="s">
        <v>1646</v>
      </c>
      <c r="D19" s="96" t="s">
        <v>1350</v>
      </c>
      <c r="E19" s="96" t="s">
        <v>1561</v>
      </c>
      <c r="F19" s="96">
        <v>2030.0</v>
      </c>
      <c r="J19" s="96" t="s">
        <v>1147</v>
      </c>
      <c r="L19" s="96" t="s">
        <v>1562</v>
      </c>
      <c r="M19" s="96" t="s">
        <v>1147</v>
      </c>
      <c r="O19" s="96" t="s">
        <v>1647</v>
      </c>
      <c r="P19" s="96" t="s">
        <v>1564</v>
      </c>
      <c r="Q19" s="96" t="s">
        <v>1580</v>
      </c>
      <c r="R19" s="96" t="s">
        <v>1648</v>
      </c>
      <c r="S19" s="96" t="s">
        <v>1649</v>
      </c>
      <c r="T19" s="96" t="s">
        <v>1568</v>
      </c>
    </row>
    <row r="20" ht="14.25" customHeight="1">
      <c r="A20" s="96" t="s">
        <v>1650</v>
      </c>
      <c r="D20" s="96" t="s">
        <v>1350</v>
      </c>
      <c r="E20" s="96" t="s">
        <v>1561</v>
      </c>
      <c r="F20" s="96">
        <v>2030.0</v>
      </c>
      <c r="J20" s="96" t="s">
        <v>1147</v>
      </c>
      <c r="L20" s="96" t="s">
        <v>1562</v>
      </c>
      <c r="M20" s="96" t="s">
        <v>1147</v>
      </c>
      <c r="O20" s="96" t="s">
        <v>1651</v>
      </c>
      <c r="P20" s="96" t="s">
        <v>1564</v>
      </c>
      <c r="Q20" s="96" t="s">
        <v>1652</v>
      </c>
      <c r="R20" s="96" t="s">
        <v>1605</v>
      </c>
      <c r="S20" s="96" t="s">
        <v>1653</v>
      </c>
      <c r="T20" s="96" t="s">
        <v>1568</v>
      </c>
    </row>
    <row r="21" ht="14.25" customHeight="1">
      <c r="A21" s="96" t="s">
        <v>1654</v>
      </c>
      <c r="D21" s="96" t="s">
        <v>1350</v>
      </c>
      <c r="E21" s="96" t="s">
        <v>1561</v>
      </c>
      <c r="F21" s="96">
        <v>2030.0</v>
      </c>
      <c r="J21" s="96" t="s">
        <v>1147</v>
      </c>
      <c r="L21" s="96" t="s">
        <v>1562</v>
      </c>
      <c r="M21" s="96" t="s">
        <v>1147</v>
      </c>
      <c r="O21" s="96" t="s">
        <v>1578</v>
      </c>
      <c r="P21" s="96" t="s">
        <v>1579</v>
      </c>
      <c r="Q21" s="96" t="s">
        <v>1655</v>
      </c>
      <c r="R21" s="96" t="s">
        <v>1656</v>
      </c>
      <c r="S21" s="96" t="s">
        <v>1657</v>
      </c>
      <c r="T21" s="96" t="s">
        <v>1568</v>
      </c>
    </row>
    <row r="22" ht="14.25" customHeight="1">
      <c r="A22" s="96" t="s">
        <v>1658</v>
      </c>
      <c r="D22" s="96" t="s">
        <v>1350</v>
      </c>
      <c r="E22" s="96" t="s">
        <v>1561</v>
      </c>
      <c r="F22" s="96">
        <v>2030.0</v>
      </c>
      <c r="G22" s="96" t="s">
        <v>1350</v>
      </c>
      <c r="H22" s="96" t="s">
        <v>1561</v>
      </c>
      <c r="I22" s="96">
        <v>2050.0</v>
      </c>
      <c r="J22" s="96" t="s">
        <v>1351</v>
      </c>
      <c r="K22" s="96">
        <v>2050.0</v>
      </c>
      <c r="L22" s="96" t="s">
        <v>1562</v>
      </c>
      <c r="M22" s="96" t="s">
        <v>1147</v>
      </c>
      <c r="O22" s="96" t="s">
        <v>1584</v>
      </c>
      <c r="P22" s="96" t="s">
        <v>1564</v>
      </c>
      <c r="Q22" s="96" t="s">
        <v>1655</v>
      </c>
      <c r="R22" s="96" t="s">
        <v>1631</v>
      </c>
      <c r="S22" s="96" t="s">
        <v>1659</v>
      </c>
      <c r="T22" s="96" t="s">
        <v>1568</v>
      </c>
    </row>
    <row r="23" ht="14.25" customHeight="1">
      <c r="A23" s="96" t="s">
        <v>1660</v>
      </c>
      <c r="B23" s="96" t="s">
        <v>1661</v>
      </c>
      <c r="C23" s="96" t="s">
        <v>1662</v>
      </c>
      <c r="D23" s="96" t="s">
        <v>1350</v>
      </c>
      <c r="E23" s="96" t="s">
        <v>1561</v>
      </c>
      <c r="F23" s="96" t="s">
        <v>1663</v>
      </c>
      <c r="J23" s="96" t="s">
        <v>1351</v>
      </c>
      <c r="L23" s="96" t="s">
        <v>41</v>
      </c>
      <c r="M23" s="96" t="s">
        <v>1351</v>
      </c>
      <c r="N23" s="96" t="s">
        <v>1621</v>
      </c>
      <c r="O23" s="96" t="s">
        <v>1664</v>
      </c>
      <c r="P23" s="96" t="s">
        <v>1564</v>
      </c>
      <c r="Q23" s="96" t="s">
        <v>1665</v>
      </c>
      <c r="R23" s="96" t="s">
        <v>1666</v>
      </c>
      <c r="S23" s="96" t="s">
        <v>1667</v>
      </c>
      <c r="T23" s="96" t="s">
        <v>1568</v>
      </c>
    </row>
    <row r="24" ht="14.25" customHeight="1">
      <c r="A24" s="96" t="s">
        <v>1668</v>
      </c>
      <c r="D24" s="96" t="s">
        <v>1355</v>
      </c>
      <c r="J24" s="96" t="s">
        <v>1147</v>
      </c>
      <c r="L24" s="96" t="s">
        <v>41</v>
      </c>
      <c r="M24" s="96" t="s">
        <v>1147</v>
      </c>
      <c r="O24" s="96" t="s">
        <v>1669</v>
      </c>
      <c r="P24" s="96" t="s">
        <v>1564</v>
      </c>
      <c r="Q24" s="96" t="s">
        <v>1580</v>
      </c>
      <c r="R24" s="96" t="s">
        <v>1621</v>
      </c>
    </row>
    <row r="25" ht="14.25" customHeight="1">
      <c r="A25" s="96" t="s">
        <v>1670</v>
      </c>
      <c r="C25" s="96" t="s">
        <v>1671</v>
      </c>
      <c r="D25" s="96" t="s">
        <v>1355</v>
      </c>
      <c r="J25" s="96" t="s">
        <v>1147</v>
      </c>
      <c r="L25" s="96" t="s">
        <v>41</v>
      </c>
      <c r="M25" s="96" t="s">
        <v>1147</v>
      </c>
      <c r="O25" s="96" t="s">
        <v>1672</v>
      </c>
      <c r="P25" s="96" t="s">
        <v>1564</v>
      </c>
      <c r="Q25" s="96" t="s">
        <v>1639</v>
      </c>
      <c r="R25" s="96" t="s">
        <v>1673</v>
      </c>
    </row>
    <row r="26" ht="14.25" customHeight="1">
      <c r="A26" s="96" t="s">
        <v>1674</v>
      </c>
      <c r="D26" s="96" t="s">
        <v>1355</v>
      </c>
      <c r="J26" s="96" t="s">
        <v>1147</v>
      </c>
      <c r="L26" s="96" t="s">
        <v>41</v>
      </c>
      <c r="M26" s="96" t="s">
        <v>1147</v>
      </c>
      <c r="O26" s="96" t="s">
        <v>1614</v>
      </c>
      <c r="P26" s="96" t="s">
        <v>1609</v>
      </c>
      <c r="Q26" s="96" t="s">
        <v>1675</v>
      </c>
      <c r="R26" s="96" t="s">
        <v>1676</v>
      </c>
    </row>
    <row r="27" ht="14.25" customHeight="1">
      <c r="A27" s="96" t="s">
        <v>1677</v>
      </c>
      <c r="C27" s="96" t="s">
        <v>1678</v>
      </c>
      <c r="D27" s="96" t="s">
        <v>1350</v>
      </c>
      <c r="E27" s="96" t="s">
        <v>1561</v>
      </c>
      <c r="F27" s="96">
        <v>2030.0</v>
      </c>
      <c r="J27" s="96" t="s">
        <v>1147</v>
      </c>
      <c r="L27" s="96" t="s">
        <v>41</v>
      </c>
      <c r="M27" s="96" t="s">
        <v>1147</v>
      </c>
      <c r="O27" s="96" t="s">
        <v>1563</v>
      </c>
      <c r="P27" s="96" t="s">
        <v>1564</v>
      </c>
      <c r="Q27" s="96" t="s">
        <v>1679</v>
      </c>
      <c r="R27" s="96" t="s">
        <v>1637</v>
      </c>
      <c r="S27" s="96" t="s">
        <v>1680</v>
      </c>
      <c r="T27" s="96" t="s">
        <v>1568</v>
      </c>
    </row>
    <row r="28" ht="14.25" customHeight="1">
      <c r="A28" s="96" t="s">
        <v>1681</v>
      </c>
      <c r="D28" s="96" t="s">
        <v>1355</v>
      </c>
      <c r="J28" s="96" t="s">
        <v>1351</v>
      </c>
      <c r="L28" s="96" t="s">
        <v>41</v>
      </c>
      <c r="M28" s="96" t="s">
        <v>1147</v>
      </c>
      <c r="O28" s="96" t="s">
        <v>1682</v>
      </c>
      <c r="P28" s="96" t="s">
        <v>1564</v>
      </c>
      <c r="Q28" s="96" t="s">
        <v>1573</v>
      </c>
      <c r="R28" s="96" t="s">
        <v>1648</v>
      </c>
    </row>
    <row r="29" ht="14.25" customHeight="1">
      <c r="A29" s="96" t="s">
        <v>1683</v>
      </c>
      <c r="D29" s="96" t="s">
        <v>1355</v>
      </c>
      <c r="J29" s="96" t="s">
        <v>1147</v>
      </c>
      <c r="L29" s="96" t="s">
        <v>41</v>
      </c>
      <c r="M29" s="96" t="s">
        <v>1147</v>
      </c>
      <c r="O29" s="96" t="s">
        <v>1684</v>
      </c>
      <c r="P29" s="96" t="s">
        <v>1564</v>
      </c>
      <c r="Q29" s="96" t="s">
        <v>1685</v>
      </c>
      <c r="R29" s="96" t="s">
        <v>1676</v>
      </c>
    </row>
    <row r="30" ht="14.25" customHeight="1">
      <c r="A30" s="96" t="s">
        <v>1686</v>
      </c>
      <c r="B30" s="96" t="s">
        <v>1687</v>
      </c>
      <c r="C30" s="96" t="s">
        <v>1688</v>
      </c>
      <c r="D30" s="96" t="s">
        <v>1350</v>
      </c>
      <c r="E30" s="96" t="s">
        <v>1561</v>
      </c>
      <c r="F30" s="96" t="s">
        <v>1628</v>
      </c>
      <c r="G30" s="96" t="s">
        <v>1350</v>
      </c>
      <c r="H30" s="96" t="s">
        <v>1561</v>
      </c>
      <c r="I30" s="96" t="s">
        <v>1689</v>
      </c>
      <c r="J30" s="96" t="s">
        <v>1351</v>
      </c>
      <c r="K30" s="96" t="s">
        <v>1689</v>
      </c>
      <c r="L30" s="96" t="s">
        <v>41</v>
      </c>
      <c r="M30" s="96" t="s">
        <v>1351</v>
      </c>
      <c r="N30" s="96" t="s">
        <v>1574</v>
      </c>
      <c r="O30" s="96" t="s">
        <v>1584</v>
      </c>
      <c r="P30" s="96" t="s">
        <v>1564</v>
      </c>
      <c r="Q30" s="96" t="s">
        <v>1590</v>
      </c>
      <c r="R30" s="96" t="s">
        <v>1690</v>
      </c>
      <c r="S30" s="96" t="s">
        <v>1691</v>
      </c>
      <c r="T30" s="96" t="s">
        <v>1568</v>
      </c>
    </row>
    <row r="31" ht="14.25" customHeight="1">
      <c r="A31" s="96" t="s">
        <v>1692</v>
      </c>
      <c r="D31" s="96" t="s">
        <v>1350</v>
      </c>
      <c r="E31" s="96" t="s">
        <v>1561</v>
      </c>
      <c r="F31" s="96">
        <v>2030.0</v>
      </c>
      <c r="J31" s="96" t="s">
        <v>1147</v>
      </c>
      <c r="L31" s="96" t="s">
        <v>1562</v>
      </c>
      <c r="M31" s="96" t="s">
        <v>1147</v>
      </c>
      <c r="O31" s="96" t="s">
        <v>1647</v>
      </c>
      <c r="P31" s="96" t="s">
        <v>1564</v>
      </c>
      <c r="Q31" s="96" t="s">
        <v>1590</v>
      </c>
      <c r="R31" s="96" t="s">
        <v>1586</v>
      </c>
      <c r="S31" s="96" t="s">
        <v>1693</v>
      </c>
      <c r="T31" s="96" t="s">
        <v>1568</v>
      </c>
    </row>
    <row r="32" ht="14.25" customHeight="1">
      <c r="A32" s="96" t="s">
        <v>1694</v>
      </c>
      <c r="B32" s="96" t="s">
        <v>1695</v>
      </c>
      <c r="C32" s="96" t="s">
        <v>1696</v>
      </c>
      <c r="D32" s="96" t="s">
        <v>1350</v>
      </c>
      <c r="E32" s="96" t="s">
        <v>1561</v>
      </c>
      <c r="F32" s="96">
        <v>2030.0</v>
      </c>
      <c r="G32" s="96" t="s">
        <v>1350</v>
      </c>
      <c r="H32" s="96" t="s">
        <v>1561</v>
      </c>
      <c r="I32" s="96">
        <v>2040.0</v>
      </c>
      <c r="J32" s="96" t="s">
        <v>1351</v>
      </c>
      <c r="K32" s="96">
        <v>2040.0</v>
      </c>
      <c r="L32" s="96" t="s">
        <v>41</v>
      </c>
      <c r="M32" s="96" t="s">
        <v>1351</v>
      </c>
      <c r="N32" s="96" t="s">
        <v>1697</v>
      </c>
      <c r="O32" s="96" t="s">
        <v>1563</v>
      </c>
      <c r="P32" s="96" t="s">
        <v>1564</v>
      </c>
      <c r="Q32" s="96" t="s">
        <v>1698</v>
      </c>
      <c r="R32" s="96" t="s">
        <v>1699</v>
      </c>
      <c r="S32" s="96" t="s">
        <v>1700</v>
      </c>
      <c r="T32" s="96" t="s">
        <v>1568</v>
      </c>
      <c r="U32" s="96" t="s">
        <v>1701</v>
      </c>
    </row>
    <row r="33" ht="14.25" customHeight="1">
      <c r="A33" s="96" t="s">
        <v>1702</v>
      </c>
      <c r="D33" s="96" t="s">
        <v>1350</v>
      </c>
      <c r="E33" s="96" t="s">
        <v>1561</v>
      </c>
      <c r="F33" s="96">
        <v>2030.0</v>
      </c>
      <c r="J33" s="96" t="s">
        <v>1147</v>
      </c>
      <c r="L33" s="96" t="s">
        <v>1562</v>
      </c>
      <c r="M33" s="96" t="s">
        <v>1147</v>
      </c>
      <c r="O33" s="96" t="s">
        <v>1703</v>
      </c>
      <c r="P33" s="96" t="s">
        <v>1564</v>
      </c>
      <c r="Q33" s="96" t="s">
        <v>1675</v>
      </c>
      <c r="R33" s="96" t="s">
        <v>1644</v>
      </c>
      <c r="S33" s="96" t="s">
        <v>1704</v>
      </c>
      <c r="T33" s="96" t="s">
        <v>1568</v>
      </c>
    </row>
    <row r="34" ht="14.25" customHeight="1">
      <c r="A34" s="96" t="s">
        <v>1705</v>
      </c>
      <c r="C34" s="96" t="s">
        <v>1706</v>
      </c>
      <c r="D34" s="96" t="s">
        <v>1350</v>
      </c>
      <c r="E34" s="96" t="s">
        <v>1561</v>
      </c>
      <c r="F34" s="96">
        <v>2030.0</v>
      </c>
      <c r="G34" s="96" t="s">
        <v>1350</v>
      </c>
      <c r="H34" s="96" t="s">
        <v>1561</v>
      </c>
      <c r="I34" s="96">
        <v>2050.0</v>
      </c>
      <c r="J34" s="96" t="s">
        <v>1351</v>
      </c>
      <c r="K34" s="96">
        <v>2050.0</v>
      </c>
      <c r="L34" s="96" t="s">
        <v>1562</v>
      </c>
      <c r="M34" s="96" t="s">
        <v>1351</v>
      </c>
      <c r="N34" s="96" t="s">
        <v>1707</v>
      </c>
      <c r="O34" s="96" t="s">
        <v>1563</v>
      </c>
      <c r="P34" s="96" t="s">
        <v>1564</v>
      </c>
      <c r="Q34" s="96" t="s">
        <v>1593</v>
      </c>
      <c r="R34" s="96" t="s">
        <v>1707</v>
      </c>
      <c r="S34" s="96" t="s">
        <v>1708</v>
      </c>
      <c r="T34" s="96" t="s">
        <v>1568</v>
      </c>
    </row>
    <row r="35" ht="14.25" customHeight="1">
      <c r="A35" s="96" t="s">
        <v>1709</v>
      </c>
      <c r="B35" s="96" t="s">
        <v>1710</v>
      </c>
      <c r="C35" s="96" t="s">
        <v>1711</v>
      </c>
      <c r="D35" s="96" t="s">
        <v>1350</v>
      </c>
      <c r="E35" s="96" t="s">
        <v>1561</v>
      </c>
      <c r="F35" s="96">
        <v>2030.0</v>
      </c>
      <c r="J35" s="96" t="s">
        <v>1351</v>
      </c>
      <c r="L35" s="96" t="s">
        <v>41</v>
      </c>
      <c r="M35" s="96" t="s">
        <v>1351</v>
      </c>
      <c r="N35" s="96" t="s">
        <v>1712</v>
      </c>
      <c r="O35" s="96" t="s">
        <v>1713</v>
      </c>
      <c r="P35" s="96" t="s">
        <v>1564</v>
      </c>
      <c r="Q35" s="96" t="s">
        <v>1604</v>
      </c>
      <c r="R35" s="96" t="s">
        <v>1714</v>
      </c>
      <c r="S35" s="96" t="s">
        <v>1715</v>
      </c>
      <c r="T35" s="96" t="s">
        <v>1568</v>
      </c>
    </row>
    <row r="36" ht="14.25" customHeight="1">
      <c r="A36" s="96" t="s">
        <v>1716</v>
      </c>
      <c r="D36" s="96" t="s">
        <v>1355</v>
      </c>
      <c r="J36" s="96" t="s">
        <v>1147</v>
      </c>
      <c r="L36" s="96" t="s">
        <v>41</v>
      </c>
      <c r="M36" s="96" t="s">
        <v>1147</v>
      </c>
      <c r="O36" s="96" t="s">
        <v>1717</v>
      </c>
      <c r="P36" s="96" t="s">
        <v>1609</v>
      </c>
      <c r="Q36" s="96" t="s">
        <v>1580</v>
      </c>
      <c r="R36" s="96" t="s">
        <v>1581</v>
      </c>
    </row>
    <row r="37" ht="14.25" customHeight="1">
      <c r="A37" s="96" t="s">
        <v>1718</v>
      </c>
      <c r="B37" s="96" t="s">
        <v>1719</v>
      </c>
      <c r="C37" s="96" t="s">
        <v>1720</v>
      </c>
      <c r="D37" s="96" t="s">
        <v>1350</v>
      </c>
      <c r="E37" s="96" t="s">
        <v>1721</v>
      </c>
      <c r="F37" s="96" t="s">
        <v>1722</v>
      </c>
      <c r="J37" s="96" t="s">
        <v>1147</v>
      </c>
      <c r="L37" s="96" t="s">
        <v>41</v>
      </c>
      <c r="M37" s="96" t="s">
        <v>1147</v>
      </c>
      <c r="O37" s="96" t="s">
        <v>1684</v>
      </c>
      <c r="P37" s="96" t="s">
        <v>1564</v>
      </c>
      <c r="Q37" s="96" t="s">
        <v>1665</v>
      </c>
      <c r="R37" s="96" t="s">
        <v>1723</v>
      </c>
      <c r="S37" s="96" t="s">
        <v>1724</v>
      </c>
      <c r="T37" s="96" t="s">
        <v>1725</v>
      </c>
    </row>
    <row r="38" ht="14.25" customHeight="1">
      <c r="A38" s="96" t="s">
        <v>1726</v>
      </c>
      <c r="D38" s="96" t="s">
        <v>1350</v>
      </c>
      <c r="E38" s="96" t="s">
        <v>1561</v>
      </c>
      <c r="F38" s="96">
        <v>2030.0</v>
      </c>
      <c r="J38" s="96" t="s">
        <v>1147</v>
      </c>
      <c r="L38" s="96" t="s">
        <v>1562</v>
      </c>
      <c r="M38" s="96" t="s">
        <v>1147</v>
      </c>
      <c r="O38" s="96" t="s">
        <v>1727</v>
      </c>
      <c r="P38" s="96" t="s">
        <v>1728</v>
      </c>
      <c r="Q38" s="96" t="s">
        <v>1580</v>
      </c>
      <c r="R38" s="96" t="s">
        <v>1673</v>
      </c>
      <c r="S38" s="96" t="s">
        <v>1729</v>
      </c>
      <c r="T38" s="96" t="s">
        <v>1568</v>
      </c>
    </row>
    <row r="39" ht="14.25" customHeight="1">
      <c r="A39" s="96" t="s">
        <v>1730</v>
      </c>
      <c r="D39" s="96" t="s">
        <v>1350</v>
      </c>
      <c r="E39" s="96" t="s">
        <v>1561</v>
      </c>
      <c r="F39" s="96">
        <v>2030.0</v>
      </c>
      <c r="G39" s="96" t="s">
        <v>1350</v>
      </c>
      <c r="H39" s="96" t="s">
        <v>1561</v>
      </c>
      <c r="I39" s="96">
        <v>2050.0</v>
      </c>
      <c r="J39" s="96" t="s">
        <v>1351</v>
      </c>
      <c r="K39" s="96">
        <v>2050.0</v>
      </c>
      <c r="L39" s="96" t="s">
        <v>1562</v>
      </c>
      <c r="M39" s="96" t="s">
        <v>1147</v>
      </c>
      <c r="O39" s="96" t="s">
        <v>1731</v>
      </c>
      <c r="P39" s="96" t="s">
        <v>1609</v>
      </c>
      <c r="Q39" s="96" t="s">
        <v>1580</v>
      </c>
      <c r="R39" s="96" t="s">
        <v>1586</v>
      </c>
      <c r="S39" s="96" t="s">
        <v>1732</v>
      </c>
      <c r="T39" s="96" t="s">
        <v>1568</v>
      </c>
    </row>
    <row r="40" ht="14.25" customHeight="1">
      <c r="A40" s="96" t="s">
        <v>1733</v>
      </c>
      <c r="D40" s="96" t="s">
        <v>1355</v>
      </c>
      <c r="J40" s="96" t="s">
        <v>1351</v>
      </c>
      <c r="L40" s="96" t="s">
        <v>41</v>
      </c>
      <c r="M40" s="96" t="s">
        <v>1147</v>
      </c>
      <c r="O40" s="96" t="s">
        <v>1703</v>
      </c>
      <c r="P40" s="96" t="s">
        <v>1564</v>
      </c>
      <c r="Q40" s="96" t="s">
        <v>1580</v>
      </c>
      <c r="R40" s="96" t="s">
        <v>1605</v>
      </c>
    </row>
    <row r="41" ht="14.25" customHeight="1">
      <c r="A41" s="96" t="s">
        <v>1734</v>
      </c>
      <c r="D41" s="96" t="s">
        <v>1350</v>
      </c>
      <c r="E41" s="96" t="s">
        <v>1561</v>
      </c>
      <c r="F41" s="96">
        <v>2030.0</v>
      </c>
      <c r="J41" s="96" t="s">
        <v>1147</v>
      </c>
      <c r="L41" s="96" t="s">
        <v>1562</v>
      </c>
      <c r="M41" s="96" t="s">
        <v>1147</v>
      </c>
      <c r="O41" s="96" t="s">
        <v>1563</v>
      </c>
      <c r="P41" s="96" t="s">
        <v>1564</v>
      </c>
      <c r="Q41" s="96" t="s">
        <v>1735</v>
      </c>
      <c r="R41" s="96" t="s">
        <v>1644</v>
      </c>
      <c r="S41" s="96" t="s">
        <v>1736</v>
      </c>
      <c r="T41" s="96" t="s">
        <v>1568</v>
      </c>
    </row>
    <row r="42" ht="14.25" customHeight="1">
      <c r="A42" s="96" t="s">
        <v>1737</v>
      </c>
      <c r="B42" s="96" t="s">
        <v>1738</v>
      </c>
      <c r="C42" s="96" t="s">
        <v>1739</v>
      </c>
      <c r="D42" s="96" t="s">
        <v>1350</v>
      </c>
      <c r="E42" s="96" t="s">
        <v>1561</v>
      </c>
      <c r="F42" s="96">
        <v>2030.0</v>
      </c>
      <c r="J42" s="96" t="s">
        <v>1147</v>
      </c>
      <c r="L42" s="96" t="s">
        <v>41</v>
      </c>
      <c r="M42" s="96" t="s">
        <v>1351</v>
      </c>
      <c r="N42" s="96" t="s">
        <v>1740</v>
      </c>
      <c r="O42" s="96" t="s">
        <v>1741</v>
      </c>
      <c r="P42" s="96" t="s">
        <v>1564</v>
      </c>
      <c r="Q42" s="96" t="s">
        <v>1590</v>
      </c>
      <c r="R42" s="96" t="s">
        <v>1566</v>
      </c>
      <c r="S42" s="96" t="s">
        <v>1349</v>
      </c>
      <c r="T42" s="96" t="s">
        <v>1568</v>
      </c>
      <c r="U42" s="96" t="s">
        <v>1742</v>
      </c>
    </row>
    <row r="43" ht="14.25" customHeight="1">
      <c r="A43" s="96" t="s">
        <v>1743</v>
      </c>
      <c r="D43" s="96" t="s">
        <v>1350</v>
      </c>
      <c r="E43" s="96" t="s">
        <v>1561</v>
      </c>
      <c r="F43" s="96">
        <v>2030.0</v>
      </c>
      <c r="J43" s="96" t="s">
        <v>1147</v>
      </c>
      <c r="L43" s="96" t="s">
        <v>1562</v>
      </c>
      <c r="M43" s="96" t="s">
        <v>1147</v>
      </c>
      <c r="O43" s="96" t="s">
        <v>1717</v>
      </c>
      <c r="P43" s="96" t="s">
        <v>1609</v>
      </c>
      <c r="Q43" s="96" t="s">
        <v>1610</v>
      </c>
      <c r="R43" s="96" t="s">
        <v>1707</v>
      </c>
      <c r="S43" s="96" t="s">
        <v>1744</v>
      </c>
      <c r="T43" s="96" t="s">
        <v>1568</v>
      </c>
    </row>
    <row r="44" ht="14.25" customHeight="1">
      <c r="A44" s="96" t="s">
        <v>1745</v>
      </c>
      <c r="D44" s="96" t="s">
        <v>1350</v>
      </c>
      <c r="E44" s="96" t="s">
        <v>1570</v>
      </c>
      <c r="F44" s="96">
        <v>2030.0</v>
      </c>
      <c r="J44" s="96" t="s">
        <v>1147</v>
      </c>
      <c r="L44" s="96" t="s">
        <v>1562</v>
      </c>
      <c r="M44" s="96" t="s">
        <v>1147</v>
      </c>
      <c r="O44" s="96" t="s">
        <v>1584</v>
      </c>
      <c r="P44" s="96" t="s">
        <v>1564</v>
      </c>
      <c r="Q44" s="96" t="s">
        <v>1580</v>
      </c>
      <c r="R44" s="96" t="s">
        <v>1746</v>
      </c>
      <c r="S44" s="96" t="s">
        <v>1747</v>
      </c>
      <c r="T44" s="96" t="s">
        <v>1576</v>
      </c>
    </row>
    <row r="45" ht="14.25" customHeight="1">
      <c r="A45" s="96" t="s">
        <v>1748</v>
      </c>
      <c r="B45" s="96" t="s">
        <v>1749</v>
      </c>
      <c r="C45" s="96" t="s">
        <v>1750</v>
      </c>
      <c r="D45" s="96" t="s">
        <v>1355</v>
      </c>
      <c r="J45" s="96" t="s">
        <v>1147</v>
      </c>
      <c r="L45" s="96" t="s">
        <v>41</v>
      </c>
      <c r="M45" s="96" t="s">
        <v>1147</v>
      </c>
      <c r="O45" s="96" t="s">
        <v>1614</v>
      </c>
      <c r="P45" s="96" t="s">
        <v>1609</v>
      </c>
      <c r="Q45" s="96" t="s">
        <v>1636</v>
      </c>
      <c r="R45" s="96" t="s">
        <v>1656</v>
      </c>
    </row>
    <row r="46" ht="14.25" customHeight="1">
      <c r="A46" s="96" t="s">
        <v>1751</v>
      </c>
      <c r="B46" s="96" t="s">
        <v>1752</v>
      </c>
      <c r="C46" s="96" t="s">
        <v>1753</v>
      </c>
      <c r="D46" s="96" t="s">
        <v>1355</v>
      </c>
      <c r="J46" s="96" t="s">
        <v>1351</v>
      </c>
      <c r="L46" s="96" t="s">
        <v>41</v>
      </c>
      <c r="M46" s="96" t="s">
        <v>1147</v>
      </c>
      <c r="O46" s="96" t="s">
        <v>1614</v>
      </c>
      <c r="P46" s="96" t="s">
        <v>1609</v>
      </c>
      <c r="Q46" s="96" t="s">
        <v>1754</v>
      </c>
      <c r="R46" s="96" t="s">
        <v>1699</v>
      </c>
    </row>
    <row r="47" ht="14.25" customHeight="1">
      <c r="A47" s="96" t="s">
        <v>1755</v>
      </c>
      <c r="D47" s="96" t="s">
        <v>1350</v>
      </c>
      <c r="E47" s="96" t="s">
        <v>1561</v>
      </c>
      <c r="F47" s="96">
        <v>2030.0</v>
      </c>
      <c r="J47" s="96" t="s">
        <v>1147</v>
      </c>
      <c r="L47" s="96" t="s">
        <v>1562</v>
      </c>
      <c r="M47" s="96" t="s">
        <v>1147</v>
      </c>
      <c r="O47" s="96" t="s">
        <v>1563</v>
      </c>
      <c r="P47" s="96" t="s">
        <v>1564</v>
      </c>
      <c r="Q47" s="96" t="s">
        <v>1756</v>
      </c>
      <c r="R47" s="96" t="s">
        <v>1757</v>
      </c>
      <c r="S47" s="96" t="s">
        <v>1758</v>
      </c>
      <c r="T47" s="96" t="s">
        <v>1568</v>
      </c>
    </row>
    <row r="48" ht="14.25" customHeight="1">
      <c r="A48" s="96" t="s">
        <v>1759</v>
      </c>
      <c r="D48" s="96" t="s">
        <v>1350</v>
      </c>
      <c r="E48" s="96" t="s">
        <v>1561</v>
      </c>
      <c r="F48" s="96">
        <v>2030.0</v>
      </c>
      <c r="J48" s="96" t="s">
        <v>1147</v>
      </c>
      <c r="L48" s="96" t="s">
        <v>1562</v>
      </c>
      <c r="M48" s="96" t="s">
        <v>1147</v>
      </c>
      <c r="O48" s="96" t="s">
        <v>1741</v>
      </c>
      <c r="P48" s="96" t="s">
        <v>1564</v>
      </c>
      <c r="Q48" s="96" t="s">
        <v>1590</v>
      </c>
      <c r="R48" s="96" t="s">
        <v>1615</v>
      </c>
      <c r="S48" s="96" t="s">
        <v>1760</v>
      </c>
      <c r="T48" s="96" t="s">
        <v>1568</v>
      </c>
    </row>
    <row r="49" ht="14.25" customHeight="1">
      <c r="A49" s="96" t="s">
        <v>1761</v>
      </c>
      <c r="B49" s="96" t="s">
        <v>1762</v>
      </c>
      <c r="C49" s="96" t="s">
        <v>1763</v>
      </c>
      <c r="D49" s="96" t="s">
        <v>1355</v>
      </c>
      <c r="J49" s="96" t="s">
        <v>1147</v>
      </c>
      <c r="L49" s="96" t="s">
        <v>41</v>
      </c>
      <c r="M49" s="96" t="s">
        <v>1147</v>
      </c>
      <c r="O49" s="96" t="s">
        <v>1764</v>
      </c>
      <c r="P49" s="96" t="s">
        <v>1564</v>
      </c>
      <c r="Q49" s="96" t="s">
        <v>1765</v>
      </c>
      <c r="R49" s="96" t="s">
        <v>1566</v>
      </c>
    </row>
    <row r="50" ht="14.25" customHeight="1">
      <c r="A50" s="96" t="s">
        <v>1766</v>
      </c>
      <c r="B50" s="96" t="s">
        <v>1767</v>
      </c>
      <c r="C50" s="96" t="s">
        <v>1768</v>
      </c>
      <c r="D50" s="96" t="s">
        <v>1350</v>
      </c>
      <c r="E50" s="96" t="s">
        <v>1561</v>
      </c>
      <c r="F50" s="96">
        <v>2025.0</v>
      </c>
      <c r="J50" s="96" t="s">
        <v>1351</v>
      </c>
      <c r="L50" s="96" t="s">
        <v>41</v>
      </c>
      <c r="M50" s="96" t="s">
        <v>1351</v>
      </c>
      <c r="N50" s="96" t="s">
        <v>1589</v>
      </c>
      <c r="O50" s="96" t="s">
        <v>1620</v>
      </c>
      <c r="P50" s="96" t="s">
        <v>1564</v>
      </c>
      <c r="Q50" s="96" t="s">
        <v>1590</v>
      </c>
      <c r="R50" s="96" t="s">
        <v>1769</v>
      </c>
      <c r="S50" s="96" t="s">
        <v>1770</v>
      </c>
      <c r="T50" s="96" t="s">
        <v>1771</v>
      </c>
    </row>
    <row r="51" ht="14.25" customHeight="1">
      <c r="A51" s="96" t="s">
        <v>1772</v>
      </c>
      <c r="D51" s="96" t="s">
        <v>1350</v>
      </c>
      <c r="E51" s="96" t="s">
        <v>1561</v>
      </c>
      <c r="F51" s="96">
        <v>2030.0</v>
      </c>
      <c r="J51" s="96" t="s">
        <v>1147</v>
      </c>
      <c r="L51" s="96" t="s">
        <v>1562</v>
      </c>
      <c r="M51" s="96" t="s">
        <v>1147</v>
      </c>
      <c r="O51" s="96" t="s">
        <v>1741</v>
      </c>
      <c r="P51" s="96" t="s">
        <v>1564</v>
      </c>
      <c r="Q51" s="96" t="s">
        <v>1593</v>
      </c>
      <c r="R51" s="96" t="s">
        <v>1699</v>
      </c>
      <c r="S51" s="96" t="s">
        <v>1773</v>
      </c>
      <c r="T51" s="96" t="s">
        <v>1568</v>
      </c>
    </row>
    <row r="52" ht="14.25" customHeight="1">
      <c r="A52" s="96" t="s">
        <v>1774</v>
      </c>
      <c r="D52" s="96" t="s">
        <v>1350</v>
      </c>
      <c r="E52" s="96" t="s">
        <v>1561</v>
      </c>
      <c r="F52" s="96">
        <v>2030.0</v>
      </c>
      <c r="J52" s="96" t="s">
        <v>1147</v>
      </c>
      <c r="L52" s="96" t="s">
        <v>1562</v>
      </c>
      <c r="M52" s="96" t="s">
        <v>1147</v>
      </c>
      <c r="O52" s="96" t="s">
        <v>1741</v>
      </c>
      <c r="P52" s="96" t="s">
        <v>1564</v>
      </c>
      <c r="Q52" s="96" t="s">
        <v>1652</v>
      </c>
      <c r="R52" s="96" t="s">
        <v>1615</v>
      </c>
      <c r="S52" s="96" t="s">
        <v>1775</v>
      </c>
      <c r="T52" s="96" t="s">
        <v>1568</v>
      </c>
    </row>
    <row r="53" ht="14.25" customHeight="1">
      <c r="A53" s="96" t="s">
        <v>1776</v>
      </c>
      <c r="B53" s="96" t="s">
        <v>1777</v>
      </c>
      <c r="C53" s="96" t="s">
        <v>1778</v>
      </c>
      <c r="D53" s="96" t="s">
        <v>1350</v>
      </c>
      <c r="E53" s="96" t="s">
        <v>1561</v>
      </c>
      <c r="F53" s="96">
        <v>2030.0</v>
      </c>
      <c r="G53" s="96" t="s">
        <v>1350</v>
      </c>
      <c r="H53" s="96" t="s">
        <v>1561</v>
      </c>
      <c r="I53" s="96">
        <v>2050.0</v>
      </c>
      <c r="J53" s="96" t="s">
        <v>1351</v>
      </c>
      <c r="K53" s="96">
        <v>2050.0</v>
      </c>
      <c r="L53" s="96" t="s">
        <v>41</v>
      </c>
      <c r="M53" s="96" t="s">
        <v>1351</v>
      </c>
      <c r="N53" s="96" t="s">
        <v>1779</v>
      </c>
      <c r="O53" s="96" t="s">
        <v>1741</v>
      </c>
      <c r="P53" s="96" t="s">
        <v>1564</v>
      </c>
      <c r="Q53" s="96" t="s">
        <v>1756</v>
      </c>
      <c r="R53" s="96" t="s">
        <v>1623</v>
      </c>
      <c r="S53" s="96" t="s">
        <v>1780</v>
      </c>
      <c r="T53" s="96" t="s">
        <v>1568</v>
      </c>
    </row>
    <row r="54" ht="14.25" customHeight="1">
      <c r="A54" s="96" t="s">
        <v>1781</v>
      </c>
      <c r="B54" s="96" t="s">
        <v>1782</v>
      </c>
      <c r="D54" s="96" t="s">
        <v>1355</v>
      </c>
      <c r="J54" s="96" t="s">
        <v>1147</v>
      </c>
      <c r="L54" s="96" t="s">
        <v>41</v>
      </c>
      <c r="M54" s="96" t="s">
        <v>1147</v>
      </c>
      <c r="O54" s="96" t="s">
        <v>1741</v>
      </c>
      <c r="P54" s="96" t="s">
        <v>1564</v>
      </c>
      <c r="Q54" s="96" t="s">
        <v>1585</v>
      </c>
      <c r="R54" s="96" t="s">
        <v>1623</v>
      </c>
    </row>
    <row r="55" ht="14.25" customHeight="1">
      <c r="A55" s="96" t="s">
        <v>1783</v>
      </c>
      <c r="D55" s="96" t="s">
        <v>1355</v>
      </c>
      <c r="J55" s="96" t="s">
        <v>1351</v>
      </c>
      <c r="L55" s="96" t="s">
        <v>41</v>
      </c>
      <c r="M55" s="96" t="s">
        <v>1147</v>
      </c>
      <c r="O55" s="96" t="s">
        <v>1647</v>
      </c>
      <c r="P55" s="96" t="s">
        <v>1564</v>
      </c>
      <c r="Q55" s="96" t="s">
        <v>1784</v>
      </c>
      <c r="R55" s="96" t="s">
        <v>1637</v>
      </c>
    </row>
    <row r="56" ht="14.25" customHeight="1">
      <c r="A56" s="96" t="s">
        <v>946</v>
      </c>
      <c r="C56" s="96" t="s">
        <v>1785</v>
      </c>
      <c r="D56" s="96" t="s">
        <v>1350</v>
      </c>
      <c r="E56" s="96" t="s">
        <v>1561</v>
      </c>
      <c r="F56" s="96" t="s">
        <v>1786</v>
      </c>
      <c r="J56" s="96" t="s">
        <v>1351</v>
      </c>
      <c r="L56" s="96" t="s">
        <v>41</v>
      </c>
      <c r="M56" s="96" t="s">
        <v>1351</v>
      </c>
      <c r="N56" s="96" t="s">
        <v>1740</v>
      </c>
      <c r="O56" s="96" t="s">
        <v>1741</v>
      </c>
      <c r="P56" s="96" t="s">
        <v>1564</v>
      </c>
      <c r="Q56" s="96" t="s">
        <v>1756</v>
      </c>
      <c r="R56" s="96" t="s">
        <v>1787</v>
      </c>
      <c r="S56" s="96" t="s">
        <v>1352</v>
      </c>
      <c r="T56" s="96" t="s">
        <v>1568</v>
      </c>
      <c r="U56" s="96" t="s">
        <v>1788</v>
      </c>
    </row>
    <row r="57" ht="14.25" customHeight="1">
      <c r="A57" s="96" t="s">
        <v>1789</v>
      </c>
      <c r="D57" s="96" t="s">
        <v>1355</v>
      </c>
      <c r="J57" s="96" t="s">
        <v>1147</v>
      </c>
      <c r="L57" s="96" t="s">
        <v>41</v>
      </c>
      <c r="M57" s="96" t="s">
        <v>1147</v>
      </c>
      <c r="O57" s="96" t="s">
        <v>1584</v>
      </c>
      <c r="P57" s="96" t="s">
        <v>1564</v>
      </c>
      <c r="Q57" s="96" t="s">
        <v>1590</v>
      </c>
      <c r="R57" s="96" t="s">
        <v>1676</v>
      </c>
    </row>
    <row r="58" ht="14.25" customHeight="1">
      <c r="A58" s="96" t="s">
        <v>1790</v>
      </c>
      <c r="D58" s="96" t="s">
        <v>1355</v>
      </c>
      <c r="J58" s="96" t="s">
        <v>1147</v>
      </c>
      <c r="L58" s="96" t="s">
        <v>41</v>
      </c>
      <c r="M58" s="96" t="s">
        <v>1147</v>
      </c>
      <c r="O58" s="96" t="s">
        <v>1791</v>
      </c>
      <c r="P58" s="96" t="s">
        <v>1609</v>
      </c>
      <c r="Q58" s="96" t="s">
        <v>1636</v>
      </c>
      <c r="R58" s="96" t="s">
        <v>1637</v>
      </c>
    </row>
    <row r="59" ht="14.25" customHeight="1">
      <c r="A59" s="96" t="s">
        <v>1792</v>
      </c>
      <c r="D59" s="96" t="s">
        <v>1350</v>
      </c>
      <c r="E59" s="96" t="s">
        <v>1561</v>
      </c>
      <c r="F59" s="96">
        <v>2030.0</v>
      </c>
      <c r="J59" s="96" t="s">
        <v>1147</v>
      </c>
      <c r="L59" s="96" t="s">
        <v>1562</v>
      </c>
      <c r="M59" s="96" t="s">
        <v>1147</v>
      </c>
      <c r="O59" s="96" t="s">
        <v>1703</v>
      </c>
      <c r="P59" s="96" t="s">
        <v>1564</v>
      </c>
      <c r="Q59" s="96" t="s">
        <v>1636</v>
      </c>
      <c r="R59" s="96" t="s">
        <v>1793</v>
      </c>
      <c r="S59" s="96" t="s">
        <v>1794</v>
      </c>
      <c r="T59" s="96" t="s">
        <v>1568</v>
      </c>
    </row>
    <row r="60" ht="14.25" customHeight="1">
      <c r="A60" s="96" t="s">
        <v>551</v>
      </c>
      <c r="B60" s="96" t="s">
        <v>1795</v>
      </c>
      <c r="C60" s="96" t="s">
        <v>1796</v>
      </c>
      <c r="D60" s="96" t="s">
        <v>1350</v>
      </c>
      <c r="E60" s="96" t="s">
        <v>1561</v>
      </c>
      <c r="F60" s="96">
        <v>2030.0</v>
      </c>
      <c r="J60" s="96" t="s">
        <v>1351</v>
      </c>
      <c r="L60" s="96" t="s">
        <v>41</v>
      </c>
      <c r="M60" s="96" t="s">
        <v>1351</v>
      </c>
      <c r="N60" s="96" t="s">
        <v>1697</v>
      </c>
      <c r="O60" s="96" t="s">
        <v>1797</v>
      </c>
      <c r="P60" s="96" t="s">
        <v>1564</v>
      </c>
      <c r="Q60" s="96" t="s">
        <v>1756</v>
      </c>
      <c r="R60" s="96" t="s">
        <v>1787</v>
      </c>
      <c r="S60" s="96" t="s">
        <v>1353</v>
      </c>
      <c r="T60" s="96" t="s">
        <v>1568</v>
      </c>
    </row>
    <row r="61" ht="14.25" customHeight="1">
      <c r="A61" s="96" t="s">
        <v>1798</v>
      </c>
      <c r="C61" s="96" t="s">
        <v>1799</v>
      </c>
      <c r="D61" s="96" t="s">
        <v>1355</v>
      </c>
      <c r="J61" s="96" t="s">
        <v>1351</v>
      </c>
      <c r="L61" s="96" t="s">
        <v>41</v>
      </c>
      <c r="M61" s="96" t="s">
        <v>1147</v>
      </c>
      <c r="O61" s="96" t="s">
        <v>1797</v>
      </c>
      <c r="P61" s="96" t="s">
        <v>1564</v>
      </c>
      <c r="Q61" s="96" t="s">
        <v>1800</v>
      </c>
      <c r="R61" s="96" t="s">
        <v>1566</v>
      </c>
    </row>
    <row r="62" ht="14.25" customHeight="1">
      <c r="A62" s="96" t="s">
        <v>1801</v>
      </c>
      <c r="B62" s="96" t="s">
        <v>1802</v>
      </c>
      <c r="C62" s="96" t="s">
        <v>1803</v>
      </c>
      <c r="D62" s="96" t="s">
        <v>1350</v>
      </c>
      <c r="E62" s="96" t="s">
        <v>1570</v>
      </c>
      <c r="F62" s="96">
        <v>2030.0</v>
      </c>
      <c r="J62" s="96" t="s">
        <v>1147</v>
      </c>
      <c r="L62" s="96" t="s">
        <v>41</v>
      </c>
      <c r="M62" s="96" t="s">
        <v>1147</v>
      </c>
      <c r="O62" s="96" t="s">
        <v>1578</v>
      </c>
      <c r="P62" s="96" t="s">
        <v>1579</v>
      </c>
      <c r="Q62" s="96" t="s">
        <v>1804</v>
      </c>
      <c r="R62" s="96" t="s">
        <v>1805</v>
      </c>
      <c r="S62" s="96" t="s">
        <v>1806</v>
      </c>
      <c r="T62" s="96" t="s">
        <v>1576</v>
      </c>
    </row>
    <row r="63" ht="14.25" customHeight="1">
      <c r="A63" s="96" t="s">
        <v>1807</v>
      </c>
      <c r="B63" s="96" t="s">
        <v>1808</v>
      </c>
      <c r="C63" s="96" t="s">
        <v>1809</v>
      </c>
      <c r="D63" s="96" t="s">
        <v>1350</v>
      </c>
      <c r="E63" s="96" t="s">
        <v>1561</v>
      </c>
      <c r="F63" s="96">
        <v>2030.0</v>
      </c>
      <c r="J63" s="96" t="s">
        <v>1147</v>
      </c>
      <c r="L63" s="96" t="s">
        <v>41</v>
      </c>
      <c r="M63" s="96" t="s">
        <v>1351</v>
      </c>
      <c r="N63" s="96" t="s">
        <v>1787</v>
      </c>
      <c r="O63" s="96" t="s">
        <v>1578</v>
      </c>
      <c r="P63" s="96" t="s">
        <v>1579</v>
      </c>
      <c r="Q63" s="96" t="s">
        <v>1754</v>
      </c>
      <c r="R63" s="96" t="s">
        <v>1712</v>
      </c>
      <c r="S63" s="96" t="s">
        <v>1810</v>
      </c>
      <c r="T63" s="96" t="s">
        <v>1568</v>
      </c>
    </row>
    <row r="64" ht="14.25" customHeight="1">
      <c r="A64" s="96" t="s">
        <v>1811</v>
      </c>
      <c r="D64" s="96" t="s">
        <v>1350</v>
      </c>
      <c r="E64" s="96" t="s">
        <v>1561</v>
      </c>
      <c r="F64" s="96">
        <v>2030.0</v>
      </c>
      <c r="J64" s="96" t="s">
        <v>1351</v>
      </c>
      <c r="L64" s="96" t="s">
        <v>41</v>
      </c>
      <c r="M64" s="96" t="s">
        <v>1147</v>
      </c>
      <c r="O64" s="96" t="s">
        <v>1812</v>
      </c>
      <c r="P64" s="96" t="s">
        <v>1609</v>
      </c>
      <c r="Q64" s="96" t="s">
        <v>1754</v>
      </c>
      <c r="R64" s="96" t="s">
        <v>1673</v>
      </c>
      <c r="S64" s="96" t="s">
        <v>1813</v>
      </c>
      <c r="T64" s="96" t="s">
        <v>1568</v>
      </c>
    </row>
    <row r="65" ht="14.25" customHeight="1">
      <c r="A65" s="96" t="s">
        <v>1814</v>
      </c>
      <c r="D65" s="96" t="s">
        <v>1350</v>
      </c>
      <c r="E65" s="96" t="s">
        <v>1561</v>
      </c>
      <c r="F65" s="96">
        <v>2030.0</v>
      </c>
      <c r="J65" s="96" t="s">
        <v>1147</v>
      </c>
      <c r="L65" s="96" t="s">
        <v>1562</v>
      </c>
      <c r="M65" s="96" t="s">
        <v>1147</v>
      </c>
      <c r="O65" s="96" t="s">
        <v>1717</v>
      </c>
      <c r="P65" s="96" t="s">
        <v>1609</v>
      </c>
      <c r="Q65" s="96" t="s">
        <v>1756</v>
      </c>
      <c r="R65" s="96" t="s">
        <v>1637</v>
      </c>
      <c r="S65" s="96" t="s">
        <v>1815</v>
      </c>
      <c r="T65" s="96" t="s">
        <v>1568</v>
      </c>
    </row>
    <row r="66" ht="14.25" customHeight="1">
      <c r="A66" s="96" t="s">
        <v>1816</v>
      </c>
      <c r="D66" s="96" t="s">
        <v>1350</v>
      </c>
      <c r="E66" s="96" t="s">
        <v>1561</v>
      </c>
      <c r="F66" s="96">
        <v>2030.0</v>
      </c>
      <c r="J66" s="96" t="s">
        <v>1147</v>
      </c>
      <c r="L66" s="96" t="s">
        <v>1562</v>
      </c>
      <c r="M66" s="96" t="s">
        <v>1147</v>
      </c>
      <c r="O66" s="96" t="s">
        <v>1717</v>
      </c>
      <c r="P66" s="96" t="s">
        <v>1609</v>
      </c>
      <c r="Q66" s="96" t="s">
        <v>1756</v>
      </c>
      <c r="R66" s="96" t="s">
        <v>1648</v>
      </c>
      <c r="S66" s="96" t="s">
        <v>1817</v>
      </c>
      <c r="T66" s="96" t="s">
        <v>1568</v>
      </c>
    </row>
    <row r="67" ht="14.25" customHeight="1">
      <c r="A67" s="96" t="s">
        <v>1818</v>
      </c>
      <c r="C67" s="96" t="s">
        <v>1819</v>
      </c>
      <c r="D67" s="96" t="s">
        <v>1350</v>
      </c>
      <c r="E67" s="96" t="s">
        <v>1561</v>
      </c>
      <c r="F67" s="96">
        <v>2030.0</v>
      </c>
      <c r="J67" s="96" t="s">
        <v>1147</v>
      </c>
      <c r="L67" s="96" t="s">
        <v>41</v>
      </c>
      <c r="M67" s="96" t="s">
        <v>1147</v>
      </c>
      <c r="O67" s="96" t="s">
        <v>1584</v>
      </c>
      <c r="P67" s="96" t="s">
        <v>1564</v>
      </c>
      <c r="Q67" s="96" t="s">
        <v>1820</v>
      </c>
      <c r="R67" s="96" t="s">
        <v>1805</v>
      </c>
      <c r="S67" s="96" t="s">
        <v>1821</v>
      </c>
      <c r="T67" s="96" t="s">
        <v>1568</v>
      </c>
    </row>
    <row r="68" ht="14.25" customHeight="1">
      <c r="A68" s="96" t="s">
        <v>1822</v>
      </c>
      <c r="D68" s="96" t="s">
        <v>1355</v>
      </c>
      <c r="J68" s="96" t="s">
        <v>1147</v>
      </c>
      <c r="L68" s="96" t="s">
        <v>41</v>
      </c>
      <c r="M68" s="96" t="s">
        <v>1147</v>
      </c>
      <c r="O68" s="96" t="s">
        <v>1703</v>
      </c>
      <c r="P68" s="96" t="s">
        <v>1564</v>
      </c>
      <c r="Q68" s="96" t="s">
        <v>1630</v>
      </c>
      <c r="R68" s="96" t="s">
        <v>1605</v>
      </c>
    </row>
    <row r="69" ht="14.25" customHeight="1">
      <c r="A69" s="96" t="s">
        <v>1823</v>
      </c>
      <c r="B69" s="96" t="s">
        <v>1824</v>
      </c>
      <c r="C69" s="96" t="s">
        <v>1825</v>
      </c>
      <c r="D69" s="96" t="s">
        <v>1355</v>
      </c>
      <c r="J69" s="96" t="s">
        <v>1147</v>
      </c>
      <c r="L69" s="96" t="s">
        <v>41</v>
      </c>
      <c r="M69" s="96" t="s">
        <v>1147</v>
      </c>
      <c r="O69" s="96" t="s">
        <v>1578</v>
      </c>
      <c r="P69" s="96" t="s">
        <v>1579</v>
      </c>
      <c r="Q69" s="96" t="s">
        <v>1675</v>
      </c>
      <c r="R69" s="96" t="s">
        <v>1699</v>
      </c>
    </row>
    <row r="70" ht="14.25" customHeight="1">
      <c r="A70" s="96" t="s">
        <v>1826</v>
      </c>
      <c r="B70" s="96" t="s">
        <v>1827</v>
      </c>
      <c r="C70" s="96" t="s">
        <v>1828</v>
      </c>
      <c r="D70" s="96" t="s">
        <v>1350</v>
      </c>
      <c r="E70" s="96" t="s">
        <v>1561</v>
      </c>
      <c r="F70" s="96">
        <v>2030.0</v>
      </c>
      <c r="J70" s="96" t="s">
        <v>1147</v>
      </c>
      <c r="L70" s="96" t="s">
        <v>41</v>
      </c>
      <c r="M70" s="96" t="s">
        <v>1147</v>
      </c>
      <c r="O70" s="96" t="s">
        <v>1829</v>
      </c>
      <c r="P70" s="96" t="s">
        <v>1564</v>
      </c>
      <c r="Q70" s="96" t="s">
        <v>1830</v>
      </c>
      <c r="R70" s="96" t="s">
        <v>1637</v>
      </c>
      <c r="S70" s="96" t="s">
        <v>1831</v>
      </c>
      <c r="T70" s="96" t="s">
        <v>1568</v>
      </c>
    </row>
    <row r="71" ht="14.25" customHeight="1">
      <c r="A71" s="96" t="s">
        <v>1832</v>
      </c>
      <c r="D71" s="96" t="s">
        <v>1350</v>
      </c>
      <c r="E71" s="96" t="s">
        <v>1561</v>
      </c>
      <c r="F71" s="96">
        <v>2030.0</v>
      </c>
      <c r="J71" s="96" t="s">
        <v>1147</v>
      </c>
      <c r="L71" s="96" t="s">
        <v>1562</v>
      </c>
      <c r="M71" s="96" t="s">
        <v>1147</v>
      </c>
      <c r="O71" s="96" t="s">
        <v>1578</v>
      </c>
      <c r="P71" s="96" t="s">
        <v>1579</v>
      </c>
      <c r="Q71" s="96" t="s">
        <v>1800</v>
      </c>
      <c r="R71" s="96" t="s">
        <v>1656</v>
      </c>
      <c r="S71" s="96" t="s">
        <v>1833</v>
      </c>
      <c r="T71" s="96" t="s">
        <v>1568</v>
      </c>
    </row>
    <row r="72" ht="14.25" customHeight="1">
      <c r="A72" s="96" t="s">
        <v>1834</v>
      </c>
      <c r="D72" s="96" t="s">
        <v>1350</v>
      </c>
      <c r="E72" s="96" t="s">
        <v>1561</v>
      </c>
      <c r="F72" s="96">
        <v>2030.0</v>
      </c>
      <c r="G72" s="96" t="s">
        <v>1350</v>
      </c>
      <c r="H72" s="96" t="s">
        <v>1561</v>
      </c>
      <c r="I72" s="96">
        <v>2050.0</v>
      </c>
      <c r="J72" s="96" t="s">
        <v>1351</v>
      </c>
      <c r="K72" s="96">
        <v>2050.0</v>
      </c>
      <c r="L72" s="96" t="s">
        <v>41</v>
      </c>
      <c r="M72" s="96" t="s">
        <v>1147</v>
      </c>
      <c r="O72" s="96" t="s">
        <v>1584</v>
      </c>
      <c r="P72" s="96" t="s">
        <v>1564</v>
      </c>
      <c r="Q72" s="96" t="s">
        <v>1655</v>
      </c>
      <c r="R72" s="96" t="s">
        <v>1699</v>
      </c>
      <c r="S72" s="96" t="s">
        <v>1835</v>
      </c>
      <c r="T72" s="96" t="s">
        <v>1568</v>
      </c>
    </row>
    <row r="73" ht="14.25" customHeight="1">
      <c r="A73" s="96" t="s">
        <v>1836</v>
      </c>
      <c r="D73" s="96" t="s">
        <v>1350</v>
      </c>
      <c r="E73" s="96" t="s">
        <v>1561</v>
      </c>
      <c r="F73" s="96">
        <v>2030.0</v>
      </c>
      <c r="J73" s="96" t="s">
        <v>1147</v>
      </c>
      <c r="L73" s="96" t="s">
        <v>1562</v>
      </c>
      <c r="M73" s="96" t="s">
        <v>1147</v>
      </c>
      <c r="O73" s="96" t="s">
        <v>1563</v>
      </c>
      <c r="P73" s="96" t="s">
        <v>1564</v>
      </c>
      <c r="Q73" s="96" t="s">
        <v>1585</v>
      </c>
      <c r="R73" s="96" t="s">
        <v>1605</v>
      </c>
      <c r="S73" s="96" t="s">
        <v>1837</v>
      </c>
      <c r="T73" s="96" t="s">
        <v>1568</v>
      </c>
    </row>
    <row r="74" ht="14.25" customHeight="1">
      <c r="A74" s="96" t="s">
        <v>1838</v>
      </c>
      <c r="B74" s="96" t="s">
        <v>1839</v>
      </c>
      <c r="C74" s="96" t="s">
        <v>1840</v>
      </c>
      <c r="D74" s="96" t="s">
        <v>1355</v>
      </c>
      <c r="J74" s="96" t="s">
        <v>1147</v>
      </c>
      <c r="L74" s="96" t="s">
        <v>41</v>
      </c>
      <c r="M74" s="96" t="s">
        <v>1147</v>
      </c>
      <c r="O74" s="96" t="s">
        <v>1578</v>
      </c>
      <c r="P74" s="96" t="s">
        <v>1579</v>
      </c>
      <c r="Q74" s="96" t="s">
        <v>1585</v>
      </c>
      <c r="R74" s="96" t="s">
        <v>1841</v>
      </c>
    </row>
    <row r="75" ht="14.25" customHeight="1">
      <c r="A75" s="96" t="s">
        <v>1842</v>
      </c>
      <c r="B75" s="96" t="s">
        <v>1843</v>
      </c>
      <c r="C75" s="96" t="s">
        <v>1844</v>
      </c>
      <c r="D75" s="96" t="s">
        <v>1350</v>
      </c>
      <c r="E75" s="96" t="s">
        <v>1561</v>
      </c>
      <c r="F75" s="96">
        <v>2025.0</v>
      </c>
      <c r="J75" s="96" t="s">
        <v>1147</v>
      </c>
      <c r="L75" s="96" t="s">
        <v>41</v>
      </c>
      <c r="M75" s="96" t="s">
        <v>1147</v>
      </c>
      <c r="O75" s="96" t="s">
        <v>1845</v>
      </c>
      <c r="P75" s="96" t="s">
        <v>1564</v>
      </c>
      <c r="Q75" s="96" t="s">
        <v>1820</v>
      </c>
      <c r="R75" s="96" t="s">
        <v>1846</v>
      </c>
      <c r="S75" s="96" t="s">
        <v>1847</v>
      </c>
      <c r="T75" s="96" t="s">
        <v>1568</v>
      </c>
    </row>
    <row r="76" ht="14.25" customHeight="1">
      <c r="A76" s="96" t="s">
        <v>1848</v>
      </c>
      <c r="C76" s="96" t="s">
        <v>1849</v>
      </c>
      <c r="D76" s="96" t="s">
        <v>1350</v>
      </c>
      <c r="E76" s="96" t="s">
        <v>1721</v>
      </c>
      <c r="F76" s="96">
        <v>2030.0</v>
      </c>
      <c r="J76" s="96" t="s">
        <v>1147</v>
      </c>
      <c r="L76" s="96" t="s">
        <v>41</v>
      </c>
      <c r="M76" s="96" t="s">
        <v>1147</v>
      </c>
      <c r="O76" s="96" t="s">
        <v>1669</v>
      </c>
      <c r="P76" s="96" t="s">
        <v>1564</v>
      </c>
      <c r="Q76" s="96" t="s">
        <v>1590</v>
      </c>
      <c r="R76" s="96" t="s">
        <v>1850</v>
      </c>
      <c r="S76" s="96" t="s">
        <v>1851</v>
      </c>
      <c r="T76" s="96" t="s">
        <v>1725</v>
      </c>
    </row>
    <row r="77" ht="14.25" customHeight="1">
      <c r="A77" s="96" t="s">
        <v>1852</v>
      </c>
      <c r="D77" s="96" t="s">
        <v>1350</v>
      </c>
      <c r="E77" s="96" t="s">
        <v>1561</v>
      </c>
      <c r="F77" s="96">
        <v>2027.0</v>
      </c>
      <c r="G77" s="96" t="s">
        <v>1350</v>
      </c>
      <c r="H77" s="96" t="s">
        <v>1561</v>
      </c>
      <c r="I77" s="96">
        <v>2050.0</v>
      </c>
      <c r="J77" s="96" t="s">
        <v>1351</v>
      </c>
      <c r="K77" s="96">
        <v>2050.0</v>
      </c>
      <c r="L77" s="96" t="s">
        <v>41</v>
      </c>
      <c r="M77" s="96" t="s">
        <v>1351</v>
      </c>
      <c r="N77" s="96" t="s">
        <v>1619</v>
      </c>
      <c r="O77" s="96" t="s">
        <v>1578</v>
      </c>
      <c r="P77" s="96" t="s">
        <v>1579</v>
      </c>
      <c r="Q77" s="96" t="s">
        <v>1580</v>
      </c>
      <c r="R77" s="96" t="s">
        <v>1615</v>
      </c>
      <c r="S77" s="96" t="s">
        <v>1853</v>
      </c>
      <c r="T77" s="96" t="s">
        <v>1568</v>
      </c>
    </row>
    <row r="78" ht="14.25" customHeight="1">
      <c r="A78" s="96" t="s">
        <v>1854</v>
      </c>
      <c r="B78" s="96" t="s">
        <v>1855</v>
      </c>
      <c r="C78" s="96" t="s">
        <v>1856</v>
      </c>
      <c r="D78" s="96" t="s">
        <v>1350</v>
      </c>
      <c r="E78" s="96" t="s">
        <v>1561</v>
      </c>
      <c r="F78" s="96">
        <v>2030.0</v>
      </c>
      <c r="J78" s="96" t="s">
        <v>1147</v>
      </c>
      <c r="L78" s="96" t="s">
        <v>41</v>
      </c>
      <c r="M78" s="96" t="s">
        <v>1147</v>
      </c>
      <c r="O78" s="96" t="s">
        <v>1857</v>
      </c>
      <c r="P78" s="96" t="s">
        <v>1609</v>
      </c>
      <c r="Q78" s="96" t="s">
        <v>1800</v>
      </c>
      <c r="R78" s="96" t="s">
        <v>1644</v>
      </c>
      <c r="S78" s="96" t="s">
        <v>1858</v>
      </c>
      <c r="T78" s="96" t="s">
        <v>1568</v>
      </c>
    </row>
    <row r="79" ht="14.25" customHeight="1">
      <c r="A79" s="96" t="s">
        <v>1859</v>
      </c>
      <c r="B79" s="96" t="s">
        <v>1860</v>
      </c>
      <c r="C79" s="96" t="s">
        <v>1861</v>
      </c>
      <c r="D79" s="96" t="s">
        <v>1350</v>
      </c>
      <c r="E79" s="96" t="s">
        <v>1570</v>
      </c>
      <c r="F79" s="96">
        <v>2030.0</v>
      </c>
      <c r="J79" s="96" t="s">
        <v>1351</v>
      </c>
      <c r="L79" s="96" t="s">
        <v>41</v>
      </c>
      <c r="M79" s="96" t="s">
        <v>1351</v>
      </c>
      <c r="N79" s="96" t="s">
        <v>1779</v>
      </c>
      <c r="O79" s="96" t="s">
        <v>1614</v>
      </c>
      <c r="P79" s="96" t="s">
        <v>1609</v>
      </c>
      <c r="Q79" s="96" t="s">
        <v>1862</v>
      </c>
      <c r="R79" s="96" t="s">
        <v>1863</v>
      </c>
      <c r="S79" s="96" t="s">
        <v>1864</v>
      </c>
      <c r="T79" s="96" t="s">
        <v>1576</v>
      </c>
    </row>
    <row r="80" ht="14.25" customHeight="1">
      <c r="A80" s="96" t="s">
        <v>1865</v>
      </c>
      <c r="D80" s="96" t="s">
        <v>1350</v>
      </c>
      <c r="E80" s="96" t="s">
        <v>1561</v>
      </c>
      <c r="F80" s="96" t="s">
        <v>1628</v>
      </c>
      <c r="G80" s="96" t="s">
        <v>1350</v>
      </c>
      <c r="H80" s="96" t="s">
        <v>1561</v>
      </c>
      <c r="I80" s="96" t="s">
        <v>1366</v>
      </c>
      <c r="J80" s="96" t="s">
        <v>1351</v>
      </c>
      <c r="K80" s="96" t="s">
        <v>1366</v>
      </c>
      <c r="L80" s="96" t="s">
        <v>41</v>
      </c>
      <c r="M80" s="96" t="s">
        <v>1351</v>
      </c>
      <c r="N80" s="96" t="s">
        <v>1623</v>
      </c>
      <c r="O80" s="96" t="s">
        <v>1584</v>
      </c>
      <c r="P80" s="96" t="s">
        <v>1564</v>
      </c>
      <c r="Q80" s="96" t="s">
        <v>1866</v>
      </c>
      <c r="R80" s="96" t="s">
        <v>1566</v>
      </c>
      <c r="S80" s="96" t="s">
        <v>1867</v>
      </c>
      <c r="T80" s="96" t="s">
        <v>1568</v>
      </c>
    </row>
    <row r="81" ht="14.25" customHeight="1">
      <c r="A81" s="96" t="s">
        <v>1868</v>
      </c>
      <c r="C81" s="96" t="s">
        <v>1869</v>
      </c>
      <c r="D81" s="96" t="s">
        <v>1350</v>
      </c>
      <c r="E81" s="96" t="s">
        <v>1561</v>
      </c>
      <c r="F81" s="96" t="s">
        <v>1628</v>
      </c>
      <c r="J81" s="96" t="s">
        <v>1351</v>
      </c>
      <c r="L81" s="96" t="s">
        <v>41</v>
      </c>
      <c r="M81" s="96" t="s">
        <v>1351</v>
      </c>
      <c r="N81" s="96" t="s">
        <v>1574</v>
      </c>
      <c r="O81" s="96" t="s">
        <v>1741</v>
      </c>
      <c r="P81" s="96" t="s">
        <v>1564</v>
      </c>
      <c r="Q81" s="96" t="s">
        <v>1610</v>
      </c>
      <c r="R81" s="96" t="s">
        <v>1623</v>
      </c>
      <c r="S81" s="96" t="s">
        <v>1870</v>
      </c>
      <c r="T81" s="96" t="s">
        <v>1568</v>
      </c>
    </row>
    <row r="82" ht="14.25" customHeight="1">
      <c r="A82" s="96" t="s">
        <v>1871</v>
      </c>
      <c r="D82" s="96" t="s">
        <v>1350</v>
      </c>
      <c r="E82" s="96" t="s">
        <v>1561</v>
      </c>
      <c r="F82" s="96">
        <v>2030.0</v>
      </c>
      <c r="J82" s="96" t="s">
        <v>1147</v>
      </c>
      <c r="L82" s="96" t="s">
        <v>1562</v>
      </c>
      <c r="M82" s="96" t="s">
        <v>1147</v>
      </c>
      <c r="O82" s="96" t="s">
        <v>1578</v>
      </c>
      <c r="P82" s="96" t="s">
        <v>1579</v>
      </c>
      <c r="Q82" s="96" t="s">
        <v>1866</v>
      </c>
      <c r="R82" s="96" t="s">
        <v>1623</v>
      </c>
      <c r="S82" s="96" t="s">
        <v>1872</v>
      </c>
      <c r="T82" s="96" t="s">
        <v>1568</v>
      </c>
    </row>
    <row r="83" ht="14.25" customHeight="1">
      <c r="A83" s="96" t="s">
        <v>1873</v>
      </c>
      <c r="C83" s="96" t="s">
        <v>1874</v>
      </c>
      <c r="D83" s="96" t="s">
        <v>1355</v>
      </c>
      <c r="J83" s="96" t="s">
        <v>1147</v>
      </c>
      <c r="L83" s="96" t="s">
        <v>41</v>
      </c>
      <c r="M83" s="96" t="s">
        <v>1147</v>
      </c>
      <c r="O83" s="96" t="s">
        <v>1647</v>
      </c>
      <c r="P83" s="96" t="s">
        <v>1564</v>
      </c>
      <c r="Q83" s="96" t="s">
        <v>1593</v>
      </c>
      <c r="R83" s="96" t="s">
        <v>1644</v>
      </c>
    </row>
    <row r="84" ht="14.25" customHeight="1">
      <c r="A84" s="96" t="s">
        <v>1875</v>
      </c>
      <c r="D84" s="96" t="s">
        <v>1355</v>
      </c>
      <c r="J84" s="96" t="s">
        <v>1147</v>
      </c>
      <c r="L84" s="96" t="s">
        <v>41</v>
      </c>
      <c r="M84" s="96" t="s">
        <v>1147</v>
      </c>
      <c r="O84" s="96" t="s">
        <v>1797</v>
      </c>
      <c r="P84" s="96" t="s">
        <v>1564</v>
      </c>
      <c r="Q84" s="96" t="s">
        <v>1756</v>
      </c>
      <c r="R84" s="96" t="s">
        <v>1581</v>
      </c>
    </row>
    <row r="85" ht="14.25" customHeight="1">
      <c r="A85" s="96" t="s">
        <v>1876</v>
      </c>
      <c r="D85" s="96" t="s">
        <v>1350</v>
      </c>
      <c r="E85" s="96" t="s">
        <v>1561</v>
      </c>
      <c r="F85" s="96">
        <v>2030.0</v>
      </c>
      <c r="J85" s="96" t="s">
        <v>1147</v>
      </c>
      <c r="L85" s="96" t="s">
        <v>1562</v>
      </c>
      <c r="M85" s="96" t="s">
        <v>1147</v>
      </c>
      <c r="O85" s="96" t="s">
        <v>1578</v>
      </c>
      <c r="P85" s="96" t="s">
        <v>1579</v>
      </c>
      <c r="Q85" s="96" t="s">
        <v>1610</v>
      </c>
      <c r="R85" s="96" t="s">
        <v>1656</v>
      </c>
      <c r="S85" s="96" t="s">
        <v>1877</v>
      </c>
      <c r="T85" s="96" t="s">
        <v>1568</v>
      </c>
    </row>
    <row r="86" ht="14.25" customHeight="1">
      <c r="A86" s="96" t="s">
        <v>1878</v>
      </c>
      <c r="D86" s="96" t="s">
        <v>1350</v>
      </c>
      <c r="E86" s="96" t="s">
        <v>1561</v>
      </c>
      <c r="F86" s="96">
        <v>2027.0</v>
      </c>
      <c r="J86" s="96" t="s">
        <v>1147</v>
      </c>
      <c r="L86" s="96" t="s">
        <v>1629</v>
      </c>
      <c r="M86" s="96" t="s">
        <v>1147</v>
      </c>
      <c r="O86" s="96" t="s">
        <v>1741</v>
      </c>
      <c r="P86" s="96" t="s">
        <v>1564</v>
      </c>
      <c r="Q86" s="96" t="s">
        <v>1630</v>
      </c>
      <c r="R86" s="96" t="s">
        <v>1656</v>
      </c>
      <c r="S86" s="96" t="s">
        <v>1879</v>
      </c>
      <c r="T86" s="96" t="s">
        <v>1568</v>
      </c>
    </row>
    <row r="87" ht="14.25" customHeight="1">
      <c r="A87" s="96" t="s">
        <v>1880</v>
      </c>
      <c r="B87" s="96" t="s">
        <v>1881</v>
      </c>
      <c r="D87" s="96" t="s">
        <v>1350</v>
      </c>
      <c r="E87" s="96" t="s">
        <v>1561</v>
      </c>
      <c r="F87" s="96" t="s">
        <v>1628</v>
      </c>
      <c r="J87" s="96" t="s">
        <v>1351</v>
      </c>
      <c r="L87" s="96" t="s">
        <v>41</v>
      </c>
      <c r="M87" s="96" t="s">
        <v>1351</v>
      </c>
      <c r="N87" s="96" t="s">
        <v>1882</v>
      </c>
      <c r="O87" s="96" t="s">
        <v>1669</v>
      </c>
      <c r="P87" s="96" t="s">
        <v>1564</v>
      </c>
      <c r="Q87" s="96" t="s">
        <v>1580</v>
      </c>
      <c r="R87" s="96" t="s">
        <v>1637</v>
      </c>
      <c r="S87" s="96" t="s">
        <v>1883</v>
      </c>
      <c r="T87" s="96" t="s">
        <v>1568</v>
      </c>
    </row>
    <row r="88" ht="14.25" customHeight="1">
      <c r="A88" s="96" t="s">
        <v>1884</v>
      </c>
      <c r="C88" s="96" t="s">
        <v>1885</v>
      </c>
      <c r="D88" s="96" t="s">
        <v>1355</v>
      </c>
      <c r="J88" s="96" t="s">
        <v>1351</v>
      </c>
      <c r="L88" s="96" t="s">
        <v>41</v>
      </c>
      <c r="M88" s="96" t="s">
        <v>1147</v>
      </c>
      <c r="O88" s="96" t="s">
        <v>1684</v>
      </c>
      <c r="P88" s="96" t="s">
        <v>1564</v>
      </c>
      <c r="Q88" s="96" t="s">
        <v>1886</v>
      </c>
      <c r="R88" s="96" t="s">
        <v>1586</v>
      </c>
    </row>
    <row r="89" ht="14.25" customHeight="1">
      <c r="A89" s="96" t="s">
        <v>1887</v>
      </c>
      <c r="B89" s="96" t="s">
        <v>1888</v>
      </c>
      <c r="C89" s="96" t="s">
        <v>1889</v>
      </c>
      <c r="D89" s="96" t="s">
        <v>1350</v>
      </c>
      <c r="E89" s="96" t="s">
        <v>1561</v>
      </c>
      <c r="F89" s="96">
        <v>2030.0</v>
      </c>
      <c r="G89" s="96" t="s">
        <v>1350</v>
      </c>
      <c r="H89" s="96" t="s">
        <v>1561</v>
      </c>
      <c r="I89" s="96">
        <v>2040.0</v>
      </c>
      <c r="J89" s="96" t="s">
        <v>1351</v>
      </c>
      <c r="K89" s="96">
        <v>2040.0</v>
      </c>
      <c r="L89" s="96" t="s">
        <v>41</v>
      </c>
      <c r="M89" s="96" t="s">
        <v>1351</v>
      </c>
      <c r="N89" s="96" t="s">
        <v>1890</v>
      </c>
      <c r="O89" s="96" t="s">
        <v>1829</v>
      </c>
      <c r="P89" s="96" t="s">
        <v>1564</v>
      </c>
      <c r="Q89" s="96" t="s">
        <v>1639</v>
      </c>
      <c r="R89" s="96" t="s">
        <v>1597</v>
      </c>
      <c r="S89" s="96" t="s">
        <v>1891</v>
      </c>
      <c r="T89" s="96" t="s">
        <v>1568</v>
      </c>
    </row>
    <row r="90" ht="14.25" customHeight="1">
      <c r="A90" s="96" t="s">
        <v>1892</v>
      </c>
      <c r="D90" s="96" t="s">
        <v>1355</v>
      </c>
      <c r="J90" s="96" t="s">
        <v>1351</v>
      </c>
      <c r="L90" s="96" t="s">
        <v>41</v>
      </c>
      <c r="M90" s="96" t="s">
        <v>1351</v>
      </c>
      <c r="N90" s="96" t="s">
        <v>1623</v>
      </c>
      <c r="O90" s="96" t="s">
        <v>1893</v>
      </c>
      <c r="P90" s="96" t="s">
        <v>1603</v>
      </c>
      <c r="Q90" s="96" t="s">
        <v>1590</v>
      </c>
      <c r="R90" s="96" t="s">
        <v>1623</v>
      </c>
    </row>
    <row r="91" ht="14.25" customHeight="1">
      <c r="A91" s="96" t="s">
        <v>1894</v>
      </c>
      <c r="B91" s="96" t="s">
        <v>1895</v>
      </c>
      <c r="C91" s="96" t="s">
        <v>1896</v>
      </c>
      <c r="D91" s="96" t="s">
        <v>1350</v>
      </c>
      <c r="E91" s="96" t="s">
        <v>1561</v>
      </c>
      <c r="F91" s="96">
        <v>2030.0</v>
      </c>
      <c r="J91" s="96" t="s">
        <v>1351</v>
      </c>
      <c r="L91" s="96" t="s">
        <v>41</v>
      </c>
      <c r="M91" s="96" t="s">
        <v>1351</v>
      </c>
      <c r="N91" s="96" t="s">
        <v>1740</v>
      </c>
      <c r="O91" s="96" t="s">
        <v>1703</v>
      </c>
      <c r="P91" s="96" t="s">
        <v>1564</v>
      </c>
      <c r="Q91" s="96" t="s">
        <v>1897</v>
      </c>
      <c r="R91" s="96" t="s">
        <v>1666</v>
      </c>
      <c r="S91" s="96" t="s">
        <v>1898</v>
      </c>
      <c r="T91" s="96" t="s">
        <v>1568</v>
      </c>
    </row>
    <row r="92" ht="14.25" customHeight="1">
      <c r="A92" s="96" t="s">
        <v>1899</v>
      </c>
      <c r="C92" s="96" t="s">
        <v>1900</v>
      </c>
      <c r="D92" s="96" t="s">
        <v>1355</v>
      </c>
      <c r="J92" s="96" t="s">
        <v>1351</v>
      </c>
      <c r="L92" s="96" t="s">
        <v>41</v>
      </c>
      <c r="M92" s="96" t="s">
        <v>1351</v>
      </c>
      <c r="N92" s="96" t="s">
        <v>1591</v>
      </c>
      <c r="O92" s="96" t="s">
        <v>1901</v>
      </c>
      <c r="P92" s="96" t="s">
        <v>1564</v>
      </c>
      <c r="Q92" s="96" t="s">
        <v>1897</v>
      </c>
      <c r="R92" s="96" t="s">
        <v>1591</v>
      </c>
    </row>
    <row r="93" ht="14.25" customHeight="1">
      <c r="A93" s="96" t="s">
        <v>1902</v>
      </c>
      <c r="D93" s="96" t="s">
        <v>1372</v>
      </c>
      <c r="J93" s="96" t="s">
        <v>1351</v>
      </c>
      <c r="L93" s="96" t="s">
        <v>41</v>
      </c>
      <c r="M93" s="96" t="s">
        <v>1351</v>
      </c>
      <c r="N93" s="96" t="s">
        <v>1903</v>
      </c>
      <c r="O93" s="96" t="s">
        <v>1647</v>
      </c>
      <c r="P93" s="96" t="s">
        <v>1564</v>
      </c>
      <c r="Q93" s="96" t="s">
        <v>1804</v>
      </c>
      <c r="R93" s="96" t="s">
        <v>1903</v>
      </c>
    </row>
    <row r="94" ht="14.25" customHeight="1">
      <c r="A94" s="96" t="s">
        <v>1904</v>
      </c>
      <c r="D94" s="96" t="s">
        <v>1350</v>
      </c>
      <c r="E94" s="96" t="s">
        <v>1561</v>
      </c>
      <c r="F94" s="96">
        <v>2030.0</v>
      </c>
      <c r="G94" s="96" t="s">
        <v>1350</v>
      </c>
      <c r="H94" s="96" t="s">
        <v>1561</v>
      </c>
      <c r="I94" s="96">
        <v>2050.0</v>
      </c>
      <c r="J94" s="96" t="s">
        <v>1351</v>
      </c>
      <c r="K94" s="96">
        <v>2050.0</v>
      </c>
      <c r="L94" s="96" t="s">
        <v>1562</v>
      </c>
      <c r="M94" s="96" t="s">
        <v>1147</v>
      </c>
      <c r="O94" s="96" t="s">
        <v>1791</v>
      </c>
      <c r="P94" s="96" t="s">
        <v>1609</v>
      </c>
      <c r="Q94" s="96" t="s">
        <v>1756</v>
      </c>
      <c r="R94" s="96" t="s">
        <v>1676</v>
      </c>
      <c r="S94" s="96" t="s">
        <v>1905</v>
      </c>
      <c r="T94" s="96" t="s">
        <v>1568</v>
      </c>
    </row>
    <row r="95" ht="14.25" customHeight="1">
      <c r="A95" s="96" t="s">
        <v>1906</v>
      </c>
      <c r="D95" s="96" t="s">
        <v>1350</v>
      </c>
      <c r="E95" s="96" t="s">
        <v>1561</v>
      </c>
      <c r="F95" s="96">
        <v>2030.0</v>
      </c>
      <c r="G95" s="96" t="s">
        <v>1350</v>
      </c>
      <c r="H95" s="96" t="s">
        <v>1561</v>
      </c>
      <c r="I95" s="96">
        <v>2050.0</v>
      </c>
      <c r="J95" s="96" t="s">
        <v>1351</v>
      </c>
      <c r="K95" s="96">
        <v>2050.0</v>
      </c>
      <c r="L95" s="96" t="s">
        <v>1562</v>
      </c>
      <c r="M95" s="96" t="s">
        <v>1147</v>
      </c>
      <c r="O95" s="96" t="s">
        <v>1791</v>
      </c>
      <c r="P95" s="96" t="s">
        <v>1609</v>
      </c>
      <c r="Q95" s="96" t="s">
        <v>1756</v>
      </c>
      <c r="R95" s="96" t="s">
        <v>1637</v>
      </c>
      <c r="S95" s="96" t="s">
        <v>1907</v>
      </c>
      <c r="T95" s="96" t="s">
        <v>1568</v>
      </c>
    </row>
    <row r="96" ht="14.25" customHeight="1">
      <c r="A96" s="96" t="s">
        <v>1908</v>
      </c>
      <c r="B96" s="96" t="s">
        <v>1909</v>
      </c>
      <c r="D96" s="96" t="s">
        <v>1372</v>
      </c>
      <c r="J96" s="96" t="s">
        <v>1351</v>
      </c>
      <c r="L96" s="96" t="s">
        <v>41</v>
      </c>
      <c r="M96" s="96" t="s">
        <v>1351</v>
      </c>
      <c r="N96" s="96" t="s">
        <v>1757</v>
      </c>
      <c r="O96" s="96" t="s">
        <v>1608</v>
      </c>
      <c r="P96" s="96" t="s">
        <v>1609</v>
      </c>
      <c r="Q96" s="96" t="s">
        <v>1800</v>
      </c>
      <c r="R96" s="96" t="s">
        <v>1757</v>
      </c>
    </row>
    <row r="97" ht="14.25" customHeight="1">
      <c r="A97" s="96" t="s">
        <v>1910</v>
      </c>
      <c r="B97" s="96" t="s">
        <v>1911</v>
      </c>
      <c r="C97" s="96" t="s">
        <v>1912</v>
      </c>
      <c r="D97" s="96" t="s">
        <v>1350</v>
      </c>
      <c r="E97" s="96" t="s">
        <v>1570</v>
      </c>
      <c r="F97" s="96">
        <v>2032.0</v>
      </c>
      <c r="J97" s="96" t="s">
        <v>1147</v>
      </c>
      <c r="L97" s="96" t="s">
        <v>41</v>
      </c>
      <c r="M97" s="96" t="s">
        <v>1147</v>
      </c>
      <c r="O97" s="96" t="s">
        <v>1684</v>
      </c>
      <c r="P97" s="96" t="s">
        <v>1564</v>
      </c>
      <c r="Q97" s="96" t="s">
        <v>1665</v>
      </c>
      <c r="R97" s="96" t="s">
        <v>1676</v>
      </c>
      <c r="S97" s="96" t="s">
        <v>1913</v>
      </c>
      <c r="T97" s="96" t="s">
        <v>1576</v>
      </c>
    </row>
    <row r="98" ht="14.25" customHeight="1">
      <c r="A98" s="96" t="s">
        <v>1914</v>
      </c>
      <c r="D98" s="96" t="s">
        <v>1355</v>
      </c>
      <c r="J98" s="96" t="s">
        <v>1147</v>
      </c>
      <c r="L98" s="96" t="s">
        <v>41</v>
      </c>
      <c r="M98" s="96" t="s">
        <v>1147</v>
      </c>
      <c r="O98" s="96" t="s">
        <v>1829</v>
      </c>
      <c r="P98" s="96" t="s">
        <v>1564</v>
      </c>
      <c r="Q98" s="96" t="s">
        <v>1590</v>
      </c>
      <c r="R98" s="96" t="s">
        <v>1594</v>
      </c>
    </row>
    <row r="99" ht="14.25" customHeight="1">
      <c r="A99" s="96" t="s">
        <v>1915</v>
      </c>
      <c r="D99" s="96" t="s">
        <v>1372</v>
      </c>
      <c r="J99" s="96" t="s">
        <v>1351</v>
      </c>
      <c r="L99" s="96" t="s">
        <v>41</v>
      </c>
      <c r="M99" s="96" t="s">
        <v>1351</v>
      </c>
      <c r="N99" s="96" t="s">
        <v>1666</v>
      </c>
      <c r="O99" s="96" t="s">
        <v>1703</v>
      </c>
      <c r="P99" s="96" t="s">
        <v>1564</v>
      </c>
      <c r="Q99" s="96" t="s">
        <v>1610</v>
      </c>
      <c r="R99" s="96" t="s">
        <v>1757</v>
      </c>
    </row>
    <row r="100" ht="14.25" customHeight="1">
      <c r="A100" s="96" t="s">
        <v>1916</v>
      </c>
      <c r="B100" s="96" t="s">
        <v>1917</v>
      </c>
      <c r="C100" s="96" t="s">
        <v>1918</v>
      </c>
      <c r="D100" s="96" t="s">
        <v>1350</v>
      </c>
      <c r="E100" s="96" t="s">
        <v>1561</v>
      </c>
      <c r="F100" s="96">
        <v>2030.0</v>
      </c>
      <c r="J100" s="96" t="s">
        <v>1147</v>
      </c>
      <c r="L100" s="96" t="s">
        <v>41</v>
      </c>
      <c r="M100" s="96" t="s">
        <v>1147</v>
      </c>
      <c r="O100" s="96" t="s">
        <v>1857</v>
      </c>
      <c r="P100" s="96" t="s">
        <v>1609</v>
      </c>
      <c r="Q100" s="96" t="s">
        <v>1800</v>
      </c>
      <c r="R100" s="96" t="s">
        <v>1699</v>
      </c>
      <c r="S100" s="96" t="s">
        <v>1919</v>
      </c>
      <c r="T100" s="96" t="s">
        <v>1568</v>
      </c>
    </row>
    <row r="101" ht="14.25" customHeight="1">
      <c r="A101" s="96" t="s">
        <v>1920</v>
      </c>
      <c r="B101" s="96" t="s">
        <v>1921</v>
      </c>
      <c r="C101" s="96" t="s">
        <v>1922</v>
      </c>
      <c r="D101" s="96" t="s">
        <v>1355</v>
      </c>
      <c r="J101" s="96" t="s">
        <v>1351</v>
      </c>
      <c r="L101" s="96" t="s">
        <v>41</v>
      </c>
      <c r="M101" s="96" t="s">
        <v>1351</v>
      </c>
      <c r="N101" s="96" t="s">
        <v>1707</v>
      </c>
      <c r="O101" s="96" t="s">
        <v>1829</v>
      </c>
      <c r="P101" s="96" t="s">
        <v>1564</v>
      </c>
      <c r="Q101" s="96" t="s">
        <v>1886</v>
      </c>
      <c r="R101" s="96" t="s">
        <v>1707</v>
      </c>
    </row>
    <row r="102" ht="14.25" customHeight="1">
      <c r="A102" s="96" t="s">
        <v>1923</v>
      </c>
      <c r="D102" s="96" t="s">
        <v>1350</v>
      </c>
      <c r="E102" s="96" t="s">
        <v>1561</v>
      </c>
      <c r="F102" s="96">
        <v>2030.0</v>
      </c>
      <c r="J102" s="96" t="s">
        <v>1351</v>
      </c>
      <c r="L102" s="96" t="s">
        <v>41</v>
      </c>
      <c r="M102" s="96" t="s">
        <v>1351</v>
      </c>
      <c r="N102" s="96" t="s">
        <v>1924</v>
      </c>
      <c r="O102" s="96" t="s">
        <v>1925</v>
      </c>
      <c r="P102" s="96" t="s">
        <v>1728</v>
      </c>
      <c r="Q102" s="96" t="s">
        <v>1886</v>
      </c>
      <c r="R102" s="96" t="s">
        <v>1926</v>
      </c>
      <c r="S102" s="96" t="s">
        <v>1927</v>
      </c>
      <c r="T102" s="96" t="s">
        <v>1568</v>
      </c>
    </row>
    <row r="103" ht="14.25" customHeight="1">
      <c r="A103" s="96" t="s">
        <v>1928</v>
      </c>
      <c r="D103" s="96" t="s">
        <v>1355</v>
      </c>
      <c r="J103" s="96" t="s">
        <v>1351</v>
      </c>
      <c r="L103" s="96" t="s">
        <v>41</v>
      </c>
      <c r="M103" s="96" t="s">
        <v>1147</v>
      </c>
      <c r="O103" s="96" t="s">
        <v>1578</v>
      </c>
      <c r="P103" s="96" t="s">
        <v>1579</v>
      </c>
      <c r="Q103" s="96" t="s">
        <v>1754</v>
      </c>
      <c r="R103" s="96" t="s">
        <v>1793</v>
      </c>
      <c r="T103" s="96" t="s">
        <v>1616</v>
      </c>
    </row>
    <row r="104" ht="14.25" customHeight="1">
      <c r="A104" s="96" t="s">
        <v>1929</v>
      </c>
      <c r="D104" s="96" t="s">
        <v>1350</v>
      </c>
      <c r="E104" s="96" t="s">
        <v>1561</v>
      </c>
      <c r="F104" s="96">
        <v>2030.0</v>
      </c>
      <c r="J104" s="96" t="s">
        <v>1147</v>
      </c>
      <c r="L104" s="96" t="s">
        <v>1562</v>
      </c>
      <c r="M104" s="96" t="s">
        <v>1147</v>
      </c>
      <c r="O104" s="96" t="s">
        <v>1584</v>
      </c>
      <c r="P104" s="96" t="s">
        <v>1564</v>
      </c>
      <c r="Q104" s="96" t="s">
        <v>1580</v>
      </c>
      <c r="R104" s="96" t="s">
        <v>1699</v>
      </c>
      <c r="S104" s="96" t="s">
        <v>1930</v>
      </c>
      <c r="T104" s="96" t="s">
        <v>1568</v>
      </c>
    </row>
    <row r="105" ht="14.25" customHeight="1">
      <c r="A105" s="96" t="s">
        <v>1931</v>
      </c>
      <c r="D105" s="96" t="s">
        <v>1350</v>
      </c>
      <c r="E105" s="96" t="s">
        <v>1561</v>
      </c>
      <c r="F105" s="96">
        <v>2030.0</v>
      </c>
      <c r="J105" s="96" t="s">
        <v>1147</v>
      </c>
      <c r="L105" s="96" t="s">
        <v>1562</v>
      </c>
      <c r="M105" s="96" t="s">
        <v>1147</v>
      </c>
      <c r="O105" s="96" t="s">
        <v>1684</v>
      </c>
      <c r="P105" s="96" t="s">
        <v>1564</v>
      </c>
      <c r="Q105" s="96" t="s">
        <v>1675</v>
      </c>
      <c r="R105" s="96" t="s">
        <v>1637</v>
      </c>
      <c r="S105" s="96" t="s">
        <v>1932</v>
      </c>
    </row>
    <row r="106" ht="14.25" customHeight="1">
      <c r="A106" s="96" t="s">
        <v>1933</v>
      </c>
      <c r="C106" s="96" t="s">
        <v>1934</v>
      </c>
      <c r="D106" s="96" t="s">
        <v>1350</v>
      </c>
      <c r="E106" s="96" t="s">
        <v>1561</v>
      </c>
      <c r="F106" s="96">
        <v>2030.0</v>
      </c>
      <c r="J106" s="96" t="s">
        <v>1147</v>
      </c>
      <c r="L106" s="96" t="s">
        <v>41</v>
      </c>
      <c r="M106" s="96" t="s">
        <v>1147</v>
      </c>
      <c r="O106" s="96" t="s">
        <v>1584</v>
      </c>
      <c r="P106" s="96" t="s">
        <v>1564</v>
      </c>
      <c r="Q106" s="96" t="s">
        <v>1862</v>
      </c>
      <c r="R106" s="96" t="s">
        <v>1637</v>
      </c>
      <c r="S106" s="96" t="s">
        <v>1935</v>
      </c>
      <c r="T106" s="96" t="s">
        <v>1568</v>
      </c>
    </row>
    <row r="107" ht="14.25" customHeight="1">
      <c r="A107" s="96" t="s">
        <v>1936</v>
      </c>
      <c r="D107" s="96" t="s">
        <v>1372</v>
      </c>
      <c r="J107" s="96" t="s">
        <v>1351</v>
      </c>
      <c r="L107" s="96" t="s">
        <v>41</v>
      </c>
      <c r="M107" s="96" t="s">
        <v>1351</v>
      </c>
      <c r="N107" s="96" t="s">
        <v>1757</v>
      </c>
      <c r="O107" s="96" t="s">
        <v>1937</v>
      </c>
      <c r="P107" s="96" t="s">
        <v>1728</v>
      </c>
      <c r="Q107" s="96" t="s">
        <v>1886</v>
      </c>
      <c r="R107" s="96" t="s">
        <v>1757</v>
      </c>
    </row>
    <row r="108" ht="14.25" customHeight="1">
      <c r="A108" s="96" t="s">
        <v>1938</v>
      </c>
      <c r="D108" s="96" t="s">
        <v>1355</v>
      </c>
      <c r="J108" s="96" t="s">
        <v>1351</v>
      </c>
      <c r="L108" s="96" t="s">
        <v>41</v>
      </c>
      <c r="M108" s="96" t="s">
        <v>1147</v>
      </c>
      <c r="O108" s="96" t="s">
        <v>1703</v>
      </c>
      <c r="P108" s="96" t="s">
        <v>1564</v>
      </c>
      <c r="Q108" s="96" t="s">
        <v>1756</v>
      </c>
      <c r="R108" s="96" t="s">
        <v>1586</v>
      </c>
    </row>
    <row r="109" ht="14.25" customHeight="1">
      <c r="A109" s="96" t="s">
        <v>1939</v>
      </c>
      <c r="C109" s="96" t="s">
        <v>1940</v>
      </c>
      <c r="D109" s="96" t="s">
        <v>1350</v>
      </c>
      <c r="E109" s="96" t="s">
        <v>1570</v>
      </c>
      <c r="F109" s="96">
        <v>2030.0</v>
      </c>
      <c r="J109" s="96" t="s">
        <v>1147</v>
      </c>
      <c r="L109" s="96" t="s">
        <v>1562</v>
      </c>
      <c r="M109" s="96" t="s">
        <v>1147</v>
      </c>
      <c r="O109" s="96" t="s">
        <v>1684</v>
      </c>
      <c r="P109" s="96" t="s">
        <v>1564</v>
      </c>
      <c r="Q109" s="96" t="s">
        <v>1941</v>
      </c>
      <c r="R109" s="96" t="s">
        <v>1926</v>
      </c>
      <c r="S109" s="96" t="s">
        <v>1942</v>
      </c>
      <c r="T109" s="96" t="s">
        <v>1576</v>
      </c>
    </row>
    <row r="110" ht="14.25" customHeight="1">
      <c r="A110" s="96" t="s">
        <v>1943</v>
      </c>
      <c r="D110" s="96" t="s">
        <v>1355</v>
      </c>
      <c r="J110" s="96" t="s">
        <v>1351</v>
      </c>
      <c r="L110" s="96" t="s">
        <v>41</v>
      </c>
      <c r="M110" s="96" t="s">
        <v>1351</v>
      </c>
      <c r="N110" s="96" t="s">
        <v>1690</v>
      </c>
      <c r="O110" s="96" t="s">
        <v>1578</v>
      </c>
      <c r="P110" s="96" t="s">
        <v>1579</v>
      </c>
      <c r="Q110" s="96" t="s">
        <v>1652</v>
      </c>
      <c r="R110" s="96" t="s">
        <v>1690</v>
      </c>
    </row>
    <row r="111" ht="14.25" customHeight="1">
      <c r="A111" s="96" t="s">
        <v>1944</v>
      </c>
      <c r="D111" s="96" t="s">
        <v>1355</v>
      </c>
      <c r="J111" s="96" t="s">
        <v>1351</v>
      </c>
      <c r="L111" s="96" t="s">
        <v>41</v>
      </c>
      <c r="M111" s="96" t="s">
        <v>1351</v>
      </c>
      <c r="N111" s="96" t="s">
        <v>1673</v>
      </c>
      <c r="O111" s="96" t="s">
        <v>1857</v>
      </c>
      <c r="P111" s="96" t="s">
        <v>1609</v>
      </c>
      <c r="Q111" s="96" t="s">
        <v>1593</v>
      </c>
      <c r="R111" s="96" t="s">
        <v>1673</v>
      </c>
    </row>
    <row r="112" ht="14.25" customHeight="1">
      <c r="A112" s="96" t="s">
        <v>1945</v>
      </c>
      <c r="C112" s="96" t="s">
        <v>1946</v>
      </c>
      <c r="D112" s="96" t="s">
        <v>1355</v>
      </c>
      <c r="J112" s="96" t="s">
        <v>1351</v>
      </c>
      <c r="L112" s="96" t="s">
        <v>41</v>
      </c>
      <c r="M112" s="96" t="s">
        <v>1147</v>
      </c>
      <c r="O112" s="96" t="s">
        <v>1684</v>
      </c>
      <c r="P112" s="96" t="s">
        <v>1564</v>
      </c>
      <c r="Q112" s="96" t="s">
        <v>1754</v>
      </c>
      <c r="R112" s="96" t="s">
        <v>1712</v>
      </c>
    </row>
    <row r="113" ht="14.25" customHeight="1">
      <c r="A113" s="96" t="s">
        <v>1947</v>
      </c>
      <c r="D113" s="96" t="s">
        <v>1350</v>
      </c>
      <c r="E113" s="96" t="s">
        <v>1561</v>
      </c>
      <c r="F113" s="96">
        <v>2030.0</v>
      </c>
      <c r="G113" s="96" t="s">
        <v>1350</v>
      </c>
      <c r="H113" s="96" t="s">
        <v>1561</v>
      </c>
      <c r="I113" s="96">
        <v>2050.0</v>
      </c>
      <c r="J113" s="96" t="s">
        <v>1351</v>
      </c>
      <c r="K113" s="96">
        <v>2050.0</v>
      </c>
      <c r="L113" s="96" t="s">
        <v>1562</v>
      </c>
      <c r="M113" s="96" t="s">
        <v>1147</v>
      </c>
      <c r="O113" s="96" t="s">
        <v>1584</v>
      </c>
      <c r="P113" s="96" t="s">
        <v>1564</v>
      </c>
      <c r="Q113" s="96" t="s">
        <v>1948</v>
      </c>
      <c r="R113" s="96" t="s">
        <v>1699</v>
      </c>
      <c r="S113" s="96" t="s">
        <v>1949</v>
      </c>
      <c r="T113" s="96" t="s">
        <v>1568</v>
      </c>
    </row>
    <row r="114" ht="14.25" customHeight="1">
      <c r="A114" s="96" t="s">
        <v>1950</v>
      </c>
      <c r="D114" s="96" t="s">
        <v>1355</v>
      </c>
      <c r="J114" s="96" t="s">
        <v>1351</v>
      </c>
      <c r="L114" s="96" t="s">
        <v>41</v>
      </c>
      <c r="M114" s="96" t="s">
        <v>1351</v>
      </c>
      <c r="N114" s="96" t="s">
        <v>1623</v>
      </c>
      <c r="O114" s="96" t="s">
        <v>1669</v>
      </c>
      <c r="P114" s="96" t="s">
        <v>1564</v>
      </c>
      <c r="Q114" s="96" t="s">
        <v>1639</v>
      </c>
      <c r="R114" s="96" t="s">
        <v>1623</v>
      </c>
    </row>
    <row r="115" ht="14.25" customHeight="1">
      <c r="A115" s="96" t="s">
        <v>1951</v>
      </c>
      <c r="C115" s="96" t="s">
        <v>1952</v>
      </c>
      <c r="D115" s="96" t="s">
        <v>1350</v>
      </c>
      <c r="E115" s="96" t="s">
        <v>1561</v>
      </c>
      <c r="F115" s="96">
        <v>2030.0</v>
      </c>
      <c r="J115" s="96" t="s">
        <v>1147</v>
      </c>
      <c r="L115" s="96" t="s">
        <v>1629</v>
      </c>
      <c r="M115" s="96" t="s">
        <v>1147</v>
      </c>
      <c r="O115" s="96" t="s">
        <v>1647</v>
      </c>
      <c r="P115" s="96" t="s">
        <v>1564</v>
      </c>
      <c r="Q115" s="96" t="s">
        <v>1630</v>
      </c>
      <c r="R115" s="96" t="s">
        <v>1589</v>
      </c>
      <c r="S115" s="96" t="s">
        <v>1953</v>
      </c>
      <c r="T115" s="96" t="s">
        <v>1568</v>
      </c>
    </row>
    <row r="116" ht="14.25" customHeight="1">
      <c r="A116" s="96" t="s">
        <v>1954</v>
      </c>
      <c r="D116" s="96" t="s">
        <v>1350</v>
      </c>
      <c r="E116" s="96" t="s">
        <v>1561</v>
      </c>
      <c r="F116" s="96">
        <v>2030.0</v>
      </c>
      <c r="J116" s="96" t="s">
        <v>1147</v>
      </c>
      <c r="L116" s="96" t="s">
        <v>1562</v>
      </c>
      <c r="M116" s="96" t="s">
        <v>1147</v>
      </c>
      <c r="O116" s="96" t="s">
        <v>1845</v>
      </c>
      <c r="P116" s="96" t="s">
        <v>1564</v>
      </c>
      <c r="Q116" s="96" t="s">
        <v>1610</v>
      </c>
      <c r="R116" s="96" t="s">
        <v>1699</v>
      </c>
      <c r="S116" s="96" t="s">
        <v>1955</v>
      </c>
      <c r="T116" s="96" t="s">
        <v>1568</v>
      </c>
    </row>
    <row r="117" ht="14.25" customHeight="1">
      <c r="A117" s="96" t="s">
        <v>1956</v>
      </c>
      <c r="C117" s="96" t="s">
        <v>1957</v>
      </c>
      <c r="D117" s="96" t="s">
        <v>1355</v>
      </c>
      <c r="J117" s="96" t="s">
        <v>1147</v>
      </c>
      <c r="L117" s="96" t="s">
        <v>41</v>
      </c>
      <c r="M117" s="96" t="s">
        <v>1147</v>
      </c>
      <c r="O117" s="96" t="s">
        <v>1647</v>
      </c>
      <c r="P117" s="96" t="s">
        <v>1564</v>
      </c>
      <c r="Q117" s="96" t="s">
        <v>1820</v>
      </c>
      <c r="R117" s="96" t="s">
        <v>1648</v>
      </c>
    </row>
    <row r="118" ht="14.25" customHeight="1">
      <c r="A118" s="96" t="s">
        <v>1958</v>
      </c>
      <c r="D118" s="96" t="s">
        <v>1350</v>
      </c>
      <c r="E118" s="96" t="s">
        <v>1561</v>
      </c>
      <c r="F118" s="96">
        <v>2030.0</v>
      </c>
      <c r="J118" s="96" t="s">
        <v>1147</v>
      </c>
      <c r="L118" s="96" t="s">
        <v>1562</v>
      </c>
      <c r="M118" s="96" t="s">
        <v>1147</v>
      </c>
      <c r="O118" s="96" t="s">
        <v>1584</v>
      </c>
      <c r="P118" s="96" t="s">
        <v>1564</v>
      </c>
      <c r="Q118" s="96" t="s">
        <v>1580</v>
      </c>
      <c r="R118" s="96" t="s">
        <v>1621</v>
      </c>
      <c r="S118" s="96" t="s">
        <v>1959</v>
      </c>
      <c r="T118" s="96" t="s">
        <v>1568</v>
      </c>
    </row>
    <row r="119" ht="14.25" customHeight="1">
      <c r="A119" s="96" t="s">
        <v>1960</v>
      </c>
      <c r="D119" s="96" t="s">
        <v>1350</v>
      </c>
      <c r="E119" s="96" t="s">
        <v>1561</v>
      </c>
      <c r="F119" s="96">
        <v>2030.0</v>
      </c>
      <c r="J119" s="96" t="s">
        <v>1147</v>
      </c>
      <c r="L119" s="96" t="s">
        <v>1562</v>
      </c>
      <c r="M119" s="96" t="s">
        <v>1147</v>
      </c>
      <c r="O119" s="96" t="s">
        <v>1614</v>
      </c>
      <c r="P119" s="96" t="s">
        <v>1609</v>
      </c>
      <c r="Q119" s="96" t="s">
        <v>1585</v>
      </c>
      <c r="R119" s="96" t="s">
        <v>1566</v>
      </c>
      <c r="S119" s="96" t="s">
        <v>1961</v>
      </c>
      <c r="T119" s="96" t="s">
        <v>1568</v>
      </c>
    </row>
    <row r="120" ht="14.25" customHeight="1">
      <c r="A120" s="96" t="s">
        <v>1962</v>
      </c>
      <c r="D120" s="96" t="s">
        <v>1350</v>
      </c>
      <c r="E120" s="96" t="s">
        <v>1561</v>
      </c>
      <c r="F120" s="96">
        <v>2030.0</v>
      </c>
      <c r="G120" s="96" t="s">
        <v>1350</v>
      </c>
      <c r="H120" s="96" t="s">
        <v>1561</v>
      </c>
      <c r="I120" s="96">
        <v>2050.0</v>
      </c>
      <c r="J120" s="96" t="s">
        <v>1351</v>
      </c>
      <c r="K120" s="96">
        <v>2050.0</v>
      </c>
      <c r="L120" s="96" t="s">
        <v>1562</v>
      </c>
      <c r="M120" s="96" t="s">
        <v>1351</v>
      </c>
      <c r="N120" s="96" t="s">
        <v>1597</v>
      </c>
      <c r="O120" s="96" t="s">
        <v>1664</v>
      </c>
      <c r="P120" s="96" t="s">
        <v>1564</v>
      </c>
      <c r="Q120" s="96" t="s">
        <v>1675</v>
      </c>
      <c r="R120" s="96" t="s">
        <v>1597</v>
      </c>
      <c r="S120" s="96" t="s">
        <v>1963</v>
      </c>
      <c r="T120" s="96" t="s">
        <v>1568</v>
      </c>
    </row>
    <row r="121" ht="14.25" customHeight="1">
      <c r="A121" s="96" t="s">
        <v>1964</v>
      </c>
      <c r="B121" s="96" t="s">
        <v>1965</v>
      </c>
      <c r="C121" s="96" t="s">
        <v>1966</v>
      </c>
      <c r="D121" s="96" t="s">
        <v>1355</v>
      </c>
      <c r="J121" s="96" t="s">
        <v>1351</v>
      </c>
      <c r="L121" s="96" t="s">
        <v>41</v>
      </c>
      <c r="M121" s="96" t="s">
        <v>1147</v>
      </c>
      <c r="O121" s="96" t="s">
        <v>1578</v>
      </c>
      <c r="P121" s="96" t="s">
        <v>1579</v>
      </c>
      <c r="Q121" s="96" t="s">
        <v>1610</v>
      </c>
      <c r="R121" s="96" t="s">
        <v>1615</v>
      </c>
    </row>
    <row r="122" ht="14.25" customHeight="1">
      <c r="A122" s="96" t="s">
        <v>1967</v>
      </c>
      <c r="C122" s="96" t="s">
        <v>1968</v>
      </c>
      <c r="D122" s="96" t="s">
        <v>1350</v>
      </c>
      <c r="E122" s="96" t="s">
        <v>1561</v>
      </c>
      <c r="F122" s="96" t="s">
        <v>1628</v>
      </c>
      <c r="J122" s="96" t="s">
        <v>1351</v>
      </c>
      <c r="L122" s="96" t="s">
        <v>41</v>
      </c>
      <c r="M122" s="96" t="s">
        <v>1147</v>
      </c>
      <c r="O122" s="96" t="s">
        <v>1563</v>
      </c>
      <c r="P122" s="96" t="s">
        <v>1564</v>
      </c>
      <c r="Q122" s="96" t="s">
        <v>1593</v>
      </c>
      <c r="R122" s="96" t="s">
        <v>1566</v>
      </c>
      <c r="S122" s="96" t="s">
        <v>1969</v>
      </c>
      <c r="T122" s="96" t="s">
        <v>1568</v>
      </c>
    </row>
    <row r="123" ht="14.25" customHeight="1">
      <c r="A123" s="96" t="s">
        <v>1970</v>
      </c>
      <c r="D123" s="96" t="s">
        <v>1350</v>
      </c>
      <c r="E123" s="96" t="s">
        <v>1561</v>
      </c>
      <c r="F123" s="96">
        <v>2030.0</v>
      </c>
      <c r="G123" s="96" t="s">
        <v>1350</v>
      </c>
      <c r="H123" s="96" t="s">
        <v>1561</v>
      </c>
      <c r="I123" s="96">
        <v>2050.0</v>
      </c>
      <c r="J123" s="96" t="s">
        <v>1351</v>
      </c>
      <c r="K123" s="96">
        <v>2050.0</v>
      </c>
      <c r="L123" s="96" t="s">
        <v>41</v>
      </c>
      <c r="M123" s="96" t="s">
        <v>1351</v>
      </c>
      <c r="N123" s="96" t="s">
        <v>1971</v>
      </c>
      <c r="O123" s="96" t="s">
        <v>1584</v>
      </c>
      <c r="P123" s="96" t="s">
        <v>1564</v>
      </c>
      <c r="Q123" s="96" t="s">
        <v>1610</v>
      </c>
      <c r="R123" s="96" t="s">
        <v>1581</v>
      </c>
      <c r="S123" s="96" t="s">
        <v>1972</v>
      </c>
      <c r="T123" s="96" t="s">
        <v>1568</v>
      </c>
    </row>
    <row r="124" ht="14.25" customHeight="1">
      <c r="A124" s="96" t="s">
        <v>1973</v>
      </c>
      <c r="B124" s="96" t="s">
        <v>1974</v>
      </c>
      <c r="D124" s="96" t="s">
        <v>1350</v>
      </c>
      <c r="E124" s="96" t="s">
        <v>1561</v>
      </c>
      <c r="F124" s="96" t="s">
        <v>1975</v>
      </c>
      <c r="G124" s="96" t="s">
        <v>1350</v>
      </c>
      <c r="H124" s="96" t="s">
        <v>1561</v>
      </c>
      <c r="I124" s="96" t="s">
        <v>1403</v>
      </c>
      <c r="J124" s="96" t="s">
        <v>1351</v>
      </c>
      <c r="K124" s="96" t="s">
        <v>1403</v>
      </c>
      <c r="L124" s="96" t="s">
        <v>41</v>
      </c>
      <c r="M124" s="96" t="s">
        <v>1351</v>
      </c>
      <c r="O124" s="96" t="s">
        <v>1578</v>
      </c>
      <c r="P124" s="96" t="s">
        <v>1579</v>
      </c>
      <c r="Q124" s="96" t="s">
        <v>1756</v>
      </c>
      <c r="R124" s="96" t="s">
        <v>1581</v>
      </c>
      <c r="S124" s="96" t="s">
        <v>1976</v>
      </c>
      <c r="T124" s="96" t="s">
        <v>1568</v>
      </c>
    </row>
    <row r="125" ht="14.25" customHeight="1">
      <c r="A125" s="96" t="s">
        <v>1977</v>
      </c>
      <c r="D125" s="96" t="s">
        <v>1355</v>
      </c>
      <c r="J125" s="96" t="s">
        <v>1351</v>
      </c>
      <c r="L125" s="96" t="s">
        <v>41</v>
      </c>
      <c r="M125" s="96" t="s">
        <v>1351</v>
      </c>
      <c r="N125" s="96" t="s">
        <v>1805</v>
      </c>
      <c r="O125" s="96" t="s">
        <v>1584</v>
      </c>
      <c r="P125" s="96" t="s">
        <v>1564</v>
      </c>
      <c r="Q125" s="96" t="s">
        <v>1580</v>
      </c>
      <c r="R125" s="96" t="s">
        <v>1805</v>
      </c>
    </row>
    <row r="126" ht="14.25" customHeight="1">
      <c r="A126" s="96" t="s">
        <v>1978</v>
      </c>
      <c r="D126" s="96" t="s">
        <v>1355</v>
      </c>
      <c r="J126" s="96" t="s">
        <v>1147</v>
      </c>
      <c r="L126" s="96" t="s">
        <v>41</v>
      </c>
      <c r="M126" s="96" t="s">
        <v>1147</v>
      </c>
      <c r="O126" s="96" t="s">
        <v>1578</v>
      </c>
      <c r="P126" s="96" t="s">
        <v>1579</v>
      </c>
      <c r="Q126" s="96" t="s">
        <v>1610</v>
      </c>
      <c r="R126" s="96" t="s">
        <v>1699</v>
      </c>
    </row>
    <row r="127" ht="14.25" customHeight="1">
      <c r="A127" s="96" t="s">
        <v>1979</v>
      </c>
      <c r="D127" s="96" t="s">
        <v>1355</v>
      </c>
      <c r="J127" s="96" t="s">
        <v>1147</v>
      </c>
      <c r="L127" s="96" t="s">
        <v>1629</v>
      </c>
      <c r="M127" s="96" t="s">
        <v>1147</v>
      </c>
      <c r="O127" s="96" t="s">
        <v>1608</v>
      </c>
      <c r="P127" s="96" t="s">
        <v>1609</v>
      </c>
      <c r="Q127" s="96" t="s">
        <v>1630</v>
      </c>
      <c r="R127" s="96" t="s">
        <v>1676</v>
      </c>
    </row>
    <row r="128" ht="14.25" customHeight="1">
      <c r="A128" s="96" t="s">
        <v>1980</v>
      </c>
      <c r="D128" s="96" t="s">
        <v>1350</v>
      </c>
      <c r="E128" s="96" t="s">
        <v>1561</v>
      </c>
      <c r="F128" s="96">
        <v>2030.0</v>
      </c>
      <c r="J128" s="96" t="s">
        <v>1147</v>
      </c>
      <c r="L128" s="96" t="s">
        <v>1562</v>
      </c>
      <c r="M128" s="96" t="s">
        <v>1147</v>
      </c>
      <c r="O128" s="96" t="s">
        <v>1857</v>
      </c>
      <c r="P128" s="96" t="s">
        <v>1609</v>
      </c>
      <c r="Q128" s="96" t="s">
        <v>1593</v>
      </c>
      <c r="R128" s="96" t="s">
        <v>1707</v>
      </c>
      <c r="S128" s="96" t="s">
        <v>1981</v>
      </c>
      <c r="T128" s="96" t="s">
        <v>1568</v>
      </c>
    </row>
    <row r="129" ht="14.25" customHeight="1">
      <c r="A129" s="96" t="s">
        <v>1982</v>
      </c>
      <c r="D129" s="96" t="s">
        <v>1350</v>
      </c>
      <c r="E129" s="96" t="s">
        <v>1561</v>
      </c>
      <c r="F129" s="96">
        <v>2030.0</v>
      </c>
      <c r="J129" s="96" t="s">
        <v>1147</v>
      </c>
      <c r="L129" s="96" t="s">
        <v>1562</v>
      </c>
      <c r="M129" s="96" t="s">
        <v>1147</v>
      </c>
      <c r="O129" s="96" t="s">
        <v>1614</v>
      </c>
      <c r="P129" s="96" t="s">
        <v>1609</v>
      </c>
      <c r="Q129" s="96" t="s">
        <v>1580</v>
      </c>
      <c r="R129" s="96" t="s">
        <v>1615</v>
      </c>
      <c r="S129" s="96" t="s">
        <v>1983</v>
      </c>
      <c r="T129" s="96" t="s">
        <v>1568</v>
      </c>
    </row>
    <row r="130" ht="14.25" customHeight="1">
      <c r="A130" s="96" t="s">
        <v>1984</v>
      </c>
      <c r="D130" s="96" t="s">
        <v>1372</v>
      </c>
      <c r="J130" s="96" t="s">
        <v>1351</v>
      </c>
      <c r="L130" s="96" t="s">
        <v>41</v>
      </c>
      <c r="M130" s="96" t="s">
        <v>1351</v>
      </c>
      <c r="N130" s="96" t="s">
        <v>1574</v>
      </c>
      <c r="O130" s="96" t="s">
        <v>1614</v>
      </c>
      <c r="P130" s="96" t="s">
        <v>1609</v>
      </c>
      <c r="Q130" s="96" t="s">
        <v>1665</v>
      </c>
      <c r="R130" s="96" t="s">
        <v>1574</v>
      </c>
    </row>
    <row r="131" ht="14.25" customHeight="1">
      <c r="A131" s="96" t="s">
        <v>1985</v>
      </c>
      <c r="D131" s="96" t="s">
        <v>1372</v>
      </c>
      <c r="J131" s="96" t="s">
        <v>1351</v>
      </c>
      <c r="L131" s="96" t="s">
        <v>41</v>
      </c>
      <c r="M131" s="96" t="s">
        <v>1351</v>
      </c>
      <c r="N131" s="96" t="s">
        <v>1986</v>
      </c>
      <c r="O131" s="96" t="s">
        <v>1614</v>
      </c>
      <c r="P131" s="96" t="s">
        <v>1609</v>
      </c>
      <c r="Q131" s="96" t="s">
        <v>1698</v>
      </c>
      <c r="R131" s="96" t="s">
        <v>1986</v>
      </c>
    </row>
    <row r="132" ht="14.25" customHeight="1">
      <c r="A132" s="96" t="s">
        <v>1987</v>
      </c>
      <c r="D132" s="96" t="s">
        <v>1355</v>
      </c>
      <c r="J132" s="96" t="s">
        <v>1351</v>
      </c>
      <c r="L132" s="96" t="s">
        <v>41</v>
      </c>
      <c r="M132" s="96" t="s">
        <v>1147</v>
      </c>
      <c r="O132" s="96" t="s">
        <v>1672</v>
      </c>
      <c r="P132" s="96" t="s">
        <v>1564</v>
      </c>
      <c r="Q132" s="96" t="s">
        <v>1652</v>
      </c>
      <c r="R132" s="96" t="s">
        <v>1581</v>
      </c>
    </row>
    <row r="133" ht="14.25" customHeight="1">
      <c r="A133" s="96" t="s">
        <v>1988</v>
      </c>
      <c r="D133" s="96" t="s">
        <v>1350</v>
      </c>
      <c r="E133" s="96" t="s">
        <v>1561</v>
      </c>
      <c r="F133" s="96">
        <v>2030.0</v>
      </c>
      <c r="J133" s="96" t="s">
        <v>1147</v>
      </c>
      <c r="L133" s="96" t="s">
        <v>1562</v>
      </c>
      <c r="M133" s="96" t="s">
        <v>1147</v>
      </c>
      <c r="O133" s="96" t="s">
        <v>1741</v>
      </c>
      <c r="P133" s="96" t="s">
        <v>1564</v>
      </c>
      <c r="Q133" s="96" t="s">
        <v>1754</v>
      </c>
      <c r="R133" s="96" t="s">
        <v>1644</v>
      </c>
      <c r="S133" s="96" t="s">
        <v>1989</v>
      </c>
      <c r="T133" s="96" t="s">
        <v>1568</v>
      </c>
    </row>
    <row r="134" ht="14.25" customHeight="1">
      <c r="A134" s="96" t="s">
        <v>1990</v>
      </c>
      <c r="D134" s="96" t="s">
        <v>1355</v>
      </c>
      <c r="J134" s="96" t="s">
        <v>1351</v>
      </c>
      <c r="L134" s="96" t="s">
        <v>41</v>
      </c>
      <c r="M134" s="96" t="s">
        <v>1147</v>
      </c>
      <c r="O134" s="96" t="s">
        <v>1584</v>
      </c>
      <c r="P134" s="96" t="s">
        <v>1579</v>
      </c>
      <c r="Q134" s="96" t="s">
        <v>1580</v>
      </c>
      <c r="R134" s="96" t="s">
        <v>1644</v>
      </c>
    </row>
    <row r="135" ht="14.25" customHeight="1">
      <c r="A135" s="96" t="s">
        <v>1991</v>
      </c>
      <c r="B135" s="96" t="s">
        <v>1992</v>
      </c>
      <c r="C135" s="96" t="s">
        <v>1993</v>
      </c>
      <c r="D135" s="96" t="s">
        <v>1355</v>
      </c>
      <c r="J135" s="96" t="s">
        <v>1351</v>
      </c>
      <c r="L135" s="96" t="s">
        <v>41</v>
      </c>
      <c r="M135" s="96" t="s">
        <v>1351</v>
      </c>
      <c r="N135" s="96" t="s">
        <v>1656</v>
      </c>
      <c r="O135" s="96" t="s">
        <v>1741</v>
      </c>
      <c r="P135" s="96" t="s">
        <v>1564</v>
      </c>
      <c r="Q135" s="96" t="s">
        <v>1756</v>
      </c>
      <c r="R135" s="96" t="s">
        <v>1656</v>
      </c>
    </row>
    <row r="136" ht="14.25" customHeight="1">
      <c r="A136" s="96" t="s">
        <v>1994</v>
      </c>
      <c r="B136" s="96" t="s">
        <v>1995</v>
      </c>
      <c r="C136" s="96" t="s">
        <v>1996</v>
      </c>
      <c r="D136" s="96" t="s">
        <v>1355</v>
      </c>
      <c r="J136" s="96" t="s">
        <v>1351</v>
      </c>
      <c r="L136" s="96" t="s">
        <v>41</v>
      </c>
      <c r="M136" s="96" t="s">
        <v>1351</v>
      </c>
      <c r="N136" s="96" t="s">
        <v>1707</v>
      </c>
      <c r="O136" s="96" t="s">
        <v>1797</v>
      </c>
      <c r="P136" s="96" t="s">
        <v>1564</v>
      </c>
      <c r="Q136" s="96" t="s">
        <v>1580</v>
      </c>
      <c r="R136" s="96" t="s">
        <v>1707</v>
      </c>
    </row>
    <row r="137" ht="14.25" customHeight="1">
      <c r="A137" s="96" t="s">
        <v>1997</v>
      </c>
      <c r="D137" s="96" t="s">
        <v>1350</v>
      </c>
      <c r="E137" s="96" t="s">
        <v>1561</v>
      </c>
      <c r="F137" s="96">
        <v>2030.0</v>
      </c>
      <c r="J137" s="96" t="s">
        <v>1147</v>
      </c>
      <c r="L137" s="96" t="s">
        <v>1562</v>
      </c>
      <c r="M137" s="96" t="s">
        <v>1147</v>
      </c>
      <c r="O137" s="96" t="s">
        <v>1584</v>
      </c>
      <c r="P137" s="96" t="s">
        <v>1564</v>
      </c>
      <c r="Q137" s="96" t="s">
        <v>1639</v>
      </c>
      <c r="R137" s="96" t="s">
        <v>1712</v>
      </c>
      <c r="S137" s="96" t="s">
        <v>1998</v>
      </c>
      <c r="T137" s="96" t="s">
        <v>1568</v>
      </c>
    </row>
    <row r="138" ht="14.25" customHeight="1">
      <c r="A138" s="96" t="s">
        <v>1999</v>
      </c>
      <c r="B138" s="96" t="s">
        <v>2000</v>
      </c>
      <c r="C138" s="96" t="s">
        <v>2000</v>
      </c>
      <c r="D138" s="96" t="s">
        <v>1355</v>
      </c>
      <c r="J138" s="96" t="s">
        <v>1351</v>
      </c>
      <c r="L138" s="96" t="s">
        <v>41</v>
      </c>
      <c r="M138" s="96" t="s">
        <v>1351</v>
      </c>
      <c r="N138" s="96" t="s">
        <v>1673</v>
      </c>
      <c r="O138" s="96" t="s">
        <v>1791</v>
      </c>
      <c r="P138" s="96" t="s">
        <v>1609</v>
      </c>
      <c r="Q138" s="96" t="s">
        <v>1580</v>
      </c>
      <c r="R138" s="96" t="s">
        <v>1673</v>
      </c>
    </row>
    <row r="139" ht="14.25" customHeight="1">
      <c r="A139" s="96" t="s">
        <v>2001</v>
      </c>
      <c r="D139" s="96" t="s">
        <v>1350</v>
      </c>
      <c r="E139" s="96" t="s">
        <v>1561</v>
      </c>
      <c r="F139" s="96">
        <v>2030.0</v>
      </c>
      <c r="J139" s="96" t="s">
        <v>1147</v>
      </c>
      <c r="L139" s="96" t="s">
        <v>1562</v>
      </c>
      <c r="M139" s="96" t="s">
        <v>1147</v>
      </c>
      <c r="O139" s="96" t="s">
        <v>1829</v>
      </c>
      <c r="P139" s="96" t="s">
        <v>1564</v>
      </c>
      <c r="Q139" s="96" t="s">
        <v>1610</v>
      </c>
      <c r="R139" s="96" t="s">
        <v>1805</v>
      </c>
      <c r="S139" s="96" t="s">
        <v>2002</v>
      </c>
      <c r="T139" s="96" t="s">
        <v>1568</v>
      </c>
    </row>
    <row r="140" ht="14.25" customHeight="1">
      <c r="A140" s="96" t="s">
        <v>2003</v>
      </c>
      <c r="D140" s="96" t="s">
        <v>1355</v>
      </c>
      <c r="J140" s="96" t="s">
        <v>1147</v>
      </c>
      <c r="L140" s="96" t="s">
        <v>41</v>
      </c>
      <c r="M140" s="96" t="s">
        <v>1147</v>
      </c>
      <c r="O140" s="96" t="s">
        <v>1563</v>
      </c>
      <c r="P140" s="96" t="s">
        <v>1564</v>
      </c>
      <c r="Q140" s="96" t="s">
        <v>1610</v>
      </c>
      <c r="R140" s="96" t="s">
        <v>1699</v>
      </c>
    </row>
    <row r="141" ht="14.25" customHeight="1">
      <c r="A141" s="96" t="s">
        <v>2004</v>
      </c>
      <c r="D141" s="96" t="s">
        <v>1350</v>
      </c>
      <c r="E141" s="96" t="s">
        <v>1561</v>
      </c>
      <c r="F141" s="96">
        <v>2030.0</v>
      </c>
      <c r="J141" s="96" t="s">
        <v>1147</v>
      </c>
      <c r="L141" s="96" t="s">
        <v>1562</v>
      </c>
      <c r="M141" s="96" t="s">
        <v>1147</v>
      </c>
      <c r="O141" s="96" t="s">
        <v>1893</v>
      </c>
      <c r="P141" s="96" t="s">
        <v>1603</v>
      </c>
      <c r="Q141" s="96" t="s">
        <v>2005</v>
      </c>
      <c r="R141" s="96" t="s">
        <v>1566</v>
      </c>
      <c r="S141" s="96" t="s">
        <v>2006</v>
      </c>
      <c r="T141" s="96" t="s">
        <v>1568</v>
      </c>
    </row>
    <row r="142" ht="14.25" customHeight="1">
      <c r="A142" s="96" t="s">
        <v>2007</v>
      </c>
      <c r="B142" s="96" t="s">
        <v>2008</v>
      </c>
      <c r="C142" s="96" t="s">
        <v>2009</v>
      </c>
      <c r="D142" s="96" t="s">
        <v>1350</v>
      </c>
      <c r="E142" s="96" t="s">
        <v>1561</v>
      </c>
      <c r="F142" s="96" t="s">
        <v>2010</v>
      </c>
      <c r="J142" s="96" t="s">
        <v>1147</v>
      </c>
      <c r="L142" s="96" t="s">
        <v>41</v>
      </c>
      <c r="M142" s="96" t="s">
        <v>1147</v>
      </c>
      <c r="O142" s="96" t="s">
        <v>1845</v>
      </c>
      <c r="P142" s="96" t="s">
        <v>1564</v>
      </c>
      <c r="Q142" s="96" t="s">
        <v>1675</v>
      </c>
      <c r="R142" s="96" t="s">
        <v>1846</v>
      </c>
      <c r="S142" s="96" t="s">
        <v>2011</v>
      </c>
      <c r="T142" s="96" t="s">
        <v>1568</v>
      </c>
    </row>
    <row r="143" ht="14.25" customHeight="1">
      <c r="A143" s="96" t="s">
        <v>2012</v>
      </c>
      <c r="B143" s="96" t="s">
        <v>2013</v>
      </c>
      <c r="C143" s="96" t="s">
        <v>2014</v>
      </c>
      <c r="D143" s="96" t="s">
        <v>1350</v>
      </c>
      <c r="E143" s="96" t="s">
        <v>1561</v>
      </c>
      <c r="F143" s="96" t="s">
        <v>1628</v>
      </c>
      <c r="J143" s="96" t="s">
        <v>1147</v>
      </c>
      <c r="L143" s="96" t="s">
        <v>41</v>
      </c>
      <c r="M143" s="96" t="s">
        <v>1351</v>
      </c>
      <c r="N143" s="96" t="s">
        <v>1619</v>
      </c>
      <c r="O143" s="96" t="s">
        <v>1578</v>
      </c>
      <c r="P143" s="96" t="s">
        <v>1579</v>
      </c>
      <c r="Q143" s="96" t="s">
        <v>2015</v>
      </c>
      <c r="R143" s="96" t="s">
        <v>1589</v>
      </c>
      <c r="S143" s="96" t="s">
        <v>2016</v>
      </c>
      <c r="T143" s="96" t="s">
        <v>1568</v>
      </c>
    </row>
    <row r="144" ht="14.25" customHeight="1">
      <c r="A144" s="96" t="s">
        <v>2017</v>
      </c>
      <c r="B144" s="96" t="s">
        <v>2018</v>
      </c>
      <c r="C144" s="96" t="s">
        <v>2019</v>
      </c>
      <c r="D144" s="96" t="s">
        <v>1355</v>
      </c>
      <c r="J144" s="96" t="s">
        <v>1147</v>
      </c>
      <c r="L144" s="96" t="s">
        <v>41</v>
      </c>
      <c r="M144" s="96" t="s">
        <v>1147</v>
      </c>
      <c r="O144" s="96" t="s">
        <v>1614</v>
      </c>
      <c r="P144" s="96" t="s">
        <v>1609</v>
      </c>
      <c r="Q144" s="96" t="s">
        <v>1675</v>
      </c>
      <c r="R144" s="96" t="s">
        <v>1644</v>
      </c>
    </row>
    <row r="145" ht="14.25" customHeight="1">
      <c r="A145" s="96" t="s">
        <v>2020</v>
      </c>
      <c r="B145" s="96" t="s">
        <v>2021</v>
      </c>
      <c r="C145" s="96" t="s">
        <v>2022</v>
      </c>
      <c r="D145" s="96" t="s">
        <v>1355</v>
      </c>
      <c r="J145" s="96" t="s">
        <v>1147</v>
      </c>
      <c r="L145" s="96" t="s">
        <v>41</v>
      </c>
      <c r="M145" s="96" t="s">
        <v>1147</v>
      </c>
      <c r="N145" s="96" t="s">
        <v>2023</v>
      </c>
      <c r="O145" s="96" t="s">
        <v>1578</v>
      </c>
      <c r="P145" s="96" t="s">
        <v>1579</v>
      </c>
      <c r="Q145" s="96" t="s">
        <v>1590</v>
      </c>
      <c r="R145" s="96" t="s">
        <v>2023</v>
      </c>
    </row>
    <row r="146" ht="14.25" customHeight="1">
      <c r="A146" s="96" t="s">
        <v>2024</v>
      </c>
      <c r="C146" s="96" t="s">
        <v>2025</v>
      </c>
      <c r="D146" s="96" t="s">
        <v>1350</v>
      </c>
      <c r="E146" s="96" t="s">
        <v>1561</v>
      </c>
      <c r="F146" s="96">
        <v>2030.0</v>
      </c>
      <c r="G146" s="96" t="s">
        <v>1350</v>
      </c>
      <c r="H146" s="96" t="s">
        <v>1561</v>
      </c>
      <c r="I146" s="96">
        <v>2040.0</v>
      </c>
      <c r="J146" s="96" t="s">
        <v>1351</v>
      </c>
      <c r="K146" s="96">
        <v>2040.0</v>
      </c>
      <c r="L146" s="96" t="s">
        <v>41</v>
      </c>
      <c r="M146" s="96" t="s">
        <v>1351</v>
      </c>
      <c r="N146" s="96" t="s">
        <v>1971</v>
      </c>
      <c r="O146" s="96" t="s">
        <v>1584</v>
      </c>
      <c r="P146" s="96" t="s">
        <v>1564</v>
      </c>
      <c r="Q146" s="96" t="s">
        <v>1565</v>
      </c>
      <c r="R146" s="96" t="s">
        <v>1676</v>
      </c>
      <c r="S146" s="96" t="s">
        <v>2026</v>
      </c>
      <c r="T146" s="96" t="s">
        <v>1568</v>
      </c>
    </row>
    <row r="147" ht="14.25" customHeight="1">
      <c r="A147" s="96" t="s">
        <v>2027</v>
      </c>
      <c r="B147" s="96" t="s">
        <v>2028</v>
      </c>
      <c r="C147" s="96" t="s">
        <v>2029</v>
      </c>
      <c r="D147" s="96" t="s">
        <v>1350</v>
      </c>
      <c r="E147" s="96" t="s">
        <v>1561</v>
      </c>
      <c r="F147" s="96">
        <v>2025.0</v>
      </c>
      <c r="J147" s="96" t="s">
        <v>1351</v>
      </c>
      <c r="L147" s="96" t="s">
        <v>41</v>
      </c>
      <c r="M147" s="96" t="s">
        <v>1351</v>
      </c>
      <c r="N147" s="96" t="s">
        <v>2030</v>
      </c>
      <c r="O147" s="96" t="s">
        <v>1578</v>
      </c>
      <c r="P147" s="96" t="s">
        <v>1579</v>
      </c>
      <c r="Q147" s="96" t="s">
        <v>1610</v>
      </c>
      <c r="R147" s="96" t="s">
        <v>1903</v>
      </c>
      <c r="S147" s="96" t="s">
        <v>2031</v>
      </c>
      <c r="T147" s="96" t="s">
        <v>1568</v>
      </c>
    </row>
    <row r="148" ht="14.25" customHeight="1">
      <c r="A148" s="96" t="s">
        <v>2032</v>
      </c>
      <c r="D148" s="96" t="s">
        <v>1350</v>
      </c>
      <c r="E148" s="96" t="s">
        <v>1561</v>
      </c>
      <c r="F148" s="96">
        <v>2030.0</v>
      </c>
      <c r="G148" s="96" t="s">
        <v>1350</v>
      </c>
      <c r="H148" s="96" t="s">
        <v>1561</v>
      </c>
      <c r="I148" s="96">
        <v>2050.0</v>
      </c>
      <c r="J148" s="96" t="s">
        <v>1351</v>
      </c>
      <c r="K148" s="96">
        <v>2050.0</v>
      </c>
      <c r="L148" s="96" t="s">
        <v>1562</v>
      </c>
      <c r="M148" s="96" t="s">
        <v>1147</v>
      </c>
      <c r="O148" s="96" t="s">
        <v>2033</v>
      </c>
      <c r="P148" s="96" t="s">
        <v>1564</v>
      </c>
      <c r="Q148" s="96" t="s">
        <v>1580</v>
      </c>
      <c r="R148" s="96" t="s">
        <v>1586</v>
      </c>
      <c r="S148" s="96" t="s">
        <v>2034</v>
      </c>
      <c r="T148" s="96" t="s">
        <v>1568</v>
      </c>
    </row>
    <row r="149" ht="14.25" customHeight="1">
      <c r="A149" s="96" t="s">
        <v>2035</v>
      </c>
      <c r="B149" s="96" t="s">
        <v>2036</v>
      </c>
      <c r="C149" s="96" t="s">
        <v>2037</v>
      </c>
      <c r="D149" s="96" t="s">
        <v>1355</v>
      </c>
      <c r="J149" s="96" t="s">
        <v>1147</v>
      </c>
      <c r="L149" s="96" t="s">
        <v>41</v>
      </c>
      <c r="M149" s="96" t="s">
        <v>1147</v>
      </c>
      <c r="O149" s="96" t="s">
        <v>1578</v>
      </c>
      <c r="P149" s="96" t="s">
        <v>1579</v>
      </c>
      <c r="Q149" s="96" t="s">
        <v>1800</v>
      </c>
      <c r="R149" s="96" t="s">
        <v>1707</v>
      </c>
    </row>
    <row r="150" ht="14.25" customHeight="1">
      <c r="A150" s="96" t="s">
        <v>2038</v>
      </c>
      <c r="B150" s="96" t="s">
        <v>2039</v>
      </c>
      <c r="C150" s="96" t="s">
        <v>2040</v>
      </c>
      <c r="D150" s="96" t="s">
        <v>1350</v>
      </c>
      <c r="E150" s="96" t="s">
        <v>1561</v>
      </c>
      <c r="F150" s="96">
        <v>2032.0</v>
      </c>
      <c r="J150" s="96" t="s">
        <v>1351</v>
      </c>
      <c r="L150" s="96" t="s">
        <v>41</v>
      </c>
      <c r="M150" s="96" t="s">
        <v>1351</v>
      </c>
      <c r="N150" s="96" t="s">
        <v>1707</v>
      </c>
      <c r="O150" s="96" t="s">
        <v>1845</v>
      </c>
      <c r="P150" s="96" t="s">
        <v>1564</v>
      </c>
      <c r="Q150" s="96" t="s">
        <v>1800</v>
      </c>
      <c r="R150" s="96" t="s">
        <v>1903</v>
      </c>
      <c r="S150" s="96" t="s">
        <v>2041</v>
      </c>
      <c r="T150" s="96" t="s">
        <v>1568</v>
      </c>
    </row>
    <row r="151" ht="14.25" customHeight="1">
      <c r="A151" s="96" t="s">
        <v>2042</v>
      </c>
      <c r="B151" s="96" t="s">
        <v>2043</v>
      </c>
      <c r="C151" s="96" t="s">
        <v>2044</v>
      </c>
      <c r="D151" s="96" t="s">
        <v>1350</v>
      </c>
      <c r="E151" s="96" t="s">
        <v>1570</v>
      </c>
      <c r="F151" s="96">
        <v>2030.0</v>
      </c>
      <c r="J151" s="96" t="s">
        <v>1147</v>
      </c>
      <c r="L151" s="96" t="s">
        <v>41</v>
      </c>
      <c r="M151" s="96" t="s">
        <v>1147</v>
      </c>
      <c r="O151" s="96" t="s">
        <v>1578</v>
      </c>
      <c r="P151" s="96" t="s">
        <v>1579</v>
      </c>
      <c r="Q151" s="96" t="s">
        <v>1820</v>
      </c>
      <c r="R151" s="96" t="s">
        <v>1712</v>
      </c>
      <c r="S151" s="96" t="s">
        <v>2045</v>
      </c>
      <c r="T151" s="96" t="s">
        <v>1576</v>
      </c>
    </row>
    <row r="152" ht="14.25" customHeight="1">
      <c r="A152" s="96" t="s">
        <v>2046</v>
      </c>
      <c r="D152" s="96" t="s">
        <v>1350</v>
      </c>
      <c r="E152" s="96" t="s">
        <v>1561</v>
      </c>
      <c r="F152" s="96">
        <v>2030.0</v>
      </c>
      <c r="J152" s="96" t="s">
        <v>1147</v>
      </c>
      <c r="L152" s="96" t="s">
        <v>1562</v>
      </c>
      <c r="M152" s="96" t="s">
        <v>1147</v>
      </c>
      <c r="O152" s="96" t="s">
        <v>1717</v>
      </c>
      <c r="P152" s="96" t="s">
        <v>1609</v>
      </c>
      <c r="Q152" s="96" t="s">
        <v>2047</v>
      </c>
      <c r="R152" s="96" t="s">
        <v>1637</v>
      </c>
      <c r="S152" s="96" t="s">
        <v>2048</v>
      </c>
      <c r="T152" s="96" t="s">
        <v>1568</v>
      </c>
    </row>
    <row r="153" ht="14.25" customHeight="1">
      <c r="A153" s="96" t="s">
        <v>2049</v>
      </c>
      <c r="D153" s="96" t="s">
        <v>1350</v>
      </c>
      <c r="E153" s="96" t="s">
        <v>1561</v>
      </c>
      <c r="F153" s="96">
        <v>2030.0</v>
      </c>
      <c r="J153" s="96" t="s">
        <v>1147</v>
      </c>
      <c r="L153" s="96" t="s">
        <v>1562</v>
      </c>
      <c r="M153" s="96" t="s">
        <v>1147</v>
      </c>
      <c r="O153" s="96" t="s">
        <v>1717</v>
      </c>
      <c r="P153" s="96" t="s">
        <v>1609</v>
      </c>
      <c r="Q153" s="96" t="s">
        <v>1652</v>
      </c>
      <c r="R153" s="96" t="s">
        <v>1594</v>
      </c>
      <c r="S153" s="96" t="s">
        <v>2050</v>
      </c>
      <c r="T153" s="96" t="s">
        <v>1568</v>
      </c>
    </row>
    <row r="154" ht="14.25" customHeight="1">
      <c r="A154" s="96" t="s">
        <v>2051</v>
      </c>
      <c r="D154" s="96" t="s">
        <v>1350</v>
      </c>
      <c r="E154" s="96" t="s">
        <v>1561</v>
      </c>
      <c r="F154" s="96">
        <v>2030.0</v>
      </c>
      <c r="J154" s="96" t="s">
        <v>1147</v>
      </c>
      <c r="L154" s="96" t="s">
        <v>1562</v>
      </c>
      <c r="M154" s="96" t="s">
        <v>1147</v>
      </c>
      <c r="O154" s="96" t="s">
        <v>1717</v>
      </c>
      <c r="P154" s="96" t="s">
        <v>1609</v>
      </c>
      <c r="Q154" s="96" t="s">
        <v>1652</v>
      </c>
      <c r="R154" s="96" t="s">
        <v>1623</v>
      </c>
      <c r="S154" s="96" t="s">
        <v>2052</v>
      </c>
      <c r="T154" s="96" t="s">
        <v>1568</v>
      </c>
    </row>
    <row r="155" ht="14.25" customHeight="1">
      <c r="A155" s="96" t="s">
        <v>2053</v>
      </c>
      <c r="D155" s="96" t="s">
        <v>1350</v>
      </c>
      <c r="E155" s="96" t="s">
        <v>1561</v>
      </c>
      <c r="F155" s="96">
        <v>2030.0</v>
      </c>
      <c r="J155" s="96" t="s">
        <v>1147</v>
      </c>
      <c r="L155" s="96" t="s">
        <v>1562</v>
      </c>
      <c r="M155" s="96" t="s">
        <v>1147</v>
      </c>
      <c r="O155" s="96" t="s">
        <v>2054</v>
      </c>
      <c r="P155" s="96" t="s">
        <v>1579</v>
      </c>
      <c r="Q155" s="96" t="s">
        <v>1610</v>
      </c>
      <c r="R155" s="96" t="s">
        <v>1589</v>
      </c>
      <c r="S155" s="96" t="s">
        <v>2055</v>
      </c>
      <c r="T155" s="96" t="s">
        <v>1568</v>
      </c>
    </row>
    <row r="156" ht="14.25" customHeight="1">
      <c r="A156" s="96" t="s">
        <v>2056</v>
      </c>
      <c r="D156" s="96" t="s">
        <v>1350</v>
      </c>
      <c r="E156" s="96" t="s">
        <v>1561</v>
      </c>
      <c r="F156" s="96">
        <v>2030.0</v>
      </c>
      <c r="J156" s="96" t="s">
        <v>1147</v>
      </c>
      <c r="L156" s="96" t="s">
        <v>1562</v>
      </c>
      <c r="M156" s="96" t="s">
        <v>1147</v>
      </c>
      <c r="O156" s="96" t="s">
        <v>1797</v>
      </c>
      <c r="P156" s="96" t="s">
        <v>1564</v>
      </c>
      <c r="Q156" s="96" t="s">
        <v>1610</v>
      </c>
      <c r="R156" s="96" t="s">
        <v>1644</v>
      </c>
      <c r="S156" s="96" t="s">
        <v>2057</v>
      </c>
      <c r="T156" s="96" t="s">
        <v>1568</v>
      </c>
    </row>
    <row r="157" ht="14.25" customHeight="1">
      <c r="A157" s="96" t="s">
        <v>2058</v>
      </c>
      <c r="B157" s="96" t="s">
        <v>2059</v>
      </c>
      <c r="C157" s="96" t="s">
        <v>2060</v>
      </c>
      <c r="D157" s="96" t="s">
        <v>1355</v>
      </c>
      <c r="J157" s="96" t="s">
        <v>1147</v>
      </c>
      <c r="L157" s="96" t="s">
        <v>41</v>
      </c>
      <c r="M157" s="96" t="s">
        <v>1147</v>
      </c>
      <c r="N157" s="96" t="s">
        <v>2023</v>
      </c>
      <c r="O157" s="96" t="s">
        <v>1578</v>
      </c>
      <c r="P157" s="96" t="s">
        <v>1579</v>
      </c>
      <c r="Q157" s="96" t="s">
        <v>1948</v>
      </c>
      <c r="R157" s="96" t="s">
        <v>2023</v>
      </c>
    </row>
    <row r="158" ht="14.25" customHeight="1">
      <c r="A158" s="96" t="s">
        <v>2061</v>
      </c>
      <c r="B158" s="96" t="s">
        <v>2062</v>
      </c>
      <c r="C158" s="96" t="s">
        <v>2063</v>
      </c>
      <c r="D158" s="96" t="s">
        <v>1350</v>
      </c>
      <c r="E158" s="96" t="s">
        <v>1570</v>
      </c>
      <c r="F158" s="96">
        <v>2020.0</v>
      </c>
      <c r="J158" s="96" t="s">
        <v>1147</v>
      </c>
      <c r="L158" s="96" t="s">
        <v>41</v>
      </c>
      <c r="M158" s="96" t="s">
        <v>1147</v>
      </c>
      <c r="O158" s="96" t="s">
        <v>1578</v>
      </c>
      <c r="P158" s="96" t="s">
        <v>1579</v>
      </c>
      <c r="Q158" s="96" t="s">
        <v>2047</v>
      </c>
      <c r="R158" s="96" t="s">
        <v>2064</v>
      </c>
      <c r="S158" s="96" t="s">
        <v>2065</v>
      </c>
      <c r="T158" s="96" t="s">
        <v>1576</v>
      </c>
    </row>
    <row r="159" ht="14.25" customHeight="1">
      <c r="A159" s="96" t="s">
        <v>2066</v>
      </c>
      <c r="C159" s="96" t="s">
        <v>2067</v>
      </c>
      <c r="D159" s="96" t="s">
        <v>1350</v>
      </c>
      <c r="E159" s="96" t="s">
        <v>1561</v>
      </c>
      <c r="F159" s="96">
        <v>2030.0</v>
      </c>
      <c r="J159" s="96" t="s">
        <v>1147</v>
      </c>
      <c r="L159" s="96" t="s">
        <v>41</v>
      </c>
      <c r="M159" s="96" t="s">
        <v>1147</v>
      </c>
      <c r="N159" s="96" t="s">
        <v>2023</v>
      </c>
      <c r="O159" s="96" t="s">
        <v>2068</v>
      </c>
      <c r="P159" s="96" t="s">
        <v>1564</v>
      </c>
      <c r="Q159" s="96" t="s">
        <v>1610</v>
      </c>
      <c r="R159" s="96" t="s">
        <v>1581</v>
      </c>
      <c r="S159" s="96" t="s">
        <v>2069</v>
      </c>
      <c r="T159" s="96" t="s">
        <v>1568</v>
      </c>
    </row>
    <row r="160" ht="14.25" customHeight="1">
      <c r="A160" s="96" t="s">
        <v>2070</v>
      </c>
      <c r="C160" s="96" t="s">
        <v>2071</v>
      </c>
      <c r="D160" s="96" t="s">
        <v>1350</v>
      </c>
      <c r="E160" s="96" t="s">
        <v>1561</v>
      </c>
      <c r="F160" s="96">
        <v>2030.0</v>
      </c>
      <c r="J160" s="96" t="s">
        <v>1351</v>
      </c>
      <c r="L160" s="96" t="s">
        <v>41</v>
      </c>
      <c r="M160" s="96" t="s">
        <v>1351</v>
      </c>
      <c r="N160" s="96" t="s">
        <v>1621</v>
      </c>
      <c r="O160" s="96" t="s">
        <v>1741</v>
      </c>
      <c r="P160" s="96" t="s">
        <v>1564</v>
      </c>
      <c r="Q160" s="96" t="s">
        <v>1610</v>
      </c>
      <c r="R160" s="96" t="s">
        <v>1644</v>
      </c>
      <c r="S160" s="96" t="s">
        <v>2072</v>
      </c>
      <c r="T160" s="96" t="s">
        <v>1568</v>
      </c>
    </row>
    <row r="161" ht="14.25" customHeight="1">
      <c r="A161" s="96" t="s">
        <v>2073</v>
      </c>
      <c r="B161" s="96" t="s">
        <v>2074</v>
      </c>
      <c r="C161" s="96" t="s">
        <v>2075</v>
      </c>
      <c r="D161" s="96" t="s">
        <v>1350</v>
      </c>
      <c r="E161" s="96" t="s">
        <v>1570</v>
      </c>
      <c r="F161" s="96">
        <v>2030.0</v>
      </c>
      <c r="J161" s="96" t="s">
        <v>1147</v>
      </c>
      <c r="L161" s="96" t="s">
        <v>41</v>
      </c>
      <c r="M161" s="96" t="s">
        <v>1147</v>
      </c>
      <c r="O161" s="96" t="s">
        <v>1857</v>
      </c>
      <c r="P161" s="96" t="s">
        <v>1609</v>
      </c>
      <c r="Q161" s="96" t="s">
        <v>1800</v>
      </c>
      <c r="R161" s="96" t="s">
        <v>1779</v>
      </c>
      <c r="S161" s="96" t="s">
        <v>2076</v>
      </c>
      <c r="T161" s="96" t="s">
        <v>1576</v>
      </c>
    </row>
    <row r="162" ht="14.25" customHeight="1">
      <c r="A162" s="96" t="s">
        <v>2077</v>
      </c>
      <c r="B162" s="96" t="s">
        <v>2078</v>
      </c>
      <c r="C162" s="96" t="s">
        <v>2079</v>
      </c>
      <c r="D162" s="96" t="s">
        <v>1350</v>
      </c>
      <c r="E162" s="96" t="s">
        <v>1561</v>
      </c>
      <c r="F162" s="96" t="s">
        <v>1628</v>
      </c>
      <c r="J162" s="96" t="s">
        <v>1147</v>
      </c>
      <c r="L162" s="96" t="s">
        <v>41</v>
      </c>
      <c r="M162" s="96" t="s">
        <v>1147</v>
      </c>
      <c r="O162" s="96" t="s">
        <v>1717</v>
      </c>
      <c r="P162" s="96" t="s">
        <v>1609</v>
      </c>
      <c r="Q162" s="96" t="s">
        <v>1756</v>
      </c>
      <c r="R162" s="96" t="s">
        <v>1574</v>
      </c>
      <c r="S162" s="96" t="s">
        <v>2080</v>
      </c>
      <c r="T162" s="96" t="s">
        <v>1568</v>
      </c>
    </row>
    <row r="163" ht="14.25" customHeight="1">
      <c r="A163" s="96" t="s">
        <v>2081</v>
      </c>
      <c r="D163" s="96" t="s">
        <v>1355</v>
      </c>
      <c r="J163" s="96" t="s">
        <v>1147</v>
      </c>
      <c r="L163" s="96" t="s">
        <v>41</v>
      </c>
      <c r="M163" s="96" t="s">
        <v>1147</v>
      </c>
      <c r="O163" s="96" t="s">
        <v>1578</v>
      </c>
      <c r="P163" s="96" t="s">
        <v>1579</v>
      </c>
      <c r="Q163" s="96" t="s">
        <v>1754</v>
      </c>
      <c r="R163" s="96" t="s">
        <v>1699</v>
      </c>
    </row>
    <row r="164" ht="14.25" customHeight="1">
      <c r="A164" s="96" t="s">
        <v>2082</v>
      </c>
      <c r="D164" s="96" t="s">
        <v>1350</v>
      </c>
      <c r="E164" s="96" t="s">
        <v>1561</v>
      </c>
      <c r="F164" s="96">
        <v>2030.0</v>
      </c>
      <c r="J164" s="96" t="s">
        <v>1147</v>
      </c>
      <c r="L164" s="96" t="s">
        <v>1562</v>
      </c>
      <c r="M164" s="96" t="s">
        <v>1147</v>
      </c>
      <c r="O164" s="96" t="s">
        <v>1703</v>
      </c>
      <c r="P164" s="96" t="s">
        <v>1564</v>
      </c>
      <c r="Q164" s="96" t="s">
        <v>1580</v>
      </c>
      <c r="R164" s="96" t="s">
        <v>1594</v>
      </c>
      <c r="S164" s="96" t="s">
        <v>2083</v>
      </c>
      <c r="T164" s="96" t="s">
        <v>1568</v>
      </c>
    </row>
    <row r="165" ht="14.25" customHeight="1">
      <c r="A165" s="96" t="s">
        <v>2084</v>
      </c>
      <c r="B165" s="96" t="s">
        <v>2085</v>
      </c>
      <c r="C165" s="96" t="s">
        <v>2086</v>
      </c>
      <c r="D165" s="96" t="s">
        <v>1350</v>
      </c>
      <c r="E165" s="96" t="s">
        <v>1561</v>
      </c>
      <c r="F165" s="96" t="s">
        <v>1628</v>
      </c>
      <c r="G165" s="96" t="s">
        <v>1350</v>
      </c>
      <c r="H165" s="96" t="s">
        <v>1561</v>
      </c>
      <c r="I165" s="96" t="s">
        <v>1403</v>
      </c>
      <c r="J165" s="96" t="s">
        <v>1351</v>
      </c>
      <c r="K165" s="96">
        <v>2040.0</v>
      </c>
      <c r="L165" s="96" t="s">
        <v>41</v>
      </c>
      <c r="M165" s="96" t="s">
        <v>1351</v>
      </c>
      <c r="N165" s="96" t="s">
        <v>1926</v>
      </c>
      <c r="O165" s="96" t="s">
        <v>1578</v>
      </c>
      <c r="P165" s="96" t="s">
        <v>1579</v>
      </c>
      <c r="Q165" s="96" t="s">
        <v>1639</v>
      </c>
      <c r="R165" s="96" t="s">
        <v>1926</v>
      </c>
      <c r="S165" s="96" t="s">
        <v>2087</v>
      </c>
      <c r="T165" s="96" t="s">
        <v>1568</v>
      </c>
    </row>
    <row r="166" ht="14.25" customHeight="1">
      <c r="A166" s="96" t="s">
        <v>2088</v>
      </c>
      <c r="B166" s="96" t="s">
        <v>2089</v>
      </c>
      <c r="C166" s="96" t="s">
        <v>2090</v>
      </c>
      <c r="D166" s="96" t="s">
        <v>1355</v>
      </c>
      <c r="J166" s="96" t="s">
        <v>1147</v>
      </c>
      <c r="L166" s="96" t="s">
        <v>41</v>
      </c>
      <c r="M166" s="96" t="s">
        <v>1147</v>
      </c>
      <c r="O166" s="96" t="s">
        <v>2054</v>
      </c>
      <c r="P166" s="96" t="s">
        <v>1579</v>
      </c>
      <c r="Q166" s="96" t="s">
        <v>1639</v>
      </c>
      <c r="R166" s="96" t="s">
        <v>1787</v>
      </c>
    </row>
    <row r="167" ht="14.25" customHeight="1">
      <c r="A167" s="96" t="s">
        <v>2091</v>
      </c>
      <c r="B167" s="96" t="s">
        <v>2092</v>
      </c>
      <c r="C167" s="96" t="s">
        <v>2093</v>
      </c>
      <c r="D167" s="96" t="s">
        <v>1372</v>
      </c>
      <c r="J167" s="96" t="s">
        <v>1351</v>
      </c>
      <c r="L167" s="96" t="s">
        <v>1629</v>
      </c>
      <c r="M167" s="96" t="s">
        <v>1351</v>
      </c>
      <c r="N167" s="96" t="s">
        <v>1971</v>
      </c>
      <c r="O167" s="96" t="s">
        <v>1647</v>
      </c>
      <c r="P167" s="96" t="s">
        <v>1564</v>
      </c>
      <c r="Q167" s="96" t="s">
        <v>1630</v>
      </c>
      <c r="R167" s="96" t="s">
        <v>1971</v>
      </c>
      <c r="U167" s="96" t="s">
        <v>2094</v>
      </c>
    </row>
    <row r="168" ht="14.25" customHeight="1">
      <c r="A168" s="96" t="s">
        <v>2095</v>
      </c>
      <c r="B168" s="96" t="s">
        <v>2096</v>
      </c>
      <c r="C168" s="96" t="s">
        <v>2097</v>
      </c>
      <c r="D168" s="96" t="s">
        <v>1355</v>
      </c>
      <c r="J168" s="96" t="s">
        <v>1351</v>
      </c>
      <c r="L168" s="96" t="s">
        <v>41</v>
      </c>
      <c r="M168" s="96" t="s">
        <v>1351</v>
      </c>
      <c r="N168" s="96" t="s">
        <v>2098</v>
      </c>
      <c r="O168" s="96" t="s">
        <v>1829</v>
      </c>
      <c r="P168" s="96" t="s">
        <v>1564</v>
      </c>
      <c r="Q168" s="96" t="s">
        <v>2099</v>
      </c>
      <c r="R168" s="96" t="s">
        <v>2098</v>
      </c>
    </row>
    <row r="169" ht="14.25" customHeight="1">
      <c r="A169" s="96" t="s">
        <v>2100</v>
      </c>
      <c r="B169" s="96" t="s">
        <v>2101</v>
      </c>
      <c r="C169" s="96" t="s">
        <v>2102</v>
      </c>
      <c r="D169" s="96" t="s">
        <v>1350</v>
      </c>
      <c r="E169" s="96" t="s">
        <v>1561</v>
      </c>
      <c r="F169" s="96" t="s">
        <v>2103</v>
      </c>
      <c r="J169" s="96" t="s">
        <v>1351</v>
      </c>
      <c r="L169" s="96" t="s">
        <v>41</v>
      </c>
      <c r="M169" s="96" t="s">
        <v>1147</v>
      </c>
      <c r="O169" s="96" t="s">
        <v>1717</v>
      </c>
      <c r="P169" s="96" t="s">
        <v>1609</v>
      </c>
      <c r="Q169" s="96" t="s">
        <v>1685</v>
      </c>
      <c r="R169" s="96" t="s">
        <v>1863</v>
      </c>
      <c r="S169" s="96" t="s">
        <v>2104</v>
      </c>
      <c r="T169" s="96" t="s">
        <v>1568</v>
      </c>
    </row>
    <row r="170" ht="14.25" customHeight="1">
      <c r="A170" s="96" t="s">
        <v>2105</v>
      </c>
      <c r="D170" s="96" t="s">
        <v>1350</v>
      </c>
      <c r="E170" s="96" t="s">
        <v>1561</v>
      </c>
      <c r="F170" s="96">
        <v>2030.0</v>
      </c>
      <c r="J170" s="96" t="s">
        <v>1147</v>
      </c>
      <c r="L170" s="96" t="s">
        <v>1562</v>
      </c>
      <c r="M170" s="96" t="s">
        <v>1147</v>
      </c>
      <c r="O170" s="96" t="s">
        <v>1614</v>
      </c>
      <c r="P170" s="96" t="s">
        <v>1609</v>
      </c>
      <c r="Q170" s="96" t="s">
        <v>1580</v>
      </c>
      <c r="R170" s="96" t="s">
        <v>1586</v>
      </c>
      <c r="S170" s="96" t="s">
        <v>2106</v>
      </c>
      <c r="T170" s="96" t="s">
        <v>1568</v>
      </c>
    </row>
    <row r="171" ht="14.25" customHeight="1">
      <c r="A171" s="96" t="s">
        <v>2107</v>
      </c>
      <c r="B171" s="96" t="s">
        <v>2108</v>
      </c>
      <c r="C171" s="96" t="s">
        <v>2109</v>
      </c>
      <c r="D171" s="96" t="s">
        <v>1350</v>
      </c>
      <c r="E171" s="96" t="s">
        <v>1561</v>
      </c>
      <c r="F171" s="96" t="s">
        <v>1628</v>
      </c>
      <c r="J171" s="96" t="s">
        <v>1147</v>
      </c>
      <c r="L171" s="96" t="s">
        <v>41</v>
      </c>
      <c r="M171" s="96" t="s">
        <v>1147</v>
      </c>
      <c r="N171" s="96" t="s">
        <v>1757</v>
      </c>
      <c r="O171" s="96" t="s">
        <v>1717</v>
      </c>
      <c r="P171" s="96" t="s">
        <v>1609</v>
      </c>
      <c r="Q171" s="96" t="s">
        <v>1652</v>
      </c>
      <c r="R171" s="96" t="s">
        <v>1648</v>
      </c>
      <c r="S171" s="96" t="s">
        <v>2110</v>
      </c>
      <c r="T171" s="96" t="s">
        <v>1568</v>
      </c>
    </row>
    <row r="172" ht="14.25" customHeight="1">
      <c r="A172" s="96" t="s">
        <v>2111</v>
      </c>
      <c r="D172" s="96" t="s">
        <v>1350</v>
      </c>
      <c r="E172" s="96" t="s">
        <v>1561</v>
      </c>
      <c r="F172" s="96">
        <v>2030.0</v>
      </c>
      <c r="J172" s="96" t="s">
        <v>1147</v>
      </c>
      <c r="L172" s="96" t="s">
        <v>1562</v>
      </c>
      <c r="M172" s="96" t="s">
        <v>1147</v>
      </c>
      <c r="O172" s="96" t="s">
        <v>1614</v>
      </c>
      <c r="P172" s="96" t="s">
        <v>1609</v>
      </c>
      <c r="Q172" s="96" t="s">
        <v>1639</v>
      </c>
      <c r="R172" s="96" t="s">
        <v>1586</v>
      </c>
      <c r="S172" s="96" t="s">
        <v>2112</v>
      </c>
      <c r="T172" s="96" t="s">
        <v>1568</v>
      </c>
    </row>
    <row r="173" ht="14.25" customHeight="1">
      <c r="A173" s="96" t="s">
        <v>2113</v>
      </c>
      <c r="D173" s="96" t="s">
        <v>1350</v>
      </c>
      <c r="E173" s="96" t="s">
        <v>1561</v>
      </c>
      <c r="F173" s="96">
        <v>2030.0</v>
      </c>
      <c r="J173" s="96" t="s">
        <v>1147</v>
      </c>
      <c r="L173" s="96" t="s">
        <v>1562</v>
      </c>
      <c r="M173" s="96" t="s">
        <v>1147</v>
      </c>
      <c r="O173" s="96" t="s">
        <v>1717</v>
      </c>
      <c r="P173" s="96" t="s">
        <v>1609</v>
      </c>
      <c r="Q173" s="96" t="s">
        <v>2114</v>
      </c>
      <c r="R173" s="96" t="s">
        <v>1637</v>
      </c>
      <c r="S173" s="96" t="s">
        <v>2115</v>
      </c>
      <c r="T173" s="96" t="s">
        <v>1568</v>
      </c>
    </row>
    <row r="174" ht="14.25" customHeight="1">
      <c r="A174" s="96" t="s">
        <v>2116</v>
      </c>
      <c r="B174" s="96" t="s">
        <v>2117</v>
      </c>
      <c r="C174" s="96" t="s">
        <v>2118</v>
      </c>
      <c r="D174" s="96" t="s">
        <v>1355</v>
      </c>
      <c r="J174" s="96" t="s">
        <v>1147</v>
      </c>
      <c r="L174" s="96" t="s">
        <v>41</v>
      </c>
      <c r="M174" s="96" t="s">
        <v>1147</v>
      </c>
      <c r="O174" s="96" t="s">
        <v>1684</v>
      </c>
      <c r="P174" s="96" t="s">
        <v>1564</v>
      </c>
      <c r="Q174" s="96" t="s">
        <v>2099</v>
      </c>
      <c r="R174" s="96" t="s">
        <v>1656</v>
      </c>
    </row>
    <row r="175" ht="14.25" customHeight="1">
      <c r="A175" s="96" t="s">
        <v>2119</v>
      </c>
      <c r="B175" s="96" t="s">
        <v>2120</v>
      </c>
      <c r="C175" s="96" t="s">
        <v>2121</v>
      </c>
      <c r="D175" s="96" t="s">
        <v>1355</v>
      </c>
      <c r="J175" s="96" t="s">
        <v>1351</v>
      </c>
      <c r="L175" s="96" t="s">
        <v>41</v>
      </c>
      <c r="M175" s="96" t="s">
        <v>1351</v>
      </c>
      <c r="N175" s="96" t="s">
        <v>1673</v>
      </c>
      <c r="O175" s="96" t="s">
        <v>1703</v>
      </c>
      <c r="P175" s="96" t="s">
        <v>1564</v>
      </c>
      <c r="Q175" s="96" t="s">
        <v>2099</v>
      </c>
      <c r="R175" s="96" t="s">
        <v>1673</v>
      </c>
    </row>
    <row r="176" ht="14.25" customHeight="1">
      <c r="A176" s="96" t="s">
        <v>2122</v>
      </c>
      <c r="D176" s="96" t="s">
        <v>1350</v>
      </c>
      <c r="E176" s="96" t="s">
        <v>1561</v>
      </c>
      <c r="F176" s="96">
        <v>2030.0</v>
      </c>
      <c r="J176" s="96" t="s">
        <v>1147</v>
      </c>
      <c r="L176" s="96" t="s">
        <v>1562</v>
      </c>
      <c r="M176" s="96" t="s">
        <v>1147</v>
      </c>
      <c r="O176" s="96" t="s">
        <v>1584</v>
      </c>
      <c r="P176" s="96" t="s">
        <v>1564</v>
      </c>
      <c r="Q176" s="96" t="s">
        <v>1580</v>
      </c>
      <c r="R176" s="96" t="s">
        <v>1676</v>
      </c>
      <c r="S176" s="96" t="s">
        <v>2123</v>
      </c>
      <c r="T176" s="96" t="s">
        <v>1568</v>
      </c>
    </row>
    <row r="177" ht="14.25" customHeight="1">
      <c r="A177" s="96" t="s">
        <v>2124</v>
      </c>
      <c r="D177" s="96" t="s">
        <v>1355</v>
      </c>
      <c r="J177" s="96" t="s">
        <v>1147</v>
      </c>
      <c r="L177" s="96" t="s">
        <v>41</v>
      </c>
      <c r="M177" s="96" t="s">
        <v>1147</v>
      </c>
      <c r="O177" s="96" t="s">
        <v>1741</v>
      </c>
      <c r="P177" s="96" t="s">
        <v>1564</v>
      </c>
      <c r="Q177" s="96" t="s">
        <v>1665</v>
      </c>
      <c r="R177" s="96" t="s">
        <v>1594</v>
      </c>
    </row>
    <row r="178" ht="14.25" customHeight="1">
      <c r="A178" s="96" t="s">
        <v>2125</v>
      </c>
      <c r="D178" s="96" t="s">
        <v>1355</v>
      </c>
      <c r="J178" s="96" t="s">
        <v>1351</v>
      </c>
      <c r="L178" s="96" t="s">
        <v>1629</v>
      </c>
      <c r="M178" s="96" t="s">
        <v>1147</v>
      </c>
      <c r="O178" s="96" t="s">
        <v>2126</v>
      </c>
      <c r="P178" s="96" t="s">
        <v>1728</v>
      </c>
      <c r="Q178" s="96" t="s">
        <v>1630</v>
      </c>
      <c r="R178" s="96" t="s">
        <v>1581</v>
      </c>
    </row>
    <row r="179" ht="14.25" customHeight="1">
      <c r="A179" s="96" t="s">
        <v>2127</v>
      </c>
      <c r="B179" s="96" t="s">
        <v>2128</v>
      </c>
      <c r="C179" s="96" t="s">
        <v>2129</v>
      </c>
      <c r="D179" s="96" t="s">
        <v>1350</v>
      </c>
      <c r="E179" s="96" t="s">
        <v>1561</v>
      </c>
      <c r="F179" s="96">
        <v>2027.0</v>
      </c>
      <c r="J179" s="96" t="s">
        <v>1351</v>
      </c>
      <c r="L179" s="96" t="s">
        <v>41</v>
      </c>
      <c r="M179" s="96" t="s">
        <v>1351</v>
      </c>
      <c r="N179" s="96" t="s">
        <v>1740</v>
      </c>
      <c r="O179" s="96" t="s">
        <v>1741</v>
      </c>
      <c r="P179" s="96" t="s">
        <v>1564</v>
      </c>
      <c r="Q179" s="96" t="s">
        <v>1580</v>
      </c>
      <c r="R179" s="96" t="s">
        <v>1926</v>
      </c>
      <c r="S179" s="96" t="s">
        <v>1357</v>
      </c>
      <c r="T179" s="96" t="s">
        <v>1568</v>
      </c>
    </row>
    <row r="180" ht="14.25" customHeight="1">
      <c r="A180" s="96" t="s">
        <v>2130</v>
      </c>
      <c r="D180" s="96" t="s">
        <v>1350</v>
      </c>
      <c r="E180" s="96" t="s">
        <v>1561</v>
      </c>
      <c r="F180" s="96">
        <v>2030.0</v>
      </c>
      <c r="J180" s="96" t="s">
        <v>1147</v>
      </c>
      <c r="L180" s="96" t="s">
        <v>1562</v>
      </c>
      <c r="M180" s="96" t="s">
        <v>1147</v>
      </c>
      <c r="O180" s="96" t="s">
        <v>1717</v>
      </c>
      <c r="P180" s="96" t="s">
        <v>1609</v>
      </c>
      <c r="Q180" s="96" t="s">
        <v>1639</v>
      </c>
      <c r="R180" s="96" t="s">
        <v>1648</v>
      </c>
      <c r="S180" s="96" t="s">
        <v>2131</v>
      </c>
      <c r="T180" s="96" t="s">
        <v>1568</v>
      </c>
    </row>
    <row r="181" ht="14.25" customHeight="1">
      <c r="A181" s="96" t="s">
        <v>2132</v>
      </c>
      <c r="D181" s="96" t="s">
        <v>1350</v>
      </c>
      <c r="E181" s="96" t="s">
        <v>1561</v>
      </c>
      <c r="F181" s="96">
        <v>2030.0</v>
      </c>
      <c r="J181" s="96" t="s">
        <v>1147</v>
      </c>
      <c r="L181" s="96" t="s">
        <v>1562</v>
      </c>
      <c r="M181" s="96" t="s">
        <v>1147</v>
      </c>
      <c r="O181" s="96" t="s">
        <v>1717</v>
      </c>
      <c r="P181" s="96" t="s">
        <v>1609</v>
      </c>
      <c r="Q181" s="96" t="s">
        <v>1639</v>
      </c>
      <c r="R181" s="96" t="s">
        <v>1644</v>
      </c>
      <c r="S181" s="96" t="s">
        <v>2133</v>
      </c>
      <c r="T181" s="96" t="s">
        <v>1568</v>
      </c>
    </row>
    <row r="182" ht="14.25" customHeight="1">
      <c r="A182" s="96" t="s">
        <v>2134</v>
      </c>
      <c r="D182" s="96" t="s">
        <v>1350</v>
      </c>
      <c r="E182" s="96" t="s">
        <v>1561</v>
      </c>
      <c r="F182" s="96">
        <v>2030.0</v>
      </c>
      <c r="G182" s="96" t="s">
        <v>1350</v>
      </c>
      <c r="H182" s="96" t="s">
        <v>1561</v>
      </c>
      <c r="I182" s="96">
        <v>2045.0</v>
      </c>
      <c r="J182" s="96" t="s">
        <v>1351</v>
      </c>
      <c r="K182" s="96">
        <v>2045.0</v>
      </c>
      <c r="L182" s="96" t="s">
        <v>1562</v>
      </c>
      <c r="M182" s="96" t="s">
        <v>1147</v>
      </c>
      <c r="O182" s="96" t="s">
        <v>1584</v>
      </c>
      <c r="P182" s="96" t="s">
        <v>1564</v>
      </c>
      <c r="Q182" s="96" t="s">
        <v>1580</v>
      </c>
      <c r="R182" s="96" t="s">
        <v>1637</v>
      </c>
      <c r="S182" s="96" t="s">
        <v>2135</v>
      </c>
      <c r="T182" s="96" t="s">
        <v>1568</v>
      </c>
    </row>
    <row r="183" ht="14.25" customHeight="1">
      <c r="A183" s="96" t="s">
        <v>2136</v>
      </c>
      <c r="B183" s="96" t="s">
        <v>2137</v>
      </c>
      <c r="C183" s="96" t="s">
        <v>2138</v>
      </c>
      <c r="D183" s="96" t="s">
        <v>1350</v>
      </c>
      <c r="E183" s="96" t="s">
        <v>1570</v>
      </c>
      <c r="F183" s="96" t="s">
        <v>1628</v>
      </c>
      <c r="J183" s="96" t="s">
        <v>1147</v>
      </c>
      <c r="L183" s="96" t="s">
        <v>41</v>
      </c>
      <c r="M183" s="96" t="s">
        <v>1147</v>
      </c>
      <c r="O183" s="96" t="s">
        <v>1717</v>
      </c>
      <c r="P183" s="96" t="s">
        <v>1609</v>
      </c>
      <c r="Q183" s="96" t="s">
        <v>1948</v>
      </c>
      <c r="R183" s="96" t="s">
        <v>1656</v>
      </c>
      <c r="S183" s="96" t="s">
        <v>2139</v>
      </c>
      <c r="T183" s="96" t="s">
        <v>1576</v>
      </c>
    </row>
    <row r="184" ht="14.25" customHeight="1">
      <c r="A184" s="96" t="s">
        <v>2140</v>
      </c>
      <c r="D184" s="96" t="s">
        <v>1350</v>
      </c>
      <c r="E184" s="96" t="s">
        <v>1561</v>
      </c>
      <c r="F184" s="96">
        <v>2030.0</v>
      </c>
      <c r="J184" s="96" t="s">
        <v>1351</v>
      </c>
      <c r="L184" s="96" t="s">
        <v>1562</v>
      </c>
      <c r="M184" s="96" t="s">
        <v>1351</v>
      </c>
      <c r="N184" s="96" t="s">
        <v>1666</v>
      </c>
      <c r="O184" s="96" t="s">
        <v>1578</v>
      </c>
      <c r="P184" s="96" t="s">
        <v>1579</v>
      </c>
      <c r="Q184" s="96" t="s">
        <v>1580</v>
      </c>
      <c r="R184" s="96" t="s">
        <v>1903</v>
      </c>
      <c r="S184" s="96" t="s">
        <v>2141</v>
      </c>
      <c r="T184" s="96" t="s">
        <v>1568</v>
      </c>
    </row>
    <row r="185" ht="14.25" customHeight="1">
      <c r="A185" s="96" t="s">
        <v>2142</v>
      </c>
      <c r="B185" s="96" t="s">
        <v>2143</v>
      </c>
      <c r="C185" s="96" t="s">
        <v>2144</v>
      </c>
      <c r="D185" s="96" t="s">
        <v>1355</v>
      </c>
      <c r="J185" s="96" t="s">
        <v>1147</v>
      </c>
      <c r="L185" s="96" t="s">
        <v>41</v>
      </c>
      <c r="M185" s="96" t="s">
        <v>1147</v>
      </c>
      <c r="O185" s="96" t="s">
        <v>1620</v>
      </c>
      <c r="P185" s="96" t="s">
        <v>1564</v>
      </c>
      <c r="Q185" s="96" t="s">
        <v>1636</v>
      </c>
      <c r="R185" s="96" t="s">
        <v>1676</v>
      </c>
    </row>
    <row r="186" ht="14.25" customHeight="1">
      <c r="A186" s="96" t="s">
        <v>2145</v>
      </c>
      <c r="B186" s="96" t="s">
        <v>2146</v>
      </c>
      <c r="D186" s="96" t="s">
        <v>1350</v>
      </c>
      <c r="E186" s="96" t="s">
        <v>1561</v>
      </c>
      <c r="F186" s="96">
        <v>2030.0</v>
      </c>
      <c r="J186" s="96" t="s">
        <v>1147</v>
      </c>
      <c r="L186" s="96" t="s">
        <v>1562</v>
      </c>
      <c r="M186" s="96" t="s">
        <v>1147</v>
      </c>
      <c r="O186" s="96" t="s">
        <v>1829</v>
      </c>
      <c r="P186" s="96" t="s">
        <v>1564</v>
      </c>
      <c r="Q186" s="96" t="s">
        <v>1610</v>
      </c>
      <c r="R186" s="96" t="s">
        <v>1793</v>
      </c>
      <c r="S186" s="96" t="s">
        <v>2147</v>
      </c>
      <c r="T186" s="96" t="s">
        <v>1568</v>
      </c>
    </row>
    <row r="187" ht="14.25" customHeight="1">
      <c r="A187" s="96" t="s">
        <v>2148</v>
      </c>
      <c r="D187" s="96" t="s">
        <v>1350</v>
      </c>
      <c r="E187" s="96" t="s">
        <v>1561</v>
      </c>
      <c r="F187" s="96">
        <v>2030.0</v>
      </c>
      <c r="J187" s="96" t="s">
        <v>1147</v>
      </c>
      <c r="L187" s="96" t="s">
        <v>1562</v>
      </c>
      <c r="M187" s="96" t="s">
        <v>1147</v>
      </c>
      <c r="O187" s="96" t="s">
        <v>1901</v>
      </c>
      <c r="P187" s="96" t="s">
        <v>1564</v>
      </c>
      <c r="Q187" s="96" t="s">
        <v>1610</v>
      </c>
      <c r="R187" s="96" t="s">
        <v>1594</v>
      </c>
      <c r="S187" s="96" t="s">
        <v>2149</v>
      </c>
      <c r="T187" s="96" t="s">
        <v>1568</v>
      </c>
    </row>
    <row r="188" ht="14.25" customHeight="1">
      <c r="A188" s="96" t="s">
        <v>2150</v>
      </c>
      <c r="B188" s="96" t="s">
        <v>2151</v>
      </c>
      <c r="C188" s="96" t="s">
        <v>2152</v>
      </c>
      <c r="D188" s="96" t="s">
        <v>1350</v>
      </c>
      <c r="E188" s="96" t="s">
        <v>1561</v>
      </c>
      <c r="F188" s="96" t="s">
        <v>1628</v>
      </c>
      <c r="G188" s="96" t="s">
        <v>1350</v>
      </c>
      <c r="H188" s="96" t="s">
        <v>1561</v>
      </c>
      <c r="I188" s="96" t="s">
        <v>1689</v>
      </c>
      <c r="J188" s="96" t="s">
        <v>1351</v>
      </c>
      <c r="K188" s="96" t="s">
        <v>1689</v>
      </c>
      <c r="L188" s="96" t="s">
        <v>41</v>
      </c>
      <c r="M188" s="96" t="s">
        <v>1351</v>
      </c>
      <c r="N188" s="96" t="s">
        <v>1621</v>
      </c>
      <c r="O188" s="96" t="s">
        <v>1578</v>
      </c>
      <c r="P188" s="96" t="s">
        <v>1579</v>
      </c>
      <c r="Q188" s="96" t="s">
        <v>1804</v>
      </c>
      <c r="R188" s="96" t="s">
        <v>1605</v>
      </c>
      <c r="S188" s="96" t="s">
        <v>2153</v>
      </c>
      <c r="T188" s="96" t="s">
        <v>1568</v>
      </c>
    </row>
    <row r="189" ht="14.25" customHeight="1">
      <c r="A189" s="96" t="s">
        <v>2154</v>
      </c>
      <c r="D189" s="96" t="s">
        <v>1350</v>
      </c>
      <c r="E189" s="96" t="s">
        <v>1561</v>
      </c>
      <c r="F189" s="96">
        <v>2030.0</v>
      </c>
      <c r="J189" s="96" t="s">
        <v>1147</v>
      </c>
      <c r="L189" s="96" t="s">
        <v>1562</v>
      </c>
      <c r="M189" s="96" t="s">
        <v>1147</v>
      </c>
      <c r="O189" s="96" t="s">
        <v>1584</v>
      </c>
      <c r="P189" s="96" t="s">
        <v>1564</v>
      </c>
      <c r="Q189" s="96" t="s">
        <v>1585</v>
      </c>
      <c r="R189" s="96" t="s">
        <v>1644</v>
      </c>
      <c r="S189" s="96" t="s">
        <v>2155</v>
      </c>
      <c r="T189" s="96" t="s">
        <v>1568</v>
      </c>
    </row>
    <row r="190" ht="14.25" customHeight="1">
      <c r="A190" s="96" t="s">
        <v>2156</v>
      </c>
      <c r="D190" s="96" t="s">
        <v>1372</v>
      </c>
      <c r="J190" s="96" t="s">
        <v>1147</v>
      </c>
      <c r="L190" s="96" t="s">
        <v>41</v>
      </c>
      <c r="M190" s="96" t="s">
        <v>1147</v>
      </c>
      <c r="O190" s="96" t="s">
        <v>2157</v>
      </c>
      <c r="P190" s="96" t="s">
        <v>1609</v>
      </c>
      <c r="Q190" s="96" t="s">
        <v>2158</v>
      </c>
      <c r="R190" s="96" t="s">
        <v>2159</v>
      </c>
      <c r="U190" s="96" t="s">
        <v>1742</v>
      </c>
    </row>
    <row r="191" ht="14.25" customHeight="1">
      <c r="A191" s="96" t="s">
        <v>2160</v>
      </c>
      <c r="D191" s="96" t="s">
        <v>1355</v>
      </c>
      <c r="J191" s="96" t="s">
        <v>1147</v>
      </c>
      <c r="L191" s="96" t="s">
        <v>41</v>
      </c>
      <c r="M191" s="96" t="s">
        <v>1147</v>
      </c>
      <c r="O191" s="96" t="s">
        <v>1578</v>
      </c>
      <c r="P191" s="96" t="s">
        <v>1579</v>
      </c>
      <c r="Q191" s="96" t="s">
        <v>1754</v>
      </c>
      <c r="R191" s="96" t="s">
        <v>1631</v>
      </c>
    </row>
    <row r="192" ht="14.25" customHeight="1">
      <c r="A192" s="96" t="s">
        <v>2161</v>
      </c>
      <c r="B192" s="96" t="s">
        <v>2162</v>
      </c>
      <c r="C192" s="96" t="s">
        <v>2163</v>
      </c>
      <c r="D192" s="96" t="s">
        <v>1350</v>
      </c>
      <c r="E192" s="96" t="s">
        <v>1561</v>
      </c>
      <c r="F192" s="96" t="s">
        <v>1628</v>
      </c>
      <c r="J192" s="96" t="s">
        <v>1147</v>
      </c>
      <c r="L192" s="96" t="s">
        <v>41</v>
      </c>
      <c r="M192" s="96" t="s">
        <v>1147</v>
      </c>
      <c r="O192" s="96" t="s">
        <v>1713</v>
      </c>
      <c r="P192" s="96" t="s">
        <v>1564</v>
      </c>
      <c r="Q192" s="96" t="s">
        <v>1655</v>
      </c>
      <c r="R192" s="96" t="s">
        <v>1605</v>
      </c>
      <c r="S192" s="96" t="s">
        <v>2164</v>
      </c>
      <c r="T192" s="96" t="s">
        <v>1568</v>
      </c>
    </row>
    <row r="193" ht="14.25" customHeight="1">
      <c r="A193" s="96" t="s">
        <v>2165</v>
      </c>
      <c r="C193" s="96" t="s">
        <v>2166</v>
      </c>
      <c r="D193" s="96" t="s">
        <v>1350</v>
      </c>
      <c r="E193" s="96" t="s">
        <v>1570</v>
      </c>
      <c r="F193" s="96">
        <v>2035.0</v>
      </c>
      <c r="J193" s="96" t="s">
        <v>1147</v>
      </c>
      <c r="L193" s="96" t="s">
        <v>41</v>
      </c>
      <c r="M193" s="96" t="s">
        <v>1147</v>
      </c>
      <c r="O193" s="96" t="s">
        <v>1703</v>
      </c>
      <c r="P193" s="96" t="s">
        <v>1564</v>
      </c>
      <c r="Q193" s="96" t="s">
        <v>1655</v>
      </c>
      <c r="R193" s="96" t="s">
        <v>1707</v>
      </c>
      <c r="S193" s="96" t="s">
        <v>2167</v>
      </c>
      <c r="T193" s="96" t="s">
        <v>1576</v>
      </c>
    </row>
    <row r="194" ht="14.25" customHeight="1">
      <c r="A194" s="96" t="s">
        <v>2168</v>
      </c>
      <c r="D194" s="96" t="s">
        <v>1355</v>
      </c>
      <c r="J194" s="96" t="s">
        <v>1351</v>
      </c>
      <c r="L194" s="96" t="s">
        <v>41</v>
      </c>
      <c r="M194" s="96" t="s">
        <v>1147</v>
      </c>
      <c r="O194" s="96" t="s">
        <v>2169</v>
      </c>
      <c r="P194" s="96" t="s">
        <v>1728</v>
      </c>
      <c r="Q194" s="96" t="s">
        <v>1655</v>
      </c>
      <c r="R194" s="96" t="s">
        <v>1699</v>
      </c>
    </row>
    <row r="195" ht="14.25" customHeight="1">
      <c r="A195" s="96" t="s">
        <v>2170</v>
      </c>
      <c r="D195" s="96" t="s">
        <v>1350</v>
      </c>
      <c r="E195" s="96" t="s">
        <v>1561</v>
      </c>
      <c r="F195" s="96">
        <v>2030.0</v>
      </c>
      <c r="J195" s="96" t="s">
        <v>1147</v>
      </c>
      <c r="L195" s="96" t="s">
        <v>1562</v>
      </c>
      <c r="M195" s="96" t="s">
        <v>1147</v>
      </c>
      <c r="O195" s="96" t="s">
        <v>1651</v>
      </c>
      <c r="P195" s="96" t="s">
        <v>1564</v>
      </c>
      <c r="Q195" s="96" t="s">
        <v>1679</v>
      </c>
      <c r="R195" s="96" t="s">
        <v>1591</v>
      </c>
      <c r="S195" s="96" t="s">
        <v>2171</v>
      </c>
      <c r="T195" s="96" t="s">
        <v>1568</v>
      </c>
    </row>
    <row r="196" ht="14.25" customHeight="1">
      <c r="A196" s="96" t="s">
        <v>2172</v>
      </c>
      <c r="D196" s="96" t="s">
        <v>1355</v>
      </c>
      <c r="J196" s="96" t="s">
        <v>1147</v>
      </c>
      <c r="L196" s="96" t="s">
        <v>41</v>
      </c>
      <c r="M196" s="96" t="s">
        <v>1147</v>
      </c>
      <c r="O196" s="96" t="s">
        <v>1829</v>
      </c>
      <c r="P196" s="96" t="s">
        <v>1564</v>
      </c>
      <c r="Q196" s="96" t="s">
        <v>1655</v>
      </c>
      <c r="R196" s="96" t="s">
        <v>1566</v>
      </c>
    </row>
    <row r="197" ht="14.25" customHeight="1">
      <c r="A197" s="96" t="s">
        <v>2173</v>
      </c>
      <c r="D197" s="96" t="s">
        <v>1355</v>
      </c>
      <c r="J197" s="96" t="s">
        <v>1147</v>
      </c>
      <c r="L197" s="96" t="s">
        <v>41</v>
      </c>
      <c r="M197" s="96" t="s">
        <v>1147</v>
      </c>
      <c r="O197" s="96" t="s">
        <v>1829</v>
      </c>
      <c r="P197" s="96" t="s">
        <v>1564</v>
      </c>
      <c r="Q197" s="96" t="s">
        <v>1655</v>
      </c>
      <c r="R197" s="96" t="s">
        <v>1623</v>
      </c>
    </row>
    <row r="198" ht="14.25" customHeight="1">
      <c r="A198" s="96" t="s">
        <v>2174</v>
      </c>
      <c r="C198" s="96" t="s">
        <v>2175</v>
      </c>
      <c r="D198" s="96" t="s">
        <v>1350</v>
      </c>
      <c r="E198" s="96" t="s">
        <v>1570</v>
      </c>
      <c r="F198" s="96" t="s">
        <v>2176</v>
      </c>
      <c r="J198" s="96" t="s">
        <v>1351</v>
      </c>
      <c r="L198" s="96" t="s">
        <v>41</v>
      </c>
      <c r="M198" s="96" t="s">
        <v>1351</v>
      </c>
      <c r="N198" s="96" t="s">
        <v>1971</v>
      </c>
      <c r="O198" s="96" t="s">
        <v>2054</v>
      </c>
      <c r="P198" s="96" t="s">
        <v>1579</v>
      </c>
      <c r="Q198" s="96" t="s">
        <v>1590</v>
      </c>
      <c r="R198" s="96" t="s">
        <v>1623</v>
      </c>
      <c r="S198" s="96" t="s">
        <v>2177</v>
      </c>
      <c r="T198" s="96" t="s">
        <v>1576</v>
      </c>
    </row>
    <row r="199" ht="14.25" customHeight="1">
      <c r="A199" s="96" t="s">
        <v>2178</v>
      </c>
      <c r="D199" s="96" t="s">
        <v>1355</v>
      </c>
      <c r="J199" s="96" t="s">
        <v>1147</v>
      </c>
      <c r="L199" s="96" t="s">
        <v>41</v>
      </c>
      <c r="M199" s="96" t="s">
        <v>1147</v>
      </c>
      <c r="O199" s="96" t="s">
        <v>1647</v>
      </c>
      <c r="P199" s="96" t="s">
        <v>1564</v>
      </c>
      <c r="Q199" s="96" t="s">
        <v>2005</v>
      </c>
      <c r="R199" s="96" t="s">
        <v>1566</v>
      </c>
    </row>
    <row r="200" ht="14.25" customHeight="1">
      <c r="A200" s="96" t="s">
        <v>2179</v>
      </c>
      <c r="B200" s="96" t="s">
        <v>2180</v>
      </c>
      <c r="D200" s="96" t="s">
        <v>1350</v>
      </c>
      <c r="E200" s="96" t="s">
        <v>1561</v>
      </c>
      <c r="F200" s="96">
        <v>2030.0</v>
      </c>
      <c r="J200" s="96" t="s">
        <v>1147</v>
      </c>
      <c r="L200" s="96" t="s">
        <v>41</v>
      </c>
      <c r="M200" s="96" t="s">
        <v>1351</v>
      </c>
      <c r="N200" s="96" t="s">
        <v>2181</v>
      </c>
      <c r="O200" s="96" t="s">
        <v>1925</v>
      </c>
      <c r="P200" s="96" t="s">
        <v>1728</v>
      </c>
      <c r="Q200" s="96" t="s">
        <v>1941</v>
      </c>
      <c r="R200" s="96" t="s">
        <v>2182</v>
      </c>
      <c r="S200" s="96" t="s">
        <v>2183</v>
      </c>
      <c r="T200" s="96" t="s">
        <v>1568</v>
      </c>
    </row>
    <row r="201" ht="14.25" customHeight="1">
      <c r="A201" s="96" t="s">
        <v>2184</v>
      </c>
      <c r="D201" s="96" t="s">
        <v>1355</v>
      </c>
      <c r="J201" s="96" t="s">
        <v>1351</v>
      </c>
      <c r="L201" s="96" t="s">
        <v>41</v>
      </c>
      <c r="M201" s="96" t="s">
        <v>1147</v>
      </c>
      <c r="O201" s="96" t="s">
        <v>1741</v>
      </c>
      <c r="P201" s="96" t="s">
        <v>1564</v>
      </c>
      <c r="Q201" s="96" t="s">
        <v>1820</v>
      </c>
      <c r="R201" s="96" t="s">
        <v>1605</v>
      </c>
    </row>
    <row r="202" ht="14.25" customHeight="1">
      <c r="A202" s="96" t="s">
        <v>2185</v>
      </c>
      <c r="B202" s="96" t="s">
        <v>2186</v>
      </c>
      <c r="C202" s="96" t="s">
        <v>2187</v>
      </c>
      <c r="D202" s="96" t="s">
        <v>1355</v>
      </c>
      <c r="J202" s="96" t="s">
        <v>1351</v>
      </c>
      <c r="L202" s="96" t="s">
        <v>41</v>
      </c>
      <c r="M202" s="96" t="s">
        <v>1351</v>
      </c>
      <c r="N202" s="96" t="s">
        <v>2023</v>
      </c>
      <c r="O202" s="96" t="s">
        <v>1672</v>
      </c>
      <c r="P202" s="96" t="s">
        <v>1564</v>
      </c>
      <c r="Q202" s="96" t="s">
        <v>2188</v>
      </c>
      <c r="R202" s="96" t="s">
        <v>2023</v>
      </c>
    </row>
    <row r="203" ht="14.25" customHeight="1">
      <c r="A203" s="96" t="s">
        <v>2189</v>
      </c>
      <c r="D203" s="96" t="s">
        <v>1350</v>
      </c>
      <c r="E203" s="96" t="s">
        <v>1561</v>
      </c>
      <c r="F203" s="96">
        <v>2030.0</v>
      </c>
      <c r="J203" s="96" t="s">
        <v>1147</v>
      </c>
      <c r="L203" s="96" t="s">
        <v>1562</v>
      </c>
      <c r="M203" s="96" t="s">
        <v>1147</v>
      </c>
      <c r="O203" s="96" t="s">
        <v>1741</v>
      </c>
      <c r="P203" s="96" t="s">
        <v>1564</v>
      </c>
      <c r="Q203" s="96" t="s">
        <v>1784</v>
      </c>
      <c r="R203" s="96" t="s">
        <v>1699</v>
      </c>
      <c r="S203" s="96" t="s">
        <v>2190</v>
      </c>
      <c r="T203" s="96" t="s">
        <v>1568</v>
      </c>
    </row>
    <row r="204" ht="14.25" customHeight="1">
      <c r="A204" s="96" t="s">
        <v>2191</v>
      </c>
      <c r="B204" s="96" t="s">
        <v>2192</v>
      </c>
      <c r="C204" s="96" t="s">
        <v>2193</v>
      </c>
      <c r="D204" s="96" t="s">
        <v>1350</v>
      </c>
      <c r="E204" s="96" t="s">
        <v>1561</v>
      </c>
      <c r="F204" s="96">
        <v>2030.0</v>
      </c>
      <c r="J204" s="96" t="s">
        <v>1147</v>
      </c>
      <c r="L204" s="96" t="s">
        <v>1629</v>
      </c>
      <c r="M204" s="96" t="s">
        <v>1147</v>
      </c>
      <c r="O204" s="96" t="s">
        <v>2194</v>
      </c>
      <c r="P204" s="96" t="s">
        <v>1609</v>
      </c>
      <c r="Q204" s="96" t="s">
        <v>1630</v>
      </c>
      <c r="R204" s="96" t="s">
        <v>1637</v>
      </c>
      <c r="S204" s="96" t="s">
        <v>2195</v>
      </c>
      <c r="T204" s="96" t="s">
        <v>1568</v>
      </c>
      <c r="U204" s="96" t="s">
        <v>2196</v>
      </c>
    </row>
    <row r="205" ht="14.25" customHeight="1">
      <c r="A205" s="96" t="s">
        <v>2197</v>
      </c>
      <c r="B205" s="96" t="s">
        <v>2198</v>
      </c>
      <c r="C205" s="96" t="s">
        <v>2199</v>
      </c>
      <c r="D205" s="96" t="s">
        <v>1350</v>
      </c>
      <c r="E205" s="96" t="s">
        <v>1561</v>
      </c>
      <c r="F205" s="96">
        <v>2030.0</v>
      </c>
      <c r="J205" s="96" t="s">
        <v>1147</v>
      </c>
      <c r="L205" s="96" t="s">
        <v>1629</v>
      </c>
      <c r="M205" s="96" t="s">
        <v>1147</v>
      </c>
      <c r="O205" s="96" t="s">
        <v>1669</v>
      </c>
      <c r="P205" s="96" t="s">
        <v>1564</v>
      </c>
      <c r="Q205" s="96" t="s">
        <v>1630</v>
      </c>
      <c r="R205" s="96" t="s">
        <v>1712</v>
      </c>
      <c r="S205" s="96" t="s">
        <v>2200</v>
      </c>
      <c r="T205" s="96" t="s">
        <v>1568</v>
      </c>
    </row>
    <row r="206" ht="14.25" customHeight="1">
      <c r="A206" s="96" t="s">
        <v>2201</v>
      </c>
      <c r="D206" s="96" t="s">
        <v>1355</v>
      </c>
      <c r="J206" s="96" t="s">
        <v>1351</v>
      </c>
      <c r="L206" s="96" t="s">
        <v>41</v>
      </c>
      <c r="M206" s="96" t="s">
        <v>1147</v>
      </c>
      <c r="O206" s="96" t="s">
        <v>1664</v>
      </c>
      <c r="P206" s="96" t="s">
        <v>1564</v>
      </c>
      <c r="Q206" s="96" t="s">
        <v>1639</v>
      </c>
      <c r="R206" s="96" t="s">
        <v>1644</v>
      </c>
    </row>
    <row r="207" ht="14.25" customHeight="1">
      <c r="A207" s="96" t="s">
        <v>2202</v>
      </c>
      <c r="D207" s="96" t="s">
        <v>1350</v>
      </c>
      <c r="E207" s="96" t="s">
        <v>1561</v>
      </c>
      <c r="F207" s="96">
        <v>2030.0</v>
      </c>
      <c r="J207" s="96" t="s">
        <v>1147</v>
      </c>
      <c r="L207" s="96" t="s">
        <v>1562</v>
      </c>
      <c r="M207" s="96" t="s">
        <v>1147</v>
      </c>
      <c r="O207" s="96" t="s">
        <v>1717</v>
      </c>
      <c r="P207" s="96" t="s">
        <v>1609</v>
      </c>
      <c r="Q207" s="96" t="s">
        <v>1756</v>
      </c>
      <c r="R207" s="96" t="s">
        <v>1597</v>
      </c>
      <c r="S207" s="96" t="s">
        <v>2203</v>
      </c>
      <c r="T207" s="96" t="s">
        <v>1568</v>
      </c>
    </row>
    <row r="208" ht="14.25" customHeight="1">
      <c r="A208" s="96" t="s">
        <v>2204</v>
      </c>
      <c r="D208" s="96" t="s">
        <v>1350</v>
      </c>
      <c r="E208" s="96" t="s">
        <v>1561</v>
      </c>
      <c r="F208" s="96">
        <v>2030.0</v>
      </c>
      <c r="J208" s="96" t="s">
        <v>1147</v>
      </c>
      <c r="L208" s="96" t="s">
        <v>1562</v>
      </c>
      <c r="M208" s="96" t="s">
        <v>1147</v>
      </c>
      <c r="O208" s="96" t="s">
        <v>1717</v>
      </c>
      <c r="P208" s="96" t="s">
        <v>1609</v>
      </c>
      <c r="Q208" s="96" t="s">
        <v>2015</v>
      </c>
      <c r="R208" s="96" t="s">
        <v>1615</v>
      </c>
      <c r="S208" s="96" t="s">
        <v>2205</v>
      </c>
      <c r="T208" s="96" t="s">
        <v>1568</v>
      </c>
    </row>
    <row r="209" ht="14.25" customHeight="1">
      <c r="A209" s="96" t="s">
        <v>2206</v>
      </c>
      <c r="D209" s="96" t="s">
        <v>1372</v>
      </c>
      <c r="J209" s="96" t="s">
        <v>1351</v>
      </c>
      <c r="L209" s="96" t="s">
        <v>41</v>
      </c>
      <c r="M209" s="96" t="s">
        <v>1351</v>
      </c>
      <c r="N209" s="96" t="s">
        <v>1574</v>
      </c>
      <c r="O209" s="96" t="s">
        <v>1584</v>
      </c>
      <c r="P209" s="96" t="s">
        <v>1564</v>
      </c>
      <c r="Q209" s="96" t="s">
        <v>1585</v>
      </c>
      <c r="R209" s="96" t="s">
        <v>1574</v>
      </c>
    </row>
    <row r="210" ht="14.25" customHeight="1">
      <c r="A210" s="96" t="s">
        <v>2207</v>
      </c>
      <c r="D210" s="96" t="s">
        <v>1350</v>
      </c>
      <c r="E210" s="96" t="s">
        <v>1561</v>
      </c>
      <c r="F210" s="96">
        <v>2030.0</v>
      </c>
      <c r="J210" s="96" t="s">
        <v>1147</v>
      </c>
      <c r="L210" s="96" t="s">
        <v>1562</v>
      </c>
      <c r="M210" s="96" t="s">
        <v>1147</v>
      </c>
      <c r="O210" s="96" t="s">
        <v>1717</v>
      </c>
      <c r="P210" s="96" t="s">
        <v>1609</v>
      </c>
      <c r="Q210" s="96" t="s">
        <v>1735</v>
      </c>
      <c r="R210" s="96" t="s">
        <v>1637</v>
      </c>
      <c r="S210" s="96" t="s">
        <v>2208</v>
      </c>
    </row>
    <row r="211" ht="14.25" customHeight="1">
      <c r="A211" s="96" t="s">
        <v>2209</v>
      </c>
      <c r="D211" s="96" t="s">
        <v>1350</v>
      </c>
      <c r="E211" s="96" t="s">
        <v>1561</v>
      </c>
      <c r="F211" s="96">
        <v>2030.0</v>
      </c>
      <c r="J211" s="96" t="s">
        <v>1147</v>
      </c>
      <c r="L211" s="96" t="s">
        <v>1562</v>
      </c>
      <c r="M211" s="96" t="s">
        <v>1147</v>
      </c>
      <c r="O211" s="96" t="s">
        <v>1717</v>
      </c>
      <c r="P211" s="96" t="s">
        <v>1609</v>
      </c>
      <c r="Q211" s="96" t="s">
        <v>2210</v>
      </c>
      <c r="R211" s="96" t="s">
        <v>1615</v>
      </c>
      <c r="S211" s="96" t="s">
        <v>2211</v>
      </c>
      <c r="T211" s="96" t="s">
        <v>1568</v>
      </c>
    </row>
    <row r="212" ht="14.25" customHeight="1">
      <c r="A212" s="96" t="s">
        <v>2212</v>
      </c>
      <c r="C212" s="96" t="s">
        <v>2213</v>
      </c>
      <c r="D212" s="96" t="s">
        <v>1350</v>
      </c>
      <c r="E212" s="96" t="s">
        <v>1561</v>
      </c>
      <c r="F212" s="96">
        <v>2030.0</v>
      </c>
      <c r="J212" s="96" t="s">
        <v>1147</v>
      </c>
      <c r="L212" s="96" t="s">
        <v>41</v>
      </c>
      <c r="M212" s="96" t="s">
        <v>1351</v>
      </c>
      <c r="N212" s="96" t="s">
        <v>1697</v>
      </c>
      <c r="O212" s="96" t="s">
        <v>1703</v>
      </c>
      <c r="P212" s="96" t="s">
        <v>1564</v>
      </c>
      <c r="Q212" s="96" t="s">
        <v>1675</v>
      </c>
      <c r="R212" s="96" t="s">
        <v>1581</v>
      </c>
      <c r="S212" s="96" t="s">
        <v>2214</v>
      </c>
      <c r="T212" s="96" t="s">
        <v>1568</v>
      </c>
    </row>
    <row r="213" ht="14.25" customHeight="1">
      <c r="A213" s="96" t="s">
        <v>2215</v>
      </c>
      <c r="C213" s="96" t="s">
        <v>2216</v>
      </c>
      <c r="D213" s="96" t="s">
        <v>1350</v>
      </c>
      <c r="E213" s="96" t="s">
        <v>1561</v>
      </c>
      <c r="F213" s="96">
        <v>2030.0</v>
      </c>
      <c r="G213" s="96" t="s">
        <v>1350</v>
      </c>
      <c r="H213" s="96" t="s">
        <v>1561</v>
      </c>
      <c r="I213" s="96">
        <v>2050.0</v>
      </c>
      <c r="J213" s="96" t="s">
        <v>1351</v>
      </c>
      <c r="K213" s="96">
        <v>2050.0</v>
      </c>
      <c r="L213" s="96" t="s">
        <v>41</v>
      </c>
      <c r="M213" s="96" t="s">
        <v>1351</v>
      </c>
      <c r="N213" s="96" t="s">
        <v>1589</v>
      </c>
      <c r="O213" s="96" t="s">
        <v>1829</v>
      </c>
      <c r="P213" s="96" t="s">
        <v>1564</v>
      </c>
      <c r="Q213" s="96" t="s">
        <v>1941</v>
      </c>
      <c r="R213" s="96" t="s">
        <v>1594</v>
      </c>
      <c r="S213" s="96" t="s">
        <v>2217</v>
      </c>
      <c r="T213" s="96" t="s">
        <v>1568</v>
      </c>
    </row>
    <row r="214" ht="14.25" customHeight="1">
      <c r="A214" s="96" t="s">
        <v>2218</v>
      </c>
      <c r="D214" s="96" t="s">
        <v>1350</v>
      </c>
      <c r="E214" s="96" t="s">
        <v>1561</v>
      </c>
      <c r="F214" s="96">
        <v>2030.0</v>
      </c>
      <c r="J214" s="96" t="s">
        <v>1147</v>
      </c>
      <c r="L214" s="96" t="s">
        <v>1562</v>
      </c>
      <c r="M214" s="96" t="s">
        <v>1147</v>
      </c>
      <c r="O214" s="96" t="s">
        <v>1717</v>
      </c>
      <c r="P214" s="96" t="s">
        <v>1609</v>
      </c>
      <c r="Q214" s="96" t="s">
        <v>2015</v>
      </c>
      <c r="R214" s="96" t="s">
        <v>1637</v>
      </c>
      <c r="S214" s="96" t="s">
        <v>2219</v>
      </c>
      <c r="T214" s="96" t="s">
        <v>1568</v>
      </c>
    </row>
    <row r="215" ht="14.25" customHeight="1">
      <c r="A215" s="96" t="s">
        <v>2220</v>
      </c>
      <c r="D215" s="96" t="s">
        <v>1350</v>
      </c>
      <c r="E215" s="96" t="s">
        <v>1561</v>
      </c>
      <c r="F215" s="96">
        <v>2030.0</v>
      </c>
      <c r="J215" s="96" t="s">
        <v>1147</v>
      </c>
      <c r="L215" s="96" t="s">
        <v>1562</v>
      </c>
      <c r="M215" s="96" t="s">
        <v>1147</v>
      </c>
      <c r="O215" s="96" t="s">
        <v>1717</v>
      </c>
      <c r="P215" s="96" t="s">
        <v>1609</v>
      </c>
      <c r="Q215" s="96" t="s">
        <v>1756</v>
      </c>
      <c r="R215" s="96" t="s">
        <v>1615</v>
      </c>
      <c r="S215" s="96" t="s">
        <v>2221</v>
      </c>
      <c r="T215" s="96" t="s">
        <v>1568</v>
      </c>
    </row>
    <row r="216" ht="14.25" customHeight="1">
      <c r="A216" s="96" t="s">
        <v>2222</v>
      </c>
      <c r="D216" s="96" t="s">
        <v>1350</v>
      </c>
      <c r="E216" s="96" t="s">
        <v>1561</v>
      </c>
      <c r="F216" s="96">
        <v>2030.0</v>
      </c>
      <c r="J216" s="96" t="s">
        <v>1147</v>
      </c>
      <c r="L216" s="96" t="s">
        <v>1562</v>
      </c>
      <c r="M216" s="96" t="s">
        <v>1147</v>
      </c>
      <c r="O216" s="96" t="s">
        <v>1717</v>
      </c>
      <c r="P216" s="96" t="s">
        <v>1609</v>
      </c>
      <c r="Q216" s="96" t="s">
        <v>2223</v>
      </c>
      <c r="R216" s="96" t="s">
        <v>1712</v>
      </c>
      <c r="S216" s="96" t="s">
        <v>2224</v>
      </c>
      <c r="T216" s="96" t="s">
        <v>1568</v>
      </c>
    </row>
    <row r="217" ht="14.25" customHeight="1">
      <c r="A217" s="96" t="s">
        <v>2225</v>
      </c>
      <c r="B217" s="96" t="s">
        <v>2226</v>
      </c>
      <c r="C217" s="96" t="s">
        <v>2227</v>
      </c>
      <c r="D217" s="96" t="s">
        <v>1350</v>
      </c>
      <c r="E217" s="96" t="s">
        <v>1570</v>
      </c>
      <c r="F217" s="96" t="s">
        <v>1628</v>
      </c>
      <c r="J217" s="96" t="s">
        <v>1147</v>
      </c>
      <c r="L217" s="96" t="s">
        <v>41</v>
      </c>
      <c r="M217" s="96" t="s">
        <v>1147</v>
      </c>
      <c r="O217" s="96" t="s">
        <v>1703</v>
      </c>
      <c r="P217" s="96" t="s">
        <v>1564</v>
      </c>
      <c r="Q217" s="96" t="s">
        <v>2228</v>
      </c>
      <c r="R217" s="96" t="s">
        <v>1656</v>
      </c>
      <c r="S217" s="96" t="s">
        <v>2229</v>
      </c>
      <c r="T217" s="96" t="s">
        <v>1576</v>
      </c>
    </row>
    <row r="218" ht="14.25" customHeight="1">
      <c r="A218" s="96" t="s">
        <v>2230</v>
      </c>
      <c r="C218" s="96" t="s">
        <v>2231</v>
      </c>
      <c r="D218" s="96" t="s">
        <v>1350</v>
      </c>
      <c r="E218" s="96" t="s">
        <v>1570</v>
      </c>
      <c r="F218" s="96" t="s">
        <v>1628</v>
      </c>
      <c r="J218" s="96" t="s">
        <v>1147</v>
      </c>
      <c r="L218" s="96" t="s">
        <v>41</v>
      </c>
      <c r="M218" s="96" t="s">
        <v>1147</v>
      </c>
      <c r="O218" s="96" t="s">
        <v>1703</v>
      </c>
      <c r="P218" s="96" t="s">
        <v>1564</v>
      </c>
      <c r="Q218" s="96" t="s">
        <v>2228</v>
      </c>
      <c r="R218" s="96" t="s">
        <v>1656</v>
      </c>
      <c r="S218" s="96" t="s">
        <v>2232</v>
      </c>
      <c r="T218" s="96" t="s">
        <v>1576</v>
      </c>
    </row>
    <row r="219" ht="14.25" customHeight="1">
      <c r="A219" s="96" t="s">
        <v>2233</v>
      </c>
      <c r="B219" s="96" t="s">
        <v>2234</v>
      </c>
      <c r="C219" s="96" t="s">
        <v>2235</v>
      </c>
      <c r="D219" s="96" t="s">
        <v>1350</v>
      </c>
      <c r="E219" s="96" t="s">
        <v>1570</v>
      </c>
      <c r="F219" s="96">
        <v>2035.0</v>
      </c>
      <c r="J219" s="96" t="s">
        <v>1147</v>
      </c>
      <c r="L219" s="96" t="s">
        <v>41</v>
      </c>
      <c r="M219" s="96" t="s">
        <v>1147</v>
      </c>
      <c r="O219" s="96" t="s">
        <v>1703</v>
      </c>
      <c r="P219" s="96" t="s">
        <v>1564</v>
      </c>
      <c r="Q219" s="96" t="s">
        <v>1636</v>
      </c>
      <c r="R219" s="96" t="s">
        <v>1926</v>
      </c>
      <c r="S219" s="96" t="s">
        <v>2236</v>
      </c>
      <c r="T219" s="96" t="s">
        <v>1576</v>
      </c>
    </row>
    <row r="220" ht="14.25" customHeight="1">
      <c r="A220" s="96" t="s">
        <v>2237</v>
      </c>
      <c r="B220" s="96" t="s">
        <v>2238</v>
      </c>
      <c r="D220" s="96" t="s">
        <v>1350</v>
      </c>
      <c r="E220" s="96" t="s">
        <v>1570</v>
      </c>
      <c r="F220" s="96">
        <v>2030.0</v>
      </c>
      <c r="J220" s="96" t="s">
        <v>1147</v>
      </c>
      <c r="L220" s="96" t="s">
        <v>41</v>
      </c>
      <c r="M220" s="96" t="s">
        <v>1147</v>
      </c>
      <c r="O220" s="96" t="s">
        <v>1602</v>
      </c>
      <c r="P220" s="96" t="s">
        <v>1603</v>
      </c>
      <c r="Q220" s="96" t="s">
        <v>2228</v>
      </c>
      <c r="R220" s="96" t="s">
        <v>1690</v>
      </c>
      <c r="S220" s="96" t="s">
        <v>2239</v>
      </c>
      <c r="T220" s="96" t="s">
        <v>1576</v>
      </c>
    </row>
    <row r="221" ht="14.25" customHeight="1">
      <c r="A221" s="96" t="s">
        <v>2240</v>
      </c>
      <c r="D221" s="96" t="s">
        <v>1350</v>
      </c>
      <c r="E221" s="96" t="s">
        <v>1561</v>
      </c>
      <c r="F221" s="96">
        <v>2030.0</v>
      </c>
      <c r="J221" s="96" t="s">
        <v>1147</v>
      </c>
      <c r="L221" s="96" t="s">
        <v>1562</v>
      </c>
      <c r="M221" s="96" t="s">
        <v>1147</v>
      </c>
      <c r="O221" s="96" t="s">
        <v>1672</v>
      </c>
      <c r="P221" s="96" t="s">
        <v>1564</v>
      </c>
      <c r="Q221" s="96" t="s">
        <v>1593</v>
      </c>
      <c r="R221" s="96" t="s">
        <v>1615</v>
      </c>
      <c r="S221" s="96" t="s">
        <v>2241</v>
      </c>
      <c r="T221" s="96" t="s">
        <v>1568</v>
      </c>
    </row>
    <row r="222" ht="14.25" customHeight="1">
      <c r="A222" s="96" t="s">
        <v>2242</v>
      </c>
      <c r="B222" s="96" t="s">
        <v>2243</v>
      </c>
      <c r="C222" s="96" t="s">
        <v>2244</v>
      </c>
      <c r="D222" s="96" t="s">
        <v>1350</v>
      </c>
      <c r="E222" s="96" t="s">
        <v>1561</v>
      </c>
      <c r="F222" s="96">
        <v>2030.0</v>
      </c>
      <c r="J222" s="96" t="s">
        <v>1147</v>
      </c>
      <c r="L222" s="96" t="s">
        <v>41</v>
      </c>
      <c r="M222" s="96" t="s">
        <v>1147</v>
      </c>
      <c r="O222" s="96" t="s">
        <v>1578</v>
      </c>
      <c r="P222" s="96" t="s">
        <v>1579</v>
      </c>
      <c r="Q222" s="96" t="s">
        <v>1897</v>
      </c>
      <c r="R222" s="96" t="s">
        <v>1841</v>
      </c>
      <c r="S222" s="96" t="s">
        <v>2245</v>
      </c>
      <c r="T222" s="96" t="s">
        <v>1568</v>
      </c>
    </row>
    <row r="223" ht="14.25" customHeight="1">
      <c r="A223" s="96" t="s">
        <v>2246</v>
      </c>
      <c r="B223" s="96" t="s">
        <v>2247</v>
      </c>
      <c r="C223" s="96" t="s">
        <v>2248</v>
      </c>
      <c r="D223" s="96" t="s">
        <v>1350</v>
      </c>
      <c r="E223" s="96" t="s">
        <v>1561</v>
      </c>
      <c r="F223" s="96">
        <v>2030.0</v>
      </c>
      <c r="J223" s="96" t="s">
        <v>1147</v>
      </c>
      <c r="L223" s="96" t="s">
        <v>41</v>
      </c>
      <c r="M223" s="96" t="s">
        <v>1147</v>
      </c>
      <c r="O223" s="96" t="s">
        <v>1647</v>
      </c>
      <c r="P223" s="96" t="s">
        <v>1564</v>
      </c>
      <c r="Q223" s="96" t="s">
        <v>2114</v>
      </c>
      <c r="R223" s="96" t="s">
        <v>1597</v>
      </c>
      <c r="S223" s="96" t="s">
        <v>2249</v>
      </c>
      <c r="T223" s="96" t="s">
        <v>1568</v>
      </c>
    </row>
    <row r="224" ht="14.25" customHeight="1">
      <c r="A224" s="96" t="s">
        <v>2250</v>
      </c>
      <c r="C224" s="96" t="s">
        <v>2251</v>
      </c>
      <c r="D224" s="96" t="s">
        <v>1350</v>
      </c>
      <c r="E224" s="96" t="s">
        <v>1570</v>
      </c>
      <c r="F224" s="96">
        <v>2030.0</v>
      </c>
      <c r="J224" s="96" t="s">
        <v>1147</v>
      </c>
      <c r="L224" s="96" t="s">
        <v>1562</v>
      </c>
      <c r="M224" s="96" t="s">
        <v>1147</v>
      </c>
      <c r="O224" s="96" t="s">
        <v>1578</v>
      </c>
      <c r="P224" s="96" t="s">
        <v>1579</v>
      </c>
      <c r="Q224" s="96" t="s">
        <v>1580</v>
      </c>
      <c r="R224" s="96" t="s">
        <v>1574</v>
      </c>
      <c r="S224" s="96" t="s">
        <v>2252</v>
      </c>
      <c r="T224" s="96" t="s">
        <v>1576</v>
      </c>
    </row>
    <row r="225" ht="14.25" customHeight="1">
      <c r="A225" s="96" t="s">
        <v>2253</v>
      </c>
      <c r="D225" s="96" t="s">
        <v>1355</v>
      </c>
      <c r="J225" s="96" t="s">
        <v>1351</v>
      </c>
      <c r="L225" s="96" t="s">
        <v>41</v>
      </c>
      <c r="M225" s="96" t="s">
        <v>1147</v>
      </c>
      <c r="O225" s="96" t="s">
        <v>1893</v>
      </c>
      <c r="P225" s="96" t="s">
        <v>1603</v>
      </c>
      <c r="Q225" s="96" t="s">
        <v>1639</v>
      </c>
      <c r="R225" s="96" t="s">
        <v>1676</v>
      </c>
    </row>
    <row r="226" ht="14.25" customHeight="1">
      <c r="A226" s="96" t="s">
        <v>2254</v>
      </c>
      <c r="D226" s="96" t="s">
        <v>1355</v>
      </c>
      <c r="J226" s="96" t="s">
        <v>1351</v>
      </c>
      <c r="L226" s="96" t="s">
        <v>41</v>
      </c>
      <c r="M226" s="96" t="s">
        <v>1147</v>
      </c>
      <c r="O226" s="96" t="s">
        <v>1578</v>
      </c>
      <c r="P226" s="96" t="s">
        <v>1579</v>
      </c>
      <c r="Q226" s="96" t="s">
        <v>1756</v>
      </c>
      <c r="R226" s="96" t="s">
        <v>1581</v>
      </c>
    </row>
    <row r="227" ht="14.25" customHeight="1">
      <c r="A227" s="96" t="s">
        <v>2255</v>
      </c>
      <c r="D227" s="96" t="s">
        <v>1372</v>
      </c>
      <c r="J227" s="96" t="s">
        <v>1147</v>
      </c>
      <c r="L227" s="96" t="s">
        <v>41</v>
      </c>
      <c r="M227" s="96" t="s">
        <v>1147</v>
      </c>
      <c r="O227" s="96" t="s">
        <v>1791</v>
      </c>
      <c r="P227" s="96" t="s">
        <v>1609</v>
      </c>
      <c r="Q227" s="96" t="s">
        <v>1756</v>
      </c>
      <c r="R227" s="96" t="s">
        <v>2256</v>
      </c>
      <c r="U227" s="96" t="s">
        <v>1742</v>
      </c>
    </row>
    <row r="228" ht="14.25" customHeight="1">
      <c r="A228" s="96" t="s">
        <v>2257</v>
      </c>
      <c r="D228" s="96" t="s">
        <v>1350</v>
      </c>
      <c r="E228" s="96" t="s">
        <v>1561</v>
      </c>
      <c r="F228" s="96">
        <v>2030.0</v>
      </c>
      <c r="J228" s="96" t="s">
        <v>1147</v>
      </c>
      <c r="L228" s="96" t="s">
        <v>1562</v>
      </c>
      <c r="M228" s="96" t="s">
        <v>1147</v>
      </c>
      <c r="O228" s="96" t="s">
        <v>1812</v>
      </c>
      <c r="P228" s="96" t="s">
        <v>1609</v>
      </c>
      <c r="Q228" s="96" t="s">
        <v>1604</v>
      </c>
      <c r="R228" s="96" t="s">
        <v>1591</v>
      </c>
      <c r="S228" s="96" t="s">
        <v>2258</v>
      </c>
      <c r="T228" s="96" t="s">
        <v>1568</v>
      </c>
    </row>
    <row r="229" ht="14.25" customHeight="1">
      <c r="A229" s="96" t="s">
        <v>2259</v>
      </c>
      <c r="D229" s="96" t="s">
        <v>1355</v>
      </c>
      <c r="J229" s="96" t="s">
        <v>1351</v>
      </c>
      <c r="L229" s="96" t="s">
        <v>41</v>
      </c>
      <c r="M229" s="96" t="s">
        <v>1147</v>
      </c>
      <c r="O229" s="96" t="s">
        <v>1584</v>
      </c>
      <c r="P229" s="96" t="s">
        <v>1564</v>
      </c>
      <c r="Q229" s="96" t="s">
        <v>2223</v>
      </c>
      <c r="R229" s="96" t="s">
        <v>1631</v>
      </c>
    </row>
    <row r="230" ht="14.25" customHeight="1">
      <c r="A230" s="96" t="s">
        <v>2260</v>
      </c>
      <c r="D230" s="96" t="s">
        <v>1350</v>
      </c>
      <c r="E230" s="96" t="s">
        <v>1561</v>
      </c>
      <c r="F230" s="96">
        <v>2030.0</v>
      </c>
      <c r="J230" s="96" t="s">
        <v>1147</v>
      </c>
      <c r="L230" s="96" t="s">
        <v>1562</v>
      </c>
      <c r="M230" s="96" t="s">
        <v>1147</v>
      </c>
      <c r="O230" s="96" t="s">
        <v>1717</v>
      </c>
      <c r="P230" s="96" t="s">
        <v>1609</v>
      </c>
      <c r="Q230" s="96" t="s">
        <v>1800</v>
      </c>
      <c r="R230" s="96" t="s">
        <v>1589</v>
      </c>
      <c r="S230" s="96" t="s">
        <v>2261</v>
      </c>
      <c r="T230" s="96" t="s">
        <v>1568</v>
      </c>
    </row>
    <row r="231" ht="14.25" customHeight="1">
      <c r="A231" s="96" t="s">
        <v>2262</v>
      </c>
      <c r="D231" s="96" t="s">
        <v>1350</v>
      </c>
      <c r="E231" s="96" t="s">
        <v>1561</v>
      </c>
      <c r="F231" s="96">
        <v>2030.0</v>
      </c>
      <c r="J231" s="96" t="s">
        <v>1147</v>
      </c>
      <c r="L231" s="96" t="s">
        <v>1562</v>
      </c>
      <c r="M231" s="96" t="s">
        <v>1147</v>
      </c>
      <c r="O231" s="96" t="s">
        <v>1717</v>
      </c>
      <c r="P231" s="96" t="s">
        <v>1609</v>
      </c>
      <c r="Q231" s="96" t="s">
        <v>1639</v>
      </c>
      <c r="R231" s="96" t="s">
        <v>1594</v>
      </c>
      <c r="S231" s="96" t="s">
        <v>2263</v>
      </c>
      <c r="T231" s="96" t="s">
        <v>1568</v>
      </c>
    </row>
    <row r="232" ht="14.25" customHeight="1">
      <c r="A232" s="96" t="s">
        <v>2264</v>
      </c>
      <c r="D232" s="96" t="s">
        <v>1350</v>
      </c>
      <c r="E232" s="96" t="s">
        <v>1561</v>
      </c>
      <c r="F232" s="96">
        <v>2030.0</v>
      </c>
      <c r="J232" s="96" t="s">
        <v>1147</v>
      </c>
      <c r="L232" s="96" t="s">
        <v>1562</v>
      </c>
      <c r="M232" s="96" t="s">
        <v>1147</v>
      </c>
      <c r="O232" s="96" t="s">
        <v>1717</v>
      </c>
      <c r="P232" s="96" t="s">
        <v>1609</v>
      </c>
      <c r="Q232" s="96" t="s">
        <v>1639</v>
      </c>
      <c r="R232" s="96" t="s">
        <v>1637</v>
      </c>
      <c r="S232" s="96" t="s">
        <v>2265</v>
      </c>
      <c r="T232" s="96" t="s">
        <v>1568</v>
      </c>
    </row>
    <row r="233" ht="14.25" customHeight="1">
      <c r="A233" s="96" t="s">
        <v>2266</v>
      </c>
      <c r="B233" s="96" t="s">
        <v>2267</v>
      </c>
      <c r="C233" s="96" t="s">
        <v>2268</v>
      </c>
      <c r="D233" s="96" t="s">
        <v>1350</v>
      </c>
      <c r="E233" s="96" t="s">
        <v>1561</v>
      </c>
      <c r="F233" s="96" t="s">
        <v>2176</v>
      </c>
      <c r="J233" s="96" t="s">
        <v>1147</v>
      </c>
      <c r="L233" s="96" t="s">
        <v>41</v>
      </c>
      <c r="M233" s="96" t="s">
        <v>1147</v>
      </c>
      <c r="N233" s="96" t="s">
        <v>1673</v>
      </c>
      <c r="O233" s="96" t="s">
        <v>1717</v>
      </c>
      <c r="P233" s="96" t="s">
        <v>1609</v>
      </c>
      <c r="Q233" s="96" t="s">
        <v>2015</v>
      </c>
      <c r="R233" s="96" t="s">
        <v>1581</v>
      </c>
      <c r="S233" s="96" t="s">
        <v>2269</v>
      </c>
      <c r="T233" s="96" t="s">
        <v>1568</v>
      </c>
    </row>
    <row r="234" ht="14.25" customHeight="1">
      <c r="A234" s="96" t="s">
        <v>2270</v>
      </c>
      <c r="B234" s="96" t="s">
        <v>2271</v>
      </c>
      <c r="D234" s="96" t="s">
        <v>1355</v>
      </c>
      <c r="J234" s="96" t="s">
        <v>1351</v>
      </c>
      <c r="L234" s="96" t="s">
        <v>41</v>
      </c>
      <c r="M234" s="96" t="s">
        <v>1351</v>
      </c>
      <c r="N234" s="96" t="s">
        <v>1926</v>
      </c>
      <c r="O234" s="96" t="s">
        <v>2272</v>
      </c>
      <c r="P234" s="96" t="s">
        <v>1609</v>
      </c>
      <c r="Q234" s="96" t="s">
        <v>1580</v>
      </c>
      <c r="R234" s="96" t="s">
        <v>1926</v>
      </c>
    </row>
    <row r="235" ht="14.25" customHeight="1">
      <c r="A235" s="96" t="s">
        <v>2273</v>
      </c>
      <c r="D235" s="96" t="s">
        <v>1350</v>
      </c>
      <c r="E235" s="96" t="s">
        <v>1561</v>
      </c>
      <c r="F235" s="96">
        <v>2030.0</v>
      </c>
      <c r="J235" s="96" t="s">
        <v>1147</v>
      </c>
      <c r="L235" s="96" t="s">
        <v>1562</v>
      </c>
      <c r="M235" s="96" t="s">
        <v>1147</v>
      </c>
      <c r="O235" s="96" t="s">
        <v>1584</v>
      </c>
      <c r="P235" s="96" t="s">
        <v>1564</v>
      </c>
      <c r="Q235" s="96" t="s">
        <v>1590</v>
      </c>
      <c r="R235" s="96" t="s">
        <v>1605</v>
      </c>
      <c r="S235" s="96" t="s">
        <v>2274</v>
      </c>
      <c r="T235" s="96" t="s">
        <v>1568</v>
      </c>
    </row>
    <row r="236" ht="14.25" customHeight="1">
      <c r="A236" s="96" t="s">
        <v>2275</v>
      </c>
      <c r="D236" s="96" t="s">
        <v>1355</v>
      </c>
      <c r="J236" s="96" t="s">
        <v>1147</v>
      </c>
      <c r="L236" s="96" t="s">
        <v>41</v>
      </c>
      <c r="M236" s="96" t="s">
        <v>1351</v>
      </c>
      <c r="N236" s="96" t="s">
        <v>2098</v>
      </c>
      <c r="O236" s="96" t="s">
        <v>1727</v>
      </c>
      <c r="P236" s="96" t="s">
        <v>1728</v>
      </c>
      <c r="Q236" s="96" t="s">
        <v>1590</v>
      </c>
      <c r="R236" s="96" t="s">
        <v>2098</v>
      </c>
    </row>
    <row r="237" ht="14.25" customHeight="1">
      <c r="A237" s="96" t="s">
        <v>2276</v>
      </c>
      <c r="B237" s="96" t="s">
        <v>2277</v>
      </c>
      <c r="C237" s="96" t="s">
        <v>2278</v>
      </c>
      <c r="D237" s="96" t="s">
        <v>1350</v>
      </c>
      <c r="E237" s="96" t="s">
        <v>1561</v>
      </c>
      <c r="F237" s="96">
        <v>2030.0</v>
      </c>
      <c r="J237" s="96" t="s">
        <v>1351</v>
      </c>
      <c r="L237" s="96" t="s">
        <v>41</v>
      </c>
      <c r="M237" s="96" t="s">
        <v>1351</v>
      </c>
      <c r="N237" s="96" t="s">
        <v>2030</v>
      </c>
      <c r="O237" s="96" t="s">
        <v>1717</v>
      </c>
      <c r="P237" s="96" t="s">
        <v>1609</v>
      </c>
      <c r="Q237" s="96" t="s">
        <v>1590</v>
      </c>
      <c r="R237" s="96" t="s">
        <v>2030</v>
      </c>
      <c r="S237" s="96" t="s">
        <v>2279</v>
      </c>
      <c r="T237" s="96" t="s">
        <v>1568</v>
      </c>
    </row>
    <row r="238" ht="14.25" customHeight="1">
      <c r="A238" s="96" t="s">
        <v>2280</v>
      </c>
      <c r="D238" s="96" t="s">
        <v>1350</v>
      </c>
      <c r="E238" s="96" t="s">
        <v>1561</v>
      </c>
      <c r="F238" s="96">
        <v>2030.0</v>
      </c>
      <c r="J238" s="96" t="s">
        <v>1147</v>
      </c>
      <c r="L238" s="96" t="s">
        <v>1629</v>
      </c>
      <c r="M238" s="96" t="s">
        <v>1147</v>
      </c>
      <c r="O238" s="96" t="s">
        <v>1563</v>
      </c>
      <c r="P238" s="96" t="s">
        <v>1564</v>
      </c>
      <c r="Q238" s="96" t="s">
        <v>1630</v>
      </c>
      <c r="R238" s="96" t="s">
        <v>1793</v>
      </c>
      <c r="S238" s="96" t="s">
        <v>2281</v>
      </c>
      <c r="T238" s="96" t="s">
        <v>1568</v>
      </c>
    </row>
    <row r="239" ht="14.25" customHeight="1">
      <c r="A239" s="96" t="s">
        <v>2282</v>
      </c>
      <c r="B239" s="96" t="s">
        <v>2283</v>
      </c>
      <c r="C239" s="96" t="s">
        <v>2284</v>
      </c>
      <c r="D239" s="96" t="s">
        <v>1355</v>
      </c>
      <c r="J239" s="96" t="s">
        <v>1351</v>
      </c>
      <c r="L239" s="96" t="s">
        <v>41</v>
      </c>
      <c r="M239" s="96" t="s">
        <v>1351</v>
      </c>
      <c r="N239" s="96" t="s">
        <v>1619</v>
      </c>
      <c r="O239" s="96" t="s">
        <v>1578</v>
      </c>
      <c r="P239" s="96" t="s">
        <v>1579</v>
      </c>
      <c r="Q239" s="96" t="s">
        <v>1610</v>
      </c>
      <c r="R239" s="96" t="s">
        <v>1619</v>
      </c>
    </row>
    <row r="240" ht="14.25" customHeight="1">
      <c r="A240" s="96" t="s">
        <v>2285</v>
      </c>
      <c r="D240" s="96" t="s">
        <v>1350</v>
      </c>
      <c r="E240" s="96" t="s">
        <v>1561</v>
      </c>
      <c r="F240" s="96">
        <v>2030.0</v>
      </c>
      <c r="J240" s="96" t="s">
        <v>1147</v>
      </c>
      <c r="L240" s="96" t="s">
        <v>1562</v>
      </c>
      <c r="M240" s="96" t="s">
        <v>1147</v>
      </c>
      <c r="O240" s="96" t="s">
        <v>1717</v>
      </c>
      <c r="P240" s="96" t="s">
        <v>1609</v>
      </c>
      <c r="Q240" s="96" t="s">
        <v>1756</v>
      </c>
      <c r="R240" s="96" t="s">
        <v>1566</v>
      </c>
      <c r="S240" s="96" t="s">
        <v>2286</v>
      </c>
      <c r="T240" s="96" t="s">
        <v>1568</v>
      </c>
    </row>
    <row r="241" ht="14.25" customHeight="1">
      <c r="A241" s="96" t="s">
        <v>2287</v>
      </c>
      <c r="B241" s="96" t="s">
        <v>2288</v>
      </c>
      <c r="C241" s="96" t="s">
        <v>2289</v>
      </c>
      <c r="D241" s="96" t="s">
        <v>1355</v>
      </c>
      <c r="J241" s="96" t="s">
        <v>1147</v>
      </c>
      <c r="L241" s="96" t="s">
        <v>41</v>
      </c>
      <c r="M241" s="96" t="s">
        <v>1147</v>
      </c>
      <c r="O241" s="96" t="s">
        <v>1812</v>
      </c>
      <c r="P241" s="96" t="s">
        <v>1609</v>
      </c>
      <c r="Q241" s="96" t="s">
        <v>1862</v>
      </c>
      <c r="R241" s="96" t="s">
        <v>1712</v>
      </c>
    </row>
    <row r="242" ht="14.25" customHeight="1">
      <c r="A242" s="96" t="s">
        <v>2290</v>
      </c>
      <c r="D242" s="96" t="s">
        <v>1355</v>
      </c>
      <c r="J242" s="96" t="s">
        <v>1351</v>
      </c>
      <c r="L242" s="96" t="s">
        <v>41</v>
      </c>
      <c r="M242" s="96" t="s">
        <v>1351</v>
      </c>
      <c r="N242" s="96" t="s">
        <v>1707</v>
      </c>
      <c r="O242" s="96" t="s">
        <v>1812</v>
      </c>
      <c r="P242" s="96" t="s">
        <v>1609</v>
      </c>
      <c r="Q242" s="96" t="s">
        <v>1886</v>
      </c>
      <c r="R242" s="96" t="s">
        <v>1707</v>
      </c>
    </row>
    <row r="243" ht="14.25" customHeight="1">
      <c r="A243" s="96" t="s">
        <v>2291</v>
      </c>
      <c r="D243" s="96" t="s">
        <v>1355</v>
      </c>
      <c r="J243" s="96" t="s">
        <v>1351</v>
      </c>
      <c r="L243" s="96" t="s">
        <v>41</v>
      </c>
      <c r="M243" s="96" t="s">
        <v>1147</v>
      </c>
      <c r="O243" s="96" t="s">
        <v>1664</v>
      </c>
      <c r="P243" s="96" t="s">
        <v>1564</v>
      </c>
      <c r="Q243" s="96" t="s">
        <v>1639</v>
      </c>
      <c r="R243" s="96" t="s">
        <v>1690</v>
      </c>
    </row>
    <row r="244" ht="14.25" customHeight="1">
      <c r="A244" s="96" t="s">
        <v>2292</v>
      </c>
      <c r="B244" s="96" t="s">
        <v>2293</v>
      </c>
      <c r="C244" s="96" t="s">
        <v>2294</v>
      </c>
      <c r="D244" s="96" t="s">
        <v>1355</v>
      </c>
      <c r="J244" s="96" t="s">
        <v>1351</v>
      </c>
      <c r="L244" s="96" t="s">
        <v>1629</v>
      </c>
      <c r="M244" s="96" t="s">
        <v>1351</v>
      </c>
      <c r="N244" s="96" t="s">
        <v>1971</v>
      </c>
      <c r="O244" s="96" t="s">
        <v>1664</v>
      </c>
      <c r="P244" s="96" t="s">
        <v>1564</v>
      </c>
      <c r="Q244" s="96" t="s">
        <v>1630</v>
      </c>
      <c r="R244" s="96" t="s">
        <v>1971</v>
      </c>
      <c r="U244" s="96" t="s">
        <v>2094</v>
      </c>
    </row>
    <row r="245" ht="14.25" customHeight="1">
      <c r="A245" s="96" t="s">
        <v>2295</v>
      </c>
      <c r="B245" s="96" t="s">
        <v>2296</v>
      </c>
      <c r="D245" s="96" t="s">
        <v>1355</v>
      </c>
      <c r="J245" s="96" t="s">
        <v>1351</v>
      </c>
      <c r="L245" s="96" t="s">
        <v>41</v>
      </c>
      <c r="M245" s="96" t="s">
        <v>1147</v>
      </c>
      <c r="O245" s="96" t="s">
        <v>1664</v>
      </c>
      <c r="P245" s="96" t="s">
        <v>1564</v>
      </c>
      <c r="Q245" s="96" t="s">
        <v>1639</v>
      </c>
      <c r="R245" s="96" t="s">
        <v>1690</v>
      </c>
    </row>
    <row r="246" ht="14.25" customHeight="1">
      <c r="A246" s="96" t="s">
        <v>2297</v>
      </c>
      <c r="B246" s="96" t="s">
        <v>2298</v>
      </c>
      <c r="D246" s="96" t="s">
        <v>1372</v>
      </c>
      <c r="J246" s="96" t="s">
        <v>1351</v>
      </c>
      <c r="L246" s="96" t="s">
        <v>41</v>
      </c>
      <c r="M246" s="96" t="s">
        <v>1351</v>
      </c>
      <c r="N246" s="96" t="s">
        <v>2023</v>
      </c>
      <c r="O246" s="96" t="s">
        <v>1791</v>
      </c>
      <c r="P246" s="96" t="s">
        <v>1609</v>
      </c>
      <c r="Q246" s="96" t="s">
        <v>1610</v>
      </c>
      <c r="R246" s="96" t="s">
        <v>2023</v>
      </c>
    </row>
    <row r="247" ht="14.25" customHeight="1">
      <c r="A247" s="96" t="s">
        <v>2299</v>
      </c>
      <c r="D247" s="96" t="s">
        <v>1355</v>
      </c>
      <c r="J247" s="96" t="s">
        <v>1147</v>
      </c>
      <c r="L247" s="96" t="s">
        <v>41</v>
      </c>
      <c r="M247" s="96" t="s">
        <v>1147</v>
      </c>
      <c r="O247" s="96" t="s">
        <v>1812</v>
      </c>
      <c r="P247" s="96" t="s">
        <v>1564</v>
      </c>
      <c r="Q247" s="96" t="s">
        <v>1675</v>
      </c>
      <c r="R247" s="96" t="s">
        <v>1623</v>
      </c>
    </row>
    <row r="248" ht="14.25" customHeight="1">
      <c r="A248" s="96" t="s">
        <v>2300</v>
      </c>
      <c r="C248" s="96" t="s">
        <v>2301</v>
      </c>
      <c r="D248" s="96" t="s">
        <v>1355</v>
      </c>
      <c r="J248" s="96" t="s">
        <v>1351</v>
      </c>
      <c r="L248" s="96" t="s">
        <v>41</v>
      </c>
      <c r="M248" s="96" t="s">
        <v>1147</v>
      </c>
      <c r="O248" s="96" t="s">
        <v>1741</v>
      </c>
      <c r="P248" s="96" t="s">
        <v>1564</v>
      </c>
      <c r="Q248" s="96" t="s">
        <v>1580</v>
      </c>
      <c r="R248" s="96" t="s">
        <v>1637</v>
      </c>
    </row>
    <row r="249" ht="14.25" customHeight="1">
      <c r="A249" s="96" t="s">
        <v>2302</v>
      </c>
      <c r="D249" s="96" t="s">
        <v>1350</v>
      </c>
      <c r="E249" s="96" t="s">
        <v>1570</v>
      </c>
      <c r="F249" s="96">
        <v>2030.0</v>
      </c>
      <c r="J249" s="96" t="s">
        <v>1147</v>
      </c>
      <c r="L249" s="96" t="s">
        <v>1562</v>
      </c>
      <c r="M249" s="96" t="s">
        <v>1147</v>
      </c>
      <c r="O249" s="96" t="s">
        <v>1717</v>
      </c>
      <c r="P249" s="96" t="s">
        <v>1609</v>
      </c>
      <c r="Q249" s="96" t="s">
        <v>1886</v>
      </c>
      <c r="R249" s="96" t="s">
        <v>2023</v>
      </c>
      <c r="S249" s="96" t="s">
        <v>2303</v>
      </c>
      <c r="T249" s="96" t="s">
        <v>1576</v>
      </c>
    </row>
    <row r="250" ht="14.25" customHeight="1">
      <c r="A250" s="96" t="s">
        <v>2304</v>
      </c>
      <c r="D250" s="96" t="s">
        <v>1350</v>
      </c>
      <c r="E250" s="96" t="s">
        <v>1561</v>
      </c>
      <c r="F250" s="96">
        <v>2030.0</v>
      </c>
      <c r="G250" s="96" t="s">
        <v>1350</v>
      </c>
      <c r="H250" s="96" t="s">
        <v>1561</v>
      </c>
      <c r="I250" s="96">
        <v>2050.0</v>
      </c>
      <c r="J250" s="96" t="s">
        <v>1351</v>
      </c>
      <c r="K250" s="96">
        <v>2050.0</v>
      </c>
      <c r="L250" s="96" t="s">
        <v>1562</v>
      </c>
      <c r="M250" s="96" t="s">
        <v>1147</v>
      </c>
      <c r="O250" s="96" t="s">
        <v>1563</v>
      </c>
      <c r="P250" s="96" t="s">
        <v>1564</v>
      </c>
      <c r="Q250" s="96" t="s">
        <v>1756</v>
      </c>
      <c r="R250" s="96" t="s">
        <v>1699</v>
      </c>
      <c r="S250" s="96" t="s">
        <v>2305</v>
      </c>
      <c r="T250" s="96" t="s">
        <v>1568</v>
      </c>
    </row>
    <row r="251" ht="14.25" customHeight="1">
      <c r="A251" s="96" t="s">
        <v>2306</v>
      </c>
      <c r="D251" s="96" t="s">
        <v>1355</v>
      </c>
      <c r="J251" s="96" t="s">
        <v>1351</v>
      </c>
      <c r="L251" s="96" t="s">
        <v>41</v>
      </c>
      <c r="M251" s="96" t="s">
        <v>1351</v>
      </c>
      <c r="N251" s="96" t="s">
        <v>1623</v>
      </c>
      <c r="O251" s="96" t="s">
        <v>1812</v>
      </c>
      <c r="P251" s="96" t="s">
        <v>1609</v>
      </c>
      <c r="Q251" s="96" t="s">
        <v>2015</v>
      </c>
      <c r="R251" s="96" t="s">
        <v>1623</v>
      </c>
    </row>
    <row r="252" ht="14.25" customHeight="1">
      <c r="A252" s="96" t="s">
        <v>2307</v>
      </c>
      <c r="D252" s="96" t="s">
        <v>1350</v>
      </c>
      <c r="E252" s="96" t="s">
        <v>1561</v>
      </c>
      <c r="F252" s="96">
        <v>2030.0</v>
      </c>
      <c r="J252" s="96" t="s">
        <v>1147</v>
      </c>
      <c r="L252" s="96" t="s">
        <v>1562</v>
      </c>
      <c r="M252" s="96" t="s">
        <v>1147</v>
      </c>
      <c r="O252" s="96" t="s">
        <v>1584</v>
      </c>
      <c r="P252" s="96" t="s">
        <v>1564</v>
      </c>
      <c r="Q252" s="96" t="s">
        <v>1639</v>
      </c>
      <c r="R252" s="96" t="s">
        <v>1597</v>
      </c>
      <c r="S252" s="96" t="s">
        <v>2308</v>
      </c>
      <c r="T252" s="96" t="s">
        <v>1568</v>
      </c>
    </row>
    <row r="253" ht="14.25" customHeight="1">
      <c r="A253" s="96" t="s">
        <v>2309</v>
      </c>
      <c r="B253" s="96" t="s">
        <v>2310</v>
      </c>
      <c r="C253" s="96" t="s">
        <v>2311</v>
      </c>
      <c r="D253" s="96" t="s">
        <v>1350</v>
      </c>
      <c r="E253" s="96" t="s">
        <v>1561</v>
      </c>
      <c r="F253" s="96">
        <v>2030.0</v>
      </c>
      <c r="J253" s="96" t="s">
        <v>1147</v>
      </c>
      <c r="L253" s="96" t="s">
        <v>41</v>
      </c>
      <c r="M253" s="96" t="s">
        <v>1351</v>
      </c>
      <c r="N253" s="96" t="s">
        <v>1779</v>
      </c>
      <c r="O253" s="96" t="s">
        <v>1647</v>
      </c>
      <c r="P253" s="96" t="s">
        <v>1564</v>
      </c>
      <c r="Q253" s="96" t="s">
        <v>1636</v>
      </c>
      <c r="R253" s="96" t="s">
        <v>1619</v>
      </c>
      <c r="S253" s="96" t="s">
        <v>2312</v>
      </c>
      <c r="T253" s="96" t="s">
        <v>1568</v>
      </c>
    </row>
    <row r="254" ht="14.25" customHeight="1">
      <c r="A254" s="96" t="s">
        <v>2313</v>
      </c>
      <c r="D254" s="96" t="s">
        <v>1355</v>
      </c>
      <c r="J254" s="96" t="s">
        <v>1351</v>
      </c>
      <c r="L254" s="96" t="s">
        <v>41</v>
      </c>
      <c r="M254" s="96" t="s">
        <v>1147</v>
      </c>
      <c r="O254" s="96" t="s">
        <v>2314</v>
      </c>
      <c r="P254" s="96" t="s">
        <v>1609</v>
      </c>
      <c r="Q254" s="96" t="s">
        <v>1675</v>
      </c>
      <c r="R254" s="96" t="s">
        <v>1676</v>
      </c>
    </row>
    <row r="255" ht="14.25" customHeight="1">
      <c r="A255" s="96" t="s">
        <v>2315</v>
      </c>
      <c r="D255" s="96" t="s">
        <v>1355</v>
      </c>
      <c r="J255" s="96" t="s">
        <v>1351</v>
      </c>
      <c r="L255" s="96" t="s">
        <v>41</v>
      </c>
      <c r="M255" s="96" t="s">
        <v>1351</v>
      </c>
      <c r="N255" s="96" t="s">
        <v>2023</v>
      </c>
      <c r="O255" s="96" t="s">
        <v>2314</v>
      </c>
      <c r="P255" s="96" t="s">
        <v>1609</v>
      </c>
      <c r="Q255" s="96" t="s">
        <v>1675</v>
      </c>
      <c r="R255" s="96" t="s">
        <v>2023</v>
      </c>
    </row>
    <row r="256" ht="14.25" customHeight="1">
      <c r="A256" s="96" t="s">
        <v>2316</v>
      </c>
      <c r="D256" s="96" t="s">
        <v>1355</v>
      </c>
      <c r="J256" s="96" t="s">
        <v>1351</v>
      </c>
      <c r="L256" s="96" t="s">
        <v>41</v>
      </c>
      <c r="M256" s="96" t="s">
        <v>1351</v>
      </c>
      <c r="N256" s="96" t="s">
        <v>1621</v>
      </c>
      <c r="O256" s="96" t="s">
        <v>2314</v>
      </c>
      <c r="P256" s="96" t="s">
        <v>1609</v>
      </c>
      <c r="Q256" s="96" t="s">
        <v>1675</v>
      </c>
      <c r="R256" s="96" t="s">
        <v>1621</v>
      </c>
    </row>
    <row r="257" ht="14.25" customHeight="1">
      <c r="A257" s="96" t="s">
        <v>2317</v>
      </c>
      <c r="B257" s="96" t="s">
        <v>2318</v>
      </c>
      <c r="C257" s="96" t="s">
        <v>2319</v>
      </c>
      <c r="D257" s="96" t="s">
        <v>1355</v>
      </c>
      <c r="J257" s="96" t="s">
        <v>1147</v>
      </c>
      <c r="L257" s="96" t="s">
        <v>41</v>
      </c>
      <c r="M257" s="96" t="s">
        <v>1147</v>
      </c>
      <c r="O257" s="96" t="s">
        <v>1672</v>
      </c>
      <c r="P257" s="96" t="s">
        <v>1564</v>
      </c>
      <c r="Q257" s="96" t="s">
        <v>1630</v>
      </c>
      <c r="R257" s="96" t="s">
        <v>1566</v>
      </c>
    </row>
    <row r="258" ht="14.25" customHeight="1">
      <c r="A258" s="96" t="s">
        <v>2320</v>
      </c>
      <c r="D258" s="96" t="s">
        <v>1350</v>
      </c>
      <c r="E258" s="96" t="s">
        <v>1561</v>
      </c>
      <c r="F258" s="96">
        <v>2030.0</v>
      </c>
      <c r="G258" s="96" t="s">
        <v>1350</v>
      </c>
      <c r="H258" s="96" t="s">
        <v>1561</v>
      </c>
      <c r="I258" s="96">
        <v>2050.0</v>
      </c>
      <c r="J258" s="96" t="s">
        <v>1351</v>
      </c>
      <c r="K258" s="96">
        <v>2050.0</v>
      </c>
      <c r="L258" s="96" t="s">
        <v>41</v>
      </c>
      <c r="M258" s="96" t="s">
        <v>1351</v>
      </c>
      <c r="N258" s="96" t="s">
        <v>2321</v>
      </c>
      <c r="O258" s="96" t="s">
        <v>2194</v>
      </c>
      <c r="P258" s="96" t="s">
        <v>1609</v>
      </c>
      <c r="Q258" s="96" t="s">
        <v>1580</v>
      </c>
      <c r="R258" s="96" t="s">
        <v>1566</v>
      </c>
      <c r="S258" s="96" t="s">
        <v>2322</v>
      </c>
      <c r="T258" s="96" t="s">
        <v>1568</v>
      </c>
    </row>
    <row r="259" ht="14.25" customHeight="1">
      <c r="A259" s="96" t="s">
        <v>2323</v>
      </c>
      <c r="D259" s="96" t="s">
        <v>1350</v>
      </c>
      <c r="E259" s="96" t="s">
        <v>1570</v>
      </c>
      <c r="F259" s="96">
        <v>2030.0</v>
      </c>
      <c r="J259" s="96" t="s">
        <v>1147</v>
      </c>
      <c r="L259" s="96" t="s">
        <v>41</v>
      </c>
      <c r="M259" s="96" t="s">
        <v>1147</v>
      </c>
      <c r="O259" s="96" t="s">
        <v>2324</v>
      </c>
      <c r="P259" s="96" t="s">
        <v>1609</v>
      </c>
      <c r="Q259" s="96" t="s">
        <v>1593</v>
      </c>
      <c r="R259" s="96" t="s">
        <v>1712</v>
      </c>
      <c r="S259" s="96" t="s">
        <v>2325</v>
      </c>
      <c r="T259" s="96" t="s">
        <v>1576</v>
      </c>
    </row>
    <row r="260" ht="14.25" customHeight="1">
      <c r="A260" s="96" t="s">
        <v>2326</v>
      </c>
      <c r="B260" s="96" t="s">
        <v>2327</v>
      </c>
      <c r="D260" s="96" t="s">
        <v>1355</v>
      </c>
      <c r="J260" s="96" t="s">
        <v>1147</v>
      </c>
      <c r="L260" s="96" t="s">
        <v>41</v>
      </c>
      <c r="M260" s="96" t="s">
        <v>1147</v>
      </c>
      <c r="O260" s="96" t="s">
        <v>1578</v>
      </c>
      <c r="P260" s="96" t="s">
        <v>1579</v>
      </c>
      <c r="Q260" s="96" t="s">
        <v>1756</v>
      </c>
      <c r="R260" s="96" t="s">
        <v>1581</v>
      </c>
    </row>
    <row r="261" ht="14.25" customHeight="1">
      <c r="A261" s="96" t="s">
        <v>2328</v>
      </c>
      <c r="B261" s="96" t="s">
        <v>2329</v>
      </c>
      <c r="C261" s="96" t="s">
        <v>2330</v>
      </c>
      <c r="D261" s="96" t="s">
        <v>1355</v>
      </c>
      <c r="J261" s="96" t="s">
        <v>1147</v>
      </c>
      <c r="L261" s="96" t="s">
        <v>1629</v>
      </c>
      <c r="M261" s="96" t="s">
        <v>1147</v>
      </c>
      <c r="O261" s="96" t="s">
        <v>1812</v>
      </c>
      <c r="P261" s="96" t="s">
        <v>1609</v>
      </c>
      <c r="Q261" s="96" t="s">
        <v>1630</v>
      </c>
      <c r="R261" s="96" t="s">
        <v>1924</v>
      </c>
      <c r="U261" s="96" t="s">
        <v>2331</v>
      </c>
    </row>
    <row r="262" ht="14.25" customHeight="1">
      <c r="A262" s="96" t="s">
        <v>2332</v>
      </c>
      <c r="D262" s="96" t="s">
        <v>1350</v>
      </c>
      <c r="E262" s="96" t="s">
        <v>1561</v>
      </c>
      <c r="F262" s="96">
        <v>2030.0</v>
      </c>
      <c r="J262" s="96" t="s">
        <v>1147</v>
      </c>
      <c r="L262" s="96" t="s">
        <v>1562</v>
      </c>
      <c r="M262" s="96" t="s">
        <v>1147</v>
      </c>
      <c r="O262" s="96" t="s">
        <v>1845</v>
      </c>
      <c r="P262" s="96" t="s">
        <v>1564</v>
      </c>
      <c r="Q262" s="96" t="s">
        <v>1756</v>
      </c>
      <c r="R262" s="96" t="s">
        <v>1623</v>
      </c>
      <c r="S262" s="96" t="s">
        <v>2333</v>
      </c>
      <c r="T262" s="96" t="s">
        <v>1568</v>
      </c>
    </row>
    <row r="263" ht="14.25" customHeight="1">
      <c r="A263" s="96" t="s">
        <v>2334</v>
      </c>
      <c r="C263" s="96" t="s">
        <v>2335</v>
      </c>
      <c r="D263" s="96" t="s">
        <v>1372</v>
      </c>
      <c r="J263" s="96" t="s">
        <v>1147</v>
      </c>
      <c r="L263" s="96" t="s">
        <v>41</v>
      </c>
      <c r="M263" s="96" t="s">
        <v>1147</v>
      </c>
      <c r="O263" s="96" t="s">
        <v>1584</v>
      </c>
      <c r="P263" s="96" t="s">
        <v>1564</v>
      </c>
      <c r="Q263" s="96" t="s">
        <v>1655</v>
      </c>
      <c r="R263" s="96" t="s">
        <v>1740</v>
      </c>
      <c r="U263" s="96" t="s">
        <v>1742</v>
      </c>
    </row>
    <row r="264" ht="14.25" customHeight="1">
      <c r="A264" s="96" t="s">
        <v>2336</v>
      </c>
      <c r="B264" s="96" t="s">
        <v>2337</v>
      </c>
      <c r="C264" s="96" t="s">
        <v>2338</v>
      </c>
      <c r="D264" s="96" t="s">
        <v>1350</v>
      </c>
      <c r="E264" s="96" t="s">
        <v>1561</v>
      </c>
      <c r="F264" s="96">
        <v>2030.0</v>
      </c>
      <c r="J264" s="96" t="s">
        <v>1147</v>
      </c>
      <c r="L264" s="96" t="s">
        <v>41</v>
      </c>
      <c r="M264" s="96" t="s">
        <v>1147</v>
      </c>
      <c r="O264" s="96" t="s">
        <v>1578</v>
      </c>
      <c r="P264" s="96" t="s">
        <v>1579</v>
      </c>
      <c r="Q264" s="96" t="s">
        <v>1685</v>
      </c>
      <c r="R264" s="96" t="s">
        <v>2023</v>
      </c>
      <c r="S264" s="96" t="s">
        <v>2339</v>
      </c>
      <c r="T264" s="96" t="s">
        <v>1568</v>
      </c>
    </row>
    <row r="265" ht="14.25" customHeight="1">
      <c r="A265" s="96" t="s">
        <v>2340</v>
      </c>
      <c r="D265" s="96" t="s">
        <v>1350</v>
      </c>
      <c r="E265" s="96" t="s">
        <v>1561</v>
      </c>
      <c r="F265" s="96">
        <v>2030.0</v>
      </c>
      <c r="J265" s="96" t="s">
        <v>1147</v>
      </c>
      <c r="L265" s="96" t="s">
        <v>1562</v>
      </c>
      <c r="M265" s="96" t="s">
        <v>1147</v>
      </c>
      <c r="O265" s="96" t="s">
        <v>1845</v>
      </c>
      <c r="P265" s="96" t="s">
        <v>1564</v>
      </c>
      <c r="Q265" s="96" t="s">
        <v>1756</v>
      </c>
      <c r="R265" s="96" t="s">
        <v>1648</v>
      </c>
      <c r="S265" s="96" t="s">
        <v>2341</v>
      </c>
      <c r="T265" s="96" t="s">
        <v>1568</v>
      </c>
    </row>
    <row r="266" ht="14.25" customHeight="1">
      <c r="A266" s="96" t="s">
        <v>2342</v>
      </c>
      <c r="D266" s="96" t="s">
        <v>1350</v>
      </c>
      <c r="E266" s="96" t="s">
        <v>1561</v>
      </c>
      <c r="F266" s="96">
        <v>2030.0</v>
      </c>
      <c r="J266" s="96" t="s">
        <v>1147</v>
      </c>
      <c r="L266" s="96" t="s">
        <v>1562</v>
      </c>
      <c r="M266" s="96" t="s">
        <v>1147</v>
      </c>
      <c r="O266" s="96" t="s">
        <v>1845</v>
      </c>
      <c r="P266" s="96" t="s">
        <v>1564</v>
      </c>
      <c r="Q266" s="96" t="s">
        <v>2005</v>
      </c>
      <c r="R266" s="96" t="s">
        <v>1648</v>
      </c>
      <c r="S266" s="96" t="s">
        <v>2343</v>
      </c>
      <c r="T266" s="96" t="s">
        <v>1568</v>
      </c>
    </row>
    <row r="267" ht="14.25" customHeight="1">
      <c r="A267" s="96" t="s">
        <v>2344</v>
      </c>
      <c r="C267" s="96" t="s">
        <v>2345</v>
      </c>
      <c r="D267" s="96" t="s">
        <v>1372</v>
      </c>
      <c r="J267" s="96" t="s">
        <v>1147</v>
      </c>
      <c r="L267" s="96" t="s">
        <v>41</v>
      </c>
      <c r="M267" s="96" t="s">
        <v>1351</v>
      </c>
      <c r="N267" s="96" t="s">
        <v>1666</v>
      </c>
      <c r="O267" s="96" t="s">
        <v>1614</v>
      </c>
      <c r="P267" s="96" t="s">
        <v>1609</v>
      </c>
      <c r="Q267" s="96" t="s">
        <v>1754</v>
      </c>
      <c r="R267" s="96" t="s">
        <v>1666</v>
      </c>
    </row>
    <row r="268" ht="14.25" customHeight="1">
      <c r="A268" s="96" t="s">
        <v>2346</v>
      </c>
      <c r="C268" s="96" t="s">
        <v>2347</v>
      </c>
      <c r="D268" s="96" t="s">
        <v>1350</v>
      </c>
      <c r="E268" s="96" t="s">
        <v>1561</v>
      </c>
      <c r="F268" s="96">
        <v>2030.0</v>
      </c>
      <c r="J268" s="96" t="s">
        <v>1147</v>
      </c>
      <c r="L268" s="96" t="s">
        <v>41</v>
      </c>
      <c r="M268" s="96" t="s">
        <v>1147</v>
      </c>
      <c r="O268" s="96" t="s">
        <v>1584</v>
      </c>
      <c r="P268" s="96" t="s">
        <v>1564</v>
      </c>
      <c r="Q268" s="96" t="s">
        <v>1610</v>
      </c>
      <c r="R268" s="96" t="s">
        <v>1637</v>
      </c>
      <c r="S268" s="96" t="s">
        <v>2348</v>
      </c>
      <c r="T268" s="96" t="s">
        <v>1568</v>
      </c>
    </row>
    <row r="269" ht="14.25" customHeight="1">
      <c r="A269" s="96" t="s">
        <v>2349</v>
      </c>
      <c r="B269" s="96" t="s">
        <v>2350</v>
      </c>
      <c r="C269" s="96" t="s">
        <v>2351</v>
      </c>
      <c r="D269" s="96" t="s">
        <v>1355</v>
      </c>
      <c r="J269" s="96" t="s">
        <v>1351</v>
      </c>
      <c r="L269" s="96" t="s">
        <v>41</v>
      </c>
      <c r="M269" s="96" t="s">
        <v>1351</v>
      </c>
      <c r="N269" s="96" t="s">
        <v>2098</v>
      </c>
      <c r="O269" s="96" t="s">
        <v>1703</v>
      </c>
      <c r="P269" s="96" t="s">
        <v>1564</v>
      </c>
      <c r="Q269" s="96" t="s">
        <v>2352</v>
      </c>
      <c r="R269" s="96" t="s">
        <v>2098</v>
      </c>
    </row>
    <row r="270" ht="14.25" customHeight="1">
      <c r="A270" s="96" t="s">
        <v>2353</v>
      </c>
      <c r="D270" s="96" t="s">
        <v>1355</v>
      </c>
      <c r="J270" s="96" t="s">
        <v>1351</v>
      </c>
      <c r="L270" s="96" t="s">
        <v>41</v>
      </c>
      <c r="M270" s="96" t="s">
        <v>1147</v>
      </c>
      <c r="O270" s="96" t="s">
        <v>1731</v>
      </c>
      <c r="P270" s="96" t="s">
        <v>1609</v>
      </c>
      <c r="Q270" s="96" t="s">
        <v>1652</v>
      </c>
      <c r="R270" s="96" t="s">
        <v>1615</v>
      </c>
      <c r="T270" s="96" t="s">
        <v>1616</v>
      </c>
    </row>
    <row r="271" ht="14.25" customHeight="1">
      <c r="A271" s="96" t="s">
        <v>2354</v>
      </c>
      <c r="C271" s="96" t="s">
        <v>2355</v>
      </c>
      <c r="D271" s="96" t="s">
        <v>1350</v>
      </c>
      <c r="E271" s="96" t="s">
        <v>1561</v>
      </c>
      <c r="F271" s="96">
        <v>2030.0</v>
      </c>
      <c r="J271" s="96" t="s">
        <v>1147</v>
      </c>
      <c r="L271" s="96" t="s">
        <v>41</v>
      </c>
      <c r="M271" s="96" t="s">
        <v>1147</v>
      </c>
      <c r="O271" s="96" t="s">
        <v>1845</v>
      </c>
      <c r="P271" s="96" t="s">
        <v>1564</v>
      </c>
      <c r="Q271" s="96" t="s">
        <v>1820</v>
      </c>
      <c r="R271" s="96" t="s">
        <v>1707</v>
      </c>
      <c r="S271" s="96" t="s">
        <v>2356</v>
      </c>
      <c r="T271" s="96" t="s">
        <v>1568</v>
      </c>
    </row>
    <row r="272" ht="14.25" customHeight="1">
      <c r="A272" s="96" t="s">
        <v>2357</v>
      </c>
      <c r="B272" s="96" t="s">
        <v>2358</v>
      </c>
      <c r="D272" s="96" t="s">
        <v>1350</v>
      </c>
      <c r="E272" s="96" t="s">
        <v>1570</v>
      </c>
      <c r="F272" s="96" t="s">
        <v>2359</v>
      </c>
      <c r="J272" s="96" t="s">
        <v>1147</v>
      </c>
      <c r="L272" s="96" t="s">
        <v>41</v>
      </c>
      <c r="M272" s="96" t="s">
        <v>1147</v>
      </c>
      <c r="O272" s="96" t="s">
        <v>1713</v>
      </c>
      <c r="P272" s="96" t="s">
        <v>1564</v>
      </c>
      <c r="Q272" s="96" t="s">
        <v>1820</v>
      </c>
      <c r="R272" s="96" t="s">
        <v>1746</v>
      </c>
      <c r="S272" s="96" t="s">
        <v>2360</v>
      </c>
      <c r="T272" s="96" t="s">
        <v>1576</v>
      </c>
    </row>
    <row r="273" ht="14.25" customHeight="1">
      <c r="A273" s="96" t="s">
        <v>2361</v>
      </c>
      <c r="C273" s="96" t="s">
        <v>2362</v>
      </c>
      <c r="D273" s="96" t="s">
        <v>1350</v>
      </c>
      <c r="E273" s="96" t="s">
        <v>1570</v>
      </c>
      <c r="F273" s="96">
        <v>2030.0</v>
      </c>
      <c r="J273" s="96" t="s">
        <v>1147</v>
      </c>
      <c r="L273" s="96" t="s">
        <v>41</v>
      </c>
      <c r="M273" s="96" t="s">
        <v>1147</v>
      </c>
      <c r="O273" s="96" t="s">
        <v>2054</v>
      </c>
      <c r="P273" s="96" t="s">
        <v>1579</v>
      </c>
      <c r="Q273" s="96" t="s">
        <v>1675</v>
      </c>
      <c r="R273" s="96" t="s">
        <v>2363</v>
      </c>
      <c r="S273" s="96" t="s">
        <v>2364</v>
      </c>
      <c r="T273" s="96" t="s">
        <v>1576</v>
      </c>
    </row>
    <row r="274" ht="14.25" customHeight="1">
      <c r="A274" s="96" t="s">
        <v>2365</v>
      </c>
      <c r="C274" s="96" t="s">
        <v>2366</v>
      </c>
      <c r="D274" s="96" t="s">
        <v>1372</v>
      </c>
      <c r="J274" s="96" t="s">
        <v>1351</v>
      </c>
      <c r="L274" s="96" t="s">
        <v>41</v>
      </c>
      <c r="M274" s="96" t="s">
        <v>1351</v>
      </c>
      <c r="N274" s="96" t="s">
        <v>2023</v>
      </c>
      <c r="O274" s="96" t="s">
        <v>1703</v>
      </c>
      <c r="P274" s="96" t="s">
        <v>1564</v>
      </c>
      <c r="Q274" s="96" t="s">
        <v>1800</v>
      </c>
      <c r="R274" s="96" t="s">
        <v>2023</v>
      </c>
    </row>
    <row r="275" ht="14.25" customHeight="1">
      <c r="A275" s="96" t="s">
        <v>2367</v>
      </c>
      <c r="D275" s="96" t="s">
        <v>1350</v>
      </c>
      <c r="E275" s="96" t="s">
        <v>1561</v>
      </c>
      <c r="F275" s="96">
        <v>2030.0</v>
      </c>
      <c r="G275" s="96" t="s">
        <v>1350</v>
      </c>
      <c r="H275" s="96" t="s">
        <v>1561</v>
      </c>
      <c r="I275" s="96">
        <v>2050.0</v>
      </c>
      <c r="J275" s="96" t="s">
        <v>1351</v>
      </c>
      <c r="K275" s="96">
        <v>2050.0</v>
      </c>
      <c r="L275" s="96" t="s">
        <v>1562</v>
      </c>
      <c r="M275" s="96" t="s">
        <v>1147</v>
      </c>
      <c r="O275" s="96" t="s">
        <v>1584</v>
      </c>
      <c r="P275" s="96" t="s">
        <v>1564</v>
      </c>
      <c r="Q275" s="96" t="s">
        <v>1610</v>
      </c>
      <c r="R275" s="96" t="s">
        <v>1676</v>
      </c>
      <c r="S275" s="96" t="s">
        <v>2368</v>
      </c>
      <c r="T275" s="96" t="s">
        <v>1568</v>
      </c>
    </row>
    <row r="276" ht="14.25" customHeight="1">
      <c r="A276" s="96" t="s">
        <v>2369</v>
      </c>
      <c r="B276" s="96" t="s">
        <v>2370</v>
      </c>
      <c r="C276" s="96" t="s">
        <v>2371</v>
      </c>
      <c r="D276" s="96" t="s">
        <v>1350</v>
      </c>
      <c r="E276" s="96" t="s">
        <v>1561</v>
      </c>
      <c r="F276" s="96">
        <v>2030.0</v>
      </c>
      <c r="G276" s="96" t="s">
        <v>1350</v>
      </c>
      <c r="H276" s="96" t="s">
        <v>1561</v>
      </c>
      <c r="I276" s="96">
        <v>2050.0</v>
      </c>
      <c r="J276" s="96" t="s">
        <v>1351</v>
      </c>
      <c r="K276" s="96">
        <v>2050.0</v>
      </c>
      <c r="L276" s="96" t="s">
        <v>41</v>
      </c>
      <c r="M276" s="96" t="s">
        <v>1351</v>
      </c>
      <c r="N276" s="96" t="s">
        <v>1673</v>
      </c>
      <c r="O276" s="96" t="s">
        <v>1741</v>
      </c>
      <c r="P276" s="96" t="s">
        <v>1564</v>
      </c>
      <c r="Q276" s="96" t="s">
        <v>1756</v>
      </c>
      <c r="R276" s="96" t="s">
        <v>1597</v>
      </c>
      <c r="S276" s="96" t="s">
        <v>1359</v>
      </c>
      <c r="T276" s="96" t="s">
        <v>1568</v>
      </c>
    </row>
    <row r="277" ht="14.25" customHeight="1">
      <c r="A277" s="96" t="s">
        <v>2372</v>
      </c>
      <c r="D277" s="96" t="s">
        <v>1350</v>
      </c>
      <c r="E277" s="96" t="s">
        <v>1561</v>
      </c>
      <c r="F277" s="96">
        <v>2030.0</v>
      </c>
      <c r="J277" s="96" t="s">
        <v>1147</v>
      </c>
      <c r="L277" s="96" t="s">
        <v>1562</v>
      </c>
      <c r="M277" s="96" t="s">
        <v>1147</v>
      </c>
      <c r="O277" s="96" t="s">
        <v>1741</v>
      </c>
      <c r="P277" s="96" t="s">
        <v>1564</v>
      </c>
      <c r="Q277" s="96" t="s">
        <v>1573</v>
      </c>
      <c r="R277" s="96" t="s">
        <v>1793</v>
      </c>
      <c r="S277" s="96" t="s">
        <v>2373</v>
      </c>
      <c r="T277" s="96" t="s">
        <v>1568</v>
      </c>
    </row>
    <row r="278" ht="14.25" customHeight="1">
      <c r="A278" s="96" t="s">
        <v>2374</v>
      </c>
      <c r="D278" s="96" t="s">
        <v>1355</v>
      </c>
      <c r="J278" s="96" t="s">
        <v>1351</v>
      </c>
      <c r="L278" s="96" t="s">
        <v>41</v>
      </c>
      <c r="M278" s="96" t="s">
        <v>1351</v>
      </c>
      <c r="N278" s="96" t="s">
        <v>1597</v>
      </c>
      <c r="O278" s="96" t="s">
        <v>1647</v>
      </c>
      <c r="P278" s="96" t="s">
        <v>1564</v>
      </c>
      <c r="Q278" s="96" t="s">
        <v>1756</v>
      </c>
      <c r="R278" s="96" t="s">
        <v>1597</v>
      </c>
    </row>
    <row r="279" ht="14.25" customHeight="1">
      <c r="A279" s="96" t="s">
        <v>2375</v>
      </c>
      <c r="C279" s="96" t="s">
        <v>2376</v>
      </c>
      <c r="D279" s="96" t="s">
        <v>1355</v>
      </c>
      <c r="J279" s="96" t="s">
        <v>1147</v>
      </c>
      <c r="L279" s="96" t="s">
        <v>41</v>
      </c>
      <c r="M279" s="96" t="s">
        <v>1147</v>
      </c>
      <c r="O279" s="96" t="s">
        <v>1845</v>
      </c>
      <c r="P279" s="96" t="s">
        <v>1564</v>
      </c>
      <c r="Q279" s="96" t="s">
        <v>1756</v>
      </c>
      <c r="R279" s="96" t="s">
        <v>2023</v>
      </c>
    </row>
    <row r="280" ht="14.25" customHeight="1">
      <c r="A280" s="96" t="s">
        <v>2377</v>
      </c>
      <c r="C280" s="96" t="s">
        <v>2378</v>
      </c>
      <c r="D280" s="96" t="s">
        <v>1350</v>
      </c>
      <c r="E280" s="96" t="s">
        <v>1561</v>
      </c>
      <c r="F280" s="96">
        <v>2030.0</v>
      </c>
      <c r="J280" s="96" t="s">
        <v>1147</v>
      </c>
      <c r="L280" s="96" t="s">
        <v>41</v>
      </c>
      <c r="M280" s="96" t="s">
        <v>1147</v>
      </c>
      <c r="O280" s="96" t="s">
        <v>1845</v>
      </c>
      <c r="P280" s="96" t="s">
        <v>1564</v>
      </c>
      <c r="Q280" s="96" t="s">
        <v>1590</v>
      </c>
      <c r="R280" s="96" t="s">
        <v>1586</v>
      </c>
      <c r="S280" s="96" t="s">
        <v>2379</v>
      </c>
      <c r="T280" s="96" t="s">
        <v>1568</v>
      </c>
    </row>
    <row r="281" ht="14.25" customHeight="1">
      <c r="A281" s="96" t="s">
        <v>2380</v>
      </c>
      <c r="D281" s="96" t="s">
        <v>1355</v>
      </c>
      <c r="J281" s="96" t="s">
        <v>1147</v>
      </c>
      <c r="L281" s="96" t="s">
        <v>41</v>
      </c>
      <c r="M281" s="96" t="s">
        <v>1147</v>
      </c>
      <c r="O281" s="96" t="s">
        <v>1937</v>
      </c>
      <c r="P281" s="96" t="s">
        <v>1728</v>
      </c>
      <c r="Q281" s="96" t="s">
        <v>1604</v>
      </c>
      <c r="R281" s="96" t="s">
        <v>1623</v>
      </c>
    </row>
    <row r="282" ht="14.25" customHeight="1">
      <c r="A282" s="96" t="s">
        <v>2381</v>
      </c>
      <c r="B282" s="96" t="s">
        <v>2382</v>
      </c>
      <c r="C282" s="96" t="s">
        <v>2383</v>
      </c>
      <c r="D282" s="96" t="s">
        <v>1355</v>
      </c>
      <c r="J282" s="96" t="s">
        <v>1351</v>
      </c>
      <c r="L282" s="96" t="s">
        <v>41</v>
      </c>
      <c r="M282" s="96" t="s">
        <v>1351</v>
      </c>
      <c r="N282" s="96" t="s">
        <v>2384</v>
      </c>
      <c r="O282" s="96" t="s">
        <v>1791</v>
      </c>
      <c r="P282" s="96" t="s">
        <v>1609</v>
      </c>
      <c r="Q282" s="96" t="s">
        <v>1820</v>
      </c>
      <c r="R282" s="96" t="s">
        <v>2384</v>
      </c>
    </row>
    <row r="283" ht="14.25" customHeight="1">
      <c r="A283" s="96" t="s">
        <v>2385</v>
      </c>
      <c r="D283" s="96" t="s">
        <v>1355</v>
      </c>
      <c r="J283" s="96" t="s">
        <v>1351</v>
      </c>
      <c r="L283" s="96" t="s">
        <v>41</v>
      </c>
      <c r="M283" s="96" t="s">
        <v>1147</v>
      </c>
      <c r="O283" s="96" t="s">
        <v>1578</v>
      </c>
      <c r="P283" s="96" t="s">
        <v>1579</v>
      </c>
      <c r="Q283" s="96" t="s">
        <v>1580</v>
      </c>
      <c r="R283" s="96" t="s">
        <v>1566</v>
      </c>
    </row>
    <row r="284" ht="14.25" customHeight="1">
      <c r="A284" s="96" t="s">
        <v>2386</v>
      </c>
      <c r="D284" s="96" t="s">
        <v>1350</v>
      </c>
      <c r="E284" s="96" t="s">
        <v>1561</v>
      </c>
      <c r="F284" s="96">
        <v>2030.0</v>
      </c>
      <c r="J284" s="96" t="s">
        <v>1147</v>
      </c>
      <c r="L284" s="96" t="s">
        <v>1562</v>
      </c>
      <c r="M284" s="96" t="s">
        <v>1147</v>
      </c>
      <c r="O284" s="96" t="s">
        <v>1684</v>
      </c>
      <c r="P284" s="96" t="s">
        <v>1564</v>
      </c>
      <c r="Q284" s="96" t="s">
        <v>1573</v>
      </c>
      <c r="R284" s="96" t="s">
        <v>1757</v>
      </c>
      <c r="S284" s="96" t="s">
        <v>2387</v>
      </c>
      <c r="T284" s="96" t="s">
        <v>1568</v>
      </c>
    </row>
    <row r="285" ht="14.25" customHeight="1">
      <c r="A285" s="96" t="s">
        <v>2388</v>
      </c>
      <c r="B285" s="96" t="s">
        <v>2389</v>
      </c>
      <c r="C285" s="96" t="s">
        <v>2390</v>
      </c>
      <c r="D285" s="96" t="s">
        <v>1355</v>
      </c>
      <c r="J285" s="96" t="s">
        <v>1147</v>
      </c>
      <c r="L285" s="96" t="s">
        <v>41</v>
      </c>
      <c r="M285" s="96" t="s">
        <v>1147</v>
      </c>
      <c r="O285" s="96" t="s">
        <v>1741</v>
      </c>
      <c r="P285" s="96" t="s">
        <v>1564</v>
      </c>
      <c r="Q285" s="96" t="s">
        <v>1756</v>
      </c>
      <c r="R285" s="96" t="s">
        <v>1594</v>
      </c>
    </row>
    <row r="286" ht="14.25" customHeight="1">
      <c r="A286" s="96" t="s">
        <v>2391</v>
      </c>
      <c r="D286" s="96" t="s">
        <v>1350</v>
      </c>
      <c r="E286" s="96" t="s">
        <v>1561</v>
      </c>
      <c r="F286" s="96">
        <v>2030.0</v>
      </c>
      <c r="J286" s="96" t="s">
        <v>1147</v>
      </c>
      <c r="L286" s="96" t="s">
        <v>1562</v>
      </c>
      <c r="M286" s="96" t="s">
        <v>1147</v>
      </c>
      <c r="O286" s="96" t="s">
        <v>1584</v>
      </c>
      <c r="P286" s="96" t="s">
        <v>1564</v>
      </c>
      <c r="Q286" s="96" t="s">
        <v>1675</v>
      </c>
      <c r="R286" s="96" t="s">
        <v>1805</v>
      </c>
      <c r="S286" s="96" t="s">
        <v>2392</v>
      </c>
      <c r="T286" s="96" t="s">
        <v>1568</v>
      </c>
    </row>
    <row r="287" ht="14.25" customHeight="1">
      <c r="A287" s="96" t="s">
        <v>2393</v>
      </c>
      <c r="D287" s="96" t="s">
        <v>1355</v>
      </c>
      <c r="J287" s="96" t="s">
        <v>1351</v>
      </c>
      <c r="L287" s="96" t="s">
        <v>41</v>
      </c>
      <c r="M287" s="96" t="s">
        <v>1147</v>
      </c>
      <c r="O287" s="96" t="s">
        <v>1578</v>
      </c>
      <c r="P287" s="96" t="s">
        <v>1579</v>
      </c>
      <c r="Q287" s="96" t="s">
        <v>1580</v>
      </c>
      <c r="R287" s="96" t="s">
        <v>1581</v>
      </c>
    </row>
    <row r="288" ht="14.25" customHeight="1">
      <c r="A288" s="96" t="s">
        <v>2394</v>
      </c>
      <c r="B288" s="96" t="s">
        <v>2395</v>
      </c>
      <c r="C288" s="96" t="s">
        <v>2396</v>
      </c>
      <c r="D288" s="96" t="s">
        <v>1350</v>
      </c>
      <c r="E288" s="96" t="s">
        <v>1561</v>
      </c>
      <c r="F288" s="96">
        <v>2030.0</v>
      </c>
      <c r="J288" s="96" t="s">
        <v>1147</v>
      </c>
      <c r="L288" s="96" t="s">
        <v>41</v>
      </c>
      <c r="M288" s="96" t="s">
        <v>1147</v>
      </c>
      <c r="O288" s="96" t="s">
        <v>1563</v>
      </c>
      <c r="P288" s="96" t="s">
        <v>1564</v>
      </c>
      <c r="Q288" s="96" t="s">
        <v>1754</v>
      </c>
      <c r="R288" s="96" t="s">
        <v>1699</v>
      </c>
      <c r="S288" s="96" t="s">
        <v>2397</v>
      </c>
      <c r="T288" s="96" t="s">
        <v>1568</v>
      </c>
    </row>
    <row r="289" ht="14.25" customHeight="1">
      <c r="A289" s="96" t="s">
        <v>2398</v>
      </c>
      <c r="D289" s="96" t="s">
        <v>1372</v>
      </c>
      <c r="J289" s="96" t="s">
        <v>1147</v>
      </c>
      <c r="L289" s="96" t="s">
        <v>41</v>
      </c>
      <c r="M289" s="96" t="s">
        <v>1147</v>
      </c>
      <c r="O289" s="96" t="s">
        <v>2314</v>
      </c>
      <c r="P289" s="96" t="s">
        <v>1609</v>
      </c>
      <c r="Q289" s="96" t="s">
        <v>1675</v>
      </c>
      <c r="R289" s="96" t="s">
        <v>1787</v>
      </c>
    </row>
    <row r="290" ht="14.25" customHeight="1">
      <c r="A290" s="96" t="s">
        <v>2399</v>
      </c>
      <c r="C290" s="96" t="s">
        <v>2400</v>
      </c>
      <c r="D290" s="96" t="s">
        <v>1355</v>
      </c>
      <c r="J290" s="96" t="s">
        <v>1351</v>
      </c>
      <c r="L290" s="96" t="s">
        <v>41</v>
      </c>
      <c r="M290" s="96" t="s">
        <v>1147</v>
      </c>
      <c r="O290" s="96" t="s">
        <v>1672</v>
      </c>
      <c r="P290" s="96" t="s">
        <v>1564</v>
      </c>
      <c r="Q290" s="96" t="s">
        <v>1820</v>
      </c>
      <c r="R290" s="96" t="s">
        <v>1637</v>
      </c>
    </row>
    <row r="291" ht="14.25" customHeight="1">
      <c r="A291" s="96" t="s">
        <v>2401</v>
      </c>
      <c r="B291" s="96" t="s">
        <v>2402</v>
      </c>
      <c r="C291" s="96" t="s">
        <v>2403</v>
      </c>
      <c r="D291" s="96" t="s">
        <v>1355</v>
      </c>
      <c r="J291" s="96" t="s">
        <v>1351</v>
      </c>
      <c r="L291" s="96" t="s">
        <v>41</v>
      </c>
      <c r="M291" s="96" t="s">
        <v>1351</v>
      </c>
      <c r="N291" s="96" t="s">
        <v>1623</v>
      </c>
      <c r="O291" s="96" t="s">
        <v>1845</v>
      </c>
      <c r="P291" s="96" t="s">
        <v>1564</v>
      </c>
      <c r="Q291" s="96" t="s">
        <v>1610</v>
      </c>
      <c r="R291" s="96" t="s">
        <v>1623</v>
      </c>
    </row>
    <row r="292" ht="14.25" customHeight="1">
      <c r="A292" s="96" t="s">
        <v>2404</v>
      </c>
      <c r="D292" s="96" t="s">
        <v>1350</v>
      </c>
      <c r="E292" s="96" t="s">
        <v>1561</v>
      </c>
      <c r="F292" s="96">
        <v>2030.0</v>
      </c>
      <c r="J292" s="96" t="s">
        <v>1147</v>
      </c>
      <c r="L292" s="96" t="s">
        <v>41</v>
      </c>
      <c r="M292" s="96" t="s">
        <v>1147</v>
      </c>
      <c r="O292" s="96" t="s">
        <v>1578</v>
      </c>
      <c r="P292" s="96" t="s">
        <v>1579</v>
      </c>
      <c r="Q292" s="96" t="s">
        <v>1675</v>
      </c>
      <c r="R292" s="96" t="s">
        <v>1619</v>
      </c>
      <c r="S292" s="96" t="s">
        <v>2405</v>
      </c>
      <c r="T292" s="96" t="s">
        <v>1568</v>
      </c>
    </row>
    <row r="293" ht="14.25" customHeight="1">
      <c r="A293" s="96" t="s">
        <v>2406</v>
      </c>
      <c r="D293" s="96" t="s">
        <v>1350</v>
      </c>
      <c r="E293" s="96" t="s">
        <v>1561</v>
      </c>
      <c r="F293" s="96">
        <v>2030.0</v>
      </c>
      <c r="J293" s="96" t="s">
        <v>1147</v>
      </c>
      <c r="L293" s="96" t="s">
        <v>41</v>
      </c>
      <c r="M293" s="96" t="s">
        <v>1147</v>
      </c>
      <c r="O293" s="96" t="s">
        <v>1651</v>
      </c>
      <c r="P293" s="96" t="s">
        <v>1564</v>
      </c>
      <c r="Q293" s="96" t="s">
        <v>1820</v>
      </c>
      <c r="R293" s="96" t="s">
        <v>1589</v>
      </c>
      <c r="S293" s="96" t="s">
        <v>2407</v>
      </c>
      <c r="T293" s="96" t="s">
        <v>1568</v>
      </c>
    </row>
    <row r="294" ht="14.25" customHeight="1">
      <c r="A294" s="96" t="s">
        <v>572</v>
      </c>
      <c r="B294" s="96" t="s">
        <v>2408</v>
      </c>
      <c r="C294" s="96" t="s">
        <v>2409</v>
      </c>
      <c r="D294" s="96" t="s">
        <v>1355</v>
      </c>
      <c r="J294" s="96" t="s">
        <v>1351</v>
      </c>
      <c r="L294" s="96" t="s">
        <v>41</v>
      </c>
      <c r="M294" s="96" t="s">
        <v>1351</v>
      </c>
      <c r="N294" s="96" t="s">
        <v>1656</v>
      </c>
      <c r="O294" s="96" t="s">
        <v>1741</v>
      </c>
      <c r="P294" s="96" t="s">
        <v>1564</v>
      </c>
      <c r="Q294" s="96" t="s">
        <v>1886</v>
      </c>
      <c r="R294" s="96" t="s">
        <v>1656</v>
      </c>
    </row>
    <row r="295" ht="14.25" customHeight="1">
      <c r="A295" s="96" t="s">
        <v>2410</v>
      </c>
      <c r="C295" s="96" t="s">
        <v>2411</v>
      </c>
      <c r="D295" s="96" t="s">
        <v>1350</v>
      </c>
      <c r="E295" s="96" t="s">
        <v>1561</v>
      </c>
      <c r="F295" s="96">
        <v>2030.0</v>
      </c>
      <c r="J295" s="96" t="s">
        <v>1147</v>
      </c>
      <c r="L295" s="96" t="s">
        <v>41</v>
      </c>
      <c r="M295" s="96" t="s">
        <v>1147</v>
      </c>
      <c r="O295" s="96" t="s">
        <v>1584</v>
      </c>
      <c r="P295" s="96" t="s">
        <v>1564</v>
      </c>
      <c r="Q295" s="96" t="s">
        <v>1580</v>
      </c>
      <c r="R295" s="96" t="s">
        <v>1697</v>
      </c>
      <c r="S295" s="96" t="s">
        <v>2412</v>
      </c>
      <c r="T295" s="96" t="s">
        <v>1568</v>
      </c>
    </row>
    <row r="296" ht="14.25" customHeight="1">
      <c r="A296" s="96" t="s">
        <v>2413</v>
      </c>
      <c r="D296" s="96" t="s">
        <v>1350</v>
      </c>
      <c r="E296" s="96" t="s">
        <v>1561</v>
      </c>
      <c r="F296" s="96" t="s">
        <v>1628</v>
      </c>
      <c r="J296" s="96" t="s">
        <v>1147</v>
      </c>
      <c r="L296" s="96" t="s">
        <v>41</v>
      </c>
      <c r="M296" s="96" t="s">
        <v>1147</v>
      </c>
      <c r="O296" s="96" t="s">
        <v>1893</v>
      </c>
      <c r="P296" s="96" t="s">
        <v>1603</v>
      </c>
      <c r="Q296" s="96" t="s">
        <v>1580</v>
      </c>
      <c r="R296" s="96" t="s">
        <v>1690</v>
      </c>
      <c r="S296" s="96" t="s">
        <v>2414</v>
      </c>
      <c r="T296" s="96" t="s">
        <v>1568</v>
      </c>
    </row>
    <row r="297" ht="14.25" customHeight="1">
      <c r="A297" s="96" t="s">
        <v>2415</v>
      </c>
      <c r="C297" s="96" t="s">
        <v>2416</v>
      </c>
      <c r="D297" s="96" t="s">
        <v>1350</v>
      </c>
      <c r="E297" s="96" t="s">
        <v>1561</v>
      </c>
      <c r="F297" s="96">
        <v>2030.0</v>
      </c>
      <c r="G297" s="96" t="s">
        <v>1350</v>
      </c>
      <c r="H297" s="96" t="s">
        <v>1561</v>
      </c>
      <c r="I297" s="96">
        <v>2050.0</v>
      </c>
      <c r="J297" s="96" t="s">
        <v>1351</v>
      </c>
      <c r="K297" s="96">
        <v>2050.0</v>
      </c>
      <c r="L297" s="96" t="s">
        <v>41</v>
      </c>
      <c r="M297" s="96" t="s">
        <v>1351</v>
      </c>
      <c r="N297" s="96" t="s">
        <v>1863</v>
      </c>
      <c r="O297" s="96" t="s">
        <v>1584</v>
      </c>
      <c r="P297" s="96" t="s">
        <v>1564</v>
      </c>
      <c r="Q297" s="96" t="s">
        <v>1580</v>
      </c>
      <c r="R297" s="96" t="s">
        <v>1581</v>
      </c>
      <c r="S297" s="96" t="s">
        <v>2417</v>
      </c>
      <c r="T297" s="96" t="s">
        <v>1568</v>
      </c>
    </row>
    <row r="298" ht="14.25" customHeight="1">
      <c r="A298" s="96" t="s">
        <v>2418</v>
      </c>
      <c r="D298" s="96" t="s">
        <v>1350</v>
      </c>
      <c r="E298" s="96" t="s">
        <v>1561</v>
      </c>
      <c r="F298" s="96">
        <v>2030.0</v>
      </c>
      <c r="J298" s="96" t="s">
        <v>1147</v>
      </c>
      <c r="L298" s="96" t="s">
        <v>1562</v>
      </c>
      <c r="M298" s="96" t="s">
        <v>1147</v>
      </c>
      <c r="O298" s="96" t="s">
        <v>1669</v>
      </c>
      <c r="P298" s="96" t="s">
        <v>1564</v>
      </c>
      <c r="Q298" s="96" t="s">
        <v>1820</v>
      </c>
      <c r="R298" s="96" t="s">
        <v>1841</v>
      </c>
      <c r="S298" s="96" t="s">
        <v>2419</v>
      </c>
      <c r="T298" s="96" t="s">
        <v>1568</v>
      </c>
    </row>
    <row r="299" ht="14.25" customHeight="1">
      <c r="A299" s="96" t="s">
        <v>2420</v>
      </c>
      <c r="D299" s="96" t="s">
        <v>1350</v>
      </c>
      <c r="E299" s="96" t="s">
        <v>1570</v>
      </c>
      <c r="F299" s="96">
        <v>2030.0</v>
      </c>
      <c r="J299" s="96" t="s">
        <v>1147</v>
      </c>
      <c r="L299" s="96" t="s">
        <v>1562</v>
      </c>
      <c r="M299" s="96" t="s">
        <v>1147</v>
      </c>
      <c r="O299" s="96" t="s">
        <v>2194</v>
      </c>
      <c r="P299" s="96" t="s">
        <v>1609</v>
      </c>
      <c r="Q299" s="96" t="s">
        <v>1862</v>
      </c>
      <c r="R299" s="96" t="s">
        <v>1926</v>
      </c>
      <c r="S299" s="96" t="s">
        <v>2421</v>
      </c>
      <c r="T299" s="96" t="s">
        <v>1576</v>
      </c>
    </row>
    <row r="300" ht="14.25" customHeight="1">
      <c r="A300" s="96" t="s">
        <v>2422</v>
      </c>
      <c r="D300" s="96" t="s">
        <v>1355</v>
      </c>
      <c r="J300" s="96" t="s">
        <v>1351</v>
      </c>
      <c r="L300" s="96" t="s">
        <v>41</v>
      </c>
      <c r="M300" s="96" t="s">
        <v>1351</v>
      </c>
      <c r="N300" s="96" t="s">
        <v>1673</v>
      </c>
      <c r="O300" s="96" t="s">
        <v>2423</v>
      </c>
      <c r="P300" s="96" t="s">
        <v>1609</v>
      </c>
      <c r="Q300" s="96" t="s">
        <v>1675</v>
      </c>
      <c r="R300" s="96" t="s">
        <v>1673</v>
      </c>
    </row>
    <row r="301" ht="14.25" customHeight="1">
      <c r="A301" s="96" t="s">
        <v>2424</v>
      </c>
      <c r="B301" s="96" t="s">
        <v>2425</v>
      </c>
      <c r="C301" s="96" t="s">
        <v>2426</v>
      </c>
      <c r="D301" s="96" t="s">
        <v>1372</v>
      </c>
      <c r="J301" s="96" t="s">
        <v>1147</v>
      </c>
      <c r="L301" s="96" t="s">
        <v>1629</v>
      </c>
      <c r="M301" s="96" t="s">
        <v>1147</v>
      </c>
      <c r="O301" s="96" t="s">
        <v>1845</v>
      </c>
      <c r="P301" s="96" t="s">
        <v>1564</v>
      </c>
      <c r="Q301" s="96" t="s">
        <v>1630</v>
      </c>
      <c r="R301" s="96" t="s">
        <v>2427</v>
      </c>
      <c r="U301" s="96" t="s">
        <v>1742</v>
      </c>
    </row>
    <row r="302" ht="14.25" customHeight="1">
      <c r="A302" s="96" t="s">
        <v>2428</v>
      </c>
      <c r="B302" s="96" t="s">
        <v>2429</v>
      </c>
      <c r="D302" s="96" t="s">
        <v>1350</v>
      </c>
      <c r="E302" s="96" t="s">
        <v>1561</v>
      </c>
      <c r="F302" s="96">
        <v>2030.0</v>
      </c>
      <c r="G302" s="96" t="s">
        <v>1350</v>
      </c>
      <c r="H302" s="96" t="s">
        <v>1561</v>
      </c>
      <c r="I302" s="96">
        <v>2044.0</v>
      </c>
      <c r="J302" s="96" t="s">
        <v>1351</v>
      </c>
      <c r="K302" s="96">
        <v>2044.0</v>
      </c>
      <c r="L302" s="96" t="s">
        <v>1562</v>
      </c>
      <c r="M302" s="96" t="s">
        <v>1351</v>
      </c>
      <c r="N302" s="96" t="s">
        <v>1863</v>
      </c>
      <c r="O302" s="96" t="s">
        <v>2194</v>
      </c>
      <c r="P302" s="96" t="s">
        <v>1609</v>
      </c>
      <c r="Q302" s="96" t="s">
        <v>1580</v>
      </c>
      <c r="R302" s="96" t="s">
        <v>1648</v>
      </c>
      <c r="S302" s="96" t="s">
        <v>2430</v>
      </c>
      <c r="T302" s="96" t="s">
        <v>1568</v>
      </c>
    </row>
    <row r="303" ht="14.25" customHeight="1">
      <c r="A303" s="96" t="s">
        <v>2431</v>
      </c>
      <c r="B303" s="96" t="s">
        <v>2432</v>
      </c>
      <c r="C303" s="96" t="s">
        <v>2433</v>
      </c>
      <c r="D303" s="96" t="s">
        <v>1355</v>
      </c>
      <c r="J303" s="96" t="s">
        <v>1351</v>
      </c>
      <c r="L303" s="96" t="s">
        <v>41</v>
      </c>
      <c r="M303" s="96" t="s">
        <v>1147</v>
      </c>
      <c r="O303" s="96" t="s">
        <v>1741</v>
      </c>
      <c r="P303" s="96" t="s">
        <v>1564</v>
      </c>
      <c r="Q303" s="96" t="s">
        <v>1820</v>
      </c>
      <c r="R303" s="96" t="s">
        <v>1581</v>
      </c>
    </row>
    <row r="304" ht="14.25" customHeight="1">
      <c r="A304" s="96" t="s">
        <v>2434</v>
      </c>
      <c r="D304" s="96" t="s">
        <v>1350</v>
      </c>
      <c r="E304" s="96" t="s">
        <v>1561</v>
      </c>
      <c r="F304" s="96">
        <v>2030.0</v>
      </c>
      <c r="J304" s="96" t="s">
        <v>1147</v>
      </c>
      <c r="L304" s="96" t="s">
        <v>1562</v>
      </c>
      <c r="M304" s="96" t="s">
        <v>1147</v>
      </c>
      <c r="O304" s="96" t="s">
        <v>1608</v>
      </c>
      <c r="P304" s="96" t="s">
        <v>1609</v>
      </c>
      <c r="Q304" s="96" t="s">
        <v>1580</v>
      </c>
      <c r="R304" s="96" t="s">
        <v>1605</v>
      </c>
      <c r="S304" s="96" t="s">
        <v>2435</v>
      </c>
      <c r="T304" s="96" t="s">
        <v>1568</v>
      </c>
    </row>
    <row r="305" ht="14.25" customHeight="1">
      <c r="A305" s="96" t="s">
        <v>2436</v>
      </c>
      <c r="D305" s="96" t="s">
        <v>1350</v>
      </c>
      <c r="E305" s="96" t="s">
        <v>1561</v>
      </c>
      <c r="F305" s="96">
        <v>2030.0</v>
      </c>
      <c r="G305" s="96" t="s">
        <v>1350</v>
      </c>
      <c r="H305" s="96" t="s">
        <v>1561</v>
      </c>
      <c r="I305" s="96">
        <v>2045.0</v>
      </c>
      <c r="J305" s="96" t="s">
        <v>1351</v>
      </c>
      <c r="L305" s="96" t="s">
        <v>1562</v>
      </c>
      <c r="M305" s="96" t="s">
        <v>1147</v>
      </c>
      <c r="O305" s="96" t="s">
        <v>1584</v>
      </c>
      <c r="P305" s="96" t="s">
        <v>1564</v>
      </c>
      <c r="Q305" s="96" t="s">
        <v>1685</v>
      </c>
      <c r="R305" s="96" t="s">
        <v>1793</v>
      </c>
      <c r="S305" s="96" t="s">
        <v>2437</v>
      </c>
      <c r="T305" s="96" t="s">
        <v>1568</v>
      </c>
    </row>
    <row r="306" ht="14.25" customHeight="1">
      <c r="A306" s="96" t="s">
        <v>2438</v>
      </c>
      <c r="C306" s="96" t="s">
        <v>2439</v>
      </c>
      <c r="D306" s="96" t="s">
        <v>1372</v>
      </c>
      <c r="J306" s="96" t="s">
        <v>1147</v>
      </c>
      <c r="L306" s="96" t="s">
        <v>41</v>
      </c>
      <c r="M306" s="96" t="s">
        <v>1147</v>
      </c>
      <c r="O306" s="96" t="s">
        <v>1578</v>
      </c>
      <c r="P306" s="96" t="s">
        <v>1579</v>
      </c>
      <c r="Q306" s="96" t="s">
        <v>1655</v>
      </c>
      <c r="R306" s="96" t="s">
        <v>1890</v>
      </c>
      <c r="U306" s="96" t="s">
        <v>1742</v>
      </c>
    </row>
    <row r="307" ht="14.25" customHeight="1">
      <c r="A307" s="96" t="s">
        <v>2440</v>
      </c>
      <c r="D307" s="96" t="s">
        <v>1350</v>
      </c>
      <c r="E307" s="96" t="s">
        <v>1561</v>
      </c>
      <c r="F307" s="96">
        <v>2030.0</v>
      </c>
      <c r="J307" s="96" t="s">
        <v>1147</v>
      </c>
      <c r="L307" s="96" t="s">
        <v>1562</v>
      </c>
      <c r="M307" s="96" t="s">
        <v>1147</v>
      </c>
      <c r="O307" s="96" t="s">
        <v>1584</v>
      </c>
      <c r="P307" s="96" t="s">
        <v>1564</v>
      </c>
      <c r="Q307" s="96" t="s">
        <v>1580</v>
      </c>
      <c r="R307" s="96" t="s">
        <v>1644</v>
      </c>
      <c r="S307" s="96" t="s">
        <v>2441</v>
      </c>
      <c r="T307" s="96" t="s">
        <v>1568</v>
      </c>
    </row>
    <row r="308" ht="14.25" customHeight="1">
      <c r="A308" s="96" t="s">
        <v>2442</v>
      </c>
      <c r="C308" s="96" t="s">
        <v>2443</v>
      </c>
      <c r="D308" s="96" t="s">
        <v>1355</v>
      </c>
      <c r="J308" s="96" t="s">
        <v>1147</v>
      </c>
      <c r="L308" s="96" t="s">
        <v>41</v>
      </c>
      <c r="M308" s="96" t="s">
        <v>1147</v>
      </c>
      <c r="O308" s="96" t="s">
        <v>1797</v>
      </c>
      <c r="P308" s="96" t="s">
        <v>1564</v>
      </c>
      <c r="Q308" s="96" t="s">
        <v>1897</v>
      </c>
      <c r="R308" s="96" t="s">
        <v>1581</v>
      </c>
    </row>
    <row r="309" ht="14.25" customHeight="1">
      <c r="A309" s="96" t="s">
        <v>2444</v>
      </c>
      <c r="B309" s="96" t="s">
        <v>2445</v>
      </c>
      <c r="C309" s="96" t="s">
        <v>2446</v>
      </c>
      <c r="D309" s="96" t="s">
        <v>1350</v>
      </c>
      <c r="E309" s="96" t="s">
        <v>1561</v>
      </c>
      <c r="F309" s="96">
        <v>2030.0</v>
      </c>
      <c r="J309" s="96" t="s">
        <v>1351</v>
      </c>
      <c r="L309" s="96" t="s">
        <v>41</v>
      </c>
      <c r="M309" s="96" t="s">
        <v>1351</v>
      </c>
      <c r="N309" s="96" t="s">
        <v>2384</v>
      </c>
      <c r="O309" s="96" t="s">
        <v>1672</v>
      </c>
      <c r="P309" s="96" t="s">
        <v>1564</v>
      </c>
      <c r="Q309" s="96" t="s">
        <v>1565</v>
      </c>
      <c r="R309" s="96" t="s">
        <v>1707</v>
      </c>
      <c r="S309" s="96" t="s">
        <v>2447</v>
      </c>
      <c r="T309" s="96" t="s">
        <v>1568</v>
      </c>
    </row>
    <row r="310" ht="14.25" customHeight="1">
      <c r="A310" s="96" t="s">
        <v>2448</v>
      </c>
      <c r="D310" s="96" t="s">
        <v>1350</v>
      </c>
      <c r="E310" s="96" t="s">
        <v>1561</v>
      </c>
      <c r="F310" s="96">
        <v>2030.0</v>
      </c>
      <c r="J310" s="96" t="s">
        <v>1147</v>
      </c>
      <c r="L310" s="96" t="s">
        <v>1562</v>
      </c>
      <c r="M310" s="96" t="s">
        <v>1147</v>
      </c>
      <c r="O310" s="96" t="s">
        <v>1741</v>
      </c>
      <c r="P310" s="96" t="s">
        <v>1564</v>
      </c>
      <c r="Q310" s="96" t="s">
        <v>1652</v>
      </c>
      <c r="R310" s="96" t="s">
        <v>1631</v>
      </c>
      <c r="S310" s="96" t="s">
        <v>2449</v>
      </c>
      <c r="T310" s="96" t="s">
        <v>1568</v>
      </c>
    </row>
    <row r="311" ht="14.25" customHeight="1">
      <c r="A311" s="96" t="s">
        <v>2450</v>
      </c>
      <c r="D311" s="96" t="s">
        <v>1355</v>
      </c>
      <c r="J311" s="96" t="s">
        <v>1351</v>
      </c>
      <c r="L311" s="96" t="s">
        <v>41</v>
      </c>
      <c r="M311" s="96" t="s">
        <v>1147</v>
      </c>
      <c r="O311" s="96" t="s">
        <v>1584</v>
      </c>
      <c r="P311" s="96" t="s">
        <v>1564</v>
      </c>
      <c r="Q311" s="96" t="s">
        <v>1754</v>
      </c>
      <c r="R311" s="96" t="s">
        <v>1644</v>
      </c>
    </row>
    <row r="312" ht="14.25" customHeight="1">
      <c r="A312" s="96" t="s">
        <v>2451</v>
      </c>
      <c r="D312" s="96" t="s">
        <v>1350</v>
      </c>
      <c r="E312" s="96" t="s">
        <v>1561</v>
      </c>
      <c r="F312" s="96">
        <v>2030.0</v>
      </c>
      <c r="J312" s="96" t="s">
        <v>1147</v>
      </c>
      <c r="L312" s="96" t="s">
        <v>1562</v>
      </c>
      <c r="M312" s="96" t="s">
        <v>1147</v>
      </c>
      <c r="O312" s="96" t="s">
        <v>1717</v>
      </c>
      <c r="P312" s="96" t="s">
        <v>1609</v>
      </c>
      <c r="Q312" s="96" t="s">
        <v>2015</v>
      </c>
      <c r="R312" s="96" t="s">
        <v>1656</v>
      </c>
      <c r="S312" s="96" t="s">
        <v>2452</v>
      </c>
      <c r="T312" s="96" t="s">
        <v>1568</v>
      </c>
    </row>
    <row r="313" ht="14.25" customHeight="1">
      <c r="A313" s="96" t="s">
        <v>2453</v>
      </c>
      <c r="D313" s="96" t="s">
        <v>1350</v>
      </c>
      <c r="E313" s="96" t="s">
        <v>1570</v>
      </c>
      <c r="F313" s="96">
        <v>2030.0</v>
      </c>
      <c r="J313" s="96" t="s">
        <v>1147</v>
      </c>
      <c r="L313" s="96" t="s">
        <v>1562</v>
      </c>
      <c r="M313" s="96" t="s">
        <v>1147</v>
      </c>
      <c r="O313" s="96" t="s">
        <v>1717</v>
      </c>
      <c r="P313" s="96" t="s">
        <v>1609</v>
      </c>
      <c r="Q313" s="96" t="s">
        <v>1886</v>
      </c>
      <c r="R313" s="96" t="s">
        <v>1926</v>
      </c>
      <c r="S313" s="96" t="s">
        <v>2454</v>
      </c>
      <c r="T313" s="96" t="s">
        <v>1576</v>
      </c>
    </row>
    <row r="314" ht="14.25" customHeight="1">
      <c r="A314" s="96" t="s">
        <v>2455</v>
      </c>
      <c r="B314" s="96" t="s">
        <v>2456</v>
      </c>
      <c r="D314" s="96" t="s">
        <v>1350</v>
      </c>
      <c r="E314" s="96" t="s">
        <v>1561</v>
      </c>
      <c r="F314" s="96">
        <v>2030.0</v>
      </c>
      <c r="J314" s="96" t="s">
        <v>1147</v>
      </c>
      <c r="L314" s="96" t="s">
        <v>1562</v>
      </c>
      <c r="M314" s="96" t="s">
        <v>1147</v>
      </c>
      <c r="O314" s="96" t="s">
        <v>1741</v>
      </c>
      <c r="P314" s="96" t="s">
        <v>1564</v>
      </c>
      <c r="Q314" s="96" t="s">
        <v>1655</v>
      </c>
      <c r="R314" s="96" t="s">
        <v>1971</v>
      </c>
      <c r="S314" s="96" t="s">
        <v>2457</v>
      </c>
      <c r="T314" s="96" t="s">
        <v>1568</v>
      </c>
    </row>
    <row r="315" ht="14.25" customHeight="1">
      <c r="A315" s="96" t="s">
        <v>2458</v>
      </c>
      <c r="B315" s="96" t="s">
        <v>2459</v>
      </c>
      <c r="C315" s="96" t="s">
        <v>2460</v>
      </c>
      <c r="D315" s="96" t="s">
        <v>1350</v>
      </c>
      <c r="E315" s="96" t="s">
        <v>1561</v>
      </c>
      <c r="F315" s="96">
        <v>2030.0</v>
      </c>
      <c r="G315" s="96" t="s">
        <v>1350</v>
      </c>
      <c r="H315" s="96" t="s">
        <v>1561</v>
      </c>
      <c r="I315" s="96">
        <v>2050.0</v>
      </c>
      <c r="J315" s="96" t="s">
        <v>1351</v>
      </c>
      <c r="K315" s="96">
        <v>2050.0</v>
      </c>
      <c r="L315" s="96" t="s">
        <v>41</v>
      </c>
      <c r="M315" s="96" t="s">
        <v>1147</v>
      </c>
      <c r="O315" s="96" t="s">
        <v>1829</v>
      </c>
      <c r="P315" s="96" t="s">
        <v>1564</v>
      </c>
      <c r="Q315" s="96" t="s">
        <v>1754</v>
      </c>
      <c r="R315" s="96" t="s">
        <v>1586</v>
      </c>
      <c r="S315" s="96" t="s">
        <v>2461</v>
      </c>
      <c r="T315" s="96" t="s">
        <v>1568</v>
      </c>
    </row>
    <row r="316" ht="14.25" customHeight="1">
      <c r="A316" s="96" t="s">
        <v>2462</v>
      </c>
      <c r="D316" s="96" t="s">
        <v>1350</v>
      </c>
      <c r="E316" s="96" t="s">
        <v>1561</v>
      </c>
      <c r="F316" s="96">
        <v>2030.0</v>
      </c>
      <c r="G316" s="96" t="s">
        <v>1350</v>
      </c>
      <c r="H316" s="96" t="s">
        <v>1561</v>
      </c>
      <c r="I316" s="96">
        <v>2033.0</v>
      </c>
      <c r="J316" s="96" t="s">
        <v>1351</v>
      </c>
      <c r="K316" s="96">
        <v>2033.0</v>
      </c>
      <c r="L316" s="96" t="s">
        <v>1562</v>
      </c>
      <c r="M316" s="96" t="s">
        <v>1147</v>
      </c>
      <c r="O316" s="96" t="s">
        <v>1578</v>
      </c>
      <c r="P316" s="96" t="s">
        <v>1579</v>
      </c>
      <c r="Q316" s="96" t="s">
        <v>1573</v>
      </c>
      <c r="R316" s="96" t="s">
        <v>1586</v>
      </c>
      <c r="S316" s="96" t="s">
        <v>2463</v>
      </c>
      <c r="T316" s="96" t="s">
        <v>1568</v>
      </c>
    </row>
    <row r="317" ht="14.25" customHeight="1">
      <c r="A317" s="96" t="s">
        <v>2464</v>
      </c>
      <c r="B317" s="96" t="s">
        <v>2465</v>
      </c>
      <c r="C317" s="96" t="s">
        <v>2466</v>
      </c>
      <c r="D317" s="96" t="s">
        <v>1350</v>
      </c>
      <c r="E317" s="96" t="s">
        <v>1570</v>
      </c>
      <c r="F317" s="96">
        <v>2030.0</v>
      </c>
      <c r="J317" s="96" t="s">
        <v>1147</v>
      </c>
      <c r="L317" s="96" t="s">
        <v>41</v>
      </c>
      <c r="M317" s="96" t="s">
        <v>1147</v>
      </c>
      <c r="O317" s="96" t="s">
        <v>1578</v>
      </c>
      <c r="P317" s="96" t="s">
        <v>1579</v>
      </c>
      <c r="Q317" s="96" t="s">
        <v>1636</v>
      </c>
      <c r="R317" s="96" t="s">
        <v>1589</v>
      </c>
      <c r="S317" s="96" t="s">
        <v>2467</v>
      </c>
      <c r="T317" s="96" t="s">
        <v>1576</v>
      </c>
    </row>
    <row r="318" ht="14.25" customHeight="1">
      <c r="A318" s="96" t="s">
        <v>2468</v>
      </c>
      <c r="B318" s="96" t="s">
        <v>2469</v>
      </c>
      <c r="C318" s="96" t="s">
        <v>2470</v>
      </c>
      <c r="D318" s="96" t="s">
        <v>1350</v>
      </c>
      <c r="E318" s="96" t="s">
        <v>1570</v>
      </c>
      <c r="F318" s="96">
        <v>2030.0</v>
      </c>
      <c r="J318" s="96" t="s">
        <v>1147</v>
      </c>
      <c r="L318" s="96" t="s">
        <v>41</v>
      </c>
      <c r="M318" s="96" t="s">
        <v>1147</v>
      </c>
      <c r="O318" s="96" t="s">
        <v>2126</v>
      </c>
      <c r="P318" s="96" t="s">
        <v>1728</v>
      </c>
      <c r="Q318" s="96" t="s">
        <v>1636</v>
      </c>
      <c r="R318" s="96" t="s">
        <v>1707</v>
      </c>
      <c r="S318" s="96" t="s">
        <v>2471</v>
      </c>
      <c r="T318" s="96" t="s">
        <v>1576</v>
      </c>
    </row>
    <row r="319" ht="14.25" customHeight="1">
      <c r="A319" s="96" t="s">
        <v>2472</v>
      </c>
      <c r="B319" s="96" t="s">
        <v>2473</v>
      </c>
      <c r="C319" s="96" t="s">
        <v>2474</v>
      </c>
      <c r="D319" s="96" t="s">
        <v>1355</v>
      </c>
      <c r="J319" s="96" t="s">
        <v>1351</v>
      </c>
      <c r="L319" s="96" t="s">
        <v>41</v>
      </c>
      <c r="M319" s="96" t="s">
        <v>1351</v>
      </c>
      <c r="N319" s="96" t="s">
        <v>2098</v>
      </c>
      <c r="O319" s="96" t="s">
        <v>1684</v>
      </c>
      <c r="P319" s="96" t="s">
        <v>1564</v>
      </c>
      <c r="Q319" s="96" t="s">
        <v>1665</v>
      </c>
      <c r="R319" s="96" t="s">
        <v>2098</v>
      </c>
    </row>
    <row r="320" ht="14.25" customHeight="1">
      <c r="A320" s="96" t="s">
        <v>2475</v>
      </c>
      <c r="C320" s="96" t="s">
        <v>2476</v>
      </c>
      <c r="D320" s="96" t="s">
        <v>1372</v>
      </c>
      <c r="J320" s="96" t="s">
        <v>1351</v>
      </c>
      <c r="L320" s="96" t="s">
        <v>41</v>
      </c>
      <c r="M320" s="96" t="s">
        <v>1351</v>
      </c>
      <c r="N320" s="96" t="s">
        <v>2098</v>
      </c>
      <c r="O320" s="96" t="s">
        <v>2477</v>
      </c>
      <c r="P320" s="96" t="s">
        <v>1609</v>
      </c>
      <c r="Q320" s="96" t="s">
        <v>1604</v>
      </c>
      <c r="R320" s="96" t="s">
        <v>2098</v>
      </c>
    </row>
    <row r="321" ht="14.25" customHeight="1">
      <c r="A321" s="96" t="s">
        <v>2478</v>
      </c>
      <c r="D321" s="96" t="s">
        <v>1350</v>
      </c>
      <c r="E321" s="96" t="s">
        <v>1561</v>
      </c>
      <c r="F321" s="96">
        <v>2030.0</v>
      </c>
      <c r="G321" s="96" t="s">
        <v>1350</v>
      </c>
      <c r="H321" s="96" t="s">
        <v>1561</v>
      </c>
      <c r="I321" s="96">
        <v>2050.0</v>
      </c>
      <c r="J321" s="96" t="s">
        <v>1351</v>
      </c>
      <c r="K321" s="96">
        <v>2050.0</v>
      </c>
      <c r="L321" s="96" t="s">
        <v>1562</v>
      </c>
      <c r="M321" s="96" t="s">
        <v>1147</v>
      </c>
      <c r="O321" s="96" t="s">
        <v>1901</v>
      </c>
      <c r="P321" s="96" t="s">
        <v>1564</v>
      </c>
      <c r="Q321" s="96" t="s">
        <v>2479</v>
      </c>
      <c r="R321" s="96" t="s">
        <v>1566</v>
      </c>
      <c r="S321" s="96" t="s">
        <v>2480</v>
      </c>
      <c r="T321" s="96" t="s">
        <v>1568</v>
      </c>
    </row>
    <row r="322" ht="14.25" customHeight="1">
      <c r="A322" s="96" t="s">
        <v>2481</v>
      </c>
      <c r="B322" s="96" t="s">
        <v>2482</v>
      </c>
      <c r="C322" s="96" t="s">
        <v>2483</v>
      </c>
      <c r="D322" s="96" t="s">
        <v>1355</v>
      </c>
      <c r="J322" s="96" t="s">
        <v>1147</v>
      </c>
      <c r="L322" s="96" t="s">
        <v>41</v>
      </c>
      <c r="M322" s="96" t="s">
        <v>1147</v>
      </c>
      <c r="O322" s="96" t="s">
        <v>1578</v>
      </c>
      <c r="P322" s="96" t="s">
        <v>1579</v>
      </c>
      <c r="Q322" s="96" t="s">
        <v>1610</v>
      </c>
      <c r="R322" s="96" t="s">
        <v>1805</v>
      </c>
    </row>
    <row r="323" ht="14.25" customHeight="1">
      <c r="A323" s="96" t="s">
        <v>2484</v>
      </c>
      <c r="D323" s="96" t="s">
        <v>1350</v>
      </c>
      <c r="E323" s="96" t="s">
        <v>1561</v>
      </c>
      <c r="F323" s="96">
        <v>2030.0</v>
      </c>
      <c r="J323" s="96" t="s">
        <v>1147</v>
      </c>
      <c r="L323" s="96" t="s">
        <v>1562</v>
      </c>
      <c r="M323" s="96" t="s">
        <v>1147</v>
      </c>
      <c r="O323" s="96" t="s">
        <v>1584</v>
      </c>
      <c r="P323" s="96" t="s">
        <v>1564</v>
      </c>
      <c r="Q323" s="96" t="s">
        <v>1580</v>
      </c>
      <c r="R323" s="96" t="s">
        <v>1793</v>
      </c>
      <c r="S323" s="96" t="s">
        <v>2485</v>
      </c>
      <c r="T323" s="96" t="s">
        <v>1568</v>
      </c>
    </row>
    <row r="324" ht="14.25" customHeight="1">
      <c r="A324" s="96" t="s">
        <v>2486</v>
      </c>
      <c r="D324" s="96" t="s">
        <v>1372</v>
      </c>
      <c r="J324" s="96" t="s">
        <v>1147</v>
      </c>
      <c r="L324" s="96" t="s">
        <v>41</v>
      </c>
      <c r="M324" s="96" t="s">
        <v>1147</v>
      </c>
      <c r="O324" s="96" t="s">
        <v>1812</v>
      </c>
      <c r="P324" s="96" t="s">
        <v>1609</v>
      </c>
      <c r="Q324" s="96" t="s">
        <v>1675</v>
      </c>
      <c r="R324" s="96" t="s">
        <v>1619</v>
      </c>
    </row>
    <row r="325" ht="14.25" customHeight="1">
      <c r="A325" s="96" t="s">
        <v>2487</v>
      </c>
      <c r="D325" s="96" t="s">
        <v>1350</v>
      </c>
      <c r="E325" s="96" t="s">
        <v>1561</v>
      </c>
      <c r="F325" s="96">
        <v>2030.0</v>
      </c>
      <c r="J325" s="96" t="s">
        <v>1147</v>
      </c>
      <c r="L325" s="96" t="s">
        <v>1562</v>
      </c>
      <c r="M325" s="96" t="s">
        <v>1147</v>
      </c>
      <c r="O325" s="96" t="s">
        <v>1584</v>
      </c>
      <c r="P325" s="96" t="s">
        <v>1564</v>
      </c>
      <c r="Q325" s="96" t="s">
        <v>1675</v>
      </c>
      <c r="R325" s="96" t="s">
        <v>1787</v>
      </c>
      <c r="S325" s="96" t="s">
        <v>2488</v>
      </c>
      <c r="T325" s="96" t="s">
        <v>1568</v>
      </c>
    </row>
    <row r="326" ht="14.25" customHeight="1">
      <c r="A326" s="96" t="s">
        <v>2489</v>
      </c>
      <c r="C326" s="96" t="s">
        <v>2490</v>
      </c>
      <c r="D326" s="96" t="s">
        <v>1355</v>
      </c>
      <c r="J326" s="96" t="s">
        <v>1351</v>
      </c>
      <c r="L326" s="96" t="s">
        <v>41</v>
      </c>
      <c r="M326" s="96" t="s">
        <v>1351</v>
      </c>
      <c r="N326" s="96" t="s">
        <v>1673</v>
      </c>
      <c r="O326" s="96" t="s">
        <v>1713</v>
      </c>
      <c r="P326" s="96" t="s">
        <v>1564</v>
      </c>
      <c r="Q326" s="96" t="s">
        <v>1573</v>
      </c>
      <c r="R326" s="96" t="s">
        <v>1673</v>
      </c>
    </row>
    <row r="327" ht="14.25" customHeight="1">
      <c r="A327" s="96" t="s">
        <v>2491</v>
      </c>
      <c r="D327" s="96" t="s">
        <v>1350</v>
      </c>
      <c r="E327" s="96" t="s">
        <v>1561</v>
      </c>
      <c r="F327" s="96">
        <v>2030.0</v>
      </c>
      <c r="J327" s="96" t="s">
        <v>1147</v>
      </c>
      <c r="L327" s="96" t="s">
        <v>1562</v>
      </c>
      <c r="M327" s="96" t="s">
        <v>1147</v>
      </c>
      <c r="O327" s="96" t="s">
        <v>1717</v>
      </c>
      <c r="P327" s="96" t="s">
        <v>1609</v>
      </c>
      <c r="Q327" s="96" t="s">
        <v>1590</v>
      </c>
      <c r="R327" s="96" t="s">
        <v>1594</v>
      </c>
      <c r="S327" s="96" t="s">
        <v>2492</v>
      </c>
      <c r="T327" s="96" t="s">
        <v>1568</v>
      </c>
    </row>
    <row r="328" ht="14.25" customHeight="1">
      <c r="A328" s="96" t="s">
        <v>2493</v>
      </c>
      <c r="B328" s="96" t="s">
        <v>2494</v>
      </c>
      <c r="C328" s="96" t="s">
        <v>2495</v>
      </c>
      <c r="D328" s="96" t="s">
        <v>1350</v>
      </c>
      <c r="E328" s="96" t="s">
        <v>1561</v>
      </c>
      <c r="F328" s="96" t="s">
        <v>1628</v>
      </c>
      <c r="J328" s="96" t="s">
        <v>1147</v>
      </c>
      <c r="L328" s="96" t="s">
        <v>41</v>
      </c>
      <c r="M328" s="96" t="s">
        <v>1147</v>
      </c>
      <c r="O328" s="96" t="s">
        <v>1717</v>
      </c>
      <c r="P328" s="96" t="s">
        <v>1609</v>
      </c>
      <c r="Q328" s="96" t="s">
        <v>2015</v>
      </c>
      <c r="R328" s="96" t="s">
        <v>1631</v>
      </c>
      <c r="S328" s="96" t="s">
        <v>2496</v>
      </c>
      <c r="T328" s="96" t="s">
        <v>1568</v>
      </c>
    </row>
    <row r="329" ht="14.25" customHeight="1">
      <c r="A329" s="96" t="s">
        <v>2497</v>
      </c>
      <c r="D329" s="96" t="s">
        <v>1355</v>
      </c>
      <c r="J329" s="96" t="s">
        <v>1351</v>
      </c>
      <c r="L329" s="96" t="s">
        <v>41</v>
      </c>
      <c r="M329" s="96" t="s">
        <v>1147</v>
      </c>
      <c r="O329" s="96" t="s">
        <v>1620</v>
      </c>
      <c r="P329" s="96" t="s">
        <v>1564</v>
      </c>
      <c r="Q329" s="96" t="s">
        <v>1675</v>
      </c>
      <c r="R329" s="96" t="s">
        <v>1712</v>
      </c>
    </row>
    <row r="330" ht="14.25" customHeight="1">
      <c r="A330" s="96" t="s">
        <v>2498</v>
      </c>
      <c r="B330" s="96" t="s">
        <v>2499</v>
      </c>
      <c r="C330" s="96" t="s">
        <v>2500</v>
      </c>
      <c r="D330" s="96" t="s">
        <v>1350</v>
      </c>
      <c r="E330" s="96" t="s">
        <v>1561</v>
      </c>
      <c r="F330" s="96" t="s">
        <v>1628</v>
      </c>
      <c r="J330" s="96" t="s">
        <v>1147</v>
      </c>
      <c r="L330" s="96" t="s">
        <v>41</v>
      </c>
      <c r="M330" s="96" t="s">
        <v>1147</v>
      </c>
      <c r="O330" s="96" t="s">
        <v>1703</v>
      </c>
      <c r="P330" s="96" t="s">
        <v>1564</v>
      </c>
      <c r="Q330" s="96" t="s">
        <v>2479</v>
      </c>
      <c r="R330" s="96" t="s">
        <v>1586</v>
      </c>
      <c r="S330" s="96" t="s">
        <v>2501</v>
      </c>
      <c r="T330" s="96" t="s">
        <v>1568</v>
      </c>
    </row>
    <row r="331" ht="14.25" customHeight="1">
      <c r="A331" s="96" t="s">
        <v>2502</v>
      </c>
      <c r="B331" s="96" t="s">
        <v>2503</v>
      </c>
      <c r="C331" s="96" t="s">
        <v>2504</v>
      </c>
      <c r="D331" s="96" t="s">
        <v>1350</v>
      </c>
      <c r="E331" s="96" t="s">
        <v>2505</v>
      </c>
      <c r="F331" s="96">
        <v>2030.0</v>
      </c>
      <c r="J331" s="96" t="s">
        <v>1147</v>
      </c>
      <c r="L331" s="96" t="s">
        <v>41</v>
      </c>
      <c r="M331" s="96" t="s">
        <v>1147</v>
      </c>
      <c r="O331" s="96" t="s">
        <v>1845</v>
      </c>
      <c r="P331" s="96" t="s">
        <v>1564</v>
      </c>
      <c r="Q331" s="96" t="s">
        <v>1652</v>
      </c>
      <c r="R331" s="96" t="s">
        <v>1746</v>
      </c>
      <c r="S331" s="96" t="s">
        <v>2506</v>
      </c>
      <c r="T331" s="96" t="s">
        <v>2507</v>
      </c>
    </row>
    <row r="332" ht="14.25" customHeight="1">
      <c r="A332" s="96" t="s">
        <v>2508</v>
      </c>
      <c r="C332" s="96" t="s">
        <v>2509</v>
      </c>
      <c r="D332" s="96" t="s">
        <v>1355</v>
      </c>
      <c r="J332" s="96" t="s">
        <v>1351</v>
      </c>
      <c r="L332" s="96" t="s">
        <v>41</v>
      </c>
      <c r="M332" s="96" t="s">
        <v>1147</v>
      </c>
      <c r="O332" s="96" t="s">
        <v>2054</v>
      </c>
      <c r="P332" s="96" t="s">
        <v>1579</v>
      </c>
      <c r="Q332" s="96" t="s">
        <v>1754</v>
      </c>
      <c r="R332" s="96" t="s">
        <v>1648</v>
      </c>
    </row>
    <row r="333" ht="14.25" customHeight="1">
      <c r="A333" s="96" t="s">
        <v>2510</v>
      </c>
      <c r="C333" s="96" t="s">
        <v>2511</v>
      </c>
      <c r="D333" s="96" t="s">
        <v>1355</v>
      </c>
      <c r="J333" s="96" t="s">
        <v>1147</v>
      </c>
      <c r="L333" s="96" t="s">
        <v>41</v>
      </c>
      <c r="M333" s="96" t="s">
        <v>1147</v>
      </c>
      <c r="O333" s="96" t="s">
        <v>1703</v>
      </c>
      <c r="P333" s="96" t="s">
        <v>1564</v>
      </c>
      <c r="Q333" s="96" t="s">
        <v>1565</v>
      </c>
      <c r="R333" s="96" t="s">
        <v>1712</v>
      </c>
    </row>
    <row r="334" ht="14.25" customHeight="1">
      <c r="A334" s="96" t="s">
        <v>2512</v>
      </c>
      <c r="D334" s="96" t="s">
        <v>1350</v>
      </c>
      <c r="E334" s="96" t="s">
        <v>1561</v>
      </c>
      <c r="F334" s="96">
        <v>2030.0</v>
      </c>
      <c r="J334" s="96" t="s">
        <v>1147</v>
      </c>
      <c r="L334" s="96" t="s">
        <v>1562</v>
      </c>
      <c r="M334" s="96" t="s">
        <v>1147</v>
      </c>
      <c r="O334" s="96" t="s">
        <v>1717</v>
      </c>
      <c r="P334" s="96" t="s">
        <v>1609</v>
      </c>
      <c r="Q334" s="96" t="s">
        <v>1585</v>
      </c>
      <c r="R334" s="96" t="s">
        <v>1805</v>
      </c>
      <c r="S334" s="96" t="s">
        <v>2513</v>
      </c>
      <c r="T334" s="96" t="s">
        <v>1568</v>
      </c>
    </row>
    <row r="335" ht="14.25" customHeight="1">
      <c r="A335" s="96" t="s">
        <v>2514</v>
      </c>
      <c r="B335" s="96" t="s">
        <v>2515</v>
      </c>
      <c r="C335" s="96" t="s">
        <v>2516</v>
      </c>
      <c r="D335" s="96" t="s">
        <v>1350</v>
      </c>
      <c r="E335" s="96" t="s">
        <v>1561</v>
      </c>
      <c r="F335" s="96">
        <v>2030.0</v>
      </c>
      <c r="G335" s="96" t="s">
        <v>1350</v>
      </c>
      <c r="H335" s="96" t="s">
        <v>1561</v>
      </c>
      <c r="I335" s="96">
        <v>2050.0</v>
      </c>
      <c r="J335" s="96" t="s">
        <v>1351</v>
      </c>
      <c r="K335" s="96">
        <v>2050.0</v>
      </c>
      <c r="L335" s="96" t="s">
        <v>41</v>
      </c>
      <c r="M335" s="96" t="s">
        <v>1147</v>
      </c>
      <c r="O335" s="96" t="s">
        <v>1703</v>
      </c>
      <c r="P335" s="96" t="s">
        <v>1564</v>
      </c>
      <c r="Q335" s="96" t="s">
        <v>1610</v>
      </c>
      <c r="R335" s="96" t="s">
        <v>1566</v>
      </c>
      <c r="S335" s="96" t="s">
        <v>2517</v>
      </c>
      <c r="T335" s="96" t="s">
        <v>1568</v>
      </c>
    </row>
    <row r="336" ht="14.25" customHeight="1">
      <c r="A336" s="96" t="s">
        <v>2518</v>
      </c>
      <c r="D336" s="96" t="s">
        <v>1355</v>
      </c>
      <c r="J336" s="96" t="s">
        <v>1147</v>
      </c>
      <c r="L336" s="96" t="s">
        <v>41</v>
      </c>
      <c r="M336" s="96" t="s">
        <v>1147</v>
      </c>
      <c r="O336" s="96" t="s">
        <v>1578</v>
      </c>
      <c r="P336" s="96" t="s">
        <v>1579</v>
      </c>
      <c r="Q336" s="96" t="s">
        <v>1897</v>
      </c>
      <c r="R336" s="96" t="s">
        <v>1712</v>
      </c>
    </row>
    <row r="337" ht="14.25" customHeight="1">
      <c r="A337" s="96" t="s">
        <v>2519</v>
      </c>
      <c r="C337" s="96" t="s">
        <v>2520</v>
      </c>
      <c r="D337" s="96" t="s">
        <v>1350</v>
      </c>
      <c r="E337" s="96" t="s">
        <v>1561</v>
      </c>
      <c r="F337" s="96">
        <v>2030.0</v>
      </c>
      <c r="J337" s="96" t="s">
        <v>1147</v>
      </c>
      <c r="L337" s="96" t="s">
        <v>1629</v>
      </c>
      <c r="M337" s="96" t="s">
        <v>1147</v>
      </c>
      <c r="O337" s="96" t="s">
        <v>1741</v>
      </c>
      <c r="P337" s="96" t="s">
        <v>1564</v>
      </c>
      <c r="Q337" s="96" t="s">
        <v>1630</v>
      </c>
      <c r="R337" s="96" t="s">
        <v>1637</v>
      </c>
      <c r="S337" s="96" t="s">
        <v>2521</v>
      </c>
      <c r="T337" s="96" t="s">
        <v>1568</v>
      </c>
      <c r="U337" s="96" t="s">
        <v>2522</v>
      </c>
    </row>
    <row r="338" ht="14.25" customHeight="1">
      <c r="A338" s="96" t="s">
        <v>2523</v>
      </c>
      <c r="B338" s="96" t="s">
        <v>2524</v>
      </c>
      <c r="C338" s="96" t="s">
        <v>2525</v>
      </c>
      <c r="D338" s="96" t="s">
        <v>1350</v>
      </c>
      <c r="E338" s="96" t="s">
        <v>1561</v>
      </c>
      <c r="F338" s="96">
        <v>2030.0</v>
      </c>
      <c r="J338" s="96" t="s">
        <v>1147</v>
      </c>
      <c r="L338" s="96" t="s">
        <v>41</v>
      </c>
      <c r="M338" s="96" t="s">
        <v>1147</v>
      </c>
      <c r="O338" s="96" t="s">
        <v>2526</v>
      </c>
      <c r="P338" s="96" t="s">
        <v>1564</v>
      </c>
      <c r="Q338" s="96" t="s">
        <v>2188</v>
      </c>
      <c r="R338" s="96" t="s">
        <v>1690</v>
      </c>
      <c r="S338" s="96" t="s">
        <v>2527</v>
      </c>
      <c r="T338" s="96" t="s">
        <v>1568</v>
      </c>
    </row>
    <row r="339" ht="14.25" customHeight="1">
      <c r="A339" s="96" t="s">
        <v>2528</v>
      </c>
      <c r="B339" s="96" t="s">
        <v>2529</v>
      </c>
      <c r="C339" s="96" t="s">
        <v>2530</v>
      </c>
      <c r="D339" s="96" t="s">
        <v>1350</v>
      </c>
      <c r="E339" s="96" t="s">
        <v>1561</v>
      </c>
      <c r="F339" s="96">
        <v>2030.0</v>
      </c>
      <c r="J339" s="96" t="s">
        <v>1147</v>
      </c>
      <c r="L339" s="96" t="s">
        <v>41</v>
      </c>
      <c r="M339" s="96" t="s">
        <v>1147</v>
      </c>
      <c r="O339" s="96" t="s">
        <v>1578</v>
      </c>
      <c r="P339" s="96" t="s">
        <v>1579</v>
      </c>
      <c r="Q339" s="96" t="s">
        <v>2531</v>
      </c>
      <c r="R339" s="96" t="s">
        <v>1746</v>
      </c>
      <c r="S339" s="96" t="s">
        <v>2532</v>
      </c>
      <c r="T339" s="96" t="s">
        <v>1568</v>
      </c>
    </row>
    <row r="340" ht="14.25" customHeight="1">
      <c r="A340" s="96" t="s">
        <v>2533</v>
      </c>
      <c r="B340" s="96" t="s">
        <v>2534</v>
      </c>
      <c r="C340" s="96" t="s">
        <v>2535</v>
      </c>
      <c r="D340" s="96" t="s">
        <v>1355</v>
      </c>
      <c r="J340" s="96" t="s">
        <v>1351</v>
      </c>
      <c r="L340" s="96" t="s">
        <v>41</v>
      </c>
      <c r="M340" s="96" t="s">
        <v>1147</v>
      </c>
      <c r="O340" s="96" t="s">
        <v>1797</v>
      </c>
      <c r="P340" s="96" t="s">
        <v>1564</v>
      </c>
      <c r="Q340" s="96" t="s">
        <v>1573</v>
      </c>
      <c r="R340" s="96" t="s">
        <v>1644</v>
      </c>
    </row>
    <row r="341" ht="14.25" customHeight="1">
      <c r="A341" s="96" t="s">
        <v>2536</v>
      </c>
      <c r="D341" s="96" t="s">
        <v>1372</v>
      </c>
      <c r="J341" s="96" t="s">
        <v>1351</v>
      </c>
      <c r="L341" s="96" t="s">
        <v>41</v>
      </c>
      <c r="M341" s="96" t="s">
        <v>1351</v>
      </c>
      <c r="N341" s="96" t="s">
        <v>2384</v>
      </c>
      <c r="O341" s="96" t="s">
        <v>1584</v>
      </c>
      <c r="P341" s="96" t="s">
        <v>1564</v>
      </c>
      <c r="Q341" s="96" t="s">
        <v>1639</v>
      </c>
      <c r="R341" s="96" t="s">
        <v>2384</v>
      </c>
    </row>
    <row r="342" ht="14.25" customHeight="1">
      <c r="A342" s="96" t="s">
        <v>2537</v>
      </c>
      <c r="D342" s="96" t="s">
        <v>1350</v>
      </c>
      <c r="E342" s="96" t="s">
        <v>1561</v>
      </c>
      <c r="F342" s="96">
        <v>2030.0</v>
      </c>
      <c r="J342" s="96" t="s">
        <v>1147</v>
      </c>
      <c r="L342" s="96" t="s">
        <v>1562</v>
      </c>
      <c r="M342" s="96" t="s">
        <v>1147</v>
      </c>
      <c r="O342" s="96" t="s">
        <v>2538</v>
      </c>
      <c r="P342" s="96" t="s">
        <v>1564</v>
      </c>
      <c r="Q342" s="96" t="s">
        <v>1573</v>
      </c>
      <c r="R342" s="96" t="s">
        <v>1637</v>
      </c>
      <c r="S342" s="96" t="s">
        <v>2539</v>
      </c>
      <c r="T342" s="96" t="s">
        <v>1568</v>
      </c>
    </row>
    <row r="343" ht="14.25" customHeight="1">
      <c r="A343" s="96" t="s">
        <v>2540</v>
      </c>
      <c r="D343" s="96" t="s">
        <v>1350</v>
      </c>
      <c r="E343" s="96" t="s">
        <v>1561</v>
      </c>
      <c r="F343" s="96">
        <v>2030.0</v>
      </c>
      <c r="J343" s="96" t="s">
        <v>1147</v>
      </c>
      <c r="L343" s="96" t="s">
        <v>1562</v>
      </c>
      <c r="M343" s="96" t="s">
        <v>1147</v>
      </c>
      <c r="O343" s="96" t="s">
        <v>1647</v>
      </c>
      <c r="P343" s="96" t="s">
        <v>1564</v>
      </c>
      <c r="Q343" s="96" t="s">
        <v>1585</v>
      </c>
      <c r="R343" s="96" t="s">
        <v>1648</v>
      </c>
      <c r="S343" s="96" t="s">
        <v>2541</v>
      </c>
      <c r="T343" s="96" t="s">
        <v>1568</v>
      </c>
    </row>
    <row r="344" ht="14.25" customHeight="1">
      <c r="A344" s="96" t="s">
        <v>2542</v>
      </c>
      <c r="C344" s="96" t="s">
        <v>2543</v>
      </c>
      <c r="D344" s="96" t="s">
        <v>1350</v>
      </c>
      <c r="E344" s="96" t="s">
        <v>1561</v>
      </c>
      <c r="F344" s="96">
        <v>2030.0</v>
      </c>
      <c r="J344" s="96" t="s">
        <v>1147</v>
      </c>
      <c r="L344" s="96" t="s">
        <v>1562</v>
      </c>
      <c r="M344" s="96" t="s">
        <v>1147</v>
      </c>
      <c r="N344" s="96" t="s">
        <v>2023</v>
      </c>
      <c r="O344" s="96" t="s">
        <v>1829</v>
      </c>
      <c r="P344" s="96" t="s">
        <v>1564</v>
      </c>
      <c r="Q344" s="96" t="s">
        <v>1590</v>
      </c>
      <c r="R344" s="96" t="s">
        <v>2023</v>
      </c>
      <c r="S344" s="96" t="s">
        <v>2544</v>
      </c>
      <c r="T344" s="96" t="s">
        <v>1568</v>
      </c>
    </row>
    <row r="345" ht="14.25" customHeight="1">
      <c r="A345" s="96" t="s">
        <v>2545</v>
      </c>
      <c r="D345" s="96" t="s">
        <v>1350</v>
      </c>
      <c r="E345" s="96" t="s">
        <v>1561</v>
      </c>
      <c r="F345" s="96">
        <v>2030.0</v>
      </c>
      <c r="J345" s="96" t="s">
        <v>1147</v>
      </c>
      <c r="L345" s="96" t="s">
        <v>1562</v>
      </c>
      <c r="M345" s="96" t="s">
        <v>1147</v>
      </c>
      <c r="O345" s="96" t="s">
        <v>1563</v>
      </c>
      <c r="P345" s="96" t="s">
        <v>1564</v>
      </c>
      <c r="Q345" s="96" t="s">
        <v>1800</v>
      </c>
      <c r="R345" s="96" t="s">
        <v>1574</v>
      </c>
      <c r="S345" s="96" t="s">
        <v>2546</v>
      </c>
      <c r="T345" s="96" t="s">
        <v>1568</v>
      </c>
    </row>
    <row r="346" ht="14.25" customHeight="1">
      <c r="A346" s="96" t="s">
        <v>2547</v>
      </c>
      <c r="D346" s="96" t="s">
        <v>1350</v>
      </c>
      <c r="E346" s="96" t="s">
        <v>1561</v>
      </c>
      <c r="F346" s="96">
        <v>2030.0</v>
      </c>
      <c r="J346" s="96" t="s">
        <v>1147</v>
      </c>
      <c r="L346" s="96" t="s">
        <v>1562</v>
      </c>
      <c r="M346" s="96" t="s">
        <v>1147</v>
      </c>
      <c r="O346" s="96" t="s">
        <v>1703</v>
      </c>
      <c r="P346" s="96" t="s">
        <v>1564</v>
      </c>
      <c r="Q346" s="96" t="s">
        <v>1610</v>
      </c>
      <c r="R346" s="96" t="s">
        <v>1623</v>
      </c>
      <c r="S346" s="96" t="s">
        <v>2548</v>
      </c>
      <c r="T346" s="96" t="s">
        <v>1568</v>
      </c>
    </row>
    <row r="347" ht="14.25" customHeight="1">
      <c r="A347" s="96" t="s">
        <v>2549</v>
      </c>
      <c r="B347" s="96" t="s">
        <v>2550</v>
      </c>
      <c r="C347" s="96" t="s">
        <v>2551</v>
      </c>
      <c r="D347" s="96" t="s">
        <v>1350</v>
      </c>
      <c r="E347" s="96" t="s">
        <v>1561</v>
      </c>
      <c r="F347" s="96">
        <v>2030.0</v>
      </c>
      <c r="J347" s="96" t="s">
        <v>1147</v>
      </c>
      <c r="L347" s="96" t="s">
        <v>41</v>
      </c>
      <c r="M347" s="96" t="s">
        <v>1147</v>
      </c>
      <c r="N347" s="96" t="s">
        <v>1926</v>
      </c>
      <c r="O347" s="96" t="s">
        <v>1717</v>
      </c>
      <c r="P347" s="96" t="s">
        <v>1609</v>
      </c>
      <c r="Q347" s="96" t="s">
        <v>1800</v>
      </c>
      <c r="R347" s="96" t="s">
        <v>1656</v>
      </c>
      <c r="S347" s="96" t="s">
        <v>2552</v>
      </c>
      <c r="T347" s="96" t="s">
        <v>1568</v>
      </c>
    </row>
    <row r="348" ht="14.25" customHeight="1">
      <c r="A348" s="96" t="s">
        <v>2553</v>
      </c>
      <c r="B348" s="96" t="s">
        <v>2554</v>
      </c>
      <c r="C348" s="96" t="s">
        <v>2555</v>
      </c>
      <c r="D348" s="96" t="s">
        <v>1355</v>
      </c>
      <c r="J348" s="96" t="s">
        <v>1351</v>
      </c>
      <c r="L348" s="96" t="s">
        <v>41</v>
      </c>
      <c r="M348" s="96" t="s">
        <v>1351</v>
      </c>
      <c r="N348" s="96" t="s">
        <v>1673</v>
      </c>
      <c r="O348" s="96" t="s">
        <v>1829</v>
      </c>
      <c r="P348" s="96" t="s">
        <v>1564</v>
      </c>
      <c r="Q348" s="96" t="s">
        <v>1610</v>
      </c>
      <c r="R348" s="96" t="s">
        <v>1673</v>
      </c>
    </row>
    <row r="349" ht="14.25" customHeight="1">
      <c r="A349" s="96" t="s">
        <v>2556</v>
      </c>
      <c r="C349" s="96" t="s">
        <v>2557</v>
      </c>
      <c r="D349" s="96" t="s">
        <v>1355</v>
      </c>
      <c r="J349" s="96" t="s">
        <v>1147</v>
      </c>
      <c r="L349" s="96" t="s">
        <v>41</v>
      </c>
      <c r="M349" s="96" t="s">
        <v>1147</v>
      </c>
      <c r="N349" s="96" t="s">
        <v>2023</v>
      </c>
      <c r="O349" s="96" t="s">
        <v>1797</v>
      </c>
      <c r="P349" s="96" t="s">
        <v>1564</v>
      </c>
      <c r="Q349" s="96" t="s">
        <v>2015</v>
      </c>
      <c r="R349" s="96" t="s">
        <v>2023</v>
      </c>
    </row>
    <row r="350" ht="14.25" customHeight="1">
      <c r="A350" s="96" t="s">
        <v>2558</v>
      </c>
      <c r="B350" s="96" t="s">
        <v>2559</v>
      </c>
      <c r="D350" s="96" t="s">
        <v>1355</v>
      </c>
      <c r="J350" s="96" t="s">
        <v>1351</v>
      </c>
      <c r="L350" s="96" t="s">
        <v>41</v>
      </c>
      <c r="M350" s="96" t="s">
        <v>1351</v>
      </c>
      <c r="N350" s="96" t="s">
        <v>1779</v>
      </c>
      <c r="O350" s="96" t="s">
        <v>1937</v>
      </c>
      <c r="P350" s="96" t="s">
        <v>1728</v>
      </c>
      <c r="Q350" s="96" t="s">
        <v>1655</v>
      </c>
      <c r="R350" s="96" t="s">
        <v>1619</v>
      </c>
    </row>
    <row r="351" ht="14.25" customHeight="1">
      <c r="A351" s="96" t="s">
        <v>2560</v>
      </c>
      <c r="B351" s="96" t="s">
        <v>2561</v>
      </c>
      <c r="C351" s="96" t="s">
        <v>2562</v>
      </c>
      <c r="D351" s="96" t="s">
        <v>1350</v>
      </c>
      <c r="E351" s="96" t="s">
        <v>1561</v>
      </c>
      <c r="F351" s="96">
        <v>2030.0</v>
      </c>
      <c r="J351" s="96" t="s">
        <v>1147</v>
      </c>
      <c r="L351" s="96" t="s">
        <v>1629</v>
      </c>
      <c r="M351" s="96" t="s">
        <v>1147</v>
      </c>
      <c r="O351" s="96" t="s">
        <v>1578</v>
      </c>
      <c r="P351" s="96" t="s">
        <v>1579</v>
      </c>
      <c r="Q351" s="96" t="s">
        <v>1630</v>
      </c>
      <c r="R351" s="96" t="s">
        <v>1757</v>
      </c>
      <c r="S351" s="96" t="s">
        <v>2563</v>
      </c>
      <c r="T351" s="96" t="s">
        <v>1568</v>
      </c>
    </row>
    <row r="352" ht="14.25" customHeight="1">
      <c r="A352" s="96" t="s">
        <v>2564</v>
      </c>
      <c r="D352" s="96" t="s">
        <v>1372</v>
      </c>
      <c r="J352" s="96" t="s">
        <v>1147</v>
      </c>
      <c r="L352" s="96" t="s">
        <v>41</v>
      </c>
      <c r="M352" s="96" t="s">
        <v>1147</v>
      </c>
      <c r="O352" s="96" t="s">
        <v>1584</v>
      </c>
      <c r="P352" s="96" t="s">
        <v>1564</v>
      </c>
      <c r="Q352" s="96" t="s">
        <v>1639</v>
      </c>
      <c r="R352" s="96" t="s">
        <v>1863</v>
      </c>
    </row>
    <row r="353" ht="14.25" customHeight="1">
      <c r="A353" s="96" t="s">
        <v>2565</v>
      </c>
      <c r="D353" s="96" t="s">
        <v>1350</v>
      </c>
      <c r="E353" s="96" t="s">
        <v>1561</v>
      </c>
      <c r="F353" s="96">
        <v>2030.0</v>
      </c>
      <c r="J353" s="96" t="s">
        <v>1147</v>
      </c>
      <c r="L353" s="96" t="s">
        <v>1562</v>
      </c>
      <c r="M353" s="96" t="s">
        <v>1147</v>
      </c>
      <c r="O353" s="96" t="s">
        <v>1845</v>
      </c>
      <c r="P353" s="96" t="s">
        <v>1564</v>
      </c>
      <c r="Q353" s="96" t="s">
        <v>1590</v>
      </c>
      <c r="R353" s="96" t="s">
        <v>1644</v>
      </c>
      <c r="S353" s="96" t="s">
        <v>2566</v>
      </c>
      <c r="T353" s="96" t="s">
        <v>1568</v>
      </c>
    </row>
    <row r="354" ht="14.25" customHeight="1">
      <c r="A354" s="96" t="s">
        <v>2567</v>
      </c>
      <c r="D354" s="96" t="s">
        <v>1355</v>
      </c>
      <c r="J354" s="96" t="s">
        <v>1351</v>
      </c>
      <c r="L354" s="96" t="s">
        <v>41</v>
      </c>
      <c r="M354" s="96" t="s">
        <v>1147</v>
      </c>
      <c r="O354" s="96" t="s">
        <v>1829</v>
      </c>
      <c r="P354" s="96" t="s">
        <v>1564</v>
      </c>
      <c r="Q354" s="96" t="s">
        <v>1585</v>
      </c>
      <c r="R354" s="96" t="s">
        <v>1631</v>
      </c>
    </row>
    <row r="355" ht="14.25" customHeight="1">
      <c r="A355" s="96" t="s">
        <v>2568</v>
      </c>
      <c r="D355" s="96" t="s">
        <v>1350</v>
      </c>
      <c r="E355" s="96" t="s">
        <v>1561</v>
      </c>
      <c r="F355" s="96">
        <v>2030.0</v>
      </c>
      <c r="G355" s="96" t="s">
        <v>1350</v>
      </c>
      <c r="H355" s="96" t="s">
        <v>1561</v>
      </c>
      <c r="I355" s="96">
        <v>2050.0</v>
      </c>
      <c r="J355" s="96" t="s">
        <v>1351</v>
      </c>
      <c r="K355" s="96">
        <v>2050.0</v>
      </c>
      <c r="L355" s="96" t="s">
        <v>1562</v>
      </c>
      <c r="M355" s="96" t="s">
        <v>1351</v>
      </c>
      <c r="N355" s="96" t="s">
        <v>1623</v>
      </c>
      <c r="O355" s="96" t="s">
        <v>1647</v>
      </c>
      <c r="P355" s="96" t="s">
        <v>1564</v>
      </c>
      <c r="Q355" s="96" t="s">
        <v>1590</v>
      </c>
      <c r="R355" s="96" t="s">
        <v>1623</v>
      </c>
      <c r="S355" s="96" t="s">
        <v>2569</v>
      </c>
      <c r="T355" s="96" t="s">
        <v>1568</v>
      </c>
    </row>
    <row r="356" ht="14.25" customHeight="1">
      <c r="A356" s="96" t="s">
        <v>2570</v>
      </c>
      <c r="D356" s="96" t="s">
        <v>1355</v>
      </c>
      <c r="J356" s="96" t="s">
        <v>1351</v>
      </c>
      <c r="L356" s="96" t="s">
        <v>41</v>
      </c>
      <c r="M356" s="96" t="s">
        <v>1147</v>
      </c>
      <c r="O356" s="96" t="s">
        <v>1669</v>
      </c>
      <c r="P356" s="96" t="s">
        <v>1564</v>
      </c>
      <c r="Q356" s="96" t="s">
        <v>1665</v>
      </c>
      <c r="R356" s="96" t="s">
        <v>1566</v>
      </c>
    </row>
    <row r="357" ht="14.25" customHeight="1">
      <c r="A357" s="96" t="s">
        <v>2571</v>
      </c>
      <c r="B357" s="96" t="s">
        <v>2572</v>
      </c>
      <c r="C357" s="96" t="s">
        <v>2573</v>
      </c>
      <c r="D357" s="96" t="s">
        <v>1372</v>
      </c>
      <c r="J357" s="96" t="s">
        <v>1147</v>
      </c>
      <c r="L357" s="96" t="s">
        <v>41</v>
      </c>
      <c r="M357" s="96" t="s">
        <v>1147</v>
      </c>
      <c r="O357" s="96" t="s">
        <v>1578</v>
      </c>
      <c r="P357" s="96" t="s">
        <v>1579</v>
      </c>
      <c r="Q357" s="96" t="s">
        <v>1820</v>
      </c>
      <c r="R357" s="96" t="s">
        <v>1986</v>
      </c>
      <c r="U357" s="96" t="s">
        <v>1742</v>
      </c>
    </row>
    <row r="358" ht="14.25" customHeight="1">
      <c r="A358" s="96" t="s">
        <v>2574</v>
      </c>
      <c r="B358" s="96" t="s">
        <v>2575</v>
      </c>
      <c r="C358" s="96" t="s">
        <v>2576</v>
      </c>
      <c r="D358" s="96" t="s">
        <v>1350</v>
      </c>
      <c r="E358" s="96" t="s">
        <v>1561</v>
      </c>
      <c r="F358" s="96">
        <v>2026.0</v>
      </c>
      <c r="J358" s="96" t="s">
        <v>1147</v>
      </c>
      <c r="L358" s="96" t="s">
        <v>41</v>
      </c>
      <c r="M358" s="96" t="s">
        <v>1351</v>
      </c>
      <c r="N358" s="96" t="s">
        <v>2181</v>
      </c>
      <c r="O358" s="96" t="s">
        <v>1937</v>
      </c>
      <c r="P358" s="96" t="s">
        <v>1728</v>
      </c>
      <c r="Q358" s="96" t="s">
        <v>1590</v>
      </c>
      <c r="R358" s="96" t="s">
        <v>1637</v>
      </c>
      <c r="S358" s="96" t="s">
        <v>2577</v>
      </c>
      <c r="T358" s="96" t="s">
        <v>1568</v>
      </c>
      <c r="U358" s="96" t="s">
        <v>1701</v>
      </c>
    </row>
    <row r="359" ht="14.25" customHeight="1">
      <c r="A359" s="96" t="s">
        <v>2578</v>
      </c>
      <c r="D359" s="96" t="s">
        <v>1350</v>
      </c>
      <c r="E359" s="96" t="s">
        <v>1561</v>
      </c>
      <c r="F359" s="96">
        <v>2030.0</v>
      </c>
      <c r="J359" s="96" t="s">
        <v>1147</v>
      </c>
      <c r="L359" s="96" t="s">
        <v>1562</v>
      </c>
      <c r="M359" s="96" t="s">
        <v>1147</v>
      </c>
      <c r="O359" s="96" t="s">
        <v>1578</v>
      </c>
      <c r="P359" s="96" t="s">
        <v>1579</v>
      </c>
      <c r="Q359" s="96" t="s">
        <v>1639</v>
      </c>
      <c r="R359" s="96" t="s">
        <v>1615</v>
      </c>
      <c r="S359" s="96" t="s">
        <v>2579</v>
      </c>
      <c r="T359" s="96" t="s">
        <v>1568</v>
      </c>
    </row>
    <row r="360" ht="14.25" customHeight="1">
      <c r="A360" s="96" t="s">
        <v>2580</v>
      </c>
      <c r="B360" s="96" t="s">
        <v>2581</v>
      </c>
      <c r="C360" s="96" t="s">
        <v>2582</v>
      </c>
      <c r="D360" s="96" t="s">
        <v>1355</v>
      </c>
      <c r="J360" s="96" t="s">
        <v>1147</v>
      </c>
      <c r="L360" s="96" t="s">
        <v>41</v>
      </c>
      <c r="M360" s="96" t="s">
        <v>1147</v>
      </c>
      <c r="O360" s="96" t="s">
        <v>1684</v>
      </c>
      <c r="P360" s="96" t="s">
        <v>1564</v>
      </c>
      <c r="Q360" s="96" t="s">
        <v>1630</v>
      </c>
      <c r="R360" s="96" t="s">
        <v>1793</v>
      </c>
      <c r="T360" s="96" t="s">
        <v>1616</v>
      </c>
    </row>
    <row r="361" ht="14.25" customHeight="1">
      <c r="A361" s="96" t="s">
        <v>2583</v>
      </c>
      <c r="B361" s="96" t="s">
        <v>2584</v>
      </c>
      <c r="D361" s="96" t="s">
        <v>1355</v>
      </c>
      <c r="J361" s="96" t="s">
        <v>1351</v>
      </c>
      <c r="L361" s="96" t="s">
        <v>41</v>
      </c>
      <c r="M361" s="96" t="s">
        <v>1147</v>
      </c>
      <c r="O361" s="96" t="s">
        <v>1937</v>
      </c>
      <c r="P361" s="96" t="s">
        <v>1728</v>
      </c>
      <c r="Q361" s="96" t="s">
        <v>1580</v>
      </c>
      <c r="R361" s="96" t="s">
        <v>1615</v>
      </c>
    </row>
    <row r="362" ht="14.25" customHeight="1">
      <c r="A362" s="96" t="s">
        <v>2585</v>
      </c>
      <c r="D362" s="96" t="s">
        <v>1355</v>
      </c>
      <c r="J362" s="96" t="s">
        <v>1351</v>
      </c>
      <c r="L362" s="96" t="s">
        <v>41</v>
      </c>
      <c r="M362" s="96" t="s">
        <v>1147</v>
      </c>
      <c r="O362" s="96" t="s">
        <v>2314</v>
      </c>
      <c r="P362" s="96" t="s">
        <v>1609</v>
      </c>
      <c r="Q362" s="96" t="s">
        <v>1675</v>
      </c>
      <c r="R362" s="96" t="s">
        <v>1699</v>
      </c>
    </row>
    <row r="363" ht="14.25" customHeight="1">
      <c r="A363" s="96" t="s">
        <v>2586</v>
      </c>
      <c r="B363" s="96" t="s">
        <v>2587</v>
      </c>
      <c r="C363" s="96" t="s">
        <v>2588</v>
      </c>
      <c r="D363" s="96" t="s">
        <v>1350</v>
      </c>
      <c r="E363" s="96" t="s">
        <v>1561</v>
      </c>
      <c r="F363" s="96" t="s">
        <v>1628</v>
      </c>
      <c r="J363" s="96" t="s">
        <v>1147</v>
      </c>
      <c r="L363" s="96" t="s">
        <v>41</v>
      </c>
      <c r="M363" s="96" t="s">
        <v>1351</v>
      </c>
      <c r="N363" s="96" t="s">
        <v>1779</v>
      </c>
      <c r="O363" s="96" t="s">
        <v>1563</v>
      </c>
      <c r="P363" s="96" t="s">
        <v>1564</v>
      </c>
      <c r="Q363" s="96" t="s">
        <v>1804</v>
      </c>
      <c r="R363" s="96" t="s">
        <v>1566</v>
      </c>
      <c r="S363" s="96" t="s">
        <v>2589</v>
      </c>
      <c r="T363" s="96" t="s">
        <v>1568</v>
      </c>
    </row>
    <row r="364" ht="14.25" customHeight="1">
      <c r="A364" s="96" t="s">
        <v>2590</v>
      </c>
      <c r="B364" s="96" t="s">
        <v>2591</v>
      </c>
      <c r="C364" s="96" t="s">
        <v>2592</v>
      </c>
      <c r="D364" s="96" t="s">
        <v>1350</v>
      </c>
      <c r="E364" s="96" t="s">
        <v>1570</v>
      </c>
      <c r="F364" s="96">
        <v>2030.0</v>
      </c>
      <c r="J364" s="96" t="s">
        <v>1351</v>
      </c>
      <c r="L364" s="96" t="s">
        <v>41</v>
      </c>
      <c r="M364" s="96" t="s">
        <v>1351</v>
      </c>
      <c r="N364" s="96" t="s">
        <v>1621</v>
      </c>
      <c r="O364" s="96" t="s">
        <v>1614</v>
      </c>
      <c r="P364" s="96" t="s">
        <v>1609</v>
      </c>
      <c r="Q364" s="96" t="s">
        <v>1862</v>
      </c>
      <c r="R364" s="96" t="s">
        <v>1621</v>
      </c>
      <c r="S364" s="96" t="s">
        <v>2593</v>
      </c>
      <c r="T364" s="96" t="s">
        <v>1576</v>
      </c>
    </row>
    <row r="365" ht="14.25" customHeight="1">
      <c r="A365" s="96" t="s">
        <v>2594</v>
      </c>
      <c r="C365" s="96" t="s">
        <v>2595</v>
      </c>
      <c r="D365" s="96" t="s">
        <v>1355</v>
      </c>
      <c r="J365" s="96" t="s">
        <v>1147</v>
      </c>
      <c r="L365" s="96" t="s">
        <v>41</v>
      </c>
      <c r="M365" s="96" t="s">
        <v>1147</v>
      </c>
      <c r="O365" s="96" t="s">
        <v>1829</v>
      </c>
      <c r="P365" s="96" t="s">
        <v>1564</v>
      </c>
      <c r="Q365" s="96" t="s">
        <v>1590</v>
      </c>
      <c r="R365" s="96" t="s">
        <v>1589</v>
      </c>
    </row>
    <row r="366" ht="14.25" customHeight="1">
      <c r="A366" s="96" t="s">
        <v>2596</v>
      </c>
      <c r="B366" s="96" t="s">
        <v>2597</v>
      </c>
      <c r="C366" s="96" t="s">
        <v>2598</v>
      </c>
      <c r="D366" s="96" t="s">
        <v>1350</v>
      </c>
      <c r="E366" s="96" t="s">
        <v>1561</v>
      </c>
      <c r="F366" s="96" t="s">
        <v>2599</v>
      </c>
      <c r="J366" s="96" t="s">
        <v>1351</v>
      </c>
      <c r="L366" s="96" t="s">
        <v>41</v>
      </c>
      <c r="M366" s="96" t="s">
        <v>1351</v>
      </c>
      <c r="N366" s="96" t="s">
        <v>1971</v>
      </c>
      <c r="O366" s="96" t="s">
        <v>1797</v>
      </c>
      <c r="P366" s="96" t="s">
        <v>1564</v>
      </c>
      <c r="Q366" s="96" t="s">
        <v>1573</v>
      </c>
      <c r="R366" s="96" t="s">
        <v>1648</v>
      </c>
      <c r="S366" s="96" t="s">
        <v>2600</v>
      </c>
      <c r="T366" s="96" t="s">
        <v>1568</v>
      </c>
    </row>
    <row r="367" ht="14.25" customHeight="1">
      <c r="A367" s="96" t="s">
        <v>2601</v>
      </c>
      <c r="B367" s="96" t="s">
        <v>2602</v>
      </c>
      <c r="C367" s="96" t="s">
        <v>2603</v>
      </c>
      <c r="D367" s="96" t="s">
        <v>1350</v>
      </c>
      <c r="E367" s="96" t="s">
        <v>1561</v>
      </c>
      <c r="F367" s="96">
        <v>2024.0</v>
      </c>
      <c r="J367" s="96" t="s">
        <v>1147</v>
      </c>
      <c r="L367" s="96" t="s">
        <v>41</v>
      </c>
      <c r="M367" s="96" t="s">
        <v>1147</v>
      </c>
      <c r="O367" s="96" t="s">
        <v>1578</v>
      </c>
      <c r="P367" s="96" t="s">
        <v>1579</v>
      </c>
      <c r="Q367" s="96" t="s">
        <v>1610</v>
      </c>
      <c r="R367" s="96" t="s">
        <v>1882</v>
      </c>
      <c r="S367" s="96" t="s">
        <v>2604</v>
      </c>
      <c r="T367" s="96" t="s">
        <v>1568</v>
      </c>
    </row>
    <row r="368" ht="14.25" customHeight="1">
      <c r="A368" s="96" t="s">
        <v>2605</v>
      </c>
      <c r="D368" s="96" t="s">
        <v>1355</v>
      </c>
      <c r="J368" s="96" t="s">
        <v>1351</v>
      </c>
      <c r="L368" s="96" t="s">
        <v>41</v>
      </c>
      <c r="M368" s="96" t="s">
        <v>1147</v>
      </c>
      <c r="O368" s="96" t="s">
        <v>1578</v>
      </c>
      <c r="P368" s="96" t="s">
        <v>1579</v>
      </c>
      <c r="Q368" s="96" t="s">
        <v>1580</v>
      </c>
      <c r="R368" s="96" t="s">
        <v>1623</v>
      </c>
    </row>
    <row r="369" ht="14.25" customHeight="1">
      <c r="A369" s="96" t="s">
        <v>2606</v>
      </c>
      <c r="D369" s="96" t="s">
        <v>1355</v>
      </c>
      <c r="J369" s="96" t="s">
        <v>1351</v>
      </c>
      <c r="L369" s="96" t="s">
        <v>41</v>
      </c>
      <c r="M369" s="96" t="s">
        <v>1147</v>
      </c>
      <c r="O369" s="96" t="s">
        <v>1672</v>
      </c>
      <c r="P369" s="96" t="s">
        <v>1564</v>
      </c>
      <c r="Q369" s="96" t="s">
        <v>1675</v>
      </c>
      <c r="R369" s="96" t="s">
        <v>1712</v>
      </c>
    </row>
    <row r="370" ht="14.25" customHeight="1">
      <c r="A370" s="96" t="s">
        <v>2607</v>
      </c>
      <c r="D370" s="96" t="s">
        <v>1350</v>
      </c>
      <c r="E370" s="96" t="s">
        <v>1561</v>
      </c>
      <c r="F370" s="96">
        <v>2030.0</v>
      </c>
      <c r="J370" s="96" t="s">
        <v>1147</v>
      </c>
      <c r="L370" s="96" t="s">
        <v>1562</v>
      </c>
      <c r="M370" s="96" t="s">
        <v>1147</v>
      </c>
      <c r="O370" s="96" t="s">
        <v>1664</v>
      </c>
      <c r="P370" s="96" t="s">
        <v>1564</v>
      </c>
      <c r="Q370" s="96" t="s">
        <v>1580</v>
      </c>
      <c r="R370" s="96" t="s">
        <v>1566</v>
      </c>
      <c r="S370" s="96" t="s">
        <v>2608</v>
      </c>
      <c r="T370" s="96" t="s">
        <v>1568</v>
      </c>
    </row>
    <row r="371" ht="14.25" customHeight="1">
      <c r="A371" s="96" t="s">
        <v>2609</v>
      </c>
      <c r="C371" s="96" t="s">
        <v>2610</v>
      </c>
      <c r="D371" s="96" t="s">
        <v>1355</v>
      </c>
      <c r="J371" s="96" t="s">
        <v>1147</v>
      </c>
      <c r="L371" s="96" t="s">
        <v>41</v>
      </c>
      <c r="M371" s="96" t="s">
        <v>1147</v>
      </c>
      <c r="O371" s="96" t="s">
        <v>1578</v>
      </c>
      <c r="P371" s="96" t="s">
        <v>1579</v>
      </c>
      <c r="Q371" s="96" t="s">
        <v>1800</v>
      </c>
      <c r="R371" s="96" t="s">
        <v>1793</v>
      </c>
    </row>
    <row r="372" ht="14.25" customHeight="1">
      <c r="A372" s="96" t="s">
        <v>2611</v>
      </c>
      <c r="B372" s="96" t="s">
        <v>2612</v>
      </c>
      <c r="C372" s="96" t="s">
        <v>2613</v>
      </c>
      <c r="D372" s="96" t="s">
        <v>1350</v>
      </c>
      <c r="E372" s="96" t="s">
        <v>1561</v>
      </c>
      <c r="F372" s="96">
        <v>2030.0</v>
      </c>
      <c r="J372" s="96" t="s">
        <v>1351</v>
      </c>
      <c r="L372" s="96" t="s">
        <v>41</v>
      </c>
      <c r="M372" s="96" t="s">
        <v>1351</v>
      </c>
      <c r="N372" s="96" t="s">
        <v>2321</v>
      </c>
      <c r="O372" s="96" t="s">
        <v>2126</v>
      </c>
      <c r="P372" s="96" t="s">
        <v>1728</v>
      </c>
      <c r="Q372" s="96" t="s">
        <v>1604</v>
      </c>
      <c r="R372" s="96" t="s">
        <v>1924</v>
      </c>
      <c r="S372" s="96" t="s">
        <v>2614</v>
      </c>
      <c r="T372" s="96" t="s">
        <v>1568</v>
      </c>
    </row>
    <row r="373" ht="14.25" customHeight="1">
      <c r="A373" s="96" t="s">
        <v>2615</v>
      </c>
      <c r="B373" s="96" t="s">
        <v>2616</v>
      </c>
      <c r="C373" s="96" t="s">
        <v>2617</v>
      </c>
      <c r="D373" s="96" t="s">
        <v>1350</v>
      </c>
      <c r="E373" s="96" t="s">
        <v>1570</v>
      </c>
      <c r="F373" s="96">
        <v>2035.0</v>
      </c>
      <c r="J373" s="96" t="s">
        <v>1147</v>
      </c>
      <c r="L373" s="96" t="s">
        <v>41</v>
      </c>
      <c r="M373" s="96" t="s">
        <v>1147</v>
      </c>
      <c r="O373" s="96" t="s">
        <v>1578</v>
      </c>
      <c r="P373" s="96" t="s">
        <v>1579</v>
      </c>
      <c r="Q373" s="96" t="s">
        <v>2228</v>
      </c>
      <c r="R373" s="96" t="s">
        <v>2023</v>
      </c>
      <c r="S373" s="96" t="s">
        <v>2618</v>
      </c>
      <c r="T373" s="96" t="s">
        <v>1576</v>
      </c>
    </row>
    <row r="374" ht="14.25" customHeight="1">
      <c r="A374" s="96" t="s">
        <v>2619</v>
      </c>
      <c r="B374" s="96" t="s">
        <v>2620</v>
      </c>
      <c r="C374" s="96" t="s">
        <v>2621</v>
      </c>
      <c r="D374" s="96" t="s">
        <v>1350</v>
      </c>
      <c r="E374" s="96" t="s">
        <v>1561</v>
      </c>
      <c r="F374" s="96" t="s">
        <v>2622</v>
      </c>
      <c r="G374" s="96" t="s">
        <v>1350</v>
      </c>
      <c r="H374" s="96" t="s">
        <v>1561</v>
      </c>
      <c r="I374" s="96">
        <v>2040.0</v>
      </c>
      <c r="J374" s="96" t="s">
        <v>1351</v>
      </c>
      <c r="K374" s="96">
        <v>2040.0</v>
      </c>
      <c r="L374" s="96" t="s">
        <v>41</v>
      </c>
      <c r="M374" s="96" t="s">
        <v>1351</v>
      </c>
      <c r="N374" s="96" t="s">
        <v>2384</v>
      </c>
      <c r="O374" s="96" t="s">
        <v>1578</v>
      </c>
      <c r="P374" s="96" t="s">
        <v>1579</v>
      </c>
      <c r="Q374" s="96" t="s">
        <v>2015</v>
      </c>
      <c r="R374" s="96" t="s">
        <v>1589</v>
      </c>
      <c r="S374" s="96" t="s">
        <v>2623</v>
      </c>
      <c r="T374" s="96" t="s">
        <v>1568</v>
      </c>
    </row>
    <row r="375" ht="14.25" customHeight="1">
      <c r="A375" s="96" t="s">
        <v>2624</v>
      </c>
      <c r="B375" s="96" t="s">
        <v>2625</v>
      </c>
      <c r="C375" s="96" t="s">
        <v>2626</v>
      </c>
      <c r="D375" s="96" t="s">
        <v>1350</v>
      </c>
      <c r="E375" s="96" t="s">
        <v>1561</v>
      </c>
      <c r="F375" s="96">
        <v>2030.0</v>
      </c>
      <c r="J375" s="96" t="s">
        <v>1351</v>
      </c>
      <c r="L375" s="96" t="s">
        <v>41</v>
      </c>
      <c r="M375" s="96" t="s">
        <v>1351</v>
      </c>
      <c r="N375" s="96" t="s">
        <v>1805</v>
      </c>
      <c r="O375" s="96" t="s">
        <v>1578</v>
      </c>
      <c r="P375" s="96" t="s">
        <v>1579</v>
      </c>
      <c r="Q375" s="96" t="s">
        <v>1675</v>
      </c>
      <c r="R375" s="96" t="s">
        <v>1746</v>
      </c>
      <c r="S375" s="96" t="s">
        <v>2627</v>
      </c>
      <c r="T375" s="96" t="s">
        <v>1568</v>
      </c>
    </row>
    <row r="376" ht="14.25" customHeight="1">
      <c r="A376" s="96" t="s">
        <v>2628</v>
      </c>
      <c r="B376" s="96" t="s">
        <v>2629</v>
      </c>
      <c r="C376" s="96" t="s">
        <v>2630</v>
      </c>
      <c r="D376" s="96" t="s">
        <v>1355</v>
      </c>
      <c r="J376" s="96" t="s">
        <v>1147</v>
      </c>
      <c r="L376" s="96" t="s">
        <v>41</v>
      </c>
      <c r="M376" s="96" t="s">
        <v>1351</v>
      </c>
      <c r="N376" s="96" t="s">
        <v>1619</v>
      </c>
      <c r="O376" s="96" t="s">
        <v>1578</v>
      </c>
      <c r="P376" s="96" t="s">
        <v>1579</v>
      </c>
      <c r="Q376" s="96" t="s">
        <v>2352</v>
      </c>
      <c r="R376" s="96" t="s">
        <v>1619</v>
      </c>
    </row>
    <row r="377" ht="14.25" customHeight="1">
      <c r="A377" s="96" t="s">
        <v>2631</v>
      </c>
      <c r="D377" s="96" t="s">
        <v>1355</v>
      </c>
      <c r="J377" s="96" t="s">
        <v>1147</v>
      </c>
      <c r="L377" s="96" t="s">
        <v>41</v>
      </c>
      <c r="M377" s="96" t="s">
        <v>1147</v>
      </c>
      <c r="O377" s="96" t="s">
        <v>1584</v>
      </c>
      <c r="P377" s="96" t="s">
        <v>1564</v>
      </c>
      <c r="Q377" s="96" t="s">
        <v>1897</v>
      </c>
      <c r="R377" s="96" t="s">
        <v>2098</v>
      </c>
    </row>
    <row r="378" ht="14.25" customHeight="1">
      <c r="A378" s="96" t="s">
        <v>2632</v>
      </c>
      <c r="C378" s="96" t="s">
        <v>2633</v>
      </c>
      <c r="D378" s="96" t="s">
        <v>1355</v>
      </c>
      <c r="J378" s="96" t="s">
        <v>1147</v>
      </c>
      <c r="L378" s="96" t="s">
        <v>41</v>
      </c>
      <c r="M378" s="96" t="s">
        <v>1147</v>
      </c>
      <c r="O378" s="96" t="s">
        <v>1578</v>
      </c>
      <c r="P378" s="96" t="s">
        <v>1579</v>
      </c>
      <c r="Q378" s="96" t="s">
        <v>1573</v>
      </c>
      <c r="R378" s="96" t="s">
        <v>1712</v>
      </c>
    </row>
    <row r="379" ht="14.25" customHeight="1">
      <c r="A379" s="96" t="s">
        <v>2634</v>
      </c>
      <c r="B379" s="96" t="s">
        <v>2635</v>
      </c>
      <c r="C379" s="96" t="s">
        <v>2636</v>
      </c>
      <c r="D379" s="96" t="s">
        <v>1350</v>
      </c>
      <c r="E379" s="96" t="s">
        <v>1570</v>
      </c>
      <c r="F379" s="96">
        <v>2035.0</v>
      </c>
      <c r="J379" s="96" t="s">
        <v>1147</v>
      </c>
      <c r="L379" s="96" t="s">
        <v>41</v>
      </c>
      <c r="M379" s="96" t="s">
        <v>1147</v>
      </c>
      <c r="O379" s="96" t="s">
        <v>1578</v>
      </c>
      <c r="P379" s="96" t="s">
        <v>1579</v>
      </c>
      <c r="Q379" s="96" t="s">
        <v>1652</v>
      </c>
      <c r="R379" s="96" t="s">
        <v>1621</v>
      </c>
      <c r="S379" s="96" t="s">
        <v>2637</v>
      </c>
      <c r="T379" s="96" t="s">
        <v>1576</v>
      </c>
    </row>
    <row r="380" ht="14.25" customHeight="1">
      <c r="A380" s="96" t="s">
        <v>2638</v>
      </c>
      <c r="B380" s="96" t="s">
        <v>2639</v>
      </c>
      <c r="D380" s="96" t="s">
        <v>1372</v>
      </c>
      <c r="J380" s="96" t="s">
        <v>1351</v>
      </c>
      <c r="L380" s="96" t="s">
        <v>41</v>
      </c>
      <c r="M380" s="96" t="s">
        <v>1351</v>
      </c>
      <c r="N380" s="96" t="s">
        <v>1757</v>
      </c>
      <c r="O380" s="96" t="s">
        <v>1937</v>
      </c>
      <c r="P380" s="96" t="s">
        <v>1728</v>
      </c>
      <c r="Q380" s="96" t="s">
        <v>1820</v>
      </c>
      <c r="R380" s="96" t="s">
        <v>1757</v>
      </c>
    </row>
    <row r="381" ht="14.25" customHeight="1">
      <c r="A381" s="96" t="s">
        <v>2640</v>
      </c>
      <c r="B381" s="96" t="s">
        <v>2641</v>
      </c>
      <c r="D381" s="96" t="s">
        <v>1355</v>
      </c>
      <c r="J381" s="96" t="s">
        <v>1147</v>
      </c>
      <c r="L381" s="96" t="s">
        <v>41</v>
      </c>
      <c r="M381" s="96" t="s">
        <v>1147</v>
      </c>
      <c r="N381" s="96" t="s">
        <v>1690</v>
      </c>
      <c r="O381" s="96" t="s">
        <v>1578</v>
      </c>
      <c r="P381" s="96" t="s">
        <v>1579</v>
      </c>
      <c r="Q381" s="96" t="s">
        <v>1652</v>
      </c>
      <c r="R381" s="96" t="s">
        <v>1690</v>
      </c>
    </row>
    <row r="382" ht="14.25" customHeight="1">
      <c r="A382" s="96" t="s">
        <v>2642</v>
      </c>
      <c r="C382" s="96" t="s">
        <v>2643</v>
      </c>
      <c r="D382" s="96" t="s">
        <v>1355</v>
      </c>
      <c r="J382" s="96" t="s">
        <v>1351</v>
      </c>
      <c r="L382" s="96" t="s">
        <v>41</v>
      </c>
      <c r="M382" s="96" t="s">
        <v>1147</v>
      </c>
      <c r="O382" s="96" t="s">
        <v>1829</v>
      </c>
      <c r="P382" s="96" t="s">
        <v>1564</v>
      </c>
      <c r="Q382" s="96" t="s">
        <v>2015</v>
      </c>
      <c r="R382" s="96" t="s">
        <v>1615</v>
      </c>
    </row>
    <row r="383" ht="14.25" customHeight="1">
      <c r="A383" s="96" t="s">
        <v>2644</v>
      </c>
      <c r="C383" s="96" t="s">
        <v>2645</v>
      </c>
      <c r="D383" s="96" t="s">
        <v>1355</v>
      </c>
      <c r="J383" s="96" t="s">
        <v>1351</v>
      </c>
      <c r="L383" s="96" t="s">
        <v>41</v>
      </c>
      <c r="M383" s="96" t="s">
        <v>1351</v>
      </c>
      <c r="N383" s="96" t="s">
        <v>1619</v>
      </c>
      <c r="O383" s="96" t="s">
        <v>1584</v>
      </c>
      <c r="P383" s="96" t="s">
        <v>1564</v>
      </c>
      <c r="Q383" s="96" t="s">
        <v>1639</v>
      </c>
      <c r="R383" s="96" t="s">
        <v>1621</v>
      </c>
    </row>
    <row r="384" ht="14.25" customHeight="1">
      <c r="A384" s="96" t="s">
        <v>2646</v>
      </c>
      <c r="D384" s="96" t="s">
        <v>1350</v>
      </c>
      <c r="E384" s="96" t="s">
        <v>1561</v>
      </c>
      <c r="F384" s="96">
        <v>2030.0</v>
      </c>
      <c r="J384" s="96" t="s">
        <v>1147</v>
      </c>
      <c r="L384" s="96" t="s">
        <v>41</v>
      </c>
      <c r="M384" s="96" t="s">
        <v>1147</v>
      </c>
      <c r="O384" s="96" t="s">
        <v>1741</v>
      </c>
      <c r="P384" s="96" t="s">
        <v>1564</v>
      </c>
      <c r="Q384" s="96" t="s">
        <v>1652</v>
      </c>
      <c r="R384" s="96" t="s">
        <v>1863</v>
      </c>
      <c r="S384" s="96" t="s">
        <v>2647</v>
      </c>
      <c r="T384" s="96" t="s">
        <v>1568</v>
      </c>
    </row>
    <row r="385" ht="14.25" customHeight="1">
      <c r="A385" s="96" t="s">
        <v>2648</v>
      </c>
      <c r="C385" s="96" t="s">
        <v>2649</v>
      </c>
      <c r="D385" s="96" t="s">
        <v>1350</v>
      </c>
      <c r="E385" s="96" t="s">
        <v>1561</v>
      </c>
      <c r="F385" s="96">
        <v>2027.0</v>
      </c>
      <c r="J385" s="96" t="s">
        <v>1147</v>
      </c>
      <c r="L385" s="96" t="s">
        <v>41</v>
      </c>
      <c r="M385" s="96" t="s">
        <v>1147</v>
      </c>
      <c r="O385" s="96" t="s">
        <v>1578</v>
      </c>
      <c r="P385" s="96" t="s">
        <v>1579</v>
      </c>
      <c r="Q385" s="96" t="s">
        <v>1754</v>
      </c>
      <c r="R385" s="96" t="s">
        <v>1805</v>
      </c>
      <c r="S385" s="96" t="s">
        <v>2650</v>
      </c>
      <c r="T385" s="96" t="s">
        <v>1568</v>
      </c>
    </row>
    <row r="386" ht="14.25" customHeight="1">
      <c r="A386" s="96" t="s">
        <v>2651</v>
      </c>
      <c r="D386" s="96" t="s">
        <v>1355</v>
      </c>
      <c r="J386" s="96" t="s">
        <v>1351</v>
      </c>
      <c r="L386" s="96" t="s">
        <v>41</v>
      </c>
      <c r="M386" s="96" t="s">
        <v>1147</v>
      </c>
      <c r="O386" s="96" t="s">
        <v>1614</v>
      </c>
      <c r="P386" s="96" t="s">
        <v>1609</v>
      </c>
      <c r="Q386" s="96" t="s">
        <v>1754</v>
      </c>
      <c r="R386" s="96" t="s">
        <v>1699</v>
      </c>
    </row>
    <row r="387" ht="14.25" customHeight="1">
      <c r="A387" s="96" t="s">
        <v>2652</v>
      </c>
      <c r="D387" s="96" t="s">
        <v>1350</v>
      </c>
      <c r="E387" s="96" t="s">
        <v>1561</v>
      </c>
      <c r="F387" s="96">
        <v>2030.0</v>
      </c>
      <c r="J387" s="96" t="s">
        <v>1147</v>
      </c>
      <c r="L387" s="96" t="s">
        <v>1562</v>
      </c>
      <c r="M387" s="96" t="s">
        <v>1147</v>
      </c>
      <c r="O387" s="96" t="s">
        <v>1584</v>
      </c>
      <c r="P387" s="96" t="s">
        <v>1564</v>
      </c>
      <c r="Q387" s="96" t="s">
        <v>1580</v>
      </c>
      <c r="R387" s="96" t="s">
        <v>1589</v>
      </c>
      <c r="S387" s="96" t="s">
        <v>2653</v>
      </c>
      <c r="T387" s="96" t="s">
        <v>1568</v>
      </c>
    </row>
    <row r="388" ht="14.25" customHeight="1">
      <c r="A388" s="96" t="s">
        <v>2654</v>
      </c>
      <c r="D388" s="96" t="s">
        <v>1350</v>
      </c>
      <c r="E388" s="96" t="s">
        <v>1561</v>
      </c>
      <c r="F388" s="96">
        <v>2030.0</v>
      </c>
      <c r="J388" s="96" t="s">
        <v>1147</v>
      </c>
      <c r="L388" s="96" t="s">
        <v>1562</v>
      </c>
      <c r="M388" s="96" t="s">
        <v>1147</v>
      </c>
      <c r="O388" s="96" t="s">
        <v>1578</v>
      </c>
      <c r="P388" s="96" t="s">
        <v>1579</v>
      </c>
      <c r="Q388" s="96" t="s">
        <v>1593</v>
      </c>
      <c r="R388" s="96" t="s">
        <v>1793</v>
      </c>
      <c r="S388" s="96" t="s">
        <v>2655</v>
      </c>
      <c r="T388" s="96" t="s">
        <v>1568</v>
      </c>
    </row>
    <row r="389" ht="14.25" customHeight="1">
      <c r="A389" s="96" t="s">
        <v>2656</v>
      </c>
      <c r="D389" s="96" t="s">
        <v>1350</v>
      </c>
      <c r="E389" s="96" t="s">
        <v>1561</v>
      </c>
      <c r="F389" s="96">
        <v>2030.0</v>
      </c>
      <c r="J389" s="96" t="s">
        <v>1147</v>
      </c>
      <c r="L389" s="96" t="s">
        <v>1562</v>
      </c>
      <c r="M389" s="96" t="s">
        <v>1147</v>
      </c>
      <c r="O389" s="96" t="s">
        <v>1584</v>
      </c>
      <c r="P389" s="96" t="s">
        <v>1564</v>
      </c>
      <c r="Q389" s="96" t="s">
        <v>1580</v>
      </c>
      <c r="R389" s="96" t="s">
        <v>1637</v>
      </c>
      <c r="S389" s="96" t="s">
        <v>2657</v>
      </c>
      <c r="T389" s="96" t="s">
        <v>1568</v>
      </c>
    </row>
    <row r="390" ht="14.25" customHeight="1">
      <c r="A390" s="96" t="s">
        <v>2658</v>
      </c>
      <c r="B390" s="96" t="s">
        <v>2659</v>
      </c>
      <c r="C390" s="96" t="s">
        <v>2660</v>
      </c>
      <c r="D390" s="96" t="s">
        <v>1355</v>
      </c>
      <c r="J390" s="96" t="s">
        <v>1351</v>
      </c>
      <c r="L390" s="96" t="s">
        <v>41</v>
      </c>
      <c r="M390" s="96" t="s">
        <v>1147</v>
      </c>
      <c r="O390" s="96" t="s">
        <v>1578</v>
      </c>
      <c r="P390" s="96" t="s">
        <v>1579</v>
      </c>
      <c r="Q390" s="96" t="s">
        <v>2047</v>
      </c>
      <c r="R390" s="96" t="s">
        <v>1605</v>
      </c>
    </row>
    <row r="391" ht="14.25" customHeight="1">
      <c r="A391" s="96" t="s">
        <v>2661</v>
      </c>
      <c r="C391" s="96" t="s">
        <v>2662</v>
      </c>
      <c r="D391" s="96" t="s">
        <v>1355</v>
      </c>
      <c r="J391" s="96" t="s">
        <v>1147</v>
      </c>
      <c r="L391" s="96" t="s">
        <v>41</v>
      </c>
      <c r="M391" s="96" t="s">
        <v>1147</v>
      </c>
      <c r="O391" s="96" t="s">
        <v>1647</v>
      </c>
      <c r="P391" s="96" t="s">
        <v>1564</v>
      </c>
      <c r="Q391" s="96" t="s">
        <v>1862</v>
      </c>
      <c r="R391" s="96" t="s">
        <v>1699</v>
      </c>
    </row>
    <row r="392" ht="14.25" customHeight="1">
      <c r="A392" s="96" t="s">
        <v>2663</v>
      </c>
      <c r="D392" s="96" t="s">
        <v>1350</v>
      </c>
      <c r="E392" s="96" t="s">
        <v>1561</v>
      </c>
      <c r="F392" s="96">
        <v>2030.0</v>
      </c>
      <c r="J392" s="96" t="s">
        <v>1147</v>
      </c>
      <c r="L392" s="96" t="s">
        <v>1562</v>
      </c>
      <c r="M392" s="96" t="s">
        <v>1147</v>
      </c>
      <c r="O392" s="96" t="s">
        <v>1578</v>
      </c>
      <c r="P392" s="96" t="s">
        <v>1579</v>
      </c>
      <c r="Q392" s="96" t="s">
        <v>1585</v>
      </c>
      <c r="R392" s="96" t="s">
        <v>1699</v>
      </c>
      <c r="S392" s="96" t="s">
        <v>2664</v>
      </c>
      <c r="T392" s="96" t="s">
        <v>1568</v>
      </c>
    </row>
    <row r="393" ht="14.25" customHeight="1">
      <c r="A393" s="96" t="s">
        <v>2665</v>
      </c>
      <c r="C393" s="96" t="s">
        <v>2666</v>
      </c>
      <c r="D393" s="96" t="s">
        <v>1372</v>
      </c>
      <c r="J393" s="96" t="s">
        <v>1351</v>
      </c>
      <c r="L393" s="96" t="s">
        <v>41</v>
      </c>
      <c r="M393" s="96" t="s">
        <v>1351</v>
      </c>
      <c r="N393" s="96" t="s">
        <v>1574</v>
      </c>
      <c r="O393" s="96" t="s">
        <v>2126</v>
      </c>
      <c r="P393" s="96" t="s">
        <v>1728</v>
      </c>
      <c r="Q393" s="96" t="s">
        <v>1665</v>
      </c>
      <c r="R393" s="96" t="s">
        <v>1574</v>
      </c>
    </row>
    <row r="394" ht="14.25" customHeight="1">
      <c r="A394" s="96" t="s">
        <v>2667</v>
      </c>
      <c r="B394" s="96" t="s">
        <v>2668</v>
      </c>
      <c r="C394" s="96" t="s">
        <v>2669</v>
      </c>
      <c r="D394" s="96" t="s">
        <v>1355</v>
      </c>
      <c r="J394" s="96" t="s">
        <v>1351</v>
      </c>
      <c r="L394" s="96" t="s">
        <v>41</v>
      </c>
      <c r="M394" s="96" t="s">
        <v>1147</v>
      </c>
      <c r="O394" s="96" t="s">
        <v>1578</v>
      </c>
      <c r="P394" s="96" t="s">
        <v>1579</v>
      </c>
      <c r="Q394" s="96" t="s">
        <v>2005</v>
      </c>
    </row>
    <row r="395" ht="14.25" customHeight="1">
      <c r="A395" s="96" t="s">
        <v>2670</v>
      </c>
      <c r="B395" s="96" t="s">
        <v>2671</v>
      </c>
      <c r="D395" s="96" t="s">
        <v>1355</v>
      </c>
      <c r="J395" s="96" t="s">
        <v>1351</v>
      </c>
      <c r="L395" s="96" t="s">
        <v>41</v>
      </c>
      <c r="M395" s="96" t="s">
        <v>1351</v>
      </c>
      <c r="N395" s="96" t="s">
        <v>1707</v>
      </c>
      <c r="O395" s="96" t="s">
        <v>1608</v>
      </c>
      <c r="P395" s="96" t="s">
        <v>1609</v>
      </c>
      <c r="Q395" s="96" t="s">
        <v>1593</v>
      </c>
      <c r="R395" s="96" t="s">
        <v>1707</v>
      </c>
    </row>
    <row r="396" ht="14.25" customHeight="1">
      <c r="A396" s="96" t="s">
        <v>2672</v>
      </c>
      <c r="D396" s="96" t="s">
        <v>1355</v>
      </c>
      <c r="J396" s="96" t="s">
        <v>1147</v>
      </c>
      <c r="L396" s="96" t="s">
        <v>41</v>
      </c>
      <c r="M396" s="96" t="s">
        <v>1147</v>
      </c>
      <c r="O396" s="96" t="s">
        <v>1791</v>
      </c>
      <c r="P396" s="96" t="s">
        <v>1609</v>
      </c>
      <c r="Q396" s="96" t="s">
        <v>2005</v>
      </c>
      <c r="R396" s="96" t="s">
        <v>1605</v>
      </c>
    </row>
    <row r="397" ht="14.25" customHeight="1">
      <c r="A397" s="96" t="s">
        <v>2673</v>
      </c>
      <c r="D397" s="96" t="s">
        <v>1355</v>
      </c>
      <c r="J397" s="96" t="s">
        <v>1351</v>
      </c>
      <c r="L397" s="96" t="s">
        <v>1629</v>
      </c>
      <c r="M397" s="96" t="s">
        <v>1351</v>
      </c>
      <c r="N397" s="96" t="s">
        <v>1589</v>
      </c>
      <c r="O397" s="96" t="s">
        <v>1602</v>
      </c>
      <c r="P397" s="96" t="s">
        <v>1603</v>
      </c>
      <c r="Q397" s="96" t="s">
        <v>1630</v>
      </c>
      <c r="R397" s="96" t="s">
        <v>1589</v>
      </c>
    </row>
    <row r="398" ht="14.25" customHeight="1">
      <c r="A398" s="96" t="s">
        <v>2674</v>
      </c>
      <c r="B398" s="96" t="s">
        <v>2675</v>
      </c>
      <c r="C398" s="96" t="s">
        <v>2676</v>
      </c>
      <c r="D398" s="96" t="s">
        <v>1355</v>
      </c>
      <c r="J398" s="96" t="s">
        <v>1147</v>
      </c>
      <c r="L398" s="96" t="s">
        <v>41</v>
      </c>
      <c r="M398" s="96" t="s">
        <v>1147</v>
      </c>
      <c r="O398" s="96" t="s">
        <v>1684</v>
      </c>
      <c r="P398" s="96" t="s">
        <v>1564</v>
      </c>
      <c r="Q398" s="96" t="s">
        <v>2005</v>
      </c>
      <c r="R398" s="96" t="s">
        <v>1586</v>
      </c>
    </row>
    <row r="399" ht="14.25" customHeight="1">
      <c r="A399" s="96" t="s">
        <v>2677</v>
      </c>
      <c r="C399" s="96" t="s">
        <v>2678</v>
      </c>
      <c r="D399" s="96" t="s">
        <v>1350</v>
      </c>
      <c r="E399" s="96" t="s">
        <v>1561</v>
      </c>
      <c r="F399" s="96">
        <v>2032.0</v>
      </c>
      <c r="J399" s="96" t="s">
        <v>1147</v>
      </c>
      <c r="L399" s="96" t="s">
        <v>41</v>
      </c>
      <c r="M399" s="96" t="s">
        <v>1147</v>
      </c>
      <c r="O399" s="96" t="s">
        <v>1845</v>
      </c>
      <c r="P399" s="96" t="s">
        <v>1564</v>
      </c>
      <c r="Q399" s="96" t="s">
        <v>1665</v>
      </c>
      <c r="R399" s="96" t="s">
        <v>1566</v>
      </c>
      <c r="S399" s="96" t="s">
        <v>2679</v>
      </c>
      <c r="T399" s="96" t="s">
        <v>1568</v>
      </c>
    </row>
    <row r="400" ht="14.25" customHeight="1">
      <c r="A400" s="96" t="s">
        <v>2680</v>
      </c>
      <c r="D400" s="96" t="s">
        <v>1350</v>
      </c>
      <c r="E400" s="96" t="s">
        <v>1561</v>
      </c>
      <c r="F400" s="96">
        <v>2030.0</v>
      </c>
      <c r="G400" s="96" t="s">
        <v>1350</v>
      </c>
      <c r="H400" s="96" t="s">
        <v>1561</v>
      </c>
      <c r="I400" s="96">
        <v>2030.0</v>
      </c>
      <c r="J400" s="96" t="s">
        <v>1351</v>
      </c>
      <c r="K400" s="96">
        <v>2030.0</v>
      </c>
      <c r="L400" s="96" t="s">
        <v>1562</v>
      </c>
      <c r="M400" s="96" t="s">
        <v>1147</v>
      </c>
      <c r="O400" s="96" t="s">
        <v>2054</v>
      </c>
      <c r="P400" s="96" t="s">
        <v>1579</v>
      </c>
      <c r="Q400" s="96" t="s">
        <v>1580</v>
      </c>
      <c r="R400" s="96" t="s">
        <v>1637</v>
      </c>
      <c r="S400" s="96" t="s">
        <v>2681</v>
      </c>
      <c r="T400" s="96" t="s">
        <v>1568</v>
      </c>
    </row>
    <row r="401" ht="14.25" customHeight="1">
      <c r="A401" s="96" t="s">
        <v>2682</v>
      </c>
      <c r="D401" s="96" t="s">
        <v>1355</v>
      </c>
      <c r="J401" s="96" t="s">
        <v>1351</v>
      </c>
      <c r="L401" s="96" t="s">
        <v>41</v>
      </c>
      <c r="M401" s="96" t="s">
        <v>1351</v>
      </c>
      <c r="O401" s="96" t="s">
        <v>1584</v>
      </c>
      <c r="P401" s="96" t="s">
        <v>1564</v>
      </c>
      <c r="Q401" s="96" t="s">
        <v>1580</v>
      </c>
      <c r="R401" s="96" t="s">
        <v>2023</v>
      </c>
    </row>
    <row r="402" ht="14.25" customHeight="1">
      <c r="A402" s="96" t="s">
        <v>2683</v>
      </c>
      <c r="C402" s="96" t="s">
        <v>2684</v>
      </c>
      <c r="D402" s="96" t="s">
        <v>1355</v>
      </c>
      <c r="J402" s="96" t="s">
        <v>1147</v>
      </c>
      <c r="L402" s="96" t="s">
        <v>41</v>
      </c>
      <c r="M402" s="96" t="s">
        <v>1147</v>
      </c>
      <c r="O402" s="96" t="s">
        <v>1741</v>
      </c>
      <c r="P402" s="96" t="s">
        <v>1564</v>
      </c>
      <c r="Q402" s="96" t="s">
        <v>1630</v>
      </c>
      <c r="R402" s="96" t="s">
        <v>1566</v>
      </c>
    </row>
    <row r="403" ht="14.25" customHeight="1">
      <c r="A403" s="96" t="s">
        <v>2685</v>
      </c>
      <c r="C403" s="96" t="s">
        <v>2686</v>
      </c>
      <c r="D403" s="96" t="s">
        <v>1350</v>
      </c>
      <c r="E403" s="96" t="s">
        <v>1561</v>
      </c>
      <c r="F403" s="96">
        <v>2030.0</v>
      </c>
      <c r="J403" s="96" t="s">
        <v>1351</v>
      </c>
      <c r="L403" s="96" t="s">
        <v>41</v>
      </c>
      <c r="M403" s="96" t="s">
        <v>1351</v>
      </c>
      <c r="N403" s="96" t="s">
        <v>2181</v>
      </c>
      <c r="O403" s="96" t="s">
        <v>1669</v>
      </c>
      <c r="P403" s="96" t="s">
        <v>1564</v>
      </c>
      <c r="Q403" s="96" t="s">
        <v>2158</v>
      </c>
      <c r="R403" s="96" t="s">
        <v>1676</v>
      </c>
      <c r="S403" s="96" t="s">
        <v>2687</v>
      </c>
      <c r="T403" s="96" t="s">
        <v>1568</v>
      </c>
      <c r="U403" s="96" t="s">
        <v>1701</v>
      </c>
    </row>
    <row r="404" ht="14.25" customHeight="1">
      <c r="A404" s="96" t="s">
        <v>2688</v>
      </c>
      <c r="B404" s="96" t="s">
        <v>2689</v>
      </c>
      <c r="C404" s="96" t="s">
        <v>2690</v>
      </c>
      <c r="D404" s="96" t="s">
        <v>1350</v>
      </c>
      <c r="E404" s="96" t="s">
        <v>1570</v>
      </c>
      <c r="F404" s="96" t="s">
        <v>1628</v>
      </c>
      <c r="J404" s="96" t="s">
        <v>1147</v>
      </c>
      <c r="L404" s="96" t="s">
        <v>41</v>
      </c>
      <c r="M404" s="96" t="s">
        <v>1147</v>
      </c>
      <c r="O404" s="96" t="s">
        <v>1717</v>
      </c>
      <c r="P404" s="96" t="s">
        <v>1609</v>
      </c>
      <c r="Q404" s="96" t="s">
        <v>2228</v>
      </c>
      <c r="R404" s="96" t="s">
        <v>1591</v>
      </c>
      <c r="S404" s="96" t="s">
        <v>2691</v>
      </c>
      <c r="T404" s="96" t="s">
        <v>1576</v>
      </c>
    </row>
    <row r="405" ht="14.25" customHeight="1">
      <c r="A405" s="96" t="s">
        <v>2692</v>
      </c>
      <c r="D405" s="96" t="s">
        <v>1350</v>
      </c>
      <c r="E405" s="96" t="s">
        <v>1561</v>
      </c>
      <c r="F405" s="96">
        <v>2030.0</v>
      </c>
      <c r="J405" s="96" t="s">
        <v>1147</v>
      </c>
      <c r="L405" s="96" t="s">
        <v>1562</v>
      </c>
      <c r="M405" s="96" t="s">
        <v>1147</v>
      </c>
      <c r="O405" s="96" t="s">
        <v>1578</v>
      </c>
      <c r="P405" s="96" t="s">
        <v>1579</v>
      </c>
      <c r="Q405" s="96" t="s">
        <v>1820</v>
      </c>
      <c r="R405" s="96" t="s">
        <v>1591</v>
      </c>
      <c r="S405" s="96" t="s">
        <v>2693</v>
      </c>
      <c r="T405" s="96" t="s">
        <v>1568</v>
      </c>
    </row>
    <row r="406" ht="14.25" customHeight="1">
      <c r="A406" s="96" t="s">
        <v>2694</v>
      </c>
      <c r="D406" s="96" t="s">
        <v>1372</v>
      </c>
      <c r="J406" s="96" t="s">
        <v>1147</v>
      </c>
      <c r="L406" s="96" t="s">
        <v>41</v>
      </c>
      <c r="M406" s="96" t="s">
        <v>1147</v>
      </c>
      <c r="O406" s="96" t="s">
        <v>1584</v>
      </c>
      <c r="P406" s="96" t="s">
        <v>1564</v>
      </c>
      <c r="Q406" s="96" t="s">
        <v>1585</v>
      </c>
      <c r="R406" s="96" t="s">
        <v>1619</v>
      </c>
    </row>
    <row r="407" ht="14.25" customHeight="1">
      <c r="A407" s="96" t="s">
        <v>2695</v>
      </c>
      <c r="B407" s="96" t="s">
        <v>2696</v>
      </c>
      <c r="C407" s="96" t="s">
        <v>2697</v>
      </c>
      <c r="D407" s="96" t="s">
        <v>1355</v>
      </c>
      <c r="J407" s="96" t="s">
        <v>1147</v>
      </c>
      <c r="L407" s="96" t="s">
        <v>41</v>
      </c>
      <c r="M407" s="96" t="s">
        <v>1147</v>
      </c>
      <c r="N407" s="96" t="s">
        <v>1757</v>
      </c>
      <c r="O407" s="96" t="s">
        <v>1812</v>
      </c>
      <c r="P407" s="96" t="s">
        <v>1609</v>
      </c>
      <c r="Q407" s="96" t="s">
        <v>2015</v>
      </c>
      <c r="R407" s="96" t="s">
        <v>1757</v>
      </c>
    </row>
    <row r="408" ht="14.25" customHeight="1">
      <c r="A408" s="96" t="s">
        <v>2698</v>
      </c>
      <c r="B408" s="96" t="s">
        <v>2699</v>
      </c>
      <c r="C408" s="96" t="s">
        <v>2700</v>
      </c>
      <c r="D408" s="96" t="s">
        <v>1350</v>
      </c>
      <c r="E408" s="96" t="s">
        <v>1561</v>
      </c>
      <c r="F408" s="96" t="s">
        <v>1663</v>
      </c>
      <c r="J408" s="96" t="s">
        <v>1351</v>
      </c>
      <c r="L408" s="96" t="s">
        <v>41</v>
      </c>
      <c r="M408" s="96" t="s">
        <v>1351</v>
      </c>
      <c r="N408" s="96" t="s">
        <v>1740</v>
      </c>
      <c r="O408" s="96" t="s">
        <v>1578</v>
      </c>
      <c r="P408" s="96" t="s">
        <v>1579</v>
      </c>
      <c r="Q408" s="96" t="s">
        <v>2047</v>
      </c>
      <c r="R408" s="96" t="s">
        <v>1779</v>
      </c>
      <c r="S408" s="96" t="s">
        <v>2701</v>
      </c>
      <c r="T408" s="96" t="s">
        <v>1568</v>
      </c>
    </row>
    <row r="409" ht="14.25" customHeight="1">
      <c r="A409" s="96" t="s">
        <v>2702</v>
      </c>
      <c r="D409" s="96" t="s">
        <v>1355</v>
      </c>
      <c r="J409" s="96" t="s">
        <v>1147</v>
      </c>
      <c r="L409" s="96" t="s">
        <v>41</v>
      </c>
      <c r="M409" s="96" t="s">
        <v>1147</v>
      </c>
      <c r="O409" s="96" t="s">
        <v>1578</v>
      </c>
      <c r="P409" s="96" t="s">
        <v>1579</v>
      </c>
      <c r="Q409" s="96" t="s">
        <v>1580</v>
      </c>
      <c r="R409" s="96" t="s">
        <v>1566</v>
      </c>
    </row>
    <row r="410" ht="14.25" customHeight="1">
      <c r="A410" s="96" t="s">
        <v>2703</v>
      </c>
      <c r="D410" s="96" t="s">
        <v>1355</v>
      </c>
      <c r="J410" s="96" t="s">
        <v>1351</v>
      </c>
      <c r="L410" s="96" t="s">
        <v>41</v>
      </c>
      <c r="M410" s="96" t="s">
        <v>1351</v>
      </c>
      <c r="N410" s="96" t="s">
        <v>1805</v>
      </c>
      <c r="O410" s="96" t="s">
        <v>1578</v>
      </c>
      <c r="P410" s="96" t="s">
        <v>1579</v>
      </c>
      <c r="Q410" s="96" t="s">
        <v>1573</v>
      </c>
      <c r="R410" s="96" t="s">
        <v>1805</v>
      </c>
    </row>
    <row r="411" ht="14.25" customHeight="1">
      <c r="A411" s="96" t="s">
        <v>2704</v>
      </c>
      <c r="D411" s="96" t="s">
        <v>1355</v>
      </c>
      <c r="J411" s="96" t="s">
        <v>1147</v>
      </c>
      <c r="L411" s="96" t="s">
        <v>41</v>
      </c>
      <c r="M411" s="96" t="s">
        <v>1147</v>
      </c>
      <c r="O411" s="96" t="s">
        <v>1578</v>
      </c>
      <c r="P411" s="96" t="s">
        <v>1579</v>
      </c>
      <c r="Q411" s="96" t="s">
        <v>1580</v>
      </c>
      <c r="R411" s="96" t="s">
        <v>1637</v>
      </c>
    </row>
    <row r="412" ht="14.25" customHeight="1">
      <c r="A412" s="96" t="s">
        <v>2705</v>
      </c>
      <c r="D412" s="96" t="s">
        <v>1350</v>
      </c>
      <c r="E412" s="96" t="s">
        <v>1570</v>
      </c>
      <c r="F412" s="96">
        <v>2030.0</v>
      </c>
      <c r="J412" s="96" t="s">
        <v>1147</v>
      </c>
      <c r="L412" s="96" t="s">
        <v>1562</v>
      </c>
      <c r="M412" s="96" t="s">
        <v>1147</v>
      </c>
      <c r="O412" s="96" t="s">
        <v>1845</v>
      </c>
      <c r="P412" s="96" t="s">
        <v>1564</v>
      </c>
      <c r="Q412" s="96" t="s">
        <v>1590</v>
      </c>
      <c r="R412" s="96" t="s">
        <v>1656</v>
      </c>
      <c r="S412" s="96" t="s">
        <v>2706</v>
      </c>
      <c r="T412" s="96" t="s">
        <v>1576</v>
      </c>
    </row>
    <row r="413" ht="14.25" customHeight="1">
      <c r="A413" s="96" t="s">
        <v>2707</v>
      </c>
      <c r="D413" s="96" t="s">
        <v>1350</v>
      </c>
      <c r="E413" s="96" t="s">
        <v>1561</v>
      </c>
      <c r="F413" s="96">
        <v>2028.0</v>
      </c>
      <c r="J413" s="96" t="s">
        <v>1147</v>
      </c>
      <c r="L413" s="96" t="s">
        <v>1629</v>
      </c>
      <c r="M413" s="96" t="s">
        <v>1147</v>
      </c>
      <c r="O413" s="96" t="s">
        <v>1703</v>
      </c>
      <c r="P413" s="96" t="s">
        <v>1564</v>
      </c>
      <c r="Q413" s="96" t="s">
        <v>1630</v>
      </c>
      <c r="R413" s="96" t="s">
        <v>1712</v>
      </c>
      <c r="S413" s="96" t="s">
        <v>2708</v>
      </c>
      <c r="T413" s="96" t="s">
        <v>1568</v>
      </c>
    </row>
    <row r="414" ht="14.25" customHeight="1">
      <c r="A414" s="96" t="s">
        <v>2709</v>
      </c>
      <c r="D414" s="96" t="s">
        <v>1350</v>
      </c>
      <c r="E414" s="96" t="s">
        <v>1561</v>
      </c>
      <c r="F414" s="96">
        <v>2030.0</v>
      </c>
      <c r="G414" s="96" t="s">
        <v>1350</v>
      </c>
      <c r="H414" s="96" t="s">
        <v>1561</v>
      </c>
      <c r="I414" s="96">
        <v>2050.0</v>
      </c>
      <c r="J414" s="96" t="s">
        <v>1351</v>
      </c>
      <c r="K414" s="96">
        <v>2050.0</v>
      </c>
      <c r="L414" s="96" t="s">
        <v>1562</v>
      </c>
      <c r="M414" s="96" t="s">
        <v>1147</v>
      </c>
      <c r="O414" s="96" t="s">
        <v>1578</v>
      </c>
      <c r="P414" s="96" t="s">
        <v>1579</v>
      </c>
      <c r="Q414" s="96" t="s">
        <v>1784</v>
      </c>
      <c r="R414" s="96" t="s">
        <v>1644</v>
      </c>
      <c r="S414" s="96" t="s">
        <v>2710</v>
      </c>
      <c r="T414" s="96" t="s">
        <v>1568</v>
      </c>
    </row>
    <row r="415" ht="14.25" customHeight="1">
      <c r="A415" s="96" t="s">
        <v>2711</v>
      </c>
      <c r="D415" s="96" t="s">
        <v>1350</v>
      </c>
      <c r="E415" s="96" t="s">
        <v>1561</v>
      </c>
      <c r="F415" s="96">
        <v>2030.0</v>
      </c>
      <c r="G415" s="96" t="s">
        <v>1350</v>
      </c>
      <c r="H415" s="96" t="s">
        <v>1561</v>
      </c>
      <c r="I415" s="96">
        <v>2050.0</v>
      </c>
      <c r="J415" s="96" t="s">
        <v>1351</v>
      </c>
      <c r="K415" s="96">
        <v>2050.0</v>
      </c>
      <c r="L415" s="96" t="s">
        <v>1562</v>
      </c>
      <c r="M415" s="96" t="s">
        <v>1351</v>
      </c>
      <c r="N415" s="96" t="s">
        <v>1597</v>
      </c>
      <c r="O415" s="96" t="s">
        <v>1584</v>
      </c>
      <c r="P415" s="96" t="s">
        <v>1564</v>
      </c>
      <c r="Q415" s="96" t="s">
        <v>1639</v>
      </c>
      <c r="R415" s="96" t="s">
        <v>1597</v>
      </c>
      <c r="S415" s="96" t="s">
        <v>2712</v>
      </c>
      <c r="T415" s="96" t="s">
        <v>1568</v>
      </c>
    </row>
    <row r="416" ht="14.25" customHeight="1">
      <c r="A416" s="96" t="s">
        <v>2713</v>
      </c>
      <c r="B416" s="96" t="s">
        <v>2714</v>
      </c>
      <c r="C416" s="96" t="s">
        <v>2715</v>
      </c>
      <c r="D416" s="96" t="s">
        <v>1355</v>
      </c>
      <c r="J416" s="96" t="s">
        <v>1147</v>
      </c>
      <c r="L416" s="96" t="s">
        <v>41</v>
      </c>
      <c r="M416" s="96" t="s">
        <v>1147</v>
      </c>
      <c r="O416" s="96" t="s">
        <v>1713</v>
      </c>
      <c r="P416" s="96" t="s">
        <v>1564</v>
      </c>
      <c r="Q416" s="96" t="s">
        <v>1756</v>
      </c>
      <c r="R416" s="96" t="s">
        <v>1656</v>
      </c>
    </row>
    <row r="417" ht="14.25" customHeight="1">
      <c r="A417" s="96" t="s">
        <v>2716</v>
      </c>
      <c r="D417" s="96" t="s">
        <v>1355</v>
      </c>
      <c r="J417" s="96" t="s">
        <v>1351</v>
      </c>
      <c r="L417" s="96" t="s">
        <v>41</v>
      </c>
      <c r="M417" s="96" t="s">
        <v>1147</v>
      </c>
      <c r="O417" s="96" t="s">
        <v>1703</v>
      </c>
      <c r="P417" s="96" t="s">
        <v>1564</v>
      </c>
      <c r="Q417" s="96" t="s">
        <v>1590</v>
      </c>
      <c r="R417" s="96" t="s">
        <v>1637</v>
      </c>
    </row>
    <row r="418" ht="14.25" customHeight="1">
      <c r="A418" s="96" t="s">
        <v>2717</v>
      </c>
      <c r="D418" s="96" t="s">
        <v>1350</v>
      </c>
      <c r="E418" s="96" t="s">
        <v>1561</v>
      </c>
      <c r="F418" s="96">
        <v>2030.0</v>
      </c>
      <c r="J418" s="96" t="s">
        <v>1147</v>
      </c>
      <c r="L418" s="96" t="s">
        <v>1562</v>
      </c>
      <c r="M418" s="96" t="s">
        <v>1147</v>
      </c>
      <c r="O418" s="96" t="s">
        <v>1614</v>
      </c>
      <c r="P418" s="96" t="s">
        <v>1609</v>
      </c>
      <c r="Q418" s="96" t="s">
        <v>1800</v>
      </c>
      <c r="R418" s="96" t="s">
        <v>1586</v>
      </c>
      <c r="S418" s="96" t="s">
        <v>2718</v>
      </c>
      <c r="T418" s="96" t="s">
        <v>1568</v>
      </c>
    </row>
    <row r="419" ht="14.25" customHeight="1">
      <c r="A419" s="96" t="s">
        <v>2719</v>
      </c>
      <c r="D419" s="96" t="s">
        <v>1350</v>
      </c>
      <c r="E419" s="96" t="s">
        <v>1561</v>
      </c>
      <c r="F419" s="96">
        <v>2030.0</v>
      </c>
      <c r="J419" s="96" t="s">
        <v>1147</v>
      </c>
      <c r="L419" s="96" t="s">
        <v>1562</v>
      </c>
      <c r="M419" s="96" t="s">
        <v>1147</v>
      </c>
      <c r="O419" s="96" t="s">
        <v>1584</v>
      </c>
      <c r="P419" s="96" t="s">
        <v>1564</v>
      </c>
      <c r="Q419" s="96" t="s">
        <v>1804</v>
      </c>
      <c r="R419" s="96" t="s">
        <v>1594</v>
      </c>
      <c r="S419" s="96" t="s">
        <v>2720</v>
      </c>
      <c r="T419" s="96" t="s">
        <v>1568</v>
      </c>
    </row>
    <row r="420" ht="14.25" customHeight="1">
      <c r="A420" s="96" t="s">
        <v>2721</v>
      </c>
      <c r="D420" s="96" t="s">
        <v>1355</v>
      </c>
      <c r="J420" s="96" t="s">
        <v>1147</v>
      </c>
      <c r="L420" s="96" t="s">
        <v>41</v>
      </c>
      <c r="M420" s="96" t="s">
        <v>1147</v>
      </c>
      <c r="O420" s="96" t="s">
        <v>1791</v>
      </c>
      <c r="P420" s="96" t="s">
        <v>1609</v>
      </c>
      <c r="Q420" s="96" t="s">
        <v>1756</v>
      </c>
      <c r="R420" s="96" t="s">
        <v>1793</v>
      </c>
      <c r="T420" s="96" t="s">
        <v>1616</v>
      </c>
    </row>
    <row r="421" ht="14.25" customHeight="1">
      <c r="A421" s="96" t="s">
        <v>2722</v>
      </c>
      <c r="D421" s="96" t="s">
        <v>1355</v>
      </c>
      <c r="J421" s="96" t="s">
        <v>1147</v>
      </c>
      <c r="L421" s="96" t="s">
        <v>41</v>
      </c>
      <c r="M421" s="96" t="s">
        <v>1147</v>
      </c>
      <c r="O421" s="96" t="s">
        <v>1791</v>
      </c>
      <c r="P421" s="96" t="s">
        <v>1609</v>
      </c>
      <c r="Q421" s="96" t="s">
        <v>1756</v>
      </c>
      <c r="R421" s="96" t="s">
        <v>1793</v>
      </c>
    </row>
    <row r="422" ht="14.25" customHeight="1">
      <c r="A422" s="96" t="s">
        <v>2723</v>
      </c>
      <c r="D422" s="96" t="s">
        <v>1350</v>
      </c>
      <c r="E422" s="96" t="s">
        <v>1561</v>
      </c>
      <c r="F422" s="96">
        <v>2030.0</v>
      </c>
      <c r="J422" s="96" t="s">
        <v>1147</v>
      </c>
      <c r="L422" s="96" t="s">
        <v>1562</v>
      </c>
      <c r="M422" s="96" t="s">
        <v>1147</v>
      </c>
      <c r="O422" s="96" t="s">
        <v>1791</v>
      </c>
      <c r="P422" s="96" t="s">
        <v>1609</v>
      </c>
      <c r="Q422" s="96" t="s">
        <v>1580</v>
      </c>
      <c r="R422" s="96" t="s">
        <v>1621</v>
      </c>
      <c r="S422" s="96" t="s">
        <v>2724</v>
      </c>
      <c r="T422" s="96" t="s">
        <v>1568</v>
      </c>
    </row>
    <row r="423" ht="14.25" customHeight="1">
      <c r="A423" s="96" t="s">
        <v>2725</v>
      </c>
      <c r="D423" s="96" t="s">
        <v>1355</v>
      </c>
      <c r="J423" s="96" t="s">
        <v>1351</v>
      </c>
      <c r="L423" s="96" t="s">
        <v>41</v>
      </c>
      <c r="M423" s="96" t="s">
        <v>1147</v>
      </c>
      <c r="O423" s="96" t="s">
        <v>1791</v>
      </c>
      <c r="P423" s="96" t="s">
        <v>1609</v>
      </c>
      <c r="Q423" s="96" t="s">
        <v>2015</v>
      </c>
    </row>
    <row r="424" ht="14.25" customHeight="1">
      <c r="A424" s="96" t="s">
        <v>2726</v>
      </c>
      <c r="D424" s="96" t="s">
        <v>1350</v>
      </c>
      <c r="E424" s="96" t="s">
        <v>1561</v>
      </c>
      <c r="F424" s="96" t="s">
        <v>1628</v>
      </c>
      <c r="J424" s="96" t="s">
        <v>1147</v>
      </c>
      <c r="L424" s="96" t="s">
        <v>41</v>
      </c>
      <c r="M424" s="96" t="s">
        <v>1147</v>
      </c>
      <c r="O424" s="96" t="s">
        <v>1584</v>
      </c>
      <c r="P424" s="96" t="s">
        <v>1564</v>
      </c>
      <c r="Q424" s="96" t="s">
        <v>1675</v>
      </c>
      <c r="R424" s="96" t="s">
        <v>1631</v>
      </c>
      <c r="S424" s="96" t="s">
        <v>2727</v>
      </c>
      <c r="T424" s="96" t="s">
        <v>1568</v>
      </c>
    </row>
    <row r="425" ht="14.25" customHeight="1">
      <c r="A425" s="96" t="s">
        <v>2728</v>
      </c>
      <c r="B425" s="96" t="s">
        <v>2729</v>
      </c>
      <c r="C425" s="96" t="s">
        <v>2730</v>
      </c>
      <c r="D425" s="96" t="s">
        <v>1355</v>
      </c>
      <c r="J425" s="96" t="s">
        <v>1351</v>
      </c>
      <c r="L425" s="96" t="s">
        <v>41</v>
      </c>
      <c r="M425" s="96" t="s">
        <v>1351</v>
      </c>
      <c r="N425" s="96" t="s">
        <v>1805</v>
      </c>
      <c r="O425" s="96" t="s">
        <v>1672</v>
      </c>
      <c r="P425" s="96" t="s">
        <v>1564</v>
      </c>
      <c r="Q425" s="96" t="s">
        <v>1590</v>
      </c>
      <c r="R425" s="96" t="s">
        <v>1805</v>
      </c>
    </row>
    <row r="426" ht="14.25" customHeight="1">
      <c r="A426" s="96" t="s">
        <v>2731</v>
      </c>
      <c r="B426" s="96" t="s">
        <v>2732</v>
      </c>
      <c r="D426" s="96" t="s">
        <v>1350</v>
      </c>
      <c r="E426" s="96" t="s">
        <v>1561</v>
      </c>
      <c r="F426" s="96" t="s">
        <v>1628</v>
      </c>
      <c r="J426" s="96" t="s">
        <v>1147</v>
      </c>
      <c r="L426" s="96" t="s">
        <v>41</v>
      </c>
      <c r="M426" s="96" t="s">
        <v>1147</v>
      </c>
      <c r="O426" s="96" t="s">
        <v>1717</v>
      </c>
      <c r="P426" s="96" t="s">
        <v>1609</v>
      </c>
      <c r="Q426" s="96" t="s">
        <v>1800</v>
      </c>
      <c r="R426" s="96" t="s">
        <v>1699</v>
      </c>
      <c r="S426" s="96" t="s">
        <v>2733</v>
      </c>
      <c r="T426" s="96" t="s">
        <v>1568</v>
      </c>
    </row>
    <row r="427" ht="14.25" customHeight="1">
      <c r="A427" s="96" t="s">
        <v>2734</v>
      </c>
      <c r="D427" s="96" t="s">
        <v>1355</v>
      </c>
      <c r="J427" s="96" t="s">
        <v>1147</v>
      </c>
      <c r="L427" s="96" t="s">
        <v>41</v>
      </c>
      <c r="M427" s="96" t="s">
        <v>1147</v>
      </c>
      <c r="O427" s="96" t="s">
        <v>1791</v>
      </c>
      <c r="P427" s="96" t="s">
        <v>1609</v>
      </c>
      <c r="Q427" s="96" t="s">
        <v>1675</v>
      </c>
      <c r="R427" s="96" t="s">
        <v>1656</v>
      </c>
    </row>
    <row r="428" ht="14.25" customHeight="1">
      <c r="A428" s="96" t="s">
        <v>2735</v>
      </c>
      <c r="D428" s="96" t="s">
        <v>1350</v>
      </c>
      <c r="E428" s="96" t="s">
        <v>1561</v>
      </c>
      <c r="F428" s="96">
        <v>2030.0</v>
      </c>
      <c r="J428" s="96" t="s">
        <v>1147</v>
      </c>
      <c r="L428" s="96" t="s">
        <v>1562</v>
      </c>
      <c r="M428" s="96" t="s">
        <v>1147</v>
      </c>
      <c r="O428" s="96" t="s">
        <v>1741</v>
      </c>
      <c r="P428" s="96" t="s">
        <v>1564</v>
      </c>
      <c r="Q428" s="96" t="s">
        <v>1754</v>
      </c>
      <c r="R428" s="96" t="s">
        <v>1793</v>
      </c>
      <c r="S428" s="96" t="s">
        <v>2736</v>
      </c>
      <c r="T428" s="96" t="s">
        <v>1568</v>
      </c>
    </row>
    <row r="429" ht="14.25" customHeight="1">
      <c r="A429" s="96" t="s">
        <v>2737</v>
      </c>
      <c r="D429" s="96" t="s">
        <v>1350</v>
      </c>
      <c r="E429" s="96" t="s">
        <v>1561</v>
      </c>
      <c r="F429" s="96">
        <v>2030.0</v>
      </c>
      <c r="J429" s="96" t="s">
        <v>1147</v>
      </c>
      <c r="L429" s="96" t="s">
        <v>41</v>
      </c>
      <c r="M429" s="96" t="s">
        <v>1351</v>
      </c>
      <c r="N429" s="96" t="s">
        <v>1740</v>
      </c>
      <c r="O429" s="96" t="s">
        <v>1647</v>
      </c>
      <c r="P429" s="96" t="s">
        <v>1564</v>
      </c>
      <c r="Q429" s="96" t="s">
        <v>1580</v>
      </c>
      <c r="R429" s="96" t="s">
        <v>1666</v>
      </c>
      <c r="S429" s="96" t="s">
        <v>2738</v>
      </c>
      <c r="T429" s="96" t="s">
        <v>1568</v>
      </c>
    </row>
    <row r="430" ht="14.25" customHeight="1">
      <c r="A430" s="96" t="s">
        <v>2739</v>
      </c>
      <c r="D430" s="96" t="s">
        <v>1350</v>
      </c>
      <c r="E430" s="96" t="s">
        <v>1561</v>
      </c>
      <c r="F430" s="96">
        <v>2030.0</v>
      </c>
      <c r="J430" s="96" t="s">
        <v>1147</v>
      </c>
      <c r="L430" s="96" t="s">
        <v>1562</v>
      </c>
      <c r="M430" s="96" t="s">
        <v>1147</v>
      </c>
      <c r="O430" s="96" t="s">
        <v>1578</v>
      </c>
      <c r="P430" s="96" t="s">
        <v>1579</v>
      </c>
      <c r="Q430" s="96" t="s">
        <v>1580</v>
      </c>
      <c r="R430" s="96" t="s">
        <v>1793</v>
      </c>
      <c r="S430" s="96" t="s">
        <v>2740</v>
      </c>
      <c r="T430" s="96" t="s">
        <v>1568</v>
      </c>
    </row>
    <row r="431" ht="14.25" customHeight="1">
      <c r="A431" s="96" t="s">
        <v>2741</v>
      </c>
      <c r="C431" s="96" t="s">
        <v>2742</v>
      </c>
      <c r="D431" s="96" t="s">
        <v>1355</v>
      </c>
      <c r="J431" s="96" t="s">
        <v>1147</v>
      </c>
      <c r="L431" s="96" t="s">
        <v>41</v>
      </c>
      <c r="M431" s="96" t="s">
        <v>1147</v>
      </c>
      <c r="O431" s="96" t="s">
        <v>1614</v>
      </c>
      <c r="P431" s="96" t="s">
        <v>1609</v>
      </c>
      <c r="Q431" s="96" t="s">
        <v>1754</v>
      </c>
      <c r="R431" s="96" t="s">
        <v>1566</v>
      </c>
    </row>
    <row r="432" ht="14.25" customHeight="1">
      <c r="A432" s="96" t="s">
        <v>2743</v>
      </c>
      <c r="B432" s="96" t="s">
        <v>2744</v>
      </c>
      <c r="C432" s="96" t="s">
        <v>2745</v>
      </c>
      <c r="D432" s="96" t="s">
        <v>1372</v>
      </c>
      <c r="J432" s="96" t="s">
        <v>1147</v>
      </c>
      <c r="L432" s="96" t="s">
        <v>41</v>
      </c>
      <c r="M432" s="96" t="s">
        <v>1147</v>
      </c>
      <c r="O432" s="96" t="s">
        <v>1578</v>
      </c>
      <c r="P432" s="96" t="s">
        <v>1579</v>
      </c>
      <c r="Q432" s="96" t="s">
        <v>2005</v>
      </c>
      <c r="R432" s="96" t="s">
        <v>1769</v>
      </c>
      <c r="U432" s="96" t="s">
        <v>1742</v>
      </c>
    </row>
    <row r="433" ht="14.25" customHeight="1">
      <c r="A433" s="96" t="s">
        <v>2746</v>
      </c>
      <c r="D433" s="96" t="s">
        <v>1350</v>
      </c>
      <c r="E433" s="96" t="s">
        <v>1561</v>
      </c>
      <c r="F433" s="96">
        <v>2030.0</v>
      </c>
      <c r="G433" s="96" t="s">
        <v>1350</v>
      </c>
      <c r="H433" s="96" t="s">
        <v>1561</v>
      </c>
      <c r="I433" s="96">
        <v>2040.0</v>
      </c>
      <c r="J433" s="96" t="s">
        <v>1351</v>
      </c>
      <c r="K433" s="96">
        <v>2040.0</v>
      </c>
      <c r="L433" s="96" t="s">
        <v>41</v>
      </c>
      <c r="M433" s="96" t="s">
        <v>1351</v>
      </c>
      <c r="N433" s="96" t="s">
        <v>1690</v>
      </c>
      <c r="O433" s="96" t="s">
        <v>1584</v>
      </c>
      <c r="P433" s="96" t="s">
        <v>1564</v>
      </c>
      <c r="Q433" s="96" t="s">
        <v>1580</v>
      </c>
      <c r="R433" s="96" t="s">
        <v>1637</v>
      </c>
      <c r="S433" s="96" t="s">
        <v>2747</v>
      </c>
      <c r="T433" s="96" t="s">
        <v>1568</v>
      </c>
    </row>
    <row r="434" ht="14.25" customHeight="1">
      <c r="A434" s="96" t="s">
        <v>2748</v>
      </c>
      <c r="D434" s="96" t="s">
        <v>1350</v>
      </c>
      <c r="E434" s="96" t="s">
        <v>1561</v>
      </c>
      <c r="F434" s="96">
        <v>2030.0</v>
      </c>
      <c r="J434" s="96" t="s">
        <v>1147</v>
      </c>
      <c r="L434" s="96" t="s">
        <v>41</v>
      </c>
      <c r="M434" s="96" t="s">
        <v>1147</v>
      </c>
      <c r="N434" s="96" t="s">
        <v>1690</v>
      </c>
      <c r="O434" s="96" t="s">
        <v>1741</v>
      </c>
      <c r="P434" s="96" t="s">
        <v>1564</v>
      </c>
      <c r="Q434" s="96" t="s">
        <v>1585</v>
      </c>
      <c r="R434" s="96" t="s">
        <v>1615</v>
      </c>
      <c r="S434" s="96" t="s">
        <v>2749</v>
      </c>
      <c r="T434" s="96" t="s">
        <v>1568</v>
      </c>
    </row>
    <row r="435" ht="14.25" customHeight="1">
      <c r="A435" s="96" t="s">
        <v>2750</v>
      </c>
      <c r="D435" s="96" t="s">
        <v>1350</v>
      </c>
      <c r="E435" s="96" t="s">
        <v>1561</v>
      </c>
      <c r="F435" s="96">
        <v>2030.0</v>
      </c>
      <c r="J435" s="96" t="s">
        <v>1147</v>
      </c>
      <c r="L435" s="96" t="s">
        <v>1562</v>
      </c>
      <c r="M435" s="96" t="s">
        <v>1147</v>
      </c>
      <c r="O435" s="96" t="s">
        <v>1614</v>
      </c>
      <c r="P435" s="96" t="s">
        <v>1609</v>
      </c>
      <c r="Q435" s="96" t="s">
        <v>1585</v>
      </c>
      <c r="R435" s="96" t="s">
        <v>1566</v>
      </c>
      <c r="S435" s="96" t="s">
        <v>2751</v>
      </c>
      <c r="T435" s="96" t="s">
        <v>1568</v>
      </c>
    </row>
    <row r="436" ht="14.25" customHeight="1">
      <c r="A436" s="96" t="s">
        <v>2752</v>
      </c>
      <c r="D436" s="96" t="s">
        <v>1350</v>
      </c>
      <c r="E436" s="96" t="s">
        <v>1561</v>
      </c>
      <c r="F436" s="96">
        <v>2030.0</v>
      </c>
      <c r="J436" s="96" t="s">
        <v>1147</v>
      </c>
      <c r="L436" s="96" t="s">
        <v>1562</v>
      </c>
      <c r="M436" s="96" t="s">
        <v>1147</v>
      </c>
      <c r="O436" s="96" t="s">
        <v>1791</v>
      </c>
      <c r="P436" s="96" t="s">
        <v>1609</v>
      </c>
      <c r="Q436" s="96" t="s">
        <v>1886</v>
      </c>
      <c r="R436" s="96" t="s">
        <v>1656</v>
      </c>
      <c r="S436" s="96" t="s">
        <v>2753</v>
      </c>
      <c r="T436" s="96" t="s">
        <v>1568</v>
      </c>
    </row>
    <row r="437" ht="14.25" customHeight="1">
      <c r="A437" s="96" t="s">
        <v>2754</v>
      </c>
      <c r="D437" s="96" t="s">
        <v>1350</v>
      </c>
      <c r="E437" s="96" t="s">
        <v>1561</v>
      </c>
      <c r="F437" s="96">
        <v>2030.0</v>
      </c>
      <c r="J437" s="96" t="s">
        <v>1147</v>
      </c>
      <c r="L437" s="96" t="s">
        <v>1562</v>
      </c>
      <c r="M437" s="96" t="s">
        <v>1147</v>
      </c>
      <c r="N437" s="96" t="s">
        <v>2023</v>
      </c>
      <c r="O437" s="96" t="s">
        <v>1584</v>
      </c>
      <c r="P437" s="96" t="s">
        <v>1564</v>
      </c>
      <c r="Q437" s="96" t="s">
        <v>1585</v>
      </c>
      <c r="R437" s="96" t="s">
        <v>2023</v>
      </c>
      <c r="S437" s="96" t="s">
        <v>2755</v>
      </c>
      <c r="T437" s="96" t="s">
        <v>1568</v>
      </c>
    </row>
    <row r="438" ht="14.25" customHeight="1">
      <c r="A438" s="96" t="s">
        <v>2756</v>
      </c>
      <c r="D438" s="96" t="s">
        <v>1350</v>
      </c>
      <c r="E438" s="96" t="s">
        <v>1561</v>
      </c>
      <c r="F438" s="96">
        <v>2030.0</v>
      </c>
      <c r="J438" s="96" t="s">
        <v>1147</v>
      </c>
      <c r="L438" s="96" t="s">
        <v>1562</v>
      </c>
      <c r="M438" s="96" t="s">
        <v>1147</v>
      </c>
      <c r="O438" s="96" t="s">
        <v>1647</v>
      </c>
      <c r="P438" s="96" t="s">
        <v>1564</v>
      </c>
      <c r="Q438" s="96" t="s">
        <v>1610</v>
      </c>
      <c r="R438" s="96" t="s">
        <v>1586</v>
      </c>
      <c r="S438" s="96" t="s">
        <v>2757</v>
      </c>
      <c r="T438" s="96" t="s">
        <v>1568</v>
      </c>
    </row>
    <row r="439" ht="14.25" customHeight="1">
      <c r="A439" s="96" t="s">
        <v>2758</v>
      </c>
      <c r="D439" s="96" t="s">
        <v>1355</v>
      </c>
      <c r="J439" s="96" t="s">
        <v>1147</v>
      </c>
      <c r="L439" s="96" t="s">
        <v>41</v>
      </c>
      <c r="M439" s="96" t="s">
        <v>1147</v>
      </c>
      <c r="O439" s="96" t="s">
        <v>1703</v>
      </c>
      <c r="P439" s="96" t="s">
        <v>1564</v>
      </c>
      <c r="Q439" s="96" t="s">
        <v>1580</v>
      </c>
      <c r="R439" s="96" t="s">
        <v>1699</v>
      </c>
    </row>
    <row r="440" ht="14.25" customHeight="1">
      <c r="A440" s="96" t="s">
        <v>2759</v>
      </c>
      <c r="D440" s="96" t="s">
        <v>1350</v>
      </c>
      <c r="E440" s="96" t="s">
        <v>1561</v>
      </c>
      <c r="F440" s="96">
        <v>2030.0</v>
      </c>
      <c r="J440" s="96" t="s">
        <v>1147</v>
      </c>
      <c r="L440" s="96" t="s">
        <v>1562</v>
      </c>
      <c r="M440" s="96" t="s">
        <v>1147</v>
      </c>
      <c r="O440" s="96" t="s">
        <v>1717</v>
      </c>
      <c r="P440" s="96" t="s">
        <v>1609</v>
      </c>
      <c r="Q440" s="96" t="s">
        <v>1756</v>
      </c>
      <c r="R440" s="96" t="s">
        <v>1637</v>
      </c>
      <c r="S440" s="96" t="s">
        <v>2760</v>
      </c>
      <c r="T440" s="96" t="s">
        <v>1568</v>
      </c>
    </row>
    <row r="441" ht="14.25" customHeight="1">
      <c r="A441" s="96" t="s">
        <v>2761</v>
      </c>
      <c r="D441" s="96" t="s">
        <v>1350</v>
      </c>
      <c r="E441" s="96" t="s">
        <v>1561</v>
      </c>
      <c r="F441" s="96">
        <v>2030.0</v>
      </c>
      <c r="J441" s="96" t="s">
        <v>1147</v>
      </c>
      <c r="L441" s="96" t="s">
        <v>1562</v>
      </c>
      <c r="M441" s="96" t="s">
        <v>1147</v>
      </c>
      <c r="O441" s="96" t="s">
        <v>1717</v>
      </c>
      <c r="P441" s="96" t="s">
        <v>1609</v>
      </c>
      <c r="Q441" s="96" t="s">
        <v>1580</v>
      </c>
      <c r="R441" s="96" t="s">
        <v>1805</v>
      </c>
      <c r="S441" s="96" t="s">
        <v>2762</v>
      </c>
      <c r="T441" s="96" t="s">
        <v>1568</v>
      </c>
    </row>
    <row r="442" ht="14.25" customHeight="1">
      <c r="A442" s="96" t="s">
        <v>2763</v>
      </c>
      <c r="B442" s="96" t="s">
        <v>2764</v>
      </c>
      <c r="C442" s="96" t="s">
        <v>2765</v>
      </c>
      <c r="D442" s="96" t="s">
        <v>1350</v>
      </c>
      <c r="E442" s="96" t="s">
        <v>1561</v>
      </c>
      <c r="F442" s="96">
        <v>2032.0</v>
      </c>
      <c r="J442" s="96" t="s">
        <v>1147</v>
      </c>
      <c r="L442" s="96" t="s">
        <v>41</v>
      </c>
      <c r="M442" s="96" t="s">
        <v>1147</v>
      </c>
      <c r="O442" s="96" t="s">
        <v>1669</v>
      </c>
      <c r="P442" s="96" t="s">
        <v>1564</v>
      </c>
      <c r="Q442" s="96" t="s">
        <v>1580</v>
      </c>
      <c r="R442" s="96" t="s">
        <v>1615</v>
      </c>
      <c r="S442" s="96" t="s">
        <v>2766</v>
      </c>
      <c r="T442" s="96" t="s">
        <v>1568</v>
      </c>
    </row>
    <row r="443" ht="14.25" customHeight="1">
      <c r="A443" s="96" t="s">
        <v>2767</v>
      </c>
      <c r="D443" s="96" t="s">
        <v>1350</v>
      </c>
      <c r="E443" s="96" t="s">
        <v>1561</v>
      </c>
      <c r="F443" s="96">
        <v>2030.0</v>
      </c>
      <c r="J443" s="96" t="s">
        <v>1147</v>
      </c>
      <c r="L443" s="96" t="s">
        <v>1562</v>
      </c>
      <c r="M443" s="96" t="s">
        <v>1147</v>
      </c>
      <c r="O443" s="96" t="s">
        <v>1717</v>
      </c>
      <c r="P443" s="96" t="s">
        <v>1609</v>
      </c>
      <c r="Q443" s="96" t="s">
        <v>1820</v>
      </c>
      <c r="R443" s="96" t="s">
        <v>1586</v>
      </c>
      <c r="S443" s="96" t="s">
        <v>2768</v>
      </c>
      <c r="T443" s="96" t="s">
        <v>1568</v>
      </c>
    </row>
    <row r="444" ht="14.25" customHeight="1">
      <c r="A444" s="96" t="s">
        <v>2769</v>
      </c>
      <c r="D444" s="96" t="s">
        <v>1350</v>
      </c>
      <c r="E444" s="96" t="s">
        <v>1561</v>
      </c>
      <c r="F444" s="96">
        <v>2030.0</v>
      </c>
      <c r="J444" s="96" t="s">
        <v>1147</v>
      </c>
      <c r="L444" s="96" t="s">
        <v>41</v>
      </c>
      <c r="M444" s="96" t="s">
        <v>1147</v>
      </c>
      <c r="O444" s="96" t="s">
        <v>1791</v>
      </c>
      <c r="P444" s="96" t="s">
        <v>1609</v>
      </c>
      <c r="Q444" s="96" t="s">
        <v>1675</v>
      </c>
      <c r="R444" s="96" t="s">
        <v>1648</v>
      </c>
      <c r="S444" s="96" t="s">
        <v>2770</v>
      </c>
      <c r="T444" s="96" t="s">
        <v>1568</v>
      </c>
    </row>
    <row r="445" ht="14.25" customHeight="1">
      <c r="A445" s="96" t="s">
        <v>2771</v>
      </c>
      <c r="D445" s="96" t="s">
        <v>1355</v>
      </c>
      <c r="J445" s="96" t="s">
        <v>1147</v>
      </c>
      <c r="L445" s="96" t="s">
        <v>41</v>
      </c>
      <c r="M445" s="96" t="s">
        <v>1147</v>
      </c>
      <c r="O445" s="96" t="s">
        <v>1614</v>
      </c>
      <c r="P445" s="96" t="s">
        <v>1609</v>
      </c>
      <c r="Q445" s="96" t="s">
        <v>1756</v>
      </c>
      <c r="R445" s="96" t="s">
        <v>1623</v>
      </c>
    </row>
    <row r="446" ht="14.25" customHeight="1">
      <c r="A446" s="96" t="s">
        <v>2772</v>
      </c>
      <c r="C446" s="96" t="s">
        <v>2773</v>
      </c>
      <c r="D446" s="96" t="s">
        <v>1350</v>
      </c>
      <c r="E446" s="96" t="s">
        <v>1561</v>
      </c>
      <c r="F446" s="96">
        <v>2030.0</v>
      </c>
      <c r="J446" s="96" t="s">
        <v>1147</v>
      </c>
      <c r="L446" s="96" t="s">
        <v>1562</v>
      </c>
      <c r="M446" s="96" t="s">
        <v>1147</v>
      </c>
      <c r="O446" s="96" t="s">
        <v>1669</v>
      </c>
      <c r="P446" s="96" t="s">
        <v>1564</v>
      </c>
      <c r="Q446" s="96" t="s">
        <v>1754</v>
      </c>
      <c r="R446" s="96" t="s">
        <v>1605</v>
      </c>
      <c r="S446" s="96" t="s">
        <v>2774</v>
      </c>
      <c r="T446" s="96" t="s">
        <v>1568</v>
      </c>
    </row>
    <row r="447" ht="14.25" customHeight="1">
      <c r="A447" s="96" t="s">
        <v>2775</v>
      </c>
      <c r="D447" s="96" t="s">
        <v>1350</v>
      </c>
      <c r="E447" s="96" t="s">
        <v>1561</v>
      </c>
      <c r="F447" s="96">
        <v>2030.0</v>
      </c>
      <c r="J447" s="96" t="s">
        <v>1147</v>
      </c>
      <c r="L447" s="96" t="s">
        <v>1562</v>
      </c>
      <c r="M447" s="96" t="s">
        <v>1147</v>
      </c>
      <c r="O447" s="96" t="s">
        <v>1614</v>
      </c>
      <c r="P447" s="96" t="s">
        <v>1609</v>
      </c>
      <c r="Q447" s="96" t="s">
        <v>1639</v>
      </c>
      <c r="R447" s="96" t="s">
        <v>1712</v>
      </c>
      <c r="S447" s="96" t="s">
        <v>2776</v>
      </c>
      <c r="T447" s="96" t="s">
        <v>1568</v>
      </c>
    </row>
    <row r="448" ht="14.25" customHeight="1">
      <c r="A448" s="96" t="s">
        <v>2777</v>
      </c>
      <c r="B448" s="96" t="s">
        <v>2778</v>
      </c>
      <c r="C448" s="96" t="s">
        <v>2779</v>
      </c>
      <c r="D448" s="96" t="s">
        <v>1355</v>
      </c>
      <c r="J448" s="96" t="s">
        <v>1351</v>
      </c>
      <c r="L448" s="96" t="s">
        <v>41</v>
      </c>
      <c r="M448" s="96" t="s">
        <v>1351</v>
      </c>
      <c r="N448" s="96" t="s">
        <v>1574</v>
      </c>
      <c r="O448" s="96" t="s">
        <v>1901</v>
      </c>
      <c r="P448" s="96" t="s">
        <v>1564</v>
      </c>
      <c r="Q448" s="96" t="s">
        <v>1862</v>
      </c>
      <c r="R448" s="96" t="s">
        <v>1574</v>
      </c>
    </row>
    <row r="449" ht="14.25" customHeight="1">
      <c r="A449" s="96" t="s">
        <v>2780</v>
      </c>
      <c r="C449" s="96" t="s">
        <v>2781</v>
      </c>
      <c r="D449" s="96" t="s">
        <v>1350</v>
      </c>
      <c r="E449" s="96" t="s">
        <v>1561</v>
      </c>
      <c r="F449" s="96">
        <v>2035.0</v>
      </c>
      <c r="J449" s="96" t="s">
        <v>1147</v>
      </c>
      <c r="L449" s="96" t="s">
        <v>41</v>
      </c>
      <c r="M449" s="96" t="s">
        <v>1147</v>
      </c>
      <c r="O449" s="96" t="s">
        <v>1584</v>
      </c>
      <c r="P449" s="96" t="s">
        <v>1564</v>
      </c>
      <c r="Q449" s="96" t="s">
        <v>1590</v>
      </c>
      <c r="R449" s="96" t="s">
        <v>1863</v>
      </c>
      <c r="S449" s="96" t="s">
        <v>2782</v>
      </c>
      <c r="T449" s="96" t="s">
        <v>1568</v>
      </c>
    </row>
    <row r="450" ht="14.25" customHeight="1">
      <c r="A450" s="96" t="s">
        <v>2783</v>
      </c>
      <c r="D450" s="96" t="s">
        <v>1355</v>
      </c>
      <c r="J450" s="96" t="s">
        <v>1351</v>
      </c>
      <c r="L450" s="96" t="s">
        <v>41</v>
      </c>
      <c r="M450" s="96" t="s">
        <v>1147</v>
      </c>
      <c r="O450" s="96" t="s">
        <v>1845</v>
      </c>
      <c r="P450" s="96" t="s">
        <v>1564</v>
      </c>
      <c r="Q450" s="96" t="s">
        <v>1590</v>
      </c>
      <c r="R450" s="96" t="s">
        <v>1637</v>
      </c>
    </row>
    <row r="451" ht="14.25" customHeight="1">
      <c r="A451" s="96" t="s">
        <v>2784</v>
      </c>
      <c r="B451" s="96" t="s">
        <v>2785</v>
      </c>
      <c r="D451" s="96" t="s">
        <v>1355</v>
      </c>
      <c r="J451" s="96" t="s">
        <v>1351</v>
      </c>
      <c r="L451" s="96" t="s">
        <v>41</v>
      </c>
      <c r="M451" s="96" t="s">
        <v>1147</v>
      </c>
      <c r="O451" s="96" t="s">
        <v>1797</v>
      </c>
      <c r="P451" s="96" t="s">
        <v>1564</v>
      </c>
      <c r="Q451" s="96" t="s">
        <v>1565</v>
      </c>
      <c r="R451" s="96" t="s">
        <v>1690</v>
      </c>
    </row>
    <row r="452" ht="14.25" customHeight="1">
      <c r="A452" s="96" t="s">
        <v>2786</v>
      </c>
      <c r="C452" s="96" t="s">
        <v>2787</v>
      </c>
      <c r="D452" s="96" t="s">
        <v>1355</v>
      </c>
      <c r="J452" s="96" t="s">
        <v>1147</v>
      </c>
      <c r="L452" s="96" t="s">
        <v>41</v>
      </c>
      <c r="M452" s="96" t="s">
        <v>1147</v>
      </c>
      <c r="O452" s="96" t="s">
        <v>1703</v>
      </c>
      <c r="P452" s="96" t="s">
        <v>1564</v>
      </c>
      <c r="Q452" s="96" t="s">
        <v>1897</v>
      </c>
      <c r="R452" s="96" t="s">
        <v>1656</v>
      </c>
    </row>
    <row r="453" ht="14.25" customHeight="1">
      <c r="A453" s="96" t="s">
        <v>2788</v>
      </c>
      <c r="B453" s="96" t="s">
        <v>2789</v>
      </c>
      <c r="C453" s="96" t="s">
        <v>2790</v>
      </c>
      <c r="D453" s="96" t="s">
        <v>1355</v>
      </c>
      <c r="J453" s="96" t="s">
        <v>1351</v>
      </c>
      <c r="L453" s="96" t="s">
        <v>41</v>
      </c>
      <c r="M453" s="96" t="s">
        <v>1351</v>
      </c>
      <c r="N453" s="96" t="s">
        <v>1805</v>
      </c>
      <c r="O453" s="96" t="s">
        <v>1614</v>
      </c>
      <c r="P453" s="96" t="s">
        <v>1609</v>
      </c>
      <c r="Q453" s="96" t="s">
        <v>1886</v>
      </c>
      <c r="R453" s="96" t="s">
        <v>1805</v>
      </c>
    </row>
    <row r="454" ht="14.25" customHeight="1">
      <c r="A454" s="96" t="s">
        <v>2791</v>
      </c>
      <c r="D454" s="96" t="s">
        <v>1355</v>
      </c>
      <c r="J454" s="96" t="s">
        <v>1147</v>
      </c>
      <c r="L454" s="96" t="s">
        <v>41</v>
      </c>
      <c r="M454" s="96" t="s">
        <v>1147</v>
      </c>
      <c r="O454" s="96" t="s">
        <v>2792</v>
      </c>
      <c r="P454" s="96" t="s">
        <v>1609</v>
      </c>
      <c r="Q454" s="96" t="s">
        <v>2158</v>
      </c>
      <c r="R454" s="96" t="s">
        <v>1591</v>
      </c>
    </row>
    <row r="455" ht="14.25" customHeight="1">
      <c r="A455" s="96" t="s">
        <v>2793</v>
      </c>
      <c r="D455" s="96" t="s">
        <v>1350</v>
      </c>
      <c r="E455" s="96" t="s">
        <v>1561</v>
      </c>
      <c r="F455" s="96">
        <v>2030.0</v>
      </c>
      <c r="J455" s="96" t="s">
        <v>1147</v>
      </c>
      <c r="L455" s="96" t="s">
        <v>1562</v>
      </c>
      <c r="M455" s="96" t="s">
        <v>1147</v>
      </c>
      <c r="O455" s="96" t="s">
        <v>1703</v>
      </c>
      <c r="P455" s="96" t="s">
        <v>1564</v>
      </c>
      <c r="Q455" s="96" t="s">
        <v>2005</v>
      </c>
      <c r="R455" s="96" t="s">
        <v>1648</v>
      </c>
      <c r="S455" s="96" t="s">
        <v>2794</v>
      </c>
      <c r="T455" s="96" t="s">
        <v>1568</v>
      </c>
    </row>
    <row r="456" ht="14.25" customHeight="1">
      <c r="A456" s="96" t="s">
        <v>2795</v>
      </c>
      <c r="B456" s="96" t="s">
        <v>2796</v>
      </c>
      <c r="C456" s="96" t="s">
        <v>2797</v>
      </c>
      <c r="D456" s="96" t="s">
        <v>1355</v>
      </c>
      <c r="J456" s="96" t="s">
        <v>1351</v>
      </c>
      <c r="L456" s="96" t="s">
        <v>41</v>
      </c>
      <c r="M456" s="96" t="s">
        <v>1147</v>
      </c>
      <c r="O456" s="96" t="s">
        <v>1614</v>
      </c>
      <c r="P456" s="96" t="s">
        <v>1609</v>
      </c>
      <c r="Q456" s="96" t="s">
        <v>2015</v>
      </c>
      <c r="R456" s="96" t="s">
        <v>1594</v>
      </c>
    </row>
    <row r="457" ht="14.25" customHeight="1">
      <c r="A457" s="96" t="s">
        <v>2798</v>
      </c>
      <c r="D457" s="96" t="s">
        <v>1350</v>
      </c>
      <c r="E457" s="96" t="s">
        <v>1561</v>
      </c>
      <c r="F457" s="96">
        <v>2025.0</v>
      </c>
      <c r="J457" s="96" t="s">
        <v>1147</v>
      </c>
      <c r="L457" s="96" t="s">
        <v>41</v>
      </c>
      <c r="M457" s="96" t="s">
        <v>1147</v>
      </c>
      <c r="O457" s="96" t="s">
        <v>1741</v>
      </c>
      <c r="P457" s="96" t="s">
        <v>1564</v>
      </c>
      <c r="Q457" s="96" t="s">
        <v>1685</v>
      </c>
      <c r="R457" s="96" t="s">
        <v>1787</v>
      </c>
      <c r="S457" s="96" t="s">
        <v>2799</v>
      </c>
      <c r="T457" s="96" t="s">
        <v>1568</v>
      </c>
    </row>
    <row r="458" ht="14.25" customHeight="1">
      <c r="A458" s="96" t="s">
        <v>2800</v>
      </c>
      <c r="C458" s="96" t="s">
        <v>2801</v>
      </c>
      <c r="D458" s="96" t="s">
        <v>1350</v>
      </c>
      <c r="E458" s="96" t="s">
        <v>1561</v>
      </c>
      <c r="F458" s="96">
        <v>2030.0</v>
      </c>
      <c r="J458" s="96" t="s">
        <v>1147</v>
      </c>
      <c r="L458" s="96" t="s">
        <v>41</v>
      </c>
      <c r="M458" s="96" t="s">
        <v>1351</v>
      </c>
      <c r="N458" s="96" t="s">
        <v>1787</v>
      </c>
      <c r="O458" s="96" t="s">
        <v>1741</v>
      </c>
      <c r="P458" s="96" t="s">
        <v>1564</v>
      </c>
      <c r="Q458" s="96" t="s">
        <v>1820</v>
      </c>
      <c r="R458" s="96" t="s">
        <v>1656</v>
      </c>
      <c r="S458" s="96" t="s">
        <v>1361</v>
      </c>
      <c r="T458" s="96" t="s">
        <v>1568</v>
      </c>
    </row>
    <row r="459" ht="14.25" customHeight="1">
      <c r="A459" s="96" t="s">
        <v>2802</v>
      </c>
      <c r="B459" s="96" t="s">
        <v>2803</v>
      </c>
      <c r="D459" s="96" t="s">
        <v>1355</v>
      </c>
      <c r="J459" s="96" t="s">
        <v>1147</v>
      </c>
      <c r="L459" s="96" t="s">
        <v>41</v>
      </c>
      <c r="M459" s="96" t="s">
        <v>1147</v>
      </c>
      <c r="O459" s="96" t="s">
        <v>2477</v>
      </c>
      <c r="P459" s="96" t="s">
        <v>1609</v>
      </c>
      <c r="Q459" s="96" t="s">
        <v>2188</v>
      </c>
      <c r="R459" s="96" t="s">
        <v>2023</v>
      </c>
    </row>
    <row r="460" ht="14.25" customHeight="1">
      <c r="A460" s="96" t="s">
        <v>2804</v>
      </c>
      <c r="D460" s="96" t="s">
        <v>1355</v>
      </c>
      <c r="J460" s="96" t="s">
        <v>1351</v>
      </c>
      <c r="L460" s="96" t="s">
        <v>41</v>
      </c>
      <c r="M460" s="96" t="s">
        <v>1147</v>
      </c>
      <c r="O460" s="96" t="s">
        <v>1731</v>
      </c>
      <c r="P460" s="96" t="s">
        <v>1609</v>
      </c>
      <c r="Q460" s="96" t="s">
        <v>1675</v>
      </c>
      <c r="R460" s="96" t="s">
        <v>1581</v>
      </c>
    </row>
    <row r="461" ht="14.25" customHeight="1">
      <c r="A461" s="96" t="s">
        <v>2805</v>
      </c>
      <c r="B461" s="96" t="s">
        <v>2806</v>
      </c>
      <c r="C461" s="96" t="s">
        <v>2807</v>
      </c>
      <c r="D461" s="96" t="s">
        <v>1355</v>
      </c>
      <c r="J461" s="96" t="s">
        <v>1351</v>
      </c>
      <c r="L461" s="96" t="s">
        <v>41</v>
      </c>
      <c r="M461" s="96" t="s">
        <v>1351</v>
      </c>
      <c r="N461" s="96" t="s">
        <v>1656</v>
      </c>
      <c r="O461" s="96" t="s">
        <v>1893</v>
      </c>
      <c r="P461" s="96" t="s">
        <v>1603</v>
      </c>
      <c r="Q461" s="96" t="s">
        <v>1610</v>
      </c>
      <c r="R461" s="96" t="s">
        <v>1656</v>
      </c>
    </row>
    <row r="462" ht="14.25" customHeight="1">
      <c r="A462" s="96" t="s">
        <v>2808</v>
      </c>
      <c r="B462" s="96" t="s">
        <v>2809</v>
      </c>
      <c r="C462" s="96" t="s">
        <v>2810</v>
      </c>
      <c r="D462" s="96" t="s">
        <v>1350</v>
      </c>
      <c r="E462" s="96" t="s">
        <v>1561</v>
      </c>
      <c r="F462" s="96">
        <v>2030.0</v>
      </c>
      <c r="J462" s="96" t="s">
        <v>1147</v>
      </c>
      <c r="L462" s="96" t="s">
        <v>41</v>
      </c>
      <c r="M462" s="96" t="s">
        <v>1351</v>
      </c>
      <c r="N462" s="96" t="s">
        <v>1846</v>
      </c>
      <c r="O462" s="96" t="s">
        <v>1578</v>
      </c>
      <c r="P462" s="96" t="s">
        <v>1579</v>
      </c>
      <c r="Q462" s="96" t="s">
        <v>1800</v>
      </c>
      <c r="R462" s="96" t="s">
        <v>1697</v>
      </c>
      <c r="S462" s="96" t="s">
        <v>2811</v>
      </c>
      <c r="T462" s="96" t="s">
        <v>1568</v>
      </c>
    </row>
    <row r="463" ht="14.25" customHeight="1">
      <c r="A463" s="96" t="s">
        <v>2812</v>
      </c>
      <c r="B463" s="96" t="s">
        <v>2813</v>
      </c>
      <c r="C463" s="96" t="s">
        <v>2814</v>
      </c>
      <c r="D463" s="96" t="s">
        <v>1350</v>
      </c>
      <c r="E463" s="96" t="s">
        <v>1561</v>
      </c>
      <c r="F463" s="96" t="s">
        <v>1628</v>
      </c>
      <c r="J463" s="96" t="s">
        <v>1147</v>
      </c>
      <c r="L463" s="96" t="s">
        <v>41</v>
      </c>
      <c r="M463" s="96" t="s">
        <v>1351</v>
      </c>
      <c r="N463" s="96" t="s">
        <v>1746</v>
      </c>
      <c r="O463" s="96" t="s">
        <v>1578</v>
      </c>
      <c r="P463" s="96" t="s">
        <v>1579</v>
      </c>
      <c r="Q463" s="96" t="s">
        <v>2047</v>
      </c>
      <c r="R463" s="96" t="s">
        <v>1637</v>
      </c>
      <c r="S463" s="96" t="s">
        <v>2815</v>
      </c>
      <c r="T463" s="96" t="s">
        <v>1568</v>
      </c>
      <c r="U463" s="96" t="s">
        <v>1742</v>
      </c>
    </row>
    <row r="464" ht="14.25" customHeight="1">
      <c r="A464" s="96" t="s">
        <v>2816</v>
      </c>
      <c r="B464" s="96" t="s">
        <v>2817</v>
      </c>
      <c r="C464" s="96" t="s">
        <v>2818</v>
      </c>
      <c r="D464" s="96" t="s">
        <v>1350</v>
      </c>
      <c r="E464" s="96" t="s">
        <v>1561</v>
      </c>
      <c r="F464" s="96">
        <v>2030.0</v>
      </c>
      <c r="G464" s="96" t="s">
        <v>1350</v>
      </c>
      <c r="H464" s="96" t="s">
        <v>1561</v>
      </c>
      <c r="I464" s="96">
        <v>2050.0</v>
      </c>
      <c r="J464" s="96" t="s">
        <v>1351</v>
      </c>
      <c r="K464" s="96">
        <v>2050.0</v>
      </c>
      <c r="L464" s="96" t="s">
        <v>41</v>
      </c>
      <c r="M464" s="96" t="s">
        <v>1351</v>
      </c>
      <c r="N464" s="96" t="s">
        <v>1971</v>
      </c>
      <c r="O464" s="96" t="s">
        <v>1829</v>
      </c>
      <c r="P464" s="96" t="s">
        <v>1564</v>
      </c>
      <c r="Q464" s="96" t="s">
        <v>1580</v>
      </c>
      <c r="R464" s="96" t="s">
        <v>1676</v>
      </c>
      <c r="S464" s="96" t="s">
        <v>2819</v>
      </c>
      <c r="T464" s="96" t="s">
        <v>1568</v>
      </c>
    </row>
    <row r="465" ht="14.25" customHeight="1">
      <c r="A465" s="96" t="s">
        <v>2820</v>
      </c>
      <c r="D465" s="96" t="s">
        <v>1350</v>
      </c>
      <c r="E465" s="96" t="s">
        <v>1561</v>
      </c>
      <c r="F465" s="96">
        <v>2030.0</v>
      </c>
      <c r="J465" s="96" t="s">
        <v>1147</v>
      </c>
      <c r="L465" s="96" t="s">
        <v>1562</v>
      </c>
      <c r="M465" s="96" t="s">
        <v>1147</v>
      </c>
      <c r="O465" s="96" t="s">
        <v>2054</v>
      </c>
      <c r="P465" s="96" t="s">
        <v>1579</v>
      </c>
      <c r="Q465" s="96" t="s">
        <v>1580</v>
      </c>
      <c r="R465" s="96" t="s">
        <v>1594</v>
      </c>
      <c r="S465" s="96" t="s">
        <v>2821</v>
      </c>
      <c r="T465" s="96" t="s">
        <v>1568</v>
      </c>
    </row>
    <row r="466" ht="14.25" customHeight="1">
      <c r="A466" s="96" t="s">
        <v>2822</v>
      </c>
      <c r="C466" s="96" t="s">
        <v>2823</v>
      </c>
      <c r="D466" s="96" t="s">
        <v>1350</v>
      </c>
      <c r="E466" s="96" t="s">
        <v>1561</v>
      </c>
      <c r="F466" s="96" t="s">
        <v>2824</v>
      </c>
      <c r="J466" s="96" t="s">
        <v>1147</v>
      </c>
      <c r="L466" s="96" t="s">
        <v>41</v>
      </c>
      <c r="M466" s="96" t="s">
        <v>1147</v>
      </c>
      <c r="O466" s="96" t="s">
        <v>1614</v>
      </c>
      <c r="P466" s="96" t="s">
        <v>1609</v>
      </c>
      <c r="Q466" s="96" t="s">
        <v>1665</v>
      </c>
      <c r="R466" s="96" t="s">
        <v>1586</v>
      </c>
      <c r="S466" s="96" t="s">
        <v>2825</v>
      </c>
      <c r="T466" s="96" t="s">
        <v>1568</v>
      </c>
    </row>
    <row r="467" ht="14.25" customHeight="1">
      <c r="A467" s="96" t="s">
        <v>2826</v>
      </c>
      <c r="B467" s="96" t="s">
        <v>2827</v>
      </c>
      <c r="C467" s="96" t="s">
        <v>2828</v>
      </c>
      <c r="D467" s="96" t="s">
        <v>1350</v>
      </c>
      <c r="E467" s="96" t="s">
        <v>1561</v>
      </c>
      <c r="F467" s="96">
        <v>2030.0</v>
      </c>
      <c r="J467" s="96" t="s">
        <v>1147</v>
      </c>
      <c r="L467" s="96" t="s">
        <v>41</v>
      </c>
      <c r="M467" s="96" t="s">
        <v>1147</v>
      </c>
      <c r="O467" s="96" t="s">
        <v>1578</v>
      </c>
      <c r="P467" s="96" t="s">
        <v>1579</v>
      </c>
      <c r="Q467" s="96" t="s">
        <v>1573</v>
      </c>
      <c r="R467" s="96" t="s">
        <v>1623</v>
      </c>
      <c r="S467" s="96" t="s">
        <v>2829</v>
      </c>
      <c r="T467" s="96" t="s">
        <v>1568</v>
      </c>
    </row>
    <row r="468" ht="14.25" customHeight="1">
      <c r="A468" s="96" t="s">
        <v>2830</v>
      </c>
      <c r="B468" s="96" t="s">
        <v>2831</v>
      </c>
      <c r="C468" s="96" t="s">
        <v>2832</v>
      </c>
      <c r="D468" s="96" t="s">
        <v>1355</v>
      </c>
      <c r="J468" s="96" t="s">
        <v>1351</v>
      </c>
      <c r="L468" s="96" t="s">
        <v>41</v>
      </c>
      <c r="M468" s="96" t="s">
        <v>1147</v>
      </c>
      <c r="O468" s="96" t="s">
        <v>1578</v>
      </c>
      <c r="P468" s="96" t="s">
        <v>1579</v>
      </c>
      <c r="Q468" s="96" t="s">
        <v>1580</v>
      </c>
      <c r="R468" s="96" t="s">
        <v>1591</v>
      </c>
    </row>
    <row r="469" ht="14.25" customHeight="1">
      <c r="A469" s="96" t="s">
        <v>2833</v>
      </c>
      <c r="B469" s="96" t="s">
        <v>2834</v>
      </c>
      <c r="D469" s="96" t="s">
        <v>1350</v>
      </c>
      <c r="E469" s="96" t="s">
        <v>1561</v>
      </c>
      <c r="F469" s="96">
        <v>2030.0</v>
      </c>
      <c r="J469" s="96" t="s">
        <v>1147</v>
      </c>
      <c r="L469" s="96" t="s">
        <v>41</v>
      </c>
      <c r="M469" s="96" t="s">
        <v>1147</v>
      </c>
      <c r="O469" s="96" t="s">
        <v>1669</v>
      </c>
      <c r="P469" s="96" t="s">
        <v>1564</v>
      </c>
      <c r="Q469" s="96" t="s">
        <v>2015</v>
      </c>
      <c r="R469" s="96" t="s">
        <v>1581</v>
      </c>
      <c r="S469" s="96" t="s">
        <v>2835</v>
      </c>
      <c r="T469" s="96" t="s">
        <v>1568</v>
      </c>
      <c r="U469" s="96" t="s">
        <v>1742</v>
      </c>
    </row>
    <row r="470" ht="14.25" customHeight="1">
      <c r="A470" s="96" t="s">
        <v>2836</v>
      </c>
      <c r="B470" s="96" t="s">
        <v>2837</v>
      </c>
      <c r="C470" s="96" t="s">
        <v>2838</v>
      </c>
      <c r="D470" s="96" t="s">
        <v>1372</v>
      </c>
      <c r="J470" s="96" t="s">
        <v>1147</v>
      </c>
      <c r="L470" s="96" t="s">
        <v>41</v>
      </c>
      <c r="M470" s="96" t="s">
        <v>1147</v>
      </c>
      <c r="O470" s="96" t="s">
        <v>1578</v>
      </c>
      <c r="P470" s="96" t="s">
        <v>1579</v>
      </c>
      <c r="Q470" s="96" t="s">
        <v>1941</v>
      </c>
      <c r="R470" s="96" t="s">
        <v>1890</v>
      </c>
      <c r="U470" s="96" t="s">
        <v>1742</v>
      </c>
    </row>
    <row r="471" ht="14.25" customHeight="1">
      <c r="A471" s="96" t="s">
        <v>2839</v>
      </c>
      <c r="D471" s="96" t="s">
        <v>1350</v>
      </c>
      <c r="E471" s="96" t="s">
        <v>1561</v>
      </c>
      <c r="F471" s="96">
        <v>2030.0</v>
      </c>
      <c r="J471" s="96" t="s">
        <v>1147</v>
      </c>
      <c r="L471" s="96" t="s">
        <v>1562</v>
      </c>
      <c r="M471" s="96" t="s">
        <v>1147</v>
      </c>
      <c r="O471" s="96" t="s">
        <v>1584</v>
      </c>
      <c r="P471" s="96" t="s">
        <v>1564</v>
      </c>
      <c r="Q471" s="96" t="s">
        <v>1941</v>
      </c>
      <c r="R471" s="96" t="s">
        <v>1644</v>
      </c>
      <c r="S471" s="96" t="s">
        <v>2840</v>
      </c>
      <c r="T471" s="96" t="s">
        <v>1568</v>
      </c>
    </row>
    <row r="472" ht="14.25" customHeight="1">
      <c r="A472" s="96" t="s">
        <v>2841</v>
      </c>
      <c r="D472" s="96" t="s">
        <v>1355</v>
      </c>
      <c r="J472" s="96" t="s">
        <v>1351</v>
      </c>
      <c r="L472" s="96" t="s">
        <v>41</v>
      </c>
      <c r="M472" s="96" t="s">
        <v>1147</v>
      </c>
      <c r="O472" s="96" t="s">
        <v>1578</v>
      </c>
      <c r="P472" s="96" t="s">
        <v>1579</v>
      </c>
      <c r="Q472" s="96" t="s">
        <v>1580</v>
      </c>
      <c r="R472" s="96" t="s">
        <v>1605</v>
      </c>
    </row>
    <row r="473" ht="14.25" customHeight="1">
      <c r="A473" s="96" t="s">
        <v>2842</v>
      </c>
      <c r="D473" s="96" t="s">
        <v>1350</v>
      </c>
      <c r="E473" s="96" t="s">
        <v>1561</v>
      </c>
      <c r="F473" s="96">
        <v>2030.0</v>
      </c>
      <c r="J473" s="96" t="s">
        <v>1147</v>
      </c>
      <c r="L473" s="96" t="s">
        <v>1562</v>
      </c>
      <c r="M473" s="96" t="s">
        <v>1147</v>
      </c>
      <c r="O473" s="96" t="s">
        <v>2843</v>
      </c>
      <c r="P473" s="96" t="s">
        <v>1609</v>
      </c>
      <c r="Q473" s="96" t="s">
        <v>2223</v>
      </c>
      <c r="R473" s="96" t="s">
        <v>1676</v>
      </c>
      <c r="S473" s="96" t="s">
        <v>2844</v>
      </c>
      <c r="T473" s="96" t="s">
        <v>1568</v>
      </c>
      <c r="U473" s="96" t="s">
        <v>1742</v>
      </c>
    </row>
    <row r="474" ht="14.25" customHeight="1">
      <c r="A474" s="96" t="s">
        <v>2845</v>
      </c>
      <c r="B474" s="96" t="s">
        <v>2846</v>
      </c>
      <c r="C474" s="96" t="s">
        <v>2847</v>
      </c>
      <c r="D474" s="96" t="s">
        <v>1355</v>
      </c>
      <c r="J474" s="96" t="s">
        <v>1351</v>
      </c>
      <c r="L474" s="96" t="s">
        <v>41</v>
      </c>
      <c r="M474" s="96" t="s">
        <v>1351</v>
      </c>
      <c r="O474" s="96" t="s">
        <v>1614</v>
      </c>
      <c r="P474" s="96" t="s">
        <v>1609</v>
      </c>
      <c r="Q474" s="96" t="s">
        <v>1754</v>
      </c>
      <c r="R474" s="96" t="s">
        <v>2023</v>
      </c>
    </row>
    <row r="475" ht="14.25" customHeight="1">
      <c r="A475" s="96" t="s">
        <v>2848</v>
      </c>
      <c r="D475" s="96" t="s">
        <v>1350</v>
      </c>
      <c r="E475" s="96" t="s">
        <v>1561</v>
      </c>
      <c r="F475" s="96">
        <v>2030.0</v>
      </c>
      <c r="J475" s="96" t="s">
        <v>1147</v>
      </c>
      <c r="L475" s="96" t="s">
        <v>1562</v>
      </c>
      <c r="M475" s="96" t="s">
        <v>1147</v>
      </c>
      <c r="O475" s="96" t="s">
        <v>1717</v>
      </c>
      <c r="P475" s="96" t="s">
        <v>1609</v>
      </c>
      <c r="Q475" s="96" t="s">
        <v>2015</v>
      </c>
      <c r="R475" s="96" t="s">
        <v>1676</v>
      </c>
      <c r="S475" s="96" t="s">
        <v>2849</v>
      </c>
      <c r="T475" s="96" t="s">
        <v>1568</v>
      </c>
    </row>
    <row r="476" ht="14.25" customHeight="1">
      <c r="A476" s="96" t="s">
        <v>2850</v>
      </c>
      <c r="B476" s="96" t="s">
        <v>2851</v>
      </c>
      <c r="C476" s="96" t="s">
        <v>2852</v>
      </c>
      <c r="D476" s="96" t="s">
        <v>1350</v>
      </c>
      <c r="E476" s="96" t="s">
        <v>1561</v>
      </c>
      <c r="F476" s="96" t="s">
        <v>2853</v>
      </c>
      <c r="G476" s="96" t="s">
        <v>1350</v>
      </c>
      <c r="H476" s="96" t="s">
        <v>1561</v>
      </c>
      <c r="I476" s="96" t="s">
        <v>2854</v>
      </c>
      <c r="J476" s="96" t="s">
        <v>1351</v>
      </c>
      <c r="K476" s="96" t="s">
        <v>1689</v>
      </c>
      <c r="L476" s="96" t="s">
        <v>41</v>
      </c>
      <c r="M476" s="96" t="s">
        <v>1351</v>
      </c>
      <c r="N476" s="96" t="s">
        <v>2098</v>
      </c>
      <c r="O476" s="96" t="s">
        <v>1578</v>
      </c>
      <c r="P476" s="96" t="s">
        <v>1579</v>
      </c>
      <c r="Q476" s="96" t="s">
        <v>1897</v>
      </c>
      <c r="R476" s="96" t="s">
        <v>1793</v>
      </c>
      <c r="S476" s="96" t="s">
        <v>2855</v>
      </c>
      <c r="T476" s="96" t="s">
        <v>1568</v>
      </c>
    </row>
    <row r="477" ht="14.25" customHeight="1">
      <c r="A477" s="96" t="s">
        <v>2856</v>
      </c>
      <c r="B477" s="96" t="s">
        <v>2857</v>
      </c>
      <c r="D477" s="96" t="s">
        <v>1355</v>
      </c>
      <c r="J477" s="96" t="s">
        <v>1147</v>
      </c>
      <c r="L477" s="96" t="s">
        <v>41</v>
      </c>
      <c r="M477" s="96" t="s">
        <v>1147</v>
      </c>
      <c r="O477" s="96" t="s">
        <v>1731</v>
      </c>
      <c r="P477" s="96" t="s">
        <v>1609</v>
      </c>
      <c r="Q477" s="96" t="s">
        <v>2158</v>
      </c>
      <c r="R477" s="96" t="s">
        <v>1863</v>
      </c>
    </row>
    <row r="478" ht="14.25" customHeight="1">
      <c r="A478" s="96" t="s">
        <v>2858</v>
      </c>
      <c r="D478" s="96" t="s">
        <v>1350</v>
      </c>
      <c r="E478" s="96" t="s">
        <v>1570</v>
      </c>
      <c r="F478" s="96">
        <v>2030.0</v>
      </c>
      <c r="J478" s="96" t="s">
        <v>1351</v>
      </c>
      <c r="L478" s="96" t="s">
        <v>41</v>
      </c>
      <c r="M478" s="96" t="s">
        <v>1351</v>
      </c>
      <c r="N478" s="96" t="s">
        <v>1714</v>
      </c>
      <c r="O478" s="96" t="s">
        <v>1925</v>
      </c>
      <c r="P478" s="96" t="s">
        <v>1728</v>
      </c>
      <c r="Q478" s="96" t="s">
        <v>2188</v>
      </c>
      <c r="R478" s="96" t="s">
        <v>1648</v>
      </c>
      <c r="S478" s="96" t="s">
        <v>2859</v>
      </c>
      <c r="T478" s="96" t="s">
        <v>1576</v>
      </c>
    </row>
    <row r="479" ht="14.25" customHeight="1">
      <c r="A479" s="96" t="s">
        <v>2860</v>
      </c>
      <c r="D479" s="96" t="s">
        <v>1355</v>
      </c>
      <c r="J479" s="96" t="s">
        <v>1351</v>
      </c>
      <c r="L479" s="96" t="s">
        <v>41</v>
      </c>
      <c r="M479" s="96" t="s">
        <v>1147</v>
      </c>
      <c r="O479" s="96" t="s">
        <v>1647</v>
      </c>
      <c r="P479" s="96" t="s">
        <v>1564</v>
      </c>
      <c r="Q479" s="96" t="s">
        <v>1580</v>
      </c>
      <c r="R479" s="96" t="s">
        <v>1566</v>
      </c>
    </row>
    <row r="480" ht="14.25" customHeight="1">
      <c r="A480" s="96" t="s">
        <v>2861</v>
      </c>
      <c r="D480" s="96" t="s">
        <v>1355</v>
      </c>
      <c r="J480" s="96" t="s">
        <v>1147</v>
      </c>
      <c r="L480" s="96" t="s">
        <v>41</v>
      </c>
      <c r="M480" s="96" t="s">
        <v>1147</v>
      </c>
      <c r="O480" s="96" t="s">
        <v>2126</v>
      </c>
      <c r="P480" s="96" t="s">
        <v>1728</v>
      </c>
      <c r="Q480" s="96" t="s">
        <v>2015</v>
      </c>
      <c r="R480" s="96" t="s">
        <v>1793</v>
      </c>
    </row>
    <row r="481" ht="14.25" customHeight="1">
      <c r="A481" s="96" t="s">
        <v>2862</v>
      </c>
      <c r="C481" s="96" t="s">
        <v>2863</v>
      </c>
      <c r="D481" s="96" t="s">
        <v>1350</v>
      </c>
      <c r="E481" s="96" t="s">
        <v>1561</v>
      </c>
      <c r="F481" s="96">
        <v>2030.0</v>
      </c>
      <c r="J481" s="96" t="s">
        <v>1351</v>
      </c>
      <c r="L481" s="96" t="s">
        <v>41</v>
      </c>
      <c r="M481" s="96" t="s">
        <v>1351</v>
      </c>
      <c r="N481" s="96" t="s">
        <v>2023</v>
      </c>
      <c r="O481" s="96" t="s">
        <v>1845</v>
      </c>
      <c r="P481" s="96" t="s">
        <v>1564</v>
      </c>
      <c r="Q481" s="96" t="s">
        <v>1756</v>
      </c>
      <c r="R481" s="96" t="s">
        <v>1793</v>
      </c>
      <c r="S481" s="96" t="s">
        <v>2864</v>
      </c>
      <c r="T481" s="96" t="s">
        <v>1568</v>
      </c>
    </row>
    <row r="482" ht="14.25" customHeight="1">
      <c r="A482" s="96" t="s">
        <v>2865</v>
      </c>
      <c r="D482" s="96" t="s">
        <v>1350</v>
      </c>
      <c r="E482" s="96" t="s">
        <v>1561</v>
      </c>
      <c r="F482" s="96">
        <v>2030.0</v>
      </c>
      <c r="J482" s="96" t="s">
        <v>1147</v>
      </c>
      <c r="L482" s="96" t="s">
        <v>1562</v>
      </c>
      <c r="M482" s="96" t="s">
        <v>1147</v>
      </c>
      <c r="O482" s="96" t="s">
        <v>1578</v>
      </c>
      <c r="P482" s="96" t="s">
        <v>1579</v>
      </c>
      <c r="Q482" s="96" t="s">
        <v>1639</v>
      </c>
      <c r="R482" s="96" t="s">
        <v>1903</v>
      </c>
      <c r="S482" s="96" t="s">
        <v>2866</v>
      </c>
      <c r="T482" s="96" t="s">
        <v>1568</v>
      </c>
    </row>
    <row r="483" ht="14.25" customHeight="1">
      <c r="A483" s="96" t="s">
        <v>2867</v>
      </c>
      <c r="D483" s="96" t="s">
        <v>1350</v>
      </c>
      <c r="E483" s="96" t="s">
        <v>1561</v>
      </c>
      <c r="F483" s="96">
        <v>2030.0</v>
      </c>
      <c r="J483" s="96" t="s">
        <v>1147</v>
      </c>
      <c r="L483" s="96" t="s">
        <v>1562</v>
      </c>
      <c r="M483" s="96" t="s">
        <v>1147</v>
      </c>
      <c r="O483" s="96" t="s">
        <v>1717</v>
      </c>
      <c r="P483" s="96" t="s">
        <v>1609</v>
      </c>
      <c r="Q483" s="96" t="s">
        <v>1585</v>
      </c>
      <c r="R483" s="96" t="s">
        <v>1805</v>
      </c>
      <c r="S483" s="96" t="s">
        <v>2868</v>
      </c>
      <c r="T483" s="96" t="s">
        <v>1568</v>
      </c>
    </row>
    <row r="484" ht="14.25" customHeight="1">
      <c r="A484" s="96" t="s">
        <v>2869</v>
      </c>
      <c r="C484" s="96" t="s">
        <v>2870</v>
      </c>
      <c r="D484" s="96" t="s">
        <v>1355</v>
      </c>
      <c r="J484" s="96" t="s">
        <v>1351</v>
      </c>
      <c r="L484" s="96" t="s">
        <v>41</v>
      </c>
      <c r="M484" s="96" t="s">
        <v>1351</v>
      </c>
      <c r="N484" s="96" t="s">
        <v>1656</v>
      </c>
      <c r="O484" s="96" t="s">
        <v>1584</v>
      </c>
      <c r="P484" s="96" t="s">
        <v>1564</v>
      </c>
      <c r="Q484" s="96" t="s">
        <v>1630</v>
      </c>
      <c r="R484" s="96" t="s">
        <v>1656</v>
      </c>
    </row>
    <row r="485" ht="14.25" customHeight="1">
      <c r="A485" s="96" t="s">
        <v>2871</v>
      </c>
      <c r="C485" s="96" t="s">
        <v>2872</v>
      </c>
      <c r="D485" s="96" t="s">
        <v>1350</v>
      </c>
      <c r="E485" s="96" t="s">
        <v>1561</v>
      </c>
      <c r="F485" s="96">
        <v>2030.0</v>
      </c>
      <c r="J485" s="96" t="s">
        <v>1351</v>
      </c>
      <c r="L485" s="96" t="s">
        <v>41</v>
      </c>
      <c r="M485" s="96" t="s">
        <v>1351</v>
      </c>
      <c r="N485" s="96" t="s">
        <v>1740</v>
      </c>
      <c r="O485" s="96" t="s">
        <v>2054</v>
      </c>
      <c r="P485" s="96" t="s">
        <v>1579</v>
      </c>
      <c r="Q485" s="96" t="s">
        <v>1675</v>
      </c>
      <c r="R485" s="96" t="s">
        <v>2873</v>
      </c>
      <c r="S485" s="96" t="s">
        <v>2874</v>
      </c>
      <c r="T485" s="96" t="s">
        <v>1568</v>
      </c>
    </row>
    <row r="486" ht="14.25" customHeight="1">
      <c r="A486" s="96" t="s">
        <v>2875</v>
      </c>
      <c r="B486" s="96" t="s">
        <v>2876</v>
      </c>
      <c r="C486" s="96" t="s">
        <v>2877</v>
      </c>
      <c r="D486" s="96" t="s">
        <v>1350</v>
      </c>
      <c r="E486" s="96" t="s">
        <v>1570</v>
      </c>
      <c r="F486" s="96">
        <v>2030.0</v>
      </c>
      <c r="J486" s="96" t="s">
        <v>1147</v>
      </c>
      <c r="L486" s="96" t="s">
        <v>41</v>
      </c>
      <c r="M486" s="96" t="s">
        <v>1147</v>
      </c>
      <c r="O486" s="96" t="s">
        <v>2126</v>
      </c>
      <c r="P486" s="96" t="s">
        <v>1728</v>
      </c>
      <c r="Q486" s="96" t="s">
        <v>1590</v>
      </c>
      <c r="R486" s="96" t="s">
        <v>1676</v>
      </c>
      <c r="S486" s="96" t="s">
        <v>2878</v>
      </c>
      <c r="T486" s="96" t="s">
        <v>1576</v>
      </c>
    </row>
    <row r="487" ht="14.25" customHeight="1">
      <c r="A487" s="96" t="s">
        <v>2879</v>
      </c>
      <c r="D487" s="96" t="s">
        <v>1355</v>
      </c>
      <c r="J487" s="96" t="s">
        <v>1147</v>
      </c>
      <c r="L487" s="96" t="s">
        <v>41</v>
      </c>
      <c r="M487" s="96" t="s">
        <v>1147</v>
      </c>
      <c r="O487" s="96" t="s">
        <v>1578</v>
      </c>
      <c r="P487" s="96" t="s">
        <v>1579</v>
      </c>
      <c r="Q487" s="96" t="s">
        <v>1593</v>
      </c>
      <c r="R487" s="96" t="s">
        <v>1690</v>
      </c>
    </row>
    <row r="488" ht="14.25" customHeight="1">
      <c r="A488" s="96" t="s">
        <v>2880</v>
      </c>
      <c r="D488" s="96" t="s">
        <v>1350</v>
      </c>
      <c r="E488" s="96" t="s">
        <v>1561</v>
      </c>
      <c r="F488" s="96">
        <v>2030.0</v>
      </c>
      <c r="J488" s="96" t="s">
        <v>1147</v>
      </c>
      <c r="L488" s="96" t="s">
        <v>1562</v>
      </c>
      <c r="M488" s="96" t="s">
        <v>1147</v>
      </c>
      <c r="O488" s="96" t="s">
        <v>1717</v>
      </c>
      <c r="P488" s="96" t="s">
        <v>1609</v>
      </c>
      <c r="Q488" s="96" t="s">
        <v>1756</v>
      </c>
      <c r="R488" s="96" t="s">
        <v>1586</v>
      </c>
      <c r="S488" s="96" t="s">
        <v>2881</v>
      </c>
      <c r="T488" s="96" t="s">
        <v>1568</v>
      </c>
    </row>
    <row r="489" ht="14.25" customHeight="1">
      <c r="A489" s="96" t="s">
        <v>2882</v>
      </c>
      <c r="B489" s="96" t="s">
        <v>2883</v>
      </c>
      <c r="C489" s="96" t="s">
        <v>2884</v>
      </c>
      <c r="D489" s="96" t="s">
        <v>1350</v>
      </c>
      <c r="E489" s="96" t="s">
        <v>1561</v>
      </c>
      <c r="F489" s="96">
        <v>2035.0</v>
      </c>
      <c r="J489" s="96" t="s">
        <v>1351</v>
      </c>
      <c r="L489" s="96" t="s">
        <v>41</v>
      </c>
      <c r="M489" s="96" t="s">
        <v>1351</v>
      </c>
      <c r="N489" s="96" t="s">
        <v>2256</v>
      </c>
      <c r="O489" s="96" t="s">
        <v>1647</v>
      </c>
      <c r="P489" s="96" t="s">
        <v>1564</v>
      </c>
      <c r="Q489" s="96" t="s">
        <v>1580</v>
      </c>
      <c r="R489" s="96" t="s">
        <v>1757</v>
      </c>
      <c r="S489" s="96" t="s">
        <v>2885</v>
      </c>
      <c r="T489" s="96" t="s">
        <v>1568</v>
      </c>
    </row>
    <row r="490" ht="14.25" customHeight="1">
      <c r="A490" s="96" t="s">
        <v>2886</v>
      </c>
      <c r="B490" s="96" t="s">
        <v>2887</v>
      </c>
      <c r="C490" s="96" t="s">
        <v>2888</v>
      </c>
      <c r="D490" s="96" t="s">
        <v>1355</v>
      </c>
      <c r="J490" s="96" t="s">
        <v>1351</v>
      </c>
      <c r="L490" s="96" t="s">
        <v>41</v>
      </c>
      <c r="M490" s="96" t="s">
        <v>1351</v>
      </c>
      <c r="N490" s="96" t="s">
        <v>1841</v>
      </c>
      <c r="O490" s="96" t="s">
        <v>1857</v>
      </c>
      <c r="P490" s="96" t="s">
        <v>1609</v>
      </c>
      <c r="Q490" s="96" t="s">
        <v>1800</v>
      </c>
      <c r="R490" s="96" t="s">
        <v>1841</v>
      </c>
    </row>
    <row r="491" ht="14.25" customHeight="1">
      <c r="A491" s="96" t="s">
        <v>2889</v>
      </c>
      <c r="B491" s="96" t="s">
        <v>2890</v>
      </c>
      <c r="C491" s="96" t="s">
        <v>2891</v>
      </c>
      <c r="D491" s="96" t="s">
        <v>1350</v>
      </c>
      <c r="E491" s="96" t="s">
        <v>1570</v>
      </c>
      <c r="F491" s="96">
        <v>2030.0</v>
      </c>
      <c r="J491" s="96" t="s">
        <v>1351</v>
      </c>
      <c r="L491" s="96" t="s">
        <v>41</v>
      </c>
      <c r="M491" s="96" t="s">
        <v>1351</v>
      </c>
      <c r="N491" s="96" t="s">
        <v>1619</v>
      </c>
      <c r="O491" s="96" t="s">
        <v>1812</v>
      </c>
      <c r="P491" s="96" t="s">
        <v>1609</v>
      </c>
      <c r="Q491" s="96" t="s">
        <v>1593</v>
      </c>
      <c r="R491" s="96" t="s">
        <v>2256</v>
      </c>
      <c r="S491" s="96" t="s">
        <v>2892</v>
      </c>
      <c r="T491" s="96" t="s">
        <v>1576</v>
      </c>
    </row>
    <row r="492" ht="14.25" customHeight="1">
      <c r="A492" s="96" t="s">
        <v>2893</v>
      </c>
      <c r="B492" s="96" t="s">
        <v>2894</v>
      </c>
      <c r="C492" s="96" t="s">
        <v>2895</v>
      </c>
      <c r="D492" s="96" t="s">
        <v>1372</v>
      </c>
      <c r="J492" s="96" t="s">
        <v>1147</v>
      </c>
      <c r="L492" s="96" t="s">
        <v>41</v>
      </c>
      <c r="M492" s="96" t="s">
        <v>1147</v>
      </c>
      <c r="O492" s="96" t="s">
        <v>1901</v>
      </c>
      <c r="P492" s="96" t="s">
        <v>1564</v>
      </c>
      <c r="Q492" s="96" t="s">
        <v>1886</v>
      </c>
      <c r="R492" s="96" t="s">
        <v>1574</v>
      </c>
    </row>
    <row r="493" ht="14.25" customHeight="1">
      <c r="A493" s="96" t="s">
        <v>2896</v>
      </c>
      <c r="D493" s="96" t="s">
        <v>1372</v>
      </c>
      <c r="J493" s="96" t="s">
        <v>1351</v>
      </c>
      <c r="L493" s="96" t="s">
        <v>41</v>
      </c>
      <c r="M493" s="96" t="s">
        <v>1351</v>
      </c>
      <c r="N493" s="96" t="s">
        <v>2098</v>
      </c>
      <c r="O493" s="96" t="s">
        <v>1797</v>
      </c>
      <c r="P493" s="96" t="s">
        <v>1564</v>
      </c>
      <c r="Q493" s="96" t="s">
        <v>1636</v>
      </c>
      <c r="R493" s="96" t="s">
        <v>2098</v>
      </c>
    </row>
    <row r="494" ht="14.25" customHeight="1">
      <c r="A494" s="96" t="s">
        <v>2897</v>
      </c>
      <c r="D494" s="96" t="s">
        <v>1350</v>
      </c>
      <c r="E494" s="96" t="s">
        <v>1561</v>
      </c>
      <c r="F494" s="96">
        <v>2030.0</v>
      </c>
      <c r="J494" s="96" t="s">
        <v>1147</v>
      </c>
      <c r="L494" s="96" t="s">
        <v>1562</v>
      </c>
      <c r="M494" s="96" t="s">
        <v>1147</v>
      </c>
      <c r="O494" s="96" t="s">
        <v>1812</v>
      </c>
      <c r="P494" s="96" t="s">
        <v>1564</v>
      </c>
      <c r="Q494" s="96" t="s">
        <v>1784</v>
      </c>
      <c r="R494" s="96" t="s">
        <v>1631</v>
      </c>
      <c r="S494" s="96" t="s">
        <v>2898</v>
      </c>
      <c r="T494" s="96" t="s">
        <v>1568</v>
      </c>
    </row>
    <row r="495" ht="14.25" customHeight="1">
      <c r="A495" s="96" t="s">
        <v>2899</v>
      </c>
      <c r="C495" s="96" t="s">
        <v>2900</v>
      </c>
      <c r="D495" s="96" t="s">
        <v>1355</v>
      </c>
      <c r="J495" s="96" t="s">
        <v>1351</v>
      </c>
      <c r="L495" s="96" t="s">
        <v>41</v>
      </c>
      <c r="M495" s="96" t="s">
        <v>1147</v>
      </c>
      <c r="O495" s="96" t="s">
        <v>1584</v>
      </c>
      <c r="P495" s="96" t="s">
        <v>1564</v>
      </c>
      <c r="Q495" s="96" t="s">
        <v>1585</v>
      </c>
      <c r="R495" s="96" t="s">
        <v>1615</v>
      </c>
    </row>
    <row r="496" ht="14.25" customHeight="1">
      <c r="A496" s="96" t="s">
        <v>2901</v>
      </c>
      <c r="D496" s="96" t="s">
        <v>1355</v>
      </c>
      <c r="J496" s="96" t="s">
        <v>1351</v>
      </c>
      <c r="L496" s="96" t="s">
        <v>41</v>
      </c>
      <c r="M496" s="96" t="s">
        <v>1351</v>
      </c>
      <c r="N496" s="96" t="s">
        <v>1673</v>
      </c>
      <c r="O496" s="96" t="s">
        <v>1584</v>
      </c>
      <c r="P496" s="96" t="s">
        <v>1564</v>
      </c>
      <c r="Q496" s="96" t="s">
        <v>1585</v>
      </c>
      <c r="R496" s="96" t="s">
        <v>1673</v>
      </c>
    </row>
    <row r="497" ht="14.25" customHeight="1">
      <c r="A497" s="96" t="s">
        <v>2902</v>
      </c>
      <c r="D497" s="96" t="s">
        <v>1350</v>
      </c>
      <c r="E497" s="96" t="s">
        <v>1561</v>
      </c>
      <c r="F497" s="96">
        <v>2030.0</v>
      </c>
      <c r="J497" s="96" t="s">
        <v>1147</v>
      </c>
      <c r="L497" s="96" t="s">
        <v>41</v>
      </c>
      <c r="M497" s="96" t="s">
        <v>1147</v>
      </c>
      <c r="O497" s="96" t="s">
        <v>1901</v>
      </c>
      <c r="P497" s="96" t="s">
        <v>1564</v>
      </c>
      <c r="Q497" s="96" t="s">
        <v>1573</v>
      </c>
      <c r="R497" s="96" t="s">
        <v>1690</v>
      </c>
      <c r="S497" s="96" t="s">
        <v>2903</v>
      </c>
      <c r="T497" s="96" t="s">
        <v>1568</v>
      </c>
    </row>
    <row r="498" ht="14.25" customHeight="1">
      <c r="A498" s="96" t="s">
        <v>2904</v>
      </c>
      <c r="B498" s="96" t="s">
        <v>2905</v>
      </c>
      <c r="C498" s="96" t="s">
        <v>2906</v>
      </c>
      <c r="D498" s="96" t="s">
        <v>1350</v>
      </c>
      <c r="E498" s="96" t="s">
        <v>1561</v>
      </c>
      <c r="F498" s="96">
        <v>2030.0</v>
      </c>
      <c r="J498" s="96" t="s">
        <v>1147</v>
      </c>
      <c r="L498" s="96" t="s">
        <v>41</v>
      </c>
      <c r="M498" s="96" t="s">
        <v>1147</v>
      </c>
      <c r="O498" s="96" t="s">
        <v>1901</v>
      </c>
      <c r="P498" s="96" t="s">
        <v>1564</v>
      </c>
      <c r="Q498" s="96" t="s">
        <v>1573</v>
      </c>
      <c r="R498" s="96" t="s">
        <v>1690</v>
      </c>
      <c r="S498" s="96" t="s">
        <v>2907</v>
      </c>
      <c r="T498" s="96" t="s">
        <v>1568</v>
      </c>
    </row>
    <row r="499" ht="14.25" customHeight="1">
      <c r="A499" s="96" t="s">
        <v>2908</v>
      </c>
      <c r="C499" s="96" t="s">
        <v>2909</v>
      </c>
      <c r="D499" s="96" t="s">
        <v>1355</v>
      </c>
      <c r="J499" s="96" t="s">
        <v>1147</v>
      </c>
      <c r="L499" s="96" t="s">
        <v>41</v>
      </c>
      <c r="M499" s="96" t="s">
        <v>1147</v>
      </c>
      <c r="O499" s="96" t="s">
        <v>1620</v>
      </c>
      <c r="P499" s="96" t="s">
        <v>1564</v>
      </c>
      <c r="Q499" s="96" t="s">
        <v>1590</v>
      </c>
      <c r="R499" s="96" t="s">
        <v>1581</v>
      </c>
    </row>
    <row r="500" ht="14.25" customHeight="1">
      <c r="A500" s="96" t="s">
        <v>2910</v>
      </c>
      <c r="B500" s="96" t="s">
        <v>2911</v>
      </c>
      <c r="D500" s="96" t="s">
        <v>1350</v>
      </c>
      <c r="E500" s="96" t="s">
        <v>1561</v>
      </c>
      <c r="F500" s="96">
        <v>2030.0</v>
      </c>
      <c r="J500" s="96" t="s">
        <v>1147</v>
      </c>
      <c r="L500" s="96" t="s">
        <v>1629</v>
      </c>
      <c r="M500" s="96" t="s">
        <v>1147</v>
      </c>
      <c r="O500" s="96" t="s">
        <v>1664</v>
      </c>
      <c r="P500" s="96" t="s">
        <v>1564</v>
      </c>
      <c r="Q500" s="96" t="s">
        <v>1630</v>
      </c>
      <c r="R500" s="96" t="s">
        <v>1699</v>
      </c>
      <c r="S500" s="96" t="s">
        <v>2912</v>
      </c>
      <c r="T500" s="96" t="s">
        <v>1568</v>
      </c>
    </row>
    <row r="501" ht="14.25" customHeight="1">
      <c r="A501" s="96" t="s">
        <v>2913</v>
      </c>
      <c r="D501" s="96" t="s">
        <v>1350</v>
      </c>
      <c r="E501" s="96" t="s">
        <v>1561</v>
      </c>
      <c r="F501" s="96">
        <v>2030.0</v>
      </c>
      <c r="J501" s="96" t="s">
        <v>1147</v>
      </c>
      <c r="L501" s="96" t="s">
        <v>1562</v>
      </c>
      <c r="M501" s="96" t="s">
        <v>1147</v>
      </c>
      <c r="O501" s="96" t="s">
        <v>1925</v>
      </c>
      <c r="P501" s="96" t="s">
        <v>1728</v>
      </c>
      <c r="Q501" s="96" t="s">
        <v>1590</v>
      </c>
      <c r="R501" s="96" t="s">
        <v>1926</v>
      </c>
      <c r="S501" s="96" t="s">
        <v>2914</v>
      </c>
      <c r="T501" s="96" t="s">
        <v>1568</v>
      </c>
    </row>
    <row r="502" ht="14.25" customHeight="1">
      <c r="A502" s="96" t="s">
        <v>2915</v>
      </c>
      <c r="B502" s="96" t="s">
        <v>2916</v>
      </c>
      <c r="D502" s="96" t="s">
        <v>1355</v>
      </c>
      <c r="J502" s="96" t="s">
        <v>1351</v>
      </c>
      <c r="L502" s="96" t="s">
        <v>41</v>
      </c>
      <c r="M502" s="96" t="s">
        <v>1351</v>
      </c>
      <c r="N502" s="96" t="s">
        <v>1619</v>
      </c>
      <c r="O502" s="96" t="s">
        <v>1937</v>
      </c>
      <c r="P502" s="96" t="s">
        <v>1728</v>
      </c>
      <c r="Q502" s="96" t="s">
        <v>1675</v>
      </c>
      <c r="R502" s="96" t="s">
        <v>1619</v>
      </c>
    </row>
    <row r="503" ht="14.25" customHeight="1">
      <c r="A503" s="96" t="s">
        <v>2917</v>
      </c>
      <c r="C503" s="96" t="s">
        <v>2918</v>
      </c>
      <c r="D503" s="96" t="s">
        <v>1355</v>
      </c>
      <c r="J503" s="96" t="s">
        <v>1351</v>
      </c>
      <c r="L503" s="96" t="s">
        <v>41</v>
      </c>
      <c r="M503" s="96" t="s">
        <v>1147</v>
      </c>
      <c r="O503" s="96" t="s">
        <v>1684</v>
      </c>
      <c r="P503" s="96" t="s">
        <v>1564</v>
      </c>
      <c r="Q503" s="96" t="s">
        <v>1590</v>
      </c>
      <c r="R503" s="96" t="s">
        <v>1648</v>
      </c>
    </row>
    <row r="504" ht="14.25" customHeight="1">
      <c r="A504" s="96" t="s">
        <v>2919</v>
      </c>
      <c r="C504" s="96" t="s">
        <v>2920</v>
      </c>
      <c r="D504" s="96" t="s">
        <v>1355</v>
      </c>
      <c r="J504" s="96" t="s">
        <v>1351</v>
      </c>
      <c r="L504" s="96" t="s">
        <v>41</v>
      </c>
      <c r="M504" s="96" t="s">
        <v>1147</v>
      </c>
      <c r="O504" s="96" t="s">
        <v>1584</v>
      </c>
      <c r="P504" s="96" t="s">
        <v>1564</v>
      </c>
      <c r="Q504" s="96" t="s">
        <v>1636</v>
      </c>
      <c r="R504" s="96" t="s">
        <v>1631</v>
      </c>
    </row>
    <row r="505" ht="14.25" customHeight="1">
      <c r="A505" s="96" t="s">
        <v>2921</v>
      </c>
      <c r="D505" s="96" t="s">
        <v>1350</v>
      </c>
      <c r="E505" s="96" t="s">
        <v>1561</v>
      </c>
      <c r="F505" s="96">
        <v>2030.0</v>
      </c>
      <c r="J505" s="96" t="s">
        <v>1351</v>
      </c>
      <c r="L505" s="96" t="s">
        <v>1629</v>
      </c>
      <c r="M505" s="96" t="s">
        <v>1351</v>
      </c>
      <c r="N505" s="96" t="s">
        <v>2023</v>
      </c>
      <c r="O505" s="96" t="s">
        <v>1901</v>
      </c>
      <c r="P505" s="96" t="s">
        <v>1564</v>
      </c>
      <c r="Q505" s="96" t="s">
        <v>1630</v>
      </c>
      <c r="R505" s="96" t="s">
        <v>1841</v>
      </c>
      <c r="S505" s="96" t="s">
        <v>2922</v>
      </c>
      <c r="T505" s="96" t="s">
        <v>1568</v>
      </c>
      <c r="U505" s="96" t="s">
        <v>2923</v>
      </c>
    </row>
    <row r="506" ht="14.25" customHeight="1">
      <c r="A506" s="96" t="s">
        <v>2924</v>
      </c>
      <c r="D506" s="96" t="s">
        <v>1350</v>
      </c>
      <c r="E506" s="96" t="s">
        <v>1561</v>
      </c>
      <c r="F506" s="96">
        <v>2030.0</v>
      </c>
      <c r="J506" s="96" t="s">
        <v>1147</v>
      </c>
      <c r="L506" s="96" t="s">
        <v>1562</v>
      </c>
      <c r="M506" s="96" t="s">
        <v>1147</v>
      </c>
      <c r="O506" s="96" t="s">
        <v>1845</v>
      </c>
      <c r="P506" s="96" t="s">
        <v>1564</v>
      </c>
      <c r="Q506" s="96" t="s">
        <v>1636</v>
      </c>
      <c r="R506" s="96" t="s">
        <v>1581</v>
      </c>
      <c r="S506" s="96" t="s">
        <v>2925</v>
      </c>
      <c r="T506" s="96" t="s">
        <v>1568</v>
      </c>
    </row>
    <row r="507" ht="14.25" customHeight="1">
      <c r="A507" s="96" t="s">
        <v>2926</v>
      </c>
      <c r="B507" s="96" t="s">
        <v>2927</v>
      </c>
      <c r="D507" s="96" t="s">
        <v>1355</v>
      </c>
      <c r="J507" s="96" t="s">
        <v>1351</v>
      </c>
      <c r="L507" s="96" t="s">
        <v>41</v>
      </c>
      <c r="M507" s="96" t="s">
        <v>1147</v>
      </c>
      <c r="O507" s="96" t="s">
        <v>1857</v>
      </c>
      <c r="P507" s="96" t="s">
        <v>1609</v>
      </c>
      <c r="Q507" s="96" t="s">
        <v>2005</v>
      </c>
      <c r="R507" s="96" t="s">
        <v>1594</v>
      </c>
    </row>
    <row r="508" ht="14.25" customHeight="1">
      <c r="A508" s="96" t="s">
        <v>2928</v>
      </c>
      <c r="D508" s="96" t="s">
        <v>1350</v>
      </c>
      <c r="E508" s="96" t="s">
        <v>1561</v>
      </c>
      <c r="F508" s="96">
        <v>2030.0</v>
      </c>
      <c r="J508" s="96" t="s">
        <v>1147</v>
      </c>
      <c r="L508" s="96" t="s">
        <v>1562</v>
      </c>
      <c r="M508" s="96" t="s">
        <v>1147</v>
      </c>
      <c r="O508" s="96" t="s">
        <v>1717</v>
      </c>
      <c r="P508" s="96" t="s">
        <v>1609</v>
      </c>
      <c r="Q508" s="96" t="s">
        <v>1756</v>
      </c>
      <c r="R508" s="96" t="s">
        <v>1594</v>
      </c>
      <c r="S508" s="96" t="s">
        <v>2929</v>
      </c>
      <c r="T508" s="96" t="s">
        <v>1568</v>
      </c>
    </row>
    <row r="509" ht="14.25" customHeight="1">
      <c r="A509" s="96" t="s">
        <v>2930</v>
      </c>
      <c r="D509" s="96" t="s">
        <v>1350</v>
      </c>
      <c r="E509" s="96" t="s">
        <v>1561</v>
      </c>
      <c r="F509" s="96">
        <v>2030.0</v>
      </c>
      <c r="J509" s="96" t="s">
        <v>1147</v>
      </c>
      <c r="L509" s="96" t="s">
        <v>1562</v>
      </c>
      <c r="M509" s="96" t="s">
        <v>1147</v>
      </c>
      <c r="O509" s="96" t="s">
        <v>1717</v>
      </c>
      <c r="P509" s="96" t="s">
        <v>1609</v>
      </c>
      <c r="Q509" s="96" t="s">
        <v>1886</v>
      </c>
      <c r="R509" s="96" t="s">
        <v>1566</v>
      </c>
      <c r="S509" s="96" t="s">
        <v>2931</v>
      </c>
      <c r="T509" s="96" t="s">
        <v>1568</v>
      </c>
    </row>
    <row r="510" ht="14.25" customHeight="1">
      <c r="A510" s="96" t="s">
        <v>49</v>
      </c>
      <c r="B510" s="96" t="s">
        <v>2932</v>
      </c>
      <c r="C510" s="96" t="s">
        <v>2933</v>
      </c>
      <c r="D510" s="96" t="s">
        <v>1355</v>
      </c>
      <c r="J510" s="96" t="s">
        <v>1351</v>
      </c>
      <c r="L510" s="96" t="s">
        <v>1629</v>
      </c>
      <c r="M510" s="96" t="s">
        <v>1147</v>
      </c>
      <c r="O510" s="96" t="s">
        <v>2068</v>
      </c>
      <c r="P510" s="96" t="s">
        <v>1564</v>
      </c>
      <c r="Q510" s="96" t="s">
        <v>1630</v>
      </c>
      <c r="R510" s="96" t="s">
        <v>1581</v>
      </c>
    </row>
    <row r="511" ht="14.25" customHeight="1">
      <c r="A511" s="96" t="s">
        <v>2934</v>
      </c>
      <c r="D511" s="96" t="s">
        <v>1355</v>
      </c>
      <c r="J511" s="96" t="s">
        <v>1147</v>
      </c>
      <c r="L511" s="96" t="s">
        <v>41</v>
      </c>
      <c r="M511" s="96" t="s">
        <v>1147</v>
      </c>
      <c r="O511" s="96" t="s">
        <v>1578</v>
      </c>
      <c r="P511" s="96" t="s">
        <v>1579</v>
      </c>
      <c r="Q511" s="96" t="s">
        <v>1610</v>
      </c>
      <c r="R511" s="96" t="s">
        <v>1699</v>
      </c>
    </row>
    <row r="512" ht="14.25" customHeight="1">
      <c r="A512" s="96" t="s">
        <v>2935</v>
      </c>
      <c r="B512" s="96" t="s">
        <v>2936</v>
      </c>
      <c r="C512" s="96" t="s">
        <v>2937</v>
      </c>
      <c r="D512" s="96" t="s">
        <v>1355</v>
      </c>
      <c r="J512" s="96" t="s">
        <v>1147</v>
      </c>
      <c r="L512" s="96" t="s">
        <v>41</v>
      </c>
      <c r="M512" s="96" t="s">
        <v>1147</v>
      </c>
      <c r="O512" s="96" t="s">
        <v>1893</v>
      </c>
      <c r="P512" s="96" t="s">
        <v>1603</v>
      </c>
      <c r="Q512" s="96" t="s">
        <v>1897</v>
      </c>
      <c r="R512" s="96" t="s">
        <v>2098</v>
      </c>
    </row>
    <row r="513" ht="14.25" customHeight="1">
      <c r="A513" s="96" t="s">
        <v>2938</v>
      </c>
      <c r="C513" s="96" t="s">
        <v>2939</v>
      </c>
      <c r="D513" s="96" t="s">
        <v>1355</v>
      </c>
      <c r="J513" s="96" t="s">
        <v>1147</v>
      </c>
      <c r="L513" s="96" t="s">
        <v>41</v>
      </c>
      <c r="M513" s="96" t="s">
        <v>1147</v>
      </c>
      <c r="O513" s="96" t="s">
        <v>1684</v>
      </c>
      <c r="P513" s="96" t="s">
        <v>1564</v>
      </c>
      <c r="Q513" s="96" t="s">
        <v>1948</v>
      </c>
      <c r="R513" s="96" t="s">
        <v>1615</v>
      </c>
    </row>
    <row r="514" ht="14.25" customHeight="1">
      <c r="A514" s="96" t="s">
        <v>2940</v>
      </c>
      <c r="D514" s="96" t="s">
        <v>1355</v>
      </c>
      <c r="J514" s="96" t="s">
        <v>1147</v>
      </c>
      <c r="L514" s="96" t="s">
        <v>41</v>
      </c>
      <c r="M514" s="96" t="s">
        <v>1147</v>
      </c>
      <c r="O514" s="96" t="s">
        <v>2054</v>
      </c>
      <c r="P514" s="96" t="s">
        <v>1579</v>
      </c>
      <c r="Q514" s="96" t="s">
        <v>1675</v>
      </c>
      <c r="R514" s="96" t="s">
        <v>1591</v>
      </c>
    </row>
    <row r="515" ht="14.25" customHeight="1">
      <c r="A515" s="96" t="s">
        <v>2941</v>
      </c>
      <c r="D515" s="96" t="s">
        <v>1350</v>
      </c>
      <c r="E515" s="96" t="s">
        <v>1561</v>
      </c>
      <c r="F515" s="96">
        <v>2030.0</v>
      </c>
      <c r="J515" s="96" t="s">
        <v>1147</v>
      </c>
      <c r="L515" s="96" t="s">
        <v>1562</v>
      </c>
      <c r="M515" s="96" t="s">
        <v>1147</v>
      </c>
      <c r="O515" s="96" t="s">
        <v>1741</v>
      </c>
      <c r="P515" s="96" t="s">
        <v>1564</v>
      </c>
      <c r="Q515" s="96" t="s">
        <v>1897</v>
      </c>
      <c r="R515" s="96" t="s">
        <v>1971</v>
      </c>
      <c r="S515" s="96" t="s">
        <v>2942</v>
      </c>
      <c r="T515" s="96" t="s">
        <v>1568</v>
      </c>
    </row>
    <row r="516" ht="14.25" customHeight="1">
      <c r="A516" s="96" t="s">
        <v>2943</v>
      </c>
      <c r="B516" s="96" t="s">
        <v>2944</v>
      </c>
      <c r="C516" s="96" t="s">
        <v>2945</v>
      </c>
      <c r="D516" s="96" t="s">
        <v>1350</v>
      </c>
      <c r="E516" s="96" t="s">
        <v>1561</v>
      </c>
      <c r="F516" s="96">
        <v>2030.0</v>
      </c>
      <c r="J516" s="96" t="s">
        <v>1147</v>
      </c>
      <c r="L516" s="96" t="s">
        <v>41</v>
      </c>
      <c r="M516" s="96" t="s">
        <v>1147</v>
      </c>
      <c r="O516" s="96" t="s">
        <v>1741</v>
      </c>
      <c r="P516" s="96" t="s">
        <v>1564</v>
      </c>
      <c r="Q516" s="96" t="s">
        <v>1804</v>
      </c>
      <c r="R516" s="96" t="s">
        <v>1648</v>
      </c>
      <c r="S516" s="96" t="s">
        <v>1362</v>
      </c>
      <c r="T516" s="96" t="s">
        <v>1568</v>
      </c>
    </row>
    <row r="517" ht="14.25" customHeight="1">
      <c r="A517" s="96" t="s">
        <v>2946</v>
      </c>
      <c r="B517" s="96" t="s">
        <v>2947</v>
      </c>
      <c r="C517" s="96" t="s">
        <v>2948</v>
      </c>
      <c r="D517" s="96" t="s">
        <v>1350</v>
      </c>
      <c r="E517" s="96" t="s">
        <v>1561</v>
      </c>
      <c r="F517" s="96">
        <v>2030.0</v>
      </c>
      <c r="J517" s="96" t="s">
        <v>1147</v>
      </c>
      <c r="L517" s="96" t="s">
        <v>41</v>
      </c>
      <c r="M517" s="96" t="s">
        <v>1147</v>
      </c>
      <c r="O517" s="96" t="s">
        <v>1703</v>
      </c>
      <c r="P517" s="96" t="s">
        <v>1564</v>
      </c>
      <c r="Q517" s="96" t="s">
        <v>1636</v>
      </c>
      <c r="R517" s="96" t="s">
        <v>1615</v>
      </c>
      <c r="S517" s="96" t="s">
        <v>2949</v>
      </c>
      <c r="T517" s="96" t="s">
        <v>1568</v>
      </c>
      <c r="U517" s="96" t="s">
        <v>1742</v>
      </c>
    </row>
    <row r="518" ht="14.25" customHeight="1">
      <c r="A518" s="96" t="s">
        <v>2950</v>
      </c>
      <c r="B518" s="96" t="s">
        <v>2951</v>
      </c>
      <c r="D518" s="96" t="s">
        <v>1355</v>
      </c>
      <c r="J518" s="96" t="s">
        <v>1147</v>
      </c>
      <c r="L518" s="96" t="s">
        <v>41</v>
      </c>
      <c r="M518" s="96" t="s">
        <v>1147</v>
      </c>
      <c r="O518" s="96" t="s">
        <v>2952</v>
      </c>
      <c r="P518" s="96" t="s">
        <v>1564</v>
      </c>
      <c r="Q518" s="96" t="s">
        <v>2188</v>
      </c>
      <c r="R518" s="96" t="s">
        <v>2321</v>
      </c>
      <c r="U518" s="96" t="s">
        <v>1742</v>
      </c>
    </row>
    <row r="519" ht="14.25" customHeight="1">
      <c r="A519" s="96" t="s">
        <v>2953</v>
      </c>
      <c r="C519" s="96" t="s">
        <v>2954</v>
      </c>
      <c r="D519" s="96" t="s">
        <v>1350</v>
      </c>
      <c r="E519" s="96" t="s">
        <v>1561</v>
      </c>
      <c r="F519" s="96">
        <v>2030.0</v>
      </c>
      <c r="J519" s="96" t="s">
        <v>1147</v>
      </c>
      <c r="L519" s="96" t="s">
        <v>41</v>
      </c>
      <c r="M519" s="96" t="s">
        <v>1147</v>
      </c>
      <c r="O519" s="96" t="s">
        <v>1563</v>
      </c>
      <c r="P519" s="96" t="s">
        <v>1564</v>
      </c>
      <c r="Q519" s="96" t="s">
        <v>1590</v>
      </c>
      <c r="R519" s="96" t="s">
        <v>2384</v>
      </c>
      <c r="S519" s="96" t="s">
        <v>1363</v>
      </c>
      <c r="T519" s="96" t="s">
        <v>1568</v>
      </c>
    </row>
    <row r="520" ht="14.25" customHeight="1">
      <c r="A520" s="96" t="s">
        <v>2955</v>
      </c>
      <c r="C520" s="96" t="s">
        <v>2956</v>
      </c>
      <c r="D520" s="96" t="s">
        <v>1355</v>
      </c>
      <c r="J520" s="96" t="s">
        <v>1147</v>
      </c>
      <c r="L520" s="96" t="s">
        <v>41</v>
      </c>
      <c r="M520" s="96" t="s">
        <v>1147</v>
      </c>
      <c r="O520" s="96" t="s">
        <v>1901</v>
      </c>
      <c r="P520" s="96" t="s">
        <v>1564</v>
      </c>
      <c r="Q520" s="96" t="s">
        <v>1948</v>
      </c>
      <c r="R520" s="96" t="s">
        <v>1637</v>
      </c>
    </row>
    <row r="521" ht="14.25" customHeight="1">
      <c r="A521" s="96" t="s">
        <v>2957</v>
      </c>
      <c r="C521" s="96" t="s">
        <v>2958</v>
      </c>
      <c r="D521" s="96" t="s">
        <v>1350</v>
      </c>
      <c r="E521" s="96" t="s">
        <v>1561</v>
      </c>
      <c r="F521" s="96">
        <v>2030.0</v>
      </c>
      <c r="G521" s="96" t="s">
        <v>1350</v>
      </c>
      <c r="H521" s="96" t="s">
        <v>1561</v>
      </c>
      <c r="I521" s="96">
        <v>2050.0</v>
      </c>
      <c r="J521" s="96" t="s">
        <v>1351</v>
      </c>
      <c r="K521" s="96">
        <v>2050.0</v>
      </c>
      <c r="L521" s="96" t="s">
        <v>41</v>
      </c>
      <c r="M521" s="96" t="s">
        <v>1147</v>
      </c>
      <c r="O521" s="96" t="s">
        <v>1578</v>
      </c>
      <c r="P521" s="96" t="s">
        <v>1579</v>
      </c>
      <c r="Q521" s="96" t="s">
        <v>1784</v>
      </c>
      <c r="R521" s="96" t="s">
        <v>1581</v>
      </c>
      <c r="S521" s="96" t="s">
        <v>2959</v>
      </c>
      <c r="T521" s="96" t="s">
        <v>1568</v>
      </c>
    </row>
    <row r="522" ht="14.25" customHeight="1">
      <c r="A522" s="96" t="s">
        <v>2960</v>
      </c>
      <c r="C522" s="96" t="s">
        <v>2961</v>
      </c>
      <c r="D522" s="96" t="s">
        <v>1372</v>
      </c>
      <c r="J522" s="96" t="s">
        <v>1351</v>
      </c>
      <c r="L522" s="96" t="s">
        <v>41</v>
      </c>
      <c r="M522" s="96" t="s">
        <v>1351</v>
      </c>
      <c r="N522" s="96" t="s">
        <v>2098</v>
      </c>
      <c r="O522" s="96" t="s">
        <v>1829</v>
      </c>
      <c r="P522" s="96" t="s">
        <v>1564</v>
      </c>
      <c r="Q522" s="96" t="s">
        <v>1573</v>
      </c>
      <c r="R522" s="96" t="s">
        <v>2098</v>
      </c>
    </row>
    <row r="523" ht="14.25" customHeight="1">
      <c r="A523" s="96" t="s">
        <v>2962</v>
      </c>
      <c r="D523" s="96" t="s">
        <v>1372</v>
      </c>
      <c r="J523" s="96" t="s">
        <v>1147</v>
      </c>
      <c r="L523" s="96" t="s">
        <v>41</v>
      </c>
      <c r="M523" s="96" t="s">
        <v>1147</v>
      </c>
      <c r="O523" s="96" t="s">
        <v>2963</v>
      </c>
      <c r="P523" s="96" t="s">
        <v>1572</v>
      </c>
      <c r="Q523" s="96" t="s">
        <v>1639</v>
      </c>
      <c r="R523" s="96" t="s">
        <v>1890</v>
      </c>
      <c r="U523" s="96" t="s">
        <v>1742</v>
      </c>
    </row>
    <row r="524" ht="14.25" customHeight="1">
      <c r="A524" s="96" t="s">
        <v>2964</v>
      </c>
      <c r="B524" s="96" t="s">
        <v>2965</v>
      </c>
      <c r="C524" s="96" t="s">
        <v>2966</v>
      </c>
      <c r="D524" s="96" t="s">
        <v>1350</v>
      </c>
      <c r="E524" s="96" t="s">
        <v>1570</v>
      </c>
      <c r="F524" s="96">
        <v>2030.0</v>
      </c>
      <c r="J524" s="96" t="s">
        <v>1147</v>
      </c>
      <c r="L524" s="96" t="s">
        <v>41</v>
      </c>
      <c r="M524" s="96" t="s">
        <v>1147</v>
      </c>
      <c r="O524" s="96" t="s">
        <v>1578</v>
      </c>
      <c r="P524" s="96" t="s">
        <v>1579</v>
      </c>
      <c r="Q524" s="96" t="s">
        <v>1948</v>
      </c>
      <c r="R524" s="96" t="s">
        <v>1841</v>
      </c>
      <c r="S524" s="96" t="s">
        <v>2967</v>
      </c>
      <c r="T524" s="96" t="s">
        <v>1576</v>
      </c>
    </row>
    <row r="525" ht="14.25" customHeight="1">
      <c r="A525" s="96" t="s">
        <v>2968</v>
      </c>
      <c r="D525" s="96" t="s">
        <v>1350</v>
      </c>
      <c r="E525" s="96" t="s">
        <v>1561</v>
      </c>
      <c r="F525" s="96">
        <v>2030.0</v>
      </c>
      <c r="J525" s="96" t="s">
        <v>1147</v>
      </c>
      <c r="L525" s="96" t="s">
        <v>1562</v>
      </c>
      <c r="M525" s="96" t="s">
        <v>1147</v>
      </c>
      <c r="O525" s="96" t="s">
        <v>1717</v>
      </c>
      <c r="P525" s="96" t="s">
        <v>1609</v>
      </c>
      <c r="Q525" s="96" t="s">
        <v>1585</v>
      </c>
      <c r="R525" s="96" t="s">
        <v>1707</v>
      </c>
      <c r="S525" s="96" t="s">
        <v>2969</v>
      </c>
      <c r="T525" s="96" t="s">
        <v>1568</v>
      </c>
    </row>
    <row r="526" ht="14.25" customHeight="1">
      <c r="A526" s="96" t="s">
        <v>2970</v>
      </c>
      <c r="B526" s="96" t="s">
        <v>2971</v>
      </c>
      <c r="D526" s="96" t="s">
        <v>1355</v>
      </c>
      <c r="J526" s="96" t="s">
        <v>1351</v>
      </c>
      <c r="L526" s="96" t="s">
        <v>41</v>
      </c>
      <c r="M526" s="96" t="s">
        <v>1147</v>
      </c>
      <c r="O526" s="96" t="s">
        <v>1584</v>
      </c>
      <c r="P526" s="96" t="s">
        <v>1564</v>
      </c>
      <c r="Q526" s="96" t="s">
        <v>1604</v>
      </c>
      <c r="R526" s="96" t="s">
        <v>1586</v>
      </c>
    </row>
    <row r="527" ht="14.25" customHeight="1">
      <c r="A527" s="96" t="s">
        <v>2972</v>
      </c>
      <c r="D527" s="96" t="s">
        <v>1350</v>
      </c>
      <c r="E527" s="96" t="s">
        <v>1561</v>
      </c>
      <c r="F527" s="96">
        <v>2030.0</v>
      </c>
      <c r="J527" s="96" t="s">
        <v>1147</v>
      </c>
      <c r="L527" s="96" t="s">
        <v>1562</v>
      </c>
      <c r="M527" s="96" t="s">
        <v>1147</v>
      </c>
      <c r="O527" s="96" t="s">
        <v>2126</v>
      </c>
      <c r="P527" s="96" t="s">
        <v>1728</v>
      </c>
      <c r="Q527" s="96" t="s">
        <v>1756</v>
      </c>
      <c r="R527" s="96" t="s">
        <v>1631</v>
      </c>
      <c r="S527" s="96" t="s">
        <v>2973</v>
      </c>
      <c r="T527" s="96" t="s">
        <v>1568</v>
      </c>
    </row>
    <row r="528" ht="14.25" customHeight="1">
      <c r="A528" s="96" t="s">
        <v>2974</v>
      </c>
      <c r="D528" s="96" t="s">
        <v>1355</v>
      </c>
      <c r="J528" s="96" t="s">
        <v>1147</v>
      </c>
      <c r="L528" s="96" t="s">
        <v>41</v>
      </c>
      <c r="M528" s="96" t="s">
        <v>1147</v>
      </c>
      <c r="O528" s="96" t="s">
        <v>1578</v>
      </c>
      <c r="P528" s="96" t="s">
        <v>1579</v>
      </c>
      <c r="Q528" s="96" t="s">
        <v>1800</v>
      </c>
      <c r="R528" s="96" t="s">
        <v>1676</v>
      </c>
    </row>
    <row r="529" ht="14.25" customHeight="1">
      <c r="A529" s="96" t="s">
        <v>2975</v>
      </c>
      <c r="D529" s="96" t="s">
        <v>1350</v>
      </c>
      <c r="E529" s="96" t="s">
        <v>1561</v>
      </c>
      <c r="F529" s="96">
        <v>2030.0</v>
      </c>
      <c r="J529" s="96" t="s">
        <v>1147</v>
      </c>
      <c r="L529" s="96" t="s">
        <v>1562</v>
      </c>
      <c r="M529" s="96" t="s">
        <v>1147</v>
      </c>
      <c r="O529" s="96" t="s">
        <v>1717</v>
      </c>
      <c r="P529" s="96" t="s">
        <v>1609</v>
      </c>
      <c r="Q529" s="96" t="s">
        <v>1948</v>
      </c>
      <c r="R529" s="96" t="s">
        <v>1805</v>
      </c>
      <c r="S529" s="96" t="s">
        <v>2976</v>
      </c>
      <c r="T529" s="96" t="s">
        <v>1568</v>
      </c>
    </row>
    <row r="530" ht="14.25" customHeight="1">
      <c r="A530" s="96" t="s">
        <v>2977</v>
      </c>
      <c r="D530" s="96" t="s">
        <v>1355</v>
      </c>
      <c r="J530" s="96" t="s">
        <v>1351</v>
      </c>
      <c r="L530" s="96" t="s">
        <v>41</v>
      </c>
      <c r="M530" s="96" t="s">
        <v>1147</v>
      </c>
      <c r="O530" s="96" t="s">
        <v>2314</v>
      </c>
      <c r="P530" s="96" t="s">
        <v>1609</v>
      </c>
      <c r="Q530" s="96" t="s">
        <v>1675</v>
      </c>
      <c r="R530" s="96" t="s">
        <v>1605</v>
      </c>
    </row>
    <row r="531" ht="14.25" customHeight="1">
      <c r="A531" s="96" t="s">
        <v>2978</v>
      </c>
      <c r="D531" s="96" t="s">
        <v>1350</v>
      </c>
      <c r="E531" s="96" t="s">
        <v>1561</v>
      </c>
      <c r="F531" s="96">
        <v>2030.0</v>
      </c>
      <c r="J531" s="96" t="s">
        <v>1147</v>
      </c>
      <c r="L531" s="96" t="s">
        <v>1562</v>
      </c>
      <c r="M531" s="96" t="s">
        <v>1147</v>
      </c>
      <c r="O531" s="96" t="s">
        <v>1717</v>
      </c>
      <c r="P531" s="96" t="s">
        <v>1609</v>
      </c>
      <c r="Q531" s="96" t="s">
        <v>1804</v>
      </c>
      <c r="R531" s="96" t="s">
        <v>1637</v>
      </c>
      <c r="S531" s="96" t="s">
        <v>2979</v>
      </c>
      <c r="T531" s="96" t="s">
        <v>1568</v>
      </c>
    </row>
    <row r="532" ht="14.25" customHeight="1">
      <c r="A532" s="96" t="s">
        <v>2980</v>
      </c>
      <c r="B532" s="96" t="s">
        <v>2981</v>
      </c>
      <c r="C532" s="96" t="s">
        <v>2982</v>
      </c>
      <c r="D532" s="96" t="s">
        <v>1355</v>
      </c>
      <c r="J532" s="96" t="s">
        <v>1351</v>
      </c>
      <c r="L532" s="96" t="s">
        <v>41</v>
      </c>
      <c r="M532" s="96" t="s">
        <v>1351</v>
      </c>
      <c r="N532" s="96" t="s">
        <v>1673</v>
      </c>
      <c r="O532" s="96" t="s">
        <v>1829</v>
      </c>
      <c r="P532" s="96" t="s">
        <v>1564</v>
      </c>
      <c r="Q532" s="96" t="s">
        <v>1756</v>
      </c>
      <c r="R532" s="96" t="s">
        <v>1673</v>
      </c>
    </row>
    <row r="533" ht="14.25" customHeight="1">
      <c r="A533" s="96" t="s">
        <v>2983</v>
      </c>
      <c r="D533" s="96" t="s">
        <v>1350</v>
      </c>
      <c r="E533" s="96" t="s">
        <v>1561</v>
      </c>
      <c r="F533" s="96">
        <v>2030.0</v>
      </c>
      <c r="J533" s="96" t="s">
        <v>1351</v>
      </c>
      <c r="L533" s="96" t="s">
        <v>41</v>
      </c>
      <c r="M533" s="96" t="s">
        <v>1351</v>
      </c>
      <c r="N533" s="96" t="s">
        <v>1971</v>
      </c>
      <c r="O533" s="96" t="s">
        <v>1703</v>
      </c>
      <c r="P533" s="96" t="s">
        <v>1564</v>
      </c>
      <c r="Q533" s="96" t="s">
        <v>1639</v>
      </c>
      <c r="R533" s="96" t="s">
        <v>1699</v>
      </c>
      <c r="S533" s="96" t="s">
        <v>2984</v>
      </c>
      <c r="T533" s="96" t="s">
        <v>1568</v>
      </c>
    </row>
    <row r="534" ht="14.25" customHeight="1">
      <c r="A534" s="96" t="s">
        <v>2985</v>
      </c>
      <c r="D534" s="96" t="s">
        <v>1350</v>
      </c>
      <c r="E534" s="96" t="s">
        <v>1561</v>
      </c>
      <c r="F534" s="96">
        <v>2026.0</v>
      </c>
      <c r="J534" s="96" t="s">
        <v>1351</v>
      </c>
      <c r="L534" s="96" t="s">
        <v>41</v>
      </c>
      <c r="M534" s="96" t="s">
        <v>1351</v>
      </c>
      <c r="N534" s="96" t="s">
        <v>1574</v>
      </c>
      <c r="O534" s="96" t="s">
        <v>1669</v>
      </c>
      <c r="P534" s="96" t="s">
        <v>1564</v>
      </c>
      <c r="Q534" s="96" t="s">
        <v>1580</v>
      </c>
      <c r="R534" s="96" t="s">
        <v>1673</v>
      </c>
      <c r="S534" s="96" t="s">
        <v>2986</v>
      </c>
      <c r="T534" s="96" t="s">
        <v>1568</v>
      </c>
    </row>
    <row r="535" ht="14.25" customHeight="1">
      <c r="A535" s="96" t="s">
        <v>2987</v>
      </c>
      <c r="C535" s="96" t="s">
        <v>2988</v>
      </c>
      <c r="D535" s="96" t="s">
        <v>1350</v>
      </c>
      <c r="E535" s="96" t="s">
        <v>1561</v>
      </c>
      <c r="F535" s="96">
        <v>2033.0</v>
      </c>
      <c r="J535" s="96" t="s">
        <v>1147</v>
      </c>
      <c r="L535" s="96" t="s">
        <v>41</v>
      </c>
      <c r="M535" s="96" t="s">
        <v>1147</v>
      </c>
      <c r="O535" s="96" t="s">
        <v>1620</v>
      </c>
      <c r="P535" s="96" t="s">
        <v>1564</v>
      </c>
      <c r="Q535" s="96" t="s">
        <v>1580</v>
      </c>
      <c r="R535" s="96" t="s">
        <v>1699</v>
      </c>
      <c r="S535" s="96" t="s">
        <v>2989</v>
      </c>
      <c r="T535" s="96" t="s">
        <v>1568</v>
      </c>
    </row>
    <row r="536" ht="14.25" customHeight="1">
      <c r="A536" s="96" t="s">
        <v>2990</v>
      </c>
      <c r="D536" s="96" t="s">
        <v>1355</v>
      </c>
      <c r="J536" s="96" t="s">
        <v>1147</v>
      </c>
      <c r="L536" s="96" t="s">
        <v>41</v>
      </c>
      <c r="M536" s="96" t="s">
        <v>1147</v>
      </c>
      <c r="O536" s="96" t="s">
        <v>1684</v>
      </c>
      <c r="P536" s="96" t="s">
        <v>1564</v>
      </c>
      <c r="Q536" s="96" t="s">
        <v>1639</v>
      </c>
      <c r="R536" s="96" t="s">
        <v>1566</v>
      </c>
    </row>
    <row r="537" ht="14.25" customHeight="1">
      <c r="A537" s="96" t="s">
        <v>2991</v>
      </c>
      <c r="D537" s="96" t="s">
        <v>1372</v>
      </c>
      <c r="J537" s="96" t="s">
        <v>1351</v>
      </c>
      <c r="L537" s="96" t="s">
        <v>41</v>
      </c>
      <c r="M537" s="96" t="s">
        <v>1351</v>
      </c>
      <c r="N537" s="96" t="s">
        <v>1971</v>
      </c>
      <c r="O537" s="96" t="s">
        <v>2314</v>
      </c>
      <c r="P537" s="96" t="s">
        <v>1609</v>
      </c>
      <c r="Q537" s="96" t="s">
        <v>1675</v>
      </c>
      <c r="R537" s="96" t="s">
        <v>1971</v>
      </c>
    </row>
    <row r="538" ht="14.25" customHeight="1">
      <c r="A538" s="96" t="s">
        <v>2992</v>
      </c>
      <c r="D538" s="96" t="s">
        <v>1355</v>
      </c>
      <c r="J538" s="96" t="s">
        <v>1351</v>
      </c>
      <c r="L538" s="96" t="s">
        <v>41</v>
      </c>
      <c r="M538" s="96" t="s">
        <v>1351</v>
      </c>
      <c r="N538" s="96" t="s">
        <v>1621</v>
      </c>
      <c r="O538" s="96" t="s">
        <v>2314</v>
      </c>
      <c r="P538" s="96" t="s">
        <v>1609</v>
      </c>
      <c r="Q538" s="96" t="s">
        <v>1675</v>
      </c>
      <c r="R538" s="96" t="s">
        <v>1621</v>
      </c>
    </row>
    <row r="539" ht="14.25" customHeight="1">
      <c r="A539" s="96" t="s">
        <v>2993</v>
      </c>
      <c r="D539" s="96" t="s">
        <v>1372</v>
      </c>
      <c r="J539" s="96" t="s">
        <v>1351</v>
      </c>
      <c r="L539" s="96" t="s">
        <v>41</v>
      </c>
      <c r="M539" s="96" t="s">
        <v>1351</v>
      </c>
      <c r="N539" s="96" t="s">
        <v>1714</v>
      </c>
      <c r="O539" s="96" t="s">
        <v>2314</v>
      </c>
      <c r="P539" s="96" t="s">
        <v>1609</v>
      </c>
      <c r="Q539" s="96" t="s">
        <v>1675</v>
      </c>
      <c r="R539" s="96" t="s">
        <v>2994</v>
      </c>
      <c r="U539" s="96" t="s">
        <v>1701</v>
      </c>
    </row>
    <row r="540" ht="14.25" customHeight="1">
      <c r="A540" s="96" t="s">
        <v>2995</v>
      </c>
      <c r="D540" s="96" t="s">
        <v>1355</v>
      </c>
      <c r="J540" s="96" t="s">
        <v>1147</v>
      </c>
      <c r="L540" s="96" t="s">
        <v>41</v>
      </c>
      <c r="M540" s="96" t="s">
        <v>1147</v>
      </c>
      <c r="O540" s="96" t="s">
        <v>1614</v>
      </c>
      <c r="P540" s="96" t="s">
        <v>1609</v>
      </c>
      <c r="Q540" s="96" t="s">
        <v>1639</v>
      </c>
      <c r="R540" s="96" t="s">
        <v>1699</v>
      </c>
      <c r="T540" s="96" t="s">
        <v>1616</v>
      </c>
    </row>
    <row r="541" ht="14.25" customHeight="1">
      <c r="A541" s="96" t="s">
        <v>2996</v>
      </c>
      <c r="D541" s="96" t="s">
        <v>1355</v>
      </c>
      <c r="J541" s="96" t="s">
        <v>1351</v>
      </c>
      <c r="L541" s="96" t="s">
        <v>41</v>
      </c>
      <c r="M541" s="96" t="s">
        <v>1351</v>
      </c>
      <c r="N541" s="96" t="s">
        <v>1623</v>
      </c>
      <c r="O541" s="96" t="s">
        <v>2194</v>
      </c>
      <c r="P541" s="96" t="s">
        <v>1609</v>
      </c>
      <c r="Q541" s="96" t="s">
        <v>1675</v>
      </c>
      <c r="R541" s="96" t="s">
        <v>1623</v>
      </c>
    </row>
    <row r="542" ht="14.25" customHeight="1">
      <c r="A542" s="96" t="s">
        <v>2997</v>
      </c>
      <c r="C542" s="96" t="s">
        <v>2998</v>
      </c>
      <c r="D542" s="96" t="s">
        <v>1350</v>
      </c>
      <c r="E542" s="96" t="s">
        <v>1561</v>
      </c>
      <c r="F542" s="96">
        <v>2025.0</v>
      </c>
      <c r="J542" s="96" t="s">
        <v>1351</v>
      </c>
      <c r="L542" s="96" t="s">
        <v>41</v>
      </c>
      <c r="M542" s="96" t="s">
        <v>1351</v>
      </c>
      <c r="N542" s="96" t="s">
        <v>1740</v>
      </c>
      <c r="O542" s="96" t="s">
        <v>1584</v>
      </c>
      <c r="P542" s="96" t="s">
        <v>1564</v>
      </c>
      <c r="Q542" s="96" t="s">
        <v>1580</v>
      </c>
      <c r="R542" s="96" t="s">
        <v>1924</v>
      </c>
      <c r="S542" s="96" t="s">
        <v>2999</v>
      </c>
      <c r="T542" s="96" t="s">
        <v>1568</v>
      </c>
    </row>
    <row r="543" ht="14.25" customHeight="1">
      <c r="A543" s="96" t="s">
        <v>3000</v>
      </c>
      <c r="C543" s="96" t="s">
        <v>3001</v>
      </c>
      <c r="D543" s="96" t="s">
        <v>1350</v>
      </c>
      <c r="E543" s="96" t="s">
        <v>1561</v>
      </c>
      <c r="F543" s="96">
        <v>2030.0</v>
      </c>
      <c r="J543" s="96" t="s">
        <v>1147</v>
      </c>
      <c r="L543" s="96" t="s">
        <v>1562</v>
      </c>
      <c r="M543" s="96" t="s">
        <v>1147</v>
      </c>
      <c r="O543" s="96" t="s">
        <v>1741</v>
      </c>
      <c r="P543" s="96" t="s">
        <v>1564</v>
      </c>
      <c r="Q543" s="96" t="s">
        <v>1685</v>
      </c>
      <c r="R543" s="96" t="s">
        <v>1707</v>
      </c>
      <c r="S543" s="96" t="s">
        <v>3002</v>
      </c>
      <c r="T543" s="96" t="s">
        <v>1568</v>
      </c>
    </row>
    <row r="544" ht="14.25" customHeight="1">
      <c r="A544" s="96" t="s">
        <v>3003</v>
      </c>
      <c r="B544" s="96" t="s">
        <v>3004</v>
      </c>
      <c r="C544" s="96" t="s">
        <v>3005</v>
      </c>
      <c r="D544" s="96" t="s">
        <v>1372</v>
      </c>
      <c r="J544" s="96" t="s">
        <v>1351</v>
      </c>
      <c r="L544" s="96" t="s">
        <v>41</v>
      </c>
      <c r="M544" s="96" t="s">
        <v>1351</v>
      </c>
      <c r="N544" s="96" t="s">
        <v>1757</v>
      </c>
      <c r="O544" s="96" t="s">
        <v>1614</v>
      </c>
      <c r="P544" s="96" t="s">
        <v>1609</v>
      </c>
      <c r="Q544" s="96" t="s">
        <v>1675</v>
      </c>
      <c r="R544" s="96" t="s">
        <v>1757</v>
      </c>
    </row>
    <row r="545" ht="14.25" customHeight="1">
      <c r="A545" s="96" t="s">
        <v>3006</v>
      </c>
      <c r="D545" s="96" t="s">
        <v>1350</v>
      </c>
      <c r="E545" s="96" t="s">
        <v>1561</v>
      </c>
      <c r="F545" s="96">
        <v>2030.0</v>
      </c>
      <c r="G545" s="96" t="s">
        <v>1350</v>
      </c>
      <c r="H545" s="96" t="s">
        <v>1561</v>
      </c>
      <c r="I545" s="96">
        <v>2050.0</v>
      </c>
      <c r="J545" s="96" t="s">
        <v>1351</v>
      </c>
      <c r="K545" s="96">
        <v>2050.0</v>
      </c>
      <c r="L545" s="96" t="s">
        <v>1562</v>
      </c>
      <c r="M545" s="96" t="s">
        <v>1147</v>
      </c>
      <c r="O545" s="96" t="s">
        <v>1741</v>
      </c>
      <c r="P545" s="96" t="s">
        <v>1564</v>
      </c>
      <c r="Q545" s="96" t="s">
        <v>1652</v>
      </c>
      <c r="R545" s="96" t="s">
        <v>1637</v>
      </c>
      <c r="S545" s="96" t="s">
        <v>3007</v>
      </c>
      <c r="T545" s="96" t="s">
        <v>1568</v>
      </c>
    </row>
    <row r="546" ht="14.25" customHeight="1">
      <c r="A546" s="96" t="s">
        <v>3008</v>
      </c>
      <c r="C546" s="96" t="s">
        <v>3009</v>
      </c>
      <c r="D546" s="96" t="s">
        <v>1350</v>
      </c>
      <c r="E546" s="96" t="s">
        <v>1561</v>
      </c>
      <c r="F546" s="96">
        <v>2030.0</v>
      </c>
      <c r="G546" s="96" t="s">
        <v>1350</v>
      </c>
      <c r="H546" s="96" t="s">
        <v>1561</v>
      </c>
      <c r="I546" s="96">
        <v>2050.0</v>
      </c>
      <c r="J546" s="96" t="s">
        <v>1351</v>
      </c>
      <c r="K546" s="96">
        <v>2050.0</v>
      </c>
      <c r="L546" s="96" t="s">
        <v>41</v>
      </c>
      <c r="M546" s="96" t="s">
        <v>1147</v>
      </c>
      <c r="O546" s="96" t="s">
        <v>1797</v>
      </c>
      <c r="P546" s="96" t="s">
        <v>1564</v>
      </c>
      <c r="Q546" s="96" t="s">
        <v>1636</v>
      </c>
      <c r="R546" s="96" t="s">
        <v>1793</v>
      </c>
      <c r="S546" s="96" t="s">
        <v>3010</v>
      </c>
      <c r="T546" s="96" t="s">
        <v>1568</v>
      </c>
    </row>
    <row r="547" ht="14.25" customHeight="1">
      <c r="A547" s="96" t="s">
        <v>3011</v>
      </c>
      <c r="B547" s="96" t="s">
        <v>3012</v>
      </c>
      <c r="C547" s="96" t="s">
        <v>3013</v>
      </c>
      <c r="D547" s="96" t="s">
        <v>1355</v>
      </c>
      <c r="J547" s="96" t="s">
        <v>1147</v>
      </c>
      <c r="L547" s="96" t="s">
        <v>41</v>
      </c>
      <c r="M547" s="96" t="s">
        <v>1147</v>
      </c>
      <c r="O547" s="96" t="s">
        <v>1797</v>
      </c>
      <c r="P547" s="96" t="s">
        <v>1564</v>
      </c>
      <c r="Q547" s="96" t="s">
        <v>1590</v>
      </c>
      <c r="R547" s="96" t="s">
        <v>1605</v>
      </c>
    </row>
    <row r="548" ht="14.25" customHeight="1">
      <c r="A548" s="96" t="s">
        <v>3014</v>
      </c>
      <c r="D548" s="96" t="s">
        <v>1350</v>
      </c>
      <c r="E548" s="96" t="s">
        <v>1561</v>
      </c>
      <c r="F548" s="96">
        <v>2030.0</v>
      </c>
      <c r="J548" s="96" t="s">
        <v>1147</v>
      </c>
      <c r="L548" s="96" t="s">
        <v>1562</v>
      </c>
      <c r="M548" s="96" t="s">
        <v>1147</v>
      </c>
      <c r="O548" s="96" t="s">
        <v>1812</v>
      </c>
      <c r="P548" s="96" t="s">
        <v>1609</v>
      </c>
      <c r="Q548" s="96" t="s">
        <v>1886</v>
      </c>
      <c r="R548" s="96" t="s">
        <v>2384</v>
      </c>
      <c r="S548" s="96" t="s">
        <v>3015</v>
      </c>
      <c r="T548" s="96" t="s">
        <v>1568</v>
      </c>
    </row>
    <row r="549" ht="14.25" customHeight="1">
      <c r="A549" s="96" t="s">
        <v>3016</v>
      </c>
      <c r="D549" s="96" t="s">
        <v>1355</v>
      </c>
      <c r="J549" s="96" t="s">
        <v>1351</v>
      </c>
      <c r="L549" s="96" t="s">
        <v>41</v>
      </c>
      <c r="M549" s="96" t="s">
        <v>1147</v>
      </c>
      <c r="O549" s="96" t="s">
        <v>3017</v>
      </c>
      <c r="P549" s="96" t="s">
        <v>1564</v>
      </c>
      <c r="Q549" s="96" t="s">
        <v>1800</v>
      </c>
      <c r="R549" s="96" t="s">
        <v>1594</v>
      </c>
    </row>
    <row r="550" ht="14.25" customHeight="1">
      <c r="A550" s="96" t="s">
        <v>3018</v>
      </c>
      <c r="D550" s="96" t="s">
        <v>1350</v>
      </c>
      <c r="E550" s="96" t="s">
        <v>1561</v>
      </c>
      <c r="F550" s="96">
        <v>2030.0</v>
      </c>
      <c r="J550" s="96" t="s">
        <v>1147</v>
      </c>
      <c r="L550" s="96" t="s">
        <v>41</v>
      </c>
      <c r="M550" s="96" t="s">
        <v>1147</v>
      </c>
      <c r="O550" s="96" t="s">
        <v>2194</v>
      </c>
      <c r="P550" s="96" t="s">
        <v>1609</v>
      </c>
      <c r="Q550" s="96" t="s">
        <v>1820</v>
      </c>
      <c r="R550" s="96" t="s">
        <v>1591</v>
      </c>
      <c r="S550" s="96" t="s">
        <v>3019</v>
      </c>
      <c r="T550" s="96" t="s">
        <v>1568</v>
      </c>
    </row>
    <row r="551" ht="14.25" customHeight="1">
      <c r="A551" s="96" t="s">
        <v>3020</v>
      </c>
      <c r="D551" s="96" t="s">
        <v>1372</v>
      </c>
      <c r="J551" s="96" t="s">
        <v>1147</v>
      </c>
      <c r="L551" s="96" t="s">
        <v>41</v>
      </c>
      <c r="M551" s="96" t="s">
        <v>1351</v>
      </c>
      <c r="N551" s="96" t="s">
        <v>1846</v>
      </c>
      <c r="O551" s="96" t="s">
        <v>3021</v>
      </c>
      <c r="P551" s="96" t="s">
        <v>1564</v>
      </c>
      <c r="Q551" s="96" t="s">
        <v>1590</v>
      </c>
      <c r="R551" s="96" t="s">
        <v>1846</v>
      </c>
    </row>
    <row r="552" ht="14.25" customHeight="1">
      <c r="A552" s="96" t="s">
        <v>3022</v>
      </c>
      <c r="D552" s="96" t="s">
        <v>1350</v>
      </c>
      <c r="E552" s="96" t="s">
        <v>1561</v>
      </c>
      <c r="F552" s="96">
        <v>2030.0</v>
      </c>
      <c r="J552" s="96" t="s">
        <v>1147</v>
      </c>
      <c r="L552" s="96" t="s">
        <v>1562</v>
      </c>
      <c r="M552" s="96" t="s">
        <v>1147</v>
      </c>
      <c r="O552" s="96" t="s">
        <v>1717</v>
      </c>
      <c r="P552" s="96" t="s">
        <v>1609</v>
      </c>
      <c r="Q552" s="96" t="s">
        <v>1636</v>
      </c>
      <c r="R552" s="96" t="s">
        <v>1805</v>
      </c>
      <c r="S552" s="96" t="s">
        <v>3023</v>
      </c>
      <c r="T552" s="96" t="s">
        <v>1568</v>
      </c>
    </row>
    <row r="553" ht="14.25" customHeight="1">
      <c r="A553" s="96" t="s">
        <v>3024</v>
      </c>
      <c r="D553" s="96" t="s">
        <v>1350</v>
      </c>
      <c r="E553" s="96" t="s">
        <v>1570</v>
      </c>
      <c r="F553" s="96">
        <v>2030.0</v>
      </c>
      <c r="J553" s="96" t="s">
        <v>1147</v>
      </c>
      <c r="L553" s="96" t="s">
        <v>41</v>
      </c>
      <c r="M553" s="96" t="s">
        <v>1147</v>
      </c>
      <c r="O553" s="96" t="s">
        <v>1791</v>
      </c>
      <c r="P553" s="96" t="s">
        <v>1609</v>
      </c>
      <c r="Q553" s="96" t="s">
        <v>1756</v>
      </c>
      <c r="R553" s="96" t="s">
        <v>1597</v>
      </c>
      <c r="S553" s="96" t="s">
        <v>3025</v>
      </c>
      <c r="T553" s="96" t="s">
        <v>1576</v>
      </c>
    </row>
    <row r="554" ht="14.25" customHeight="1">
      <c r="A554" s="96" t="s">
        <v>3026</v>
      </c>
      <c r="B554" s="96" t="s">
        <v>3027</v>
      </c>
      <c r="C554" s="96" t="s">
        <v>3028</v>
      </c>
      <c r="D554" s="96" t="s">
        <v>1350</v>
      </c>
      <c r="E554" s="96" t="s">
        <v>1561</v>
      </c>
      <c r="F554" s="96">
        <v>2030.0</v>
      </c>
      <c r="J554" s="96" t="s">
        <v>1351</v>
      </c>
      <c r="L554" s="96" t="s">
        <v>41</v>
      </c>
      <c r="M554" s="96" t="s">
        <v>1351</v>
      </c>
      <c r="N554" s="96" t="s">
        <v>1846</v>
      </c>
      <c r="O554" s="96" t="s">
        <v>1717</v>
      </c>
      <c r="P554" s="96" t="s">
        <v>1609</v>
      </c>
      <c r="Q554" s="96" t="s">
        <v>1590</v>
      </c>
      <c r="R554" s="96" t="s">
        <v>3029</v>
      </c>
      <c r="S554" s="96" t="s">
        <v>3030</v>
      </c>
      <c r="T554" s="96" t="s">
        <v>1568</v>
      </c>
    </row>
    <row r="555" ht="14.25" customHeight="1">
      <c r="A555" s="96" t="s">
        <v>3031</v>
      </c>
      <c r="D555" s="96" t="s">
        <v>1350</v>
      </c>
      <c r="E555" s="96" t="s">
        <v>1561</v>
      </c>
      <c r="F555" s="96" t="s">
        <v>1628</v>
      </c>
      <c r="J555" s="96" t="s">
        <v>1147</v>
      </c>
      <c r="L555" s="96" t="s">
        <v>41</v>
      </c>
      <c r="M555" s="96" t="s">
        <v>1147</v>
      </c>
      <c r="O555" s="96" t="s">
        <v>1717</v>
      </c>
      <c r="P555" s="96" t="s">
        <v>1609</v>
      </c>
      <c r="Q555" s="96" t="s">
        <v>1593</v>
      </c>
      <c r="R555" s="96" t="s">
        <v>1586</v>
      </c>
      <c r="S555" s="96" t="s">
        <v>3032</v>
      </c>
      <c r="T555" s="96" t="s">
        <v>1568</v>
      </c>
    </row>
    <row r="556" ht="14.25" customHeight="1">
      <c r="A556" s="96" t="s">
        <v>3033</v>
      </c>
      <c r="D556" s="96" t="s">
        <v>1350</v>
      </c>
      <c r="E556" s="96" t="s">
        <v>1561</v>
      </c>
      <c r="F556" s="96">
        <v>2030.0</v>
      </c>
      <c r="J556" s="96" t="s">
        <v>1147</v>
      </c>
      <c r="L556" s="96" t="s">
        <v>1562</v>
      </c>
      <c r="M556" s="96" t="s">
        <v>1147</v>
      </c>
      <c r="O556" s="96" t="s">
        <v>1717</v>
      </c>
      <c r="P556" s="96" t="s">
        <v>1609</v>
      </c>
      <c r="Q556" s="96" t="s">
        <v>1820</v>
      </c>
      <c r="R556" s="96" t="s">
        <v>1648</v>
      </c>
      <c r="S556" s="96" t="s">
        <v>3034</v>
      </c>
      <c r="T556" s="96" t="s">
        <v>1568</v>
      </c>
    </row>
    <row r="557" ht="14.25" customHeight="1">
      <c r="A557" s="96" t="s">
        <v>3035</v>
      </c>
      <c r="D557" s="96" t="s">
        <v>1350</v>
      </c>
      <c r="E557" s="96" t="s">
        <v>1561</v>
      </c>
      <c r="F557" s="96">
        <v>2030.0</v>
      </c>
      <c r="J557" s="96" t="s">
        <v>1147</v>
      </c>
      <c r="L557" s="96" t="s">
        <v>1562</v>
      </c>
      <c r="M557" s="96" t="s">
        <v>1147</v>
      </c>
      <c r="O557" s="96" t="s">
        <v>1717</v>
      </c>
      <c r="P557" s="96" t="s">
        <v>1609</v>
      </c>
      <c r="Q557" s="96" t="s">
        <v>1735</v>
      </c>
      <c r="R557" s="96" t="s">
        <v>1699</v>
      </c>
      <c r="S557" s="96" t="s">
        <v>3036</v>
      </c>
      <c r="T557" s="96" t="s">
        <v>1568</v>
      </c>
    </row>
    <row r="558" ht="14.25" customHeight="1">
      <c r="A558" s="96" t="s">
        <v>3037</v>
      </c>
      <c r="D558" s="96" t="s">
        <v>1350</v>
      </c>
      <c r="E558" s="96" t="s">
        <v>1570</v>
      </c>
      <c r="F558" s="96" t="s">
        <v>2176</v>
      </c>
      <c r="J558" s="96" t="s">
        <v>1147</v>
      </c>
      <c r="L558" s="96" t="s">
        <v>41</v>
      </c>
      <c r="M558" s="96" t="s">
        <v>1147</v>
      </c>
      <c r="O558" s="96" t="s">
        <v>1717</v>
      </c>
      <c r="P558" s="96" t="s">
        <v>1609</v>
      </c>
      <c r="Q558" s="96" t="s">
        <v>2188</v>
      </c>
      <c r="R558" s="96" t="s">
        <v>1926</v>
      </c>
      <c r="S558" s="96" t="s">
        <v>3038</v>
      </c>
      <c r="T558" s="96" t="s">
        <v>1576</v>
      </c>
    </row>
    <row r="559" ht="14.25" customHeight="1">
      <c r="A559" s="96" t="s">
        <v>3039</v>
      </c>
      <c r="D559" s="96" t="s">
        <v>1350</v>
      </c>
      <c r="E559" s="96" t="s">
        <v>1561</v>
      </c>
      <c r="F559" s="96">
        <v>2030.0</v>
      </c>
      <c r="J559" s="96" t="s">
        <v>1147</v>
      </c>
      <c r="L559" s="96" t="s">
        <v>1562</v>
      </c>
      <c r="M559" s="96" t="s">
        <v>1147</v>
      </c>
      <c r="O559" s="96" t="s">
        <v>1717</v>
      </c>
      <c r="P559" s="96" t="s">
        <v>1609</v>
      </c>
      <c r="Q559" s="96" t="s">
        <v>1593</v>
      </c>
      <c r="R559" s="96" t="s">
        <v>1597</v>
      </c>
      <c r="S559" s="96" t="s">
        <v>3040</v>
      </c>
      <c r="T559" s="96" t="s">
        <v>1568</v>
      </c>
    </row>
    <row r="560" ht="14.25" customHeight="1">
      <c r="A560" s="96" t="s">
        <v>3041</v>
      </c>
      <c r="D560" s="96" t="s">
        <v>1350</v>
      </c>
      <c r="E560" s="96" t="s">
        <v>1561</v>
      </c>
      <c r="F560" s="96">
        <v>2030.0</v>
      </c>
      <c r="J560" s="96" t="s">
        <v>1147</v>
      </c>
      <c r="L560" s="96" t="s">
        <v>1562</v>
      </c>
      <c r="M560" s="96" t="s">
        <v>1147</v>
      </c>
      <c r="O560" s="96" t="s">
        <v>1717</v>
      </c>
      <c r="P560" s="96" t="s">
        <v>1609</v>
      </c>
      <c r="Q560" s="96" t="s">
        <v>1636</v>
      </c>
      <c r="R560" s="96" t="s">
        <v>1676</v>
      </c>
      <c r="S560" s="96" t="s">
        <v>3042</v>
      </c>
      <c r="T560" s="96" t="s">
        <v>1568</v>
      </c>
    </row>
    <row r="561" ht="14.25" customHeight="1">
      <c r="A561" s="96" t="s">
        <v>3043</v>
      </c>
      <c r="B561" s="96" t="s">
        <v>3044</v>
      </c>
      <c r="D561" s="96" t="s">
        <v>1355</v>
      </c>
      <c r="J561" s="96" t="s">
        <v>1147</v>
      </c>
      <c r="L561" s="96" t="s">
        <v>41</v>
      </c>
      <c r="M561" s="96" t="s">
        <v>1147</v>
      </c>
      <c r="O561" s="96" t="s">
        <v>1717</v>
      </c>
      <c r="P561" s="96" t="s">
        <v>1609</v>
      </c>
      <c r="Q561" s="96" t="s">
        <v>1639</v>
      </c>
      <c r="R561" s="96" t="s">
        <v>1648</v>
      </c>
    </row>
    <row r="562" ht="14.25" customHeight="1">
      <c r="A562" s="96" t="s">
        <v>3045</v>
      </c>
      <c r="D562" s="96" t="s">
        <v>1350</v>
      </c>
      <c r="E562" s="96" t="s">
        <v>1561</v>
      </c>
      <c r="F562" s="96">
        <v>2030.0</v>
      </c>
      <c r="J562" s="96" t="s">
        <v>1147</v>
      </c>
      <c r="L562" s="96" t="s">
        <v>1562</v>
      </c>
      <c r="M562" s="96" t="s">
        <v>1147</v>
      </c>
      <c r="O562" s="96" t="s">
        <v>1829</v>
      </c>
      <c r="P562" s="96" t="s">
        <v>1564</v>
      </c>
      <c r="Q562" s="96" t="s">
        <v>1580</v>
      </c>
      <c r="R562" s="96" t="s">
        <v>1566</v>
      </c>
      <c r="S562" s="96" t="s">
        <v>3046</v>
      </c>
      <c r="T562" s="96" t="s">
        <v>1568</v>
      </c>
    </row>
    <row r="563" ht="14.25" customHeight="1">
      <c r="A563" s="96" t="s">
        <v>3047</v>
      </c>
      <c r="D563" s="96" t="s">
        <v>1350</v>
      </c>
      <c r="E563" s="96" t="s">
        <v>1561</v>
      </c>
      <c r="J563" s="96" t="s">
        <v>1147</v>
      </c>
      <c r="L563" s="96" t="s">
        <v>1562</v>
      </c>
      <c r="M563" s="96" t="s">
        <v>1147</v>
      </c>
      <c r="O563" s="96" t="s">
        <v>1717</v>
      </c>
      <c r="P563" s="96" t="s">
        <v>1609</v>
      </c>
      <c r="Q563" s="96" t="s">
        <v>1610</v>
      </c>
      <c r="R563" s="96" t="s">
        <v>1841</v>
      </c>
      <c r="S563" s="96" t="s">
        <v>3048</v>
      </c>
      <c r="T563" s="96" t="s">
        <v>1568</v>
      </c>
    </row>
    <row r="564" ht="14.25" customHeight="1">
      <c r="A564" s="96" t="s">
        <v>3049</v>
      </c>
      <c r="D564" s="96" t="s">
        <v>1350</v>
      </c>
      <c r="E564" s="96" t="s">
        <v>1561</v>
      </c>
      <c r="F564" s="96">
        <v>2030.0</v>
      </c>
      <c r="J564" s="96" t="s">
        <v>1147</v>
      </c>
      <c r="L564" s="96" t="s">
        <v>1562</v>
      </c>
      <c r="M564" s="96" t="s">
        <v>1147</v>
      </c>
      <c r="O564" s="96" t="s">
        <v>1703</v>
      </c>
      <c r="P564" s="96" t="s">
        <v>1564</v>
      </c>
      <c r="Q564" s="96" t="s">
        <v>1580</v>
      </c>
      <c r="R564" s="96" t="s">
        <v>1648</v>
      </c>
      <c r="S564" s="96" t="s">
        <v>3050</v>
      </c>
      <c r="T564" s="96" t="s">
        <v>1568</v>
      </c>
    </row>
    <row r="565" ht="14.25" customHeight="1">
      <c r="A565" s="96" t="s">
        <v>3051</v>
      </c>
      <c r="D565" s="96" t="s">
        <v>1350</v>
      </c>
      <c r="E565" s="96" t="s">
        <v>1570</v>
      </c>
      <c r="F565" s="96">
        <v>2030.0</v>
      </c>
      <c r="J565" s="96" t="s">
        <v>1147</v>
      </c>
      <c r="L565" s="96" t="s">
        <v>1562</v>
      </c>
      <c r="M565" s="96" t="s">
        <v>1147</v>
      </c>
      <c r="O565" s="96" t="s">
        <v>1584</v>
      </c>
      <c r="P565" s="96" t="s">
        <v>1564</v>
      </c>
      <c r="Q565" s="96" t="s">
        <v>1585</v>
      </c>
      <c r="R565" s="96" t="s">
        <v>1673</v>
      </c>
      <c r="S565" s="96" t="s">
        <v>3052</v>
      </c>
      <c r="T565" s="96" t="s">
        <v>1576</v>
      </c>
    </row>
    <row r="566" ht="14.25" customHeight="1">
      <c r="A566" s="96" t="s">
        <v>3053</v>
      </c>
      <c r="D566" s="96" t="s">
        <v>1372</v>
      </c>
      <c r="J566" s="96" t="s">
        <v>1351</v>
      </c>
      <c r="L566" s="96" t="s">
        <v>41</v>
      </c>
      <c r="M566" s="96" t="s">
        <v>1351</v>
      </c>
      <c r="N566" s="96" t="s">
        <v>1574</v>
      </c>
      <c r="O566" s="96" t="s">
        <v>1584</v>
      </c>
      <c r="P566" s="96" t="s">
        <v>1564</v>
      </c>
      <c r="Q566" s="96" t="s">
        <v>1820</v>
      </c>
      <c r="R566" s="96" t="s">
        <v>1574</v>
      </c>
    </row>
    <row r="567" ht="14.25" customHeight="1">
      <c r="A567" s="96" t="s">
        <v>3054</v>
      </c>
      <c r="B567" s="96" t="s">
        <v>3055</v>
      </c>
      <c r="C567" s="96" t="s">
        <v>3056</v>
      </c>
      <c r="D567" s="96" t="s">
        <v>1350</v>
      </c>
      <c r="E567" s="96" t="s">
        <v>1570</v>
      </c>
      <c r="F567" s="96">
        <v>2030.0</v>
      </c>
      <c r="J567" s="96" t="s">
        <v>1351</v>
      </c>
      <c r="L567" s="96" t="s">
        <v>41</v>
      </c>
      <c r="M567" s="96" t="s">
        <v>1351</v>
      </c>
      <c r="N567" s="96" t="s">
        <v>1656</v>
      </c>
      <c r="O567" s="96" t="s">
        <v>1857</v>
      </c>
      <c r="P567" s="96" t="s">
        <v>1609</v>
      </c>
      <c r="Q567" s="96" t="s">
        <v>2047</v>
      </c>
      <c r="R567" s="96" t="s">
        <v>1619</v>
      </c>
      <c r="S567" s="96" t="s">
        <v>3057</v>
      </c>
      <c r="T567" s="96" t="s">
        <v>1576</v>
      </c>
    </row>
    <row r="568" ht="14.25" customHeight="1">
      <c r="A568" s="96" t="s">
        <v>3058</v>
      </c>
      <c r="B568" s="96" t="s">
        <v>3059</v>
      </c>
      <c r="D568" s="96" t="s">
        <v>1355</v>
      </c>
      <c r="J568" s="96" t="s">
        <v>1147</v>
      </c>
      <c r="L568" s="96" t="s">
        <v>41</v>
      </c>
      <c r="M568" s="96" t="s">
        <v>1147</v>
      </c>
      <c r="O568" s="96" t="s">
        <v>1578</v>
      </c>
      <c r="P568" s="96" t="s">
        <v>1579</v>
      </c>
      <c r="Q568" s="96" t="s">
        <v>1580</v>
      </c>
      <c r="R568" s="96" t="s">
        <v>1690</v>
      </c>
    </row>
    <row r="569" ht="14.25" customHeight="1">
      <c r="A569" s="96" t="s">
        <v>3060</v>
      </c>
      <c r="D569" s="96" t="s">
        <v>1350</v>
      </c>
      <c r="E569" s="96" t="s">
        <v>1561</v>
      </c>
      <c r="F569" s="96">
        <v>2030.0</v>
      </c>
      <c r="J569" s="96" t="s">
        <v>1147</v>
      </c>
      <c r="L569" s="96" t="s">
        <v>1562</v>
      </c>
      <c r="M569" s="96" t="s">
        <v>1147</v>
      </c>
      <c r="O569" s="96" t="s">
        <v>1717</v>
      </c>
      <c r="P569" s="96" t="s">
        <v>1609</v>
      </c>
      <c r="Q569" s="96" t="s">
        <v>1756</v>
      </c>
      <c r="R569" s="96" t="s">
        <v>1594</v>
      </c>
      <c r="S569" s="96" t="s">
        <v>3061</v>
      </c>
      <c r="T569" s="96" t="s">
        <v>1568</v>
      </c>
    </row>
    <row r="570" ht="14.25" customHeight="1">
      <c r="A570" s="96" t="s">
        <v>3062</v>
      </c>
      <c r="B570" s="96" t="s">
        <v>3063</v>
      </c>
      <c r="C570" s="96" t="s">
        <v>3064</v>
      </c>
      <c r="D570" s="96" t="s">
        <v>1350</v>
      </c>
      <c r="E570" s="96" t="s">
        <v>1561</v>
      </c>
      <c r="F570" s="96" t="s">
        <v>3065</v>
      </c>
      <c r="J570" s="96" t="s">
        <v>1147</v>
      </c>
      <c r="L570" s="96" t="s">
        <v>41</v>
      </c>
      <c r="M570" s="96" t="s">
        <v>1351</v>
      </c>
      <c r="N570" s="96" t="s">
        <v>3066</v>
      </c>
      <c r="O570" s="96" t="s">
        <v>1578</v>
      </c>
      <c r="P570" s="96" t="s">
        <v>1579</v>
      </c>
      <c r="Q570" s="96" t="s">
        <v>1636</v>
      </c>
      <c r="R570" s="96" t="s">
        <v>1637</v>
      </c>
      <c r="S570" s="96" t="s">
        <v>3067</v>
      </c>
      <c r="T570" s="96" t="s">
        <v>1568</v>
      </c>
      <c r="U570" s="96" t="s">
        <v>1742</v>
      </c>
    </row>
    <row r="571" ht="14.25" customHeight="1">
      <c r="A571" s="96" t="s">
        <v>3068</v>
      </c>
      <c r="B571" s="96" t="s">
        <v>3069</v>
      </c>
      <c r="C571" s="96" t="s">
        <v>3070</v>
      </c>
      <c r="D571" s="96" t="s">
        <v>1355</v>
      </c>
      <c r="J571" s="96" t="s">
        <v>1351</v>
      </c>
      <c r="L571" s="96" t="s">
        <v>41</v>
      </c>
      <c r="M571" s="96" t="s">
        <v>1147</v>
      </c>
      <c r="O571" s="96" t="s">
        <v>1614</v>
      </c>
      <c r="P571" s="96" t="s">
        <v>1609</v>
      </c>
      <c r="Q571" s="96" t="s">
        <v>1756</v>
      </c>
      <c r="R571" s="96" t="s">
        <v>1637</v>
      </c>
    </row>
    <row r="572" ht="14.25" customHeight="1">
      <c r="A572" s="96" t="s">
        <v>3071</v>
      </c>
      <c r="D572" s="96" t="s">
        <v>1355</v>
      </c>
      <c r="J572" s="96" t="s">
        <v>1351</v>
      </c>
      <c r="L572" s="96" t="s">
        <v>41</v>
      </c>
      <c r="M572" s="96" t="s">
        <v>1147</v>
      </c>
      <c r="O572" s="96" t="s">
        <v>1584</v>
      </c>
      <c r="P572" s="96" t="s">
        <v>1564</v>
      </c>
      <c r="Q572" s="96" t="s">
        <v>1580</v>
      </c>
      <c r="R572" s="96" t="s">
        <v>1793</v>
      </c>
    </row>
    <row r="573" ht="14.25" customHeight="1">
      <c r="A573" s="96" t="s">
        <v>3072</v>
      </c>
      <c r="D573" s="96" t="s">
        <v>1350</v>
      </c>
      <c r="E573" s="96" t="s">
        <v>1561</v>
      </c>
      <c r="F573" s="96">
        <v>2030.0</v>
      </c>
      <c r="J573" s="96" t="s">
        <v>1147</v>
      </c>
      <c r="L573" s="96" t="s">
        <v>1562</v>
      </c>
      <c r="M573" s="96" t="s">
        <v>1147</v>
      </c>
      <c r="O573" s="96" t="s">
        <v>1614</v>
      </c>
      <c r="P573" s="96" t="s">
        <v>1609</v>
      </c>
      <c r="Q573" s="96" t="s">
        <v>2015</v>
      </c>
      <c r="R573" s="96" t="s">
        <v>1586</v>
      </c>
      <c r="S573" s="96" t="s">
        <v>3073</v>
      </c>
      <c r="T573" s="96" t="s">
        <v>1568</v>
      </c>
    </row>
    <row r="574" ht="14.25" customHeight="1">
      <c r="A574" s="96" t="s">
        <v>3074</v>
      </c>
      <c r="B574" s="96" t="s">
        <v>3075</v>
      </c>
      <c r="D574" s="96" t="s">
        <v>1350</v>
      </c>
      <c r="E574" s="96" t="s">
        <v>1561</v>
      </c>
      <c r="F574" s="96" t="s">
        <v>1628</v>
      </c>
      <c r="J574" s="96" t="s">
        <v>1147</v>
      </c>
      <c r="L574" s="96" t="s">
        <v>41</v>
      </c>
      <c r="M574" s="96" t="s">
        <v>1147</v>
      </c>
      <c r="O574" s="96" t="s">
        <v>1717</v>
      </c>
      <c r="P574" s="96" t="s">
        <v>1609</v>
      </c>
      <c r="Q574" s="96" t="s">
        <v>1580</v>
      </c>
      <c r="R574" s="96" t="s">
        <v>1699</v>
      </c>
      <c r="S574" s="96" t="s">
        <v>3076</v>
      </c>
      <c r="T574" s="96" t="s">
        <v>1568</v>
      </c>
    </row>
    <row r="575" ht="14.25" customHeight="1">
      <c r="A575" s="96" t="s">
        <v>3077</v>
      </c>
      <c r="B575" s="96" t="s">
        <v>3078</v>
      </c>
      <c r="C575" s="96" t="s">
        <v>3079</v>
      </c>
      <c r="D575" s="96" t="s">
        <v>1350</v>
      </c>
      <c r="E575" s="96" t="s">
        <v>1570</v>
      </c>
      <c r="F575" s="96">
        <v>2025.0</v>
      </c>
      <c r="J575" s="96" t="s">
        <v>1147</v>
      </c>
      <c r="L575" s="96" t="s">
        <v>41</v>
      </c>
      <c r="M575" s="96" t="s">
        <v>1147</v>
      </c>
      <c r="O575" s="96" t="s">
        <v>1857</v>
      </c>
      <c r="P575" s="96" t="s">
        <v>1609</v>
      </c>
      <c r="Q575" s="96" t="s">
        <v>1862</v>
      </c>
      <c r="R575" s="96" t="s">
        <v>1846</v>
      </c>
      <c r="S575" s="96" t="s">
        <v>3080</v>
      </c>
      <c r="T575" s="96" t="s">
        <v>1576</v>
      </c>
    </row>
    <row r="576" ht="14.25" customHeight="1">
      <c r="A576" s="96" t="s">
        <v>3081</v>
      </c>
      <c r="D576" s="96" t="s">
        <v>1355</v>
      </c>
      <c r="J576" s="96" t="s">
        <v>1351</v>
      </c>
      <c r="L576" s="96" t="s">
        <v>41</v>
      </c>
      <c r="M576" s="96" t="s">
        <v>1351</v>
      </c>
      <c r="N576" s="96" t="s">
        <v>1589</v>
      </c>
      <c r="O576" s="96" t="s">
        <v>2477</v>
      </c>
      <c r="P576" s="96" t="s">
        <v>1609</v>
      </c>
      <c r="Q576" s="96" t="s">
        <v>1675</v>
      </c>
      <c r="R576" s="96" t="s">
        <v>1589</v>
      </c>
    </row>
    <row r="577" ht="14.25" customHeight="1">
      <c r="A577" s="96" t="s">
        <v>3082</v>
      </c>
      <c r="D577" s="96" t="s">
        <v>1350</v>
      </c>
      <c r="E577" s="96" t="s">
        <v>1561</v>
      </c>
      <c r="F577" s="96">
        <v>2030.0</v>
      </c>
      <c r="J577" s="96" t="s">
        <v>1147</v>
      </c>
      <c r="L577" s="96" t="s">
        <v>1562</v>
      </c>
      <c r="M577" s="96" t="s">
        <v>1147</v>
      </c>
      <c r="O577" s="96" t="s">
        <v>1857</v>
      </c>
      <c r="P577" s="96" t="s">
        <v>1609</v>
      </c>
      <c r="Q577" s="96" t="s">
        <v>1580</v>
      </c>
      <c r="R577" s="96" t="s">
        <v>1841</v>
      </c>
      <c r="S577" s="96" t="s">
        <v>3083</v>
      </c>
      <c r="T577" s="96" t="s">
        <v>1568</v>
      </c>
    </row>
    <row r="578" ht="14.25" customHeight="1">
      <c r="A578" s="96" t="s">
        <v>3084</v>
      </c>
      <c r="D578" s="96" t="s">
        <v>1355</v>
      </c>
      <c r="J578" s="96" t="s">
        <v>1147</v>
      </c>
      <c r="L578" s="96" t="s">
        <v>41</v>
      </c>
      <c r="M578" s="96" t="s">
        <v>1147</v>
      </c>
      <c r="O578" s="96" t="s">
        <v>1791</v>
      </c>
      <c r="P578" s="96" t="s">
        <v>1609</v>
      </c>
      <c r="Q578" s="96" t="s">
        <v>1800</v>
      </c>
      <c r="R578" s="96" t="s">
        <v>1566</v>
      </c>
    </row>
    <row r="579" ht="14.25" customHeight="1">
      <c r="A579" s="96" t="s">
        <v>3085</v>
      </c>
      <c r="B579" s="96" t="s">
        <v>3086</v>
      </c>
      <c r="D579" s="96" t="s">
        <v>1355</v>
      </c>
      <c r="J579" s="96" t="s">
        <v>1147</v>
      </c>
      <c r="L579" s="96" t="s">
        <v>41</v>
      </c>
      <c r="M579" s="96" t="s">
        <v>1147</v>
      </c>
      <c r="O579" s="96" t="s">
        <v>1791</v>
      </c>
      <c r="P579" s="96" t="s">
        <v>1609</v>
      </c>
      <c r="Q579" s="96" t="s">
        <v>1756</v>
      </c>
      <c r="R579" s="96" t="s">
        <v>1673</v>
      </c>
    </row>
    <row r="580" ht="14.25" customHeight="1">
      <c r="A580" s="96" t="s">
        <v>3087</v>
      </c>
      <c r="D580" s="96" t="s">
        <v>1355</v>
      </c>
      <c r="J580" s="96" t="s">
        <v>1351</v>
      </c>
      <c r="L580" s="96" t="s">
        <v>41</v>
      </c>
      <c r="M580" s="96" t="s">
        <v>1351</v>
      </c>
      <c r="N580" s="96" t="s">
        <v>1926</v>
      </c>
      <c r="O580" s="96" t="s">
        <v>3088</v>
      </c>
      <c r="P580" s="96" t="s">
        <v>1609</v>
      </c>
      <c r="Q580" s="96" t="s">
        <v>1675</v>
      </c>
      <c r="R580" s="96" t="s">
        <v>1926</v>
      </c>
    </row>
    <row r="581" ht="14.25" customHeight="1">
      <c r="A581" s="96" t="s">
        <v>3089</v>
      </c>
      <c r="D581" s="96" t="s">
        <v>1355</v>
      </c>
      <c r="J581" s="96" t="s">
        <v>1351</v>
      </c>
      <c r="L581" s="96" t="s">
        <v>41</v>
      </c>
      <c r="M581" s="96" t="s">
        <v>1147</v>
      </c>
      <c r="O581" s="96" t="s">
        <v>1614</v>
      </c>
      <c r="P581" s="96" t="s">
        <v>1609</v>
      </c>
      <c r="Q581" s="96" t="s">
        <v>1675</v>
      </c>
      <c r="R581" s="96" t="s">
        <v>1605</v>
      </c>
    </row>
    <row r="582" ht="14.25" customHeight="1">
      <c r="A582" s="96" t="s">
        <v>3090</v>
      </c>
      <c r="B582" s="96" t="s">
        <v>3091</v>
      </c>
      <c r="D582" s="96" t="s">
        <v>1355</v>
      </c>
      <c r="J582" s="96" t="s">
        <v>1351</v>
      </c>
      <c r="L582" s="96" t="s">
        <v>41</v>
      </c>
      <c r="M582" s="96" t="s">
        <v>1351</v>
      </c>
      <c r="N582" s="96" t="s">
        <v>1656</v>
      </c>
      <c r="O582" s="96" t="s">
        <v>1857</v>
      </c>
      <c r="P582" s="96" t="s">
        <v>1609</v>
      </c>
      <c r="Q582" s="96" t="s">
        <v>1756</v>
      </c>
      <c r="R582" s="96" t="s">
        <v>1656</v>
      </c>
    </row>
    <row r="583" ht="14.25" customHeight="1">
      <c r="A583" s="96" t="s">
        <v>3092</v>
      </c>
      <c r="D583" s="96" t="s">
        <v>1350</v>
      </c>
      <c r="E583" s="96" t="s">
        <v>1561</v>
      </c>
      <c r="F583" s="96">
        <v>2030.0</v>
      </c>
      <c r="J583" s="96" t="s">
        <v>1147</v>
      </c>
      <c r="L583" s="96" t="s">
        <v>1562</v>
      </c>
      <c r="M583" s="96" t="s">
        <v>1147</v>
      </c>
      <c r="O583" s="96" t="s">
        <v>1647</v>
      </c>
      <c r="P583" s="96" t="s">
        <v>1564</v>
      </c>
      <c r="Q583" s="96" t="s">
        <v>1655</v>
      </c>
      <c r="R583" s="96" t="s">
        <v>1581</v>
      </c>
      <c r="S583" s="96" t="s">
        <v>3093</v>
      </c>
      <c r="T583" s="96" t="s">
        <v>1568</v>
      </c>
    </row>
    <row r="584" ht="14.25" customHeight="1">
      <c r="A584" s="96" t="s">
        <v>3094</v>
      </c>
      <c r="B584" s="96" t="s">
        <v>3095</v>
      </c>
      <c r="C584" s="96" t="s">
        <v>3096</v>
      </c>
      <c r="D584" s="96" t="s">
        <v>1350</v>
      </c>
      <c r="E584" s="96" t="s">
        <v>1561</v>
      </c>
      <c r="F584" s="96">
        <v>2030.0</v>
      </c>
      <c r="J584" s="96" t="s">
        <v>1351</v>
      </c>
      <c r="L584" s="96" t="s">
        <v>41</v>
      </c>
      <c r="M584" s="96" t="s">
        <v>1351</v>
      </c>
      <c r="N584" s="96" t="s">
        <v>2363</v>
      </c>
      <c r="O584" s="96" t="s">
        <v>1717</v>
      </c>
      <c r="P584" s="96" t="s">
        <v>1609</v>
      </c>
      <c r="Q584" s="96" t="s">
        <v>1675</v>
      </c>
      <c r="R584" s="96" t="s">
        <v>3097</v>
      </c>
      <c r="S584" s="96" t="s">
        <v>3098</v>
      </c>
      <c r="T584" s="96" t="s">
        <v>1568</v>
      </c>
    </row>
    <row r="585" ht="14.25" customHeight="1">
      <c r="A585" s="96" t="s">
        <v>3099</v>
      </c>
      <c r="C585" s="96" t="s">
        <v>3100</v>
      </c>
      <c r="D585" s="96" t="s">
        <v>1350</v>
      </c>
      <c r="E585" s="96" t="s">
        <v>1561</v>
      </c>
      <c r="F585" s="96">
        <v>2030.0</v>
      </c>
      <c r="J585" s="96" t="s">
        <v>1147</v>
      </c>
      <c r="L585" s="96" t="s">
        <v>41</v>
      </c>
      <c r="M585" s="96" t="s">
        <v>1147</v>
      </c>
      <c r="O585" s="96" t="s">
        <v>1741</v>
      </c>
      <c r="P585" s="96" t="s">
        <v>1564</v>
      </c>
      <c r="Q585" s="96" t="s">
        <v>1804</v>
      </c>
      <c r="R585" s="96" t="s">
        <v>1586</v>
      </c>
      <c r="S585" s="96" t="s">
        <v>3101</v>
      </c>
      <c r="T585" s="96" t="s">
        <v>1568</v>
      </c>
    </row>
    <row r="586" ht="14.25" customHeight="1">
      <c r="A586" s="96" t="s">
        <v>3102</v>
      </c>
      <c r="D586" s="96" t="s">
        <v>1350</v>
      </c>
      <c r="E586" s="96" t="s">
        <v>1561</v>
      </c>
      <c r="F586" s="96">
        <v>2030.0</v>
      </c>
      <c r="J586" s="96" t="s">
        <v>1147</v>
      </c>
      <c r="L586" s="96" t="s">
        <v>1562</v>
      </c>
      <c r="M586" s="96" t="s">
        <v>1147</v>
      </c>
      <c r="O586" s="96" t="s">
        <v>1812</v>
      </c>
      <c r="P586" s="96" t="s">
        <v>1609</v>
      </c>
      <c r="Q586" s="96" t="s">
        <v>1862</v>
      </c>
      <c r="R586" s="96" t="s">
        <v>1805</v>
      </c>
      <c r="S586" s="96" t="s">
        <v>3103</v>
      </c>
      <c r="T586" s="96" t="s">
        <v>1568</v>
      </c>
    </row>
    <row r="587" ht="14.25" customHeight="1">
      <c r="A587" s="96" t="s">
        <v>3104</v>
      </c>
      <c r="B587" s="96" t="s">
        <v>3105</v>
      </c>
      <c r="D587" s="96" t="s">
        <v>1350</v>
      </c>
      <c r="E587" s="96" t="s">
        <v>1561</v>
      </c>
      <c r="F587" s="96" t="s">
        <v>3106</v>
      </c>
      <c r="G587" s="96" t="s">
        <v>1350</v>
      </c>
      <c r="H587" s="96" t="s">
        <v>1561</v>
      </c>
      <c r="I587" s="96" t="s">
        <v>1689</v>
      </c>
      <c r="J587" s="96" t="s">
        <v>1351</v>
      </c>
      <c r="K587" s="96" t="s">
        <v>1689</v>
      </c>
      <c r="L587" s="96" t="s">
        <v>41</v>
      </c>
      <c r="M587" s="96" t="s">
        <v>1351</v>
      </c>
      <c r="N587" s="96" t="s">
        <v>2873</v>
      </c>
      <c r="O587" s="96" t="s">
        <v>1717</v>
      </c>
      <c r="P587" s="96" t="s">
        <v>1609</v>
      </c>
      <c r="Q587" s="96" t="s">
        <v>1820</v>
      </c>
      <c r="R587" s="96" t="s">
        <v>1699</v>
      </c>
      <c r="S587" s="96" t="s">
        <v>3107</v>
      </c>
      <c r="T587" s="96" t="s">
        <v>1568</v>
      </c>
    </row>
    <row r="588" ht="14.25" customHeight="1">
      <c r="A588" s="96" t="s">
        <v>3108</v>
      </c>
      <c r="D588" s="96" t="s">
        <v>1350</v>
      </c>
      <c r="E588" s="96" t="s">
        <v>1561</v>
      </c>
      <c r="F588" s="96">
        <v>2030.0</v>
      </c>
      <c r="J588" s="96" t="s">
        <v>1147</v>
      </c>
      <c r="L588" s="96" t="s">
        <v>1562</v>
      </c>
      <c r="M588" s="96" t="s">
        <v>1147</v>
      </c>
      <c r="O588" s="96" t="s">
        <v>2194</v>
      </c>
      <c r="P588" s="96" t="s">
        <v>1609</v>
      </c>
      <c r="Q588" s="96" t="s">
        <v>1565</v>
      </c>
      <c r="R588" s="96" t="s">
        <v>1621</v>
      </c>
      <c r="S588" s="96" t="s">
        <v>3109</v>
      </c>
      <c r="T588" s="96" t="s">
        <v>1568</v>
      </c>
    </row>
    <row r="589" ht="14.25" customHeight="1">
      <c r="A589" s="96" t="s">
        <v>3110</v>
      </c>
      <c r="D589" s="96" t="s">
        <v>1350</v>
      </c>
      <c r="E589" s="96" t="s">
        <v>1561</v>
      </c>
      <c r="F589" s="96">
        <v>2030.0</v>
      </c>
      <c r="J589" s="96" t="s">
        <v>1147</v>
      </c>
      <c r="L589" s="96" t="s">
        <v>1562</v>
      </c>
      <c r="M589" s="96" t="s">
        <v>1147</v>
      </c>
      <c r="O589" s="96" t="s">
        <v>1584</v>
      </c>
      <c r="P589" s="96" t="s">
        <v>1564</v>
      </c>
      <c r="Q589" s="96" t="s">
        <v>1820</v>
      </c>
      <c r="R589" s="96" t="s">
        <v>1605</v>
      </c>
      <c r="S589" s="96" t="s">
        <v>3111</v>
      </c>
      <c r="T589" s="96" t="s">
        <v>1568</v>
      </c>
    </row>
    <row r="590" ht="14.25" customHeight="1">
      <c r="A590" s="96" t="s">
        <v>3112</v>
      </c>
      <c r="B590" s="96" t="s">
        <v>3113</v>
      </c>
      <c r="C590" s="96" t="s">
        <v>3114</v>
      </c>
      <c r="D590" s="96" t="s">
        <v>1350</v>
      </c>
      <c r="E590" s="96" t="s">
        <v>1561</v>
      </c>
      <c r="F590" s="96">
        <v>2032.0</v>
      </c>
      <c r="G590" s="96" t="s">
        <v>1350</v>
      </c>
      <c r="H590" s="96" t="s">
        <v>1561</v>
      </c>
      <c r="I590" s="96">
        <v>2035.0</v>
      </c>
      <c r="J590" s="96" t="s">
        <v>1351</v>
      </c>
      <c r="K590" s="96">
        <v>2035.0</v>
      </c>
      <c r="L590" s="96" t="s">
        <v>41</v>
      </c>
      <c r="M590" s="96" t="s">
        <v>1351</v>
      </c>
      <c r="N590" s="96" t="s">
        <v>1589</v>
      </c>
      <c r="O590" s="96" t="s">
        <v>1647</v>
      </c>
      <c r="P590" s="96" t="s">
        <v>1564</v>
      </c>
      <c r="Q590" s="96" t="s">
        <v>2047</v>
      </c>
      <c r="R590" s="96" t="s">
        <v>1793</v>
      </c>
      <c r="S590" s="96" t="s">
        <v>3115</v>
      </c>
      <c r="T590" s="96" t="s">
        <v>1568</v>
      </c>
    </row>
    <row r="591" ht="14.25" customHeight="1">
      <c r="A591" s="96" t="s">
        <v>3116</v>
      </c>
      <c r="D591" s="96" t="s">
        <v>1350</v>
      </c>
      <c r="E591" s="96" t="s">
        <v>1561</v>
      </c>
      <c r="F591" s="96">
        <v>2030.0</v>
      </c>
      <c r="G591" s="96" t="s">
        <v>1350</v>
      </c>
      <c r="H591" s="96" t="s">
        <v>1561</v>
      </c>
      <c r="I591" s="96">
        <v>2050.0</v>
      </c>
      <c r="J591" s="96" t="s">
        <v>1351</v>
      </c>
      <c r="K591" s="96">
        <v>2050.0</v>
      </c>
      <c r="L591" s="96" t="s">
        <v>1562</v>
      </c>
      <c r="M591" s="96" t="s">
        <v>1351</v>
      </c>
      <c r="N591" s="96" t="s">
        <v>1712</v>
      </c>
      <c r="O591" s="96" t="s">
        <v>1584</v>
      </c>
      <c r="P591" s="96" t="s">
        <v>1564</v>
      </c>
      <c r="Q591" s="96" t="s">
        <v>1800</v>
      </c>
      <c r="R591" s="96" t="s">
        <v>1712</v>
      </c>
      <c r="S591" s="96" t="s">
        <v>3117</v>
      </c>
      <c r="T591" s="96" t="s">
        <v>1568</v>
      </c>
    </row>
    <row r="592" ht="14.25" customHeight="1">
      <c r="A592" s="96" t="s">
        <v>3118</v>
      </c>
      <c r="B592" s="96" t="s">
        <v>3119</v>
      </c>
      <c r="C592" s="96" t="s">
        <v>3120</v>
      </c>
      <c r="D592" s="96" t="s">
        <v>1350</v>
      </c>
      <c r="E592" s="96" t="s">
        <v>1561</v>
      </c>
      <c r="F592" s="96">
        <v>2025.0</v>
      </c>
      <c r="J592" s="96" t="s">
        <v>1147</v>
      </c>
      <c r="L592" s="96" t="s">
        <v>41</v>
      </c>
      <c r="M592" s="96" t="s">
        <v>1147</v>
      </c>
      <c r="O592" s="96" t="s">
        <v>1647</v>
      </c>
      <c r="P592" s="96" t="s">
        <v>1564</v>
      </c>
      <c r="Q592" s="96" t="s">
        <v>2047</v>
      </c>
      <c r="R592" s="96" t="s">
        <v>2384</v>
      </c>
      <c r="S592" s="96" t="s">
        <v>3121</v>
      </c>
      <c r="T592" s="96" t="s">
        <v>1568</v>
      </c>
    </row>
    <row r="593" ht="14.25" customHeight="1">
      <c r="A593" s="96" t="s">
        <v>3122</v>
      </c>
      <c r="B593" s="96" t="s">
        <v>3123</v>
      </c>
      <c r="C593" s="96" t="s">
        <v>3124</v>
      </c>
      <c r="D593" s="96" t="s">
        <v>1350</v>
      </c>
      <c r="E593" s="96" t="s">
        <v>1561</v>
      </c>
      <c r="F593" s="96" t="s">
        <v>3125</v>
      </c>
      <c r="J593" s="96" t="s">
        <v>1147</v>
      </c>
      <c r="L593" s="96" t="s">
        <v>41</v>
      </c>
      <c r="M593" s="96" t="s">
        <v>1147</v>
      </c>
      <c r="O593" s="96" t="s">
        <v>1584</v>
      </c>
      <c r="P593" s="96" t="s">
        <v>1564</v>
      </c>
      <c r="Q593" s="96" t="s">
        <v>1820</v>
      </c>
      <c r="R593" s="96" t="s">
        <v>1621</v>
      </c>
      <c r="S593" s="96" t="s">
        <v>3126</v>
      </c>
      <c r="T593" s="96" t="s">
        <v>1568</v>
      </c>
    </row>
    <row r="594" ht="14.25" customHeight="1">
      <c r="A594" s="96" t="s">
        <v>3127</v>
      </c>
      <c r="D594" s="96" t="s">
        <v>1350</v>
      </c>
      <c r="E594" s="96" t="s">
        <v>1561</v>
      </c>
      <c r="F594" s="96">
        <v>2030.0</v>
      </c>
      <c r="J594" s="96" t="s">
        <v>1147</v>
      </c>
      <c r="L594" s="96" t="s">
        <v>1562</v>
      </c>
      <c r="M594" s="96" t="s">
        <v>1147</v>
      </c>
      <c r="O594" s="96" t="s">
        <v>3128</v>
      </c>
      <c r="P594" s="96" t="s">
        <v>1609</v>
      </c>
      <c r="Q594" s="96" t="s">
        <v>2005</v>
      </c>
      <c r="R594" s="96" t="s">
        <v>1648</v>
      </c>
      <c r="S594" s="96" t="s">
        <v>3129</v>
      </c>
      <c r="T594" s="96" t="s">
        <v>1568</v>
      </c>
    </row>
    <row r="595" ht="14.25" customHeight="1">
      <c r="A595" s="96" t="s">
        <v>3130</v>
      </c>
      <c r="D595" s="96" t="s">
        <v>1350</v>
      </c>
      <c r="E595" s="96" t="s">
        <v>1561</v>
      </c>
      <c r="F595" s="96">
        <v>2030.0</v>
      </c>
      <c r="J595" s="96" t="s">
        <v>1147</v>
      </c>
      <c r="L595" s="96" t="s">
        <v>1562</v>
      </c>
      <c r="M595" s="96" t="s">
        <v>1147</v>
      </c>
      <c r="O595" s="96" t="s">
        <v>1857</v>
      </c>
      <c r="P595" s="96" t="s">
        <v>1609</v>
      </c>
      <c r="Q595" s="96" t="s">
        <v>2047</v>
      </c>
      <c r="R595" s="96" t="s">
        <v>1637</v>
      </c>
      <c r="S595" s="96" t="s">
        <v>3131</v>
      </c>
      <c r="T595" s="96" t="s">
        <v>1568</v>
      </c>
    </row>
    <row r="596" ht="14.25" customHeight="1">
      <c r="A596" s="96" t="s">
        <v>3132</v>
      </c>
      <c r="B596" s="96" t="s">
        <v>3133</v>
      </c>
      <c r="C596" s="96" t="s">
        <v>3134</v>
      </c>
      <c r="D596" s="96" t="s">
        <v>1355</v>
      </c>
      <c r="J596" s="96" t="s">
        <v>1351</v>
      </c>
      <c r="L596" s="96" t="s">
        <v>41</v>
      </c>
      <c r="M596" s="96" t="s">
        <v>1147</v>
      </c>
      <c r="O596" s="96" t="s">
        <v>1578</v>
      </c>
      <c r="P596" s="96" t="s">
        <v>1579</v>
      </c>
      <c r="Q596" s="96" t="s">
        <v>1610</v>
      </c>
      <c r="R596" s="96" t="s">
        <v>1699</v>
      </c>
    </row>
    <row r="597" ht="14.25" customHeight="1">
      <c r="A597" s="96" t="s">
        <v>3135</v>
      </c>
      <c r="D597" s="96" t="s">
        <v>1355</v>
      </c>
      <c r="J597" s="96" t="s">
        <v>1351</v>
      </c>
      <c r="L597" s="96" t="s">
        <v>1629</v>
      </c>
      <c r="M597" s="96" t="s">
        <v>1351</v>
      </c>
      <c r="N597" s="96" t="s">
        <v>1805</v>
      </c>
      <c r="O597" s="96" t="s">
        <v>1584</v>
      </c>
      <c r="P597" s="96" t="s">
        <v>1564</v>
      </c>
      <c r="Q597" s="96" t="s">
        <v>1630</v>
      </c>
      <c r="R597" s="96" t="s">
        <v>1805</v>
      </c>
    </row>
    <row r="598" ht="14.25" customHeight="1">
      <c r="A598" s="96" t="s">
        <v>3136</v>
      </c>
      <c r="C598" s="96" t="s">
        <v>3137</v>
      </c>
      <c r="D598" s="96" t="s">
        <v>1355</v>
      </c>
      <c r="J598" s="96" t="s">
        <v>1351</v>
      </c>
      <c r="L598" s="96" t="s">
        <v>41</v>
      </c>
      <c r="M598" s="96" t="s">
        <v>1351</v>
      </c>
      <c r="N598" s="96" t="s">
        <v>1757</v>
      </c>
      <c r="O598" s="96" t="s">
        <v>1578</v>
      </c>
      <c r="P598" s="96" t="s">
        <v>1579</v>
      </c>
      <c r="Q598" s="96" t="s">
        <v>1590</v>
      </c>
      <c r="R598" s="96" t="s">
        <v>1757</v>
      </c>
    </row>
    <row r="599" ht="14.25" customHeight="1">
      <c r="A599" s="96" t="s">
        <v>3138</v>
      </c>
      <c r="B599" s="96" t="s">
        <v>3139</v>
      </c>
      <c r="C599" s="96" t="s">
        <v>3140</v>
      </c>
      <c r="D599" s="96" t="s">
        <v>1350</v>
      </c>
      <c r="E599" s="96" t="s">
        <v>1561</v>
      </c>
      <c r="F599" s="96">
        <v>2030.0</v>
      </c>
      <c r="J599" s="96" t="s">
        <v>1351</v>
      </c>
      <c r="L599" s="96" t="s">
        <v>41</v>
      </c>
      <c r="M599" s="96" t="s">
        <v>1351</v>
      </c>
      <c r="N599" s="96" t="s">
        <v>1882</v>
      </c>
      <c r="O599" s="96" t="s">
        <v>1741</v>
      </c>
      <c r="P599" s="96" t="s">
        <v>1564</v>
      </c>
      <c r="Q599" s="96" t="s">
        <v>1800</v>
      </c>
      <c r="R599" s="96" t="s">
        <v>1591</v>
      </c>
      <c r="S599" s="96" t="s">
        <v>1364</v>
      </c>
      <c r="T599" s="96" t="s">
        <v>1568</v>
      </c>
    </row>
    <row r="600" ht="14.25" customHeight="1">
      <c r="A600" s="96" t="s">
        <v>3141</v>
      </c>
      <c r="B600" s="96" t="s">
        <v>3142</v>
      </c>
      <c r="C600" s="96" t="s">
        <v>3143</v>
      </c>
      <c r="D600" s="96" t="s">
        <v>1355</v>
      </c>
      <c r="J600" s="96" t="s">
        <v>1147</v>
      </c>
      <c r="L600" s="96" t="s">
        <v>41</v>
      </c>
      <c r="M600" s="96" t="s">
        <v>1147</v>
      </c>
      <c r="O600" s="96" t="s">
        <v>1703</v>
      </c>
      <c r="P600" s="96" t="s">
        <v>1564</v>
      </c>
      <c r="Q600" s="96" t="s">
        <v>1639</v>
      </c>
      <c r="R600" s="96" t="s">
        <v>1707</v>
      </c>
    </row>
    <row r="601" ht="14.25" customHeight="1">
      <c r="A601" s="96" t="s">
        <v>3144</v>
      </c>
      <c r="B601" s="96" t="s">
        <v>3145</v>
      </c>
      <c r="C601" s="96" t="s">
        <v>3146</v>
      </c>
      <c r="D601" s="96" t="s">
        <v>1350</v>
      </c>
      <c r="E601" s="96" t="s">
        <v>1561</v>
      </c>
      <c r="F601" s="96" t="s">
        <v>1628</v>
      </c>
      <c r="J601" s="96" t="s">
        <v>1147</v>
      </c>
      <c r="L601" s="96" t="s">
        <v>41</v>
      </c>
      <c r="M601" s="96" t="s">
        <v>1147</v>
      </c>
      <c r="O601" s="96" t="s">
        <v>1717</v>
      </c>
      <c r="P601" s="96" t="s">
        <v>1609</v>
      </c>
      <c r="Q601" s="96" t="s">
        <v>1754</v>
      </c>
      <c r="R601" s="96" t="s">
        <v>1656</v>
      </c>
      <c r="S601" s="96" t="s">
        <v>3147</v>
      </c>
      <c r="T601" s="96" t="s">
        <v>1568</v>
      </c>
    </row>
    <row r="602" ht="14.25" customHeight="1">
      <c r="A602" s="96" t="s">
        <v>3148</v>
      </c>
      <c r="B602" s="96" t="s">
        <v>3149</v>
      </c>
      <c r="C602" s="96" t="s">
        <v>3150</v>
      </c>
      <c r="D602" s="96" t="s">
        <v>1350</v>
      </c>
      <c r="E602" s="96" t="s">
        <v>1561</v>
      </c>
      <c r="F602" s="96">
        <v>2030.0</v>
      </c>
      <c r="J602" s="96" t="s">
        <v>1147</v>
      </c>
      <c r="L602" s="96" t="s">
        <v>41</v>
      </c>
      <c r="M602" s="96" t="s">
        <v>1147</v>
      </c>
      <c r="O602" s="96" t="s">
        <v>1684</v>
      </c>
      <c r="P602" s="96" t="s">
        <v>1564</v>
      </c>
      <c r="Q602" s="96" t="s">
        <v>1830</v>
      </c>
      <c r="R602" s="96" t="s">
        <v>1712</v>
      </c>
      <c r="S602" s="96" t="s">
        <v>3151</v>
      </c>
      <c r="T602" s="96" t="s">
        <v>1568</v>
      </c>
    </row>
    <row r="603" ht="14.25" customHeight="1">
      <c r="A603" s="96" t="s">
        <v>3152</v>
      </c>
      <c r="B603" s="96" t="s">
        <v>3153</v>
      </c>
      <c r="C603" s="96" t="s">
        <v>3154</v>
      </c>
      <c r="D603" s="96" t="s">
        <v>1355</v>
      </c>
      <c r="J603" s="96" t="s">
        <v>1351</v>
      </c>
      <c r="L603" s="96" t="s">
        <v>41</v>
      </c>
      <c r="M603" s="96" t="s">
        <v>1351</v>
      </c>
      <c r="N603" s="96" t="s">
        <v>1971</v>
      </c>
      <c r="O603" s="96" t="s">
        <v>1584</v>
      </c>
      <c r="P603" s="96" t="s">
        <v>1564</v>
      </c>
      <c r="Q603" s="96" t="s">
        <v>2015</v>
      </c>
      <c r="R603" s="96" t="s">
        <v>1971</v>
      </c>
      <c r="U603" s="96" t="s">
        <v>1788</v>
      </c>
    </row>
    <row r="604" ht="14.25" customHeight="1">
      <c r="A604" s="96" t="s">
        <v>3155</v>
      </c>
      <c r="C604" s="96" t="s">
        <v>3156</v>
      </c>
      <c r="D604" s="96" t="s">
        <v>1350</v>
      </c>
      <c r="E604" s="96" t="s">
        <v>1561</v>
      </c>
      <c r="F604" s="96" t="s">
        <v>2010</v>
      </c>
      <c r="J604" s="96" t="s">
        <v>1147</v>
      </c>
      <c r="L604" s="96" t="s">
        <v>1629</v>
      </c>
      <c r="M604" s="96" t="s">
        <v>1147</v>
      </c>
      <c r="O604" s="96" t="s">
        <v>1703</v>
      </c>
      <c r="P604" s="96" t="s">
        <v>1564</v>
      </c>
      <c r="Q604" s="96" t="s">
        <v>1630</v>
      </c>
      <c r="R604" s="96" t="s">
        <v>2098</v>
      </c>
      <c r="S604" s="96" t="s">
        <v>3157</v>
      </c>
      <c r="T604" s="96" t="s">
        <v>1568</v>
      </c>
    </row>
    <row r="605" ht="14.25" customHeight="1">
      <c r="A605" s="96" t="s">
        <v>1365</v>
      </c>
      <c r="B605" s="96" t="s">
        <v>3158</v>
      </c>
      <c r="C605" s="96" t="s">
        <v>3159</v>
      </c>
      <c r="D605" s="96" t="s">
        <v>1350</v>
      </c>
      <c r="E605" s="96" t="s">
        <v>1561</v>
      </c>
      <c r="F605" s="96" t="s">
        <v>3160</v>
      </c>
      <c r="G605" s="96" t="s">
        <v>1350</v>
      </c>
      <c r="H605" s="96" t="s">
        <v>1561</v>
      </c>
      <c r="I605" s="96" t="s">
        <v>1366</v>
      </c>
      <c r="J605" s="96" t="s">
        <v>1351</v>
      </c>
      <c r="K605" s="96" t="s">
        <v>1366</v>
      </c>
      <c r="L605" s="96" t="s">
        <v>41</v>
      </c>
      <c r="M605" s="96" t="s">
        <v>1351</v>
      </c>
      <c r="N605" s="96" t="s">
        <v>1890</v>
      </c>
      <c r="O605" s="96" t="s">
        <v>1584</v>
      </c>
      <c r="P605" s="96" t="s">
        <v>1564</v>
      </c>
      <c r="Q605" s="96" t="s">
        <v>1754</v>
      </c>
      <c r="R605" s="96" t="s">
        <v>1621</v>
      </c>
      <c r="S605" s="96" t="s">
        <v>1367</v>
      </c>
      <c r="T605" s="96" t="s">
        <v>1568</v>
      </c>
    </row>
    <row r="606" ht="14.25" customHeight="1">
      <c r="A606" s="96" t="s">
        <v>3161</v>
      </c>
      <c r="B606" s="96" t="s">
        <v>3162</v>
      </c>
      <c r="D606" s="96" t="s">
        <v>1355</v>
      </c>
      <c r="J606" s="96" t="s">
        <v>1351</v>
      </c>
      <c r="L606" s="96" t="s">
        <v>41</v>
      </c>
      <c r="M606" s="96" t="s">
        <v>1147</v>
      </c>
      <c r="O606" s="96" t="s">
        <v>1578</v>
      </c>
      <c r="P606" s="96" t="s">
        <v>1579</v>
      </c>
      <c r="Q606" s="96" t="s">
        <v>1580</v>
      </c>
      <c r="R606" s="96" t="s">
        <v>1566</v>
      </c>
    </row>
    <row r="607" ht="14.25" customHeight="1">
      <c r="A607" s="96" t="s">
        <v>3163</v>
      </c>
      <c r="D607" s="96" t="s">
        <v>1350</v>
      </c>
      <c r="E607" s="96" t="s">
        <v>1561</v>
      </c>
      <c r="F607" s="96">
        <v>2030.0</v>
      </c>
      <c r="J607" s="96" t="s">
        <v>1147</v>
      </c>
      <c r="L607" s="96" t="s">
        <v>1562</v>
      </c>
      <c r="M607" s="96" t="s">
        <v>1147</v>
      </c>
      <c r="O607" s="96" t="s">
        <v>1717</v>
      </c>
      <c r="P607" s="96" t="s">
        <v>1609</v>
      </c>
      <c r="Q607" s="96" t="s">
        <v>1585</v>
      </c>
      <c r="R607" s="96" t="s">
        <v>1581</v>
      </c>
      <c r="S607" s="96" t="s">
        <v>3164</v>
      </c>
      <c r="T607" s="96" t="s">
        <v>1568</v>
      </c>
    </row>
    <row r="608" ht="14.25" customHeight="1">
      <c r="A608" s="96" t="s">
        <v>3165</v>
      </c>
      <c r="D608" s="96" t="s">
        <v>1350</v>
      </c>
      <c r="E608" s="96" t="s">
        <v>1561</v>
      </c>
      <c r="F608" s="96">
        <v>2030.0</v>
      </c>
      <c r="G608" s="96" t="s">
        <v>1350</v>
      </c>
      <c r="H608" s="96" t="s">
        <v>1561</v>
      </c>
      <c r="I608" s="96">
        <v>2050.0</v>
      </c>
      <c r="J608" s="96" t="s">
        <v>1351</v>
      </c>
      <c r="K608" s="96">
        <v>2050.0</v>
      </c>
      <c r="L608" s="96" t="s">
        <v>1562</v>
      </c>
      <c r="M608" s="96" t="s">
        <v>1351</v>
      </c>
      <c r="N608" s="96" t="s">
        <v>1707</v>
      </c>
      <c r="O608" s="96" t="s">
        <v>1717</v>
      </c>
      <c r="P608" s="96" t="s">
        <v>1609</v>
      </c>
      <c r="Q608" s="96" t="s">
        <v>1610</v>
      </c>
      <c r="R608" s="96" t="s">
        <v>1707</v>
      </c>
      <c r="S608" s="96" t="s">
        <v>3166</v>
      </c>
      <c r="T608" s="96" t="s">
        <v>1568</v>
      </c>
    </row>
    <row r="609" ht="14.25" customHeight="1">
      <c r="A609" s="96" t="s">
        <v>3167</v>
      </c>
      <c r="B609" s="96" t="s">
        <v>3168</v>
      </c>
      <c r="C609" s="96" t="s">
        <v>3169</v>
      </c>
      <c r="D609" s="96" t="s">
        <v>1350</v>
      </c>
      <c r="E609" s="96" t="s">
        <v>1561</v>
      </c>
      <c r="F609" s="96">
        <v>2030.0</v>
      </c>
      <c r="J609" s="96" t="s">
        <v>1351</v>
      </c>
      <c r="L609" s="96" t="s">
        <v>41</v>
      </c>
      <c r="M609" s="96" t="s">
        <v>1147</v>
      </c>
      <c r="O609" s="96" t="s">
        <v>1857</v>
      </c>
      <c r="P609" s="96" t="s">
        <v>1609</v>
      </c>
      <c r="Q609" s="96" t="s">
        <v>1800</v>
      </c>
      <c r="R609" s="96" t="s">
        <v>1637</v>
      </c>
      <c r="S609" s="96" t="s">
        <v>3170</v>
      </c>
      <c r="T609" s="96" t="s">
        <v>1568</v>
      </c>
    </row>
    <row r="610" ht="14.25" customHeight="1">
      <c r="A610" s="96" t="s">
        <v>3171</v>
      </c>
      <c r="B610" s="96" t="s">
        <v>3172</v>
      </c>
      <c r="C610" s="96" t="s">
        <v>3173</v>
      </c>
      <c r="D610" s="96" t="s">
        <v>1355</v>
      </c>
      <c r="J610" s="96" t="s">
        <v>1351</v>
      </c>
      <c r="L610" s="96" t="s">
        <v>41</v>
      </c>
      <c r="M610" s="96" t="s">
        <v>1351</v>
      </c>
      <c r="N610" s="96" t="s">
        <v>1926</v>
      </c>
      <c r="O610" s="96" t="s">
        <v>1893</v>
      </c>
      <c r="P610" s="96" t="s">
        <v>1603</v>
      </c>
      <c r="Q610" s="96" t="s">
        <v>1630</v>
      </c>
      <c r="R610" s="96" t="s">
        <v>1926</v>
      </c>
    </row>
    <row r="611" ht="14.25" customHeight="1">
      <c r="A611" s="96" t="s">
        <v>3174</v>
      </c>
      <c r="D611" s="96" t="s">
        <v>1355</v>
      </c>
      <c r="J611" s="96" t="s">
        <v>1147</v>
      </c>
      <c r="L611" s="96" t="s">
        <v>41</v>
      </c>
      <c r="M611" s="96" t="s">
        <v>1147</v>
      </c>
      <c r="O611" s="96" t="s">
        <v>1791</v>
      </c>
      <c r="P611" s="96" t="s">
        <v>1609</v>
      </c>
      <c r="Q611" s="96" t="s">
        <v>1754</v>
      </c>
      <c r="R611" s="96" t="s">
        <v>1586</v>
      </c>
    </row>
    <row r="612" ht="14.25" customHeight="1">
      <c r="A612" s="96" t="s">
        <v>3175</v>
      </c>
      <c r="D612" s="96" t="s">
        <v>1355</v>
      </c>
      <c r="J612" s="96" t="s">
        <v>1147</v>
      </c>
      <c r="L612" s="96" t="s">
        <v>41</v>
      </c>
      <c r="M612" s="96" t="s">
        <v>1147</v>
      </c>
      <c r="O612" s="96" t="s">
        <v>1791</v>
      </c>
      <c r="P612" s="96" t="s">
        <v>1609</v>
      </c>
      <c r="Q612" s="96" t="s">
        <v>1754</v>
      </c>
      <c r="R612" s="96" t="s">
        <v>1586</v>
      </c>
    </row>
    <row r="613" ht="14.25" customHeight="1">
      <c r="A613" s="96" t="s">
        <v>3176</v>
      </c>
      <c r="B613" s="96" t="s">
        <v>3177</v>
      </c>
      <c r="C613" s="96" t="s">
        <v>3178</v>
      </c>
      <c r="D613" s="96" t="s">
        <v>1350</v>
      </c>
      <c r="E613" s="96" t="s">
        <v>1561</v>
      </c>
      <c r="F613" s="96" t="s">
        <v>1628</v>
      </c>
      <c r="J613" s="96" t="s">
        <v>1147</v>
      </c>
      <c r="L613" s="96" t="s">
        <v>41</v>
      </c>
      <c r="M613" s="96" t="s">
        <v>1147</v>
      </c>
      <c r="O613" s="96" t="s">
        <v>1713</v>
      </c>
      <c r="P613" s="96" t="s">
        <v>1564</v>
      </c>
      <c r="Q613" s="96" t="s">
        <v>1756</v>
      </c>
      <c r="R613" s="96" t="s">
        <v>1623</v>
      </c>
      <c r="S613" s="96" t="s">
        <v>3179</v>
      </c>
      <c r="T613" s="96" t="s">
        <v>1568</v>
      </c>
    </row>
    <row r="614" ht="14.25" customHeight="1">
      <c r="A614" s="96" t="s">
        <v>3180</v>
      </c>
      <c r="D614" s="96" t="s">
        <v>1350</v>
      </c>
      <c r="E614" s="96" t="s">
        <v>1561</v>
      </c>
      <c r="F614" s="96">
        <v>2030.0</v>
      </c>
      <c r="G614" s="96" t="s">
        <v>1350</v>
      </c>
      <c r="H614" s="96" t="s">
        <v>1561</v>
      </c>
      <c r="I614" s="96">
        <v>2050.0</v>
      </c>
      <c r="J614" s="96" t="s">
        <v>1351</v>
      </c>
      <c r="K614" s="96">
        <v>2050.0</v>
      </c>
      <c r="L614" s="96" t="s">
        <v>1562</v>
      </c>
      <c r="M614" s="96" t="s">
        <v>1147</v>
      </c>
      <c r="O614" s="96" t="s">
        <v>1584</v>
      </c>
      <c r="P614" s="96" t="s">
        <v>1564</v>
      </c>
      <c r="Q614" s="96" t="s">
        <v>1580</v>
      </c>
      <c r="R614" s="96" t="s">
        <v>1594</v>
      </c>
      <c r="S614" s="96" t="s">
        <v>3181</v>
      </c>
      <c r="T614" s="96" t="s">
        <v>1568</v>
      </c>
    </row>
    <row r="615" ht="14.25" customHeight="1">
      <c r="A615" s="96" t="s">
        <v>3182</v>
      </c>
      <c r="D615" s="96" t="s">
        <v>1350</v>
      </c>
      <c r="E615" s="96" t="s">
        <v>1561</v>
      </c>
      <c r="F615" s="96">
        <v>2030.0</v>
      </c>
      <c r="G615" s="96" t="s">
        <v>1350</v>
      </c>
      <c r="H615" s="96" t="s">
        <v>1561</v>
      </c>
      <c r="I615" s="96">
        <v>2050.0</v>
      </c>
      <c r="J615" s="96" t="s">
        <v>1351</v>
      </c>
      <c r="K615" s="96">
        <v>2050.0</v>
      </c>
      <c r="L615" s="96" t="s">
        <v>1562</v>
      </c>
      <c r="M615" s="96" t="s">
        <v>1147</v>
      </c>
      <c r="O615" s="96" t="s">
        <v>1608</v>
      </c>
      <c r="P615" s="96" t="s">
        <v>1609</v>
      </c>
      <c r="Q615" s="96" t="s">
        <v>1585</v>
      </c>
      <c r="R615" s="96" t="s">
        <v>1699</v>
      </c>
      <c r="S615" s="96" t="s">
        <v>3183</v>
      </c>
      <c r="T615" s="96" t="s">
        <v>1568</v>
      </c>
    </row>
    <row r="616" ht="14.25" customHeight="1">
      <c r="A616" s="96" t="s">
        <v>3184</v>
      </c>
      <c r="B616" s="96" t="s">
        <v>3185</v>
      </c>
      <c r="C616" s="96" t="s">
        <v>3186</v>
      </c>
      <c r="D616" s="96" t="s">
        <v>1350</v>
      </c>
      <c r="E616" s="96" t="s">
        <v>1561</v>
      </c>
      <c r="F616" s="96" t="s">
        <v>3187</v>
      </c>
      <c r="J616" s="96" t="s">
        <v>1147</v>
      </c>
      <c r="L616" s="96" t="s">
        <v>41</v>
      </c>
      <c r="M616" s="96" t="s">
        <v>1147</v>
      </c>
      <c r="O616" s="96" t="s">
        <v>1578</v>
      </c>
      <c r="P616" s="96" t="s">
        <v>1579</v>
      </c>
      <c r="Q616" s="96" t="s">
        <v>1604</v>
      </c>
      <c r="R616" s="96" t="s">
        <v>1723</v>
      </c>
      <c r="S616" s="96" t="s">
        <v>3188</v>
      </c>
      <c r="T616" s="96" t="s">
        <v>1568</v>
      </c>
    </row>
    <row r="617" ht="14.25" customHeight="1">
      <c r="A617" s="96" t="s">
        <v>3189</v>
      </c>
      <c r="D617" s="96" t="s">
        <v>1350</v>
      </c>
      <c r="E617" s="96" t="s">
        <v>1561</v>
      </c>
      <c r="F617" s="96">
        <v>2030.0</v>
      </c>
      <c r="J617" s="96" t="s">
        <v>1147</v>
      </c>
      <c r="L617" s="96" t="s">
        <v>1562</v>
      </c>
      <c r="M617" s="96" t="s">
        <v>1147</v>
      </c>
      <c r="O617" s="96" t="s">
        <v>1669</v>
      </c>
      <c r="P617" s="96" t="s">
        <v>1564</v>
      </c>
      <c r="Q617" s="96" t="s">
        <v>1756</v>
      </c>
      <c r="R617" s="96" t="s">
        <v>1793</v>
      </c>
      <c r="S617" s="96" t="s">
        <v>3190</v>
      </c>
      <c r="T617" s="96" t="s">
        <v>1568</v>
      </c>
    </row>
    <row r="618" ht="14.25" customHeight="1">
      <c r="A618" s="96" t="s">
        <v>3191</v>
      </c>
      <c r="D618" s="96" t="s">
        <v>1355</v>
      </c>
      <c r="J618" s="96" t="s">
        <v>1147</v>
      </c>
      <c r="L618" s="96" t="s">
        <v>41</v>
      </c>
      <c r="M618" s="96" t="s">
        <v>1147</v>
      </c>
      <c r="O618" s="96" t="s">
        <v>1812</v>
      </c>
      <c r="P618" s="96" t="s">
        <v>1609</v>
      </c>
      <c r="Q618" s="96" t="s">
        <v>1590</v>
      </c>
      <c r="R618" s="96" t="s">
        <v>1615</v>
      </c>
    </row>
    <row r="619" ht="14.25" customHeight="1">
      <c r="A619" s="96" t="s">
        <v>3192</v>
      </c>
      <c r="B619" s="96" t="s">
        <v>3193</v>
      </c>
      <c r="C619" s="96" t="s">
        <v>3194</v>
      </c>
      <c r="D619" s="96" t="s">
        <v>1350</v>
      </c>
      <c r="E619" s="96" t="s">
        <v>1561</v>
      </c>
      <c r="F619" s="96" t="s">
        <v>1663</v>
      </c>
      <c r="G619" s="96" t="s">
        <v>1350</v>
      </c>
      <c r="H619" s="96" t="s">
        <v>1561</v>
      </c>
      <c r="I619" s="96">
        <v>2040.0</v>
      </c>
      <c r="J619" s="96" t="s">
        <v>1351</v>
      </c>
      <c r="K619" s="96">
        <v>2040.0</v>
      </c>
      <c r="L619" s="96" t="s">
        <v>41</v>
      </c>
      <c r="M619" s="96" t="s">
        <v>1147</v>
      </c>
      <c r="O619" s="96" t="s">
        <v>1664</v>
      </c>
      <c r="P619" s="96" t="s">
        <v>1564</v>
      </c>
      <c r="Q619" s="96" t="s">
        <v>1610</v>
      </c>
      <c r="R619" s="96" t="s">
        <v>1594</v>
      </c>
      <c r="S619" s="96" t="s">
        <v>3195</v>
      </c>
      <c r="T619" s="96" t="s">
        <v>1568</v>
      </c>
    </row>
    <row r="620" ht="14.25" customHeight="1">
      <c r="A620" s="96" t="s">
        <v>3196</v>
      </c>
      <c r="D620" s="96" t="s">
        <v>1350</v>
      </c>
      <c r="E620" s="96" t="s">
        <v>1561</v>
      </c>
      <c r="F620" s="96">
        <v>2030.0</v>
      </c>
      <c r="J620" s="96" t="s">
        <v>1147</v>
      </c>
      <c r="L620" s="96" t="s">
        <v>1562</v>
      </c>
      <c r="M620" s="96" t="s">
        <v>1147</v>
      </c>
      <c r="O620" s="96" t="s">
        <v>1717</v>
      </c>
      <c r="P620" s="96" t="s">
        <v>1609</v>
      </c>
      <c r="Q620" s="96" t="s">
        <v>1756</v>
      </c>
      <c r="R620" s="96" t="s">
        <v>1586</v>
      </c>
      <c r="S620" s="96" t="s">
        <v>3197</v>
      </c>
      <c r="T620" s="96" t="s">
        <v>1568</v>
      </c>
    </row>
    <row r="621" ht="14.25" customHeight="1">
      <c r="A621" s="96" t="s">
        <v>3198</v>
      </c>
      <c r="D621" s="96" t="s">
        <v>1350</v>
      </c>
      <c r="E621" s="96" t="s">
        <v>1561</v>
      </c>
      <c r="F621" s="96">
        <v>2030.0</v>
      </c>
      <c r="J621" s="96" t="s">
        <v>1147</v>
      </c>
      <c r="L621" s="96" t="s">
        <v>1562</v>
      </c>
      <c r="M621" s="96" t="s">
        <v>1147</v>
      </c>
      <c r="O621" s="96" t="s">
        <v>1703</v>
      </c>
      <c r="P621" s="96" t="s">
        <v>1564</v>
      </c>
      <c r="Q621" s="96" t="s">
        <v>1610</v>
      </c>
      <c r="R621" s="96" t="s">
        <v>1805</v>
      </c>
      <c r="S621" s="96" t="s">
        <v>3199</v>
      </c>
      <c r="T621" s="96" t="s">
        <v>1568</v>
      </c>
    </row>
    <row r="622" ht="14.25" customHeight="1">
      <c r="A622" s="96" t="s">
        <v>3200</v>
      </c>
      <c r="D622" s="96" t="s">
        <v>1350</v>
      </c>
      <c r="E622" s="96" t="s">
        <v>1561</v>
      </c>
      <c r="F622" s="96">
        <v>2030.0</v>
      </c>
      <c r="J622" s="96" t="s">
        <v>1147</v>
      </c>
      <c r="L622" s="96" t="s">
        <v>1562</v>
      </c>
      <c r="M622" s="96" t="s">
        <v>1147</v>
      </c>
      <c r="O622" s="96" t="s">
        <v>1620</v>
      </c>
      <c r="P622" s="96" t="s">
        <v>1564</v>
      </c>
      <c r="Q622" s="96" t="s">
        <v>1652</v>
      </c>
      <c r="R622" s="96" t="s">
        <v>1648</v>
      </c>
      <c r="S622" s="96" t="s">
        <v>3201</v>
      </c>
      <c r="T622" s="96" t="s">
        <v>1568</v>
      </c>
    </row>
    <row r="623" ht="14.25" customHeight="1">
      <c r="A623" s="96" t="s">
        <v>3202</v>
      </c>
      <c r="B623" s="96" t="s">
        <v>3203</v>
      </c>
      <c r="D623" s="96" t="s">
        <v>1355</v>
      </c>
      <c r="J623" s="96" t="s">
        <v>1147</v>
      </c>
      <c r="L623" s="96" t="s">
        <v>41</v>
      </c>
      <c r="M623" s="96" t="s">
        <v>1147</v>
      </c>
      <c r="O623" s="96" t="s">
        <v>1901</v>
      </c>
      <c r="P623" s="96" t="s">
        <v>1564</v>
      </c>
      <c r="Q623" s="96" t="s">
        <v>1610</v>
      </c>
      <c r="R623" s="96" t="s">
        <v>1586</v>
      </c>
    </row>
    <row r="624" ht="14.25" customHeight="1">
      <c r="A624" s="96" t="s">
        <v>3204</v>
      </c>
      <c r="D624" s="96" t="s">
        <v>1355</v>
      </c>
      <c r="J624" s="96" t="s">
        <v>1147</v>
      </c>
      <c r="L624" s="96" t="s">
        <v>41</v>
      </c>
      <c r="M624" s="96" t="s">
        <v>1147</v>
      </c>
      <c r="O624" s="96" t="s">
        <v>1812</v>
      </c>
      <c r="P624" s="96" t="s">
        <v>1564</v>
      </c>
      <c r="Q624" s="96" t="s">
        <v>1639</v>
      </c>
      <c r="R624" s="96" t="s">
        <v>1581</v>
      </c>
    </row>
    <row r="625" ht="14.25" customHeight="1">
      <c r="A625" s="96" t="s">
        <v>3205</v>
      </c>
      <c r="D625" s="96" t="s">
        <v>1355</v>
      </c>
      <c r="J625" s="96" t="s">
        <v>1351</v>
      </c>
      <c r="L625" s="96" t="s">
        <v>41</v>
      </c>
      <c r="M625" s="96" t="s">
        <v>1147</v>
      </c>
      <c r="O625" s="96" t="s">
        <v>2272</v>
      </c>
      <c r="P625" s="96" t="s">
        <v>1609</v>
      </c>
      <c r="Q625" s="96" t="s">
        <v>1675</v>
      </c>
      <c r="R625" s="96" t="s">
        <v>1605</v>
      </c>
    </row>
    <row r="626" ht="14.25" customHeight="1">
      <c r="A626" s="96" t="s">
        <v>3206</v>
      </c>
      <c r="D626" s="96" t="s">
        <v>1350</v>
      </c>
      <c r="E626" s="96" t="s">
        <v>1561</v>
      </c>
      <c r="F626" s="96">
        <v>2030.0</v>
      </c>
      <c r="J626" s="96" t="s">
        <v>1147</v>
      </c>
      <c r="L626" s="96" t="s">
        <v>1562</v>
      </c>
      <c r="M626" s="96" t="s">
        <v>1147</v>
      </c>
      <c r="O626" s="96" t="s">
        <v>1717</v>
      </c>
      <c r="P626" s="96" t="s">
        <v>1609</v>
      </c>
      <c r="Q626" s="96" t="s">
        <v>1573</v>
      </c>
      <c r="R626" s="96" t="s">
        <v>1676</v>
      </c>
      <c r="S626" s="96" t="s">
        <v>3207</v>
      </c>
      <c r="T626" s="96" t="s">
        <v>1568</v>
      </c>
    </row>
    <row r="627" ht="14.25" customHeight="1">
      <c r="A627" s="96" t="s">
        <v>3208</v>
      </c>
      <c r="B627" s="96" t="s">
        <v>3209</v>
      </c>
      <c r="C627" s="96" t="s">
        <v>3210</v>
      </c>
      <c r="D627" s="96" t="s">
        <v>1372</v>
      </c>
      <c r="J627" s="96" t="s">
        <v>1351</v>
      </c>
      <c r="L627" s="96" t="s">
        <v>41</v>
      </c>
      <c r="M627" s="96" t="s">
        <v>1351</v>
      </c>
      <c r="N627" s="96" t="s">
        <v>1757</v>
      </c>
      <c r="O627" s="96" t="s">
        <v>2054</v>
      </c>
      <c r="P627" s="96" t="s">
        <v>1579</v>
      </c>
      <c r="Q627" s="96" t="s">
        <v>1639</v>
      </c>
      <c r="R627" s="96" t="s">
        <v>1757</v>
      </c>
    </row>
    <row r="628" ht="14.25" customHeight="1">
      <c r="A628" s="96" t="s">
        <v>3211</v>
      </c>
      <c r="D628" s="96" t="s">
        <v>1355</v>
      </c>
      <c r="J628" s="96" t="s">
        <v>1351</v>
      </c>
      <c r="L628" s="96" t="s">
        <v>41</v>
      </c>
      <c r="M628" s="96" t="s">
        <v>1147</v>
      </c>
      <c r="O628" s="96" t="s">
        <v>1684</v>
      </c>
      <c r="P628" s="96" t="s">
        <v>1564</v>
      </c>
      <c r="Q628" s="96" t="s">
        <v>1685</v>
      </c>
      <c r="R628" s="96" t="s">
        <v>1566</v>
      </c>
    </row>
    <row r="629" ht="14.25" customHeight="1">
      <c r="A629" s="96" t="s">
        <v>3212</v>
      </c>
      <c r="D629" s="96" t="s">
        <v>1350</v>
      </c>
      <c r="E629" s="96" t="s">
        <v>1561</v>
      </c>
      <c r="F629" s="96" t="s">
        <v>2622</v>
      </c>
      <c r="G629" s="96" t="s">
        <v>1350</v>
      </c>
      <c r="H629" s="96" t="s">
        <v>1561</v>
      </c>
      <c r="I629" s="96">
        <v>2046.0</v>
      </c>
      <c r="J629" s="96" t="s">
        <v>1351</v>
      </c>
      <c r="K629" s="96">
        <v>2046.0</v>
      </c>
      <c r="L629" s="96" t="s">
        <v>41</v>
      </c>
      <c r="M629" s="96" t="s">
        <v>1351</v>
      </c>
      <c r="N629" s="96" t="s">
        <v>1623</v>
      </c>
      <c r="O629" s="96" t="s">
        <v>1578</v>
      </c>
      <c r="P629" s="96" t="s">
        <v>1579</v>
      </c>
      <c r="Q629" s="96" t="s">
        <v>1573</v>
      </c>
      <c r="R629" s="96" t="s">
        <v>1623</v>
      </c>
      <c r="S629" s="96" t="s">
        <v>3213</v>
      </c>
      <c r="T629" s="96" t="s">
        <v>1568</v>
      </c>
    </row>
    <row r="630" ht="14.25" customHeight="1">
      <c r="A630" s="96" t="s">
        <v>3214</v>
      </c>
      <c r="B630" s="96" t="s">
        <v>3215</v>
      </c>
      <c r="C630" s="96" t="s">
        <v>3216</v>
      </c>
      <c r="D630" s="96" t="s">
        <v>1350</v>
      </c>
      <c r="E630" s="96" t="s">
        <v>1570</v>
      </c>
      <c r="F630" s="96">
        <v>2035.0</v>
      </c>
      <c r="J630" s="96" t="s">
        <v>1147</v>
      </c>
      <c r="L630" s="96" t="s">
        <v>41</v>
      </c>
      <c r="M630" s="96" t="s">
        <v>1147</v>
      </c>
      <c r="N630" s="96" t="s">
        <v>2098</v>
      </c>
      <c r="O630" s="96" t="s">
        <v>1584</v>
      </c>
      <c r="P630" s="96" t="s">
        <v>1564</v>
      </c>
      <c r="Q630" s="96" t="s">
        <v>1665</v>
      </c>
      <c r="R630" s="96" t="s">
        <v>2098</v>
      </c>
      <c r="S630" s="96" t="s">
        <v>3217</v>
      </c>
      <c r="T630" s="96" t="s">
        <v>1576</v>
      </c>
    </row>
    <row r="631" ht="14.25" customHeight="1">
      <c r="A631" s="96" t="s">
        <v>3218</v>
      </c>
      <c r="B631" s="96" t="s">
        <v>3219</v>
      </c>
      <c r="C631" s="96" t="s">
        <v>3220</v>
      </c>
      <c r="D631" s="96" t="s">
        <v>1350</v>
      </c>
      <c r="E631" s="96" t="s">
        <v>1561</v>
      </c>
      <c r="F631" s="96">
        <v>2030.0</v>
      </c>
      <c r="J631" s="96" t="s">
        <v>1147</v>
      </c>
      <c r="L631" s="96" t="s">
        <v>41</v>
      </c>
      <c r="M631" s="96" t="s">
        <v>1147</v>
      </c>
      <c r="O631" s="96" t="s">
        <v>1741</v>
      </c>
      <c r="P631" s="96" t="s">
        <v>1564</v>
      </c>
      <c r="Q631" s="96" t="s">
        <v>1756</v>
      </c>
      <c r="R631" s="96" t="s">
        <v>1621</v>
      </c>
      <c r="S631" s="96" t="s">
        <v>1368</v>
      </c>
      <c r="T631" s="96" t="s">
        <v>1568</v>
      </c>
    </row>
    <row r="632" ht="14.25" customHeight="1">
      <c r="A632" s="96" t="s">
        <v>3221</v>
      </c>
      <c r="C632" s="96" t="s">
        <v>3222</v>
      </c>
      <c r="D632" s="96" t="s">
        <v>1355</v>
      </c>
      <c r="J632" s="96" t="s">
        <v>1351</v>
      </c>
      <c r="L632" s="96" t="s">
        <v>41</v>
      </c>
      <c r="M632" s="96" t="s">
        <v>1351</v>
      </c>
      <c r="N632" s="96" t="s">
        <v>1841</v>
      </c>
      <c r="O632" s="96" t="s">
        <v>1614</v>
      </c>
      <c r="P632" s="96" t="s">
        <v>1609</v>
      </c>
      <c r="Q632" s="96" t="s">
        <v>1675</v>
      </c>
      <c r="R632" s="96" t="s">
        <v>1841</v>
      </c>
    </row>
    <row r="633" ht="14.25" customHeight="1">
      <c r="A633" s="96" t="s">
        <v>3223</v>
      </c>
      <c r="D633" s="96" t="s">
        <v>1372</v>
      </c>
      <c r="J633" s="96" t="s">
        <v>1351</v>
      </c>
      <c r="L633" s="96" t="s">
        <v>41</v>
      </c>
      <c r="M633" s="96" t="s">
        <v>1351</v>
      </c>
      <c r="N633" s="96" t="s">
        <v>1621</v>
      </c>
      <c r="O633" s="96" t="s">
        <v>2314</v>
      </c>
      <c r="P633" s="96" t="s">
        <v>1609</v>
      </c>
      <c r="Q633" s="96" t="s">
        <v>2015</v>
      </c>
      <c r="R633" s="96" t="s">
        <v>1621</v>
      </c>
    </row>
    <row r="634" ht="14.25" customHeight="1">
      <c r="A634" s="96" t="s">
        <v>3224</v>
      </c>
      <c r="B634" s="96" t="s">
        <v>3225</v>
      </c>
      <c r="C634" s="96" t="s">
        <v>3226</v>
      </c>
      <c r="D634" s="96" t="s">
        <v>1350</v>
      </c>
      <c r="E634" s="96" t="s">
        <v>1561</v>
      </c>
      <c r="F634" s="96" t="s">
        <v>3227</v>
      </c>
      <c r="G634" s="96" t="s">
        <v>1350</v>
      </c>
      <c r="H634" s="96" t="s">
        <v>1561</v>
      </c>
      <c r="I634" s="96" t="s">
        <v>1403</v>
      </c>
      <c r="J634" s="96" t="s">
        <v>1351</v>
      </c>
      <c r="K634" s="96" t="s">
        <v>1403</v>
      </c>
      <c r="L634" s="96" t="s">
        <v>41</v>
      </c>
      <c r="M634" s="96" t="s">
        <v>1351</v>
      </c>
      <c r="N634" s="96" t="s">
        <v>2363</v>
      </c>
      <c r="O634" s="96" t="s">
        <v>1584</v>
      </c>
      <c r="P634" s="96" t="s">
        <v>1564</v>
      </c>
      <c r="Q634" s="96" t="s">
        <v>1610</v>
      </c>
      <c r="R634" s="96" t="s">
        <v>1594</v>
      </c>
      <c r="S634" s="96" t="s">
        <v>3228</v>
      </c>
      <c r="T634" s="96" t="s">
        <v>1568</v>
      </c>
    </row>
    <row r="635" ht="14.25" customHeight="1">
      <c r="A635" s="96" t="s">
        <v>3229</v>
      </c>
      <c r="D635" s="96" t="s">
        <v>1350</v>
      </c>
      <c r="E635" s="96" t="s">
        <v>1561</v>
      </c>
      <c r="F635" s="96">
        <v>2030.0</v>
      </c>
      <c r="J635" s="96" t="s">
        <v>1147</v>
      </c>
      <c r="L635" s="96" t="s">
        <v>1562</v>
      </c>
      <c r="M635" s="96" t="s">
        <v>1147</v>
      </c>
      <c r="O635" s="96" t="s">
        <v>1717</v>
      </c>
      <c r="P635" s="96" t="s">
        <v>1609</v>
      </c>
      <c r="Q635" s="96" t="s">
        <v>1948</v>
      </c>
      <c r="R635" s="96" t="s">
        <v>1656</v>
      </c>
      <c r="S635" s="96" t="s">
        <v>3230</v>
      </c>
      <c r="T635" s="96" t="s">
        <v>1568</v>
      </c>
    </row>
    <row r="636" ht="14.25" customHeight="1">
      <c r="A636" s="96" t="s">
        <v>3231</v>
      </c>
      <c r="D636" s="96" t="s">
        <v>1355</v>
      </c>
      <c r="J636" s="96" t="s">
        <v>1351</v>
      </c>
      <c r="L636" s="96" t="s">
        <v>41</v>
      </c>
      <c r="M636" s="96" t="s">
        <v>1351</v>
      </c>
      <c r="N636" s="96" t="s">
        <v>1926</v>
      </c>
      <c r="O636" s="96" t="s">
        <v>1713</v>
      </c>
      <c r="P636" s="96" t="s">
        <v>1564</v>
      </c>
      <c r="Q636" s="96" t="s">
        <v>1593</v>
      </c>
      <c r="R636" s="96" t="s">
        <v>1926</v>
      </c>
    </row>
    <row r="637" ht="14.25" customHeight="1">
      <c r="A637" s="96" t="s">
        <v>3232</v>
      </c>
      <c r="C637" s="96" t="s">
        <v>3233</v>
      </c>
      <c r="D637" s="96" t="s">
        <v>1350</v>
      </c>
      <c r="E637" s="96" t="s">
        <v>1561</v>
      </c>
      <c r="F637" s="96">
        <v>2030.0</v>
      </c>
      <c r="J637" s="96" t="s">
        <v>1147</v>
      </c>
      <c r="L637" s="96" t="s">
        <v>41</v>
      </c>
      <c r="M637" s="96" t="s">
        <v>1147</v>
      </c>
      <c r="O637" s="96" t="s">
        <v>1845</v>
      </c>
      <c r="P637" s="96" t="s">
        <v>1564</v>
      </c>
      <c r="Q637" s="96" t="s">
        <v>2005</v>
      </c>
      <c r="R637" s="96" t="s">
        <v>1566</v>
      </c>
      <c r="S637" s="96" t="s">
        <v>3234</v>
      </c>
      <c r="T637" s="96" t="s">
        <v>1568</v>
      </c>
    </row>
    <row r="638" ht="14.25" customHeight="1">
      <c r="A638" s="96" t="s">
        <v>3235</v>
      </c>
      <c r="B638" s="96" t="s">
        <v>3236</v>
      </c>
      <c r="C638" s="96" t="s">
        <v>3237</v>
      </c>
      <c r="D638" s="96" t="s">
        <v>1350</v>
      </c>
      <c r="E638" s="96" t="s">
        <v>1561</v>
      </c>
      <c r="F638" s="96">
        <v>2025.0</v>
      </c>
      <c r="J638" s="96" t="s">
        <v>1351</v>
      </c>
      <c r="L638" s="96" t="s">
        <v>41</v>
      </c>
      <c r="M638" s="96" t="s">
        <v>1351</v>
      </c>
      <c r="N638" s="96" t="s">
        <v>1986</v>
      </c>
      <c r="O638" s="96" t="s">
        <v>1703</v>
      </c>
      <c r="P638" s="96" t="s">
        <v>1564</v>
      </c>
      <c r="Q638" s="96" t="s">
        <v>1610</v>
      </c>
      <c r="R638" s="96" t="s">
        <v>1903</v>
      </c>
      <c r="S638" s="96" t="s">
        <v>3238</v>
      </c>
      <c r="T638" s="96" t="s">
        <v>1568</v>
      </c>
    </row>
    <row r="639" ht="14.25" customHeight="1">
      <c r="A639" s="96" t="s">
        <v>3239</v>
      </c>
      <c r="D639" s="96" t="s">
        <v>1350</v>
      </c>
      <c r="E639" s="96" t="s">
        <v>1561</v>
      </c>
      <c r="F639" s="96">
        <v>2030.0</v>
      </c>
      <c r="J639" s="96" t="s">
        <v>1147</v>
      </c>
      <c r="L639" s="96" t="s">
        <v>41</v>
      </c>
      <c r="M639" s="96" t="s">
        <v>1147</v>
      </c>
      <c r="O639" s="96" t="s">
        <v>1703</v>
      </c>
      <c r="P639" s="96" t="s">
        <v>1564</v>
      </c>
      <c r="Q639" s="96" t="s">
        <v>2114</v>
      </c>
      <c r="R639" s="96" t="s">
        <v>1566</v>
      </c>
      <c r="S639" s="96" t="s">
        <v>3240</v>
      </c>
      <c r="T639" s="96" t="s">
        <v>1568</v>
      </c>
    </row>
    <row r="640" ht="14.25" customHeight="1">
      <c r="A640" s="96" t="s">
        <v>3241</v>
      </c>
      <c r="B640" s="96" t="s">
        <v>3242</v>
      </c>
      <c r="C640" s="96" t="s">
        <v>3243</v>
      </c>
      <c r="D640" s="96" t="s">
        <v>1350</v>
      </c>
      <c r="E640" s="96" t="s">
        <v>1561</v>
      </c>
      <c r="F640" s="96">
        <v>2030.0</v>
      </c>
      <c r="G640" s="96" t="s">
        <v>1350</v>
      </c>
      <c r="H640" s="96" t="s">
        <v>1561</v>
      </c>
      <c r="I640" s="96">
        <v>2050.0</v>
      </c>
      <c r="J640" s="96" t="s">
        <v>1351</v>
      </c>
      <c r="K640" s="96">
        <v>2050.0</v>
      </c>
      <c r="L640" s="96" t="s">
        <v>41</v>
      </c>
      <c r="M640" s="96" t="s">
        <v>1351</v>
      </c>
      <c r="N640" s="96" t="s">
        <v>1673</v>
      </c>
      <c r="O640" s="96" t="s">
        <v>1829</v>
      </c>
      <c r="P640" s="96" t="s">
        <v>1564</v>
      </c>
      <c r="Q640" s="96" t="s">
        <v>1565</v>
      </c>
      <c r="R640" s="96" t="s">
        <v>1605</v>
      </c>
      <c r="S640" s="96" t="s">
        <v>3244</v>
      </c>
      <c r="T640" s="96" t="s">
        <v>1568</v>
      </c>
    </row>
    <row r="641" ht="14.25" customHeight="1">
      <c r="A641" s="96" t="s">
        <v>3245</v>
      </c>
      <c r="B641" s="96" t="s">
        <v>3246</v>
      </c>
      <c r="C641" s="96" t="s">
        <v>3247</v>
      </c>
      <c r="D641" s="96" t="s">
        <v>1350</v>
      </c>
      <c r="E641" s="96" t="s">
        <v>1561</v>
      </c>
      <c r="F641" s="96">
        <v>2030.0</v>
      </c>
      <c r="J641" s="96" t="s">
        <v>1147</v>
      </c>
      <c r="L641" s="96" t="s">
        <v>41</v>
      </c>
      <c r="M641" s="96" t="s">
        <v>1351</v>
      </c>
      <c r="N641" s="96" t="s">
        <v>1619</v>
      </c>
      <c r="O641" s="96" t="s">
        <v>1672</v>
      </c>
      <c r="P641" s="96" t="s">
        <v>1564</v>
      </c>
      <c r="Q641" s="96" t="s">
        <v>1590</v>
      </c>
      <c r="R641" s="96" t="s">
        <v>1656</v>
      </c>
      <c r="S641" s="96" t="s">
        <v>3248</v>
      </c>
      <c r="T641" s="96" t="s">
        <v>1568</v>
      </c>
    </row>
    <row r="642" ht="14.25" customHeight="1">
      <c r="A642" s="96" t="s">
        <v>3249</v>
      </c>
      <c r="B642" s="96" t="s">
        <v>3250</v>
      </c>
      <c r="C642" s="96" t="s">
        <v>3251</v>
      </c>
      <c r="D642" s="96" t="s">
        <v>1355</v>
      </c>
      <c r="J642" s="96" t="s">
        <v>1351</v>
      </c>
      <c r="L642" s="96" t="s">
        <v>41</v>
      </c>
      <c r="M642" s="96" t="s">
        <v>1147</v>
      </c>
      <c r="O642" s="96" t="s">
        <v>1741</v>
      </c>
      <c r="P642" s="96" t="s">
        <v>1564</v>
      </c>
      <c r="Q642" s="96" t="s">
        <v>1652</v>
      </c>
      <c r="R642" s="96" t="s">
        <v>1566</v>
      </c>
    </row>
    <row r="643" ht="14.25" customHeight="1">
      <c r="A643" s="96" t="s">
        <v>3252</v>
      </c>
      <c r="D643" s="96" t="s">
        <v>1350</v>
      </c>
      <c r="E643" s="96" t="s">
        <v>1561</v>
      </c>
      <c r="F643" s="96">
        <v>2030.0</v>
      </c>
      <c r="J643" s="96" t="s">
        <v>1147</v>
      </c>
      <c r="L643" s="96" t="s">
        <v>1562</v>
      </c>
      <c r="M643" s="96" t="s">
        <v>1147</v>
      </c>
      <c r="O643" s="96" t="s">
        <v>3253</v>
      </c>
      <c r="P643" s="96" t="s">
        <v>1572</v>
      </c>
      <c r="Q643" s="96" t="s">
        <v>1652</v>
      </c>
      <c r="R643" s="96" t="s">
        <v>1805</v>
      </c>
      <c r="S643" s="96" t="s">
        <v>3254</v>
      </c>
      <c r="T643" s="96" t="s">
        <v>1568</v>
      </c>
    </row>
    <row r="644" ht="14.25" customHeight="1">
      <c r="A644" s="96" t="s">
        <v>3255</v>
      </c>
      <c r="C644" s="96" t="s">
        <v>3256</v>
      </c>
      <c r="D644" s="96" t="s">
        <v>1355</v>
      </c>
      <c r="J644" s="96" t="s">
        <v>1147</v>
      </c>
      <c r="L644" s="96" t="s">
        <v>41</v>
      </c>
      <c r="M644" s="96" t="s">
        <v>1147</v>
      </c>
      <c r="O644" s="96" t="s">
        <v>1741</v>
      </c>
      <c r="P644" s="96" t="s">
        <v>1564</v>
      </c>
      <c r="Q644" s="96" t="s">
        <v>1593</v>
      </c>
      <c r="R644" s="96" t="s">
        <v>1566</v>
      </c>
    </row>
    <row r="645" ht="14.25" customHeight="1">
      <c r="A645" s="96" t="s">
        <v>3257</v>
      </c>
      <c r="B645" s="96" t="s">
        <v>3258</v>
      </c>
      <c r="C645" s="96" t="s">
        <v>3259</v>
      </c>
      <c r="D645" s="96" t="s">
        <v>1355</v>
      </c>
      <c r="J645" s="96" t="s">
        <v>1147</v>
      </c>
      <c r="L645" s="96" t="s">
        <v>41</v>
      </c>
      <c r="M645" s="96" t="s">
        <v>1147</v>
      </c>
      <c r="O645" s="96" t="s">
        <v>1703</v>
      </c>
      <c r="P645" s="96" t="s">
        <v>1564</v>
      </c>
      <c r="Q645" s="96" t="s">
        <v>1610</v>
      </c>
      <c r="R645" s="96" t="s">
        <v>1623</v>
      </c>
    </row>
    <row r="646" ht="14.25" customHeight="1">
      <c r="A646" s="96" t="s">
        <v>3260</v>
      </c>
      <c r="B646" s="96" t="s">
        <v>3261</v>
      </c>
      <c r="C646" s="96" t="s">
        <v>3262</v>
      </c>
      <c r="D646" s="96" t="s">
        <v>1350</v>
      </c>
      <c r="E646" s="96" t="s">
        <v>1561</v>
      </c>
      <c r="F646" s="96">
        <v>2030.0</v>
      </c>
      <c r="J646" s="96" t="s">
        <v>1147</v>
      </c>
      <c r="L646" s="96" t="s">
        <v>41</v>
      </c>
      <c r="M646" s="96" t="s">
        <v>1147</v>
      </c>
      <c r="O646" s="96" t="s">
        <v>1703</v>
      </c>
      <c r="P646" s="96" t="s">
        <v>1564</v>
      </c>
      <c r="Q646" s="96" t="s">
        <v>1820</v>
      </c>
      <c r="R646" s="96" t="s">
        <v>1712</v>
      </c>
      <c r="S646" s="96" t="s">
        <v>3263</v>
      </c>
      <c r="T646" s="96" t="s">
        <v>1568</v>
      </c>
    </row>
    <row r="647" ht="14.25" customHeight="1">
      <c r="A647" s="96" t="s">
        <v>3264</v>
      </c>
      <c r="B647" s="96" t="s">
        <v>3265</v>
      </c>
      <c r="C647" s="96" t="s">
        <v>3266</v>
      </c>
      <c r="D647" s="96" t="s">
        <v>1350</v>
      </c>
      <c r="E647" s="96" t="s">
        <v>1721</v>
      </c>
      <c r="F647" s="96">
        <v>2025.0</v>
      </c>
      <c r="J647" s="96" t="s">
        <v>1147</v>
      </c>
      <c r="L647" s="96" t="s">
        <v>41</v>
      </c>
      <c r="M647" s="96" t="s">
        <v>1147</v>
      </c>
      <c r="O647" s="96" t="s">
        <v>1602</v>
      </c>
      <c r="P647" s="96" t="s">
        <v>1603</v>
      </c>
      <c r="Q647" s="96" t="s">
        <v>2099</v>
      </c>
      <c r="R647" s="96" t="s">
        <v>3267</v>
      </c>
      <c r="S647" s="96" t="s">
        <v>3268</v>
      </c>
      <c r="T647" s="96" t="s">
        <v>1725</v>
      </c>
    </row>
    <row r="648" ht="14.25" customHeight="1">
      <c r="A648" s="96" t="s">
        <v>3269</v>
      </c>
      <c r="B648" s="96" t="s">
        <v>3270</v>
      </c>
      <c r="C648" s="96" t="s">
        <v>3271</v>
      </c>
      <c r="D648" s="96" t="s">
        <v>1355</v>
      </c>
      <c r="J648" s="96" t="s">
        <v>1147</v>
      </c>
      <c r="L648" s="96" t="s">
        <v>41</v>
      </c>
      <c r="M648" s="96" t="s">
        <v>1147</v>
      </c>
      <c r="O648" s="96" t="s">
        <v>1717</v>
      </c>
      <c r="P648" s="96" t="s">
        <v>1609</v>
      </c>
      <c r="Q648" s="96" t="s">
        <v>1610</v>
      </c>
      <c r="R648" s="96" t="s">
        <v>1644</v>
      </c>
    </row>
    <row r="649" ht="14.25" customHeight="1">
      <c r="A649" s="96" t="s">
        <v>3272</v>
      </c>
      <c r="D649" s="96" t="s">
        <v>1350</v>
      </c>
      <c r="E649" s="96" t="s">
        <v>1561</v>
      </c>
      <c r="F649" s="96">
        <v>2030.0</v>
      </c>
      <c r="G649" s="96" t="s">
        <v>1350</v>
      </c>
      <c r="H649" s="96" t="s">
        <v>1561</v>
      </c>
      <c r="I649" s="96">
        <v>2040.0</v>
      </c>
      <c r="J649" s="96" t="s">
        <v>1351</v>
      </c>
      <c r="K649" s="96">
        <v>2040.0</v>
      </c>
      <c r="L649" s="96" t="s">
        <v>1562</v>
      </c>
      <c r="M649" s="96" t="s">
        <v>1147</v>
      </c>
      <c r="O649" s="96" t="s">
        <v>1584</v>
      </c>
      <c r="P649" s="96" t="s">
        <v>1564</v>
      </c>
      <c r="Q649" s="96" t="s">
        <v>1610</v>
      </c>
      <c r="R649" s="96" t="s">
        <v>1566</v>
      </c>
      <c r="S649" s="96" t="s">
        <v>3273</v>
      </c>
      <c r="T649" s="96" t="s">
        <v>1568</v>
      </c>
    </row>
    <row r="650" ht="14.25" customHeight="1">
      <c r="A650" s="96" t="s">
        <v>3274</v>
      </c>
      <c r="D650" s="96" t="s">
        <v>1355</v>
      </c>
      <c r="J650" s="96" t="s">
        <v>1351</v>
      </c>
      <c r="L650" s="96" t="s">
        <v>41</v>
      </c>
      <c r="M650" s="96" t="s">
        <v>1351</v>
      </c>
      <c r="N650" s="96" t="s">
        <v>1841</v>
      </c>
      <c r="O650" s="96" t="s">
        <v>1584</v>
      </c>
      <c r="P650" s="96" t="s">
        <v>1564</v>
      </c>
      <c r="Q650" s="96" t="s">
        <v>1897</v>
      </c>
      <c r="R650" s="96" t="s">
        <v>1841</v>
      </c>
    </row>
    <row r="651" ht="14.25" customHeight="1">
      <c r="A651" s="96" t="s">
        <v>3275</v>
      </c>
      <c r="D651" s="96" t="s">
        <v>1350</v>
      </c>
      <c r="E651" s="96" t="s">
        <v>1561</v>
      </c>
      <c r="F651" s="96">
        <v>2030.0</v>
      </c>
      <c r="J651" s="96" t="s">
        <v>1147</v>
      </c>
      <c r="L651" s="96" t="s">
        <v>1562</v>
      </c>
      <c r="M651" s="96" t="s">
        <v>1147</v>
      </c>
      <c r="O651" s="96" t="s">
        <v>1578</v>
      </c>
      <c r="P651" s="96" t="s">
        <v>1579</v>
      </c>
      <c r="Q651" s="96" t="s">
        <v>1580</v>
      </c>
      <c r="R651" s="96" t="s">
        <v>1793</v>
      </c>
      <c r="S651" s="96" t="s">
        <v>3276</v>
      </c>
      <c r="T651" s="96" t="s">
        <v>1568</v>
      </c>
    </row>
    <row r="652" ht="14.25" customHeight="1">
      <c r="A652" s="96" t="s">
        <v>3277</v>
      </c>
      <c r="B652" s="96" t="s">
        <v>3278</v>
      </c>
      <c r="C652" s="96" t="s">
        <v>3279</v>
      </c>
      <c r="D652" s="96" t="s">
        <v>1372</v>
      </c>
      <c r="J652" s="96" t="s">
        <v>1351</v>
      </c>
      <c r="L652" s="96" t="s">
        <v>41</v>
      </c>
      <c r="M652" s="96" t="s">
        <v>1351</v>
      </c>
      <c r="N652" s="96" t="s">
        <v>1846</v>
      </c>
      <c r="O652" s="96" t="s">
        <v>1764</v>
      </c>
      <c r="P652" s="96" t="s">
        <v>1564</v>
      </c>
      <c r="Q652" s="96" t="s">
        <v>1655</v>
      </c>
      <c r="R652" s="96" t="s">
        <v>1846</v>
      </c>
    </row>
    <row r="653" ht="14.25" customHeight="1">
      <c r="A653" s="96" t="s">
        <v>3280</v>
      </c>
      <c r="D653" s="96" t="s">
        <v>1350</v>
      </c>
      <c r="E653" s="96" t="s">
        <v>1561</v>
      </c>
      <c r="F653" s="96">
        <v>2030.0</v>
      </c>
      <c r="G653" s="96" t="s">
        <v>1350</v>
      </c>
      <c r="H653" s="96" t="s">
        <v>1561</v>
      </c>
      <c r="I653" s="96">
        <v>2050.0</v>
      </c>
      <c r="J653" s="96" t="s">
        <v>1351</v>
      </c>
      <c r="K653" s="96">
        <v>2050.0</v>
      </c>
      <c r="L653" s="96" t="s">
        <v>1562</v>
      </c>
      <c r="M653" s="96" t="s">
        <v>1351</v>
      </c>
      <c r="N653" s="96" t="s">
        <v>1591</v>
      </c>
      <c r="O653" s="96" t="s">
        <v>1584</v>
      </c>
      <c r="P653" s="96" t="s">
        <v>1564</v>
      </c>
      <c r="Q653" s="96" t="s">
        <v>1639</v>
      </c>
      <c r="R653" s="96" t="s">
        <v>1591</v>
      </c>
      <c r="S653" s="96" t="s">
        <v>3281</v>
      </c>
      <c r="T653" s="96" t="s">
        <v>1568</v>
      </c>
    </row>
    <row r="654" ht="14.25" customHeight="1">
      <c r="A654" s="96" t="s">
        <v>3282</v>
      </c>
      <c r="D654" s="96" t="s">
        <v>1355</v>
      </c>
      <c r="J654" s="96" t="s">
        <v>1351</v>
      </c>
      <c r="L654" s="96" t="s">
        <v>41</v>
      </c>
      <c r="M654" s="96" t="s">
        <v>1147</v>
      </c>
      <c r="O654" s="96" t="s">
        <v>1845</v>
      </c>
      <c r="P654" s="96" t="s">
        <v>1564</v>
      </c>
      <c r="Q654" s="96" t="s">
        <v>1573</v>
      </c>
      <c r="R654" s="96" t="s">
        <v>1793</v>
      </c>
    </row>
    <row r="655" ht="14.25" customHeight="1">
      <c r="A655" s="96" t="s">
        <v>3283</v>
      </c>
      <c r="B655" s="96" t="s">
        <v>3284</v>
      </c>
      <c r="C655" s="96" t="s">
        <v>3285</v>
      </c>
      <c r="D655" s="96" t="s">
        <v>1350</v>
      </c>
      <c r="E655" s="96" t="s">
        <v>1570</v>
      </c>
      <c r="F655" s="96">
        <v>2025.0</v>
      </c>
      <c r="J655" s="96" t="s">
        <v>1147</v>
      </c>
      <c r="L655" s="96" t="s">
        <v>41</v>
      </c>
      <c r="M655" s="96" t="s">
        <v>1147</v>
      </c>
      <c r="O655" s="96" t="s">
        <v>1857</v>
      </c>
      <c r="P655" s="96" t="s">
        <v>1609</v>
      </c>
      <c r="Q655" s="96" t="s">
        <v>1800</v>
      </c>
      <c r="R655" s="96" t="s">
        <v>1863</v>
      </c>
      <c r="S655" s="96" t="s">
        <v>3286</v>
      </c>
      <c r="T655" s="96" t="s">
        <v>1576</v>
      </c>
    </row>
    <row r="656" ht="14.25" customHeight="1">
      <c r="A656" s="96" t="s">
        <v>3287</v>
      </c>
      <c r="D656" s="96" t="s">
        <v>1350</v>
      </c>
      <c r="E656" s="96" t="s">
        <v>1561</v>
      </c>
      <c r="F656" s="96">
        <v>2030.0</v>
      </c>
      <c r="J656" s="96" t="s">
        <v>1147</v>
      </c>
      <c r="L656" s="96" t="s">
        <v>1562</v>
      </c>
      <c r="M656" s="96" t="s">
        <v>1147</v>
      </c>
      <c r="O656" s="96" t="s">
        <v>1741</v>
      </c>
      <c r="P656" s="96" t="s">
        <v>1564</v>
      </c>
      <c r="Q656" s="96" t="s">
        <v>1756</v>
      </c>
      <c r="R656" s="96" t="s">
        <v>1586</v>
      </c>
      <c r="S656" s="96" t="s">
        <v>3288</v>
      </c>
      <c r="T656" s="96" t="s">
        <v>1568</v>
      </c>
    </row>
    <row r="657" ht="14.25" customHeight="1">
      <c r="A657" s="96" t="s">
        <v>3289</v>
      </c>
      <c r="D657" s="96" t="s">
        <v>1355</v>
      </c>
      <c r="J657" s="96" t="s">
        <v>1351</v>
      </c>
      <c r="L657" s="96" t="s">
        <v>41</v>
      </c>
      <c r="M657" s="96" t="s">
        <v>1147</v>
      </c>
      <c r="O657" s="96" t="s">
        <v>1857</v>
      </c>
      <c r="P657" s="96" t="s">
        <v>1609</v>
      </c>
      <c r="Q657" s="96" t="s">
        <v>1800</v>
      </c>
      <c r="R657" s="96" t="s">
        <v>1581</v>
      </c>
    </row>
    <row r="658" ht="14.25" customHeight="1">
      <c r="A658" s="96" t="s">
        <v>3290</v>
      </c>
      <c r="B658" s="96" t="s">
        <v>3291</v>
      </c>
      <c r="D658" s="96" t="s">
        <v>1355</v>
      </c>
      <c r="J658" s="96" t="s">
        <v>1351</v>
      </c>
      <c r="L658" s="96" t="s">
        <v>41</v>
      </c>
      <c r="M658" s="96" t="s">
        <v>1147</v>
      </c>
      <c r="O658" s="96" t="s">
        <v>1791</v>
      </c>
      <c r="P658" s="96" t="s">
        <v>1609</v>
      </c>
      <c r="Q658" s="96" t="s">
        <v>1754</v>
      </c>
      <c r="R658" s="96" t="s">
        <v>1712</v>
      </c>
    </row>
    <row r="659" ht="14.25" customHeight="1">
      <c r="A659" s="96" t="s">
        <v>3292</v>
      </c>
      <c r="B659" s="96" t="s">
        <v>3293</v>
      </c>
      <c r="C659" s="96" t="s">
        <v>3294</v>
      </c>
      <c r="D659" s="96" t="s">
        <v>1350</v>
      </c>
      <c r="E659" s="96" t="s">
        <v>1561</v>
      </c>
      <c r="F659" s="96">
        <v>2030.0</v>
      </c>
      <c r="J659" s="96" t="s">
        <v>1147</v>
      </c>
      <c r="L659" s="96" t="s">
        <v>41</v>
      </c>
      <c r="M659" s="96" t="s">
        <v>1351</v>
      </c>
      <c r="N659" s="96" t="s">
        <v>2181</v>
      </c>
      <c r="O659" s="96" t="s">
        <v>1845</v>
      </c>
      <c r="P659" s="96" t="s">
        <v>1564</v>
      </c>
      <c r="Q659" s="96" t="s">
        <v>1886</v>
      </c>
      <c r="R659" s="96" t="s">
        <v>1787</v>
      </c>
      <c r="S659" s="96" t="s">
        <v>3295</v>
      </c>
      <c r="T659" s="96" t="s">
        <v>1568</v>
      </c>
    </row>
    <row r="660" ht="14.25" customHeight="1">
      <c r="A660" s="96" t="s">
        <v>3296</v>
      </c>
      <c r="D660" s="96" t="s">
        <v>1350</v>
      </c>
      <c r="E660" s="96" t="s">
        <v>1561</v>
      </c>
      <c r="F660" s="96" t="s">
        <v>1628</v>
      </c>
      <c r="G660" s="96" t="s">
        <v>1350</v>
      </c>
      <c r="H660" s="96" t="s">
        <v>1561</v>
      </c>
      <c r="I660" s="96" t="s">
        <v>1366</v>
      </c>
      <c r="J660" s="96" t="s">
        <v>1351</v>
      </c>
      <c r="K660" s="96" t="s">
        <v>1366</v>
      </c>
      <c r="L660" s="96" t="s">
        <v>41</v>
      </c>
      <c r="M660" s="96" t="s">
        <v>1351</v>
      </c>
      <c r="N660" s="96" t="s">
        <v>1621</v>
      </c>
      <c r="O660" s="96" t="s">
        <v>1893</v>
      </c>
      <c r="P660" s="96" t="s">
        <v>1603</v>
      </c>
      <c r="Q660" s="96" t="s">
        <v>1665</v>
      </c>
      <c r="R660" s="96" t="s">
        <v>1631</v>
      </c>
      <c r="S660" s="96" t="s">
        <v>3297</v>
      </c>
      <c r="T660" s="96" t="s">
        <v>1568</v>
      </c>
    </row>
    <row r="661" ht="14.25" customHeight="1">
      <c r="A661" s="96" t="s">
        <v>3298</v>
      </c>
      <c r="D661" s="96" t="s">
        <v>1355</v>
      </c>
      <c r="J661" s="96" t="s">
        <v>1351</v>
      </c>
      <c r="L661" s="96" t="s">
        <v>41</v>
      </c>
      <c r="M661" s="96" t="s">
        <v>1147</v>
      </c>
      <c r="O661" s="96" t="s">
        <v>1584</v>
      </c>
      <c r="P661" s="96" t="s">
        <v>1564</v>
      </c>
      <c r="Q661" s="96" t="s">
        <v>2158</v>
      </c>
      <c r="R661" s="96" t="s">
        <v>1581</v>
      </c>
    </row>
    <row r="662" ht="14.25" customHeight="1">
      <c r="A662" s="96" t="s">
        <v>3299</v>
      </c>
      <c r="C662" s="96" t="s">
        <v>3300</v>
      </c>
      <c r="D662" s="96" t="s">
        <v>1355</v>
      </c>
      <c r="J662" s="96" t="s">
        <v>1147</v>
      </c>
      <c r="L662" s="96" t="s">
        <v>41</v>
      </c>
      <c r="M662" s="96" t="s">
        <v>1147</v>
      </c>
      <c r="O662" s="96" t="s">
        <v>1893</v>
      </c>
      <c r="P662" s="96" t="s">
        <v>1603</v>
      </c>
      <c r="Q662" s="96" t="s">
        <v>1565</v>
      </c>
      <c r="R662" s="96" t="s">
        <v>1623</v>
      </c>
    </row>
    <row r="663" ht="14.25" customHeight="1">
      <c r="A663" s="96" t="s">
        <v>3301</v>
      </c>
      <c r="B663" s="96" t="s">
        <v>3302</v>
      </c>
      <c r="C663" s="96" t="s">
        <v>3303</v>
      </c>
      <c r="D663" s="96" t="s">
        <v>1355</v>
      </c>
      <c r="J663" s="96" t="s">
        <v>1351</v>
      </c>
      <c r="L663" s="96" t="s">
        <v>1629</v>
      </c>
      <c r="M663" s="96" t="s">
        <v>1351</v>
      </c>
      <c r="N663" s="96" t="s">
        <v>2321</v>
      </c>
      <c r="O663" s="96" t="s">
        <v>1893</v>
      </c>
      <c r="P663" s="96" t="s">
        <v>1603</v>
      </c>
      <c r="Q663" s="96" t="s">
        <v>1630</v>
      </c>
      <c r="R663" s="96" t="s">
        <v>3304</v>
      </c>
      <c r="U663" s="96" t="s">
        <v>3305</v>
      </c>
    </row>
    <row r="664" ht="14.25" customHeight="1">
      <c r="A664" s="96" t="s">
        <v>3306</v>
      </c>
      <c r="C664" s="96" t="s">
        <v>3307</v>
      </c>
      <c r="D664" s="96" t="s">
        <v>1350</v>
      </c>
      <c r="E664" s="96" t="s">
        <v>1570</v>
      </c>
      <c r="F664" s="96">
        <v>2025.0</v>
      </c>
      <c r="J664" s="96" t="s">
        <v>1147</v>
      </c>
      <c r="L664" s="96" t="s">
        <v>41</v>
      </c>
      <c r="M664" s="96" t="s">
        <v>1147</v>
      </c>
      <c r="O664" s="96" t="s">
        <v>1893</v>
      </c>
      <c r="P664" s="96" t="s">
        <v>1603</v>
      </c>
      <c r="Q664" s="96" t="s">
        <v>2158</v>
      </c>
      <c r="R664" s="96" t="s">
        <v>1787</v>
      </c>
      <c r="S664" s="96" t="s">
        <v>3308</v>
      </c>
      <c r="T664" s="96" t="s">
        <v>1576</v>
      </c>
    </row>
    <row r="665" ht="14.25" customHeight="1">
      <c r="A665" s="96" t="s">
        <v>3309</v>
      </c>
      <c r="C665" s="96" t="s">
        <v>3310</v>
      </c>
      <c r="D665" s="96" t="s">
        <v>1350</v>
      </c>
      <c r="E665" s="96" t="s">
        <v>1570</v>
      </c>
      <c r="F665" s="96">
        <v>2030.0</v>
      </c>
      <c r="J665" s="96" t="s">
        <v>1147</v>
      </c>
      <c r="L665" s="96" t="s">
        <v>41</v>
      </c>
      <c r="M665" s="96" t="s">
        <v>1147</v>
      </c>
      <c r="O665" s="96" t="s">
        <v>1713</v>
      </c>
      <c r="P665" s="96" t="s">
        <v>1564</v>
      </c>
      <c r="Q665" s="96" t="s">
        <v>1735</v>
      </c>
      <c r="R665" s="96" t="s">
        <v>3311</v>
      </c>
      <c r="S665" s="96" t="s">
        <v>3312</v>
      </c>
      <c r="T665" s="96" t="s">
        <v>1576</v>
      </c>
    </row>
    <row r="666" ht="14.25" customHeight="1">
      <c r="A666" s="96" t="s">
        <v>3313</v>
      </c>
      <c r="B666" s="96" t="s">
        <v>3314</v>
      </c>
      <c r="D666" s="96" t="s">
        <v>1355</v>
      </c>
      <c r="J666" s="96" t="s">
        <v>1351</v>
      </c>
      <c r="L666" s="96" t="s">
        <v>41</v>
      </c>
      <c r="M666" s="96" t="s">
        <v>1351</v>
      </c>
      <c r="N666" s="96" t="s">
        <v>1574</v>
      </c>
      <c r="O666" s="96" t="s">
        <v>1713</v>
      </c>
      <c r="P666" s="96" t="s">
        <v>1564</v>
      </c>
      <c r="Q666" s="96" t="s">
        <v>2158</v>
      </c>
      <c r="R666" s="96" t="s">
        <v>1574</v>
      </c>
    </row>
    <row r="667" ht="14.25" customHeight="1">
      <c r="A667" s="96" t="s">
        <v>3315</v>
      </c>
      <c r="D667" s="96" t="s">
        <v>1355</v>
      </c>
      <c r="J667" s="96" t="s">
        <v>1147</v>
      </c>
      <c r="L667" s="96" t="s">
        <v>41</v>
      </c>
      <c r="M667" s="96" t="s">
        <v>1147</v>
      </c>
      <c r="O667" s="96" t="s">
        <v>1703</v>
      </c>
      <c r="P667" s="96" t="s">
        <v>1564</v>
      </c>
      <c r="Q667" s="96" t="s">
        <v>1573</v>
      </c>
      <c r="R667" s="96" t="s">
        <v>1644</v>
      </c>
    </row>
    <row r="668" ht="14.25" customHeight="1">
      <c r="A668" s="96" t="s">
        <v>3316</v>
      </c>
      <c r="B668" s="96" t="s">
        <v>3317</v>
      </c>
      <c r="C668" s="96" t="s">
        <v>3318</v>
      </c>
      <c r="D668" s="96" t="s">
        <v>1350</v>
      </c>
      <c r="E668" s="96" t="s">
        <v>1561</v>
      </c>
      <c r="F668" s="96" t="s">
        <v>3319</v>
      </c>
      <c r="G668" s="96" t="s">
        <v>1350</v>
      </c>
      <c r="H668" s="96" t="s">
        <v>1561</v>
      </c>
      <c r="I668" s="96" t="s">
        <v>3320</v>
      </c>
      <c r="J668" s="96" t="s">
        <v>1351</v>
      </c>
      <c r="K668" s="96" t="s">
        <v>3320</v>
      </c>
      <c r="L668" s="96" t="s">
        <v>41</v>
      </c>
      <c r="M668" s="96" t="s">
        <v>1351</v>
      </c>
      <c r="N668" s="96" t="s">
        <v>1787</v>
      </c>
      <c r="O668" s="96" t="s">
        <v>1584</v>
      </c>
      <c r="P668" s="96" t="s">
        <v>1564</v>
      </c>
      <c r="Q668" s="96" t="s">
        <v>1610</v>
      </c>
      <c r="R668" s="96" t="s">
        <v>1597</v>
      </c>
      <c r="S668" s="96" t="s">
        <v>3321</v>
      </c>
      <c r="T668" s="96" t="s">
        <v>1568</v>
      </c>
    </row>
    <row r="669" ht="14.25" customHeight="1">
      <c r="A669" s="96" t="s">
        <v>3322</v>
      </c>
      <c r="C669" s="96" t="s">
        <v>3323</v>
      </c>
      <c r="D669" s="96" t="s">
        <v>1350</v>
      </c>
      <c r="E669" s="96" t="s">
        <v>1561</v>
      </c>
      <c r="F669" s="96">
        <v>2030.0</v>
      </c>
      <c r="G669" s="96" t="s">
        <v>1350</v>
      </c>
      <c r="H669" s="96" t="s">
        <v>1561</v>
      </c>
      <c r="I669" s="96">
        <v>2040.0</v>
      </c>
      <c r="J669" s="96" t="s">
        <v>1351</v>
      </c>
      <c r="K669" s="96">
        <v>2040.0</v>
      </c>
      <c r="L669" s="96" t="s">
        <v>41</v>
      </c>
      <c r="M669" s="96" t="s">
        <v>1351</v>
      </c>
      <c r="N669" s="96" t="s">
        <v>2023</v>
      </c>
      <c r="O669" s="96" t="s">
        <v>1584</v>
      </c>
      <c r="P669" s="96" t="s">
        <v>1564</v>
      </c>
      <c r="Q669" s="96" t="s">
        <v>2015</v>
      </c>
      <c r="R669" s="96" t="s">
        <v>1566</v>
      </c>
      <c r="S669" s="96" t="s">
        <v>3324</v>
      </c>
      <c r="T669" s="96" t="s">
        <v>1568</v>
      </c>
    </row>
    <row r="670" ht="14.25" customHeight="1">
      <c r="A670" s="96" t="s">
        <v>3325</v>
      </c>
      <c r="D670" s="96" t="s">
        <v>1350</v>
      </c>
      <c r="E670" s="96" t="s">
        <v>1561</v>
      </c>
      <c r="F670" s="96">
        <v>2030.0</v>
      </c>
      <c r="G670" s="96" t="s">
        <v>1350</v>
      </c>
      <c r="H670" s="96" t="s">
        <v>1561</v>
      </c>
      <c r="I670" s="96">
        <v>2050.0</v>
      </c>
      <c r="J670" s="96" t="s">
        <v>1351</v>
      </c>
      <c r="K670" s="96">
        <v>2050.0</v>
      </c>
      <c r="L670" s="96" t="s">
        <v>1562</v>
      </c>
      <c r="M670" s="96" t="s">
        <v>1351</v>
      </c>
      <c r="N670" s="96" t="s">
        <v>1597</v>
      </c>
      <c r="O670" s="96" t="s">
        <v>3326</v>
      </c>
      <c r="P670" s="96" t="s">
        <v>1728</v>
      </c>
      <c r="Q670" s="96" t="s">
        <v>1784</v>
      </c>
      <c r="R670" s="96" t="s">
        <v>1597</v>
      </c>
      <c r="S670" s="96" t="s">
        <v>3327</v>
      </c>
      <c r="T670" s="96" t="s">
        <v>1568</v>
      </c>
    </row>
    <row r="671" ht="14.25" customHeight="1">
      <c r="A671" s="96" t="s">
        <v>3328</v>
      </c>
      <c r="B671" s="96" t="s">
        <v>3329</v>
      </c>
      <c r="C671" s="96" t="s">
        <v>3330</v>
      </c>
      <c r="D671" s="96" t="s">
        <v>1350</v>
      </c>
      <c r="E671" s="96" t="s">
        <v>1561</v>
      </c>
      <c r="F671" s="96">
        <v>2031.0</v>
      </c>
      <c r="J671" s="96" t="s">
        <v>1147</v>
      </c>
      <c r="L671" s="96" t="s">
        <v>41</v>
      </c>
      <c r="M671" s="96" t="s">
        <v>1351</v>
      </c>
      <c r="N671" s="96" t="s">
        <v>1846</v>
      </c>
      <c r="O671" s="96" t="s">
        <v>1578</v>
      </c>
      <c r="P671" s="96" t="s">
        <v>1579</v>
      </c>
      <c r="Q671" s="96" t="s">
        <v>1610</v>
      </c>
      <c r="R671" s="96" t="s">
        <v>2098</v>
      </c>
      <c r="S671" s="96" t="s">
        <v>3331</v>
      </c>
      <c r="T671" s="96" t="s">
        <v>1568</v>
      </c>
    </row>
    <row r="672" ht="14.25" customHeight="1">
      <c r="A672" s="96" t="s">
        <v>3332</v>
      </c>
      <c r="B672" s="96" t="s">
        <v>3333</v>
      </c>
      <c r="C672" s="96" t="s">
        <v>3334</v>
      </c>
      <c r="D672" s="96" t="s">
        <v>1350</v>
      </c>
      <c r="E672" s="96" t="s">
        <v>1561</v>
      </c>
      <c r="F672" s="96">
        <v>2030.0</v>
      </c>
      <c r="J672" s="96" t="s">
        <v>1351</v>
      </c>
      <c r="L672" s="96" t="s">
        <v>41</v>
      </c>
      <c r="M672" s="96" t="s">
        <v>1351</v>
      </c>
      <c r="N672" s="96" t="s">
        <v>1787</v>
      </c>
      <c r="O672" s="96" t="s">
        <v>1741</v>
      </c>
      <c r="P672" s="96" t="s">
        <v>1564</v>
      </c>
      <c r="Q672" s="96" t="s">
        <v>2015</v>
      </c>
      <c r="R672" s="96" t="s">
        <v>1574</v>
      </c>
      <c r="S672" s="96" t="s">
        <v>1370</v>
      </c>
      <c r="T672" s="96" t="s">
        <v>1568</v>
      </c>
    </row>
    <row r="673" ht="14.25" customHeight="1">
      <c r="A673" s="96" t="s">
        <v>3335</v>
      </c>
      <c r="D673" s="96" t="s">
        <v>1350</v>
      </c>
      <c r="E673" s="96" t="s">
        <v>1561</v>
      </c>
      <c r="F673" s="96">
        <v>2030.0</v>
      </c>
      <c r="J673" s="96" t="s">
        <v>1147</v>
      </c>
      <c r="L673" s="96" t="s">
        <v>1562</v>
      </c>
      <c r="M673" s="96" t="s">
        <v>1147</v>
      </c>
      <c r="O673" s="96" t="s">
        <v>1703</v>
      </c>
      <c r="P673" s="96" t="s">
        <v>1564</v>
      </c>
      <c r="Q673" s="96" t="s">
        <v>1756</v>
      </c>
      <c r="R673" s="96" t="s">
        <v>1591</v>
      </c>
      <c r="S673" s="96" t="s">
        <v>3336</v>
      </c>
      <c r="T673" s="96" t="s">
        <v>1568</v>
      </c>
    </row>
    <row r="674" ht="14.25" customHeight="1">
      <c r="A674" s="96" t="s">
        <v>3337</v>
      </c>
      <c r="B674" s="96" t="s">
        <v>3338</v>
      </c>
      <c r="C674" s="96" t="s">
        <v>3339</v>
      </c>
      <c r="D674" s="96" t="s">
        <v>1350</v>
      </c>
      <c r="E674" s="96" t="s">
        <v>1570</v>
      </c>
      <c r="F674" s="96">
        <v>2027.0</v>
      </c>
      <c r="J674" s="96" t="s">
        <v>1147</v>
      </c>
      <c r="L674" s="96" t="s">
        <v>41</v>
      </c>
      <c r="M674" s="96" t="s">
        <v>1147</v>
      </c>
      <c r="O674" s="96" t="s">
        <v>1797</v>
      </c>
      <c r="P674" s="96" t="s">
        <v>1564</v>
      </c>
      <c r="Q674" s="96" t="s">
        <v>2015</v>
      </c>
      <c r="R674" s="96" t="s">
        <v>1656</v>
      </c>
      <c r="S674" s="96" t="s">
        <v>3340</v>
      </c>
      <c r="T674" s="96" t="s">
        <v>1576</v>
      </c>
    </row>
    <row r="675" ht="14.25" customHeight="1">
      <c r="A675" s="96" t="s">
        <v>3341</v>
      </c>
      <c r="D675" s="96" t="s">
        <v>1350</v>
      </c>
      <c r="E675" s="96" t="s">
        <v>1561</v>
      </c>
      <c r="F675" s="96">
        <v>2030.0</v>
      </c>
      <c r="J675" s="96" t="s">
        <v>1147</v>
      </c>
      <c r="L675" s="96" t="s">
        <v>41</v>
      </c>
      <c r="M675" s="96" t="s">
        <v>1147</v>
      </c>
      <c r="O675" s="96" t="s">
        <v>1845</v>
      </c>
      <c r="P675" s="96" t="s">
        <v>1564</v>
      </c>
      <c r="Q675" s="96" t="s">
        <v>1820</v>
      </c>
      <c r="R675" s="96" t="s">
        <v>1605</v>
      </c>
      <c r="S675" s="96" t="s">
        <v>3342</v>
      </c>
      <c r="T675" s="96" t="s">
        <v>1568</v>
      </c>
    </row>
    <row r="676" ht="14.25" customHeight="1">
      <c r="A676" s="96" t="s">
        <v>3343</v>
      </c>
      <c r="C676" s="96" t="s">
        <v>3344</v>
      </c>
      <c r="D676" s="96" t="s">
        <v>1350</v>
      </c>
      <c r="E676" s="96" t="s">
        <v>1561</v>
      </c>
      <c r="F676" s="96">
        <v>2030.0</v>
      </c>
      <c r="G676" s="96" t="s">
        <v>1350</v>
      </c>
      <c r="H676" s="96" t="s">
        <v>1561</v>
      </c>
      <c r="I676" s="96">
        <v>2050.0</v>
      </c>
      <c r="J676" s="96" t="s">
        <v>1351</v>
      </c>
      <c r="K676" s="96">
        <v>2050.0</v>
      </c>
      <c r="L676" s="96" t="s">
        <v>41</v>
      </c>
      <c r="M676" s="96" t="s">
        <v>1351</v>
      </c>
      <c r="N676" s="96" t="s">
        <v>1621</v>
      </c>
      <c r="O676" s="96" t="s">
        <v>1684</v>
      </c>
      <c r="P676" s="96" t="s">
        <v>1564</v>
      </c>
      <c r="Q676" s="96" t="s">
        <v>1830</v>
      </c>
      <c r="R676" s="96" t="s">
        <v>1631</v>
      </c>
      <c r="S676" s="96" t="s">
        <v>3345</v>
      </c>
      <c r="T676" s="96" t="s">
        <v>1568</v>
      </c>
    </row>
    <row r="677" ht="14.25" customHeight="1">
      <c r="A677" s="96" t="s">
        <v>3346</v>
      </c>
      <c r="D677" s="96" t="s">
        <v>1350</v>
      </c>
      <c r="E677" s="96" t="s">
        <v>1561</v>
      </c>
      <c r="F677" s="96">
        <v>2030.0</v>
      </c>
      <c r="J677" s="96" t="s">
        <v>1147</v>
      </c>
      <c r="L677" s="96" t="s">
        <v>1562</v>
      </c>
      <c r="M677" s="96" t="s">
        <v>1147</v>
      </c>
      <c r="O677" s="96" t="s">
        <v>1614</v>
      </c>
      <c r="P677" s="96" t="s">
        <v>1609</v>
      </c>
      <c r="Q677" s="96" t="s">
        <v>1573</v>
      </c>
      <c r="R677" s="96" t="s">
        <v>1605</v>
      </c>
      <c r="S677" s="96" t="s">
        <v>3347</v>
      </c>
      <c r="T677" s="96" t="s">
        <v>1568</v>
      </c>
    </row>
    <row r="678" ht="14.25" customHeight="1">
      <c r="A678" s="96" t="s">
        <v>3348</v>
      </c>
      <c r="B678" s="96" t="s">
        <v>3349</v>
      </c>
      <c r="C678" s="96" t="s">
        <v>3350</v>
      </c>
      <c r="D678" s="96" t="s">
        <v>1350</v>
      </c>
      <c r="E678" s="96" t="s">
        <v>1721</v>
      </c>
      <c r="F678" s="96">
        <v>2030.0</v>
      </c>
      <c r="J678" s="96" t="s">
        <v>1147</v>
      </c>
      <c r="L678" s="96" t="s">
        <v>41</v>
      </c>
      <c r="M678" s="96" t="s">
        <v>1147</v>
      </c>
      <c r="O678" s="96" t="s">
        <v>1578</v>
      </c>
      <c r="P678" s="96" t="s">
        <v>1579</v>
      </c>
      <c r="Q678" s="96" t="s">
        <v>1652</v>
      </c>
      <c r="R678" s="96" t="s">
        <v>1890</v>
      </c>
      <c r="S678" s="96" t="s">
        <v>3351</v>
      </c>
      <c r="T678" s="96" t="s">
        <v>1725</v>
      </c>
    </row>
    <row r="679" ht="14.25" customHeight="1">
      <c r="A679" s="96" t="s">
        <v>3352</v>
      </c>
      <c r="D679" s="96" t="s">
        <v>1350</v>
      </c>
      <c r="E679" s="96" t="s">
        <v>1561</v>
      </c>
      <c r="F679" s="96">
        <v>2030.0</v>
      </c>
      <c r="J679" s="96" t="s">
        <v>1147</v>
      </c>
      <c r="L679" s="96" t="s">
        <v>1562</v>
      </c>
      <c r="M679" s="96" t="s">
        <v>1147</v>
      </c>
      <c r="O679" s="96" t="s">
        <v>1703</v>
      </c>
      <c r="P679" s="96" t="s">
        <v>1564</v>
      </c>
      <c r="Q679" s="96" t="s">
        <v>1580</v>
      </c>
      <c r="R679" s="96" t="s">
        <v>1597</v>
      </c>
      <c r="S679" s="96" t="s">
        <v>3353</v>
      </c>
      <c r="T679" s="96" t="s">
        <v>1568</v>
      </c>
    </row>
    <row r="680" ht="14.25" customHeight="1">
      <c r="A680" s="96" t="s">
        <v>3354</v>
      </c>
      <c r="B680" s="96" t="s">
        <v>3355</v>
      </c>
      <c r="C680" s="96" t="s">
        <v>3356</v>
      </c>
      <c r="D680" s="96" t="s">
        <v>1355</v>
      </c>
      <c r="J680" s="96" t="s">
        <v>1147</v>
      </c>
      <c r="L680" s="96" t="s">
        <v>41</v>
      </c>
      <c r="M680" s="96" t="s">
        <v>1147</v>
      </c>
      <c r="O680" s="96" t="s">
        <v>1578</v>
      </c>
      <c r="P680" s="96" t="s">
        <v>1579</v>
      </c>
      <c r="Q680" s="96" t="s">
        <v>1754</v>
      </c>
      <c r="R680" s="96" t="s">
        <v>1615</v>
      </c>
    </row>
    <row r="681" ht="14.25" customHeight="1">
      <c r="A681" s="96" t="s">
        <v>3357</v>
      </c>
      <c r="B681" s="96" t="s">
        <v>3358</v>
      </c>
      <c r="C681" s="96" t="s">
        <v>3359</v>
      </c>
      <c r="D681" s="96" t="s">
        <v>1350</v>
      </c>
      <c r="E681" s="96" t="s">
        <v>1561</v>
      </c>
      <c r="F681" s="96">
        <v>2030.0</v>
      </c>
      <c r="J681" s="96" t="s">
        <v>1351</v>
      </c>
      <c r="L681" s="96" t="s">
        <v>1629</v>
      </c>
      <c r="M681" s="96" t="s">
        <v>1351</v>
      </c>
      <c r="N681" s="96" t="s">
        <v>1673</v>
      </c>
      <c r="O681" s="96" t="s">
        <v>1741</v>
      </c>
      <c r="P681" s="96" t="s">
        <v>1564</v>
      </c>
      <c r="Q681" s="96" t="s">
        <v>1630</v>
      </c>
      <c r="R681" s="96" t="s">
        <v>1637</v>
      </c>
      <c r="S681" s="96" t="s">
        <v>1371</v>
      </c>
      <c r="T681" s="96" t="s">
        <v>1568</v>
      </c>
    </row>
    <row r="682" ht="14.25" customHeight="1">
      <c r="A682" s="96" t="s">
        <v>3360</v>
      </c>
      <c r="D682" s="96" t="s">
        <v>1350</v>
      </c>
      <c r="E682" s="96" t="s">
        <v>1561</v>
      </c>
      <c r="F682" s="96">
        <v>2030.0</v>
      </c>
      <c r="J682" s="96" t="s">
        <v>1147</v>
      </c>
      <c r="L682" s="96" t="s">
        <v>41</v>
      </c>
      <c r="M682" s="96" t="s">
        <v>1147</v>
      </c>
      <c r="O682" s="96" t="s">
        <v>1584</v>
      </c>
      <c r="P682" s="96" t="s">
        <v>1564</v>
      </c>
      <c r="Q682" s="96" t="s">
        <v>1590</v>
      </c>
      <c r="R682" s="96" t="s">
        <v>1621</v>
      </c>
      <c r="S682" s="96" t="s">
        <v>3361</v>
      </c>
      <c r="T682" s="96" t="s">
        <v>1568</v>
      </c>
    </row>
    <row r="683" ht="14.25" customHeight="1">
      <c r="A683" s="96" t="s">
        <v>3362</v>
      </c>
      <c r="B683" s="96" t="s">
        <v>3363</v>
      </c>
      <c r="C683" s="96" t="s">
        <v>3364</v>
      </c>
      <c r="D683" s="96" t="s">
        <v>1355</v>
      </c>
      <c r="J683" s="96" t="s">
        <v>1351</v>
      </c>
      <c r="L683" s="96" t="s">
        <v>41</v>
      </c>
      <c r="M683" s="96" t="s">
        <v>1351</v>
      </c>
      <c r="N683" s="96" t="s">
        <v>1589</v>
      </c>
      <c r="O683" s="96" t="s">
        <v>1664</v>
      </c>
      <c r="P683" s="96" t="s">
        <v>1564</v>
      </c>
      <c r="Q683" s="96" t="s">
        <v>2223</v>
      </c>
      <c r="R683" s="96" t="s">
        <v>1589</v>
      </c>
    </row>
    <row r="684" ht="14.25" customHeight="1">
      <c r="A684" s="96" t="s">
        <v>3365</v>
      </c>
      <c r="B684" s="96" t="s">
        <v>3366</v>
      </c>
      <c r="C684" s="96" t="s">
        <v>3367</v>
      </c>
      <c r="D684" s="96" t="s">
        <v>1350</v>
      </c>
      <c r="E684" s="96" t="s">
        <v>1561</v>
      </c>
      <c r="F684" s="96" t="s">
        <v>1628</v>
      </c>
      <c r="J684" s="96" t="s">
        <v>1147</v>
      </c>
      <c r="L684" s="96" t="s">
        <v>41</v>
      </c>
      <c r="M684" s="96" t="s">
        <v>1147</v>
      </c>
      <c r="O684" s="96" t="s">
        <v>1578</v>
      </c>
      <c r="P684" s="96" t="s">
        <v>1579</v>
      </c>
      <c r="Q684" s="96" t="s">
        <v>1610</v>
      </c>
      <c r="R684" s="96" t="s">
        <v>1676</v>
      </c>
      <c r="S684" s="96" t="s">
        <v>3368</v>
      </c>
      <c r="T684" s="96" t="s">
        <v>1568</v>
      </c>
    </row>
    <row r="685" ht="14.25" customHeight="1">
      <c r="A685" s="96" t="s">
        <v>3369</v>
      </c>
      <c r="D685" s="96" t="s">
        <v>1355</v>
      </c>
      <c r="J685" s="96" t="s">
        <v>1147</v>
      </c>
      <c r="L685" s="96" t="s">
        <v>41</v>
      </c>
      <c r="M685" s="96" t="s">
        <v>1147</v>
      </c>
      <c r="O685" s="96" t="s">
        <v>1845</v>
      </c>
      <c r="P685" s="96" t="s">
        <v>1564</v>
      </c>
      <c r="Q685" s="96" t="s">
        <v>1610</v>
      </c>
      <c r="R685" s="96" t="s">
        <v>1637</v>
      </c>
    </row>
    <row r="686" ht="14.25" customHeight="1">
      <c r="A686" s="96" t="s">
        <v>3370</v>
      </c>
      <c r="B686" s="96" t="s">
        <v>3371</v>
      </c>
      <c r="C686" s="96" t="s">
        <v>3372</v>
      </c>
      <c r="D686" s="96" t="s">
        <v>1350</v>
      </c>
      <c r="E686" s="96" t="s">
        <v>1561</v>
      </c>
      <c r="F686" s="96">
        <v>2030.0</v>
      </c>
      <c r="J686" s="96" t="s">
        <v>1147</v>
      </c>
      <c r="L686" s="96" t="s">
        <v>41</v>
      </c>
      <c r="M686" s="96" t="s">
        <v>1147</v>
      </c>
      <c r="O686" s="96" t="s">
        <v>1578</v>
      </c>
      <c r="P686" s="96" t="s">
        <v>1579</v>
      </c>
      <c r="Q686" s="96" t="s">
        <v>1573</v>
      </c>
      <c r="R686" s="96" t="s">
        <v>1621</v>
      </c>
      <c r="S686" s="96" t="s">
        <v>3373</v>
      </c>
      <c r="T686" s="96" t="s">
        <v>1568</v>
      </c>
    </row>
    <row r="687" ht="14.25" customHeight="1">
      <c r="A687" s="96" t="s">
        <v>3374</v>
      </c>
      <c r="B687" s="96" t="s">
        <v>3375</v>
      </c>
      <c r="C687" s="96" t="s">
        <v>3376</v>
      </c>
      <c r="D687" s="96" t="s">
        <v>1350</v>
      </c>
      <c r="E687" s="96" t="s">
        <v>1561</v>
      </c>
      <c r="F687" s="96" t="s">
        <v>1628</v>
      </c>
      <c r="G687" s="96" t="s">
        <v>1350</v>
      </c>
      <c r="H687" s="96" t="s">
        <v>1561</v>
      </c>
      <c r="I687" s="96" t="s">
        <v>1689</v>
      </c>
      <c r="J687" s="96" t="s">
        <v>1351</v>
      </c>
      <c r="K687" s="96" t="s">
        <v>1689</v>
      </c>
      <c r="L687" s="96" t="s">
        <v>41</v>
      </c>
      <c r="M687" s="96" t="s">
        <v>1351</v>
      </c>
      <c r="N687" s="96" t="s">
        <v>1779</v>
      </c>
      <c r="O687" s="96" t="s">
        <v>1584</v>
      </c>
      <c r="P687" s="96" t="s">
        <v>1564</v>
      </c>
      <c r="Q687" s="96" t="s">
        <v>1610</v>
      </c>
      <c r="R687" s="96" t="s">
        <v>1690</v>
      </c>
      <c r="S687" s="96" t="s">
        <v>3377</v>
      </c>
      <c r="T687" s="96" t="s">
        <v>1568</v>
      </c>
    </row>
    <row r="688" ht="14.25" customHeight="1">
      <c r="A688" s="96" t="s">
        <v>3378</v>
      </c>
      <c r="D688" s="96" t="s">
        <v>1372</v>
      </c>
      <c r="J688" s="96" t="s">
        <v>1147</v>
      </c>
      <c r="L688" s="96" t="s">
        <v>41</v>
      </c>
      <c r="M688" s="96" t="s">
        <v>1351</v>
      </c>
      <c r="N688" s="96" t="s">
        <v>1621</v>
      </c>
      <c r="O688" s="96" t="s">
        <v>3379</v>
      </c>
      <c r="P688" s="96" t="s">
        <v>1728</v>
      </c>
      <c r="Q688" s="96" t="s">
        <v>1897</v>
      </c>
      <c r="R688" s="96" t="s">
        <v>1621</v>
      </c>
    </row>
    <row r="689" ht="14.25" customHeight="1">
      <c r="A689" s="96" t="s">
        <v>3380</v>
      </c>
      <c r="D689" s="96" t="s">
        <v>1355</v>
      </c>
      <c r="J689" s="96" t="s">
        <v>1147</v>
      </c>
      <c r="L689" s="96" t="s">
        <v>41</v>
      </c>
      <c r="M689" s="96" t="s">
        <v>1147</v>
      </c>
      <c r="O689" s="96" t="s">
        <v>1791</v>
      </c>
      <c r="P689" s="96" t="s">
        <v>1609</v>
      </c>
      <c r="Q689" s="96" t="s">
        <v>2114</v>
      </c>
      <c r="R689" s="96" t="s">
        <v>1566</v>
      </c>
    </row>
    <row r="690" ht="14.25" customHeight="1">
      <c r="A690" s="96" t="s">
        <v>3381</v>
      </c>
      <c r="D690" s="96" t="s">
        <v>1350</v>
      </c>
      <c r="E690" s="96" t="s">
        <v>1561</v>
      </c>
      <c r="F690" s="96">
        <v>2030.0</v>
      </c>
      <c r="J690" s="96" t="s">
        <v>1351</v>
      </c>
      <c r="L690" s="96" t="s">
        <v>1562</v>
      </c>
      <c r="M690" s="96" t="s">
        <v>1351</v>
      </c>
      <c r="N690" s="96" t="s">
        <v>1986</v>
      </c>
      <c r="O690" s="96" t="s">
        <v>1925</v>
      </c>
      <c r="P690" s="96" t="s">
        <v>1728</v>
      </c>
      <c r="Q690" s="96" t="s">
        <v>1679</v>
      </c>
      <c r="R690" s="96" t="s">
        <v>1746</v>
      </c>
      <c r="S690" s="96" t="s">
        <v>3382</v>
      </c>
      <c r="T690" s="96" t="s">
        <v>1568</v>
      </c>
    </row>
    <row r="691" ht="14.25" customHeight="1">
      <c r="A691" s="96" t="s">
        <v>3383</v>
      </c>
      <c r="B691" s="96" t="s">
        <v>3384</v>
      </c>
      <c r="C691" s="96" t="s">
        <v>3385</v>
      </c>
      <c r="D691" s="96" t="s">
        <v>1355</v>
      </c>
      <c r="J691" s="96" t="s">
        <v>1351</v>
      </c>
      <c r="L691" s="96" t="s">
        <v>41</v>
      </c>
      <c r="M691" s="96" t="s">
        <v>1147</v>
      </c>
      <c r="O691" s="96" t="s">
        <v>1578</v>
      </c>
      <c r="P691" s="96" t="s">
        <v>1579</v>
      </c>
      <c r="Q691" s="96" t="s">
        <v>1754</v>
      </c>
      <c r="R691" s="96" t="s">
        <v>1699</v>
      </c>
    </row>
    <row r="692" ht="14.25" customHeight="1">
      <c r="A692" s="96" t="s">
        <v>3386</v>
      </c>
      <c r="D692" s="96" t="s">
        <v>1350</v>
      </c>
      <c r="E692" s="96" t="s">
        <v>1561</v>
      </c>
      <c r="F692" s="96">
        <v>2030.0</v>
      </c>
      <c r="J692" s="96" t="s">
        <v>1351</v>
      </c>
      <c r="L692" s="96" t="s">
        <v>1562</v>
      </c>
      <c r="M692" s="96" t="s">
        <v>1351</v>
      </c>
      <c r="N692" s="96" t="s">
        <v>1723</v>
      </c>
      <c r="O692" s="96" t="s">
        <v>1584</v>
      </c>
      <c r="P692" s="96" t="s">
        <v>1564</v>
      </c>
      <c r="Q692" s="96" t="s">
        <v>1580</v>
      </c>
      <c r="R692" s="96" t="s">
        <v>1903</v>
      </c>
      <c r="S692" s="96" t="s">
        <v>3387</v>
      </c>
      <c r="T692" s="96" t="s">
        <v>1568</v>
      </c>
    </row>
    <row r="693" ht="14.25" customHeight="1">
      <c r="A693" s="96" t="s">
        <v>3388</v>
      </c>
      <c r="B693" s="96" t="s">
        <v>3389</v>
      </c>
      <c r="C693" s="96" t="s">
        <v>3390</v>
      </c>
      <c r="D693" s="96" t="s">
        <v>1355</v>
      </c>
      <c r="J693" s="96" t="s">
        <v>1351</v>
      </c>
      <c r="L693" s="96" t="s">
        <v>41</v>
      </c>
      <c r="M693" s="96" t="s">
        <v>1147</v>
      </c>
      <c r="O693" s="96" t="s">
        <v>1664</v>
      </c>
      <c r="P693" s="96" t="s">
        <v>1564</v>
      </c>
      <c r="Q693" s="96" t="s">
        <v>2099</v>
      </c>
      <c r="R693" s="96" t="s">
        <v>1644</v>
      </c>
    </row>
    <row r="694" ht="14.25" customHeight="1">
      <c r="A694" s="96" t="s">
        <v>3391</v>
      </c>
      <c r="D694" s="96" t="s">
        <v>1372</v>
      </c>
      <c r="J694" s="96" t="s">
        <v>1351</v>
      </c>
      <c r="L694" s="96" t="s">
        <v>41</v>
      </c>
      <c r="M694" s="96" t="s">
        <v>1351</v>
      </c>
      <c r="N694" s="96" t="s">
        <v>1779</v>
      </c>
      <c r="O694" s="96" t="s">
        <v>1584</v>
      </c>
      <c r="P694" s="96" t="s">
        <v>1564</v>
      </c>
      <c r="Q694" s="96" t="s">
        <v>1652</v>
      </c>
      <c r="R694" s="96" t="s">
        <v>1779</v>
      </c>
    </row>
    <row r="695" ht="14.25" customHeight="1">
      <c r="A695" s="96" t="s">
        <v>3392</v>
      </c>
      <c r="B695" s="96" t="s">
        <v>3393</v>
      </c>
      <c r="C695" s="96" t="s">
        <v>3394</v>
      </c>
      <c r="D695" s="96" t="s">
        <v>1350</v>
      </c>
      <c r="E695" s="96" t="s">
        <v>1561</v>
      </c>
      <c r="F695" s="96">
        <v>2030.0</v>
      </c>
      <c r="J695" s="96" t="s">
        <v>1351</v>
      </c>
      <c r="L695" s="96" t="s">
        <v>1629</v>
      </c>
      <c r="M695" s="96" t="s">
        <v>1351</v>
      </c>
      <c r="N695" s="96" t="s">
        <v>1903</v>
      </c>
      <c r="O695" s="96" t="s">
        <v>1584</v>
      </c>
      <c r="P695" s="96" t="s">
        <v>1564</v>
      </c>
      <c r="Q695" s="96" t="s">
        <v>1630</v>
      </c>
      <c r="R695" s="96" t="s">
        <v>1656</v>
      </c>
      <c r="S695" s="96" t="s">
        <v>3395</v>
      </c>
      <c r="T695" s="96" t="s">
        <v>1568</v>
      </c>
      <c r="U695" s="96" t="s">
        <v>3305</v>
      </c>
    </row>
    <row r="696" ht="14.25" customHeight="1">
      <c r="A696" s="96" t="s">
        <v>3396</v>
      </c>
      <c r="D696" s="96" t="s">
        <v>1355</v>
      </c>
      <c r="J696" s="96" t="s">
        <v>1351</v>
      </c>
      <c r="L696" s="96" t="s">
        <v>41</v>
      </c>
      <c r="M696" s="96" t="s">
        <v>1147</v>
      </c>
      <c r="O696" s="96" t="s">
        <v>1791</v>
      </c>
      <c r="P696" s="96" t="s">
        <v>1609</v>
      </c>
      <c r="Q696" s="96" t="s">
        <v>2015</v>
      </c>
      <c r="R696" s="96" t="s">
        <v>1586</v>
      </c>
    </row>
    <row r="697" ht="14.25" customHeight="1">
      <c r="A697" s="96" t="s">
        <v>3397</v>
      </c>
      <c r="D697" s="96" t="s">
        <v>1355</v>
      </c>
      <c r="J697" s="96" t="s">
        <v>1351</v>
      </c>
      <c r="L697" s="96" t="s">
        <v>41</v>
      </c>
      <c r="M697" s="96" t="s">
        <v>1147</v>
      </c>
      <c r="O697" s="96" t="s">
        <v>1584</v>
      </c>
      <c r="P697" s="96" t="s">
        <v>1564</v>
      </c>
      <c r="Q697" s="96" t="s">
        <v>1639</v>
      </c>
      <c r="R697" s="96" t="s">
        <v>1637</v>
      </c>
    </row>
    <row r="698" ht="14.25" customHeight="1">
      <c r="A698" s="96" t="s">
        <v>3398</v>
      </c>
      <c r="B698" s="96">
        <v>4.4526006E7</v>
      </c>
      <c r="D698" s="96" t="s">
        <v>1350</v>
      </c>
      <c r="E698" s="96" t="s">
        <v>1570</v>
      </c>
      <c r="F698" s="96">
        <v>2030.0</v>
      </c>
      <c r="J698" s="96" t="s">
        <v>1147</v>
      </c>
      <c r="L698" s="96" t="s">
        <v>41</v>
      </c>
      <c r="M698" s="96" t="s">
        <v>1147</v>
      </c>
      <c r="O698" s="96" t="s">
        <v>1703</v>
      </c>
      <c r="P698" s="96" t="s">
        <v>1564</v>
      </c>
      <c r="Q698" s="96" t="s">
        <v>1590</v>
      </c>
      <c r="R698" s="96" t="s">
        <v>1644</v>
      </c>
      <c r="S698" s="96" t="s">
        <v>3399</v>
      </c>
      <c r="T698" s="96" t="s">
        <v>1576</v>
      </c>
    </row>
    <row r="699" ht="14.25" customHeight="1">
      <c r="A699" s="96" t="s">
        <v>3400</v>
      </c>
      <c r="B699" s="96" t="s">
        <v>3401</v>
      </c>
      <c r="C699" s="96" t="s">
        <v>3402</v>
      </c>
      <c r="D699" s="96" t="s">
        <v>1355</v>
      </c>
      <c r="J699" s="96" t="s">
        <v>1147</v>
      </c>
      <c r="L699" s="96" t="s">
        <v>1629</v>
      </c>
      <c r="M699" s="96" t="s">
        <v>1147</v>
      </c>
      <c r="O699" s="96" t="s">
        <v>1703</v>
      </c>
      <c r="P699" s="96" t="s">
        <v>1564</v>
      </c>
      <c r="Q699" s="96" t="s">
        <v>1630</v>
      </c>
      <c r="R699" s="96" t="s">
        <v>3403</v>
      </c>
      <c r="U699" s="96" t="s">
        <v>1742</v>
      </c>
    </row>
    <row r="700" ht="14.25" customHeight="1">
      <c r="A700" s="96" t="s">
        <v>3404</v>
      </c>
      <c r="C700" s="96" t="s">
        <v>3405</v>
      </c>
      <c r="D700" s="96" t="s">
        <v>1350</v>
      </c>
      <c r="E700" s="96" t="s">
        <v>1561</v>
      </c>
      <c r="F700" s="96">
        <v>2025.0</v>
      </c>
      <c r="J700" s="96" t="s">
        <v>1147</v>
      </c>
      <c r="L700" s="96" t="s">
        <v>1629</v>
      </c>
      <c r="M700" s="96" t="s">
        <v>1147</v>
      </c>
      <c r="O700" s="96" t="s">
        <v>1563</v>
      </c>
      <c r="P700" s="96" t="s">
        <v>1564</v>
      </c>
      <c r="Q700" s="96" t="s">
        <v>1630</v>
      </c>
      <c r="R700" s="96" t="s">
        <v>2023</v>
      </c>
      <c r="S700" s="96" t="s">
        <v>3406</v>
      </c>
      <c r="T700" s="96" t="s">
        <v>1568</v>
      </c>
    </row>
    <row r="701" ht="14.25" customHeight="1">
      <c r="A701" s="96" t="s">
        <v>3407</v>
      </c>
      <c r="B701" s="96" t="s">
        <v>3408</v>
      </c>
      <c r="C701" s="96" t="s">
        <v>3409</v>
      </c>
      <c r="D701" s="96" t="s">
        <v>1355</v>
      </c>
      <c r="J701" s="96" t="s">
        <v>1351</v>
      </c>
      <c r="L701" s="96" t="s">
        <v>41</v>
      </c>
      <c r="M701" s="96" t="s">
        <v>1147</v>
      </c>
      <c r="O701" s="96" t="s">
        <v>1578</v>
      </c>
      <c r="P701" s="96" t="s">
        <v>1579</v>
      </c>
      <c r="Q701" s="96" t="s">
        <v>2047</v>
      </c>
      <c r="R701" s="96" t="s">
        <v>1566</v>
      </c>
    </row>
    <row r="702" ht="14.25" customHeight="1">
      <c r="A702" s="96" t="s">
        <v>3410</v>
      </c>
      <c r="B702" s="96" t="s">
        <v>3411</v>
      </c>
      <c r="C702" s="96" t="s">
        <v>3412</v>
      </c>
      <c r="D702" s="96" t="s">
        <v>1355</v>
      </c>
      <c r="J702" s="96" t="s">
        <v>1351</v>
      </c>
      <c r="L702" s="96" t="s">
        <v>41</v>
      </c>
      <c r="M702" s="96" t="s">
        <v>1351</v>
      </c>
      <c r="N702" s="96" t="s">
        <v>1574</v>
      </c>
      <c r="O702" s="96" t="s">
        <v>1845</v>
      </c>
      <c r="P702" s="96" t="s">
        <v>1564</v>
      </c>
      <c r="Q702" s="96" t="s">
        <v>1565</v>
      </c>
      <c r="R702" s="96" t="s">
        <v>1574</v>
      </c>
    </row>
    <row r="703" ht="14.25" customHeight="1">
      <c r="A703" s="96" t="s">
        <v>3413</v>
      </c>
      <c r="B703" s="96" t="s">
        <v>3414</v>
      </c>
      <c r="C703" s="96" t="s">
        <v>3415</v>
      </c>
      <c r="D703" s="96" t="s">
        <v>1372</v>
      </c>
      <c r="J703" s="96" t="s">
        <v>1147</v>
      </c>
      <c r="L703" s="96" t="s">
        <v>41</v>
      </c>
      <c r="M703" s="96" t="s">
        <v>1147</v>
      </c>
      <c r="O703" s="96" t="s">
        <v>1741</v>
      </c>
      <c r="P703" s="96" t="s">
        <v>1564</v>
      </c>
      <c r="Q703" s="96" t="s">
        <v>1685</v>
      </c>
      <c r="R703" s="96" t="s">
        <v>2384</v>
      </c>
    </row>
    <row r="704" ht="14.25" customHeight="1">
      <c r="A704" s="96" t="s">
        <v>3416</v>
      </c>
      <c r="D704" s="96" t="s">
        <v>1355</v>
      </c>
      <c r="J704" s="96" t="s">
        <v>1147</v>
      </c>
      <c r="L704" s="96" t="s">
        <v>41</v>
      </c>
      <c r="M704" s="96" t="s">
        <v>1147</v>
      </c>
      <c r="O704" s="96" t="s">
        <v>3417</v>
      </c>
      <c r="P704" s="96" t="s">
        <v>1572</v>
      </c>
      <c r="Q704" s="96" t="s">
        <v>1665</v>
      </c>
      <c r="R704" s="96" t="s">
        <v>1566</v>
      </c>
    </row>
    <row r="705" ht="14.25" customHeight="1">
      <c r="A705" s="96" t="s">
        <v>3418</v>
      </c>
      <c r="C705" s="96" t="s">
        <v>3419</v>
      </c>
      <c r="D705" s="96" t="s">
        <v>1355</v>
      </c>
      <c r="J705" s="96" t="s">
        <v>1147</v>
      </c>
      <c r="L705" s="96" t="s">
        <v>41</v>
      </c>
      <c r="M705" s="96" t="s">
        <v>1147</v>
      </c>
      <c r="O705" s="96" t="s">
        <v>3417</v>
      </c>
      <c r="P705" s="96" t="s">
        <v>1572</v>
      </c>
      <c r="Q705" s="96" t="s">
        <v>1604</v>
      </c>
      <c r="R705" s="96" t="s">
        <v>1793</v>
      </c>
    </row>
    <row r="706" ht="14.25" customHeight="1">
      <c r="A706" s="96" t="s">
        <v>3420</v>
      </c>
      <c r="B706" s="96" t="s">
        <v>3421</v>
      </c>
      <c r="C706" s="96" t="s">
        <v>3422</v>
      </c>
      <c r="D706" s="96" t="s">
        <v>1355</v>
      </c>
      <c r="J706" s="96" t="s">
        <v>1351</v>
      </c>
      <c r="L706" s="96" t="s">
        <v>41</v>
      </c>
      <c r="M706" s="96" t="s">
        <v>1351</v>
      </c>
      <c r="N706" s="96" t="s">
        <v>2384</v>
      </c>
      <c r="O706" s="96" t="s">
        <v>3128</v>
      </c>
      <c r="P706" s="96" t="s">
        <v>1609</v>
      </c>
      <c r="Q706" s="96" t="s">
        <v>1604</v>
      </c>
      <c r="R706" s="96" t="s">
        <v>2384</v>
      </c>
    </row>
    <row r="707" ht="14.25" customHeight="1">
      <c r="A707" s="96" t="s">
        <v>3423</v>
      </c>
      <c r="D707" s="96" t="s">
        <v>1355</v>
      </c>
      <c r="J707" s="96" t="s">
        <v>1147</v>
      </c>
      <c r="L707" s="96" t="s">
        <v>41</v>
      </c>
      <c r="M707" s="96" t="s">
        <v>1147</v>
      </c>
      <c r="O707" s="96" t="s">
        <v>1578</v>
      </c>
      <c r="P707" s="96" t="s">
        <v>1579</v>
      </c>
      <c r="Q707" s="96" t="s">
        <v>1610</v>
      </c>
      <c r="R707" s="96" t="s">
        <v>1699</v>
      </c>
    </row>
    <row r="708" ht="14.25" customHeight="1">
      <c r="A708" s="96" t="s">
        <v>3424</v>
      </c>
      <c r="D708" s="96" t="s">
        <v>1350</v>
      </c>
      <c r="E708" s="96" t="s">
        <v>1561</v>
      </c>
      <c r="F708" s="96">
        <v>2030.0</v>
      </c>
      <c r="J708" s="96" t="s">
        <v>1147</v>
      </c>
      <c r="L708" s="96" t="s">
        <v>1562</v>
      </c>
      <c r="M708" s="96" t="s">
        <v>1147</v>
      </c>
      <c r="O708" s="96" t="s">
        <v>1578</v>
      </c>
      <c r="P708" s="96" t="s">
        <v>1579</v>
      </c>
      <c r="Q708" s="96" t="s">
        <v>1800</v>
      </c>
      <c r="R708" s="96" t="s">
        <v>1712</v>
      </c>
      <c r="S708" s="96" t="s">
        <v>3425</v>
      </c>
      <c r="T708" s="96" t="s">
        <v>1568</v>
      </c>
    </row>
    <row r="709" ht="14.25" customHeight="1">
      <c r="A709" s="96" t="s">
        <v>3426</v>
      </c>
      <c r="D709" s="96" t="s">
        <v>1350</v>
      </c>
      <c r="E709" s="96" t="s">
        <v>1561</v>
      </c>
      <c r="F709" s="96">
        <v>2030.0</v>
      </c>
      <c r="J709" s="96" t="s">
        <v>1147</v>
      </c>
      <c r="L709" s="96" t="s">
        <v>1562</v>
      </c>
      <c r="M709" s="96" t="s">
        <v>1147</v>
      </c>
      <c r="O709" s="96" t="s">
        <v>1703</v>
      </c>
      <c r="P709" s="96" t="s">
        <v>1564</v>
      </c>
      <c r="Q709" s="96" t="s">
        <v>1610</v>
      </c>
      <c r="R709" s="96" t="s">
        <v>1673</v>
      </c>
      <c r="S709" s="96" t="s">
        <v>3427</v>
      </c>
      <c r="T709" s="96" t="s">
        <v>1568</v>
      </c>
    </row>
    <row r="710" ht="14.25" customHeight="1">
      <c r="A710" s="96" t="s">
        <v>3428</v>
      </c>
      <c r="D710" s="96" t="s">
        <v>1355</v>
      </c>
      <c r="J710" s="96" t="s">
        <v>1147</v>
      </c>
      <c r="L710" s="96" t="s">
        <v>41</v>
      </c>
      <c r="M710" s="96" t="s">
        <v>1147</v>
      </c>
      <c r="O710" s="96" t="s">
        <v>1703</v>
      </c>
      <c r="P710" s="96" t="s">
        <v>1564</v>
      </c>
      <c r="Q710" s="96" t="s">
        <v>1604</v>
      </c>
      <c r="R710" s="96" t="s">
        <v>1793</v>
      </c>
      <c r="T710" s="96" t="s">
        <v>1616</v>
      </c>
    </row>
    <row r="711" ht="14.25" customHeight="1">
      <c r="A711" s="96" t="s">
        <v>3429</v>
      </c>
      <c r="B711" s="96" t="s">
        <v>3430</v>
      </c>
      <c r="D711" s="96" t="s">
        <v>1350</v>
      </c>
      <c r="E711" s="96" t="s">
        <v>1561</v>
      </c>
      <c r="F711" s="96">
        <v>2030.0</v>
      </c>
      <c r="J711" s="96" t="s">
        <v>1147</v>
      </c>
      <c r="L711" s="96" t="s">
        <v>41</v>
      </c>
      <c r="M711" s="96" t="s">
        <v>1147</v>
      </c>
      <c r="O711" s="96" t="s">
        <v>1741</v>
      </c>
      <c r="P711" s="96" t="s">
        <v>1564</v>
      </c>
      <c r="Q711" s="96" t="s">
        <v>1800</v>
      </c>
      <c r="R711" s="96" t="s">
        <v>1631</v>
      </c>
      <c r="S711" s="96" t="s">
        <v>3431</v>
      </c>
      <c r="T711" s="96" t="s">
        <v>1568</v>
      </c>
    </row>
    <row r="712" ht="14.25" customHeight="1">
      <c r="A712" s="96" t="s">
        <v>3432</v>
      </c>
      <c r="D712" s="96" t="s">
        <v>1355</v>
      </c>
      <c r="J712" s="96" t="s">
        <v>1351</v>
      </c>
      <c r="L712" s="96" t="s">
        <v>41</v>
      </c>
      <c r="M712" s="96" t="s">
        <v>1147</v>
      </c>
      <c r="O712" s="96" t="s">
        <v>1578</v>
      </c>
      <c r="P712" s="96" t="s">
        <v>1579</v>
      </c>
      <c r="Q712" s="96" t="s">
        <v>1573</v>
      </c>
      <c r="R712" s="96" t="s">
        <v>1793</v>
      </c>
      <c r="T712" s="96" t="s">
        <v>1616</v>
      </c>
    </row>
    <row r="713" ht="14.25" customHeight="1">
      <c r="A713" s="96" t="s">
        <v>3433</v>
      </c>
      <c r="B713" s="96" t="s">
        <v>3434</v>
      </c>
      <c r="C713" s="96" t="s">
        <v>3435</v>
      </c>
      <c r="D713" s="96" t="s">
        <v>1355</v>
      </c>
      <c r="J713" s="96" t="s">
        <v>1351</v>
      </c>
      <c r="L713" s="96" t="s">
        <v>41</v>
      </c>
      <c r="M713" s="96" t="s">
        <v>1351</v>
      </c>
      <c r="N713" s="96" t="s">
        <v>1597</v>
      </c>
      <c r="O713" s="96" t="s">
        <v>3436</v>
      </c>
      <c r="P713" s="96" t="s">
        <v>1609</v>
      </c>
      <c r="Q713" s="96" t="s">
        <v>1652</v>
      </c>
      <c r="R713" s="96" t="s">
        <v>1597</v>
      </c>
    </row>
    <row r="714" ht="14.25" customHeight="1">
      <c r="A714" s="96" t="s">
        <v>3437</v>
      </c>
      <c r="B714" s="96" t="s">
        <v>3438</v>
      </c>
      <c r="C714" s="96" t="s">
        <v>3439</v>
      </c>
      <c r="D714" s="96" t="s">
        <v>1350</v>
      </c>
      <c r="E714" s="96" t="s">
        <v>1561</v>
      </c>
      <c r="F714" s="96">
        <v>2032.0</v>
      </c>
      <c r="J714" s="96" t="s">
        <v>1351</v>
      </c>
      <c r="L714" s="96" t="s">
        <v>41</v>
      </c>
      <c r="M714" s="96" t="s">
        <v>1351</v>
      </c>
      <c r="N714" s="96" t="s">
        <v>1589</v>
      </c>
      <c r="O714" s="96" t="s">
        <v>1812</v>
      </c>
      <c r="P714" s="96" t="s">
        <v>1609</v>
      </c>
      <c r="Q714" s="96" t="s">
        <v>1665</v>
      </c>
      <c r="R714" s="96" t="s">
        <v>1637</v>
      </c>
      <c r="S714" s="96" t="s">
        <v>3440</v>
      </c>
      <c r="T714" s="96" t="s">
        <v>1568</v>
      </c>
    </row>
    <row r="715" ht="14.25" customHeight="1">
      <c r="A715" s="96" t="s">
        <v>3441</v>
      </c>
      <c r="D715" s="96" t="s">
        <v>1355</v>
      </c>
      <c r="J715" s="96" t="s">
        <v>1351</v>
      </c>
      <c r="L715" s="96" t="s">
        <v>41</v>
      </c>
      <c r="M715" s="96" t="s">
        <v>1147</v>
      </c>
      <c r="O715" s="96" t="s">
        <v>1703</v>
      </c>
      <c r="P715" s="96" t="s">
        <v>1564</v>
      </c>
      <c r="Q715" s="96" t="s">
        <v>1784</v>
      </c>
      <c r="R715" s="96" t="s">
        <v>1566</v>
      </c>
    </row>
    <row r="716" ht="14.25" customHeight="1">
      <c r="A716" s="96" t="s">
        <v>3442</v>
      </c>
      <c r="D716" s="96" t="s">
        <v>1372</v>
      </c>
      <c r="J716" s="96" t="s">
        <v>1351</v>
      </c>
      <c r="L716" s="96" t="s">
        <v>41</v>
      </c>
      <c r="M716" s="96" t="s">
        <v>1351</v>
      </c>
      <c r="N716" s="96" t="s">
        <v>1666</v>
      </c>
      <c r="O716" s="96" t="s">
        <v>1812</v>
      </c>
      <c r="P716" s="96" t="s">
        <v>1609</v>
      </c>
      <c r="Q716" s="96" t="s">
        <v>1675</v>
      </c>
      <c r="R716" s="96" t="s">
        <v>1757</v>
      </c>
    </row>
    <row r="717" ht="14.25" customHeight="1">
      <c r="A717" s="96" t="s">
        <v>3443</v>
      </c>
      <c r="B717" s="96" t="s">
        <v>3444</v>
      </c>
      <c r="D717" s="96" t="s">
        <v>1350</v>
      </c>
      <c r="E717" s="96" t="s">
        <v>1561</v>
      </c>
      <c r="F717" s="96">
        <v>2030.0</v>
      </c>
      <c r="J717" s="96" t="s">
        <v>1351</v>
      </c>
      <c r="L717" s="96" t="s">
        <v>41</v>
      </c>
      <c r="M717" s="96" t="s">
        <v>1147</v>
      </c>
      <c r="O717" s="96" t="s">
        <v>1717</v>
      </c>
      <c r="P717" s="96" t="s">
        <v>1609</v>
      </c>
      <c r="Q717" s="96" t="s">
        <v>1756</v>
      </c>
      <c r="R717" s="96" t="s">
        <v>1863</v>
      </c>
      <c r="S717" s="96" t="s">
        <v>3445</v>
      </c>
      <c r="T717" s="96" t="s">
        <v>1568</v>
      </c>
    </row>
    <row r="718" ht="14.25" customHeight="1">
      <c r="A718" s="96" t="s">
        <v>3446</v>
      </c>
      <c r="B718" s="96" t="s">
        <v>3447</v>
      </c>
      <c r="C718" s="96" t="s">
        <v>3448</v>
      </c>
      <c r="D718" s="96" t="s">
        <v>1355</v>
      </c>
      <c r="J718" s="96" t="s">
        <v>1351</v>
      </c>
      <c r="L718" s="96" t="s">
        <v>41</v>
      </c>
      <c r="M718" s="96" t="s">
        <v>1147</v>
      </c>
      <c r="O718" s="96" t="s">
        <v>1578</v>
      </c>
      <c r="P718" s="96" t="s">
        <v>1579</v>
      </c>
      <c r="Q718" s="96" t="s">
        <v>1754</v>
      </c>
      <c r="R718" s="96" t="s">
        <v>1699</v>
      </c>
    </row>
    <row r="719" ht="14.25" customHeight="1">
      <c r="A719" s="96" t="s">
        <v>3449</v>
      </c>
      <c r="B719" s="96" t="s">
        <v>3450</v>
      </c>
      <c r="C719" s="96" t="s">
        <v>3451</v>
      </c>
      <c r="D719" s="96" t="s">
        <v>1350</v>
      </c>
      <c r="E719" s="96" t="s">
        <v>1561</v>
      </c>
      <c r="F719" s="96">
        <v>2030.0</v>
      </c>
      <c r="J719" s="96" t="s">
        <v>1351</v>
      </c>
      <c r="L719" s="96" t="s">
        <v>41</v>
      </c>
      <c r="M719" s="96" t="s">
        <v>1351</v>
      </c>
      <c r="N719" s="96" t="s">
        <v>1697</v>
      </c>
      <c r="O719" s="96" t="s">
        <v>1937</v>
      </c>
      <c r="P719" s="96" t="s">
        <v>1728</v>
      </c>
      <c r="Q719" s="96" t="s">
        <v>2228</v>
      </c>
      <c r="R719" s="96" t="s">
        <v>1566</v>
      </c>
      <c r="S719" s="96" t="s">
        <v>3452</v>
      </c>
      <c r="T719" s="96" t="s">
        <v>1568</v>
      </c>
    </row>
    <row r="720" ht="14.25" customHeight="1">
      <c r="A720" s="96" t="s">
        <v>3453</v>
      </c>
      <c r="D720" s="96" t="s">
        <v>1355</v>
      </c>
      <c r="J720" s="96" t="s">
        <v>1147</v>
      </c>
      <c r="L720" s="96" t="s">
        <v>41</v>
      </c>
      <c r="M720" s="96" t="s">
        <v>1147</v>
      </c>
      <c r="N720" s="96" t="s">
        <v>1757</v>
      </c>
      <c r="O720" s="96" t="s">
        <v>3454</v>
      </c>
      <c r="P720" s="96" t="s">
        <v>1572</v>
      </c>
      <c r="Q720" s="96" t="s">
        <v>1655</v>
      </c>
      <c r="R720" s="96" t="s">
        <v>1757</v>
      </c>
    </row>
    <row r="721" ht="14.25" customHeight="1">
      <c r="A721" s="96" t="s">
        <v>3455</v>
      </c>
      <c r="D721" s="96" t="s">
        <v>1355</v>
      </c>
      <c r="J721" s="96" t="s">
        <v>1351</v>
      </c>
      <c r="L721" s="96" t="s">
        <v>41</v>
      </c>
      <c r="M721" s="96" t="s">
        <v>1351</v>
      </c>
      <c r="N721" s="96" t="s">
        <v>1805</v>
      </c>
      <c r="O721" s="96" t="s">
        <v>1584</v>
      </c>
      <c r="P721" s="96" t="s">
        <v>1564</v>
      </c>
      <c r="Q721" s="96" t="s">
        <v>1897</v>
      </c>
      <c r="R721" s="96" t="s">
        <v>1805</v>
      </c>
    </row>
    <row r="722" ht="14.25" customHeight="1">
      <c r="A722" s="96" t="s">
        <v>3456</v>
      </c>
      <c r="D722" s="96" t="s">
        <v>1355</v>
      </c>
      <c r="J722" s="96" t="s">
        <v>1351</v>
      </c>
      <c r="L722" s="96" t="s">
        <v>41</v>
      </c>
      <c r="M722" s="96" t="s">
        <v>1147</v>
      </c>
      <c r="O722" s="96" t="s">
        <v>1703</v>
      </c>
      <c r="P722" s="96" t="s">
        <v>1564</v>
      </c>
      <c r="Q722" s="96" t="s">
        <v>1897</v>
      </c>
      <c r="R722" s="96" t="s">
        <v>1605</v>
      </c>
    </row>
    <row r="723" ht="14.25" customHeight="1">
      <c r="A723" s="96" t="s">
        <v>3457</v>
      </c>
      <c r="B723" s="96" t="s">
        <v>3458</v>
      </c>
      <c r="C723" s="96" t="s">
        <v>3459</v>
      </c>
      <c r="D723" s="96" t="s">
        <v>1350</v>
      </c>
      <c r="E723" s="96" t="s">
        <v>1570</v>
      </c>
      <c r="F723" s="96" t="s">
        <v>2176</v>
      </c>
      <c r="J723" s="96" t="s">
        <v>1147</v>
      </c>
      <c r="L723" s="96" t="s">
        <v>41</v>
      </c>
      <c r="M723" s="96" t="s">
        <v>1147</v>
      </c>
      <c r="O723" s="96" t="s">
        <v>1901</v>
      </c>
      <c r="P723" s="96" t="s">
        <v>1564</v>
      </c>
      <c r="Q723" s="96" t="s">
        <v>1820</v>
      </c>
      <c r="R723" s="96" t="s">
        <v>1690</v>
      </c>
      <c r="S723" s="96" t="s">
        <v>3460</v>
      </c>
      <c r="T723" s="96" t="s">
        <v>1576</v>
      </c>
    </row>
    <row r="724" ht="14.25" customHeight="1">
      <c r="A724" s="96" t="s">
        <v>3461</v>
      </c>
      <c r="B724" s="96" t="s">
        <v>3462</v>
      </c>
      <c r="D724" s="96" t="s">
        <v>1355</v>
      </c>
      <c r="J724" s="96" t="s">
        <v>1351</v>
      </c>
      <c r="L724" s="96" t="s">
        <v>41</v>
      </c>
      <c r="M724" s="96" t="s">
        <v>1351</v>
      </c>
      <c r="N724" s="96" t="s">
        <v>1805</v>
      </c>
      <c r="O724" s="96" t="s">
        <v>1901</v>
      </c>
      <c r="P724" s="96" t="s">
        <v>1564</v>
      </c>
      <c r="Q724" s="96" t="s">
        <v>1820</v>
      </c>
      <c r="R724" s="96" t="s">
        <v>1805</v>
      </c>
    </row>
    <row r="725" ht="14.25" customHeight="1">
      <c r="A725" s="96" t="s">
        <v>3463</v>
      </c>
      <c r="D725" s="96" t="s">
        <v>1350</v>
      </c>
      <c r="E725" s="96" t="s">
        <v>1561</v>
      </c>
      <c r="F725" s="96">
        <v>2030.0</v>
      </c>
      <c r="J725" s="96" t="s">
        <v>1147</v>
      </c>
      <c r="L725" s="96" t="s">
        <v>1562</v>
      </c>
      <c r="M725" s="96" t="s">
        <v>1147</v>
      </c>
      <c r="O725" s="96" t="s">
        <v>1717</v>
      </c>
      <c r="P725" s="96" t="s">
        <v>1609</v>
      </c>
      <c r="Q725" s="96" t="s">
        <v>1756</v>
      </c>
      <c r="R725" s="96" t="s">
        <v>1615</v>
      </c>
      <c r="S725" s="96" t="s">
        <v>3464</v>
      </c>
      <c r="T725" s="96" t="s">
        <v>1568</v>
      </c>
    </row>
    <row r="726" ht="14.25" customHeight="1">
      <c r="A726" s="96" t="s">
        <v>3465</v>
      </c>
      <c r="D726" s="96" t="s">
        <v>1350</v>
      </c>
      <c r="E726" s="96" t="s">
        <v>1561</v>
      </c>
      <c r="F726" s="96">
        <v>2030.0</v>
      </c>
      <c r="J726" s="96" t="s">
        <v>1147</v>
      </c>
      <c r="L726" s="96" t="s">
        <v>1562</v>
      </c>
      <c r="M726" s="96" t="s">
        <v>1147</v>
      </c>
      <c r="O726" s="96" t="s">
        <v>1614</v>
      </c>
      <c r="P726" s="96" t="s">
        <v>1609</v>
      </c>
      <c r="Q726" s="96" t="s">
        <v>1580</v>
      </c>
      <c r="R726" s="96" t="s">
        <v>1676</v>
      </c>
      <c r="S726" s="96" t="s">
        <v>3466</v>
      </c>
      <c r="T726" s="96" t="s">
        <v>1568</v>
      </c>
    </row>
    <row r="727" ht="14.25" customHeight="1">
      <c r="A727" s="96" t="s">
        <v>3467</v>
      </c>
      <c r="D727" s="96" t="s">
        <v>1350</v>
      </c>
      <c r="E727" s="96" t="s">
        <v>1561</v>
      </c>
      <c r="F727" s="96">
        <v>2030.0</v>
      </c>
      <c r="J727" s="96" t="s">
        <v>1147</v>
      </c>
      <c r="L727" s="96" t="s">
        <v>1562</v>
      </c>
      <c r="M727" s="96" t="s">
        <v>1147</v>
      </c>
      <c r="O727" s="96" t="s">
        <v>1647</v>
      </c>
      <c r="P727" s="96" t="s">
        <v>1564</v>
      </c>
      <c r="Q727" s="96" t="s">
        <v>2005</v>
      </c>
      <c r="R727" s="96" t="s">
        <v>1648</v>
      </c>
      <c r="S727" s="96" t="s">
        <v>3468</v>
      </c>
      <c r="T727" s="96" t="s">
        <v>1568</v>
      </c>
    </row>
    <row r="728" ht="14.25" customHeight="1">
      <c r="A728" s="96" t="s">
        <v>3469</v>
      </c>
      <c r="D728" s="96" t="s">
        <v>1350</v>
      </c>
      <c r="E728" s="96" t="s">
        <v>1561</v>
      </c>
      <c r="F728" s="96">
        <v>2030.0</v>
      </c>
      <c r="J728" s="96" t="s">
        <v>1147</v>
      </c>
      <c r="L728" s="96" t="s">
        <v>1562</v>
      </c>
      <c r="M728" s="96" t="s">
        <v>1147</v>
      </c>
      <c r="O728" s="96" t="s">
        <v>1584</v>
      </c>
      <c r="P728" s="96" t="s">
        <v>1564</v>
      </c>
      <c r="Q728" s="96" t="s">
        <v>1580</v>
      </c>
      <c r="R728" s="96" t="s">
        <v>1586</v>
      </c>
      <c r="S728" s="96" t="s">
        <v>3470</v>
      </c>
      <c r="T728" s="96" t="s">
        <v>1568</v>
      </c>
    </row>
    <row r="729" ht="14.25" customHeight="1">
      <c r="A729" s="96" t="s">
        <v>3471</v>
      </c>
      <c r="B729" s="96" t="s">
        <v>3472</v>
      </c>
      <c r="C729" s="96" t="s">
        <v>3473</v>
      </c>
      <c r="D729" s="96" t="s">
        <v>1355</v>
      </c>
      <c r="J729" s="96" t="s">
        <v>1351</v>
      </c>
      <c r="L729" s="96" t="s">
        <v>1629</v>
      </c>
      <c r="M729" s="96" t="s">
        <v>1351</v>
      </c>
      <c r="N729" s="96" t="s">
        <v>1971</v>
      </c>
      <c r="O729" s="96" t="s">
        <v>1664</v>
      </c>
      <c r="P729" s="96" t="s">
        <v>1564</v>
      </c>
      <c r="Q729" s="96" t="s">
        <v>1630</v>
      </c>
      <c r="R729" s="96" t="s">
        <v>1971</v>
      </c>
      <c r="U729" s="96" t="s">
        <v>2094</v>
      </c>
    </row>
    <row r="730" ht="14.25" customHeight="1">
      <c r="A730" s="96" t="s">
        <v>3474</v>
      </c>
      <c r="D730" s="96" t="s">
        <v>1372</v>
      </c>
      <c r="J730" s="96" t="s">
        <v>1351</v>
      </c>
      <c r="L730" s="96" t="s">
        <v>41</v>
      </c>
      <c r="M730" s="96" t="s">
        <v>1351</v>
      </c>
      <c r="N730" s="96" t="s">
        <v>1971</v>
      </c>
      <c r="O730" s="96" t="s">
        <v>1893</v>
      </c>
      <c r="P730" s="96" t="s">
        <v>1603</v>
      </c>
      <c r="Q730" s="96" t="s">
        <v>1652</v>
      </c>
      <c r="R730" s="96" t="s">
        <v>1971</v>
      </c>
    </row>
    <row r="731" ht="14.25" customHeight="1">
      <c r="A731" s="96" t="s">
        <v>3475</v>
      </c>
      <c r="D731" s="96" t="s">
        <v>1350</v>
      </c>
      <c r="E731" s="96" t="s">
        <v>1561</v>
      </c>
      <c r="F731" s="96">
        <v>2035.0</v>
      </c>
      <c r="J731" s="96" t="s">
        <v>1147</v>
      </c>
      <c r="L731" s="96" t="s">
        <v>41</v>
      </c>
      <c r="M731" s="96" t="s">
        <v>1147</v>
      </c>
      <c r="O731" s="96" t="s">
        <v>2526</v>
      </c>
      <c r="P731" s="96" t="s">
        <v>1564</v>
      </c>
      <c r="Q731" s="96" t="s">
        <v>1573</v>
      </c>
      <c r="R731" s="96" t="s">
        <v>1673</v>
      </c>
      <c r="S731" s="96" t="s">
        <v>3476</v>
      </c>
      <c r="T731" s="96" t="s">
        <v>1568</v>
      </c>
    </row>
    <row r="732" ht="14.25" customHeight="1">
      <c r="A732" s="96" t="s">
        <v>3477</v>
      </c>
      <c r="B732" s="96" t="s">
        <v>3478</v>
      </c>
      <c r="C732" s="96" t="s">
        <v>3479</v>
      </c>
      <c r="D732" s="96" t="s">
        <v>1350</v>
      </c>
      <c r="E732" s="96" t="s">
        <v>1561</v>
      </c>
      <c r="F732" s="96">
        <v>2030.0</v>
      </c>
      <c r="G732" s="96" t="s">
        <v>1350</v>
      </c>
      <c r="H732" s="96" t="s">
        <v>1561</v>
      </c>
      <c r="I732" s="96">
        <v>2050.0</v>
      </c>
      <c r="J732" s="96" t="s">
        <v>1351</v>
      </c>
      <c r="K732" s="96">
        <v>2050.0</v>
      </c>
      <c r="L732" s="96" t="s">
        <v>41</v>
      </c>
      <c r="M732" s="96" t="s">
        <v>1351</v>
      </c>
      <c r="N732" s="96" t="s">
        <v>1846</v>
      </c>
      <c r="O732" s="96" t="s">
        <v>1584</v>
      </c>
      <c r="P732" s="96" t="s">
        <v>1564</v>
      </c>
      <c r="Q732" s="96" t="s">
        <v>2114</v>
      </c>
      <c r="R732" s="96" t="s">
        <v>1631</v>
      </c>
      <c r="S732" s="96" t="s">
        <v>3480</v>
      </c>
      <c r="T732" s="96" t="s">
        <v>1568</v>
      </c>
    </row>
    <row r="733" ht="14.25" customHeight="1">
      <c r="A733" s="96" t="s">
        <v>3481</v>
      </c>
      <c r="B733" s="96" t="s">
        <v>3482</v>
      </c>
      <c r="C733" s="96" t="s">
        <v>3483</v>
      </c>
      <c r="D733" s="96" t="s">
        <v>1350</v>
      </c>
      <c r="E733" s="96" t="s">
        <v>1561</v>
      </c>
      <c r="F733" s="96">
        <v>2025.0</v>
      </c>
      <c r="J733" s="96" t="s">
        <v>1147</v>
      </c>
      <c r="L733" s="96" t="s">
        <v>41</v>
      </c>
      <c r="M733" s="96" t="s">
        <v>1147</v>
      </c>
      <c r="O733" s="96" t="s">
        <v>3484</v>
      </c>
      <c r="P733" s="96" t="s">
        <v>1579</v>
      </c>
      <c r="Q733" s="96" t="s">
        <v>1590</v>
      </c>
      <c r="R733" s="96" t="s">
        <v>3485</v>
      </c>
      <c r="S733" s="96" t="s">
        <v>3486</v>
      </c>
      <c r="T733" s="96" t="s">
        <v>1568</v>
      </c>
    </row>
    <row r="734" ht="14.25" customHeight="1">
      <c r="A734" s="96" t="s">
        <v>3487</v>
      </c>
      <c r="D734" s="96" t="s">
        <v>1350</v>
      </c>
      <c r="E734" s="96" t="s">
        <v>1561</v>
      </c>
      <c r="F734" s="96">
        <v>2030.0</v>
      </c>
      <c r="J734" s="96" t="s">
        <v>1147</v>
      </c>
      <c r="L734" s="96" t="s">
        <v>1562</v>
      </c>
      <c r="M734" s="96" t="s">
        <v>1147</v>
      </c>
      <c r="O734" s="96" t="s">
        <v>1797</v>
      </c>
      <c r="P734" s="96" t="s">
        <v>1564</v>
      </c>
      <c r="Q734" s="96" t="s">
        <v>1573</v>
      </c>
      <c r="R734" s="96" t="s">
        <v>1637</v>
      </c>
      <c r="S734" s="96" t="s">
        <v>3488</v>
      </c>
    </row>
    <row r="735" ht="14.25" customHeight="1">
      <c r="A735" s="96" t="s">
        <v>3489</v>
      </c>
      <c r="C735" s="96" t="s">
        <v>3490</v>
      </c>
      <c r="D735" s="96" t="s">
        <v>1372</v>
      </c>
      <c r="J735" s="96" t="s">
        <v>1351</v>
      </c>
      <c r="L735" s="96" t="s">
        <v>41</v>
      </c>
      <c r="M735" s="96" t="s">
        <v>1351</v>
      </c>
      <c r="N735" s="96" t="s">
        <v>1574</v>
      </c>
      <c r="O735" s="96" t="s">
        <v>1584</v>
      </c>
      <c r="P735" s="96" t="s">
        <v>1564</v>
      </c>
      <c r="Q735" s="96" t="s">
        <v>1639</v>
      </c>
      <c r="R735" s="96" t="s">
        <v>1574</v>
      </c>
    </row>
    <row r="736" ht="14.25" customHeight="1">
      <c r="A736" s="96" t="s">
        <v>3491</v>
      </c>
      <c r="D736" s="96" t="s">
        <v>1350</v>
      </c>
      <c r="E736" s="96" t="s">
        <v>1561</v>
      </c>
      <c r="F736" s="96">
        <v>2030.0</v>
      </c>
      <c r="J736" s="96" t="s">
        <v>1147</v>
      </c>
      <c r="L736" s="96" t="s">
        <v>1562</v>
      </c>
      <c r="M736" s="96" t="s">
        <v>1147</v>
      </c>
      <c r="O736" s="96" t="s">
        <v>1703</v>
      </c>
      <c r="P736" s="96" t="s">
        <v>1564</v>
      </c>
      <c r="Q736" s="96" t="s">
        <v>1580</v>
      </c>
      <c r="R736" s="96" t="s">
        <v>1779</v>
      </c>
      <c r="S736" s="96" t="s">
        <v>3492</v>
      </c>
      <c r="T736" s="96" t="s">
        <v>1568</v>
      </c>
    </row>
    <row r="737" ht="14.25" customHeight="1">
      <c r="A737" s="96" t="s">
        <v>3493</v>
      </c>
      <c r="D737" s="96" t="s">
        <v>1355</v>
      </c>
      <c r="J737" s="96" t="s">
        <v>1147</v>
      </c>
      <c r="L737" s="96" t="s">
        <v>41</v>
      </c>
      <c r="M737" s="96" t="s">
        <v>1147</v>
      </c>
      <c r="O737" s="96" t="s">
        <v>1578</v>
      </c>
      <c r="P737" s="96" t="s">
        <v>1579</v>
      </c>
      <c r="Q737" s="96" t="s">
        <v>1610</v>
      </c>
      <c r="R737" s="96" t="s">
        <v>1793</v>
      </c>
    </row>
    <row r="738" ht="14.25" customHeight="1">
      <c r="A738" s="96" t="s">
        <v>3494</v>
      </c>
      <c r="C738" s="96" t="s">
        <v>3495</v>
      </c>
      <c r="D738" s="96" t="s">
        <v>1355</v>
      </c>
      <c r="J738" s="96" t="s">
        <v>1147</v>
      </c>
      <c r="L738" s="96" t="s">
        <v>41</v>
      </c>
      <c r="M738" s="96" t="s">
        <v>1147</v>
      </c>
      <c r="O738" s="96" t="s">
        <v>1845</v>
      </c>
      <c r="P738" s="96" t="s">
        <v>1564</v>
      </c>
      <c r="Q738" s="96" t="s">
        <v>1675</v>
      </c>
      <c r="R738" s="96" t="s">
        <v>2384</v>
      </c>
    </row>
    <row r="739" ht="14.25" customHeight="1">
      <c r="A739" s="96" t="s">
        <v>3496</v>
      </c>
      <c r="B739" s="96" t="s">
        <v>3497</v>
      </c>
      <c r="C739" s="96" t="s">
        <v>3498</v>
      </c>
      <c r="D739" s="96" t="s">
        <v>1355</v>
      </c>
      <c r="J739" s="96" t="s">
        <v>1351</v>
      </c>
      <c r="L739" s="96" t="s">
        <v>41</v>
      </c>
      <c r="M739" s="96" t="s">
        <v>1351</v>
      </c>
      <c r="N739" s="96" t="s">
        <v>1697</v>
      </c>
      <c r="O739" s="96" t="s">
        <v>1584</v>
      </c>
      <c r="P739" s="96" t="s">
        <v>1564</v>
      </c>
      <c r="Q739" s="96" t="s">
        <v>2114</v>
      </c>
      <c r="R739" s="96" t="s">
        <v>1697</v>
      </c>
    </row>
    <row r="740" ht="14.25" customHeight="1">
      <c r="A740" s="96" t="s">
        <v>3499</v>
      </c>
      <c r="D740" s="96" t="s">
        <v>1355</v>
      </c>
      <c r="J740" s="96" t="s">
        <v>1147</v>
      </c>
      <c r="L740" s="96" t="s">
        <v>41</v>
      </c>
      <c r="M740" s="96" t="s">
        <v>1147</v>
      </c>
      <c r="O740" s="96" t="s">
        <v>1845</v>
      </c>
      <c r="P740" s="96" t="s">
        <v>1564</v>
      </c>
      <c r="Q740" s="96" t="s">
        <v>1590</v>
      </c>
      <c r="R740" s="96" t="s">
        <v>1648</v>
      </c>
    </row>
    <row r="741" ht="14.25" customHeight="1">
      <c r="A741" s="96" t="s">
        <v>3500</v>
      </c>
      <c r="D741" s="96" t="s">
        <v>1355</v>
      </c>
      <c r="J741" s="96" t="s">
        <v>1147</v>
      </c>
      <c r="L741" s="96" t="s">
        <v>41</v>
      </c>
      <c r="M741" s="96" t="s">
        <v>1147</v>
      </c>
      <c r="O741" s="96" t="s">
        <v>1893</v>
      </c>
      <c r="P741" s="96" t="s">
        <v>1603</v>
      </c>
      <c r="Q741" s="96" t="s">
        <v>1565</v>
      </c>
      <c r="R741" s="96" t="s">
        <v>1699</v>
      </c>
    </row>
    <row r="742" ht="14.25" customHeight="1">
      <c r="A742" s="96" t="s">
        <v>3501</v>
      </c>
      <c r="D742" s="96" t="s">
        <v>1355</v>
      </c>
      <c r="J742" s="96" t="s">
        <v>1147</v>
      </c>
      <c r="L742" s="96" t="s">
        <v>41</v>
      </c>
      <c r="M742" s="96" t="s">
        <v>1147</v>
      </c>
      <c r="O742" s="96" t="s">
        <v>1893</v>
      </c>
      <c r="P742" s="96" t="s">
        <v>1603</v>
      </c>
      <c r="Q742" s="96" t="s">
        <v>1590</v>
      </c>
      <c r="R742" s="96" t="s">
        <v>1648</v>
      </c>
    </row>
    <row r="743" ht="14.25" customHeight="1">
      <c r="A743" s="96" t="s">
        <v>3502</v>
      </c>
      <c r="C743" s="96" t="s">
        <v>3503</v>
      </c>
      <c r="D743" s="96" t="s">
        <v>1350</v>
      </c>
      <c r="E743" s="96" t="s">
        <v>1561</v>
      </c>
      <c r="F743" s="96">
        <v>2026.0</v>
      </c>
      <c r="J743" s="96" t="s">
        <v>1351</v>
      </c>
      <c r="L743" s="96" t="s">
        <v>41</v>
      </c>
      <c r="M743" s="96" t="s">
        <v>1351</v>
      </c>
      <c r="N743" s="96" t="s">
        <v>1714</v>
      </c>
      <c r="O743" s="96" t="s">
        <v>1578</v>
      </c>
      <c r="P743" s="96" t="s">
        <v>1579</v>
      </c>
      <c r="Q743" s="96" t="s">
        <v>1580</v>
      </c>
      <c r="R743" s="96" t="s">
        <v>2098</v>
      </c>
      <c r="S743" s="96" t="s">
        <v>3504</v>
      </c>
      <c r="T743" s="96" t="s">
        <v>1568</v>
      </c>
    </row>
    <row r="744" ht="14.25" customHeight="1">
      <c r="A744" s="96" t="s">
        <v>3505</v>
      </c>
      <c r="D744" s="96" t="s">
        <v>1350</v>
      </c>
      <c r="E744" s="96" t="s">
        <v>1561</v>
      </c>
      <c r="F744" s="96">
        <v>2030.0</v>
      </c>
      <c r="J744" s="96" t="s">
        <v>1147</v>
      </c>
      <c r="L744" s="96" t="s">
        <v>1562</v>
      </c>
      <c r="M744" s="96" t="s">
        <v>1147</v>
      </c>
      <c r="O744" s="96" t="s">
        <v>1717</v>
      </c>
      <c r="P744" s="96" t="s">
        <v>1609</v>
      </c>
      <c r="Q744" s="96" t="s">
        <v>1610</v>
      </c>
      <c r="R744" s="96" t="s">
        <v>1712</v>
      </c>
      <c r="S744" s="96" t="s">
        <v>3506</v>
      </c>
      <c r="T744" s="96" t="s">
        <v>1568</v>
      </c>
    </row>
    <row r="745" ht="14.25" customHeight="1">
      <c r="A745" s="96" t="s">
        <v>3507</v>
      </c>
      <c r="D745" s="96" t="s">
        <v>1355</v>
      </c>
      <c r="J745" s="96" t="s">
        <v>1147</v>
      </c>
      <c r="L745" s="96" t="s">
        <v>41</v>
      </c>
      <c r="M745" s="96" t="s">
        <v>1147</v>
      </c>
      <c r="O745" s="96" t="s">
        <v>1614</v>
      </c>
      <c r="P745" s="96" t="s">
        <v>1609</v>
      </c>
      <c r="Q745" s="96" t="s">
        <v>2015</v>
      </c>
      <c r="R745" s="96" t="s">
        <v>1586</v>
      </c>
    </row>
    <row r="746" ht="14.25" customHeight="1">
      <c r="A746" s="96" t="s">
        <v>3508</v>
      </c>
      <c r="D746" s="96" t="s">
        <v>1355</v>
      </c>
      <c r="J746" s="96" t="s">
        <v>1351</v>
      </c>
      <c r="L746" s="96" t="s">
        <v>41</v>
      </c>
      <c r="M746" s="96" t="s">
        <v>1147</v>
      </c>
      <c r="O746" s="96" t="s">
        <v>1584</v>
      </c>
      <c r="P746" s="96" t="s">
        <v>1564</v>
      </c>
      <c r="Q746" s="96" t="s">
        <v>1590</v>
      </c>
      <c r="R746" s="96" t="s">
        <v>1793</v>
      </c>
    </row>
    <row r="747" ht="14.25" customHeight="1">
      <c r="A747" s="96" t="s">
        <v>3509</v>
      </c>
      <c r="D747" s="96" t="s">
        <v>1355</v>
      </c>
      <c r="J747" s="96" t="s">
        <v>1147</v>
      </c>
      <c r="L747" s="96" t="s">
        <v>41</v>
      </c>
      <c r="M747" s="96" t="s">
        <v>1147</v>
      </c>
      <c r="O747" s="96" t="s">
        <v>1578</v>
      </c>
      <c r="P747" s="96" t="s">
        <v>1579</v>
      </c>
      <c r="Q747" s="96" t="s">
        <v>1580</v>
      </c>
      <c r="R747" s="96" t="s">
        <v>1707</v>
      </c>
    </row>
    <row r="748" ht="14.25" customHeight="1">
      <c r="A748" s="96" t="s">
        <v>3510</v>
      </c>
      <c r="B748" s="96" t="s">
        <v>3511</v>
      </c>
      <c r="C748" s="96" t="s">
        <v>3512</v>
      </c>
      <c r="D748" s="96" t="s">
        <v>1350</v>
      </c>
      <c r="E748" s="96" t="s">
        <v>1561</v>
      </c>
      <c r="F748" s="96">
        <v>2030.0</v>
      </c>
      <c r="J748" s="96" t="s">
        <v>1147</v>
      </c>
      <c r="L748" s="96" t="s">
        <v>41</v>
      </c>
      <c r="M748" s="96" t="s">
        <v>1147</v>
      </c>
      <c r="O748" s="96" t="s">
        <v>1563</v>
      </c>
      <c r="P748" s="96" t="s">
        <v>1564</v>
      </c>
      <c r="Q748" s="96" t="s">
        <v>1679</v>
      </c>
      <c r="R748" s="96" t="s">
        <v>1676</v>
      </c>
      <c r="S748" s="96" t="s">
        <v>3513</v>
      </c>
      <c r="T748" s="96" t="s">
        <v>1568</v>
      </c>
    </row>
    <row r="749" ht="14.25" customHeight="1">
      <c r="A749" s="96" t="s">
        <v>3514</v>
      </c>
      <c r="B749" s="96" t="s">
        <v>3515</v>
      </c>
      <c r="C749" s="96" t="s">
        <v>3516</v>
      </c>
      <c r="D749" s="96" t="s">
        <v>1355</v>
      </c>
      <c r="J749" s="96" t="s">
        <v>1351</v>
      </c>
      <c r="L749" s="96" t="s">
        <v>41</v>
      </c>
      <c r="M749" s="96" t="s">
        <v>1147</v>
      </c>
      <c r="O749" s="96" t="s">
        <v>1584</v>
      </c>
      <c r="P749" s="96" t="s">
        <v>1564</v>
      </c>
      <c r="Q749" s="96" t="s">
        <v>1590</v>
      </c>
      <c r="R749" s="96" t="s">
        <v>1586</v>
      </c>
    </row>
    <row r="750" ht="14.25" customHeight="1">
      <c r="A750" s="96" t="s">
        <v>3517</v>
      </c>
      <c r="D750" s="96" t="s">
        <v>1350</v>
      </c>
      <c r="E750" s="96" t="s">
        <v>1561</v>
      </c>
      <c r="F750" s="96">
        <v>2030.0</v>
      </c>
      <c r="J750" s="96" t="s">
        <v>1147</v>
      </c>
      <c r="L750" s="96" t="s">
        <v>1562</v>
      </c>
      <c r="M750" s="96" t="s">
        <v>1147</v>
      </c>
      <c r="O750" s="96" t="s">
        <v>1584</v>
      </c>
      <c r="P750" s="96" t="s">
        <v>1564</v>
      </c>
      <c r="Q750" s="96" t="s">
        <v>1652</v>
      </c>
      <c r="R750" s="96" t="s">
        <v>1712</v>
      </c>
      <c r="S750" s="96" t="s">
        <v>3518</v>
      </c>
      <c r="T750" s="96" t="s">
        <v>1568</v>
      </c>
    </row>
    <row r="751" ht="14.25" customHeight="1">
      <c r="A751" s="96" t="s">
        <v>3519</v>
      </c>
      <c r="B751" s="96" t="s">
        <v>3520</v>
      </c>
      <c r="C751" s="96" t="s">
        <v>3521</v>
      </c>
      <c r="D751" s="96" t="s">
        <v>1355</v>
      </c>
      <c r="J751" s="96" t="s">
        <v>1351</v>
      </c>
      <c r="L751" s="96" t="s">
        <v>41</v>
      </c>
      <c r="M751" s="96" t="s">
        <v>1147</v>
      </c>
      <c r="O751" s="96" t="s">
        <v>1741</v>
      </c>
      <c r="P751" s="96" t="s">
        <v>1564</v>
      </c>
      <c r="Q751" s="96" t="s">
        <v>1639</v>
      </c>
      <c r="R751" s="96" t="s">
        <v>1605</v>
      </c>
    </row>
    <row r="752" ht="14.25" customHeight="1">
      <c r="A752" s="96" t="s">
        <v>3522</v>
      </c>
      <c r="D752" s="96" t="s">
        <v>1350</v>
      </c>
      <c r="E752" s="96" t="s">
        <v>1561</v>
      </c>
      <c r="F752" s="96">
        <v>2030.0</v>
      </c>
      <c r="J752" s="96" t="s">
        <v>1147</v>
      </c>
      <c r="L752" s="96" t="s">
        <v>1562</v>
      </c>
      <c r="M752" s="96" t="s">
        <v>1147</v>
      </c>
      <c r="O752" s="96" t="s">
        <v>1614</v>
      </c>
      <c r="P752" s="96" t="s">
        <v>1609</v>
      </c>
      <c r="Q752" s="96" t="s">
        <v>1580</v>
      </c>
      <c r="R752" s="96" t="s">
        <v>1644</v>
      </c>
      <c r="S752" s="96" t="s">
        <v>3523</v>
      </c>
      <c r="T752" s="96" t="s">
        <v>1568</v>
      </c>
    </row>
    <row r="753" ht="14.25" customHeight="1">
      <c r="A753" s="96" t="s">
        <v>3524</v>
      </c>
      <c r="D753" s="96" t="s">
        <v>1350</v>
      </c>
      <c r="E753" s="96" t="s">
        <v>1561</v>
      </c>
      <c r="F753" s="96">
        <v>2030.0</v>
      </c>
      <c r="J753" s="96" t="s">
        <v>1147</v>
      </c>
      <c r="L753" s="96" t="s">
        <v>1562</v>
      </c>
      <c r="M753" s="96" t="s">
        <v>1147</v>
      </c>
      <c r="O753" s="96" t="s">
        <v>1829</v>
      </c>
      <c r="P753" s="96" t="s">
        <v>1564</v>
      </c>
      <c r="Q753" s="96" t="s">
        <v>1679</v>
      </c>
      <c r="R753" s="96" t="s">
        <v>1644</v>
      </c>
      <c r="S753" s="96" t="s">
        <v>3525</v>
      </c>
      <c r="T753" s="96" t="s">
        <v>1568</v>
      </c>
    </row>
    <row r="754" ht="14.25" customHeight="1">
      <c r="A754" s="96" t="s">
        <v>3526</v>
      </c>
      <c r="B754" s="96" t="s">
        <v>3527</v>
      </c>
      <c r="C754" s="96" t="s">
        <v>3528</v>
      </c>
      <c r="D754" s="96" t="s">
        <v>1355</v>
      </c>
      <c r="J754" s="96" t="s">
        <v>1147</v>
      </c>
      <c r="L754" s="96" t="s">
        <v>41</v>
      </c>
      <c r="M754" s="96" t="s">
        <v>1351</v>
      </c>
      <c r="N754" s="96" t="s">
        <v>1863</v>
      </c>
      <c r="O754" s="96" t="s">
        <v>1584</v>
      </c>
      <c r="P754" s="96" t="s">
        <v>1564</v>
      </c>
      <c r="Q754" s="96" t="s">
        <v>1639</v>
      </c>
      <c r="R754" s="96" t="s">
        <v>2256</v>
      </c>
    </row>
    <row r="755" ht="14.25" customHeight="1">
      <c r="A755" s="96" t="s">
        <v>3529</v>
      </c>
      <c r="B755" s="96" t="s">
        <v>3530</v>
      </c>
      <c r="C755" s="96" t="s">
        <v>3531</v>
      </c>
      <c r="D755" s="96" t="s">
        <v>1350</v>
      </c>
      <c r="E755" s="96" t="s">
        <v>1561</v>
      </c>
      <c r="F755" s="96">
        <v>2030.0</v>
      </c>
      <c r="J755" s="96" t="s">
        <v>1147</v>
      </c>
      <c r="L755" s="96" t="s">
        <v>41</v>
      </c>
      <c r="M755" s="96" t="s">
        <v>1147</v>
      </c>
      <c r="O755" s="96" t="s">
        <v>1578</v>
      </c>
      <c r="P755" s="96" t="s">
        <v>1579</v>
      </c>
      <c r="Q755" s="96" t="s">
        <v>1573</v>
      </c>
      <c r="R755" s="96" t="s">
        <v>2873</v>
      </c>
      <c r="S755" s="96" t="s">
        <v>3532</v>
      </c>
      <c r="T755" s="96" t="s">
        <v>1568</v>
      </c>
    </row>
    <row r="756" ht="14.25" customHeight="1">
      <c r="A756" s="96" t="s">
        <v>3533</v>
      </c>
      <c r="B756" s="96" t="s">
        <v>3534</v>
      </c>
      <c r="D756" s="96" t="s">
        <v>1350</v>
      </c>
      <c r="E756" s="96" t="s">
        <v>1561</v>
      </c>
      <c r="F756" s="96">
        <v>2030.0</v>
      </c>
      <c r="J756" s="96" t="s">
        <v>1147</v>
      </c>
      <c r="L756" s="96" t="s">
        <v>41</v>
      </c>
      <c r="M756" s="96" t="s">
        <v>1147</v>
      </c>
      <c r="O756" s="96" t="s">
        <v>1797</v>
      </c>
      <c r="P756" s="96" t="s">
        <v>1564</v>
      </c>
      <c r="Q756" s="96" t="s">
        <v>1675</v>
      </c>
      <c r="R756" s="96" t="s">
        <v>1581</v>
      </c>
      <c r="S756" s="96" t="s">
        <v>3535</v>
      </c>
      <c r="T756" s="96" t="s">
        <v>1568</v>
      </c>
    </row>
    <row r="757" ht="14.25" customHeight="1">
      <c r="A757" s="96" t="s">
        <v>3536</v>
      </c>
      <c r="B757" s="96" t="s">
        <v>3537</v>
      </c>
      <c r="C757" s="96" t="s">
        <v>3538</v>
      </c>
      <c r="D757" s="96" t="s">
        <v>1355</v>
      </c>
      <c r="J757" s="96" t="s">
        <v>1147</v>
      </c>
      <c r="L757" s="96" t="s">
        <v>41</v>
      </c>
      <c r="M757" s="96" t="s">
        <v>1147</v>
      </c>
      <c r="O757" s="96" t="s">
        <v>1578</v>
      </c>
      <c r="P757" s="96" t="s">
        <v>1579</v>
      </c>
      <c r="Q757" s="96" t="s">
        <v>1897</v>
      </c>
      <c r="R757" s="96" t="s">
        <v>1690</v>
      </c>
    </row>
    <row r="758" ht="14.25" customHeight="1">
      <c r="A758" s="96" t="s">
        <v>3539</v>
      </c>
      <c r="D758" s="96" t="s">
        <v>1350</v>
      </c>
      <c r="E758" s="96" t="s">
        <v>1561</v>
      </c>
      <c r="G758" s="96" t="s">
        <v>1350</v>
      </c>
      <c r="H758" s="96" t="s">
        <v>1561</v>
      </c>
      <c r="I758" s="96">
        <v>2050.0</v>
      </c>
      <c r="J758" s="96" t="s">
        <v>1351</v>
      </c>
      <c r="K758" s="96">
        <v>2050.0</v>
      </c>
      <c r="L758" s="96" t="s">
        <v>1562</v>
      </c>
      <c r="M758" s="96" t="s">
        <v>1351</v>
      </c>
      <c r="N758" s="96" t="s">
        <v>1841</v>
      </c>
      <c r="O758" s="96" t="s">
        <v>1791</v>
      </c>
      <c r="P758" s="96" t="s">
        <v>1609</v>
      </c>
      <c r="Q758" s="96" t="s">
        <v>1580</v>
      </c>
      <c r="R758" s="96" t="s">
        <v>1841</v>
      </c>
      <c r="S758" s="96" t="s">
        <v>3540</v>
      </c>
      <c r="T758" s="96" t="s">
        <v>1568</v>
      </c>
    </row>
    <row r="759" ht="14.25" customHeight="1">
      <c r="A759" s="96" t="s">
        <v>3541</v>
      </c>
      <c r="C759" s="96" t="s">
        <v>3542</v>
      </c>
      <c r="D759" s="96" t="s">
        <v>1355</v>
      </c>
      <c r="J759" s="96" t="s">
        <v>1147</v>
      </c>
      <c r="L759" s="96" t="s">
        <v>41</v>
      </c>
      <c r="M759" s="96" t="s">
        <v>1147</v>
      </c>
      <c r="O759" s="96" t="s">
        <v>1703</v>
      </c>
      <c r="P759" s="96" t="s">
        <v>1564</v>
      </c>
      <c r="Q759" s="96" t="s">
        <v>1948</v>
      </c>
      <c r="R759" s="96" t="s">
        <v>1793</v>
      </c>
      <c r="T759" s="96" t="s">
        <v>1616</v>
      </c>
    </row>
    <row r="760" ht="14.25" customHeight="1">
      <c r="A760" s="96" t="s">
        <v>3543</v>
      </c>
      <c r="B760" s="96" t="s">
        <v>3544</v>
      </c>
      <c r="D760" s="96" t="s">
        <v>1350</v>
      </c>
      <c r="E760" s="96" t="s">
        <v>1561</v>
      </c>
      <c r="F760" s="96">
        <v>2030.0</v>
      </c>
      <c r="J760" s="96" t="s">
        <v>1147</v>
      </c>
      <c r="L760" s="96" t="s">
        <v>1562</v>
      </c>
      <c r="M760" s="96" t="s">
        <v>1147</v>
      </c>
      <c r="O760" s="96" t="s">
        <v>1764</v>
      </c>
      <c r="P760" s="96" t="s">
        <v>1564</v>
      </c>
      <c r="Q760" s="96" t="s">
        <v>1565</v>
      </c>
      <c r="R760" s="96" t="s">
        <v>1644</v>
      </c>
      <c r="S760" s="96" t="s">
        <v>3545</v>
      </c>
      <c r="T760" s="96" t="s">
        <v>1568</v>
      </c>
    </row>
    <row r="761" ht="14.25" customHeight="1">
      <c r="A761" s="96" t="s">
        <v>3546</v>
      </c>
      <c r="D761" s="96" t="s">
        <v>1350</v>
      </c>
      <c r="E761" s="96" t="s">
        <v>1570</v>
      </c>
      <c r="F761" s="96">
        <v>2030.0</v>
      </c>
      <c r="J761" s="96" t="s">
        <v>1147</v>
      </c>
      <c r="L761" s="96" t="s">
        <v>1562</v>
      </c>
      <c r="M761" s="96" t="s">
        <v>1147</v>
      </c>
      <c r="O761" s="96" t="s">
        <v>1741</v>
      </c>
      <c r="P761" s="96" t="s">
        <v>1564</v>
      </c>
      <c r="Q761" s="96" t="s">
        <v>1585</v>
      </c>
      <c r="R761" s="96" t="s">
        <v>1615</v>
      </c>
      <c r="S761" s="96" t="s">
        <v>3547</v>
      </c>
      <c r="T761" s="96" t="s">
        <v>1576</v>
      </c>
    </row>
    <row r="762" ht="14.25" customHeight="1">
      <c r="A762" s="96" t="s">
        <v>3548</v>
      </c>
      <c r="D762" s="96" t="s">
        <v>1350</v>
      </c>
      <c r="E762" s="96" t="s">
        <v>1561</v>
      </c>
      <c r="F762" s="96">
        <v>2030.0</v>
      </c>
      <c r="G762" s="96" t="s">
        <v>1350</v>
      </c>
      <c r="H762" s="96" t="s">
        <v>1561</v>
      </c>
      <c r="I762" s="96">
        <v>2050.0</v>
      </c>
      <c r="J762" s="96" t="s">
        <v>1351</v>
      </c>
      <c r="K762" s="96">
        <v>2050.0</v>
      </c>
      <c r="L762" s="96" t="s">
        <v>1562</v>
      </c>
      <c r="M762" s="96" t="s">
        <v>1351</v>
      </c>
      <c r="N762" s="96" t="s">
        <v>1850</v>
      </c>
      <c r="O762" s="96" t="s">
        <v>1937</v>
      </c>
      <c r="P762" s="96" t="s">
        <v>1728</v>
      </c>
      <c r="Q762" s="96" t="s">
        <v>1580</v>
      </c>
      <c r="R762" s="96" t="s">
        <v>1699</v>
      </c>
      <c r="S762" s="96" t="s">
        <v>3549</v>
      </c>
      <c r="T762" s="96" t="s">
        <v>1568</v>
      </c>
    </row>
    <row r="763" ht="14.25" customHeight="1">
      <c r="A763" s="96" t="s">
        <v>3550</v>
      </c>
      <c r="D763" s="96" t="s">
        <v>1350</v>
      </c>
      <c r="E763" s="96" t="s">
        <v>1561</v>
      </c>
      <c r="F763" s="96">
        <v>2030.0</v>
      </c>
      <c r="G763" s="96" t="s">
        <v>1350</v>
      </c>
      <c r="H763" s="96" t="s">
        <v>1561</v>
      </c>
      <c r="I763" s="96">
        <v>2050.0</v>
      </c>
      <c r="J763" s="96" t="s">
        <v>1351</v>
      </c>
      <c r="K763" s="96">
        <v>2050.0</v>
      </c>
      <c r="L763" s="96" t="s">
        <v>1562</v>
      </c>
      <c r="M763" s="96" t="s">
        <v>1351</v>
      </c>
      <c r="N763" s="96" t="s">
        <v>1707</v>
      </c>
      <c r="O763" s="96" t="s">
        <v>3253</v>
      </c>
      <c r="P763" s="96" t="s">
        <v>1572</v>
      </c>
      <c r="Q763" s="96" t="s">
        <v>2210</v>
      </c>
      <c r="R763" s="96" t="s">
        <v>1707</v>
      </c>
      <c r="S763" s="96" t="s">
        <v>3551</v>
      </c>
      <c r="T763" s="96" t="s">
        <v>1568</v>
      </c>
    </row>
    <row r="764" ht="14.25" customHeight="1">
      <c r="A764" s="96" t="s">
        <v>3552</v>
      </c>
      <c r="D764" s="96" t="s">
        <v>1350</v>
      </c>
      <c r="E764" s="96" t="s">
        <v>1561</v>
      </c>
      <c r="F764" s="96">
        <v>2030.0</v>
      </c>
      <c r="J764" s="96" t="s">
        <v>1147</v>
      </c>
      <c r="L764" s="96" t="s">
        <v>41</v>
      </c>
      <c r="M764" s="96" t="s">
        <v>1147</v>
      </c>
      <c r="O764" s="96" t="s">
        <v>1741</v>
      </c>
      <c r="P764" s="96" t="s">
        <v>1564</v>
      </c>
      <c r="Q764" s="96" t="s">
        <v>1590</v>
      </c>
      <c r="R764" s="96" t="s">
        <v>1605</v>
      </c>
      <c r="S764" s="96" t="s">
        <v>3553</v>
      </c>
      <c r="T764" s="96" t="s">
        <v>1568</v>
      </c>
    </row>
    <row r="765" ht="14.25" customHeight="1">
      <c r="A765" s="96" t="s">
        <v>3554</v>
      </c>
      <c r="C765" s="96" t="s">
        <v>3555</v>
      </c>
      <c r="D765" s="96" t="s">
        <v>1350</v>
      </c>
      <c r="E765" s="96" t="s">
        <v>1570</v>
      </c>
      <c r="F765" s="96">
        <v>2031.0</v>
      </c>
      <c r="J765" s="96" t="s">
        <v>1147</v>
      </c>
      <c r="L765" s="96" t="s">
        <v>41</v>
      </c>
      <c r="M765" s="96" t="s">
        <v>1147</v>
      </c>
      <c r="O765" s="96" t="s">
        <v>1741</v>
      </c>
      <c r="P765" s="96" t="s">
        <v>1564</v>
      </c>
      <c r="Q765" s="96" t="s">
        <v>1590</v>
      </c>
      <c r="R765" s="96" t="s">
        <v>1787</v>
      </c>
      <c r="S765" s="96" t="s">
        <v>3556</v>
      </c>
      <c r="T765" s="96" t="s">
        <v>1576</v>
      </c>
    </row>
    <row r="766" ht="14.25" customHeight="1">
      <c r="A766" s="96" t="s">
        <v>3557</v>
      </c>
      <c r="D766" s="96" t="s">
        <v>1355</v>
      </c>
      <c r="J766" s="96" t="s">
        <v>1147</v>
      </c>
      <c r="L766" s="96" t="s">
        <v>41</v>
      </c>
      <c r="M766" s="96" t="s">
        <v>1147</v>
      </c>
      <c r="O766" s="96" t="s">
        <v>1664</v>
      </c>
      <c r="P766" s="96" t="s">
        <v>1564</v>
      </c>
      <c r="Q766" s="96" t="s">
        <v>1685</v>
      </c>
      <c r="R766" s="96" t="s">
        <v>1597</v>
      </c>
    </row>
    <row r="767" ht="14.25" customHeight="1">
      <c r="A767" s="96" t="s">
        <v>3558</v>
      </c>
      <c r="B767" s="96" t="s">
        <v>3559</v>
      </c>
      <c r="C767" s="96" t="s">
        <v>3560</v>
      </c>
      <c r="D767" s="96" t="s">
        <v>1355</v>
      </c>
      <c r="J767" s="96" t="s">
        <v>1147</v>
      </c>
      <c r="L767" s="96" t="s">
        <v>1629</v>
      </c>
      <c r="M767" s="96" t="s">
        <v>1147</v>
      </c>
      <c r="O767" s="96" t="s">
        <v>2526</v>
      </c>
      <c r="P767" s="96" t="s">
        <v>1564</v>
      </c>
      <c r="Q767" s="96" t="s">
        <v>1630</v>
      </c>
      <c r="R767" s="96" t="s">
        <v>1586</v>
      </c>
    </row>
    <row r="768" ht="14.25" customHeight="1">
      <c r="A768" s="96" t="s">
        <v>3561</v>
      </c>
      <c r="D768" s="96" t="s">
        <v>1355</v>
      </c>
      <c r="J768" s="96" t="s">
        <v>1351</v>
      </c>
      <c r="L768" s="96" t="s">
        <v>1629</v>
      </c>
      <c r="M768" s="96" t="s">
        <v>1147</v>
      </c>
      <c r="O768" s="96" t="s">
        <v>3379</v>
      </c>
      <c r="P768" s="96" t="s">
        <v>1728</v>
      </c>
      <c r="Q768" s="96" t="s">
        <v>1630</v>
      </c>
      <c r="R768" s="96" t="s">
        <v>1637</v>
      </c>
    </row>
    <row r="769" ht="14.25" customHeight="1">
      <c r="A769" s="96" t="s">
        <v>3562</v>
      </c>
      <c r="B769" s="96" t="s">
        <v>3563</v>
      </c>
      <c r="C769" s="96" t="s">
        <v>3564</v>
      </c>
      <c r="D769" s="96" t="s">
        <v>1355</v>
      </c>
      <c r="J769" s="96" t="s">
        <v>1351</v>
      </c>
      <c r="L769" s="96" t="s">
        <v>1629</v>
      </c>
      <c r="M769" s="96" t="s">
        <v>1351</v>
      </c>
      <c r="N769" s="96" t="s">
        <v>3066</v>
      </c>
      <c r="O769" s="96" t="s">
        <v>1937</v>
      </c>
      <c r="P769" s="96" t="s">
        <v>1728</v>
      </c>
      <c r="Q769" s="96" t="s">
        <v>1630</v>
      </c>
      <c r="R769" s="96" t="s">
        <v>3066</v>
      </c>
      <c r="U769" s="96" t="s">
        <v>3305</v>
      </c>
    </row>
    <row r="770" ht="14.25" customHeight="1">
      <c r="A770" s="96" t="s">
        <v>3565</v>
      </c>
      <c r="B770" s="96" t="s">
        <v>3566</v>
      </c>
      <c r="C770" s="96" t="s">
        <v>3567</v>
      </c>
      <c r="D770" s="96" t="s">
        <v>1355</v>
      </c>
      <c r="J770" s="96" t="s">
        <v>1147</v>
      </c>
      <c r="L770" s="96" t="s">
        <v>1629</v>
      </c>
      <c r="M770" s="96" t="s">
        <v>1351</v>
      </c>
      <c r="N770" s="96" t="s">
        <v>1850</v>
      </c>
      <c r="O770" s="96" t="s">
        <v>3379</v>
      </c>
      <c r="P770" s="96" t="s">
        <v>1728</v>
      </c>
      <c r="Q770" s="96" t="s">
        <v>1630</v>
      </c>
      <c r="R770" s="96" t="s">
        <v>3568</v>
      </c>
      <c r="U770" s="96" t="s">
        <v>1742</v>
      </c>
    </row>
    <row r="771" ht="14.25" customHeight="1">
      <c r="A771" s="96" t="s">
        <v>3569</v>
      </c>
      <c r="D771" s="96" t="s">
        <v>1350</v>
      </c>
      <c r="E771" s="96" t="s">
        <v>1561</v>
      </c>
      <c r="F771" s="96">
        <v>2030.0</v>
      </c>
      <c r="J771" s="96" t="s">
        <v>1147</v>
      </c>
      <c r="L771" s="96" t="s">
        <v>1562</v>
      </c>
      <c r="M771" s="96" t="s">
        <v>1147</v>
      </c>
      <c r="O771" s="96" t="s">
        <v>1703</v>
      </c>
      <c r="P771" s="96" t="s">
        <v>1564</v>
      </c>
      <c r="Q771" s="96" t="s">
        <v>2223</v>
      </c>
      <c r="R771" s="96" t="s">
        <v>1586</v>
      </c>
      <c r="S771" s="96" t="s">
        <v>3570</v>
      </c>
      <c r="T771" s="96" t="s">
        <v>1568</v>
      </c>
    </row>
    <row r="772" ht="14.25" customHeight="1">
      <c r="A772" s="96" t="s">
        <v>3571</v>
      </c>
      <c r="B772" s="96" t="s">
        <v>3572</v>
      </c>
      <c r="C772" s="96" t="s">
        <v>3573</v>
      </c>
      <c r="D772" s="96" t="s">
        <v>1350</v>
      </c>
      <c r="E772" s="96" t="s">
        <v>1561</v>
      </c>
      <c r="F772" s="96" t="s">
        <v>3574</v>
      </c>
      <c r="G772" s="96" t="s">
        <v>1350</v>
      </c>
      <c r="H772" s="96" t="s">
        <v>1561</v>
      </c>
      <c r="I772" s="96" t="s">
        <v>3575</v>
      </c>
      <c r="J772" s="96" t="s">
        <v>1351</v>
      </c>
      <c r="K772" s="96" t="s">
        <v>3575</v>
      </c>
      <c r="L772" s="96" t="s">
        <v>41</v>
      </c>
      <c r="M772" s="96" t="s">
        <v>1147</v>
      </c>
      <c r="O772" s="96" t="s">
        <v>1563</v>
      </c>
      <c r="P772" s="96" t="s">
        <v>1564</v>
      </c>
      <c r="Q772" s="96" t="s">
        <v>1593</v>
      </c>
      <c r="R772" s="96" t="s">
        <v>1594</v>
      </c>
      <c r="S772" s="96" t="s">
        <v>3576</v>
      </c>
      <c r="T772" s="96" t="s">
        <v>1568</v>
      </c>
    </row>
    <row r="773" ht="14.25" customHeight="1">
      <c r="A773" s="96" t="s">
        <v>3577</v>
      </c>
      <c r="D773" s="96" t="s">
        <v>1355</v>
      </c>
      <c r="J773" s="96" t="s">
        <v>1147</v>
      </c>
      <c r="L773" s="96" t="s">
        <v>41</v>
      </c>
      <c r="M773" s="96" t="s">
        <v>1147</v>
      </c>
      <c r="N773" s="96" t="s">
        <v>1673</v>
      </c>
      <c r="O773" s="96" t="s">
        <v>3088</v>
      </c>
      <c r="P773" s="96" t="s">
        <v>1609</v>
      </c>
      <c r="Q773" s="96" t="s">
        <v>1675</v>
      </c>
      <c r="R773" s="96" t="s">
        <v>1673</v>
      </c>
    </row>
    <row r="774" ht="14.25" customHeight="1">
      <c r="A774" s="96" t="s">
        <v>3578</v>
      </c>
      <c r="C774" s="96" t="s">
        <v>3579</v>
      </c>
      <c r="D774" s="96" t="s">
        <v>1350</v>
      </c>
      <c r="E774" s="96" t="s">
        <v>1561</v>
      </c>
      <c r="F774" s="96">
        <v>2030.0</v>
      </c>
      <c r="J774" s="96" t="s">
        <v>1147</v>
      </c>
      <c r="L774" s="96" t="s">
        <v>1629</v>
      </c>
      <c r="M774" s="96" t="s">
        <v>1147</v>
      </c>
      <c r="O774" s="96" t="s">
        <v>1893</v>
      </c>
      <c r="P774" s="96" t="s">
        <v>1603</v>
      </c>
      <c r="Q774" s="96" t="s">
        <v>1630</v>
      </c>
      <c r="R774" s="96" t="s">
        <v>1586</v>
      </c>
      <c r="S774" s="96" t="s">
        <v>3580</v>
      </c>
      <c r="T774" s="96" t="s">
        <v>1568</v>
      </c>
    </row>
    <row r="775" ht="14.25" customHeight="1">
      <c r="A775" s="96" t="s">
        <v>3581</v>
      </c>
      <c r="B775" s="96" t="s">
        <v>3582</v>
      </c>
      <c r="C775" s="96" t="s">
        <v>3583</v>
      </c>
      <c r="D775" s="96" t="s">
        <v>1355</v>
      </c>
      <c r="J775" s="96" t="s">
        <v>1147</v>
      </c>
      <c r="L775" s="96" t="s">
        <v>1629</v>
      </c>
      <c r="M775" s="96" t="s">
        <v>1147</v>
      </c>
      <c r="O775" s="96" t="s">
        <v>1797</v>
      </c>
      <c r="P775" s="96" t="s">
        <v>1564</v>
      </c>
      <c r="Q775" s="96" t="s">
        <v>1630</v>
      </c>
      <c r="R775" s="96" t="s">
        <v>3403</v>
      </c>
      <c r="U775" s="96" t="s">
        <v>2331</v>
      </c>
    </row>
    <row r="776" ht="14.25" customHeight="1">
      <c r="A776" s="96" t="s">
        <v>3584</v>
      </c>
      <c r="B776" s="96" t="s">
        <v>3585</v>
      </c>
      <c r="C776" s="96" t="s">
        <v>3586</v>
      </c>
      <c r="D776" s="96" t="s">
        <v>1355</v>
      </c>
      <c r="J776" s="96" t="s">
        <v>1147</v>
      </c>
      <c r="L776" s="96" t="s">
        <v>1629</v>
      </c>
      <c r="M776" s="96" t="s">
        <v>1147</v>
      </c>
      <c r="O776" s="96" t="s">
        <v>1651</v>
      </c>
      <c r="P776" s="96" t="s">
        <v>1564</v>
      </c>
      <c r="Q776" s="96" t="s">
        <v>1630</v>
      </c>
      <c r="R776" s="96" t="s">
        <v>2384</v>
      </c>
      <c r="U776" s="96" t="s">
        <v>2331</v>
      </c>
    </row>
    <row r="777" ht="14.25" customHeight="1">
      <c r="A777" s="96" t="s">
        <v>3587</v>
      </c>
      <c r="B777" s="96" t="s">
        <v>3588</v>
      </c>
      <c r="C777" s="96" t="s">
        <v>3589</v>
      </c>
      <c r="D777" s="96" t="s">
        <v>1350</v>
      </c>
      <c r="E777" s="96" t="s">
        <v>1561</v>
      </c>
      <c r="F777" s="96">
        <v>2030.0</v>
      </c>
      <c r="J777" s="96" t="s">
        <v>1147</v>
      </c>
      <c r="L777" s="96" t="s">
        <v>1629</v>
      </c>
      <c r="M777" s="96" t="s">
        <v>1147</v>
      </c>
      <c r="O777" s="96" t="s">
        <v>1669</v>
      </c>
      <c r="P777" s="96" t="s">
        <v>1564</v>
      </c>
      <c r="Q777" s="96" t="s">
        <v>1630</v>
      </c>
      <c r="R777" s="96" t="s">
        <v>1591</v>
      </c>
      <c r="S777" s="96" t="s">
        <v>3590</v>
      </c>
      <c r="T777" s="96" t="s">
        <v>1568</v>
      </c>
      <c r="U777" s="96" t="s">
        <v>3591</v>
      </c>
    </row>
    <row r="778" ht="14.25" customHeight="1">
      <c r="A778" s="96" t="s">
        <v>3592</v>
      </c>
      <c r="D778" s="96" t="s">
        <v>1355</v>
      </c>
      <c r="J778" s="96" t="s">
        <v>1351</v>
      </c>
      <c r="L778" s="96" t="s">
        <v>41</v>
      </c>
      <c r="M778" s="96" t="s">
        <v>1147</v>
      </c>
      <c r="O778" s="96" t="s">
        <v>1791</v>
      </c>
      <c r="P778" s="96" t="s">
        <v>1609</v>
      </c>
      <c r="Q778" s="96" t="s">
        <v>1886</v>
      </c>
      <c r="R778" s="96" t="s">
        <v>1586</v>
      </c>
    </row>
    <row r="779" ht="14.25" customHeight="1">
      <c r="A779" s="96" t="s">
        <v>3593</v>
      </c>
      <c r="D779" s="96" t="s">
        <v>1355</v>
      </c>
      <c r="J779" s="96" t="s">
        <v>1147</v>
      </c>
      <c r="L779" s="96" t="s">
        <v>41</v>
      </c>
      <c r="M779" s="96" t="s">
        <v>1147</v>
      </c>
      <c r="O779" s="96" t="s">
        <v>1682</v>
      </c>
      <c r="P779" s="96" t="s">
        <v>1564</v>
      </c>
      <c r="Q779" s="96" t="s">
        <v>1655</v>
      </c>
      <c r="R779" s="96" t="s">
        <v>1566</v>
      </c>
    </row>
    <row r="780" ht="14.25" customHeight="1">
      <c r="A780" s="96" t="s">
        <v>3594</v>
      </c>
      <c r="B780" s="96" t="s">
        <v>3595</v>
      </c>
      <c r="C780" s="96" t="s">
        <v>3596</v>
      </c>
      <c r="D780" s="96" t="s">
        <v>1350</v>
      </c>
      <c r="E780" s="96" t="s">
        <v>1561</v>
      </c>
      <c r="F780" s="96">
        <v>2025.0</v>
      </c>
      <c r="J780" s="96" t="s">
        <v>1147</v>
      </c>
      <c r="L780" s="96" t="s">
        <v>41</v>
      </c>
      <c r="M780" s="96" t="s">
        <v>1351</v>
      </c>
      <c r="N780" s="96" t="s">
        <v>1714</v>
      </c>
      <c r="O780" s="96" t="s">
        <v>1620</v>
      </c>
      <c r="P780" s="96" t="s">
        <v>1564</v>
      </c>
      <c r="Q780" s="96" t="s">
        <v>1800</v>
      </c>
      <c r="R780" s="96" t="s">
        <v>1666</v>
      </c>
      <c r="S780" s="96" t="s">
        <v>3597</v>
      </c>
      <c r="T780" s="96" t="s">
        <v>1568</v>
      </c>
    </row>
    <row r="781" ht="14.25" customHeight="1">
      <c r="A781" s="96" t="s">
        <v>3598</v>
      </c>
      <c r="D781" s="96" t="s">
        <v>1355</v>
      </c>
      <c r="J781" s="96" t="s">
        <v>1351</v>
      </c>
      <c r="L781" s="96" t="s">
        <v>41</v>
      </c>
      <c r="M781" s="96" t="s">
        <v>1147</v>
      </c>
      <c r="O781" s="96" t="s">
        <v>1584</v>
      </c>
      <c r="P781" s="96" t="s">
        <v>1564</v>
      </c>
      <c r="Q781" s="96" t="s">
        <v>1590</v>
      </c>
      <c r="R781" s="96" t="s">
        <v>1566</v>
      </c>
    </row>
    <row r="782" ht="14.25" customHeight="1">
      <c r="A782" s="96" t="s">
        <v>3599</v>
      </c>
      <c r="D782" s="96" t="s">
        <v>1372</v>
      </c>
      <c r="J782" s="96" t="s">
        <v>1351</v>
      </c>
      <c r="L782" s="96" t="s">
        <v>41</v>
      </c>
      <c r="M782" s="96" t="s">
        <v>1351</v>
      </c>
      <c r="N782" s="96" t="s">
        <v>2098</v>
      </c>
      <c r="O782" s="96" t="s">
        <v>2314</v>
      </c>
      <c r="P782" s="96" t="s">
        <v>1609</v>
      </c>
      <c r="Q782" s="96" t="s">
        <v>1675</v>
      </c>
      <c r="R782" s="96" t="s">
        <v>2098</v>
      </c>
    </row>
    <row r="783" ht="14.25" customHeight="1">
      <c r="A783" s="96" t="s">
        <v>3600</v>
      </c>
      <c r="C783" s="96" t="s">
        <v>3601</v>
      </c>
      <c r="D783" s="96" t="s">
        <v>1350</v>
      </c>
      <c r="E783" s="96" t="s">
        <v>1721</v>
      </c>
      <c r="F783" s="96">
        <v>2030.0</v>
      </c>
      <c r="J783" s="96" t="s">
        <v>1147</v>
      </c>
      <c r="L783" s="96" t="s">
        <v>41</v>
      </c>
      <c r="M783" s="96" t="s">
        <v>1147</v>
      </c>
      <c r="O783" s="96" t="s">
        <v>1684</v>
      </c>
      <c r="P783" s="96" t="s">
        <v>1564</v>
      </c>
      <c r="Q783" s="96" t="s">
        <v>1590</v>
      </c>
      <c r="R783" s="96" t="s">
        <v>1746</v>
      </c>
      <c r="S783" s="96" t="s">
        <v>3602</v>
      </c>
      <c r="T783" s="96" t="s">
        <v>1725</v>
      </c>
    </row>
    <row r="784" ht="14.25" customHeight="1">
      <c r="A784" s="96" t="s">
        <v>3603</v>
      </c>
      <c r="D784" s="96" t="s">
        <v>1350</v>
      </c>
      <c r="E784" s="96" t="s">
        <v>1561</v>
      </c>
      <c r="F784" s="96" t="s">
        <v>1628</v>
      </c>
      <c r="G784" s="96" t="s">
        <v>1350</v>
      </c>
      <c r="H784" s="96" t="s">
        <v>1561</v>
      </c>
      <c r="I784" s="96" t="s">
        <v>1689</v>
      </c>
      <c r="J784" s="96" t="s">
        <v>1351</v>
      </c>
      <c r="K784" s="96" t="s">
        <v>1689</v>
      </c>
      <c r="L784" s="96" t="s">
        <v>41</v>
      </c>
      <c r="M784" s="96" t="s">
        <v>1351</v>
      </c>
      <c r="N784" s="96" t="s">
        <v>2098</v>
      </c>
      <c r="O784" s="96" t="s">
        <v>1584</v>
      </c>
      <c r="P784" s="96" t="s">
        <v>1564</v>
      </c>
      <c r="Q784" s="96" t="s">
        <v>1580</v>
      </c>
      <c r="R784" s="96" t="s">
        <v>1648</v>
      </c>
      <c r="S784" s="96" t="s">
        <v>3604</v>
      </c>
      <c r="T784" s="96" t="s">
        <v>1568</v>
      </c>
    </row>
    <row r="785" ht="14.25" customHeight="1">
      <c r="A785" s="96" t="s">
        <v>3605</v>
      </c>
      <c r="D785" s="96" t="s">
        <v>1350</v>
      </c>
      <c r="E785" s="96" t="s">
        <v>1561</v>
      </c>
      <c r="F785" s="96">
        <v>2030.0</v>
      </c>
      <c r="J785" s="96" t="s">
        <v>1147</v>
      </c>
      <c r="L785" s="96" t="s">
        <v>1562</v>
      </c>
      <c r="M785" s="96" t="s">
        <v>1147</v>
      </c>
      <c r="O785" s="96" t="s">
        <v>1845</v>
      </c>
      <c r="P785" s="96" t="s">
        <v>1564</v>
      </c>
      <c r="Q785" s="96" t="s">
        <v>1636</v>
      </c>
      <c r="R785" s="96" t="s">
        <v>1589</v>
      </c>
      <c r="S785" s="96" t="s">
        <v>3606</v>
      </c>
      <c r="T785" s="96" t="s">
        <v>1568</v>
      </c>
    </row>
    <row r="786" ht="14.25" customHeight="1">
      <c r="A786" s="96" t="s">
        <v>3607</v>
      </c>
      <c r="D786" s="96" t="s">
        <v>1350</v>
      </c>
      <c r="E786" s="96" t="s">
        <v>1561</v>
      </c>
      <c r="F786" s="96">
        <v>2030.0</v>
      </c>
      <c r="G786" s="96" t="s">
        <v>1350</v>
      </c>
      <c r="H786" s="96" t="s">
        <v>1561</v>
      </c>
      <c r="I786" s="96">
        <v>2050.0</v>
      </c>
      <c r="J786" s="96" t="s">
        <v>1351</v>
      </c>
      <c r="K786" s="96">
        <v>2050.0</v>
      </c>
      <c r="L786" s="96" t="s">
        <v>1562</v>
      </c>
      <c r="M786" s="96" t="s">
        <v>1351</v>
      </c>
      <c r="N786" s="96" t="s">
        <v>1712</v>
      </c>
      <c r="O786" s="96" t="s">
        <v>1584</v>
      </c>
      <c r="P786" s="96" t="s">
        <v>1564</v>
      </c>
      <c r="Q786" s="96" t="s">
        <v>1639</v>
      </c>
      <c r="R786" s="96" t="s">
        <v>1712</v>
      </c>
      <c r="S786" s="96" t="s">
        <v>3608</v>
      </c>
      <c r="T786" s="96" t="s">
        <v>1568</v>
      </c>
    </row>
    <row r="787" ht="14.25" customHeight="1">
      <c r="A787" s="96" t="s">
        <v>3609</v>
      </c>
      <c r="B787" s="96" t="s">
        <v>3610</v>
      </c>
      <c r="C787" s="96" t="s">
        <v>3611</v>
      </c>
      <c r="D787" s="96" t="s">
        <v>1350</v>
      </c>
      <c r="E787" s="96" t="s">
        <v>1561</v>
      </c>
      <c r="F787" s="96" t="s">
        <v>2010</v>
      </c>
      <c r="J787" s="96" t="s">
        <v>1351</v>
      </c>
      <c r="L787" s="96" t="s">
        <v>41</v>
      </c>
      <c r="M787" s="96" t="s">
        <v>1351</v>
      </c>
      <c r="N787" s="96" t="s">
        <v>1666</v>
      </c>
      <c r="O787" s="96" t="s">
        <v>1584</v>
      </c>
      <c r="P787" s="96" t="s">
        <v>1564</v>
      </c>
      <c r="Q787" s="96" t="s">
        <v>2210</v>
      </c>
      <c r="R787" s="96" t="s">
        <v>1714</v>
      </c>
      <c r="S787" s="96" t="s">
        <v>3612</v>
      </c>
      <c r="T787" s="96" t="s">
        <v>1568</v>
      </c>
    </row>
    <row r="788" ht="14.25" customHeight="1">
      <c r="A788" s="96" t="s">
        <v>3613</v>
      </c>
      <c r="B788" s="96" t="s">
        <v>3614</v>
      </c>
      <c r="C788" s="96" t="s">
        <v>3615</v>
      </c>
      <c r="D788" s="96" t="s">
        <v>1350</v>
      </c>
      <c r="E788" s="96" t="s">
        <v>1561</v>
      </c>
      <c r="F788" s="96">
        <v>2025.0</v>
      </c>
      <c r="J788" s="96" t="s">
        <v>1147</v>
      </c>
      <c r="L788" s="96" t="s">
        <v>41</v>
      </c>
      <c r="M788" s="96" t="s">
        <v>1147</v>
      </c>
      <c r="O788" s="96" t="s">
        <v>1797</v>
      </c>
      <c r="P788" s="96" t="s">
        <v>1564</v>
      </c>
      <c r="Q788" s="96" t="s">
        <v>1590</v>
      </c>
      <c r="R788" s="96" t="s">
        <v>2181</v>
      </c>
      <c r="S788" s="96" t="s">
        <v>3616</v>
      </c>
      <c r="T788" s="96" t="s">
        <v>1568</v>
      </c>
    </row>
    <row r="789" ht="14.25" customHeight="1">
      <c r="A789" s="96" t="s">
        <v>3617</v>
      </c>
      <c r="D789" s="96" t="s">
        <v>1350</v>
      </c>
      <c r="E789" s="96" t="s">
        <v>1561</v>
      </c>
      <c r="F789" s="96">
        <v>2030.0</v>
      </c>
      <c r="J789" s="96" t="s">
        <v>1147</v>
      </c>
      <c r="L789" s="96" t="s">
        <v>1562</v>
      </c>
      <c r="M789" s="96" t="s">
        <v>1147</v>
      </c>
      <c r="O789" s="96" t="s">
        <v>1584</v>
      </c>
      <c r="P789" s="96" t="s">
        <v>1564</v>
      </c>
      <c r="Q789" s="96" t="s">
        <v>1580</v>
      </c>
      <c r="R789" s="96" t="s">
        <v>1699</v>
      </c>
      <c r="S789" s="96" t="s">
        <v>3618</v>
      </c>
      <c r="T789" s="96" t="s">
        <v>1568</v>
      </c>
    </row>
    <row r="790" ht="14.25" customHeight="1">
      <c r="A790" s="96" t="s">
        <v>3619</v>
      </c>
      <c r="D790" s="96" t="s">
        <v>1355</v>
      </c>
      <c r="J790" s="96" t="s">
        <v>1147</v>
      </c>
      <c r="L790" s="96" t="s">
        <v>41</v>
      </c>
      <c r="M790" s="96" t="s">
        <v>1147</v>
      </c>
      <c r="O790" s="96" t="s">
        <v>1812</v>
      </c>
      <c r="P790" s="96" t="s">
        <v>1564</v>
      </c>
      <c r="Q790" s="96" t="s">
        <v>1756</v>
      </c>
      <c r="R790" s="96" t="s">
        <v>1623</v>
      </c>
    </row>
    <row r="791" ht="14.25" customHeight="1">
      <c r="A791" s="96" t="s">
        <v>3620</v>
      </c>
      <c r="B791" s="96" t="s">
        <v>3621</v>
      </c>
      <c r="C791" s="96" t="s">
        <v>3622</v>
      </c>
      <c r="D791" s="96" t="s">
        <v>1355</v>
      </c>
      <c r="J791" s="96" t="s">
        <v>1351</v>
      </c>
      <c r="L791" s="96" t="s">
        <v>41</v>
      </c>
      <c r="M791" s="96" t="s">
        <v>1147</v>
      </c>
      <c r="O791" s="96" t="s">
        <v>1647</v>
      </c>
      <c r="P791" s="96" t="s">
        <v>1564</v>
      </c>
      <c r="Q791" s="96" t="s">
        <v>1756</v>
      </c>
      <c r="R791" s="96" t="s">
        <v>1676</v>
      </c>
    </row>
    <row r="792" ht="14.25" customHeight="1">
      <c r="A792" s="96" t="s">
        <v>3623</v>
      </c>
      <c r="D792" s="96" t="s">
        <v>1350</v>
      </c>
      <c r="E792" s="96" t="s">
        <v>1561</v>
      </c>
      <c r="F792" s="96">
        <v>2030.0</v>
      </c>
      <c r="G792" s="96" t="s">
        <v>1350</v>
      </c>
      <c r="H792" s="96" t="s">
        <v>1561</v>
      </c>
      <c r="I792" s="96">
        <v>2050.0</v>
      </c>
      <c r="J792" s="96" t="s">
        <v>1351</v>
      </c>
      <c r="K792" s="96">
        <v>2050.0</v>
      </c>
      <c r="L792" s="96" t="s">
        <v>1562</v>
      </c>
      <c r="M792" s="96" t="s">
        <v>1351</v>
      </c>
      <c r="N792" s="96" t="s">
        <v>1623</v>
      </c>
      <c r="O792" s="96" t="s">
        <v>1584</v>
      </c>
      <c r="P792" s="96" t="s">
        <v>1564</v>
      </c>
      <c r="Q792" s="96" t="s">
        <v>1800</v>
      </c>
      <c r="R792" s="96" t="s">
        <v>1623</v>
      </c>
      <c r="S792" s="96" t="s">
        <v>3624</v>
      </c>
      <c r="T792" s="96" t="s">
        <v>1568</v>
      </c>
    </row>
    <row r="793" ht="14.25" customHeight="1">
      <c r="A793" s="96" t="s">
        <v>3625</v>
      </c>
      <c r="D793" s="96" t="s">
        <v>1350</v>
      </c>
      <c r="E793" s="96" t="s">
        <v>1561</v>
      </c>
      <c r="F793" s="96">
        <v>2030.0</v>
      </c>
      <c r="H793" s="96" t="s">
        <v>1561</v>
      </c>
      <c r="I793" s="96">
        <v>2050.0</v>
      </c>
      <c r="J793" s="96" t="s">
        <v>1351</v>
      </c>
      <c r="K793" s="96">
        <v>2050.0</v>
      </c>
      <c r="L793" s="96" t="s">
        <v>1562</v>
      </c>
      <c r="M793" s="96" t="s">
        <v>1147</v>
      </c>
      <c r="O793" s="96" t="s">
        <v>1584</v>
      </c>
      <c r="P793" s="96" t="s">
        <v>1564</v>
      </c>
      <c r="Q793" s="96" t="s">
        <v>1580</v>
      </c>
      <c r="R793" s="96" t="s">
        <v>1594</v>
      </c>
      <c r="S793" s="96" t="s">
        <v>3626</v>
      </c>
      <c r="T793" s="96" t="s">
        <v>1568</v>
      </c>
    </row>
    <row r="794" ht="14.25" customHeight="1">
      <c r="A794" s="96" t="s">
        <v>3627</v>
      </c>
      <c r="B794" s="96" t="s">
        <v>3628</v>
      </c>
      <c r="D794" s="96" t="s">
        <v>1355</v>
      </c>
      <c r="J794" s="96" t="s">
        <v>1147</v>
      </c>
      <c r="L794" s="96" t="s">
        <v>41</v>
      </c>
      <c r="M794" s="96" t="s">
        <v>1147</v>
      </c>
      <c r="O794" s="96" t="s">
        <v>1578</v>
      </c>
      <c r="P794" s="96" t="s">
        <v>1579</v>
      </c>
      <c r="Q794" s="96" t="s">
        <v>1820</v>
      </c>
      <c r="R794" s="96" t="s">
        <v>1623</v>
      </c>
    </row>
    <row r="795" ht="14.25" customHeight="1">
      <c r="A795" s="96" t="s">
        <v>3629</v>
      </c>
      <c r="D795" s="96" t="s">
        <v>1350</v>
      </c>
      <c r="E795" s="96" t="s">
        <v>1561</v>
      </c>
      <c r="F795" s="96">
        <v>2030.0</v>
      </c>
      <c r="J795" s="96" t="s">
        <v>1147</v>
      </c>
      <c r="L795" s="96" t="s">
        <v>1562</v>
      </c>
      <c r="M795" s="96" t="s">
        <v>1147</v>
      </c>
      <c r="O795" s="96" t="s">
        <v>1717</v>
      </c>
      <c r="P795" s="96" t="s">
        <v>1609</v>
      </c>
      <c r="Q795" s="96" t="s">
        <v>1639</v>
      </c>
      <c r="R795" s="96" t="s">
        <v>1699</v>
      </c>
      <c r="S795" s="96" t="s">
        <v>3630</v>
      </c>
      <c r="T795" s="96" t="s">
        <v>1568</v>
      </c>
    </row>
    <row r="796" ht="14.25" customHeight="1">
      <c r="A796" s="96" t="s">
        <v>3631</v>
      </c>
      <c r="D796" s="96" t="s">
        <v>1355</v>
      </c>
      <c r="J796" s="96" t="s">
        <v>1351</v>
      </c>
      <c r="L796" s="96" t="s">
        <v>41</v>
      </c>
      <c r="M796" s="96" t="s">
        <v>1351</v>
      </c>
      <c r="N796" s="96" t="s">
        <v>1841</v>
      </c>
      <c r="O796" s="96" t="s">
        <v>1584</v>
      </c>
      <c r="P796" s="96" t="s">
        <v>1564</v>
      </c>
      <c r="Q796" s="96" t="s">
        <v>1630</v>
      </c>
      <c r="R796" s="96" t="s">
        <v>1841</v>
      </c>
    </row>
    <row r="797" ht="14.25" customHeight="1">
      <c r="A797" s="96" t="s">
        <v>3632</v>
      </c>
      <c r="B797" s="96" t="s">
        <v>3633</v>
      </c>
      <c r="D797" s="96" t="s">
        <v>1355</v>
      </c>
      <c r="J797" s="96" t="s">
        <v>1351</v>
      </c>
      <c r="L797" s="96" t="s">
        <v>41</v>
      </c>
      <c r="M797" s="96" t="s">
        <v>1351</v>
      </c>
      <c r="N797" s="96" t="s">
        <v>1656</v>
      </c>
      <c r="O797" s="96" t="s">
        <v>1717</v>
      </c>
      <c r="P797" s="96" t="s">
        <v>1609</v>
      </c>
      <c r="Q797" s="96" t="s">
        <v>1580</v>
      </c>
      <c r="R797" s="96" t="s">
        <v>1656</v>
      </c>
    </row>
    <row r="798" ht="14.25" customHeight="1">
      <c r="A798" s="96" t="s">
        <v>3634</v>
      </c>
      <c r="B798" s="96" t="s">
        <v>3635</v>
      </c>
      <c r="C798" s="96" t="s">
        <v>3636</v>
      </c>
      <c r="D798" s="96" t="s">
        <v>1350</v>
      </c>
      <c r="E798" s="96" t="s">
        <v>1561</v>
      </c>
      <c r="F798" s="96">
        <v>2029.0</v>
      </c>
      <c r="J798" s="96" t="s">
        <v>1351</v>
      </c>
      <c r="L798" s="96" t="s">
        <v>41</v>
      </c>
      <c r="M798" s="96" t="s">
        <v>1351</v>
      </c>
      <c r="N798" s="96" t="s">
        <v>1714</v>
      </c>
      <c r="O798" s="96" t="s">
        <v>1845</v>
      </c>
      <c r="P798" s="96" t="s">
        <v>1564</v>
      </c>
      <c r="Q798" s="96" t="s">
        <v>1754</v>
      </c>
      <c r="R798" s="96" t="s">
        <v>1924</v>
      </c>
      <c r="S798" s="96" t="s">
        <v>3637</v>
      </c>
      <c r="T798" s="96" t="s">
        <v>1568</v>
      </c>
    </row>
    <row r="799" ht="14.25" customHeight="1">
      <c r="A799" s="96" t="s">
        <v>3638</v>
      </c>
      <c r="C799" s="96" t="s">
        <v>3639</v>
      </c>
      <c r="D799" s="96" t="s">
        <v>1350</v>
      </c>
      <c r="E799" s="96" t="s">
        <v>1570</v>
      </c>
      <c r="F799" s="96">
        <v>2031.0</v>
      </c>
      <c r="J799" s="96" t="s">
        <v>1147</v>
      </c>
      <c r="L799" s="96" t="s">
        <v>41</v>
      </c>
      <c r="M799" s="96" t="s">
        <v>1147</v>
      </c>
      <c r="O799" s="96" t="s">
        <v>1845</v>
      </c>
      <c r="P799" s="96" t="s">
        <v>1564</v>
      </c>
      <c r="Q799" s="96" t="s">
        <v>1590</v>
      </c>
      <c r="R799" s="96" t="s">
        <v>1707</v>
      </c>
      <c r="S799" s="96" t="s">
        <v>3640</v>
      </c>
    </row>
    <row r="800" ht="14.25" customHeight="1">
      <c r="A800" s="96" t="s">
        <v>3641</v>
      </c>
      <c r="D800" s="96" t="s">
        <v>1355</v>
      </c>
      <c r="J800" s="96" t="s">
        <v>1147</v>
      </c>
      <c r="L800" s="96" t="s">
        <v>41</v>
      </c>
      <c r="M800" s="96" t="s">
        <v>1147</v>
      </c>
      <c r="O800" s="96" t="s">
        <v>1845</v>
      </c>
      <c r="P800" s="96" t="s">
        <v>1564</v>
      </c>
      <c r="Q800" s="96" t="s">
        <v>1685</v>
      </c>
      <c r="R800" s="96" t="s">
        <v>1589</v>
      </c>
    </row>
    <row r="801" ht="14.25" customHeight="1">
      <c r="A801" s="96" t="s">
        <v>3642</v>
      </c>
      <c r="C801" s="96" t="s">
        <v>3643</v>
      </c>
      <c r="D801" s="96" t="s">
        <v>1372</v>
      </c>
      <c r="J801" s="96" t="s">
        <v>1147</v>
      </c>
      <c r="L801" s="96" t="s">
        <v>41</v>
      </c>
      <c r="M801" s="96" t="s">
        <v>1351</v>
      </c>
      <c r="N801" s="96" t="s">
        <v>1619</v>
      </c>
      <c r="O801" s="96" t="s">
        <v>1584</v>
      </c>
      <c r="P801" s="96" t="s">
        <v>1564</v>
      </c>
      <c r="Q801" s="96" t="s">
        <v>1800</v>
      </c>
      <c r="R801" s="96" t="s">
        <v>1619</v>
      </c>
    </row>
    <row r="802" ht="14.25" customHeight="1">
      <c r="A802" s="96" t="s">
        <v>3644</v>
      </c>
      <c r="B802" s="96" t="s">
        <v>3645</v>
      </c>
      <c r="C802" s="96" t="s">
        <v>3646</v>
      </c>
      <c r="D802" s="96" t="s">
        <v>1355</v>
      </c>
      <c r="J802" s="96" t="s">
        <v>1147</v>
      </c>
      <c r="L802" s="96" t="s">
        <v>1629</v>
      </c>
      <c r="M802" s="96" t="s">
        <v>1147</v>
      </c>
      <c r="O802" s="96" t="s">
        <v>1829</v>
      </c>
      <c r="P802" s="96" t="s">
        <v>1564</v>
      </c>
      <c r="Q802" s="96" t="s">
        <v>1630</v>
      </c>
      <c r="R802" s="96" t="s">
        <v>3647</v>
      </c>
      <c r="U802" s="96" t="s">
        <v>2331</v>
      </c>
    </row>
    <row r="803" ht="14.25" customHeight="1">
      <c r="A803" s="96" t="s">
        <v>3648</v>
      </c>
      <c r="D803" s="96" t="s">
        <v>1355</v>
      </c>
      <c r="J803" s="96" t="s">
        <v>1351</v>
      </c>
      <c r="L803" s="96" t="s">
        <v>1629</v>
      </c>
      <c r="M803" s="96" t="s">
        <v>1351</v>
      </c>
      <c r="N803" s="96" t="s">
        <v>1926</v>
      </c>
      <c r="O803" s="96" t="s">
        <v>1584</v>
      </c>
      <c r="P803" s="96" t="s">
        <v>1564</v>
      </c>
      <c r="Q803" s="96" t="s">
        <v>1630</v>
      </c>
      <c r="R803" s="96" t="s">
        <v>1926</v>
      </c>
    </row>
    <row r="804" ht="14.25" customHeight="1">
      <c r="A804" s="96" t="s">
        <v>3649</v>
      </c>
      <c r="D804" s="96" t="s">
        <v>1350</v>
      </c>
      <c r="E804" s="96" t="s">
        <v>1570</v>
      </c>
      <c r="F804" s="96">
        <v>2030.0</v>
      </c>
      <c r="J804" s="96" t="s">
        <v>1147</v>
      </c>
      <c r="L804" s="96" t="s">
        <v>41</v>
      </c>
      <c r="M804" s="96" t="s">
        <v>1147</v>
      </c>
      <c r="O804" s="96" t="s">
        <v>1578</v>
      </c>
      <c r="P804" s="96" t="s">
        <v>1579</v>
      </c>
      <c r="Q804" s="96" t="s">
        <v>1580</v>
      </c>
      <c r="R804" s="96" t="s">
        <v>1707</v>
      </c>
      <c r="S804" s="96" t="s">
        <v>3650</v>
      </c>
      <c r="T804" s="96" t="s">
        <v>1576</v>
      </c>
    </row>
    <row r="805" ht="14.25" customHeight="1">
      <c r="A805" s="96" t="s">
        <v>3651</v>
      </c>
      <c r="B805" s="96" t="s">
        <v>3652</v>
      </c>
      <c r="C805" s="96" t="s">
        <v>3653</v>
      </c>
      <c r="D805" s="96" t="s">
        <v>1350</v>
      </c>
      <c r="E805" s="96" t="s">
        <v>1561</v>
      </c>
      <c r="F805" s="96" t="s">
        <v>1628</v>
      </c>
      <c r="J805" s="96" t="s">
        <v>1147</v>
      </c>
      <c r="L805" s="96" t="s">
        <v>41</v>
      </c>
      <c r="M805" s="96" t="s">
        <v>1351</v>
      </c>
      <c r="N805" s="96" t="s">
        <v>1787</v>
      </c>
      <c r="O805" s="96" t="s">
        <v>2054</v>
      </c>
      <c r="P805" s="96" t="s">
        <v>1579</v>
      </c>
      <c r="Q805" s="96" t="s">
        <v>1604</v>
      </c>
      <c r="R805" s="96" t="s">
        <v>1594</v>
      </c>
      <c r="S805" s="96" t="s">
        <v>3654</v>
      </c>
      <c r="T805" s="96" t="s">
        <v>1568</v>
      </c>
    </row>
    <row r="806" ht="14.25" customHeight="1">
      <c r="A806" s="96" t="s">
        <v>3655</v>
      </c>
      <c r="D806" s="96" t="s">
        <v>1350</v>
      </c>
      <c r="E806" s="96" t="s">
        <v>1561</v>
      </c>
      <c r="F806" s="96">
        <v>2030.0</v>
      </c>
      <c r="J806" s="96" t="s">
        <v>1147</v>
      </c>
      <c r="L806" s="96" t="s">
        <v>1562</v>
      </c>
      <c r="M806" s="96" t="s">
        <v>1147</v>
      </c>
      <c r="O806" s="96" t="s">
        <v>1614</v>
      </c>
      <c r="P806" s="96" t="s">
        <v>1609</v>
      </c>
      <c r="Q806" s="96" t="s">
        <v>1580</v>
      </c>
      <c r="R806" s="96" t="s">
        <v>1644</v>
      </c>
      <c r="S806" s="96" t="s">
        <v>3656</v>
      </c>
      <c r="T806" s="96" t="s">
        <v>1568</v>
      </c>
    </row>
    <row r="807" ht="14.25" customHeight="1">
      <c r="A807" s="96" t="s">
        <v>3657</v>
      </c>
      <c r="B807" s="96" t="s">
        <v>3658</v>
      </c>
      <c r="C807" s="96" t="s">
        <v>3659</v>
      </c>
      <c r="D807" s="96" t="s">
        <v>1355</v>
      </c>
      <c r="J807" s="96" t="s">
        <v>1147</v>
      </c>
      <c r="L807" s="96" t="s">
        <v>41</v>
      </c>
      <c r="M807" s="96" t="s">
        <v>1351</v>
      </c>
      <c r="N807" s="96" t="s">
        <v>1619</v>
      </c>
      <c r="O807" s="96" t="s">
        <v>1578</v>
      </c>
      <c r="P807" s="96" t="s">
        <v>1579</v>
      </c>
      <c r="Q807" s="96" t="s">
        <v>1804</v>
      </c>
      <c r="R807" s="96" t="s">
        <v>1619</v>
      </c>
    </row>
    <row r="808" ht="14.25" customHeight="1">
      <c r="A808" s="96" t="s">
        <v>3660</v>
      </c>
      <c r="D808" s="96" t="s">
        <v>1350</v>
      </c>
      <c r="E808" s="96" t="s">
        <v>1561</v>
      </c>
      <c r="F808" s="96">
        <v>2030.0</v>
      </c>
      <c r="J808" s="96" t="s">
        <v>1147</v>
      </c>
      <c r="L808" s="96" t="s">
        <v>1562</v>
      </c>
      <c r="M808" s="96" t="s">
        <v>1147</v>
      </c>
      <c r="O808" s="96" t="s">
        <v>2194</v>
      </c>
      <c r="P808" s="96" t="s">
        <v>1609</v>
      </c>
      <c r="Q808" s="96" t="s">
        <v>1573</v>
      </c>
      <c r="R808" s="96" t="s">
        <v>1581</v>
      </c>
      <c r="S808" s="96" t="s">
        <v>3661</v>
      </c>
      <c r="T808" s="96" t="s">
        <v>1568</v>
      </c>
    </row>
    <row r="809" ht="14.25" customHeight="1">
      <c r="A809" s="96" t="s">
        <v>3662</v>
      </c>
      <c r="D809" s="96" t="s">
        <v>1350</v>
      </c>
      <c r="E809" s="96" t="s">
        <v>1561</v>
      </c>
      <c r="F809" s="96">
        <v>2030.0</v>
      </c>
      <c r="J809" s="96" t="s">
        <v>1147</v>
      </c>
      <c r="L809" s="96" t="s">
        <v>1562</v>
      </c>
      <c r="M809" s="96" t="s">
        <v>1147</v>
      </c>
      <c r="O809" s="96" t="s">
        <v>1584</v>
      </c>
      <c r="P809" s="96" t="s">
        <v>1564</v>
      </c>
      <c r="Q809" s="96" t="s">
        <v>2223</v>
      </c>
      <c r="R809" s="96" t="s">
        <v>2023</v>
      </c>
      <c r="S809" s="96" t="s">
        <v>3663</v>
      </c>
      <c r="T809" s="96" t="s">
        <v>1568</v>
      </c>
    </row>
    <row r="810" ht="14.25" customHeight="1">
      <c r="A810" s="96" t="s">
        <v>3664</v>
      </c>
      <c r="D810" s="96" t="s">
        <v>1355</v>
      </c>
      <c r="J810" s="96" t="s">
        <v>1351</v>
      </c>
      <c r="L810" s="96" t="s">
        <v>41</v>
      </c>
      <c r="M810" s="96" t="s">
        <v>1147</v>
      </c>
      <c r="O810" s="96" t="s">
        <v>1703</v>
      </c>
      <c r="P810" s="96" t="s">
        <v>1564</v>
      </c>
      <c r="Q810" s="96" t="s">
        <v>1580</v>
      </c>
      <c r="R810" s="96" t="s">
        <v>1637</v>
      </c>
    </row>
    <row r="811" ht="14.25" customHeight="1">
      <c r="A811" s="96" t="s">
        <v>3665</v>
      </c>
      <c r="D811" s="96" t="s">
        <v>1355</v>
      </c>
      <c r="J811" s="96" t="s">
        <v>1351</v>
      </c>
      <c r="L811" s="96" t="s">
        <v>41</v>
      </c>
      <c r="M811" s="96" t="s">
        <v>1147</v>
      </c>
      <c r="O811" s="96" t="s">
        <v>1647</v>
      </c>
      <c r="P811" s="96" t="s">
        <v>1564</v>
      </c>
      <c r="Q811" s="96" t="s">
        <v>1580</v>
      </c>
      <c r="R811" s="96" t="s">
        <v>1699</v>
      </c>
    </row>
    <row r="812" ht="14.25" customHeight="1">
      <c r="A812" s="96" t="s">
        <v>3666</v>
      </c>
      <c r="D812" s="96" t="s">
        <v>1355</v>
      </c>
      <c r="J812" s="96" t="s">
        <v>1351</v>
      </c>
      <c r="L812" s="96" t="s">
        <v>41</v>
      </c>
      <c r="M812" s="96" t="s">
        <v>1147</v>
      </c>
      <c r="O812" s="96" t="s">
        <v>2194</v>
      </c>
      <c r="P812" s="96" t="s">
        <v>1609</v>
      </c>
      <c r="Q812" s="96" t="s">
        <v>1580</v>
      </c>
    </row>
    <row r="813" ht="14.25" customHeight="1">
      <c r="A813" s="96" t="s">
        <v>3667</v>
      </c>
      <c r="D813" s="96" t="s">
        <v>1350</v>
      </c>
      <c r="E813" s="96" t="s">
        <v>1561</v>
      </c>
      <c r="F813" s="96" t="s">
        <v>2853</v>
      </c>
      <c r="G813" s="96" t="s">
        <v>1350</v>
      </c>
      <c r="H813" s="96" t="s">
        <v>1561</v>
      </c>
      <c r="I813" s="96" t="s">
        <v>1689</v>
      </c>
      <c r="J813" s="96" t="s">
        <v>1351</v>
      </c>
      <c r="K813" s="96" t="s">
        <v>1689</v>
      </c>
      <c r="L813" s="96" t="s">
        <v>41</v>
      </c>
      <c r="M813" s="96" t="s">
        <v>1351</v>
      </c>
      <c r="N813" s="96" t="s">
        <v>1589</v>
      </c>
      <c r="O813" s="96" t="s">
        <v>1584</v>
      </c>
      <c r="P813" s="96" t="s">
        <v>1564</v>
      </c>
      <c r="Q813" s="96" t="s">
        <v>1580</v>
      </c>
      <c r="R813" s="96" t="s">
        <v>1676</v>
      </c>
      <c r="S813" s="96" t="s">
        <v>3668</v>
      </c>
      <c r="T813" s="96" t="s">
        <v>1568</v>
      </c>
    </row>
    <row r="814" ht="14.25" customHeight="1">
      <c r="A814" s="96" t="s">
        <v>3669</v>
      </c>
      <c r="D814" s="96" t="s">
        <v>1355</v>
      </c>
      <c r="J814" s="96" t="s">
        <v>1351</v>
      </c>
      <c r="L814" s="96" t="s">
        <v>1629</v>
      </c>
      <c r="M814" s="96" t="s">
        <v>1147</v>
      </c>
      <c r="O814" s="96" t="s">
        <v>3417</v>
      </c>
      <c r="P814" s="96" t="s">
        <v>1572</v>
      </c>
      <c r="Q814" s="96" t="s">
        <v>1580</v>
      </c>
      <c r="R814" s="96" t="s">
        <v>1631</v>
      </c>
    </row>
    <row r="815" ht="14.25" customHeight="1">
      <c r="A815" s="96" t="s">
        <v>3670</v>
      </c>
      <c r="D815" s="96" t="s">
        <v>1355</v>
      </c>
      <c r="J815" s="96" t="s">
        <v>1351</v>
      </c>
      <c r="L815" s="96" t="s">
        <v>41</v>
      </c>
      <c r="M815" s="96" t="s">
        <v>1147</v>
      </c>
      <c r="O815" s="96" t="s">
        <v>1664</v>
      </c>
      <c r="P815" s="96" t="s">
        <v>1564</v>
      </c>
      <c r="Q815" s="96" t="s">
        <v>1580</v>
      </c>
      <c r="R815" s="96" t="s">
        <v>1699</v>
      </c>
    </row>
    <row r="816" ht="14.25" customHeight="1">
      <c r="A816" s="96" t="s">
        <v>3671</v>
      </c>
      <c r="D816" s="96" t="s">
        <v>1355</v>
      </c>
      <c r="J816" s="96" t="s">
        <v>1351</v>
      </c>
      <c r="L816" s="96" t="s">
        <v>41</v>
      </c>
      <c r="M816" s="96" t="s">
        <v>1351</v>
      </c>
      <c r="N816" s="96" t="s">
        <v>1597</v>
      </c>
      <c r="O816" s="96" t="s">
        <v>1578</v>
      </c>
      <c r="P816" s="96" t="s">
        <v>1579</v>
      </c>
      <c r="Q816" s="96" t="s">
        <v>1580</v>
      </c>
      <c r="R816" s="96" t="s">
        <v>1597</v>
      </c>
    </row>
    <row r="817" ht="14.25" customHeight="1">
      <c r="A817" s="96" t="s">
        <v>3672</v>
      </c>
      <c r="D817" s="96" t="s">
        <v>1355</v>
      </c>
      <c r="J817" s="96" t="s">
        <v>1351</v>
      </c>
      <c r="L817" s="96" t="s">
        <v>41</v>
      </c>
      <c r="M817" s="96" t="s">
        <v>1147</v>
      </c>
      <c r="O817" s="96" t="s">
        <v>2314</v>
      </c>
      <c r="P817" s="96" t="s">
        <v>1609</v>
      </c>
      <c r="Q817" s="96" t="s">
        <v>1675</v>
      </c>
      <c r="R817" s="96" t="s">
        <v>1615</v>
      </c>
    </row>
    <row r="818" ht="14.25" customHeight="1">
      <c r="A818" s="96" t="s">
        <v>3673</v>
      </c>
      <c r="D818" s="96" t="s">
        <v>1350</v>
      </c>
      <c r="E818" s="96" t="s">
        <v>1561</v>
      </c>
      <c r="F818" s="96">
        <v>2030.0</v>
      </c>
      <c r="J818" s="96" t="s">
        <v>1147</v>
      </c>
      <c r="L818" s="96" t="s">
        <v>1562</v>
      </c>
      <c r="M818" s="96" t="s">
        <v>1147</v>
      </c>
      <c r="O818" s="96" t="s">
        <v>1578</v>
      </c>
      <c r="P818" s="96" t="s">
        <v>1579</v>
      </c>
      <c r="Q818" s="96" t="s">
        <v>1580</v>
      </c>
      <c r="R818" s="96" t="s">
        <v>1699</v>
      </c>
      <c r="S818" s="96" t="s">
        <v>3674</v>
      </c>
      <c r="T818" s="96" t="s">
        <v>1568</v>
      </c>
    </row>
    <row r="819" ht="14.25" customHeight="1">
      <c r="A819" s="96" t="s">
        <v>3675</v>
      </c>
      <c r="D819" s="96" t="s">
        <v>1350</v>
      </c>
      <c r="E819" s="96" t="s">
        <v>1561</v>
      </c>
      <c r="F819" s="96">
        <v>2030.0</v>
      </c>
      <c r="J819" s="96" t="s">
        <v>1147</v>
      </c>
      <c r="L819" s="96" t="s">
        <v>1562</v>
      </c>
      <c r="M819" s="96" t="s">
        <v>1147</v>
      </c>
      <c r="O819" s="96" t="s">
        <v>1584</v>
      </c>
      <c r="P819" s="96" t="s">
        <v>1564</v>
      </c>
      <c r="Q819" s="96" t="s">
        <v>1765</v>
      </c>
      <c r="R819" s="96" t="s">
        <v>1605</v>
      </c>
      <c r="S819" s="96" t="s">
        <v>3676</v>
      </c>
      <c r="T819" s="96" t="s">
        <v>1568</v>
      </c>
    </row>
    <row r="820" ht="14.25" customHeight="1">
      <c r="A820" s="96" t="s">
        <v>3677</v>
      </c>
      <c r="B820" s="96" t="s">
        <v>3678</v>
      </c>
      <c r="C820" s="96" t="s">
        <v>3679</v>
      </c>
      <c r="D820" s="96" t="s">
        <v>1355</v>
      </c>
      <c r="J820" s="96" t="s">
        <v>1147</v>
      </c>
      <c r="L820" s="96" t="s">
        <v>41</v>
      </c>
      <c r="M820" s="96" t="s">
        <v>1351</v>
      </c>
      <c r="N820" s="96" t="s">
        <v>1621</v>
      </c>
      <c r="O820" s="96" t="s">
        <v>1647</v>
      </c>
      <c r="P820" s="96" t="s">
        <v>1564</v>
      </c>
      <c r="Q820" s="96" t="s">
        <v>1580</v>
      </c>
      <c r="R820" s="96" t="s">
        <v>1621</v>
      </c>
    </row>
    <row r="821" ht="14.25" customHeight="1">
      <c r="A821" s="96" t="s">
        <v>3680</v>
      </c>
      <c r="D821" s="96" t="s">
        <v>1355</v>
      </c>
      <c r="J821" s="96" t="s">
        <v>1147</v>
      </c>
      <c r="L821" s="96" t="s">
        <v>41</v>
      </c>
      <c r="M821" s="96" t="s">
        <v>1147</v>
      </c>
      <c r="O821" s="96" t="s">
        <v>1620</v>
      </c>
      <c r="P821" s="96" t="s">
        <v>1564</v>
      </c>
      <c r="Q821" s="96" t="s">
        <v>1948</v>
      </c>
      <c r="R821" s="96" t="s">
        <v>1656</v>
      </c>
    </row>
    <row r="822" ht="14.25" customHeight="1">
      <c r="A822" s="96" t="s">
        <v>3681</v>
      </c>
      <c r="D822" s="96" t="s">
        <v>1350</v>
      </c>
      <c r="E822" s="96" t="s">
        <v>1561</v>
      </c>
      <c r="F822" s="96">
        <v>2030.0</v>
      </c>
      <c r="J822" s="96" t="s">
        <v>1147</v>
      </c>
      <c r="L822" s="96" t="s">
        <v>1562</v>
      </c>
      <c r="M822" s="96" t="s">
        <v>1147</v>
      </c>
      <c r="O822" s="96" t="s">
        <v>1578</v>
      </c>
      <c r="P822" s="96" t="s">
        <v>1579</v>
      </c>
      <c r="Q822" s="96" t="s">
        <v>1593</v>
      </c>
      <c r="R822" s="96" t="s">
        <v>1673</v>
      </c>
      <c r="S822" s="96" t="s">
        <v>3682</v>
      </c>
      <c r="T822" s="96" t="s">
        <v>1568</v>
      </c>
    </row>
    <row r="823" ht="14.25" customHeight="1">
      <c r="A823" s="96" t="s">
        <v>3683</v>
      </c>
      <c r="D823" s="96" t="s">
        <v>1350</v>
      </c>
      <c r="E823" s="96" t="s">
        <v>1561</v>
      </c>
      <c r="F823" s="96">
        <v>2030.0</v>
      </c>
      <c r="G823" s="96" t="s">
        <v>1350</v>
      </c>
      <c r="H823" s="96" t="s">
        <v>1561</v>
      </c>
      <c r="I823" s="96">
        <v>2050.0</v>
      </c>
      <c r="J823" s="96" t="s">
        <v>1351</v>
      </c>
      <c r="K823" s="96">
        <v>2050.0</v>
      </c>
      <c r="L823" s="96" t="s">
        <v>1562</v>
      </c>
      <c r="M823" s="96" t="s">
        <v>1351</v>
      </c>
      <c r="N823" s="96" t="s">
        <v>1656</v>
      </c>
      <c r="O823" s="96" t="s">
        <v>1578</v>
      </c>
      <c r="P823" s="96" t="s">
        <v>1579</v>
      </c>
      <c r="Q823" s="96" t="s">
        <v>1593</v>
      </c>
      <c r="R823" s="96" t="s">
        <v>1656</v>
      </c>
      <c r="S823" s="96" t="s">
        <v>3684</v>
      </c>
      <c r="T823" s="96" t="s">
        <v>1568</v>
      </c>
    </row>
    <row r="824" ht="14.25" customHeight="1">
      <c r="A824" s="96" t="s">
        <v>3685</v>
      </c>
      <c r="D824" s="96" t="s">
        <v>1350</v>
      </c>
      <c r="E824" s="96" t="s">
        <v>1561</v>
      </c>
      <c r="F824" s="96">
        <v>2030.0</v>
      </c>
      <c r="J824" s="96" t="s">
        <v>1147</v>
      </c>
      <c r="L824" s="96" t="s">
        <v>1562</v>
      </c>
      <c r="M824" s="96" t="s">
        <v>1147</v>
      </c>
      <c r="O824" s="96" t="s">
        <v>1845</v>
      </c>
      <c r="P824" s="96" t="s">
        <v>1564</v>
      </c>
      <c r="Q824" s="96" t="s">
        <v>1590</v>
      </c>
      <c r="R824" s="96" t="s">
        <v>1699</v>
      </c>
      <c r="S824" s="96" t="s">
        <v>3686</v>
      </c>
      <c r="T824" s="96" t="s">
        <v>1568</v>
      </c>
    </row>
    <row r="825" ht="14.25" customHeight="1">
      <c r="A825" s="96" t="s">
        <v>3687</v>
      </c>
      <c r="D825" s="96" t="s">
        <v>1355</v>
      </c>
      <c r="J825" s="96" t="s">
        <v>1147</v>
      </c>
      <c r="L825" s="96" t="s">
        <v>41</v>
      </c>
      <c r="M825" s="96" t="s">
        <v>1147</v>
      </c>
      <c r="O825" s="96" t="s">
        <v>1845</v>
      </c>
      <c r="P825" s="96" t="s">
        <v>1564</v>
      </c>
      <c r="Q825" s="96" t="s">
        <v>1800</v>
      </c>
      <c r="R825" s="96" t="s">
        <v>1676</v>
      </c>
    </row>
    <row r="826" ht="14.25" customHeight="1">
      <c r="A826" s="96" t="s">
        <v>3688</v>
      </c>
      <c r="C826" s="96">
        <v>6.3749028E7</v>
      </c>
      <c r="D826" s="96" t="s">
        <v>1350</v>
      </c>
      <c r="E826" s="96" t="s">
        <v>1561</v>
      </c>
      <c r="F826" s="96">
        <v>2030.0</v>
      </c>
      <c r="J826" s="96" t="s">
        <v>1147</v>
      </c>
      <c r="L826" s="96" t="s">
        <v>1562</v>
      </c>
      <c r="M826" s="96" t="s">
        <v>1147</v>
      </c>
      <c r="O826" s="96" t="s">
        <v>1563</v>
      </c>
      <c r="P826" s="96" t="s">
        <v>1564</v>
      </c>
      <c r="Q826" s="96" t="s">
        <v>1636</v>
      </c>
      <c r="R826" s="96" t="s">
        <v>1926</v>
      </c>
      <c r="S826" s="96" t="s">
        <v>3689</v>
      </c>
      <c r="T826" s="96" t="s">
        <v>1568</v>
      </c>
    </row>
    <row r="827" ht="14.25" customHeight="1">
      <c r="A827" s="96" t="s">
        <v>3690</v>
      </c>
      <c r="D827" s="96" t="s">
        <v>1350</v>
      </c>
      <c r="E827" s="96" t="s">
        <v>1561</v>
      </c>
      <c r="F827" s="96">
        <v>2030.0</v>
      </c>
      <c r="J827" s="96" t="s">
        <v>1147</v>
      </c>
      <c r="L827" s="96" t="s">
        <v>1562</v>
      </c>
      <c r="M827" s="96" t="s">
        <v>1147</v>
      </c>
      <c r="O827" s="96" t="s">
        <v>1717</v>
      </c>
      <c r="P827" s="96" t="s">
        <v>1609</v>
      </c>
      <c r="Q827" s="96" t="s">
        <v>1590</v>
      </c>
      <c r="R827" s="96" t="s">
        <v>1793</v>
      </c>
      <c r="S827" s="96" t="s">
        <v>3691</v>
      </c>
      <c r="T827" s="96" t="s">
        <v>1568</v>
      </c>
    </row>
    <row r="828" ht="14.25" customHeight="1">
      <c r="A828" s="96" t="s">
        <v>3692</v>
      </c>
      <c r="B828" s="96" t="s">
        <v>3693</v>
      </c>
      <c r="D828" s="96" t="s">
        <v>1350</v>
      </c>
      <c r="E828" s="96" t="s">
        <v>1561</v>
      </c>
      <c r="F828" s="96">
        <v>2030.0</v>
      </c>
      <c r="J828" s="96" t="s">
        <v>1147</v>
      </c>
      <c r="L828" s="96" t="s">
        <v>1562</v>
      </c>
      <c r="M828" s="96" t="s">
        <v>1147</v>
      </c>
      <c r="O828" s="96" t="s">
        <v>1620</v>
      </c>
      <c r="P828" s="96" t="s">
        <v>1564</v>
      </c>
      <c r="Q828" s="96" t="s">
        <v>1652</v>
      </c>
      <c r="R828" s="96" t="s">
        <v>1673</v>
      </c>
      <c r="S828" s="96" t="s">
        <v>3694</v>
      </c>
      <c r="T828" s="96" t="s">
        <v>1568</v>
      </c>
    </row>
    <row r="829" ht="14.25" customHeight="1">
      <c r="A829" s="96" t="s">
        <v>3695</v>
      </c>
      <c r="D829" s="96" t="s">
        <v>1350</v>
      </c>
      <c r="E829" s="96" t="s">
        <v>1561</v>
      </c>
      <c r="F829" s="96">
        <v>2030.0</v>
      </c>
      <c r="J829" s="96" t="s">
        <v>1147</v>
      </c>
      <c r="L829" s="96" t="s">
        <v>1562</v>
      </c>
      <c r="M829" s="96" t="s">
        <v>1147</v>
      </c>
      <c r="O829" s="96" t="s">
        <v>1614</v>
      </c>
      <c r="P829" s="96" t="s">
        <v>1609</v>
      </c>
      <c r="Q829" s="96" t="s">
        <v>1756</v>
      </c>
      <c r="R829" s="96" t="s">
        <v>1926</v>
      </c>
      <c r="S829" s="96" t="s">
        <v>3696</v>
      </c>
      <c r="T829" s="96" t="s">
        <v>1568</v>
      </c>
    </row>
    <row r="830" ht="14.25" customHeight="1">
      <c r="A830" s="96" t="s">
        <v>3697</v>
      </c>
      <c r="D830" s="96" t="s">
        <v>1355</v>
      </c>
      <c r="J830" s="96" t="s">
        <v>1351</v>
      </c>
      <c r="L830" s="96" t="s">
        <v>41</v>
      </c>
      <c r="M830" s="96" t="s">
        <v>1351</v>
      </c>
      <c r="N830" s="96" t="s">
        <v>1591</v>
      </c>
      <c r="O830" s="96" t="s">
        <v>1845</v>
      </c>
      <c r="P830" s="96" t="s">
        <v>1564</v>
      </c>
      <c r="Q830" s="96" t="s">
        <v>1636</v>
      </c>
      <c r="R830" s="96" t="s">
        <v>1591</v>
      </c>
    </row>
    <row r="831" ht="14.25" customHeight="1">
      <c r="A831" s="96" t="s">
        <v>3698</v>
      </c>
      <c r="B831" s="96" t="s">
        <v>3699</v>
      </c>
      <c r="C831" s="96" t="s">
        <v>3700</v>
      </c>
      <c r="D831" s="96" t="s">
        <v>1350</v>
      </c>
      <c r="E831" s="96" t="s">
        <v>1561</v>
      </c>
      <c r="F831" s="96">
        <v>2032.0</v>
      </c>
      <c r="G831" s="96" t="s">
        <v>1350</v>
      </c>
      <c r="H831" s="96" t="s">
        <v>1561</v>
      </c>
      <c r="I831" s="96">
        <v>2045.0</v>
      </c>
      <c r="J831" s="96" t="s">
        <v>1351</v>
      </c>
      <c r="K831" s="96">
        <v>2045.0</v>
      </c>
      <c r="L831" s="96" t="s">
        <v>41</v>
      </c>
      <c r="M831" s="96" t="s">
        <v>1351</v>
      </c>
      <c r="N831" s="96" t="s">
        <v>2181</v>
      </c>
      <c r="O831" s="96" t="s">
        <v>1845</v>
      </c>
      <c r="P831" s="96" t="s">
        <v>1564</v>
      </c>
      <c r="Q831" s="96" t="s">
        <v>1593</v>
      </c>
      <c r="R831" s="96" t="s">
        <v>1699</v>
      </c>
      <c r="S831" s="96" t="s">
        <v>3701</v>
      </c>
      <c r="T831" s="96" t="s">
        <v>1568</v>
      </c>
    </row>
    <row r="832" ht="14.25" customHeight="1">
      <c r="A832" s="96" t="s">
        <v>3702</v>
      </c>
      <c r="D832" s="96" t="s">
        <v>1355</v>
      </c>
      <c r="J832" s="96" t="s">
        <v>1147</v>
      </c>
      <c r="L832" s="96" t="s">
        <v>41</v>
      </c>
      <c r="M832" s="96" t="s">
        <v>1147</v>
      </c>
      <c r="O832" s="96" t="s">
        <v>1791</v>
      </c>
      <c r="P832" s="96" t="s">
        <v>1609</v>
      </c>
      <c r="Q832" s="96" t="s">
        <v>1593</v>
      </c>
      <c r="R832" s="96" t="s">
        <v>1699</v>
      </c>
    </row>
    <row r="833" ht="14.25" customHeight="1">
      <c r="A833" s="96" t="s">
        <v>3703</v>
      </c>
      <c r="B833" s="96" t="s">
        <v>3704</v>
      </c>
      <c r="C833" s="96" t="s">
        <v>3705</v>
      </c>
      <c r="D833" s="96" t="s">
        <v>1355</v>
      </c>
      <c r="J833" s="96" t="s">
        <v>1147</v>
      </c>
      <c r="L833" s="96" t="s">
        <v>41</v>
      </c>
      <c r="M833" s="96" t="s">
        <v>1147</v>
      </c>
      <c r="O833" s="96" t="s">
        <v>1741</v>
      </c>
      <c r="P833" s="96" t="s">
        <v>1564</v>
      </c>
      <c r="Q833" s="96" t="s">
        <v>1756</v>
      </c>
      <c r="R833" s="96" t="s">
        <v>1637</v>
      </c>
    </row>
    <row r="834" ht="14.25" customHeight="1">
      <c r="A834" s="96" t="s">
        <v>3706</v>
      </c>
      <c r="B834" s="96" t="s">
        <v>3707</v>
      </c>
      <c r="C834" s="96" t="s">
        <v>3708</v>
      </c>
      <c r="D834" s="96" t="s">
        <v>1350</v>
      </c>
      <c r="E834" s="96" t="s">
        <v>1561</v>
      </c>
      <c r="F834" s="96">
        <v>2030.0</v>
      </c>
      <c r="J834" s="96" t="s">
        <v>1147</v>
      </c>
      <c r="L834" s="96" t="s">
        <v>41</v>
      </c>
      <c r="M834" s="96" t="s">
        <v>1147</v>
      </c>
      <c r="N834" s="96" t="s">
        <v>1589</v>
      </c>
      <c r="O834" s="96" t="s">
        <v>1741</v>
      </c>
      <c r="P834" s="96" t="s">
        <v>1564</v>
      </c>
      <c r="Q834" s="96" t="s">
        <v>1585</v>
      </c>
      <c r="R834" s="96" t="s">
        <v>1581</v>
      </c>
      <c r="S834" s="96" t="s">
        <v>1374</v>
      </c>
      <c r="T834" s="96" t="s">
        <v>1568</v>
      </c>
    </row>
    <row r="835" ht="14.25" customHeight="1">
      <c r="A835" s="96" t="s">
        <v>3709</v>
      </c>
      <c r="D835" s="96" t="s">
        <v>1350</v>
      </c>
      <c r="E835" s="96" t="s">
        <v>1561</v>
      </c>
      <c r="F835" s="96">
        <v>2030.0</v>
      </c>
      <c r="J835" s="96" t="s">
        <v>1147</v>
      </c>
      <c r="L835" s="96" t="s">
        <v>1562</v>
      </c>
      <c r="M835" s="96" t="s">
        <v>1147</v>
      </c>
      <c r="O835" s="96" t="s">
        <v>1791</v>
      </c>
      <c r="P835" s="96" t="s">
        <v>1609</v>
      </c>
      <c r="Q835" s="96" t="s">
        <v>2005</v>
      </c>
      <c r="R835" s="96" t="s">
        <v>1586</v>
      </c>
      <c r="S835" s="96" t="s">
        <v>3710</v>
      </c>
      <c r="T835" s="96" t="s">
        <v>1568</v>
      </c>
    </row>
    <row r="836" ht="14.25" customHeight="1">
      <c r="A836" s="96" t="s">
        <v>3711</v>
      </c>
      <c r="D836" s="96" t="s">
        <v>1350</v>
      </c>
      <c r="E836" s="96" t="s">
        <v>1561</v>
      </c>
      <c r="F836" s="96">
        <v>2030.0</v>
      </c>
      <c r="J836" s="96" t="s">
        <v>1147</v>
      </c>
      <c r="L836" s="96" t="s">
        <v>1562</v>
      </c>
      <c r="M836" s="96" t="s">
        <v>1147</v>
      </c>
      <c r="O836" s="96" t="s">
        <v>1791</v>
      </c>
      <c r="P836" s="96" t="s">
        <v>1609</v>
      </c>
      <c r="Q836" s="96" t="s">
        <v>1580</v>
      </c>
      <c r="R836" s="96" t="s">
        <v>1605</v>
      </c>
      <c r="S836" s="96" t="s">
        <v>3712</v>
      </c>
      <c r="T836" s="96" t="s">
        <v>1568</v>
      </c>
    </row>
    <row r="837" ht="14.25" customHeight="1">
      <c r="A837" s="96" t="s">
        <v>3713</v>
      </c>
      <c r="D837" s="96" t="s">
        <v>1355</v>
      </c>
      <c r="J837" s="96" t="s">
        <v>1147</v>
      </c>
      <c r="L837" s="96" t="s">
        <v>41</v>
      </c>
      <c r="M837" s="96" t="s">
        <v>1147</v>
      </c>
      <c r="O837" s="96" t="s">
        <v>1791</v>
      </c>
      <c r="P837" s="96" t="s">
        <v>1609</v>
      </c>
      <c r="Q837" s="96" t="s">
        <v>1610</v>
      </c>
      <c r="R837" s="96" t="s">
        <v>1676</v>
      </c>
    </row>
    <row r="838" ht="14.25" customHeight="1">
      <c r="A838" s="96" t="s">
        <v>3714</v>
      </c>
      <c r="D838" s="96" t="s">
        <v>1355</v>
      </c>
      <c r="J838" s="96" t="s">
        <v>1351</v>
      </c>
      <c r="L838" s="96" t="s">
        <v>41</v>
      </c>
      <c r="M838" s="96" t="s">
        <v>1147</v>
      </c>
      <c r="O838" s="96" t="s">
        <v>1791</v>
      </c>
      <c r="P838" s="96" t="s">
        <v>1609</v>
      </c>
      <c r="Q838" s="96" t="s">
        <v>1784</v>
      </c>
    </row>
    <row r="839" ht="14.25" customHeight="1">
      <c r="A839" s="96" t="s">
        <v>3715</v>
      </c>
      <c r="D839" s="96" t="s">
        <v>1355</v>
      </c>
      <c r="J839" s="96" t="s">
        <v>1351</v>
      </c>
      <c r="L839" s="96" t="s">
        <v>41</v>
      </c>
      <c r="M839" s="96" t="s">
        <v>1147</v>
      </c>
      <c r="O839" s="96" t="s">
        <v>1791</v>
      </c>
      <c r="P839" s="96" t="s">
        <v>1609</v>
      </c>
      <c r="Q839" s="96" t="s">
        <v>1585</v>
      </c>
      <c r="R839" s="96" t="s">
        <v>1605</v>
      </c>
    </row>
    <row r="840" ht="14.25" customHeight="1">
      <c r="A840" s="96" t="s">
        <v>3716</v>
      </c>
      <c r="D840" s="96" t="s">
        <v>1350</v>
      </c>
      <c r="E840" s="96" t="s">
        <v>1561</v>
      </c>
      <c r="F840" s="96">
        <v>2030.0</v>
      </c>
      <c r="J840" s="96" t="s">
        <v>1147</v>
      </c>
      <c r="L840" s="96" t="s">
        <v>1562</v>
      </c>
      <c r="M840" s="96" t="s">
        <v>1147</v>
      </c>
      <c r="O840" s="96" t="s">
        <v>1791</v>
      </c>
      <c r="P840" s="96" t="s">
        <v>1609</v>
      </c>
      <c r="Q840" s="96" t="s">
        <v>1580</v>
      </c>
      <c r="R840" s="96" t="s">
        <v>1793</v>
      </c>
      <c r="S840" s="96" t="s">
        <v>3717</v>
      </c>
      <c r="T840" s="96" t="s">
        <v>1568</v>
      </c>
    </row>
    <row r="841" ht="14.25" customHeight="1">
      <c r="A841" s="96" t="s">
        <v>3718</v>
      </c>
      <c r="D841" s="96" t="s">
        <v>1350</v>
      </c>
      <c r="E841" s="96" t="s">
        <v>1561</v>
      </c>
      <c r="F841" s="96">
        <v>2030.0</v>
      </c>
      <c r="J841" s="96" t="s">
        <v>1147</v>
      </c>
      <c r="L841" s="96" t="s">
        <v>1562</v>
      </c>
      <c r="M841" s="96" t="s">
        <v>1147</v>
      </c>
      <c r="O841" s="96" t="s">
        <v>1791</v>
      </c>
      <c r="P841" s="96" t="s">
        <v>1609</v>
      </c>
      <c r="Q841" s="96" t="s">
        <v>1585</v>
      </c>
      <c r="R841" s="96" t="s">
        <v>1566</v>
      </c>
      <c r="S841" s="96" t="s">
        <v>3719</v>
      </c>
      <c r="T841" s="96" t="s">
        <v>1568</v>
      </c>
    </row>
    <row r="842" ht="14.25" customHeight="1">
      <c r="A842" s="96" t="s">
        <v>3720</v>
      </c>
      <c r="D842" s="96" t="s">
        <v>1350</v>
      </c>
      <c r="E842" s="96" t="s">
        <v>1561</v>
      </c>
      <c r="F842" s="96">
        <v>2030.0</v>
      </c>
      <c r="J842" s="96" t="s">
        <v>1147</v>
      </c>
      <c r="L842" s="96" t="s">
        <v>1562</v>
      </c>
      <c r="M842" s="96" t="s">
        <v>1147</v>
      </c>
      <c r="O842" s="96" t="s">
        <v>1791</v>
      </c>
      <c r="P842" s="96" t="s">
        <v>1609</v>
      </c>
      <c r="Q842" s="96" t="s">
        <v>1585</v>
      </c>
      <c r="R842" s="96" t="s">
        <v>1605</v>
      </c>
      <c r="S842" s="96" t="s">
        <v>3721</v>
      </c>
      <c r="T842" s="96" t="s">
        <v>1568</v>
      </c>
    </row>
    <row r="843" ht="14.25" customHeight="1">
      <c r="A843" s="96" t="s">
        <v>3722</v>
      </c>
      <c r="D843" s="96" t="s">
        <v>1355</v>
      </c>
      <c r="J843" s="96" t="s">
        <v>1351</v>
      </c>
      <c r="L843" s="96" t="s">
        <v>41</v>
      </c>
      <c r="M843" s="96" t="s">
        <v>1147</v>
      </c>
      <c r="O843" s="96" t="s">
        <v>1791</v>
      </c>
      <c r="P843" s="96" t="s">
        <v>1609</v>
      </c>
      <c r="Q843" s="96" t="s">
        <v>1820</v>
      </c>
      <c r="R843" s="96" t="s">
        <v>1793</v>
      </c>
      <c r="T843" s="96" t="s">
        <v>1616</v>
      </c>
    </row>
    <row r="844" ht="14.25" customHeight="1">
      <c r="A844" s="96" t="s">
        <v>3723</v>
      </c>
      <c r="D844" s="96" t="s">
        <v>1350</v>
      </c>
      <c r="E844" s="96" t="s">
        <v>1561</v>
      </c>
      <c r="F844" s="96">
        <v>2030.0</v>
      </c>
      <c r="J844" s="96" t="s">
        <v>1147</v>
      </c>
      <c r="L844" s="96" t="s">
        <v>1562</v>
      </c>
      <c r="M844" s="96" t="s">
        <v>1147</v>
      </c>
      <c r="O844" s="96" t="s">
        <v>1791</v>
      </c>
      <c r="P844" s="96" t="s">
        <v>1609</v>
      </c>
      <c r="Q844" s="96" t="s">
        <v>1585</v>
      </c>
      <c r="R844" s="96" t="s">
        <v>1566</v>
      </c>
      <c r="S844" s="96" t="s">
        <v>3724</v>
      </c>
      <c r="T844" s="96" t="s">
        <v>1568</v>
      </c>
    </row>
    <row r="845" ht="14.25" customHeight="1">
      <c r="A845" s="96" t="s">
        <v>3725</v>
      </c>
      <c r="B845" s="96" t="s">
        <v>3726</v>
      </c>
      <c r="C845" s="96" t="s">
        <v>3727</v>
      </c>
      <c r="D845" s="96" t="s">
        <v>1350</v>
      </c>
      <c r="E845" s="96" t="s">
        <v>1561</v>
      </c>
      <c r="F845" s="96">
        <v>2030.0</v>
      </c>
      <c r="J845" s="96" t="s">
        <v>1351</v>
      </c>
      <c r="L845" s="96" t="s">
        <v>41</v>
      </c>
      <c r="M845" s="96" t="s">
        <v>1351</v>
      </c>
      <c r="N845" s="96" t="s">
        <v>1926</v>
      </c>
      <c r="O845" s="96" t="s">
        <v>1620</v>
      </c>
      <c r="P845" s="96" t="s">
        <v>1564</v>
      </c>
      <c r="Q845" s="96" t="s">
        <v>1675</v>
      </c>
      <c r="R845" s="96" t="s">
        <v>1648</v>
      </c>
      <c r="S845" s="96" t="s">
        <v>3725</v>
      </c>
      <c r="T845" s="96" t="s">
        <v>1568</v>
      </c>
    </row>
    <row r="846" ht="14.25" customHeight="1">
      <c r="A846" s="96" t="s">
        <v>3728</v>
      </c>
      <c r="B846" s="96" t="s">
        <v>3729</v>
      </c>
      <c r="C846" s="96" t="s">
        <v>3730</v>
      </c>
      <c r="D846" s="96" t="s">
        <v>1350</v>
      </c>
      <c r="E846" s="96" t="s">
        <v>1561</v>
      </c>
      <c r="F846" s="96">
        <v>2035.0</v>
      </c>
      <c r="J846" s="96" t="s">
        <v>1351</v>
      </c>
      <c r="L846" s="96" t="s">
        <v>41</v>
      </c>
      <c r="M846" s="96" t="s">
        <v>1351</v>
      </c>
      <c r="N846" s="96" t="s">
        <v>1619</v>
      </c>
      <c r="O846" s="96" t="s">
        <v>1703</v>
      </c>
      <c r="P846" s="96" t="s">
        <v>1564</v>
      </c>
      <c r="Q846" s="96" t="s">
        <v>1685</v>
      </c>
      <c r="R846" s="96" t="s">
        <v>2023</v>
      </c>
      <c r="S846" s="96" t="s">
        <v>3731</v>
      </c>
      <c r="T846" s="96" t="s">
        <v>1568</v>
      </c>
    </row>
    <row r="847" ht="14.25" customHeight="1">
      <c r="A847" s="96" t="s">
        <v>3732</v>
      </c>
      <c r="D847" s="96" t="s">
        <v>1355</v>
      </c>
      <c r="J847" s="96" t="s">
        <v>1147</v>
      </c>
      <c r="L847" s="96" t="s">
        <v>41</v>
      </c>
      <c r="M847" s="96" t="s">
        <v>1147</v>
      </c>
      <c r="O847" s="96" t="s">
        <v>1584</v>
      </c>
      <c r="P847" s="96" t="s">
        <v>1564</v>
      </c>
      <c r="Q847" s="96" t="s">
        <v>1585</v>
      </c>
      <c r="R847" s="96" t="s">
        <v>1591</v>
      </c>
    </row>
    <row r="848" ht="14.25" customHeight="1">
      <c r="A848" s="96" t="s">
        <v>3733</v>
      </c>
      <c r="C848" s="96" t="s">
        <v>3734</v>
      </c>
      <c r="D848" s="96" t="s">
        <v>1355</v>
      </c>
      <c r="J848" s="96" t="s">
        <v>1147</v>
      </c>
      <c r="L848" s="96" t="s">
        <v>1629</v>
      </c>
      <c r="M848" s="96" t="s">
        <v>1147</v>
      </c>
      <c r="O848" s="96" t="s">
        <v>1620</v>
      </c>
      <c r="P848" s="96" t="s">
        <v>1564</v>
      </c>
      <c r="Q848" s="96" t="s">
        <v>1630</v>
      </c>
      <c r="R848" s="96" t="s">
        <v>1971</v>
      </c>
      <c r="U848" s="96" t="s">
        <v>2094</v>
      </c>
    </row>
    <row r="849" ht="14.25" customHeight="1">
      <c r="A849" s="96" t="s">
        <v>3735</v>
      </c>
      <c r="D849" s="96" t="s">
        <v>1350</v>
      </c>
      <c r="E849" s="96" t="s">
        <v>1561</v>
      </c>
      <c r="F849" s="96">
        <v>2030.0</v>
      </c>
      <c r="G849" s="96" t="s">
        <v>1350</v>
      </c>
      <c r="H849" s="96" t="s">
        <v>1561</v>
      </c>
      <c r="I849" s="96">
        <v>2050.0</v>
      </c>
      <c r="J849" s="96" t="s">
        <v>1351</v>
      </c>
      <c r="K849" s="96">
        <v>2050.0</v>
      </c>
      <c r="L849" s="96" t="s">
        <v>1562</v>
      </c>
      <c r="M849" s="96" t="s">
        <v>1351</v>
      </c>
      <c r="N849" s="96" t="s">
        <v>1707</v>
      </c>
      <c r="O849" s="96" t="s">
        <v>1584</v>
      </c>
      <c r="P849" s="96" t="s">
        <v>1564</v>
      </c>
      <c r="Q849" s="96" t="s">
        <v>1639</v>
      </c>
      <c r="R849" s="96" t="s">
        <v>1707</v>
      </c>
      <c r="S849" s="96" t="s">
        <v>3736</v>
      </c>
      <c r="T849" s="96" t="s">
        <v>1568</v>
      </c>
    </row>
    <row r="850" ht="14.25" customHeight="1">
      <c r="A850" s="96" t="s">
        <v>3737</v>
      </c>
      <c r="D850" s="96" t="s">
        <v>1355</v>
      </c>
      <c r="J850" s="96" t="s">
        <v>1147</v>
      </c>
      <c r="L850" s="96" t="s">
        <v>41</v>
      </c>
      <c r="M850" s="96" t="s">
        <v>1147</v>
      </c>
      <c r="O850" s="96" t="s">
        <v>2054</v>
      </c>
      <c r="P850" s="96" t="s">
        <v>1579</v>
      </c>
      <c r="Q850" s="96" t="s">
        <v>2223</v>
      </c>
      <c r="R850" s="96" t="s">
        <v>1644</v>
      </c>
    </row>
    <row r="851" ht="14.25" customHeight="1">
      <c r="A851" s="96" t="s">
        <v>3738</v>
      </c>
      <c r="D851" s="96" t="s">
        <v>1355</v>
      </c>
      <c r="J851" s="96" t="s">
        <v>1147</v>
      </c>
      <c r="L851" s="96" t="s">
        <v>41</v>
      </c>
      <c r="M851" s="96" t="s">
        <v>1147</v>
      </c>
      <c r="O851" s="96" t="s">
        <v>3253</v>
      </c>
      <c r="P851" s="96" t="s">
        <v>1572</v>
      </c>
      <c r="Q851" s="96" t="s">
        <v>1948</v>
      </c>
      <c r="R851" s="96" t="s">
        <v>1673</v>
      </c>
    </row>
    <row r="852" ht="14.25" customHeight="1">
      <c r="A852" s="96" t="s">
        <v>3739</v>
      </c>
      <c r="D852" s="96" t="s">
        <v>1355</v>
      </c>
      <c r="J852" s="96" t="s">
        <v>1351</v>
      </c>
      <c r="L852" s="96" t="s">
        <v>41</v>
      </c>
      <c r="M852" s="96" t="s">
        <v>1147</v>
      </c>
      <c r="O852" s="96" t="s">
        <v>1563</v>
      </c>
      <c r="P852" s="96" t="s">
        <v>1564</v>
      </c>
      <c r="Q852" s="96" t="s">
        <v>1897</v>
      </c>
      <c r="R852" s="96" t="s">
        <v>1644</v>
      </c>
    </row>
    <row r="853" ht="14.25" customHeight="1">
      <c r="A853" s="96" t="s">
        <v>3740</v>
      </c>
      <c r="D853" s="96" t="s">
        <v>1350</v>
      </c>
      <c r="E853" s="96" t="s">
        <v>1561</v>
      </c>
      <c r="F853" s="96">
        <v>2030.0</v>
      </c>
      <c r="J853" s="96" t="s">
        <v>1147</v>
      </c>
      <c r="L853" s="96" t="s">
        <v>1562</v>
      </c>
      <c r="M853" s="96" t="s">
        <v>1147</v>
      </c>
      <c r="O853" s="96" t="s">
        <v>1797</v>
      </c>
      <c r="P853" s="96" t="s">
        <v>1564</v>
      </c>
      <c r="Q853" s="96" t="s">
        <v>1585</v>
      </c>
      <c r="R853" s="96" t="s">
        <v>1566</v>
      </c>
      <c r="S853" s="96" t="s">
        <v>3741</v>
      </c>
      <c r="T853" s="96" t="s">
        <v>1568</v>
      </c>
    </row>
    <row r="854" ht="14.25" customHeight="1">
      <c r="A854" s="96" t="s">
        <v>3742</v>
      </c>
      <c r="B854" s="96" t="s">
        <v>3743</v>
      </c>
      <c r="C854" s="96" t="s">
        <v>3744</v>
      </c>
      <c r="D854" s="96" t="s">
        <v>1350</v>
      </c>
      <c r="E854" s="96" t="s">
        <v>1561</v>
      </c>
      <c r="F854" s="96" t="s">
        <v>1628</v>
      </c>
      <c r="G854" s="96" t="s">
        <v>1350</v>
      </c>
      <c r="H854" s="96" t="s">
        <v>1561</v>
      </c>
      <c r="I854" s="96" t="s">
        <v>1403</v>
      </c>
      <c r="J854" s="96" t="s">
        <v>1351</v>
      </c>
      <c r="K854" s="96" t="s">
        <v>1403</v>
      </c>
      <c r="L854" s="96" t="s">
        <v>41</v>
      </c>
      <c r="M854" s="96" t="s">
        <v>1351</v>
      </c>
      <c r="O854" s="96" t="s">
        <v>1717</v>
      </c>
      <c r="P854" s="96" t="s">
        <v>1609</v>
      </c>
      <c r="Q854" s="96" t="s">
        <v>1604</v>
      </c>
      <c r="R854" s="96" t="s">
        <v>1566</v>
      </c>
      <c r="S854" s="96" t="s">
        <v>3745</v>
      </c>
      <c r="T854" s="96" t="s">
        <v>1568</v>
      </c>
    </row>
    <row r="855" ht="14.25" customHeight="1">
      <c r="A855" s="96" t="s">
        <v>3746</v>
      </c>
      <c r="D855" s="96" t="s">
        <v>1355</v>
      </c>
      <c r="J855" s="96" t="s">
        <v>1147</v>
      </c>
      <c r="L855" s="96" t="s">
        <v>41</v>
      </c>
      <c r="M855" s="96" t="s">
        <v>1147</v>
      </c>
      <c r="O855" s="96" t="s">
        <v>1925</v>
      </c>
      <c r="P855" s="96" t="s">
        <v>1728</v>
      </c>
      <c r="Q855" s="96" t="s">
        <v>1604</v>
      </c>
      <c r="R855" s="96" t="s">
        <v>1594</v>
      </c>
    </row>
    <row r="856" ht="14.25" customHeight="1">
      <c r="A856" s="96" t="s">
        <v>3747</v>
      </c>
      <c r="B856" s="96" t="s">
        <v>3748</v>
      </c>
      <c r="C856" s="96" t="s">
        <v>3749</v>
      </c>
      <c r="D856" s="96" t="s">
        <v>1350</v>
      </c>
      <c r="E856" s="96" t="s">
        <v>1561</v>
      </c>
      <c r="F856" s="96" t="s">
        <v>1628</v>
      </c>
      <c r="J856" s="96" t="s">
        <v>1147</v>
      </c>
      <c r="L856" s="96" t="s">
        <v>41</v>
      </c>
      <c r="M856" s="96" t="s">
        <v>1147</v>
      </c>
      <c r="O856" s="96" t="s">
        <v>1584</v>
      </c>
      <c r="P856" s="96" t="s">
        <v>1564</v>
      </c>
      <c r="Q856" s="96" t="s">
        <v>2210</v>
      </c>
      <c r="R856" s="96" t="s">
        <v>1805</v>
      </c>
      <c r="S856" s="96" t="s">
        <v>3750</v>
      </c>
      <c r="T856" s="96" t="s">
        <v>1568</v>
      </c>
    </row>
    <row r="857" ht="14.25" customHeight="1">
      <c r="A857" s="96" t="s">
        <v>3751</v>
      </c>
      <c r="D857" s="96" t="s">
        <v>1350</v>
      </c>
      <c r="E857" s="96" t="s">
        <v>1561</v>
      </c>
      <c r="F857" s="96">
        <v>2030.0</v>
      </c>
      <c r="J857" s="96" t="s">
        <v>1147</v>
      </c>
      <c r="L857" s="96" t="s">
        <v>1562</v>
      </c>
      <c r="M857" s="96" t="s">
        <v>1147</v>
      </c>
      <c r="O857" s="96" t="s">
        <v>1620</v>
      </c>
      <c r="P857" s="96" t="s">
        <v>1564</v>
      </c>
      <c r="Q857" s="96" t="s">
        <v>1685</v>
      </c>
      <c r="R857" s="96" t="s">
        <v>1805</v>
      </c>
      <c r="S857" s="96" t="s">
        <v>3752</v>
      </c>
      <c r="T857" s="96" t="s">
        <v>1568</v>
      </c>
    </row>
    <row r="858" ht="14.25" customHeight="1">
      <c r="A858" s="96" t="s">
        <v>3753</v>
      </c>
      <c r="D858" s="96" t="s">
        <v>1350</v>
      </c>
      <c r="E858" s="96" t="s">
        <v>1561</v>
      </c>
      <c r="F858" s="96">
        <v>2030.0</v>
      </c>
      <c r="G858" s="96" t="s">
        <v>1350</v>
      </c>
      <c r="H858" s="96" t="s">
        <v>1561</v>
      </c>
      <c r="I858" s="96">
        <v>2050.0</v>
      </c>
      <c r="J858" s="96" t="s">
        <v>1351</v>
      </c>
      <c r="K858" s="96">
        <v>2050.0</v>
      </c>
      <c r="L858" s="96" t="s">
        <v>41</v>
      </c>
      <c r="M858" s="96" t="s">
        <v>1351</v>
      </c>
      <c r="N858" s="96" t="s">
        <v>1589</v>
      </c>
      <c r="O858" s="96" t="s">
        <v>1584</v>
      </c>
      <c r="P858" s="96" t="s">
        <v>1564</v>
      </c>
      <c r="Q858" s="96" t="s">
        <v>2223</v>
      </c>
      <c r="R858" s="96" t="s">
        <v>1637</v>
      </c>
      <c r="S858" s="96" t="s">
        <v>3754</v>
      </c>
      <c r="T858" s="96" t="s">
        <v>1568</v>
      </c>
    </row>
    <row r="859" ht="14.25" customHeight="1">
      <c r="A859" s="96" t="s">
        <v>3755</v>
      </c>
      <c r="D859" s="96" t="s">
        <v>1350</v>
      </c>
      <c r="E859" s="96" t="s">
        <v>1561</v>
      </c>
      <c r="F859" s="96">
        <v>2030.0</v>
      </c>
      <c r="J859" s="96" t="s">
        <v>1147</v>
      </c>
      <c r="L859" s="96" t="s">
        <v>1562</v>
      </c>
      <c r="M859" s="96" t="s">
        <v>1147</v>
      </c>
      <c r="O859" s="96" t="s">
        <v>1584</v>
      </c>
      <c r="P859" s="96" t="s">
        <v>1564</v>
      </c>
      <c r="Q859" s="96" t="s">
        <v>1590</v>
      </c>
      <c r="R859" s="96" t="s">
        <v>1623</v>
      </c>
      <c r="S859" s="96" t="s">
        <v>3756</v>
      </c>
    </row>
    <row r="860" ht="14.25" customHeight="1">
      <c r="A860" s="96" t="s">
        <v>3757</v>
      </c>
      <c r="C860" s="96" t="s">
        <v>3758</v>
      </c>
      <c r="D860" s="96" t="s">
        <v>1355</v>
      </c>
      <c r="J860" s="96" t="s">
        <v>1147</v>
      </c>
      <c r="L860" s="96" t="s">
        <v>41</v>
      </c>
      <c r="M860" s="96" t="s">
        <v>1147</v>
      </c>
      <c r="O860" s="96" t="s">
        <v>1620</v>
      </c>
      <c r="P860" s="96" t="s">
        <v>1564</v>
      </c>
      <c r="Q860" s="96" t="s">
        <v>1948</v>
      </c>
      <c r="R860" s="96" t="s">
        <v>1644</v>
      </c>
    </row>
    <row r="861" ht="14.25" customHeight="1">
      <c r="A861" s="96" t="s">
        <v>3759</v>
      </c>
      <c r="D861" s="96" t="s">
        <v>1355</v>
      </c>
      <c r="J861" s="96" t="s">
        <v>1351</v>
      </c>
      <c r="L861" s="96" t="s">
        <v>41</v>
      </c>
      <c r="M861" s="96" t="s">
        <v>1147</v>
      </c>
      <c r="O861" s="96" t="s">
        <v>1741</v>
      </c>
      <c r="P861" s="96" t="s">
        <v>1564</v>
      </c>
      <c r="Q861" s="96" t="s">
        <v>1948</v>
      </c>
    </row>
    <row r="862" ht="14.25" customHeight="1">
      <c r="A862" s="96" t="s">
        <v>3760</v>
      </c>
      <c r="D862" s="96" t="s">
        <v>1350</v>
      </c>
      <c r="E862" s="96" t="s">
        <v>1561</v>
      </c>
      <c r="F862" s="96">
        <v>2030.0</v>
      </c>
      <c r="J862" s="96" t="s">
        <v>1147</v>
      </c>
      <c r="L862" s="96" t="s">
        <v>1562</v>
      </c>
      <c r="M862" s="96" t="s">
        <v>1147</v>
      </c>
      <c r="O862" s="96" t="s">
        <v>1741</v>
      </c>
      <c r="P862" s="96" t="s">
        <v>1564</v>
      </c>
      <c r="Q862" s="96" t="s">
        <v>1585</v>
      </c>
      <c r="R862" s="96" t="s">
        <v>1648</v>
      </c>
      <c r="S862" s="96" t="s">
        <v>3761</v>
      </c>
      <c r="T862" s="96" t="s">
        <v>1568</v>
      </c>
    </row>
    <row r="863" ht="14.25" customHeight="1">
      <c r="A863" s="96" t="s">
        <v>3762</v>
      </c>
      <c r="B863" s="96" t="s">
        <v>3763</v>
      </c>
      <c r="D863" s="96" t="s">
        <v>1350</v>
      </c>
      <c r="E863" s="96" t="s">
        <v>1561</v>
      </c>
      <c r="F863" s="96">
        <v>2030.0</v>
      </c>
      <c r="J863" s="96" t="s">
        <v>1147</v>
      </c>
      <c r="L863" s="96" t="s">
        <v>41</v>
      </c>
      <c r="M863" s="96" t="s">
        <v>1147</v>
      </c>
      <c r="O863" s="96" t="s">
        <v>1578</v>
      </c>
      <c r="P863" s="96" t="s">
        <v>1579</v>
      </c>
      <c r="Q863" s="96" t="s">
        <v>1685</v>
      </c>
      <c r="R863" s="96" t="s">
        <v>3097</v>
      </c>
      <c r="S863" s="96" t="s">
        <v>3764</v>
      </c>
      <c r="T863" s="96" t="s">
        <v>1568</v>
      </c>
    </row>
    <row r="864" ht="14.25" customHeight="1">
      <c r="A864" s="96" t="s">
        <v>3765</v>
      </c>
      <c r="B864" s="96" t="s">
        <v>3766</v>
      </c>
      <c r="C864" s="96" t="s">
        <v>3767</v>
      </c>
      <c r="D864" s="96" t="s">
        <v>1350</v>
      </c>
      <c r="E864" s="96" t="s">
        <v>1561</v>
      </c>
      <c r="F864" s="96">
        <v>2030.0</v>
      </c>
      <c r="J864" s="96" t="s">
        <v>1351</v>
      </c>
      <c r="L864" s="96" t="s">
        <v>1629</v>
      </c>
      <c r="M864" s="96" t="s">
        <v>1351</v>
      </c>
      <c r="N864" s="96" t="s">
        <v>2098</v>
      </c>
      <c r="O864" s="96" t="s">
        <v>1893</v>
      </c>
      <c r="P864" s="96" t="s">
        <v>1603</v>
      </c>
      <c r="Q864" s="96" t="s">
        <v>1630</v>
      </c>
      <c r="R864" s="96" t="s">
        <v>1581</v>
      </c>
      <c r="S864" s="96" t="s">
        <v>3768</v>
      </c>
      <c r="T864" s="96" t="s">
        <v>1568</v>
      </c>
      <c r="U864" s="96" t="s">
        <v>2522</v>
      </c>
    </row>
    <row r="865" ht="14.25" customHeight="1">
      <c r="A865" s="96" t="s">
        <v>3769</v>
      </c>
      <c r="B865" s="96" t="s">
        <v>3770</v>
      </c>
      <c r="C865" s="96" t="s">
        <v>3771</v>
      </c>
      <c r="D865" s="96" t="s">
        <v>1350</v>
      </c>
      <c r="E865" s="96" t="s">
        <v>1561</v>
      </c>
      <c r="F865" s="96">
        <v>2030.0</v>
      </c>
      <c r="J865" s="96" t="s">
        <v>1147</v>
      </c>
      <c r="L865" s="96" t="s">
        <v>41</v>
      </c>
      <c r="M865" s="96" t="s">
        <v>1147</v>
      </c>
      <c r="O865" s="96" t="s">
        <v>1717</v>
      </c>
      <c r="P865" s="96" t="s">
        <v>1609</v>
      </c>
      <c r="Q865" s="96" t="s">
        <v>1866</v>
      </c>
      <c r="R865" s="96" t="s">
        <v>1805</v>
      </c>
      <c r="S865" s="96" t="s">
        <v>3772</v>
      </c>
      <c r="T865" s="96" t="s">
        <v>1568</v>
      </c>
    </row>
    <row r="866" ht="14.25" customHeight="1">
      <c r="A866" s="96" t="s">
        <v>3773</v>
      </c>
      <c r="C866" s="96" t="s">
        <v>3774</v>
      </c>
      <c r="D866" s="96" t="s">
        <v>1350</v>
      </c>
      <c r="E866" s="96" t="s">
        <v>1561</v>
      </c>
      <c r="F866" s="96">
        <v>2030.0</v>
      </c>
      <c r="J866" s="96" t="s">
        <v>1147</v>
      </c>
      <c r="L866" s="96" t="s">
        <v>41</v>
      </c>
      <c r="M866" s="96" t="s">
        <v>1147</v>
      </c>
      <c r="O866" s="96" t="s">
        <v>1684</v>
      </c>
      <c r="P866" s="96" t="s">
        <v>1564</v>
      </c>
      <c r="Q866" s="96" t="s">
        <v>1675</v>
      </c>
      <c r="R866" s="96" t="s">
        <v>1597</v>
      </c>
      <c r="S866" s="96" t="s">
        <v>3775</v>
      </c>
      <c r="T866" s="96" t="s">
        <v>1568</v>
      </c>
    </row>
    <row r="867" ht="14.25" customHeight="1">
      <c r="A867" s="96" t="s">
        <v>3776</v>
      </c>
      <c r="D867" s="96" t="s">
        <v>1355</v>
      </c>
      <c r="J867" s="96" t="s">
        <v>1351</v>
      </c>
      <c r="L867" s="96" t="s">
        <v>1629</v>
      </c>
      <c r="M867" s="96" t="s">
        <v>1147</v>
      </c>
      <c r="O867" s="96" t="s">
        <v>2054</v>
      </c>
      <c r="P867" s="96" t="s">
        <v>1579</v>
      </c>
      <c r="Q867" s="96" t="s">
        <v>1630</v>
      </c>
      <c r="R867" s="96" t="s">
        <v>1644</v>
      </c>
    </row>
    <row r="868" ht="14.25" customHeight="1">
      <c r="A868" s="96" t="s">
        <v>3777</v>
      </c>
      <c r="D868" s="96" t="s">
        <v>1350</v>
      </c>
      <c r="E868" s="96" t="s">
        <v>1561</v>
      </c>
      <c r="F868" s="96">
        <v>2030.0</v>
      </c>
      <c r="G868" s="96" t="s">
        <v>1350</v>
      </c>
      <c r="H868" s="96" t="s">
        <v>1561</v>
      </c>
      <c r="I868" s="96">
        <v>2040.0</v>
      </c>
      <c r="J868" s="96" t="s">
        <v>1351</v>
      </c>
      <c r="K868" s="96">
        <v>2040.0</v>
      </c>
      <c r="L868" s="96" t="s">
        <v>1562</v>
      </c>
      <c r="M868" s="96" t="s">
        <v>1147</v>
      </c>
      <c r="O868" s="96" t="s">
        <v>1584</v>
      </c>
      <c r="P868" s="96" t="s">
        <v>1564</v>
      </c>
      <c r="Q868" s="96" t="s">
        <v>1580</v>
      </c>
      <c r="R868" s="96" t="s">
        <v>1644</v>
      </c>
      <c r="S868" s="96" t="s">
        <v>3778</v>
      </c>
      <c r="T868" s="96" t="s">
        <v>1568</v>
      </c>
    </row>
    <row r="869" ht="14.25" customHeight="1">
      <c r="A869" s="96" t="s">
        <v>3779</v>
      </c>
      <c r="D869" s="96" t="s">
        <v>1350</v>
      </c>
      <c r="E869" s="96" t="s">
        <v>1561</v>
      </c>
      <c r="F869" s="96">
        <v>2030.0</v>
      </c>
      <c r="J869" s="96" t="s">
        <v>1147</v>
      </c>
      <c r="L869" s="96" t="s">
        <v>1562</v>
      </c>
      <c r="M869" s="96" t="s">
        <v>1147</v>
      </c>
      <c r="O869" s="96" t="s">
        <v>1563</v>
      </c>
      <c r="P869" s="96" t="s">
        <v>1564</v>
      </c>
      <c r="Q869" s="96" t="s">
        <v>1585</v>
      </c>
      <c r="R869" s="96" t="s">
        <v>1566</v>
      </c>
      <c r="S869" s="96" t="s">
        <v>3780</v>
      </c>
      <c r="T869" s="96" t="s">
        <v>1568</v>
      </c>
    </row>
    <row r="870" ht="14.25" customHeight="1">
      <c r="A870" s="96" t="s">
        <v>3781</v>
      </c>
      <c r="D870" s="96" t="s">
        <v>1350</v>
      </c>
      <c r="E870" s="96" t="s">
        <v>1561</v>
      </c>
      <c r="F870" s="96">
        <v>2030.0</v>
      </c>
      <c r="J870" s="96" t="s">
        <v>1147</v>
      </c>
      <c r="L870" s="96" t="s">
        <v>41</v>
      </c>
      <c r="M870" s="96" t="s">
        <v>1147</v>
      </c>
      <c r="O870" s="96" t="s">
        <v>1713</v>
      </c>
      <c r="P870" s="96" t="s">
        <v>1564</v>
      </c>
      <c r="Q870" s="96" t="s">
        <v>2015</v>
      </c>
      <c r="R870" s="96" t="s">
        <v>1615</v>
      </c>
      <c r="S870" s="96" t="s">
        <v>3782</v>
      </c>
      <c r="T870" s="96" t="s">
        <v>1568</v>
      </c>
    </row>
    <row r="871" ht="14.25" customHeight="1">
      <c r="A871" s="96" t="s">
        <v>3783</v>
      </c>
      <c r="D871" s="96" t="s">
        <v>1350</v>
      </c>
      <c r="E871" s="96" t="s">
        <v>1561</v>
      </c>
      <c r="F871" s="96">
        <v>2030.0</v>
      </c>
      <c r="J871" s="96" t="s">
        <v>1147</v>
      </c>
      <c r="L871" s="96" t="s">
        <v>41</v>
      </c>
      <c r="M871" s="96" t="s">
        <v>1147</v>
      </c>
      <c r="O871" s="96" t="s">
        <v>1578</v>
      </c>
      <c r="P871" s="96" t="s">
        <v>1579</v>
      </c>
      <c r="Q871" s="96" t="s">
        <v>1610</v>
      </c>
      <c r="R871" s="96" t="s">
        <v>1676</v>
      </c>
      <c r="S871" s="96" t="s">
        <v>3784</v>
      </c>
      <c r="T871" s="96" t="s">
        <v>1568</v>
      </c>
    </row>
    <row r="872" ht="14.25" customHeight="1">
      <c r="A872" s="96" t="s">
        <v>3785</v>
      </c>
      <c r="D872" s="96" t="s">
        <v>1350</v>
      </c>
      <c r="E872" s="96" t="s">
        <v>1561</v>
      </c>
      <c r="F872" s="96">
        <v>2030.0</v>
      </c>
      <c r="J872" s="96" t="s">
        <v>1147</v>
      </c>
      <c r="L872" s="96" t="s">
        <v>41</v>
      </c>
      <c r="M872" s="96" t="s">
        <v>1147</v>
      </c>
      <c r="O872" s="96" t="s">
        <v>1845</v>
      </c>
      <c r="P872" s="96" t="s">
        <v>1564</v>
      </c>
      <c r="Q872" s="96" t="s">
        <v>1820</v>
      </c>
      <c r="R872" s="96" t="s">
        <v>2098</v>
      </c>
      <c r="S872" s="96" t="s">
        <v>3786</v>
      </c>
      <c r="T872" s="96" t="s">
        <v>1568</v>
      </c>
    </row>
    <row r="873" ht="14.25" customHeight="1">
      <c r="A873" s="96" t="s">
        <v>3787</v>
      </c>
      <c r="D873" s="96" t="s">
        <v>1355</v>
      </c>
      <c r="J873" s="96" t="s">
        <v>1351</v>
      </c>
      <c r="L873" s="96" t="s">
        <v>41</v>
      </c>
      <c r="M873" s="96" t="s">
        <v>1147</v>
      </c>
      <c r="O873" s="96" t="s">
        <v>1664</v>
      </c>
      <c r="P873" s="96" t="s">
        <v>1564</v>
      </c>
      <c r="Q873" s="96" t="s">
        <v>1756</v>
      </c>
      <c r="R873" s="96" t="s">
        <v>1699</v>
      </c>
    </row>
    <row r="874" ht="14.25" customHeight="1">
      <c r="A874" s="96" t="s">
        <v>3788</v>
      </c>
      <c r="C874" s="96" t="s">
        <v>3789</v>
      </c>
      <c r="D874" s="96" t="s">
        <v>1350</v>
      </c>
      <c r="E874" s="96" t="s">
        <v>1561</v>
      </c>
      <c r="F874" s="96">
        <v>2030.0</v>
      </c>
      <c r="J874" s="96" t="s">
        <v>1147</v>
      </c>
      <c r="L874" s="96" t="s">
        <v>1562</v>
      </c>
      <c r="M874" s="96" t="s">
        <v>1147</v>
      </c>
      <c r="O874" s="96" t="s">
        <v>1620</v>
      </c>
      <c r="P874" s="96" t="s">
        <v>1564</v>
      </c>
      <c r="Q874" s="96" t="s">
        <v>1820</v>
      </c>
      <c r="R874" s="96" t="s">
        <v>1673</v>
      </c>
      <c r="S874" s="96" t="s">
        <v>3790</v>
      </c>
      <c r="T874" s="96" t="s">
        <v>1568</v>
      </c>
    </row>
    <row r="875" ht="14.25" customHeight="1">
      <c r="A875" s="96" t="s">
        <v>3791</v>
      </c>
      <c r="D875" s="96" t="s">
        <v>1355</v>
      </c>
      <c r="J875" s="96" t="s">
        <v>1147</v>
      </c>
      <c r="L875" s="96" t="s">
        <v>41</v>
      </c>
      <c r="M875" s="96" t="s">
        <v>1147</v>
      </c>
      <c r="O875" s="96" t="s">
        <v>1713</v>
      </c>
      <c r="P875" s="96" t="s">
        <v>1564</v>
      </c>
      <c r="Q875" s="96" t="s">
        <v>1590</v>
      </c>
      <c r="R875" s="96" t="s">
        <v>1712</v>
      </c>
    </row>
    <row r="876" ht="14.25" customHeight="1">
      <c r="A876" s="96" t="s">
        <v>3792</v>
      </c>
      <c r="D876" s="96" t="s">
        <v>1350</v>
      </c>
      <c r="E876" s="96" t="s">
        <v>1561</v>
      </c>
      <c r="F876" s="96">
        <v>2030.0</v>
      </c>
      <c r="J876" s="96" t="s">
        <v>1147</v>
      </c>
      <c r="L876" s="96" t="s">
        <v>1562</v>
      </c>
      <c r="M876" s="96" t="s">
        <v>1147</v>
      </c>
      <c r="O876" s="96" t="s">
        <v>1845</v>
      </c>
      <c r="P876" s="96" t="s">
        <v>1564</v>
      </c>
      <c r="Q876" s="96" t="s">
        <v>1820</v>
      </c>
      <c r="R876" s="96" t="s">
        <v>1591</v>
      </c>
      <c r="S876" s="96" t="s">
        <v>3793</v>
      </c>
      <c r="T876" s="96" t="s">
        <v>1568</v>
      </c>
    </row>
    <row r="877" ht="14.25" customHeight="1">
      <c r="A877" s="96" t="s">
        <v>3794</v>
      </c>
      <c r="C877" s="96" t="s">
        <v>3795</v>
      </c>
      <c r="D877" s="96" t="s">
        <v>1355</v>
      </c>
      <c r="J877" s="96" t="s">
        <v>1147</v>
      </c>
      <c r="L877" s="96" t="s">
        <v>41</v>
      </c>
      <c r="M877" s="96" t="s">
        <v>1147</v>
      </c>
      <c r="O877" s="96" t="s">
        <v>1845</v>
      </c>
      <c r="P877" s="96" t="s">
        <v>1564</v>
      </c>
      <c r="Q877" s="96" t="s">
        <v>1573</v>
      </c>
      <c r="R877" s="96" t="s">
        <v>1591</v>
      </c>
    </row>
    <row r="878" ht="14.25" customHeight="1">
      <c r="A878" s="96" t="s">
        <v>3796</v>
      </c>
      <c r="D878" s="96" t="s">
        <v>1355</v>
      </c>
      <c r="J878" s="96" t="s">
        <v>1147</v>
      </c>
      <c r="L878" s="96" t="s">
        <v>41</v>
      </c>
      <c r="M878" s="96" t="s">
        <v>1147</v>
      </c>
      <c r="O878" s="96" t="s">
        <v>1578</v>
      </c>
      <c r="P878" s="96" t="s">
        <v>1579</v>
      </c>
      <c r="Q878" s="96" t="s">
        <v>1580</v>
      </c>
      <c r="R878" s="96" t="s">
        <v>1566</v>
      </c>
    </row>
    <row r="879" ht="14.25" customHeight="1">
      <c r="A879" s="96" t="s">
        <v>3797</v>
      </c>
      <c r="D879" s="96" t="s">
        <v>1350</v>
      </c>
      <c r="E879" s="96" t="s">
        <v>1561</v>
      </c>
      <c r="F879" s="96">
        <v>2030.0</v>
      </c>
      <c r="J879" s="96" t="s">
        <v>1147</v>
      </c>
      <c r="L879" s="96" t="s">
        <v>1562</v>
      </c>
      <c r="M879" s="96" t="s">
        <v>1147</v>
      </c>
      <c r="O879" s="96" t="s">
        <v>2194</v>
      </c>
      <c r="P879" s="96" t="s">
        <v>1609</v>
      </c>
      <c r="Q879" s="96" t="s">
        <v>1593</v>
      </c>
      <c r="R879" s="96" t="s">
        <v>1581</v>
      </c>
      <c r="S879" s="96" t="s">
        <v>3798</v>
      </c>
      <c r="T879" s="96" t="s">
        <v>1568</v>
      </c>
    </row>
    <row r="880" ht="14.25" customHeight="1">
      <c r="A880" s="96" t="s">
        <v>3799</v>
      </c>
      <c r="C880" s="96" t="s">
        <v>3800</v>
      </c>
      <c r="D880" s="96" t="s">
        <v>1355</v>
      </c>
      <c r="J880" s="96" t="s">
        <v>1351</v>
      </c>
      <c r="L880" s="96" t="s">
        <v>41</v>
      </c>
      <c r="M880" s="96" t="s">
        <v>1351</v>
      </c>
      <c r="N880" s="96" t="s">
        <v>1841</v>
      </c>
      <c r="O880" s="96" t="s">
        <v>1578</v>
      </c>
      <c r="P880" s="96" t="s">
        <v>1579</v>
      </c>
      <c r="Q880" s="96" t="s">
        <v>1573</v>
      </c>
      <c r="R880" s="96" t="s">
        <v>1841</v>
      </c>
    </row>
    <row r="881" ht="14.25" customHeight="1">
      <c r="A881" s="96" t="s">
        <v>3801</v>
      </c>
      <c r="C881" s="96" t="s">
        <v>3802</v>
      </c>
      <c r="D881" s="96" t="s">
        <v>1372</v>
      </c>
      <c r="J881" s="96" t="s">
        <v>1147</v>
      </c>
      <c r="L881" s="96" t="s">
        <v>41</v>
      </c>
      <c r="M881" s="96" t="s">
        <v>1147</v>
      </c>
      <c r="O881" s="96" t="s">
        <v>1672</v>
      </c>
      <c r="P881" s="96" t="s">
        <v>1564</v>
      </c>
      <c r="Q881" s="96" t="s">
        <v>1593</v>
      </c>
      <c r="R881" s="96" t="s">
        <v>1971</v>
      </c>
    </row>
    <row r="882" ht="14.25" customHeight="1">
      <c r="A882" s="96" t="s">
        <v>3803</v>
      </c>
      <c r="B882" s="96" t="s">
        <v>3804</v>
      </c>
      <c r="C882" s="96" t="s">
        <v>3805</v>
      </c>
      <c r="D882" s="96" t="s">
        <v>1350</v>
      </c>
      <c r="E882" s="96" t="s">
        <v>1561</v>
      </c>
      <c r="F882" s="96">
        <v>2025.0</v>
      </c>
      <c r="J882" s="96" t="s">
        <v>1147</v>
      </c>
      <c r="L882" s="96" t="s">
        <v>41</v>
      </c>
      <c r="M882" s="96" t="s">
        <v>1351</v>
      </c>
      <c r="N882" s="96" t="s">
        <v>1666</v>
      </c>
      <c r="O882" s="96" t="s">
        <v>1578</v>
      </c>
      <c r="P882" s="96" t="s">
        <v>1579</v>
      </c>
      <c r="Q882" s="96" t="s">
        <v>1573</v>
      </c>
      <c r="R882" s="96" t="s">
        <v>1846</v>
      </c>
      <c r="S882" s="96" t="s">
        <v>3806</v>
      </c>
      <c r="T882" s="96" t="s">
        <v>1568</v>
      </c>
    </row>
    <row r="883" ht="14.25" customHeight="1">
      <c r="A883" s="96" t="s">
        <v>3807</v>
      </c>
      <c r="D883" s="96" t="s">
        <v>1355</v>
      </c>
      <c r="J883" s="96" t="s">
        <v>1147</v>
      </c>
      <c r="L883" s="96" t="s">
        <v>41</v>
      </c>
      <c r="M883" s="96" t="s">
        <v>1147</v>
      </c>
      <c r="O883" s="96" t="s">
        <v>1647</v>
      </c>
      <c r="P883" s="96" t="s">
        <v>1564</v>
      </c>
      <c r="Q883" s="96" t="s">
        <v>1685</v>
      </c>
      <c r="R883" s="96" t="s">
        <v>1699</v>
      </c>
    </row>
    <row r="884" ht="14.25" customHeight="1">
      <c r="A884" s="96" t="s">
        <v>3808</v>
      </c>
      <c r="D884" s="96" t="s">
        <v>1350</v>
      </c>
      <c r="E884" s="96" t="s">
        <v>1561</v>
      </c>
      <c r="F884" s="96">
        <v>2030.0</v>
      </c>
      <c r="J884" s="96" t="s">
        <v>1147</v>
      </c>
      <c r="L884" s="96" t="s">
        <v>1562</v>
      </c>
      <c r="M884" s="96" t="s">
        <v>1147</v>
      </c>
      <c r="O884" s="96" t="s">
        <v>1741</v>
      </c>
      <c r="P884" s="96" t="s">
        <v>1564</v>
      </c>
      <c r="Q884" s="96" t="s">
        <v>1590</v>
      </c>
      <c r="R884" s="96" t="s">
        <v>1903</v>
      </c>
      <c r="S884" s="96" t="s">
        <v>3809</v>
      </c>
      <c r="T884" s="96" t="s">
        <v>1568</v>
      </c>
    </row>
    <row r="885" ht="14.25" customHeight="1">
      <c r="A885" s="96" t="s">
        <v>3810</v>
      </c>
      <c r="B885" s="96" t="s">
        <v>3811</v>
      </c>
      <c r="C885" s="96" t="s">
        <v>3812</v>
      </c>
      <c r="D885" s="96" t="s">
        <v>1350</v>
      </c>
      <c r="E885" s="96" t="s">
        <v>1561</v>
      </c>
      <c r="F885" s="96">
        <v>2030.0</v>
      </c>
      <c r="J885" s="96" t="s">
        <v>1147</v>
      </c>
      <c r="L885" s="96" t="s">
        <v>41</v>
      </c>
      <c r="M885" s="96" t="s">
        <v>1147</v>
      </c>
      <c r="O885" s="96" t="s">
        <v>1845</v>
      </c>
      <c r="P885" s="96" t="s">
        <v>1564</v>
      </c>
      <c r="Q885" s="96" t="s">
        <v>1565</v>
      </c>
      <c r="R885" s="96" t="s">
        <v>1787</v>
      </c>
      <c r="S885" s="96" t="s">
        <v>3813</v>
      </c>
      <c r="T885" s="96" t="s">
        <v>1568</v>
      </c>
    </row>
    <row r="886" ht="14.25" customHeight="1">
      <c r="A886" s="96" t="s">
        <v>3814</v>
      </c>
      <c r="D886" s="96" t="s">
        <v>1355</v>
      </c>
      <c r="J886" s="96" t="s">
        <v>1147</v>
      </c>
      <c r="L886" s="96" t="s">
        <v>41</v>
      </c>
      <c r="M886" s="96" t="s">
        <v>1147</v>
      </c>
      <c r="O886" s="96" t="s">
        <v>1845</v>
      </c>
      <c r="P886" s="96" t="s">
        <v>1564</v>
      </c>
      <c r="Q886" s="96" t="s">
        <v>1580</v>
      </c>
      <c r="R886" s="96" t="s">
        <v>1605</v>
      </c>
    </row>
    <row r="887" ht="14.25" customHeight="1">
      <c r="A887" s="96" t="s">
        <v>3815</v>
      </c>
      <c r="D887" s="96" t="s">
        <v>1350</v>
      </c>
      <c r="E887" s="96" t="s">
        <v>1561</v>
      </c>
      <c r="F887" s="96">
        <v>2030.0</v>
      </c>
      <c r="J887" s="96" t="s">
        <v>1147</v>
      </c>
      <c r="L887" s="96" t="s">
        <v>1562</v>
      </c>
      <c r="M887" s="96" t="s">
        <v>1147</v>
      </c>
      <c r="O887" s="96" t="s">
        <v>1584</v>
      </c>
      <c r="P887" s="96" t="s">
        <v>1564</v>
      </c>
      <c r="Q887" s="96" t="s">
        <v>1784</v>
      </c>
      <c r="R887" s="96" t="s">
        <v>1805</v>
      </c>
      <c r="S887" s="96" t="s">
        <v>3816</v>
      </c>
      <c r="T887" s="96" t="s">
        <v>1568</v>
      </c>
    </row>
    <row r="888" ht="14.25" customHeight="1">
      <c r="A888" s="96" t="s">
        <v>3817</v>
      </c>
      <c r="D888" s="96" t="s">
        <v>1350</v>
      </c>
      <c r="E888" s="96" t="s">
        <v>1561</v>
      </c>
      <c r="F888" s="96">
        <v>2030.0</v>
      </c>
      <c r="J888" s="96" t="s">
        <v>1147</v>
      </c>
      <c r="L888" s="96" t="s">
        <v>1562</v>
      </c>
      <c r="M888" s="96" t="s">
        <v>1147</v>
      </c>
      <c r="O888" s="96" t="s">
        <v>1845</v>
      </c>
      <c r="P888" s="96" t="s">
        <v>1564</v>
      </c>
      <c r="Q888" s="96" t="s">
        <v>1580</v>
      </c>
      <c r="R888" s="96" t="s">
        <v>1841</v>
      </c>
      <c r="S888" s="96" t="s">
        <v>3818</v>
      </c>
      <c r="T888" s="96" t="s">
        <v>1568</v>
      </c>
    </row>
    <row r="889" ht="14.25" customHeight="1">
      <c r="A889" s="96" t="s">
        <v>3819</v>
      </c>
      <c r="B889" s="96" t="s">
        <v>3820</v>
      </c>
      <c r="D889" s="96" t="s">
        <v>1355</v>
      </c>
      <c r="J889" s="96" t="s">
        <v>1351</v>
      </c>
      <c r="L889" s="96" t="s">
        <v>41</v>
      </c>
      <c r="M889" s="96" t="s">
        <v>1351</v>
      </c>
      <c r="N889" s="96" t="s">
        <v>1673</v>
      </c>
      <c r="O889" s="96" t="s">
        <v>1857</v>
      </c>
      <c r="P889" s="96" t="s">
        <v>1609</v>
      </c>
      <c r="Q889" s="96" t="s">
        <v>1639</v>
      </c>
      <c r="R889" s="96" t="s">
        <v>1673</v>
      </c>
    </row>
    <row r="890" ht="14.25" customHeight="1">
      <c r="A890" s="96" t="s">
        <v>3821</v>
      </c>
      <c r="D890" s="96" t="s">
        <v>1350</v>
      </c>
      <c r="E890" s="96" t="s">
        <v>1561</v>
      </c>
      <c r="F890" s="96">
        <v>2030.0</v>
      </c>
      <c r="G890" s="96" t="s">
        <v>1350</v>
      </c>
      <c r="H890" s="96" t="s">
        <v>1561</v>
      </c>
      <c r="I890" s="96">
        <v>2040.0</v>
      </c>
      <c r="J890" s="96" t="s">
        <v>1351</v>
      </c>
      <c r="K890" s="96">
        <v>2040.0</v>
      </c>
      <c r="L890" s="96" t="s">
        <v>41</v>
      </c>
      <c r="M890" s="96" t="s">
        <v>1351</v>
      </c>
      <c r="N890" s="96" t="s">
        <v>1597</v>
      </c>
      <c r="O890" s="96" t="s">
        <v>1584</v>
      </c>
      <c r="P890" s="96" t="s">
        <v>1564</v>
      </c>
      <c r="Q890" s="96" t="s">
        <v>1580</v>
      </c>
      <c r="R890" s="96" t="s">
        <v>1631</v>
      </c>
      <c r="S890" s="96" t="s">
        <v>3822</v>
      </c>
      <c r="T890" s="96" t="s">
        <v>1568</v>
      </c>
    </row>
    <row r="891" ht="14.25" customHeight="1">
      <c r="A891" s="96" t="s">
        <v>3823</v>
      </c>
      <c r="B891" s="96" t="s">
        <v>3824</v>
      </c>
      <c r="C891" s="96" t="s">
        <v>3825</v>
      </c>
      <c r="D891" s="96" t="s">
        <v>1350</v>
      </c>
      <c r="E891" s="96" t="s">
        <v>1561</v>
      </c>
      <c r="F891" s="96">
        <v>2030.0</v>
      </c>
      <c r="J891" s="96" t="s">
        <v>1147</v>
      </c>
      <c r="L891" s="96" t="s">
        <v>41</v>
      </c>
      <c r="M891" s="96" t="s">
        <v>1147</v>
      </c>
      <c r="O891" s="96" t="s">
        <v>1578</v>
      </c>
      <c r="P891" s="96" t="s">
        <v>1579</v>
      </c>
      <c r="Q891" s="96" t="s">
        <v>1820</v>
      </c>
      <c r="R891" s="96" t="s">
        <v>1890</v>
      </c>
      <c r="S891" s="96" t="s">
        <v>3826</v>
      </c>
      <c r="T891" s="96" t="s">
        <v>1568</v>
      </c>
    </row>
    <row r="892" ht="14.25" customHeight="1">
      <c r="A892" s="96" t="s">
        <v>3827</v>
      </c>
      <c r="D892" s="96" t="s">
        <v>1350</v>
      </c>
      <c r="E892" s="96" t="s">
        <v>1561</v>
      </c>
      <c r="F892" s="96">
        <v>2030.0</v>
      </c>
      <c r="J892" s="96" t="s">
        <v>1147</v>
      </c>
      <c r="L892" s="96" t="s">
        <v>1562</v>
      </c>
      <c r="M892" s="96" t="s">
        <v>1147</v>
      </c>
      <c r="O892" s="96" t="s">
        <v>1717</v>
      </c>
      <c r="P892" s="96" t="s">
        <v>1609</v>
      </c>
      <c r="Q892" s="96" t="s">
        <v>1948</v>
      </c>
      <c r="R892" s="96" t="s">
        <v>1594</v>
      </c>
      <c r="S892" s="96" t="s">
        <v>3828</v>
      </c>
      <c r="T892" s="96" t="s">
        <v>1568</v>
      </c>
    </row>
    <row r="893" ht="14.25" customHeight="1">
      <c r="A893" s="96" t="s">
        <v>3829</v>
      </c>
      <c r="D893" s="96" t="s">
        <v>1350</v>
      </c>
      <c r="E893" s="96" t="s">
        <v>1561</v>
      </c>
      <c r="F893" s="96">
        <v>2030.0</v>
      </c>
      <c r="J893" s="96" t="s">
        <v>1147</v>
      </c>
      <c r="L893" s="96" t="s">
        <v>1562</v>
      </c>
      <c r="M893" s="96" t="s">
        <v>1147</v>
      </c>
      <c r="O893" s="96" t="s">
        <v>3253</v>
      </c>
      <c r="P893" s="96" t="s">
        <v>1572</v>
      </c>
      <c r="Q893" s="96" t="s">
        <v>1585</v>
      </c>
      <c r="R893" s="96" t="s">
        <v>1637</v>
      </c>
      <c r="S893" s="96" t="s">
        <v>3830</v>
      </c>
      <c r="T893" s="96" t="s">
        <v>1568</v>
      </c>
    </row>
    <row r="894" ht="14.25" customHeight="1">
      <c r="A894" s="96" t="s">
        <v>3831</v>
      </c>
      <c r="C894" s="96" t="s">
        <v>3832</v>
      </c>
      <c r="D894" s="96" t="s">
        <v>1350</v>
      </c>
      <c r="E894" s="96" t="s">
        <v>1561</v>
      </c>
      <c r="F894" s="96">
        <v>2030.0</v>
      </c>
      <c r="J894" s="96" t="s">
        <v>1147</v>
      </c>
      <c r="L894" s="96" t="s">
        <v>41</v>
      </c>
      <c r="M894" s="96" t="s">
        <v>1147</v>
      </c>
      <c r="O894" s="96" t="s">
        <v>1563</v>
      </c>
      <c r="P894" s="96" t="s">
        <v>1564</v>
      </c>
      <c r="Q894" s="96" t="s">
        <v>1675</v>
      </c>
      <c r="R894" s="96" t="s">
        <v>3833</v>
      </c>
      <c r="S894" s="96" t="s">
        <v>3834</v>
      </c>
      <c r="T894" s="96" t="s">
        <v>1568</v>
      </c>
    </row>
    <row r="895" ht="14.25" customHeight="1">
      <c r="A895" s="96" t="s">
        <v>3835</v>
      </c>
      <c r="D895" s="96" t="s">
        <v>1355</v>
      </c>
      <c r="J895" s="96" t="s">
        <v>1351</v>
      </c>
      <c r="L895" s="96" t="s">
        <v>41</v>
      </c>
      <c r="M895" s="96" t="s">
        <v>1351</v>
      </c>
      <c r="N895" s="96" t="s">
        <v>1589</v>
      </c>
      <c r="O895" s="96" t="s">
        <v>1791</v>
      </c>
      <c r="P895" s="96" t="s">
        <v>1609</v>
      </c>
      <c r="Q895" s="96" t="s">
        <v>1580</v>
      </c>
      <c r="R895" s="96" t="s">
        <v>1589</v>
      </c>
    </row>
    <row r="896" ht="14.25" customHeight="1">
      <c r="A896" s="96" t="s">
        <v>3836</v>
      </c>
      <c r="D896" s="96" t="s">
        <v>1350</v>
      </c>
      <c r="E896" s="96" t="s">
        <v>1561</v>
      </c>
      <c r="F896" s="96">
        <v>2030.0</v>
      </c>
      <c r="J896" s="96" t="s">
        <v>1147</v>
      </c>
      <c r="L896" s="96" t="s">
        <v>1562</v>
      </c>
      <c r="M896" s="96" t="s">
        <v>1147</v>
      </c>
      <c r="O896" s="96" t="s">
        <v>1584</v>
      </c>
      <c r="P896" s="96" t="s">
        <v>1564</v>
      </c>
      <c r="Q896" s="96" t="s">
        <v>1639</v>
      </c>
      <c r="R896" s="96" t="s">
        <v>1676</v>
      </c>
      <c r="S896" s="96" t="s">
        <v>3837</v>
      </c>
      <c r="T896" s="96" t="s">
        <v>1568</v>
      </c>
    </row>
    <row r="897" ht="14.25" customHeight="1">
      <c r="A897" s="96" t="s">
        <v>3838</v>
      </c>
      <c r="D897" s="96" t="s">
        <v>1350</v>
      </c>
      <c r="E897" s="96" t="s">
        <v>1561</v>
      </c>
      <c r="F897" s="96">
        <v>2030.0</v>
      </c>
      <c r="J897" s="96" t="s">
        <v>1147</v>
      </c>
      <c r="L897" s="96" t="s">
        <v>1562</v>
      </c>
      <c r="M897" s="96" t="s">
        <v>1147</v>
      </c>
      <c r="O897" s="96" t="s">
        <v>1664</v>
      </c>
      <c r="P897" s="96" t="s">
        <v>1564</v>
      </c>
      <c r="Q897" s="96" t="s">
        <v>1862</v>
      </c>
      <c r="R897" s="96" t="s">
        <v>1676</v>
      </c>
      <c r="S897" s="96" t="s">
        <v>3839</v>
      </c>
      <c r="T897" s="96" t="s">
        <v>1568</v>
      </c>
    </row>
    <row r="898" ht="14.25" customHeight="1">
      <c r="A898" s="96" t="s">
        <v>1375</v>
      </c>
      <c r="B898" s="96" t="s">
        <v>3840</v>
      </c>
      <c r="C898" s="96" t="s">
        <v>3841</v>
      </c>
      <c r="D898" s="96" t="s">
        <v>1350</v>
      </c>
      <c r="E898" s="96" t="s">
        <v>1561</v>
      </c>
      <c r="F898" s="96">
        <v>2030.0</v>
      </c>
      <c r="J898" s="96" t="s">
        <v>1147</v>
      </c>
      <c r="L898" s="96" t="s">
        <v>41</v>
      </c>
      <c r="M898" s="96" t="s">
        <v>1147</v>
      </c>
      <c r="O898" s="96" t="s">
        <v>1741</v>
      </c>
      <c r="P898" s="96" t="s">
        <v>1564</v>
      </c>
      <c r="Q898" s="96" t="s">
        <v>1610</v>
      </c>
      <c r="R898" s="96" t="s">
        <v>1787</v>
      </c>
      <c r="S898" s="96" t="s">
        <v>1376</v>
      </c>
      <c r="T898" s="96" t="s">
        <v>1568</v>
      </c>
    </row>
    <row r="899" ht="14.25" customHeight="1">
      <c r="A899" s="96" t="s">
        <v>3842</v>
      </c>
      <c r="D899" s="96" t="s">
        <v>1350</v>
      </c>
      <c r="E899" s="96" t="s">
        <v>1561</v>
      </c>
      <c r="F899" s="96">
        <v>2030.0</v>
      </c>
      <c r="J899" s="96" t="s">
        <v>1147</v>
      </c>
      <c r="L899" s="96" t="s">
        <v>1562</v>
      </c>
      <c r="M899" s="96" t="s">
        <v>1147</v>
      </c>
      <c r="O899" s="96" t="s">
        <v>1937</v>
      </c>
      <c r="P899" s="96" t="s">
        <v>1728</v>
      </c>
      <c r="Q899" s="96" t="s">
        <v>1590</v>
      </c>
      <c r="R899" s="96" t="s">
        <v>1637</v>
      </c>
      <c r="S899" s="96" t="s">
        <v>3843</v>
      </c>
      <c r="T899" s="96" t="s">
        <v>1568</v>
      </c>
    </row>
    <row r="900" ht="14.25" customHeight="1">
      <c r="A900" s="96" t="s">
        <v>3844</v>
      </c>
      <c r="D900" s="96" t="s">
        <v>1350</v>
      </c>
      <c r="E900" s="96" t="s">
        <v>1561</v>
      </c>
      <c r="F900" s="96">
        <v>2030.0</v>
      </c>
      <c r="J900" s="96" t="s">
        <v>1147</v>
      </c>
      <c r="L900" s="96" t="s">
        <v>1562</v>
      </c>
      <c r="M900" s="96" t="s">
        <v>1147</v>
      </c>
      <c r="O900" s="96" t="s">
        <v>3253</v>
      </c>
      <c r="P900" s="96" t="s">
        <v>1572</v>
      </c>
      <c r="Q900" s="96" t="s">
        <v>1639</v>
      </c>
      <c r="R900" s="96" t="s">
        <v>1623</v>
      </c>
      <c r="S900" s="96" t="s">
        <v>3845</v>
      </c>
      <c r="T900" s="96" t="s">
        <v>1568</v>
      </c>
    </row>
    <row r="901" ht="14.25" customHeight="1">
      <c r="A901" s="96" t="s">
        <v>3846</v>
      </c>
      <c r="D901" s="96" t="s">
        <v>1355</v>
      </c>
      <c r="J901" s="96" t="s">
        <v>1351</v>
      </c>
      <c r="L901" s="96" t="s">
        <v>41</v>
      </c>
      <c r="M901" s="96" t="s">
        <v>1351</v>
      </c>
      <c r="N901" s="96" t="s">
        <v>1805</v>
      </c>
      <c r="O901" s="96" t="s">
        <v>1925</v>
      </c>
      <c r="P901" s="96" t="s">
        <v>1728</v>
      </c>
      <c r="Q901" s="96" t="s">
        <v>1610</v>
      </c>
      <c r="R901" s="96" t="s">
        <v>1805</v>
      </c>
    </row>
    <row r="902" ht="14.25" customHeight="1">
      <c r="A902" s="96" t="s">
        <v>3847</v>
      </c>
      <c r="D902" s="96" t="s">
        <v>1350</v>
      </c>
      <c r="E902" s="96" t="s">
        <v>1561</v>
      </c>
      <c r="F902" s="96">
        <v>2030.0</v>
      </c>
      <c r="J902" s="96" t="s">
        <v>1147</v>
      </c>
      <c r="L902" s="96" t="s">
        <v>1562</v>
      </c>
      <c r="M902" s="96" t="s">
        <v>1147</v>
      </c>
      <c r="O902" s="96" t="s">
        <v>1845</v>
      </c>
      <c r="P902" s="96" t="s">
        <v>1564</v>
      </c>
      <c r="Q902" s="96" t="s">
        <v>1685</v>
      </c>
      <c r="R902" s="96" t="s">
        <v>1589</v>
      </c>
      <c r="S902" s="96" t="s">
        <v>3848</v>
      </c>
      <c r="T902" s="96" t="s">
        <v>1568</v>
      </c>
    </row>
    <row r="903" ht="14.25" customHeight="1">
      <c r="A903" s="96" t="s">
        <v>3849</v>
      </c>
      <c r="D903" s="96" t="s">
        <v>1355</v>
      </c>
      <c r="J903" s="96" t="s">
        <v>1147</v>
      </c>
      <c r="L903" s="96" t="s">
        <v>41</v>
      </c>
      <c r="M903" s="96" t="s">
        <v>1147</v>
      </c>
      <c r="O903" s="96" t="s">
        <v>1845</v>
      </c>
      <c r="P903" s="96" t="s">
        <v>1564</v>
      </c>
      <c r="Q903" s="96" t="s">
        <v>1756</v>
      </c>
      <c r="R903" s="96" t="s">
        <v>1712</v>
      </c>
    </row>
    <row r="904" ht="14.25" customHeight="1">
      <c r="A904" s="96" t="s">
        <v>3850</v>
      </c>
      <c r="C904" s="96" t="s">
        <v>3851</v>
      </c>
      <c r="D904" s="96" t="s">
        <v>1355</v>
      </c>
      <c r="J904" s="96" t="s">
        <v>1147</v>
      </c>
      <c r="L904" s="96" t="s">
        <v>41</v>
      </c>
      <c r="M904" s="96" t="s">
        <v>1147</v>
      </c>
      <c r="O904" s="96" t="s">
        <v>1845</v>
      </c>
      <c r="P904" s="96" t="s">
        <v>1564</v>
      </c>
      <c r="Q904" s="96" t="s">
        <v>1593</v>
      </c>
      <c r="R904" s="96" t="s">
        <v>1591</v>
      </c>
    </row>
    <row r="905" ht="14.25" customHeight="1">
      <c r="A905" s="96" t="s">
        <v>3852</v>
      </c>
      <c r="B905" s="96" t="s">
        <v>3853</v>
      </c>
      <c r="C905" s="96" t="s">
        <v>3854</v>
      </c>
      <c r="D905" s="96" t="s">
        <v>1355</v>
      </c>
      <c r="J905" s="96" t="s">
        <v>1147</v>
      </c>
      <c r="L905" s="96" t="s">
        <v>41</v>
      </c>
      <c r="M905" s="96" t="s">
        <v>1147</v>
      </c>
      <c r="O905" s="96" t="s">
        <v>1664</v>
      </c>
      <c r="P905" s="96" t="s">
        <v>1564</v>
      </c>
      <c r="Q905" s="96" t="s">
        <v>1948</v>
      </c>
      <c r="R905" s="96" t="s">
        <v>1566</v>
      </c>
    </row>
    <row r="906" ht="14.25" customHeight="1">
      <c r="A906" s="96" t="s">
        <v>3855</v>
      </c>
      <c r="D906" s="96" t="s">
        <v>1350</v>
      </c>
      <c r="E906" s="96" t="s">
        <v>1561</v>
      </c>
      <c r="F906" s="96">
        <v>2030.0</v>
      </c>
      <c r="J906" s="96" t="s">
        <v>1147</v>
      </c>
      <c r="L906" s="96" t="s">
        <v>1562</v>
      </c>
      <c r="M906" s="96" t="s">
        <v>1147</v>
      </c>
      <c r="O906" s="96" t="s">
        <v>1614</v>
      </c>
      <c r="P906" s="96" t="s">
        <v>1609</v>
      </c>
      <c r="Q906" s="96" t="s">
        <v>1580</v>
      </c>
      <c r="R906" s="96" t="s">
        <v>1566</v>
      </c>
      <c r="S906" s="96" t="s">
        <v>3856</v>
      </c>
      <c r="T906" s="96" t="s">
        <v>1568</v>
      </c>
    </row>
    <row r="907" ht="14.25" customHeight="1">
      <c r="A907" s="96" t="s">
        <v>3857</v>
      </c>
      <c r="D907" s="96" t="s">
        <v>1350</v>
      </c>
      <c r="E907" s="96" t="s">
        <v>1561</v>
      </c>
      <c r="F907" s="96">
        <v>2030.0</v>
      </c>
      <c r="J907" s="96" t="s">
        <v>1147</v>
      </c>
      <c r="L907" s="96" t="s">
        <v>1562</v>
      </c>
      <c r="M907" s="96" t="s">
        <v>1147</v>
      </c>
      <c r="O907" s="96" t="s">
        <v>1614</v>
      </c>
      <c r="P907" s="96" t="s">
        <v>1609</v>
      </c>
      <c r="Q907" s="96" t="s">
        <v>1610</v>
      </c>
      <c r="R907" s="96" t="s">
        <v>1637</v>
      </c>
      <c r="S907" s="96" t="s">
        <v>3858</v>
      </c>
      <c r="T907" s="96" t="s">
        <v>1568</v>
      </c>
    </row>
    <row r="908" ht="14.25" customHeight="1">
      <c r="A908" s="96" t="s">
        <v>3859</v>
      </c>
      <c r="D908" s="96" t="s">
        <v>1355</v>
      </c>
      <c r="J908" s="96" t="s">
        <v>1351</v>
      </c>
      <c r="L908" s="96" t="s">
        <v>41</v>
      </c>
      <c r="M908" s="96" t="s">
        <v>1147</v>
      </c>
      <c r="O908" s="96" t="s">
        <v>1584</v>
      </c>
      <c r="P908" s="96" t="s">
        <v>1564</v>
      </c>
      <c r="Q908" s="96" t="s">
        <v>1639</v>
      </c>
      <c r="R908" s="96" t="s">
        <v>1676</v>
      </c>
    </row>
    <row r="909" ht="14.25" customHeight="1">
      <c r="A909" s="96" t="s">
        <v>3860</v>
      </c>
      <c r="D909" s="96" t="s">
        <v>1350</v>
      </c>
      <c r="E909" s="96" t="s">
        <v>1561</v>
      </c>
      <c r="F909" s="96">
        <v>2030.0</v>
      </c>
      <c r="J909" s="96" t="s">
        <v>1147</v>
      </c>
      <c r="L909" s="96" t="s">
        <v>41</v>
      </c>
      <c r="M909" s="96" t="s">
        <v>1147</v>
      </c>
      <c r="O909" s="96" t="s">
        <v>1845</v>
      </c>
      <c r="P909" s="96" t="s">
        <v>1564</v>
      </c>
      <c r="Q909" s="96" t="s">
        <v>1886</v>
      </c>
      <c r="R909" s="96" t="s">
        <v>1637</v>
      </c>
      <c r="S909" s="96" t="s">
        <v>3861</v>
      </c>
      <c r="T909" s="96" t="s">
        <v>1568</v>
      </c>
    </row>
    <row r="910" ht="14.25" customHeight="1">
      <c r="A910" s="96" t="s">
        <v>3862</v>
      </c>
      <c r="D910" s="96" t="s">
        <v>1355</v>
      </c>
      <c r="J910" s="96" t="s">
        <v>1147</v>
      </c>
      <c r="L910" s="96" t="s">
        <v>41</v>
      </c>
      <c r="M910" s="96" t="s">
        <v>1147</v>
      </c>
      <c r="O910" s="96" t="s">
        <v>2054</v>
      </c>
      <c r="P910" s="96" t="s">
        <v>1579</v>
      </c>
      <c r="Q910" s="96" t="s">
        <v>1585</v>
      </c>
      <c r="R910" s="96" t="s">
        <v>1863</v>
      </c>
    </row>
    <row r="911" ht="14.25" customHeight="1">
      <c r="A911" s="96" t="s">
        <v>3863</v>
      </c>
      <c r="D911" s="96" t="s">
        <v>1355</v>
      </c>
      <c r="J911" s="96" t="s">
        <v>1351</v>
      </c>
      <c r="L911" s="96" t="s">
        <v>41</v>
      </c>
      <c r="M911" s="96" t="s">
        <v>1351</v>
      </c>
      <c r="N911" s="96" t="s">
        <v>1656</v>
      </c>
      <c r="O911" s="96" t="s">
        <v>1614</v>
      </c>
      <c r="P911" s="96" t="s">
        <v>1609</v>
      </c>
      <c r="Q911" s="96" t="s">
        <v>2015</v>
      </c>
      <c r="R911" s="96" t="s">
        <v>1656</v>
      </c>
    </row>
    <row r="912" ht="14.25" customHeight="1">
      <c r="A912" s="96" t="s">
        <v>3864</v>
      </c>
      <c r="B912" s="96" t="s">
        <v>3865</v>
      </c>
      <c r="C912" s="96" t="s">
        <v>3866</v>
      </c>
      <c r="D912" s="96" t="s">
        <v>1350</v>
      </c>
      <c r="E912" s="96" t="s">
        <v>1561</v>
      </c>
      <c r="F912" s="96">
        <v>2031.0</v>
      </c>
      <c r="J912" s="96" t="s">
        <v>1351</v>
      </c>
      <c r="L912" s="96" t="s">
        <v>41</v>
      </c>
      <c r="M912" s="96" t="s">
        <v>1351</v>
      </c>
      <c r="N912" s="96" t="s">
        <v>2321</v>
      </c>
      <c r="O912" s="96" t="s">
        <v>1614</v>
      </c>
      <c r="P912" s="96" t="s">
        <v>1609</v>
      </c>
      <c r="Q912" s="96" t="s">
        <v>1604</v>
      </c>
      <c r="R912" s="96" t="s">
        <v>1619</v>
      </c>
      <c r="S912" s="96" t="s">
        <v>3867</v>
      </c>
      <c r="T912" s="96" t="s">
        <v>1568</v>
      </c>
    </row>
    <row r="913" ht="14.25" customHeight="1">
      <c r="A913" s="96" t="s">
        <v>3868</v>
      </c>
      <c r="D913" s="96" t="s">
        <v>1350</v>
      </c>
      <c r="E913" s="96" t="s">
        <v>1561</v>
      </c>
      <c r="F913" s="96">
        <v>2030.0</v>
      </c>
      <c r="J913" s="96" t="s">
        <v>1147</v>
      </c>
      <c r="L913" s="96" t="s">
        <v>1562</v>
      </c>
      <c r="M913" s="96" t="s">
        <v>1147</v>
      </c>
      <c r="O913" s="96" t="s">
        <v>1614</v>
      </c>
      <c r="P913" s="96" t="s">
        <v>1609</v>
      </c>
      <c r="Q913" s="96" t="s">
        <v>1639</v>
      </c>
      <c r="R913" s="96" t="s">
        <v>1566</v>
      </c>
      <c r="S913" s="96" t="s">
        <v>3869</v>
      </c>
      <c r="T913" s="96" t="s">
        <v>1568</v>
      </c>
    </row>
    <row r="914" ht="14.25" customHeight="1">
      <c r="A914" s="96" t="s">
        <v>3870</v>
      </c>
      <c r="D914" s="96" t="s">
        <v>1350</v>
      </c>
      <c r="E914" s="96" t="s">
        <v>1561</v>
      </c>
      <c r="F914" s="96">
        <v>2030.0</v>
      </c>
      <c r="J914" s="96" t="s">
        <v>1147</v>
      </c>
      <c r="L914" s="96" t="s">
        <v>1562</v>
      </c>
      <c r="M914" s="96" t="s">
        <v>1147</v>
      </c>
      <c r="O914" s="96" t="s">
        <v>1584</v>
      </c>
      <c r="P914" s="96" t="s">
        <v>1564</v>
      </c>
      <c r="Q914" s="96" t="s">
        <v>1948</v>
      </c>
      <c r="R914" s="96" t="s">
        <v>1574</v>
      </c>
      <c r="S914" s="96" t="s">
        <v>3871</v>
      </c>
      <c r="T914" s="96" t="s">
        <v>1568</v>
      </c>
    </row>
    <row r="915" ht="14.25" customHeight="1">
      <c r="A915" s="96" t="s">
        <v>60</v>
      </c>
      <c r="B915" s="96" t="s">
        <v>3872</v>
      </c>
      <c r="C915" s="96" t="s">
        <v>3873</v>
      </c>
      <c r="D915" s="96" t="s">
        <v>1372</v>
      </c>
      <c r="J915" s="96" t="s">
        <v>1351</v>
      </c>
      <c r="L915" s="96" t="s">
        <v>41</v>
      </c>
      <c r="M915" s="96" t="s">
        <v>1351</v>
      </c>
      <c r="N915" s="96" t="s">
        <v>1971</v>
      </c>
      <c r="O915" s="96" t="s">
        <v>1741</v>
      </c>
      <c r="P915" s="96" t="s">
        <v>1564</v>
      </c>
      <c r="Q915" s="96" t="s">
        <v>1593</v>
      </c>
      <c r="R915" s="96" t="s">
        <v>1971</v>
      </c>
    </row>
    <row r="916" ht="14.25" customHeight="1">
      <c r="A916" s="96" t="s">
        <v>3874</v>
      </c>
      <c r="C916" s="96" t="s">
        <v>3875</v>
      </c>
      <c r="D916" s="96" t="s">
        <v>1355</v>
      </c>
      <c r="J916" s="96" t="s">
        <v>1351</v>
      </c>
      <c r="L916" s="96" t="s">
        <v>41</v>
      </c>
      <c r="M916" s="96" t="s">
        <v>1147</v>
      </c>
      <c r="O916" s="96" t="s">
        <v>1563</v>
      </c>
      <c r="P916" s="96" t="s">
        <v>1564</v>
      </c>
      <c r="Q916" s="96" t="s">
        <v>1679</v>
      </c>
      <c r="R916" s="96" t="s">
        <v>1757</v>
      </c>
    </row>
    <row r="917" ht="14.25" customHeight="1">
      <c r="A917" s="96" t="s">
        <v>3876</v>
      </c>
      <c r="D917" s="96" t="s">
        <v>1350</v>
      </c>
      <c r="E917" s="96" t="s">
        <v>1570</v>
      </c>
      <c r="F917" s="96">
        <v>2030.0</v>
      </c>
      <c r="J917" s="96" t="s">
        <v>1147</v>
      </c>
      <c r="L917" s="96" t="s">
        <v>1562</v>
      </c>
      <c r="M917" s="96" t="s">
        <v>1147</v>
      </c>
      <c r="O917" s="96" t="s">
        <v>1703</v>
      </c>
      <c r="P917" s="96" t="s">
        <v>1564</v>
      </c>
      <c r="Q917" s="96" t="s">
        <v>1610</v>
      </c>
      <c r="R917" s="96" t="s">
        <v>1926</v>
      </c>
      <c r="S917" s="96" t="s">
        <v>3877</v>
      </c>
      <c r="T917" s="96" t="s">
        <v>1576</v>
      </c>
    </row>
    <row r="918" ht="14.25" customHeight="1">
      <c r="A918" s="96" t="s">
        <v>3878</v>
      </c>
      <c r="D918" s="96" t="s">
        <v>1372</v>
      </c>
      <c r="J918" s="96" t="s">
        <v>1147</v>
      </c>
      <c r="L918" s="96" t="s">
        <v>41</v>
      </c>
      <c r="M918" s="96" t="s">
        <v>1351</v>
      </c>
      <c r="N918" s="96" t="s">
        <v>2181</v>
      </c>
      <c r="O918" s="96" t="s">
        <v>2526</v>
      </c>
      <c r="P918" s="96" t="s">
        <v>1564</v>
      </c>
      <c r="Q918" s="96" t="s">
        <v>1754</v>
      </c>
      <c r="R918" s="96" t="s">
        <v>2181</v>
      </c>
      <c r="U918" s="96" t="s">
        <v>1742</v>
      </c>
    </row>
    <row r="919" ht="14.25" customHeight="1">
      <c r="A919" s="96" t="s">
        <v>3879</v>
      </c>
      <c r="D919" s="96" t="s">
        <v>1355</v>
      </c>
      <c r="J919" s="96" t="s">
        <v>1351</v>
      </c>
      <c r="L919" s="96" t="s">
        <v>41</v>
      </c>
      <c r="M919" s="96" t="s">
        <v>1351</v>
      </c>
      <c r="N919" s="96" t="s">
        <v>1673</v>
      </c>
      <c r="O919" s="96" t="s">
        <v>1584</v>
      </c>
      <c r="P919" s="96" t="s">
        <v>1564</v>
      </c>
      <c r="Q919" s="96" t="s">
        <v>1698</v>
      </c>
      <c r="R919" s="96" t="s">
        <v>1673</v>
      </c>
    </row>
    <row r="920" ht="14.25" customHeight="1">
      <c r="A920" s="96" t="s">
        <v>3880</v>
      </c>
      <c r="D920" s="96" t="s">
        <v>1350</v>
      </c>
      <c r="E920" s="96" t="s">
        <v>1561</v>
      </c>
      <c r="F920" s="96">
        <v>2030.0</v>
      </c>
      <c r="J920" s="96" t="s">
        <v>1147</v>
      </c>
      <c r="L920" s="96" t="s">
        <v>41</v>
      </c>
      <c r="M920" s="96" t="s">
        <v>1351</v>
      </c>
      <c r="N920" s="96" t="s">
        <v>1787</v>
      </c>
      <c r="O920" s="96" t="s">
        <v>1893</v>
      </c>
      <c r="P920" s="96" t="s">
        <v>1603</v>
      </c>
      <c r="Q920" s="96" t="s">
        <v>1585</v>
      </c>
      <c r="R920" s="96" t="s">
        <v>2098</v>
      </c>
      <c r="S920" s="96" t="s">
        <v>3881</v>
      </c>
      <c r="T920" s="96" t="s">
        <v>1568</v>
      </c>
    </row>
    <row r="921" ht="14.25" customHeight="1">
      <c r="A921" s="96" t="s">
        <v>3882</v>
      </c>
      <c r="D921" s="96" t="s">
        <v>1372</v>
      </c>
      <c r="J921" s="96" t="s">
        <v>1147</v>
      </c>
      <c r="L921" s="96" t="s">
        <v>41</v>
      </c>
      <c r="M921" s="96" t="s">
        <v>1147</v>
      </c>
      <c r="O921" s="96" t="s">
        <v>1584</v>
      </c>
      <c r="P921" s="96" t="s">
        <v>1564</v>
      </c>
      <c r="Q921" s="96" t="s">
        <v>1685</v>
      </c>
      <c r="R921" s="96" t="s">
        <v>1619</v>
      </c>
    </row>
    <row r="922" ht="14.25" customHeight="1">
      <c r="A922" s="96" t="s">
        <v>3883</v>
      </c>
      <c r="D922" s="96" t="s">
        <v>1355</v>
      </c>
      <c r="J922" s="96" t="s">
        <v>1351</v>
      </c>
      <c r="L922" s="96" t="s">
        <v>41</v>
      </c>
      <c r="M922" s="96" t="s">
        <v>1147</v>
      </c>
      <c r="O922" s="96" t="s">
        <v>1669</v>
      </c>
      <c r="P922" s="96" t="s">
        <v>1564</v>
      </c>
      <c r="Q922" s="96" t="s">
        <v>1585</v>
      </c>
      <c r="R922" s="96" t="s">
        <v>1581</v>
      </c>
    </row>
    <row r="923" ht="14.25" customHeight="1">
      <c r="A923" s="96" t="s">
        <v>3884</v>
      </c>
      <c r="D923" s="96" t="s">
        <v>1350</v>
      </c>
      <c r="E923" s="96" t="s">
        <v>1561</v>
      </c>
      <c r="F923" s="96">
        <v>2030.0</v>
      </c>
      <c r="J923" s="96" t="s">
        <v>1147</v>
      </c>
      <c r="L923" s="96" t="s">
        <v>1562</v>
      </c>
      <c r="M923" s="96" t="s">
        <v>1147</v>
      </c>
      <c r="O923" s="96" t="s">
        <v>1717</v>
      </c>
      <c r="P923" s="96" t="s">
        <v>1609</v>
      </c>
      <c r="Q923" s="96" t="s">
        <v>1593</v>
      </c>
      <c r="R923" s="96" t="s">
        <v>1623</v>
      </c>
      <c r="S923" s="96" t="s">
        <v>3885</v>
      </c>
      <c r="T923" s="96" t="s">
        <v>1568</v>
      </c>
    </row>
    <row r="924" ht="14.25" customHeight="1">
      <c r="A924" s="96" t="s">
        <v>3886</v>
      </c>
      <c r="B924" s="96" t="s">
        <v>3887</v>
      </c>
      <c r="C924" s="96" t="s">
        <v>3888</v>
      </c>
      <c r="D924" s="96" t="s">
        <v>1350</v>
      </c>
      <c r="E924" s="96" t="s">
        <v>1561</v>
      </c>
      <c r="F924" s="96" t="s">
        <v>2622</v>
      </c>
      <c r="G924" s="96" t="s">
        <v>1350</v>
      </c>
      <c r="H924" s="96" t="s">
        <v>1561</v>
      </c>
      <c r="J924" s="96" t="s">
        <v>1147</v>
      </c>
      <c r="L924" s="96" t="s">
        <v>41</v>
      </c>
      <c r="M924" s="96" t="s">
        <v>1147</v>
      </c>
      <c r="O924" s="96" t="s">
        <v>1584</v>
      </c>
      <c r="P924" s="96" t="s">
        <v>1564</v>
      </c>
      <c r="Q924" s="96" t="s">
        <v>1735</v>
      </c>
      <c r="R924" s="96" t="s">
        <v>1676</v>
      </c>
      <c r="S924" s="96" t="s">
        <v>3889</v>
      </c>
      <c r="T924" s="96" t="s">
        <v>1568</v>
      </c>
    </row>
    <row r="925" ht="14.25" customHeight="1">
      <c r="A925" s="96" t="s">
        <v>3890</v>
      </c>
      <c r="D925" s="96" t="s">
        <v>1350</v>
      </c>
      <c r="E925" s="96" t="s">
        <v>1561</v>
      </c>
      <c r="F925" s="96">
        <v>2030.0</v>
      </c>
      <c r="G925" s="96" t="s">
        <v>1350</v>
      </c>
      <c r="H925" s="96" t="s">
        <v>1561</v>
      </c>
      <c r="I925" s="96">
        <v>2040.0</v>
      </c>
      <c r="J925" s="96" t="s">
        <v>1351</v>
      </c>
      <c r="K925" s="96">
        <v>2040.0</v>
      </c>
      <c r="L925" s="96" t="s">
        <v>1562</v>
      </c>
      <c r="M925" s="96" t="s">
        <v>1147</v>
      </c>
      <c r="O925" s="96" t="s">
        <v>1893</v>
      </c>
      <c r="P925" s="96" t="s">
        <v>1603</v>
      </c>
      <c r="Q925" s="96" t="s">
        <v>1897</v>
      </c>
      <c r="R925" s="96" t="s">
        <v>1644</v>
      </c>
      <c r="S925" s="96" t="s">
        <v>3891</v>
      </c>
      <c r="T925" s="96" t="s">
        <v>1568</v>
      </c>
    </row>
    <row r="926" ht="14.25" customHeight="1">
      <c r="A926" s="96" t="s">
        <v>3892</v>
      </c>
      <c r="B926" s="96" t="s">
        <v>3893</v>
      </c>
      <c r="C926" s="96" t="s">
        <v>3894</v>
      </c>
      <c r="D926" s="96" t="s">
        <v>1350</v>
      </c>
      <c r="E926" s="96" t="s">
        <v>1561</v>
      </c>
      <c r="F926" s="96" t="s">
        <v>3065</v>
      </c>
      <c r="J926" s="96" t="s">
        <v>1351</v>
      </c>
      <c r="L926" s="96" t="s">
        <v>41</v>
      </c>
      <c r="M926" s="96" t="s">
        <v>1351</v>
      </c>
      <c r="N926" s="96" t="s">
        <v>1779</v>
      </c>
      <c r="O926" s="96" t="s">
        <v>1584</v>
      </c>
      <c r="P926" s="96" t="s">
        <v>1564</v>
      </c>
      <c r="Q926" s="96" t="s">
        <v>1652</v>
      </c>
      <c r="R926" s="96" t="s">
        <v>1712</v>
      </c>
      <c r="S926" s="96" t="s">
        <v>3895</v>
      </c>
      <c r="T926" s="96" t="s">
        <v>1568</v>
      </c>
    </row>
    <row r="927" ht="14.25" customHeight="1">
      <c r="A927" s="96" t="s">
        <v>3896</v>
      </c>
      <c r="D927" s="96" t="s">
        <v>1355</v>
      </c>
      <c r="J927" s="96" t="s">
        <v>1147</v>
      </c>
      <c r="L927" s="96" t="s">
        <v>41</v>
      </c>
      <c r="M927" s="96" t="s">
        <v>1147</v>
      </c>
      <c r="O927" s="96" t="s">
        <v>1797</v>
      </c>
      <c r="P927" s="96" t="s">
        <v>1564</v>
      </c>
      <c r="Q927" s="96" t="s">
        <v>1590</v>
      </c>
      <c r="R927" s="96" t="s">
        <v>1637</v>
      </c>
    </row>
    <row r="928" ht="14.25" customHeight="1">
      <c r="A928" s="96" t="s">
        <v>3897</v>
      </c>
      <c r="D928" s="96" t="s">
        <v>1350</v>
      </c>
      <c r="E928" s="96" t="s">
        <v>1561</v>
      </c>
      <c r="F928" s="96">
        <v>2030.0</v>
      </c>
      <c r="J928" s="96" t="s">
        <v>1147</v>
      </c>
      <c r="L928" s="96" t="s">
        <v>1562</v>
      </c>
      <c r="M928" s="96" t="s">
        <v>1147</v>
      </c>
      <c r="O928" s="96" t="s">
        <v>1608</v>
      </c>
      <c r="P928" s="96" t="s">
        <v>1609</v>
      </c>
      <c r="Q928" s="96" t="s">
        <v>1590</v>
      </c>
      <c r="R928" s="96" t="s">
        <v>1637</v>
      </c>
      <c r="S928" s="96" t="s">
        <v>3898</v>
      </c>
    </row>
    <row r="929" ht="14.25" customHeight="1">
      <c r="A929" s="96" t="s">
        <v>3899</v>
      </c>
      <c r="D929" s="96" t="s">
        <v>1355</v>
      </c>
      <c r="J929" s="96" t="s">
        <v>1351</v>
      </c>
      <c r="L929" s="96" t="s">
        <v>41</v>
      </c>
      <c r="M929" s="96" t="s">
        <v>1351</v>
      </c>
      <c r="N929" s="96" t="s">
        <v>1805</v>
      </c>
      <c r="O929" s="96" t="s">
        <v>1812</v>
      </c>
      <c r="P929" s="96" t="s">
        <v>1609</v>
      </c>
      <c r="Q929" s="96" t="s">
        <v>1886</v>
      </c>
      <c r="R929" s="96" t="s">
        <v>1805</v>
      </c>
    </row>
    <row r="930" ht="14.25" customHeight="1">
      <c r="A930" s="96" t="s">
        <v>3900</v>
      </c>
      <c r="B930" s="96" t="s">
        <v>3901</v>
      </c>
      <c r="C930" s="96" t="s">
        <v>3902</v>
      </c>
      <c r="D930" s="96" t="s">
        <v>1355</v>
      </c>
      <c r="J930" s="96" t="s">
        <v>1351</v>
      </c>
      <c r="L930" s="96" t="s">
        <v>41</v>
      </c>
      <c r="M930" s="96" t="s">
        <v>1147</v>
      </c>
      <c r="O930" s="96" t="s">
        <v>1845</v>
      </c>
      <c r="P930" s="96" t="s">
        <v>1564</v>
      </c>
      <c r="Q930" s="96" t="s">
        <v>1639</v>
      </c>
      <c r="R930" s="96" t="s">
        <v>1712</v>
      </c>
    </row>
    <row r="931" ht="14.25" customHeight="1">
      <c r="A931" s="96" t="s">
        <v>1377</v>
      </c>
      <c r="B931" s="96" t="s">
        <v>3903</v>
      </c>
      <c r="C931" s="96" t="s">
        <v>3904</v>
      </c>
      <c r="D931" s="96" t="s">
        <v>1350</v>
      </c>
      <c r="E931" s="96" t="s">
        <v>1561</v>
      </c>
      <c r="F931" s="96">
        <v>2030.0</v>
      </c>
      <c r="J931" s="96" t="s">
        <v>1351</v>
      </c>
      <c r="L931" s="96" t="s">
        <v>41</v>
      </c>
      <c r="M931" s="96" t="s">
        <v>1147</v>
      </c>
      <c r="O931" s="96" t="s">
        <v>1741</v>
      </c>
      <c r="P931" s="96" t="s">
        <v>1564</v>
      </c>
      <c r="Q931" s="96" t="s">
        <v>2188</v>
      </c>
      <c r="R931" s="96" t="s">
        <v>3647</v>
      </c>
      <c r="S931" s="96" t="s">
        <v>1378</v>
      </c>
      <c r="T931" s="96" t="s">
        <v>1568</v>
      </c>
    </row>
    <row r="932" ht="14.25" customHeight="1">
      <c r="A932" s="96" t="s">
        <v>3905</v>
      </c>
      <c r="D932" s="96" t="s">
        <v>1350</v>
      </c>
      <c r="E932" s="96" t="s">
        <v>1561</v>
      </c>
      <c r="F932" s="96">
        <v>2030.0</v>
      </c>
      <c r="J932" s="96" t="s">
        <v>1147</v>
      </c>
      <c r="L932" s="96" t="s">
        <v>1562</v>
      </c>
      <c r="M932" s="96" t="s">
        <v>1147</v>
      </c>
      <c r="O932" s="96" t="s">
        <v>1741</v>
      </c>
      <c r="P932" s="96" t="s">
        <v>1564</v>
      </c>
      <c r="Q932" s="96" t="s">
        <v>1610</v>
      </c>
      <c r="R932" s="96" t="s">
        <v>1648</v>
      </c>
      <c r="S932" s="96" t="s">
        <v>3906</v>
      </c>
      <c r="T932" s="96" t="s">
        <v>1568</v>
      </c>
    </row>
    <row r="933" ht="14.25" customHeight="1">
      <c r="A933" s="96" t="s">
        <v>3907</v>
      </c>
      <c r="D933" s="96" t="s">
        <v>1350</v>
      </c>
      <c r="E933" s="96" t="s">
        <v>1561</v>
      </c>
      <c r="F933" s="96">
        <v>2030.0</v>
      </c>
      <c r="J933" s="96" t="s">
        <v>1147</v>
      </c>
      <c r="L933" s="96" t="s">
        <v>1562</v>
      </c>
      <c r="M933" s="96" t="s">
        <v>1147</v>
      </c>
      <c r="O933" s="96" t="s">
        <v>1845</v>
      </c>
      <c r="P933" s="96" t="s">
        <v>1564</v>
      </c>
      <c r="Q933" s="96" t="s">
        <v>1685</v>
      </c>
      <c r="R933" s="96" t="s">
        <v>1648</v>
      </c>
      <c r="S933" s="96" t="s">
        <v>3908</v>
      </c>
      <c r="T933" s="96" t="s">
        <v>1568</v>
      </c>
    </row>
    <row r="934" ht="14.25" customHeight="1">
      <c r="A934" s="96" t="s">
        <v>3909</v>
      </c>
      <c r="D934" s="96" t="s">
        <v>1350</v>
      </c>
      <c r="E934" s="96" t="s">
        <v>1561</v>
      </c>
      <c r="F934" s="96">
        <v>2030.0</v>
      </c>
      <c r="J934" s="96" t="s">
        <v>1147</v>
      </c>
      <c r="L934" s="96" t="s">
        <v>1562</v>
      </c>
      <c r="M934" s="96" t="s">
        <v>1147</v>
      </c>
      <c r="O934" s="96" t="s">
        <v>1664</v>
      </c>
      <c r="P934" s="96" t="s">
        <v>1564</v>
      </c>
      <c r="Q934" s="96" t="s">
        <v>1639</v>
      </c>
      <c r="R934" s="96" t="s">
        <v>1581</v>
      </c>
      <c r="S934" s="96" t="s">
        <v>3910</v>
      </c>
      <c r="T934" s="96" t="s">
        <v>1568</v>
      </c>
    </row>
    <row r="935" ht="14.25" customHeight="1">
      <c r="A935" s="96" t="s">
        <v>3911</v>
      </c>
      <c r="D935" s="96" t="s">
        <v>1355</v>
      </c>
      <c r="J935" s="96" t="s">
        <v>1147</v>
      </c>
      <c r="L935" s="96" t="s">
        <v>41</v>
      </c>
      <c r="M935" s="96" t="s">
        <v>1147</v>
      </c>
      <c r="O935" s="96" t="s">
        <v>2126</v>
      </c>
      <c r="P935" s="96" t="s">
        <v>1728</v>
      </c>
      <c r="Q935" s="96" t="s">
        <v>2188</v>
      </c>
      <c r="R935" s="96" t="s">
        <v>1841</v>
      </c>
    </row>
    <row r="936" ht="14.25" customHeight="1">
      <c r="A936" s="96" t="s">
        <v>3912</v>
      </c>
      <c r="D936" s="96" t="s">
        <v>1350</v>
      </c>
      <c r="E936" s="96" t="s">
        <v>1561</v>
      </c>
      <c r="F936" s="96">
        <v>2030.0</v>
      </c>
      <c r="J936" s="96" t="s">
        <v>1147</v>
      </c>
      <c r="L936" s="96" t="s">
        <v>1562</v>
      </c>
      <c r="M936" s="96" t="s">
        <v>1147</v>
      </c>
      <c r="O936" s="96" t="s">
        <v>1797</v>
      </c>
      <c r="P936" s="96" t="s">
        <v>1564</v>
      </c>
      <c r="Q936" s="96" t="s">
        <v>1590</v>
      </c>
      <c r="R936" s="96" t="s">
        <v>1712</v>
      </c>
      <c r="S936" s="96" t="s">
        <v>3913</v>
      </c>
      <c r="T936" s="96" t="s">
        <v>1568</v>
      </c>
    </row>
    <row r="937" ht="14.25" customHeight="1">
      <c r="A937" s="96" t="s">
        <v>3914</v>
      </c>
      <c r="D937" s="96" t="s">
        <v>1355</v>
      </c>
      <c r="J937" s="96" t="s">
        <v>1351</v>
      </c>
      <c r="L937" s="96" t="s">
        <v>41</v>
      </c>
      <c r="M937" s="96" t="s">
        <v>1147</v>
      </c>
      <c r="O937" s="96" t="s">
        <v>1578</v>
      </c>
      <c r="P937" s="96" t="s">
        <v>1579</v>
      </c>
      <c r="Q937" s="96" t="s">
        <v>1754</v>
      </c>
      <c r="R937" s="96" t="s">
        <v>1637</v>
      </c>
    </row>
    <row r="938" ht="14.25" customHeight="1">
      <c r="A938" s="96" t="s">
        <v>3915</v>
      </c>
      <c r="D938" s="96" t="s">
        <v>1350</v>
      </c>
      <c r="E938" s="96" t="s">
        <v>1561</v>
      </c>
      <c r="F938" s="96">
        <v>2030.0</v>
      </c>
      <c r="G938" s="96" t="s">
        <v>1350</v>
      </c>
      <c r="H938" s="96" t="s">
        <v>1561</v>
      </c>
      <c r="I938" s="96">
        <v>2045.0</v>
      </c>
      <c r="J938" s="96" t="s">
        <v>1351</v>
      </c>
      <c r="K938" s="96">
        <v>2045.0</v>
      </c>
      <c r="L938" s="96" t="s">
        <v>1562</v>
      </c>
      <c r="M938" s="96" t="s">
        <v>1351</v>
      </c>
      <c r="N938" s="96" t="s">
        <v>3916</v>
      </c>
      <c r="O938" s="96" t="s">
        <v>1563</v>
      </c>
      <c r="P938" s="96" t="s">
        <v>1564</v>
      </c>
      <c r="Q938" s="96" t="s">
        <v>1665</v>
      </c>
      <c r="R938" s="96" t="s">
        <v>1615</v>
      </c>
      <c r="S938" s="96" t="s">
        <v>3917</v>
      </c>
      <c r="T938" s="96" t="s">
        <v>1568</v>
      </c>
    </row>
    <row r="939" ht="14.25" customHeight="1">
      <c r="A939" s="96" t="s">
        <v>3918</v>
      </c>
      <c r="B939" s="96" t="s">
        <v>3919</v>
      </c>
      <c r="D939" s="96" t="s">
        <v>1350</v>
      </c>
      <c r="E939" s="96" t="s">
        <v>1561</v>
      </c>
      <c r="F939" s="96">
        <v>2030.0</v>
      </c>
      <c r="J939" s="96" t="s">
        <v>1147</v>
      </c>
      <c r="L939" s="96" t="s">
        <v>1562</v>
      </c>
      <c r="M939" s="96" t="s">
        <v>1147</v>
      </c>
      <c r="O939" s="96" t="s">
        <v>1741</v>
      </c>
      <c r="P939" s="96" t="s">
        <v>1564</v>
      </c>
      <c r="Q939" s="96" t="s">
        <v>1754</v>
      </c>
      <c r="R939" s="96" t="s">
        <v>1805</v>
      </c>
      <c r="S939" s="96" t="s">
        <v>3920</v>
      </c>
      <c r="T939" s="96" t="s">
        <v>1568</v>
      </c>
    </row>
    <row r="940" ht="14.25" customHeight="1">
      <c r="A940" s="96" t="s">
        <v>3921</v>
      </c>
      <c r="D940" s="96" t="s">
        <v>1350</v>
      </c>
      <c r="E940" s="96" t="s">
        <v>1561</v>
      </c>
      <c r="F940" s="96">
        <v>2030.0</v>
      </c>
      <c r="J940" s="96" t="s">
        <v>1147</v>
      </c>
      <c r="L940" s="96" t="s">
        <v>1562</v>
      </c>
      <c r="M940" s="96" t="s">
        <v>1147</v>
      </c>
      <c r="O940" s="96" t="s">
        <v>1797</v>
      </c>
      <c r="P940" s="96" t="s">
        <v>1564</v>
      </c>
      <c r="Q940" s="96" t="s">
        <v>1754</v>
      </c>
      <c r="R940" s="96" t="s">
        <v>1615</v>
      </c>
      <c r="S940" s="96" t="s">
        <v>3922</v>
      </c>
      <c r="T940" s="96" t="s">
        <v>1568</v>
      </c>
    </row>
    <row r="941" ht="14.25" customHeight="1">
      <c r="A941" s="96" t="s">
        <v>3923</v>
      </c>
      <c r="B941" s="96" t="s">
        <v>3924</v>
      </c>
      <c r="C941" s="96" t="s">
        <v>3925</v>
      </c>
      <c r="D941" s="96" t="s">
        <v>1350</v>
      </c>
      <c r="E941" s="96" t="s">
        <v>1561</v>
      </c>
      <c r="F941" s="96" t="s">
        <v>3926</v>
      </c>
      <c r="G941" s="96" t="s">
        <v>1350</v>
      </c>
      <c r="H941" s="96" t="s">
        <v>1561</v>
      </c>
      <c r="I941" s="96">
        <v>2045.0</v>
      </c>
      <c r="J941" s="96" t="s">
        <v>1351</v>
      </c>
      <c r="K941" s="96">
        <v>2045.0</v>
      </c>
      <c r="L941" s="96" t="s">
        <v>41</v>
      </c>
      <c r="M941" s="96" t="s">
        <v>1351</v>
      </c>
      <c r="N941" s="96" t="s">
        <v>1714</v>
      </c>
      <c r="O941" s="96" t="s">
        <v>1578</v>
      </c>
      <c r="P941" s="96" t="s">
        <v>1579</v>
      </c>
      <c r="Q941" s="96" t="s">
        <v>1754</v>
      </c>
      <c r="R941" s="96" t="s">
        <v>1637</v>
      </c>
      <c r="S941" s="96" t="s">
        <v>3927</v>
      </c>
      <c r="T941" s="96" t="s">
        <v>1568</v>
      </c>
    </row>
    <row r="942" ht="14.25" customHeight="1">
      <c r="A942" s="96" t="s">
        <v>3928</v>
      </c>
      <c r="D942" s="96" t="s">
        <v>1355</v>
      </c>
      <c r="J942" s="96" t="s">
        <v>1147</v>
      </c>
      <c r="L942" s="96" t="s">
        <v>41</v>
      </c>
      <c r="M942" s="96" t="s">
        <v>1147</v>
      </c>
      <c r="O942" s="96" t="s">
        <v>1829</v>
      </c>
      <c r="P942" s="96" t="s">
        <v>1564</v>
      </c>
      <c r="Q942" s="96" t="s">
        <v>1754</v>
      </c>
      <c r="R942" s="96" t="s">
        <v>1597</v>
      </c>
    </row>
    <row r="943" ht="14.25" customHeight="1">
      <c r="A943" s="96" t="s">
        <v>3929</v>
      </c>
      <c r="C943" s="96" t="s">
        <v>3930</v>
      </c>
      <c r="D943" s="96" t="s">
        <v>1350</v>
      </c>
      <c r="E943" s="96" t="s">
        <v>1561</v>
      </c>
      <c r="F943" s="96">
        <v>2030.0</v>
      </c>
      <c r="J943" s="96" t="s">
        <v>1351</v>
      </c>
      <c r="L943" s="96" t="s">
        <v>41</v>
      </c>
      <c r="M943" s="96" t="s">
        <v>1351</v>
      </c>
      <c r="N943" s="96" t="s">
        <v>1697</v>
      </c>
      <c r="O943" s="96" t="s">
        <v>1563</v>
      </c>
      <c r="P943" s="96" t="s">
        <v>1564</v>
      </c>
      <c r="Q943" s="96" t="s">
        <v>1679</v>
      </c>
      <c r="R943" s="96" t="s">
        <v>1623</v>
      </c>
      <c r="S943" s="96" t="s">
        <v>3931</v>
      </c>
      <c r="T943" s="96" t="s">
        <v>1568</v>
      </c>
    </row>
    <row r="944" ht="14.25" customHeight="1">
      <c r="A944" s="96" t="s">
        <v>3932</v>
      </c>
      <c r="B944" s="96" t="s">
        <v>3933</v>
      </c>
      <c r="C944" s="96" t="s">
        <v>3934</v>
      </c>
      <c r="D944" s="96" t="s">
        <v>1350</v>
      </c>
      <c r="E944" s="96" t="s">
        <v>1561</v>
      </c>
      <c r="F944" s="96">
        <v>2034.0</v>
      </c>
      <c r="J944" s="96" t="s">
        <v>1147</v>
      </c>
      <c r="L944" s="96" t="s">
        <v>41</v>
      </c>
      <c r="M944" s="96" t="s">
        <v>1147</v>
      </c>
      <c r="O944" s="96" t="s">
        <v>1703</v>
      </c>
      <c r="P944" s="96" t="s">
        <v>1564</v>
      </c>
      <c r="Q944" s="96" t="s">
        <v>1804</v>
      </c>
      <c r="R944" s="96" t="s">
        <v>2384</v>
      </c>
      <c r="S944" s="96" t="s">
        <v>3935</v>
      </c>
      <c r="T944" s="96" t="s">
        <v>1568</v>
      </c>
    </row>
    <row r="945" ht="14.25" customHeight="1">
      <c r="A945" s="96" t="s">
        <v>3936</v>
      </c>
      <c r="D945" s="96" t="s">
        <v>1350</v>
      </c>
      <c r="E945" s="96" t="s">
        <v>1561</v>
      </c>
      <c r="F945" s="96">
        <v>2030.0</v>
      </c>
      <c r="J945" s="96" t="s">
        <v>1147</v>
      </c>
      <c r="L945" s="96" t="s">
        <v>1562</v>
      </c>
      <c r="M945" s="96" t="s">
        <v>1147</v>
      </c>
      <c r="O945" s="96" t="s">
        <v>1614</v>
      </c>
      <c r="P945" s="96" t="s">
        <v>1609</v>
      </c>
      <c r="Q945" s="96" t="s">
        <v>1585</v>
      </c>
      <c r="R945" s="96" t="s">
        <v>1586</v>
      </c>
      <c r="S945" s="96" t="s">
        <v>3937</v>
      </c>
      <c r="T945" s="96" t="s">
        <v>1568</v>
      </c>
    </row>
    <row r="946" ht="14.25" customHeight="1">
      <c r="A946" s="96" t="s">
        <v>3938</v>
      </c>
      <c r="B946" s="96" t="s">
        <v>3939</v>
      </c>
      <c r="C946" s="96" t="s">
        <v>3940</v>
      </c>
      <c r="D946" s="96" t="s">
        <v>1350</v>
      </c>
      <c r="E946" s="96" t="s">
        <v>1561</v>
      </c>
      <c r="F946" s="96">
        <v>2030.0</v>
      </c>
      <c r="J946" s="96" t="s">
        <v>1147</v>
      </c>
      <c r="L946" s="96" t="s">
        <v>41</v>
      </c>
      <c r="M946" s="96" t="s">
        <v>1147</v>
      </c>
      <c r="O946" s="96" t="s">
        <v>1845</v>
      </c>
      <c r="P946" s="96" t="s">
        <v>1564</v>
      </c>
      <c r="Q946" s="96" t="s">
        <v>1754</v>
      </c>
      <c r="R946" s="96" t="s">
        <v>1699</v>
      </c>
      <c r="S946" s="96" t="s">
        <v>3941</v>
      </c>
      <c r="T946" s="96" t="s">
        <v>1568</v>
      </c>
    </row>
    <row r="947" ht="14.25" customHeight="1">
      <c r="A947" s="96" t="s">
        <v>3942</v>
      </c>
      <c r="D947" s="96" t="s">
        <v>1350</v>
      </c>
      <c r="E947" s="96" t="s">
        <v>1561</v>
      </c>
      <c r="F947" s="96">
        <v>2030.0</v>
      </c>
      <c r="J947" s="96" t="s">
        <v>1147</v>
      </c>
      <c r="L947" s="96" t="s">
        <v>1562</v>
      </c>
      <c r="M947" s="96" t="s">
        <v>1147</v>
      </c>
      <c r="O947" s="96" t="s">
        <v>1829</v>
      </c>
      <c r="P947" s="96" t="s">
        <v>1564</v>
      </c>
      <c r="Q947" s="96" t="s">
        <v>1580</v>
      </c>
      <c r="R947" s="96" t="s">
        <v>1591</v>
      </c>
      <c r="S947" s="96" t="s">
        <v>3943</v>
      </c>
      <c r="T947" s="96" t="s">
        <v>1568</v>
      </c>
    </row>
    <row r="948" ht="14.25" customHeight="1">
      <c r="A948" s="96" t="s">
        <v>3944</v>
      </c>
      <c r="D948" s="96" t="s">
        <v>1355</v>
      </c>
      <c r="J948" s="96" t="s">
        <v>1351</v>
      </c>
      <c r="L948" s="96" t="s">
        <v>41</v>
      </c>
      <c r="M948" s="96" t="s">
        <v>1147</v>
      </c>
      <c r="O948" s="96" t="s">
        <v>2054</v>
      </c>
      <c r="P948" s="96" t="s">
        <v>1579</v>
      </c>
      <c r="Q948" s="96" t="s">
        <v>2005</v>
      </c>
      <c r="R948" s="96" t="s">
        <v>1644</v>
      </c>
    </row>
    <row r="949" ht="14.25" customHeight="1">
      <c r="A949" s="96" t="s">
        <v>3945</v>
      </c>
      <c r="D949" s="96" t="s">
        <v>1350</v>
      </c>
      <c r="E949" s="96" t="s">
        <v>1561</v>
      </c>
      <c r="F949" s="96">
        <v>2030.0</v>
      </c>
      <c r="J949" s="96" t="s">
        <v>1147</v>
      </c>
      <c r="L949" s="96" t="s">
        <v>1562</v>
      </c>
      <c r="M949" s="96" t="s">
        <v>1147</v>
      </c>
      <c r="O949" s="96" t="s">
        <v>1578</v>
      </c>
      <c r="P949" s="96" t="s">
        <v>1579</v>
      </c>
      <c r="Q949" s="96" t="s">
        <v>1754</v>
      </c>
      <c r="R949" s="96" t="s">
        <v>1648</v>
      </c>
      <c r="S949" s="96" t="s">
        <v>3946</v>
      </c>
      <c r="T949" s="96" t="s">
        <v>1568</v>
      </c>
    </row>
    <row r="950" ht="14.25" customHeight="1">
      <c r="A950" s="96" t="s">
        <v>3947</v>
      </c>
      <c r="B950" s="96" t="s">
        <v>3948</v>
      </c>
      <c r="D950" s="96" t="s">
        <v>1355</v>
      </c>
      <c r="J950" s="96" t="s">
        <v>1147</v>
      </c>
      <c r="L950" s="96" t="s">
        <v>41</v>
      </c>
      <c r="M950" s="96" t="s">
        <v>1147</v>
      </c>
      <c r="O950" s="96" t="s">
        <v>1717</v>
      </c>
      <c r="P950" s="96" t="s">
        <v>1609</v>
      </c>
      <c r="Q950" s="96" t="s">
        <v>1610</v>
      </c>
      <c r="R950" s="96" t="s">
        <v>1841</v>
      </c>
    </row>
    <row r="951" ht="14.25" customHeight="1">
      <c r="A951" s="96" t="s">
        <v>3949</v>
      </c>
      <c r="C951" s="96" t="s">
        <v>3950</v>
      </c>
      <c r="D951" s="96" t="s">
        <v>1355</v>
      </c>
      <c r="J951" s="96" t="s">
        <v>1351</v>
      </c>
      <c r="L951" s="96" t="s">
        <v>41</v>
      </c>
      <c r="M951" s="96" t="s">
        <v>1351</v>
      </c>
      <c r="N951" s="96" t="s">
        <v>1574</v>
      </c>
      <c r="O951" s="96" t="s">
        <v>1584</v>
      </c>
      <c r="P951" s="96" t="s">
        <v>1564</v>
      </c>
      <c r="Q951" s="96" t="s">
        <v>1580</v>
      </c>
      <c r="R951" s="96" t="s">
        <v>1574</v>
      </c>
    </row>
    <row r="952" ht="14.25" customHeight="1">
      <c r="A952" s="96" t="s">
        <v>3951</v>
      </c>
      <c r="D952" s="96" t="s">
        <v>1355</v>
      </c>
      <c r="J952" s="96" t="s">
        <v>1351</v>
      </c>
      <c r="L952" s="96" t="s">
        <v>41</v>
      </c>
      <c r="M952" s="96" t="s">
        <v>1147</v>
      </c>
      <c r="O952" s="96" t="s">
        <v>2054</v>
      </c>
      <c r="P952" s="96" t="s">
        <v>1579</v>
      </c>
      <c r="Q952" s="96" t="s">
        <v>1639</v>
      </c>
      <c r="R952" s="96" t="s">
        <v>1605</v>
      </c>
    </row>
    <row r="953" ht="14.25" customHeight="1">
      <c r="A953" s="96" t="s">
        <v>3952</v>
      </c>
      <c r="D953" s="96" t="s">
        <v>1350</v>
      </c>
      <c r="E953" s="96" t="s">
        <v>1561</v>
      </c>
      <c r="F953" s="96">
        <v>2030.0</v>
      </c>
      <c r="J953" s="96" t="s">
        <v>1147</v>
      </c>
      <c r="L953" s="96" t="s">
        <v>1562</v>
      </c>
      <c r="M953" s="96" t="s">
        <v>1147</v>
      </c>
      <c r="O953" s="96" t="s">
        <v>1812</v>
      </c>
      <c r="P953" s="96" t="s">
        <v>1609</v>
      </c>
      <c r="Q953" s="96" t="s">
        <v>1639</v>
      </c>
      <c r="R953" s="96" t="s">
        <v>1841</v>
      </c>
      <c r="S953" s="96" t="s">
        <v>3953</v>
      </c>
      <c r="T953" s="96" t="s">
        <v>1568</v>
      </c>
    </row>
    <row r="954" ht="14.25" customHeight="1">
      <c r="A954" s="96" t="s">
        <v>3954</v>
      </c>
      <c r="D954" s="96" t="s">
        <v>1355</v>
      </c>
      <c r="J954" s="96" t="s">
        <v>1351</v>
      </c>
      <c r="L954" s="96" t="s">
        <v>41</v>
      </c>
      <c r="M954" s="96" t="s">
        <v>1147</v>
      </c>
      <c r="O954" s="96" t="s">
        <v>2314</v>
      </c>
      <c r="P954" s="96" t="s">
        <v>1609</v>
      </c>
      <c r="Q954" s="96" t="s">
        <v>1675</v>
      </c>
      <c r="R954" s="96" t="s">
        <v>1586</v>
      </c>
    </row>
    <row r="955" ht="14.25" customHeight="1">
      <c r="A955" s="96" t="s">
        <v>3955</v>
      </c>
      <c r="B955" s="96" t="s">
        <v>3956</v>
      </c>
      <c r="D955" s="96" t="s">
        <v>1350</v>
      </c>
      <c r="E955" s="96" t="s">
        <v>1561</v>
      </c>
      <c r="F955" s="96">
        <v>2030.0</v>
      </c>
      <c r="J955" s="96" t="s">
        <v>1351</v>
      </c>
      <c r="L955" s="96" t="s">
        <v>41</v>
      </c>
      <c r="M955" s="96" t="s">
        <v>1351</v>
      </c>
      <c r="N955" s="96" t="s">
        <v>1621</v>
      </c>
      <c r="O955" s="96" t="s">
        <v>1764</v>
      </c>
      <c r="P955" s="96" t="s">
        <v>1564</v>
      </c>
      <c r="Q955" s="96" t="s">
        <v>1604</v>
      </c>
      <c r="R955" s="96" t="s">
        <v>1690</v>
      </c>
      <c r="S955" s="96" t="s">
        <v>3957</v>
      </c>
      <c r="T955" s="96" t="s">
        <v>1568</v>
      </c>
    </row>
    <row r="956" ht="14.25" customHeight="1">
      <c r="A956" s="96" t="s">
        <v>3958</v>
      </c>
      <c r="D956" s="96" t="s">
        <v>1355</v>
      </c>
      <c r="J956" s="96" t="s">
        <v>1351</v>
      </c>
      <c r="L956" s="96" t="s">
        <v>41</v>
      </c>
      <c r="M956" s="96" t="s">
        <v>1147</v>
      </c>
      <c r="O956" s="96" t="s">
        <v>1578</v>
      </c>
      <c r="P956" s="96" t="s">
        <v>1579</v>
      </c>
      <c r="Q956" s="96" t="s">
        <v>1756</v>
      </c>
      <c r="R956" s="96" t="s">
        <v>1597</v>
      </c>
    </row>
    <row r="957" ht="14.25" customHeight="1">
      <c r="A957" s="96" t="s">
        <v>3959</v>
      </c>
      <c r="D957" s="96" t="s">
        <v>1355</v>
      </c>
      <c r="J957" s="96" t="s">
        <v>1351</v>
      </c>
      <c r="L957" s="96" t="s">
        <v>41</v>
      </c>
      <c r="M957" s="96" t="s">
        <v>1351</v>
      </c>
      <c r="N957" s="96" t="s">
        <v>1597</v>
      </c>
      <c r="O957" s="96" t="s">
        <v>1584</v>
      </c>
      <c r="P957" s="96" t="s">
        <v>1564</v>
      </c>
      <c r="Q957" s="96" t="s">
        <v>1610</v>
      </c>
      <c r="R957" s="96" t="s">
        <v>1597</v>
      </c>
    </row>
    <row r="958" ht="14.25" customHeight="1">
      <c r="A958" s="96" t="s">
        <v>3960</v>
      </c>
      <c r="D958" s="96" t="s">
        <v>1350</v>
      </c>
      <c r="E958" s="96" t="s">
        <v>1561</v>
      </c>
      <c r="F958" s="96">
        <v>2030.0</v>
      </c>
      <c r="J958" s="96" t="s">
        <v>1147</v>
      </c>
      <c r="L958" s="96" t="s">
        <v>1562</v>
      </c>
      <c r="M958" s="96" t="s">
        <v>1147</v>
      </c>
      <c r="O958" s="96" t="s">
        <v>1563</v>
      </c>
      <c r="P958" s="96" t="s">
        <v>1564</v>
      </c>
      <c r="Q958" s="96" t="s">
        <v>1590</v>
      </c>
      <c r="R958" s="96" t="s">
        <v>1623</v>
      </c>
      <c r="S958" s="96" t="s">
        <v>3961</v>
      </c>
      <c r="T958" s="96" t="s">
        <v>1568</v>
      </c>
    </row>
    <row r="959" ht="14.25" customHeight="1">
      <c r="A959" s="96" t="s">
        <v>3962</v>
      </c>
      <c r="B959" s="96" t="s">
        <v>3963</v>
      </c>
      <c r="C959" s="96" t="s">
        <v>3964</v>
      </c>
      <c r="D959" s="96" t="s">
        <v>1355</v>
      </c>
      <c r="J959" s="96" t="s">
        <v>1147</v>
      </c>
      <c r="L959" s="96" t="s">
        <v>1629</v>
      </c>
      <c r="M959" s="96" t="s">
        <v>1147</v>
      </c>
      <c r="O959" s="96" t="s">
        <v>1713</v>
      </c>
      <c r="P959" s="96" t="s">
        <v>1564</v>
      </c>
      <c r="Q959" s="96" t="s">
        <v>1630</v>
      </c>
      <c r="R959" s="96" t="s">
        <v>1676</v>
      </c>
    </row>
    <row r="960" ht="14.25" customHeight="1">
      <c r="A960" s="96" t="s">
        <v>3965</v>
      </c>
      <c r="C960" s="96" t="s">
        <v>3966</v>
      </c>
      <c r="D960" s="96" t="s">
        <v>1350</v>
      </c>
      <c r="E960" s="96" t="s">
        <v>1561</v>
      </c>
      <c r="F960" s="96">
        <v>2030.0</v>
      </c>
      <c r="J960" s="96" t="s">
        <v>1351</v>
      </c>
      <c r="L960" s="96" t="s">
        <v>41</v>
      </c>
      <c r="M960" s="96" t="s">
        <v>1351</v>
      </c>
      <c r="N960" s="96" t="s">
        <v>1787</v>
      </c>
      <c r="O960" s="96" t="s">
        <v>1584</v>
      </c>
      <c r="P960" s="96" t="s">
        <v>1564</v>
      </c>
      <c r="Q960" s="96" t="s">
        <v>1897</v>
      </c>
      <c r="R960" s="96" t="s">
        <v>1846</v>
      </c>
      <c r="S960" s="96" t="s">
        <v>3967</v>
      </c>
      <c r="T960" s="96" t="s">
        <v>1568</v>
      </c>
    </row>
    <row r="961" ht="14.25" customHeight="1">
      <c r="A961" s="96" t="s">
        <v>3968</v>
      </c>
      <c r="D961" s="96" t="s">
        <v>1350</v>
      </c>
      <c r="E961" s="96" t="s">
        <v>1561</v>
      </c>
      <c r="F961" s="96">
        <v>2030.0</v>
      </c>
      <c r="J961" s="96" t="s">
        <v>1147</v>
      </c>
      <c r="L961" s="96" t="s">
        <v>1562</v>
      </c>
      <c r="M961" s="96" t="s">
        <v>1147</v>
      </c>
      <c r="O961" s="96" t="s">
        <v>1608</v>
      </c>
      <c r="P961" s="96" t="s">
        <v>1609</v>
      </c>
      <c r="Q961" s="96" t="s">
        <v>1593</v>
      </c>
      <c r="R961" s="96" t="s">
        <v>1656</v>
      </c>
      <c r="S961" s="96" t="s">
        <v>3969</v>
      </c>
      <c r="T961" s="96" t="s">
        <v>1568</v>
      </c>
    </row>
    <row r="962" ht="14.25" customHeight="1">
      <c r="A962" s="96" t="s">
        <v>3970</v>
      </c>
      <c r="D962" s="96" t="s">
        <v>1355</v>
      </c>
      <c r="J962" s="96" t="s">
        <v>1147</v>
      </c>
      <c r="L962" s="96" t="s">
        <v>41</v>
      </c>
      <c r="M962" s="96" t="s">
        <v>1351</v>
      </c>
      <c r="N962" s="96" t="s">
        <v>1841</v>
      </c>
      <c r="O962" s="96" t="s">
        <v>1741</v>
      </c>
      <c r="P962" s="96" t="s">
        <v>1564</v>
      </c>
      <c r="Q962" s="96" t="s">
        <v>1679</v>
      </c>
      <c r="R962" s="96" t="s">
        <v>1841</v>
      </c>
    </row>
    <row r="963" ht="14.25" customHeight="1">
      <c r="A963" s="96" t="s">
        <v>3971</v>
      </c>
      <c r="B963" s="96" t="s">
        <v>3972</v>
      </c>
      <c r="C963" s="96" t="s">
        <v>3973</v>
      </c>
      <c r="D963" s="96" t="s">
        <v>1350</v>
      </c>
      <c r="E963" s="96" t="s">
        <v>1570</v>
      </c>
      <c r="F963" s="96">
        <v>2030.0</v>
      </c>
      <c r="J963" s="96" t="s">
        <v>1147</v>
      </c>
      <c r="L963" s="96" t="s">
        <v>41</v>
      </c>
      <c r="M963" s="96" t="s">
        <v>1147</v>
      </c>
      <c r="O963" s="96" t="s">
        <v>1845</v>
      </c>
      <c r="P963" s="96" t="s">
        <v>1564</v>
      </c>
      <c r="Q963" s="96" t="s">
        <v>2158</v>
      </c>
      <c r="R963" s="96" t="s">
        <v>1740</v>
      </c>
      <c r="S963" s="96" t="s">
        <v>3974</v>
      </c>
      <c r="T963" s="96" t="s">
        <v>1576</v>
      </c>
    </row>
    <row r="964" ht="14.25" customHeight="1">
      <c r="A964" s="96" t="s">
        <v>3975</v>
      </c>
      <c r="D964" s="96" t="s">
        <v>1350</v>
      </c>
      <c r="E964" s="96" t="s">
        <v>1561</v>
      </c>
      <c r="F964" s="96">
        <v>2030.0</v>
      </c>
      <c r="J964" s="96" t="s">
        <v>1147</v>
      </c>
      <c r="L964" s="96" t="s">
        <v>1562</v>
      </c>
      <c r="M964" s="96" t="s">
        <v>1147</v>
      </c>
      <c r="O964" s="96" t="s">
        <v>1584</v>
      </c>
      <c r="P964" s="96" t="s">
        <v>1564</v>
      </c>
      <c r="Q964" s="96" t="s">
        <v>1610</v>
      </c>
      <c r="R964" s="96" t="s">
        <v>1586</v>
      </c>
      <c r="S964" s="96" t="s">
        <v>3976</v>
      </c>
      <c r="T964" s="96" t="s">
        <v>1568</v>
      </c>
    </row>
    <row r="965" ht="14.25" customHeight="1">
      <c r="A965" s="96" t="s">
        <v>3977</v>
      </c>
      <c r="C965" s="96" t="s">
        <v>3978</v>
      </c>
      <c r="D965" s="96" t="s">
        <v>1350</v>
      </c>
      <c r="E965" s="96" t="s">
        <v>1561</v>
      </c>
      <c r="F965" s="96">
        <v>2030.0</v>
      </c>
      <c r="J965" s="96" t="s">
        <v>1351</v>
      </c>
      <c r="L965" s="96" t="s">
        <v>41</v>
      </c>
      <c r="M965" s="96" t="s">
        <v>1351</v>
      </c>
      <c r="N965" s="96" t="s">
        <v>1574</v>
      </c>
      <c r="O965" s="96" t="s">
        <v>1578</v>
      </c>
      <c r="P965" s="96" t="s">
        <v>1579</v>
      </c>
      <c r="Q965" s="96" t="s">
        <v>2352</v>
      </c>
      <c r="R965" s="96" t="s">
        <v>1793</v>
      </c>
      <c r="S965" s="96" t="s">
        <v>3979</v>
      </c>
      <c r="T965" s="96" t="s">
        <v>1568</v>
      </c>
      <c r="U965" s="96" t="s">
        <v>3980</v>
      </c>
    </row>
    <row r="966" ht="14.25" customHeight="1">
      <c r="A966" s="96" t="s">
        <v>3981</v>
      </c>
      <c r="D966" s="96" t="s">
        <v>1355</v>
      </c>
      <c r="J966" s="96" t="s">
        <v>1351</v>
      </c>
      <c r="L966" s="96" t="s">
        <v>41</v>
      </c>
      <c r="M966" s="96" t="s">
        <v>1351</v>
      </c>
      <c r="N966" s="96" t="s">
        <v>1841</v>
      </c>
      <c r="O966" s="96" t="s">
        <v>1584</v>
      </c>
      <c r="P966" s="96" t="s">
        <v>1564</v>
      </c>
      <c r="Q966" s="96" t="s">
        <v>1820</v>
      </c>
      <c r="R966" s="96" t="s">
        <v>1841</v>
      </c>
    </row>
    <row r="967" ht="14.25" customHeight="1">
      <c r="A967" s="96" t="s">
        <v>3982</v>
      </c>
      <c r="C967" s="96" t="s">
        <v>3983</v>
      </c>
      <c r="D967" s="96" t="s">
        <v>1350</v>
      </c>
      <c r="E967" s="96" t="s">
        <v>1561</v>
      </c>
      <c r="F967" s="96" t="s">
        <v>1663</v>
      </c>
      <c r="G967" s="96" t="s">
        <v>1350</v>
      </c>
      <c r="H967" s="96" t="s">
        <v>1561</v>
      </c>
      <c r="I967" s="96">
        <v>2040.0</v>
      </c>
      <c r="J967" s="96" t="s">
        <v>1351</v>
      </c>
      <c r="K967" s="96">
        <v>2040.0</v>
      </c>
      <c r="L967" s="96" t="s">
        <v>41</v>
      </c>
      <c r="M967" s="96" t="s">
        <v>1351</v>
      </c>
      <c r="N967" s="96" t="s">
        <v>3066</v>
      </c>
      <c r="O967" s="96" t="s">
        <v>1578</v>
      </c>
      <c r="P967" s="96" t="s">
        <v>1579</v>
      </c>
      <c r="Q967" s="96" t="s">
        <v>1610</v>
      </c>
      <c r="R967" s="96" t="s">
        <v>1623</v>
      </c>
      <c r="S967" s="96" t="s">
        <v>3984</v>
      </c>
      <c r="T967" s="96" t="s">
        <v>1568</v>
      </c>
    </row>
    <row r="968" ht="14.25" customHeight="1">
      <c r="A968" s="96" t="s">
        <v>3985</v>
      </c>
      <c r="B968" s="96" t="s">
        <v>3986</v>
      </c>
      <c r="C968" s="96" t="s">
        <v>3987</v>
      </c>
      <c r="D968" s="96" t="s">
        <v>1350</v>
      </c>
      <c r="E968" s="96" t="s">
        <v>1561</v>
      </c>
      <c r="F968" s="96" t="s">
        <v>3988</v>
      </c>
      <c r="J968" s="96" t="s">
        <v>1147</v>
      </c>
      <c r="L968" s="96" t="s">
        <v>41</v>
      </c>
      <c r="M968" s="96" t="s">
        <v>1147</v>
      </c>
      <c r="O968" s="96" t="s">
        <v>1584</v>
      </c>
      <c r="P968" s="96" t="s">
        <v>1564</v>
      </c>
      <c r="Q968" s="96" t="s">
        <v>1565</v>
      </c>
      <c r="R968" s="96" t="s">
        <v>1619</v>
      </c>
      <c r="S968" s="96" t="s">
        <v>3989</v>
      </c>
      <c r="T968" s="96" t="s">
        <v>1568</v>
      </c>
    </row>
    <row r="969" ht="14.25" customHeight="1">
      <c r="A969" s="96" t="s">
        <v>3990</v>
      </c>
      <c r="D969" s="96" t="s">
        <v>1355</v>
      </c>
      <c r="J969" s="96" t="s">
        <v>1351</v>
      </c>
      <c r="L969" s="96" t="s">
        <v>41</v>
      </c>
      <c r="M969" s="96" t="s">
        <v>1351</v>
      </c>
      <c r="N969" s="96" t="s">
        <v>1591</v>
      </c>
      <c r="O969" s="96" t="s">
        <v>1578</v>
      </c>
      <c r="P969" s="96" t="s">
        <v>1579</v>
      </c>
      <c r="Q969" s="96" t="s">
        <v>1685</v>
      </c>
      <c r="R969" s="96" t="s">
        <v>1591</v>
      </c>
    </row>
    <row r="970" ht="14.25" customHeight="1">
      <c r="A970" s="96" t="s">
        <v>3991</v>
      </c>
      <c r="D970" s="96" t="s">
        <v>1350</v>
      </c>
      <c r="E970" s="96" t="s">
        <v>1561</v>
      </c>
      <c r="F970" s="96">
        <v>2030.0</v>
      </c>
      <c r="J970" s="96" t="s">
        <v>1147</v>
      </c>
      <c r="L970" s="96" t="s">
        <v>1562</v>
      </c>
      <c r="M970" s="96" t="s">
        <v>1147</v>
      </c>
      <c r="O970" s="96" t="s">
        <v>3253</v>
      </c>
      <c r="P970" s="96" t="s">
        <v>1572</v>
      </c>
      <c r="Q970" s="96" t="s">
        <v>1610</v>
      </c>
      <c r="R970" s="96" t="s">
        <v>1605</v>
      </c>
      <c r="S970" s="96" t="s">
        <v>3992</v>
      </c>
      <c r="T970" s="96" t="s">
        <v>1568</v>
      </c>
    </row>
    <row r="971" ht="14.25" customHeight="1">
      <c r="A971" s="96" t="s">
        <v>3993</v>
      </c>
      <c r="D971" s="96" t="s">
        <v>1350</v>
      </c>
      <c r="E971" s="96" t="s">
        <v>1561</v>
      </c>
      <c r="F971" s="96">
        <v>2030.0</v>
      </c>
      <c r="J971" s="96" t="s">
        <v>1147</v>
      </c>
      <c r="L971" s="96" t="s">
        <v>1562</v>
      </c>
      <c r="M971" s="96" t="s">
        <v>1147</v>
      </c>
      <c r="O971" s="96" t="s">
        <v>1731</v>
      </c>
      <c r="P971" s="96" t="s">
        <v>1609</v>
      </c>
      <c r="Q971" s="96" t="s">
        <v>1585</v>
      </c>
      <c r="R971" s="96" t="s">
        <v>1594</v>
      </c>
      <c r="S971" s="96" t="s">
        <v>3994</v>
      </c>
      <c r="T971" s="96" t="s">
        <v>1568</v>
      </c>
    </row>
    <row r="972" ht="14.25" customHeight="1">
      <c r="A972" s="96" t="s">
        <v>3995</v>
      </c>
      <c r="D972" s="96" t="s">
        <v>1355</v>
      </c>
      <c r="J972" s="96" t="s">
        <v>1147</v>
      </c>
      <c r="L972" s="96" t="s">
        <v>41</v>
      </c>
      <c r="M972" s="96" t="s">
        <v>1147</v>
      </c>
      <c r="O972" s="96" t="s">
        <v>1578</v>
      </c>
      <c r="P972" s="96" t="s">
        <v>1579</v>
      </c>
      <c r="Q972" s="96" t="s">
        <v>1630</v>
      </c>
      <c r="R972" s="96" t="s">
        <v>1566</v>
      </c>
    </row>
    <row r="973" ht="14.25" customHeight="1">
      <c r="A973" s="96" t="s">
        <v>3996</v>
      </c>
      <c r="D973" s="96" t="s">
        <v>1355</v>
      </c>
      <c r="J973" s="96" t="s">
        <v>1351</v>
      </c>
      <c r="L973" s="96" t="s">
        <v>41</v>
      </c>
      <c r="M973" s="96" t="s">
        <v>1147</v>
      </c>
      <c r="O973" s="96" t="s">
        <v>1584</v>
      </c>
      <c r="P973" s="96" t="s">
        <v>1564</v>
      </c>
      <c r="Q973" s="96" t="s">
        <v>1590</v>
      </c>
      <c r="R973" s="96" t="s">
        <v>1793</v>
      </c>
    </row>
    <row r="974" ht="14.25" customHeight="1">
      <c r="A974" s="96" t="s">
        <v>3997</v>
      </c>
      <c r="D974" s="96" t="s">
        <v>1350</v>
      </c>
      <c r="E974" s="96" t="s">
        <v>1561</v>
      </c>
      <c r="F974" s="96">
        <v>2030.0</v>
      </c>
      <c r="J974" s="96" t="s">
        <v>1147</v>
      </c>
      <c r="L974" s="96" t="s">
        <v>1562</v>
      </c>
      <c r="M974" s="96" t="s">
        <v>1147</v>
      </c>
      <c r="O974" s="96" t="s">
        <v>1584</v>
      </c>
      <c r="P974" s="96" t="s">
        <v>1564</v>
      </c>
      <c r="Q974" s="96" t="s">
        <v>1590</v>
      </c>
      <c r="R974" s="96" t="s">
        <v>1863</v>
      </c>
      <c r="S974" s="96" t="s">
        <v>3998</v>
      </c>
      <c r="T974" s="96" t="s">
        <v>1568</v>
      </c>
    </row>
    <row r="975" ht="14.25" customHeight="1">
      <c r="A975" s="96" t="s">
        <v>3999</v>
      </c>
      <c r="D975" s="96" t="s">
        <v>1355</v>
      </c>
      <c r="J975" s="96" t="s">
        <v>1147</v>
      </c>
      <c r="L975" s="96" t="s">
        <v>41</v>
      </c>
      <c r="M975" s="96" t="s">
        <v>1147</v>
      </c>
      <c r="O975" s="96" t="s">
        <v>1563</v>
      </c>
      <c r="P975" s="96" t="s">
        <v>1564</v>
      </c>
      <c r="Q975" s="96" t="s">
        <v>2158</v>
      </c>
      <c r="R975" s="96" t="s">
        <v>1699</v>
      </c>
    </row>
    <row r="976" ht="14.25" customHeight="1">
      <c r="A976" s="96" t="s">
        <v>4000</v>
      </c>
      <c r="D976" s="96" t="s">
        <v>1350</v>
      </c>
      <c r="E976" s="96" t="s">
        <v>1570</v>
      </c>
      <c r="F976" s="96">
        <v>2030.0</v>
      </c>
      <c r="J976" s="96" t="s">
        <v>1147</v>
      </c>
      <c r="L976" s="96" t="s">
        <v>1562</v>
      </c>
      <c r="M976" s="96" t="s">
        <v>1147</v>
      </c>
      <c r="O976" s="96" t="s">
        <v>1608</v>
      </c>
      <c r="P976" s="96" t="s">
        <v>1609</v>
      </c>
      <c r="Q976" s="96" t="s">
        <v>1756</v>
      </c>
      <c r="R976" s="96" t="s">
        <v>1926</v>
      </c>
      <c r="S976" s="96" t="s">
        <v>4001</v>
      </c>
      <c r="T976" s="96" t="s">
        <v>1576</v>
      </c>
    </row>
    <row r="977" ht="14.25" customHeight="1">
      <c r="A977" s="96" t="s">
        <v>4002</v>
      </c>
      <c r="D977" s="96" t="s">
        <v>1355</v>
      </c>
      <c r="J977" s="96" t="s">
        <v>1351</v>
      </c>
      <c r="L977" s="96" t="s">
        <v>41</v>
      </c>
      <c r="M977" s="96" t="s">
        <v>1147</v>
      </c>
      <c r="O977" s="96" t="s">
        <v>1602</v>
      </c>
      <c r="P977" s="96" t="s">
        <v>1603</v>
      </c>
      <c r="Q977" s="96" t="s">
        <v>1665</v>
      </c>
      <c r="R977" s="96" t="s">
        <v>1699</v>
      </c>
    </row>
    <row r="978" ht="14.25" customHeight="1">
      <c r="A978" s="96" t="s">
        <v>4003</v>
      </c>
      <c r="D978" s="96" t="s">
        <v>1350</v>
      </c>
      <c r="E978" s="96" t="s">
        <v>1561</v>
      </c>
      <c r="F978" s="96">
        <v>2030.0</v>
      </c>
      <c r="J978" s="96" t="s">
        <v>1147</v>
      </c>
      <c r="L978" s="96" t="s">
        <v>1562</v>
      </c>
      <c r="M978" s="96" t="s">
        <v>1147</v>
      </c>
      <c r="O978" s="96" t="s">
        <v>1578</v>
      </c>
      <c r="P978" s="96" t="s">
        <v>1579</v>
      </c>
      <c r="Q978" s="96" t="s">
        <v>1580</v>
      </c>
      <c r="R978" s="96" t="s">
        <v>1566</v>
      </c>
      <c r="S978" s="96" t="s">
        <v>4004</v>
      </c>
      <c r="T978" s="96" t="s">
        <v>1568</v>
      </c>
    </row>
    <row r="979" ht="14.25" customHeight="1">
      <c r="A979" s="96" t="s">
        <v>4005</v>
      </c>
      <c r="D979" s="96" t="s">
        <v>1355</v>
      </c>
      <c r="J979" s="96" t="s">
        <v>1147</v>
      </c>
      <c r="L979" s="96" t="s">
        <v>41</v>
      </c>
      <c r="M979" s="96" t="s">
        <v>1147</v>
      </c>
      <c r="O979" s="96" t="s">
        <v>1578</v>
      </c>
      <c r="P979" s="96" t="s">
        <v>1579</v>
      </c>
      <c r="Q979" s="96" t="s">
        <v>1590</v>
      </c>
      <c r="R979" s="96" t="s">
        <v>1676</v>
      </c>
    </row>
    <row r="980" ht="14.25" customHeight="1">
      <c r="A980" s="96" t="s">
        <v>4006</v>
      </c>
      <c r="B980" s="96" t="s">
        <v>4007</v>
      </c>
      <c r="C980" s="96" t="s">
        <v>4008</v>
      </c>
      <c r="D980" s="96" t="s">
        <v>1350</v>
      </c>
      <c r="E980" s="96" t="s">
        <v>1561</v>
      </c>
      <c r="F980" s="96">
        <v>2030.0</v>
      </c>
      <c r="G980" s="96" t="s">
        <v>1350</v>
      </c>
      <c r="H980" s="96" t="s">
        <v>1561</v>
      </c>
      <c r="I980" s="96">
        <v>2030.0</v>
      </c>
      <c r="J980" s="96" t="s">
        <v>1351</v>
      </c>
      <c r="K980" s="96">
        <v>2030.0</v>
      </c>
      <c r="L980" s="96" t="s">
        <v>41</v>
      </c>
      <c r="M980" s="96" t="s">
        <v>1351</v>
      </c>
      <c r="N980" s="96" t="s">
        <v>1787</v>
      </c>
      <c r="O980" s="96" t="s">
        <v>1578</v>
      </c>
      <c r="P980" s="96" t="s">
        <v>1579</v>
      </c>
      <c r="Q980" s="96" t="s">
        <v>1610</v>
      </c>
      <c r="R980" s="96" t="s">
        <v>1631</v>
      </c>
      <c r="S980" s="96" t="s">
        <v>4009</v>
      </c>
      <c r="T980" s="96" t="s">
        <v>1568</v>
      </c>
    </row>
    <row r="981" ht="14.25" customHeight="1">
      <c r="A981" s="96" t="s">
        <v>4010</v>
      </c>
      <c r="D981" s="96" t="s">
        <v>1350</v>
      </c>
      <c r="E981" s="96" t="s">
        <v>1561</v>
      </c>
      <c r="F981" s="96">
        <v>2030.0</v>
      </c>
      <c r="J981" s="96" t="s">
        <v>1147</v>
      </c>
      <c r="L981" s="96" t="s">
        <v>1562</v>
      </c>
      <c r="M981" s="96" t="s">
        <v>1147</v>
      </c>
      <c r="O981" s="96" t="s">
        <v>2054</v>
      </c>
      <c r="P981" s="96" t="s">
        <v>1579</v>
      </c>
      <c r="Q981" s="96" t="s">
        <v>1565</v>
      </c>
      <c r="R981" s="96" t="s">
        <v>1623</v>
      </c>
      <c r="S981" s="96" t="s">
        <v>4011</v>
      </c>
      <c r="T981" s="96" t="s">
        <v>1568</v>
      </c>
    </row>
    <row r="982" ht="14.25" customHeight="1">
      <c r="A982" s="96" t="s">
        <v>4012</v>
      </c>
      <c r="D982" s="96" t="s">
        <v>1350</v>
      </c>
      <c r="E982" s="96" t="s">
        <v>1561</v>
      </c>
      <c r="F982" s="96" t="s">
        <v>1628</v>
      </c>
      <c r="G982" s="96" t="s">
        <v>1350</v>
      </c>
      <c r="H982" s="96" t="s">
        <v>1561</v>
      </c>
      <c r="I982" s="96" t="s">
        <v>4013</v>
      </c>
      <c r="J982" s="96" t="s">
        <v>1351</v>
      </c>
      <c r="K982" s="96" t="s">
        <v>4013</v>
      </c>
      <c r="L982" s="96" t="s">
        <v>41</v>
      </c>
      <c r="M982" s="96" t="s">
        <v>1351</v>
      </c>
      <c r="N982" s="96" t="s">
        <v>1863</v>
      </c>
      <c r="O982" s="96" t="s">
        <v>1584</v>
      </c>
      <c r="P982" s="96" t="s">
        <v>1564</v>
      </c>
      <c r="Q982" s="96" t="s">
        <v>1580</v>
      </c>
      <c r="R982" s="96" t="s">
        <v>1676</v>
      </c>
      <c r="S982" s="96" t="s">
        <v>4014</v>
      </c>
      <c r="T982" s="96" t="s">
        <v>1568</v>
      </c>
    </row>
    <row r="983" ht="14.25" customHeight="1">
      <c r="A983" s="96" t="s">
        <v>4015</v>
      </c>
      <c r="B983" s="96" t="s">
        <v>4016</v>
      </c>
      <c r="C983" s="96" t="s">
        <v>4017</v>
      </c>
      <c r="D983" s="96" t="s">
        <v>1350</v>
      </c>
      <c r="E983" s="96" t="s">
        <v>2505</v>
      </c>
      <c r="F983" s="96">
        <v>2030.0</v>
      </c>
      <c r="J983" s="96" t="s">
        <v>1351</v>
      </c>
      <c r="L983" s="96" t="s">
        <v>41</v>
      </c>
      <c r="M983" s="96" t="s">
        <v>1351</v>
      </c>
      <c r="N983" s="96" t="s">
        <v>1863</v>
      </c>
      <c r="O983" s="96" t="s">
        <v>1845</v>
      </c>
      <c r="P983" s="96" t="s">
        <v>1564</v>
      </c>
      <c r="Q983" s="96" t="s">
        <v>2015</v>
      </c>
      <c r="R983" s="96" t="s">
        <v>1574</v>
      </c>
      <c r="S983" s="96" t="s">
        <v>4018</v>
      </c>
      <c r="T983" s="96" t="s">
        <v>2507</v>
      </c>
      <c r="U983" s="96" t="s">
        <v>1788</v>
      </c>
    </row>
    <row r="984" ht="14.25" customHeight="1">
      <c r="A984" s="96" t="s">
        <v>4019</v>
      </c>
      <c r="D984" s="96" t="s">
        <v>1355</v>
      </c>
      <c r="J984" s="96" t="s">
        <v>1351</v>
      </c>
      <c r="L984" s="96" t="s">
        <v>1629</v>
      </c>
      <c r="M984" s="96" t="s">
        <v>1147</v>
      </c>
      <c r="O984" s="96" t="s">
        <v>1647</v>
      </c>
      <c r="P984" s="96" t="s">
        <v>1564</v>
      </c>
      <c r="Q984" s="96" t="s">
        <v>1630</v>
      </c>
      <c r="R984" s="96" t="s">
        <v>1712</v>
      </c>
    </row>
    <row r="985" ht="14.25" customHeight="1">
      <c r="A985" s="96" t="s">
        <v>4020</v>
      </c>
      <c r="B985" s="96" t="s">
        <v>4021</v>
      </c>
      <c r="C985" s="96" t="s">
        <v>4022</v>
      </c>
      <c r="D985" s="96" t="s">
        <v>1355</v>
      </c>
      <c r="J985" s="96" t="s">
        <v>1351</v>
      </c>
      <c r="L985" s="96" t="s">
        <v>1629</v>
      </c>
      <c r="M985" s="96" t="s">
        <v>1351</v>
      </c>
      <c r="N985" s="96" t="s">
        <v>1757</v>
      </c>
      <c r="O985" s="96" t="s">
        <v>1608</v>
      </c>
      <c r="P985" s="96" t="s">
        <v>1609</v>
      </c>
      <c r="Q985" s="96" t="s">
        <v>1630</v>
      </c>
      <c r="R985" s="96" t="s">
        <v>1757</v>
      </c>
      <c r="U985" s="96" t="s">
        <v>4023</v>
      </c>
    </row>
    <row r="986" ht="14.25" customHeight="1">
      <c r="A986" s="96" t="s">
        <v>4024</v>
      </c>
      <c r="B986" s="96" t="s">
        <v>4025</v>
      </c>
      <c r="C986" s="96" t="s">
        <v>4026</v>
      </c>
      <c r="D986" s="96" t="s">
        <v>1355</v>
      </c>
      <c r="J986" s="96" t="s">
        <v>1147</v>
      </c>
      <c r="L986" s="96" t="s">
        <v>1629</v>
      </c>
      <c r="M986" s="96" t="s">
        <v>1147</v>
      </c>
      <c r="O986" s="96" t="s">
        <v>1703</v>
      </c>
      <c r="P986" s="96" t="s">
        <v>1564</v>
      </c>
      <c r="Q986" s="96" t="s">
        <v>1630</v>
      </c>
      <c r="R986" s="96" t="s">
        <v>4027</v>
      </c>
      <c r="U986" s="96" t="s">
        <v>2331</v>
      </c>
    </row>
    <row r="987" ht="14.25" customHeight="1">
      <c r="A987" s="96" t="s">
        <v>4028</v>
      </c>
      <c r="B987" s="96" t="s">
        <v>4029</v>
      </c>
      <c r="D987" s="96" t="s">
        <v>1350</v>
      </c>
      <c r="E987" s="96" t="s">
        <v>1570</v>
      </c>
      <c r="F987" s="96">
        <v>2030.0</v>
      </c>
      <c r="J987" s="96" t="s">
        <v>1147</v>
      </c>
      <c r="L987" s="96" t="s">
        <v>41</v>
      </c>
      <c r="M987" s="96" t="s">
        <v>1147</v>
      </c>
      <c r="O987" s="96" t="s">
        <v>1578</v>
      </c>
      <c r="P987" s="96" t="s">
        <v>1579</v>
      </c>
      <c r="Q987" s="96" t="s">
        <v>2479</v>
      </c>
      <c r="R987" s="96" t="s">
        <v>1615</v>
      </c>
      <c r="S987" s="96" t="s">
        <v>4030</v>
      </c>
      <c r="T987" s="96" t="s">
        <v>1576</v>
      </c>
    </row>
    <row r="988" ht="14.25" customHeight="1">
      <c r="A988" s="96" t="s">
        <v>4031</v>
      </c>
      <c r="B988" s="96" t="s">
        <v>4032</v>
      </c>
      <c r="C988" s="96" t="s">
        <v>4033</v>
      </c>
      <c r="D988" s="96" t="s">
        <v>1350</v>
      </c>
      <c r="E988" s="96" t="s">
        <v>1561</v>
      </c>
      <c r="F988" s="96">
        <v>2030.0</v>
      </c>
      <c r="J988" s="96" t="s">
        <v>1147</v>
      </c>
      <c r="L988" s="96" t="s">
        <v>41</v>
      </c>
      <c r="M988" s="96" t="s">
        <v>1147</v>
      </c>
      <c r="O988" s="96" t="s">
        <v>1797</v>
      </c>
      <c r="P988" s="96" t="s">
        <v>1564</v>
      </c>
      <c r="Q988" s="96" t="s">
        <v>1756</v>
      </c>
      <c r="R988" s="96" t="s">
        <v>1631</v>
      </c>
      <c r="S988" s="96" t="s">
        <v>4034</v>
      </c>
      <c r="T988" s="96" t="s">
        <v>1568</v>
      </c>
    </row>
    <row r="989" ht="14.25" customHeight="1">
      <c r="A989" s="96" t="s">
        <v>4035</v>
      </c>
      <c r="D989" s="96" t="s">
        <v>1350</v>
      </c>
      <c r="E989" s="96" t="s">
        <v>1561</v>
      </c>
      <c r="F989" s="96">
        <v>2030.0</v>
      </c>
      <c r="J989" s="96" t="s">
        <v>1147</v>
      </c>
      <c r="L989" s="96" t="s">
        <v>41</v>
      </c>
      <c r="M989" s="96" t="s">
        <v>1147</v>
      </c>
      <c r="O989" s="96" t="s">
        <v>2126</v>
      </c>
      <c r="P989" s="96" t="s">
        <v>1728</v>
      </c>
      <c r="Q989" s="96" t="s">
        <v>2015</v>
      </c>
      <c r="R989" s="96" t="s">
        <v>1637</v>
      </c>
      <c r="S989" s="96" t="s">
        <v>4036</v>
      </c>
      <c r="T989" s="96" t="s">
        <v>1568</v>
      </c>
    </row>
    <row r="990" ht="14.25" customHeight="1">
      <c r="A990" s="96" t="s">
        <v>4037</v>
      </c>
      <c r="D990" s="96" t="s">
        <v>1350</v>
      </c>
      <c r="E990" s="96" t="s">
        <v>1570</v>
      </c>
      <c r="F990" s="96">
        <v>2030.0</v>
      </c>
      <c r="J990" s="96" t="s">
        <v>1147</v>
      </c>
      <c r="L990" s="96" t="s">
        <v>1562</v>
      </c>
      <c r="M990" s="96" t="s">
        <v>1147</v>
      </c>
      <c r="O990" s="96" t="s">
        <v>1563</v>
      </c>
      <c r="P990" s="96" t="s">
        <v>1564</v>
      </c>
      <c r="Q990" s="96" t="s">
        <v>1593</v>
      </c>
      <c r="R990" s="96" t="s">
        <v>1589</v>
      </c>
      <c r="S990" s="96" t="s">
        <v>4038</v>
      </c>
      <c r="T990" s="96" t="s">
        <v>1576</v>
      </c>
    </row>
    <row r="991" ht="14.25" customHeight="1">
      <c r="A991" s="96" t="s">
        <v>4039</v>
      </c>
      <c r="D991" s="96" t="s">
        <v>1350</v>
      </c>
      <c r="E991" s="96" t="s">
        <v>1561</v>
      </c>
      <c r="J991" s="96" t="s">
        <v>1147</v>
      </c>
      <c r="L991" s="96" t="s">
        <v>1562</v>
      </c>
      <c r="M991" s="96" t="s">
        <v>1147</v>
      </c>
      <c r="O991" s="96" t="s">
        <v>1797</v>
      </c>
      <c r="P991" s="96" t="s">
        <v>1564</v>
      </c>
      <c r="Q991" s="96" t="s">
        <v>1590</v>
      </c>
      <c r="R991" s="96" t="s">
        <v>1589</v>
      </c>
      <c r="S991" s="96" t="s">
        <v>4040</v>
      </c>
      <c r="T991" s="96" t="s">
        <v>1568</v>
      </c>
    </row>
    <row r="992" ht="14.25" customHeight="1">
      <c r="A992" s="96" t="s">
        <v>4041</v>
      </c>
      <c r="B992" s="96" t="s">
        <v>4042</v>
      </c>
      <c r="C992" s="96" t="s">
        <v>4043</v>
      </c>
      <c r="D992" s="96" t="s">
        <v>1350</v>
      </c>
      <c r="E992" s="96" t="s">
        <v>1570</v>
      </c>
      <c r="F992" s="96">
        <v>2030.0</v>
      </c>
      <c r="J992" s="96" t="s">
        <v>1147</v>
      </c>
      <c r="L992" s="96" t="s">
        <v>41</v>
      </c>
      <c r="M992" s="96" t="s">
        <v>1147</v>
      </c>
      <c r="O992" s="96" t="s">
        <v>1584</v>
      </c>
      <c r="P992" s="96" t="s">
        <v>1564</v>
      </c>
      <c r="Q992" s="96" t="s">
        <v>1639</v>
      </c>
      <c r="R992" s="96" t="s">
        <v>1597</v>
      </c>
      <c r="S992" s="96" t="s">
        <v>4044</v>
      </c>
      <c r="T992" s="96" t="s">
        <v>1576</v>
      </c>
    </row>
    <row r="993" ht="14.25" customHeight="1">
      <c r="A993" s="96" t="s">
        <v>4045</v>
      </c>
      <c r="C993" s="96" t="s">
        <v>4046</v>
      </c>
      <c r="D993" s="96" t="s">
        <v>1350</v>
      </c>
      <c r="E993" s="96" t="s">
        <v>1561</v>
      </c>
      <c r="F993" s="96">
        <v>2030.0</v>
      </c>
      <c r="J993" s="96" t="s">
        <v>1147</v>
      </c>
      <c r="L993" s="96" t="s">
        <v>41</v>
      </c>
      <c r="M993" s="96" t="s">
        <v>1147</v>
      </c>
      <c r="O993" s="96" t="s">
        <v>1845</v>
      </c>
      <c r="P993" s="96" t="s">
        <v>1564</v>
      </c>
      <c r="Q993" s="96" t="s">
        <v>1754</v>
      </c>
      <c r="R993" s="96" t="s">
        <v>1793</v>
      </c>
      <c r="S993" s="96" t="s">
        <v>4047</v>
      </c>
      <c r="T993" s="96" t="s">
        <v>1568</v>
      </c>
    </row>
    <row r="994" ht="14.25" customHeight="1">
      <c r="A994" s="96" t="s">
        <v>4048</v>
      </c>
      <c r="D994" s="96" t="s">
        <v>1350</v>
      </c>
      <c r="E994" s="96" t="s">
        <v>1561</v>
      </c>
      <c r="F994" s="96">
        <v>2030.0</v>
      </c>
      <c r="J994" s="96" t="s">
        <v>1147</v>
      </c>
      <c r="L994" s="96" t="s">
        <v>1562</v>
      </c>
      <c r="M994" s="96" t="s">
        <v>1147</v>
      </c>
      <c r="O994" s="96" t="s">
        <v>1684</v>
      </c>
      <c r="P994" s="96" t="s">
        <v>1564</v>
      </c>
      <c r="Q994" s="96" t="s">
        <v>1675</v>
      </c>
      <c r="R994" s="96" t="s">
        <v>1623</v>
      </c>
      <c r="S994" s="96" t="s">
        <v>4049</v>
      </c>
      <c r="T994" s="96" t="s">
        <v>1568</v>
      </c>
    </row>
    <row r="995" ht="14.25" customHeight="1">
      <c r="A995" s="96" t="s">
        <v>4050</v>
      </c>
      <c r="D995" s="96" t="s">
        <v>1355</v>
      </c>
      <c r="J995" s="96" t="s">
        <v>1147</v>
      </c>
      <c r="L995" s="96" t="s">
        <v>41</v>
      </c>
      <c r="M995" s="96" t="s">
        <v>1147</v>
      </c>
      <c r="O995" s="96" t="s">
        <v>1791</v>
      </c>
      <c r="P995" s="96" t="s">
        <v>1609</v>
      </c>
      <c r="Q995" s="96" t="s">
        <v>1610</v>
      </c>
      <c r="R995" s="96" t="s">
        <v>1699</v>
      </c>
    </row>
    <row r="996" ht="14.25" customHeight="1">
      <c r="A996" s="96" t="s">
        <v>4051</v>
      </c>
      <c r="C996" s="96" t="s">
        <v>4052</v>
      </c>
      <c r="D996" s="96" t="s">
        <v>1355</v>
      </c>
      <c r="J996" s="96" t="s">
        <v>1147</v>
      </c>
      <c r="L996" s="96" t="s">
        <v>41</v>
      </c>
      <c r="M996" s="96" t="s">
        <v>1147</v>
      </c>
      <c r="O996" s="96" t="s">
        <v>1563</v>
      </c>
      <c r="P996" s="96" t="s">
        <v>1564</v>
      </c>
      <c r="Q996" s="96" t="s">
        <v>1820</v>
      </c>
      <c r="R996" s="96" t="s">
        <v>1793</v>
      </c>
    </row>
    <row r="997" ht="14.25" customHeight="1">
      <c r="A997" s="96" t="s">
        <v>4053</v>
      </c>
      <c r="B997" s="96" t="s">
        <v>4054</v>
      </c>
      <c r="C997" s="96" t="s">
        <v>4055</v>
      </c>
      <c r="D997" s="96" t="s">
        <v>1350</v>
      </c>
      <c r="E997" s="96" t="s">
        <v>1561</v>
      </c>
      <c r="F997" s="96">
        <v>2030.0</v>
      </c>
      <c r="J997" s="96" t="s">
        <v>1147</v>
      </c>
      <c r="L997" s="96" t="s">
        <v>41</v>
      </c>
      <c r="M997" s="96" t="s">
        <v>1147</v>
      </c>
      <c r="O997" s="96" t="s">
        <v>1741</v>
      </c>
      <c r="P997" s="96" t="s">
        <v>1564</v>
      </c>
      <c r="Q997" s="96" t="s">
        <v>1886</v>
      </c>
      <c r="R997" s="96" t="s">
        <v>1581</v>
      </c>
      <c r="S997" s="96" t="s">
        <v>1379</v>
      </c>
      <c r="T997" s="96" t="s">
        <v>1568</v>
      </c>
    </row>
    <row r="998" ht="14.25" customHeight="1">
      <c r="A998" s="96" t="s">
        <v>4056</v>
      </c>
      <c r="D998" s="96" t="s">
        <v>1350</v>
      </c>
      <c r="E998" s="96" t="s">
        <v>1561</v>
      </c>
      <c r="F998" s="96">
        <v>2030.0</v>
      </c>
      <c r="G998" s="96" t="s">
        <v>1350</v>
      </c>
      <c r="H998" s="96" t="s">
        <v>1561</v>
      </c>
      <c r="I998" s="96">
        <v>2050.0</v>
      </c>
      <c r="J998" s="96" t="s">
        <v>1351</v>
      </c>
      <c r="K998" s="96">
        <v>2050.0</v>
      </c>
      <c r="L998" s="96" t="s">
        <v>1562</v>
      </c>
      <c r="M998" s="96" t="s">
        <v>1351</v>
      </c>
      <c r="N998" s="96" t="s">
        <v>1623</v>
      </c>
      <c r="O998" s="96" t="s">
        <v>1703</v>
      </c>
      <c r="P998" s="96" t="s">
        <v>1564</v>
      </c>
      <c r="Q998" s="96" t="s">
        <v>1593</v>
      </c>
      <c r="R998" s="96" t="s">
        <v>1623</v>
      </c>
      <c r="S998" s="96" t="s">
        <v>4057</v>
      </c>
      <c r="T998" s="96" t="s">
        <v>1568</v>
      </c>
    </row>
    <row r="999" ht="14.25" customHeight="1">
      <c r="A999" s="96" t="s">
        <v>4058</v>
      </c>
      <c r="B999" s="96" t="s">
        <v>4059</v>
      </c>
      <c r="D999" s="96" t="s">
        <v>1355</v>
      </c>
      <c r="J999" s="96" t="s">
        <v>1147</v>
      </c>
      <c r="L999" s="96" t="s">
        <v>41</v>
      </c>
      <c r="M999" s="96" t="s">
        <v>1147</v>
      </c>
      <c r="O999" s="96" t="s">
        <v>1703</v>
      </c>
      <c r="P999" s="96" t="s">
        <v>1564</v>
      </c>
      <c r="Q999" s="96" t="s">
        <v>2158</v>
      </c>
      <c r="R999" s="96" t="s">
        <v>1707</v>
      </c>
    </row>
    <row r="1000" ht="14.25" customHeight="1">
      <c r="A1000" s="96" t="s">
        <v>4060</v>
      </c>
      <c r="D1000" s="96" t="s">
        <v>1355</v>
      </c>
      <c r="J1000" s="96" t="s">
        <v>1351</v>
      </c>
      <c r="L1000" s="96" t="s">
        <v>41</v>
      </c>
      <c r="M1000" s="96" t="s">
        <v>1147</v>
      </c>
      <c r="O1000" s="96" t="s">
        <v>2126</v>
      </c>
      <c r="P1000" s="96" t="s">
        <v>1728</v>
      </c>
      <c r="Q1000" s="96" t="s">
        <v>1630</v>
      </c>
      <c r="R1000" s="96" t="s">
        <v>1597</v>
      </c>
    </row>
    <row r="1001" ht="14.25" customHeight="1">
      <c r="A1001" s="96" t="s">
        <v>4061</v>
      </c>
      <c r="C1001" s="96" t="s">
        <v>4062</v>
      </c>
      <c r="D1001" s="96" t="s">
        <v>1355</v>
      </c>
      <c r="J1001" s="96" t="s">
        <v>1351</v>
      </c>
      <c r="L1001" s="96" t="s">
        <v>41</v>
      </c>
      <c r="M1001" s="96" t="s">
        <v>1147</v>
      </c>
      <c r="O1001" s="96" t="s">
        <v>1647</v>
      </c>
      <c r="P1001" s="96" t="s">
        <v>1564</v>
      </c>
      <c r="Q1001" s="96" t="s">
        <v>1593</v>
      </c>
      <c r="R1001" s="96" t="s">
        <v>1712</v>
      </c>
    </row>
    <row r="1002" ht="14.25" customHeight="1">
      <c r="A1002" s="96" t="s">
        <v>4063</v>
      </c>
      <c r="D1002" s="96" t="s">
        <v>1355</v>
      </c>
      <c r="J1002" s="96" t="s">
        <v>1351</v>
      </c>
      <c r="L1002" s="96" t="s">
        <v>41</v>
      </c>
      <c r="M1002" s="96" t="s">
        <v>1147</v>
      </c>
      <c r="O1002" s="96" t="s">
        <v>4064</v>
      </c>
      <c r="P1002" s="96" t="s">
        <v>1564</v>
      </c>
      <c r="Q1002" s="96" t="s">
        <v>1610</v>
      </c>
      <c r="R1002" s="96" t="s">
        <v>1605</v>
      </c>
    </row>
    <row r="1003" ht="14.25" customHeight="1">
      <c r="A1003" s="96" t="s">
        <v>4065</v>
      </c>
      <c r="D1003" s="96" t="s">
        <v>1350</v>
      </c>
      <c r="E1003" s="96" t="s">
        <v>1561</v>
      </c>
      <c r="F1003" s="96">
        <v>2030.0</v>
      </c>
      <c r="J1003" s="96" t="s">
        <v>1351</v>
      </c>
      <c r="L1003" s="96" t="s">
        <v>1562</v>
      </c>
      <c r="M1003" s="96" t="s">
        <v>1351</v>
      </c>
      <c r="N1003" s="96" t="s">
        <v>2182</v>
      </c>
      <c r="O1003" s="96" t="s">
        <v>1578</v>
      </c>
      <c r="P1003" s="96" t="s">
        <v>1579</v>
      </c>
      <c r="Q1003" s="96" t="s">
        <v>1580</v>
      </c>
      <c r="R1003" s="96" t="s">
        <v>1903</v>
      </c>
      <c r="S1003" s="96" t="s">
        <v>4066</v>
      </c>
      <c r="T1003" s="96" t="s">
        <v>1568</v>
      </c>
    </row>
    <row r="1004" ht="14.25" customHeight="1">
      <c r="A1004" s="96" t="s">
        <v>4067</v>
      </c>
      <c r="B1004" s="96" t="s">
        <v>4068</v>
      </c>
      <c r="C1004" s="96" t="s">
        <v>4069</v>
      </c>
      <c r="D1004" s="96" t="s">
        <v>1350</v>
      </c>
      <c r="E1004" s="96" t="s">
        <v>1561</v>
      </c>
      <c r="F1004" s="96">
        <v>2030.0</v>
      </c>
      <c r="J1004" s="96" t="s">
        <v>1147</v>
      </c>
      <c r="L1004" s="96" t="s">
        <v>41</v>
      </c>
      <c r="M1004" s="96" t="s">
        <v>1147</v>
      </c>
      <c r="O1004" s="96" t="s">
        <v>1741</v>
      </c>
      <c r="P1004" s="96" t="s">
        <v>1564</v>
      </c>
      <c r="Q1004" s="96" t="s">
        <v>2210</v>
      </c>
      <c r="R1004" s="96" t="s">
        <v>1850</v>
      </c>
      <c r="S1004" s="96" t="s">
        <v>4070</v>
      </c>
      <c r="T1004" s="96" t="s">
        <v>1568</v>
      </c>
    </row>
    <row r="1005" ht="14.25" customHeight="1">
      <c r="A1005" s="96" t="s">
        <v>4071</v>
      </c>
      <c r="D1005" s="96" t="s">
        <v>1350</v>
      </c>
      <c r="E1005" s="96" t="s">
        <v>1570</v>
      </c>
      <c r="F1005" s="96">
        <v>2035.0</v>
      </c>
      <c r="J1005" s="96" t="s">
        <v>1147</v>
      </c>
      <c r="L1005" s="96" t="s">
        <v>41</v>
      </c>
      <c r="M1005" s="96" t="s">
        <v>1147</v>
      </c>
      <c r="O1005" s="96" t="s">
        <v>1703</v>
      </c>
      <c r="P1005" s="96" t="s">
        <v>1564</v>
      </c>
      <c r="Q1005" s="96" t="s">
        <v>1590</v>
      </c>
      <c r="R1005" s="96" t="s">
        <v>1805</v>
      </c>
      <c r="S1005" s="96" t="s">
        <v>4072</v>
      </c>
      <c r="T1005" s="96" t="s">
        <v>1576</v>
      </c>
    </row>
    <row r="1006" ht="14.25" customHeight="1">
      <c r="A1006" s="96" t="s">
        <v>4073</v>
      </c>
      <c r="D1006" s="96" t="s">
        <v>1350</v>
      </c>
      <c r="E1006" s="96" t="s">
        <v>1561</v>
      </c>
      <c r="F1006" s="96">
        <v>2025.0</v>
      </c>
      <c r="J1006" s="96" t="s">
        <v>1147</v>
      </c>
      <c r="L1006" s="96" t="s">
        <v>41</v>
      </c>
      <c r="M1006" s="96" t="s">
        <v>1147</v>
      </c>
      <c r="O1006" s="96" t="s">
        <v>1741</v>
      </c>
      <c r="P1006" s="96" t="s">
        <v>1564</v>
      </c>
      <c r="Q1006" s="96" t="s">
        <v>1565</v>
      </c>
      <c r="R1006" s="96" t="s">
        <v>1787</v>
      </c>
      <c r="S1006" s="96" t="s">
        <v>4074</v>
      </c>
      <c r="T1006" s="96" t="s">
        <v>1568</v>
      </c>
    </row>
    <row r="1007" ht="14.25" customHeight="1">
      <c r="A1007" s="96" t="s">
        <v>4075</v>
      </c>
      <c r="D1007" s="96" t="s">
        <v>1350</v>
      </c>
      <c r="E1007" s="96" t="s">
        <v>1561</v>
      </c>
      <c r="F1007" s="96">
        <v>2030.0</v>
      </c>
      <c r="J1007" s="96" t="s">
        <v>1351</v>
      </c>
      <c r="L1007" s="96" t="s">
        <v>41</v>
      </c>
      <c r="M1007" s="96" t="s">
        <v>1351</v>
      </c>
      <c r="N1007" s="96" t="s">
        <v>2384</v>
      </c>
      <c r="O1007" s="96" t="s">
        <v>1741</v>
      </c>
      <c r="P1007" s="96" t="s">
        <v>1564</v>
      </c>
      <c r="Q1007" s="96" t="s">
        <v>1565</v>
      </c>
      <c r="R1007" s="96" t="s">
        <v>1656</v>
      </c>
      <c r="S1007" s="96" t="s">
        <v>4076</v>
      </c>
      <c r="T1007" s="96" t="s">
        <v>1568</v>
      </c>
    </row>
    <row r="1008" ht="14.25" customHeight="1">
      <c r="A1008" s="96" t="s">
        <v>4077</v>
      </c>
      <c r="C1008" s="96" t="s">
        <v>4078</v>
      </c>
      <c r="D1008" s="96" t="s">
        <v>1350</v>
      </c>
      <c r="E1008" s="96" t="s">
        <v>1561</v>
      </c>
      <c r="F1008" s="96">
        <v>2030.0</v>
      </c>
      <c r="G1008" s="96" t="s">
        <v>1350</v>
      </c>
      <c r="H1008" s="96" t="s">
        <v>1561</v>
      </c>
      <c r="I1008" s="96">
        <v>2050.0</v>
      </c>
      <c r="J1008" s="96" t="s">
        <v>1351</v>
      </c>
      <c r="K1008" s="96">
        <v>2050.0</v>
      </c>
      <c r="L1008" s="96" t="s">
        <v>41</v>
      </c>
      <c r="M1008" s="96" t="s">
        <v>1351</v>
      </c>
      <c r="N1008" s="96" t="s">
        <v>1714</v>
      </c>
      <c r="O1008" s="96" t="s">
        <v>1703</v>
      </c>
      <c r="P1008" s="96" t="s">
        <v>1564</v>
      </c>
      <c r="Q1008" s="96" t="s">
        <v>2015</v>
      </c>
      <c r="R1008" s="96" t="s">
        <v>1586</v>
      </c>
      <c r="S1008" s="96" t="s">
        <v>4079</v>
      </c>
      <c r="T1008" s="96" t="s">
        <v>1568</v>
      </c>
    </row>
    <row r="1009" ht="14.25" customHeight="1">
      <c r="A1009" s="96" t="s">
        <v>4080</v>
      </c>
      <c r="B1009" s="96" t="s">
        <v>4081</v>
      </c>
      <c r="C1009" s="96" t="s">
        <v>4082</v>
      </c>
      <c r="D1009" s="96" t="s">
        <v>1350</v>
      </c>
      <c r="E1009" s="96" t="s">
        <v>1561</v>
      </c>
      <c r="F1009" s="96">
        <v>2030.0</v>
      </c>
      <c r="J1009" s="96" t="s">
        <v>1147</v>
      </c>
      <c r="L1009" s="96" t="s">
        <v>41</v>
      </c>
      <c r="M1009" s="96" t="s">
        <v>1351</v>
      </c>
      <c r="N1009" s="96" t="s">
        <v>1787</v>
      </c>
      <c r="O1009" s="96" t="s">
        <v>1584</v>
      </c>
      <c r="P1009" s="96" t="s">
        <v>1564</v>
      </c>
      <c r="Q1009" s="96" t="s">
        <v>1820</v>
      </c>
      <c r="R1009" s="96" t="s">
        <v>2384</v>
      </c>
      <c r="S1009" s="96" t="s">
        <v>4083</v>
      </c>
      <c r="T1009" s="96" t="s">
        <v>1568</v>
      </c>
    </row>
    <row r="1010" ht="14.25" customHeight="1">
      <c r="A1010" s="96" t="s">
        <v>4084</v>
      </c>
      <c r="B1010" s="96" t="s">
        <v>4085</v>
      </c>
      <c r="C1010" s="96" t="s">
        <v>4086</v>
      </c>
      <c r="D1010" s="96" t="s">
        <v>1350</v>
      </c>
      <c r="E1010" s="96" t="s">
        <v>1561</v>
      </c>
      <c r="F1010" s="96">
        <v>2030.0</v>
      </c>
      <c r="G1010" s="96" t="s">
        <v>1350</v>
      </c>
      <c r="H1010" s="96" t="s">
        <v>1561</v>
      </c>
      <c r="I1010" s="96">
        <v>2040.0</v>
      </c>
      <c r="J1010" s="96" t="s">
        <v>1351</v>
      </c>
      <c r="K1010" s="96">
        <v>2040.0</v>
      </c>
      <c r="L1010" s="96" t="s">
        <v>41</v>
      </c>
      <c r="M1010" s="96" t="s">
        <v>1351</v>
      </c>
      <c r="N1010" s="96" t="s">
        <v>1757</v>
      </c>
      <c r="O1010" s="96" t="s">
        <v>1578</v>
      </c>
      <c r="P1010" s="96" t="s">
        <v>1579</v>
      </c>
      <c r="Q1010" s="96" t="s">
        <v>1897</v>
      </c>
      <c r="R1010" s="96" t="s">
        <v>1648</v>
      </c>
      <c r="S1010" s="96" t="s">
        <v>4087</v>
      </c>
      <c r="T1010" s="96" t="s">
        <v>1568</v>
      </c>
    </row>
    <row r="1011" ht="14.25" customHeight="1">
      <c r="A1011" s="96" t="s">
        <v>4088</v>
      </c>
      <c r="D1011" s="96" t="s">
        <v>1350</v>
      </c>
      <c r="E1011" s="96" t="s">
        <v>1561</v>
      </c>
      <c r="F1011" s="96">
        <v>2030.0</v>
      </c>
      <c r="J1011" s="96" t="s">
        <v>1147</v>
      </c>
      <c r="L1011" s="96" t="s">
        <v>1562</v>
      </c>
      <c r="M1011" s="96" t="s">
        <v>1147</v>
      </c>
      <c r="O1011" s="96" t="s">
        <v>1578</v>
      </c>
      <c r="P1011" s="96" t="s">
        <v>1579</v>
      </c>
      <c r="Q1011" s="96" t="s">
        <v>2114</v>
      </c>
      <c r="R1011" s="96" t="s">
        <v>1712</v>
      </c>
      <c r="S1011" s="96" t="s">
        <v>4089</v>
      </c>
      <c r="T1011" s="96" t="s">
        <v>1568</v>
      </c>
    </row>
    <row r="1012" ht="14.25" customHeight="1">
      <c r="A1012" s="96" t="s">
        <v>4090</v>
      </c>
      <c r="D1012" s="96" t="s">
        <v>1350</v>
      </c>
      <c r="E1012" s="96" t="s">
        <v>1561</v>
      </c>
      <c r="F1012" s="96">
        <v>2030.0</v>
      </c>
      <c r="G1012" s="96" t="s">
        <v>1350</v>
      </c>
      <c r="H1012" s="96" t="s">
        <v>1561</v>
      </c>
      <c r="I1012" s="96">
        <v>2035.0</v>
      </c>
      <c r="J1012" s="96" t="s">
        <v>1351</v>
      </c>
      <c r="K1012" s="96">
        <v>2035.0</v>
      </c>
      <c r="L1012" s="96" t="s">
        <v>1562</v>
      </c>
      <c r="M1012" s="96" t="s">
        <v>1147</v>
      </c>
      <c r="O1012" s="96" t="s">
        <v>1717</v>
      </c>
      <c r="P1012" s="96" t="s">
        <v>1609</v>
      </c>
      <c r="Q1012" s="96" t="s">
        <v>1610</v>
      </c>
      <c r="R1012" s="96" t="s">
        <v>1605</v>
      </c>
      <c r="S1012" s="96" t="s">
        <v>4091</v>
      </c>
      <c r="T1012" s="96" t="s">
        <v>1568</v>
      </c>
    </row>
    <row r="1013" ht="14.25" customHeight="1">
      <c r="A1013" s="96" t="s">
        <v>4092</v>
      </c>
      <c r="C1013" s="96" t="s">
        <v>4093</v>
      </c>
      <c r="D1013" s="96" t="s">
        <v>1355</v>
      </c>
      <c r="J1013" s="96" t="s">
        <v>1147</v>
      </c>
      <c r="L1013" s="96" t="s">
        <v>41</v>
      </c>
      <c r="M1013" s="96" t="s">
        <v>1351</v>
      </c>
      <c r="N1013" s="96" t="s">
        <v>2098</v>
      </c>
      <c r="O1013" s="96" t="s">
        <v>1620</v>
      </c>
      <c r="P1013" s="96" t="s">
        <v>1564</v>
      </c>
      <c r="Q1013" s="96" t="s">
        <v>1590</v>
      </c>
      <c r="R1013" s="96" t="s">
        <v>2098</v>
      </c>
    </row>
    <row r="1014" ht="14.25" customHeight="1">
      <c r="A1014" s="96" t="s">
        <v>4094</v>
      </c>
      <c r="B1014" s="96" t="s">
        <v>4095</v>
      </c>
      <c r="C1014" s="96" t="s">
        <v>4096</v>
      </c>
      <c r="D1014" s="96" t="s">
        <v>1350</v>
      </c>
      <c r="E1014" s="96" t="s">
        <v>1561</v>
      </c>
      <c r="F1014" s="96" t="s">
        <v>3065</v>
      </c>
      <c r="G1014" s="96" t="s">
        <v>1350</v>
      </c>
      <c r="H1014" s="96" t="s">
        <v>1561</v>
      </c>
      <c r="I1014" s="96" t="s">
        <v>1689</v>
      </c>
      <c r="J1014" s="96" t="s">
        <v>1351</v>
      </c>
      <c r="K1014" s="96" t="s">
        <v>1689</v>
      </c>
      <c r="L1014" s="96" t="s">
        <v>41</v>
      </c>
      <c r="M1014" s="96" t="s">
        <v>1351</v>
      </c>
      <c r="N1014" s="96" t="s">
        <v>1863</v>
      </c>
      <c r="O1014" s="96" t="s">
        <v>1578</v>
      </c>
      <c r="P1014" s="96" t="s">
        <v>1579</v>
      </c>
      <c r="Q1014" s="96" t="s">
        <v>1580</v>
      </c>
      <c r="R1014" s="96" t="s">
        <v>1699</v>
      </c>
      <c r="S1014" s="96" t="s">
        <v>4097</v>
      </c>
      <c r="T1014" s="96" t="s">
        <v>1568</v>
      </c>
    </row>
    <row r="1015" ht="14.25" customHeight="1">
      <c r="A1015" s="96" t="s">
        <v>66</v>
      </c>
      <c r="B1015" s="96" t="s">
        <v>4098</v>
      </c>
      <c r="C1015" s="96" t="s">
        <v>4099</v>
      </c>
      <c r="D1015" s="96" t="s">
        <v>1355</v>
      </c>
      <c r="J1015" s="96" t="s">
        <v>1351</v>
      </c>
      <c r="L1015" s="96" t="s">
        <v>41</v>
      </c>
      <c r="M1015" s="96" t="s">
        <v>1351</v>
      </c>
      <c r="N1015" s="96" t="s">
        <v>1757</v>
      </c>
      <c r="O1015" s="96" t="s">
        <v>1741</v>
      </c>
      <c r="P1015" s="96" t="s">
        <v>1564</v>
      </c>
      <c r="Q1015" s="96" t="s">
        <v>1820</v>
      </c>
      <c r="R1015" s="96" t="s">
        <v>1757</v>
      </c>
    </row>
    <row r="1016" ht="14.25" customHeight="1">
      <c r="A1016" s="96" t="s">
        <v>4100</v>
      </c>
      <c r="B1016" s="96" t="s">
        <v>4101</v>
      </c>
      <c r="C1016" s="96" t="s">
        <v>4102</v>
      </c>
      <c r="D1016" s="96" t="s">
        <v>1350</v>
      </c>
      <c r="E1016" s="96" t="s">
        <v>1561</v>
      </c>
      <c r="J1016" s="96" t="s">
        <v>1351</v>
      </c>
      <c r="L1016" s="96" t="s">
        <v>41</v>
      </c>
      <c r="M1016" s="96" t="s">
        <v>1351</v>
      </c>
      <c r="N1016" s="96" t="s">
        <v>1863</v>
      </c>
      <c r="O1016" s="96" t="s">
        <v>1893</v>
      </c>
      <c r="P1016" s="96" t="s">
        <v>1603</v>
      </c>
      <c r="Q1016" s="96" t="s">
        <v>1862</v>
      </c>
      <c r="R1016" s="96" t="s">
        <v>2384</v>
      </c>
      <c r="S1016" s="96" t="s">
        <v>4103</v>
      </c>
      <c r="T1016" s="96" t="s">
        <v>1568</v>
      </c>
    </row>
    <row r="1017" ht="14.25" customHeight="1">
      <c r="A1017" s="96" t="s">
        <v>4104</v>
      </c>
      <c r="B1017" s="96" t="s">
        <v>4105</v>
      </c>
      <c r="C1017" s="96" t="s">
        <v>4106</v>
      </c>
      <c r="D1017" s="96" t="s">
        <v>1355</v>
      </c>
      <c r="J1017" s="96" t="s">
        <v>1351</v>
      </c>
      <c r="L1017" s="96" t="s">
        <v>41</v>
      </c>
      <c r="M1017" s="96" t="s">
        <v>1351</v>
      </c>
      <c r="N1017" s="96" t="s">
        <v>1656</v>
      </c>
      <c r="O1017" s="96" t="s">
        <v>2054</v>
      </c>
      <c r="P1017" s="96" t="s">
        <v>1579</v>
      </c>
      <c r="Q1017" s="96" t="s">
        <v>1665</v>
      </c>
      <c r="R1017" s="96" t="s">
        <v>1656</v>
      </c>
    </row>
    <row r="1018" ht="14.25" customHeight="1">
      <c r="A1018" s="96" t="s">
        <v>4107</v>
      </c>
      <c r="D1018" s="96" t="s">
        <v>1355</v>
      </c>
      <c r="J1018" s="96" t="s">
        <v>1351</v>
      </c>
      <c r="L1018" s="96" t="s">
        <v>41</v>
      </c>
      <c r="M1018" s="96" t="s">
        <v>1147</v>
      </c>
      <c r="O1018" s="96" t="s">
        <v>1812</v>
      </c>
      <c r="P1018" s="96" t="s">
        <v>1609</v>
      </c>
      <c r="Q1018" s="96" t="s">
        <v>1886</v>
      </c>
      <c r="R1018" s="96" t="s">
        <v>1615</v>
      </c>
      <c r="T1018" s="96" t="s">
        <v>1616</v>
      </c>
    </row>
    <row r="1019" ht="14.25" customHeight="1">
      <c r="A1019" s="96" t="s">
        <v>4108</v>
      </c>
      <c r="D1019" s="96" t="s">
        <v>1350</v>
      </c>
      <c r="E1019" s="96" t="s">
        <v>1561</v>
      </c>
      <c r="F1019" s="96">
        <v>2028.0</v>
      </c>
      <c r="J1019" s="96" t="s">
        <v>1147</v>
      </c>
      <c r="L1019" s="96" t="s">
        <v>41</v>
      </c>
      <c r="M1019" s="96" t="s">
        <v>1147</v>
      </c>
      <c r="O1019" s="96" t="s">
        <v>1845</v>
      </c>
      <c r="P1019" s="96" t="s">
        <v>1564</v>
      </c>
      <c r="Q1019" s="96" t="s">
        <v>1784</v>
      </c>
      <c r="R1019" s="96" t="s">
        <v>1699</v>
      </c>
      <c r="S1019" s="96" t="s">
        <v>4109</v>
      </c>
      <c r="T1019" s="96" t="s">
        <v>1568</v>
      </c>
    </row>
    <row r="1020" ht="14.25" customHeight="1">
      <c r="A1020" s="96" t="s">
        <v>4110</v>
      </c>
      <c r="D1020" s="96" t="s">
        <v>1355</v>
      </c>
      <c r="J1020" s="96" t="s">
        <v>1147</v>
      </c>
      <c r="L1020" s="96" t="s">
        <v>41</v>
      </c>
      <c r="M1020" s="96" t="s">
        <v>1147</v>
      </c>
      <c r="O1020" s="96" t="s">
        <v>1647</v>
      </c>
      <c r="P1020" s="96" t="s">
        <v>1564</v>
      </c>
      <c r="Q1020" s="96" t="s">
        <v>1590</v>
      </c>
      <c r="R1020" s="96" t="s">
        <v>1644</v>
      </c>
    </row>
    <row r="1021" ht="14.25" customHeight="1">
      <c r="A1021" s="96" t="s">
        <v>4111</v>
      </c>
      <c r="B1021" s="96" t="s">
        <v>4112</v>
      </c>
      <c r="C1021" s="96" t="s">
        <v>4113</v>
      </c>
      <c r="D1021" s="96" t="s">
        <v>1350</v>
      </c>
      <c r="E1021" s="96" t="s">
        <v>1561</v>
      </c>
      <c r="F1021" s="96">
        <v>2030.0</v>
      </c>
      <c r="J1021" s="96" t="s">
        <v>1147</v>
      </c>
      <c r="L1021" s="96" t="s">
        <v>41</v>
      </c>
      <c r="M1021" s="96" t="s">
        <v>1147</v>
      </c>
      <c r="O1021" s="96" t="s">
        <v>1578</v>
      </c>
      <c r="P1021" s="96" t="s">
        <v>1579</v>
      </c>
      <c r="Q1021" s="96" t="s">
        <v>2015</v>
      </c>
      <c r="R1021" s="96" t="s">
        <v>1793</v>
      </c>
      <c r="S1021" s="96" t="s">
        <v>4114</v>
      </c>
      <c r="T1021" s="96" t="s">
        <v>1568</v>
      </c>
    </row>
    <row r="1022" ht="14.25" customHeight="1">
      <c r="A1022" s="96" t="s">
        <v>4115</v>
      </c>
      <c r="B1022" s="96" t="s">
        <v>4116</v>
      </c>
      <c r="C1022" s="96" t="s">
        <v>4117</v>
      </c>
      <c r="D1022" s="96" t="s">
        <v>1350</v>
      </c>
      <c r="E1022" s="96" t="s">
        <v>1561</v>
      </c>
      <c r="F1022" s="96">
        <v>2030.0</v>
      </c>
      <c r="G1022" s="96" t="s">
        <v>1350</v>
      </c>
      <c r="H1022" s="96" t="s">
        <v>1561</v>
      </c>
      <c r="I1022" s="96">
        <v>2050.0</v>
      </c>
      <c r="J1022" s="96" t="s">
        <v>1351</v>
      </c>
      <c r="K1022" s="96">
        <v>2050.0</v>
      </c>
      <c r="L1022" s="96" t="s">
        <v>41</v>
      </c>
      <c r="M1022" s="96" t="s">
        <v>1351</v>
      </c>
      <c r="N1022" s="96" t="s">
        <v>1971</v>
      </c>
      <c r="O1022" s="96" t="s">
        <v>1664</v>
      </c>
      <c r="P1022" s="96" t="s">
        <v>1564</v>
      </c>
      <c r="Q1022" s="96" t="s">
        <v>1636</v>
      </c>
      <c r="R1022" s="96" t="s">
        <v>1690</v>
      </c>
      <c r="S1022" s="96" t="s">
        <v>4118</v>
      </c>
      <c r="T1022" s="96" t="s">
        <v>1568</v>
      </c>
    </row>
    <row r="1023" ht="14.25" customHeight="1">
      <c r="A1023" s="96" t="s">
        <v>4119</v>
      </c>
      <c r="D1023" s="96" t="s">
        <v>1355</v>
      </c>
      <c r="J1023" s="96" t="s">
        <v>1351</v>
      </c>
      <c r="L1023" s="96" t="s">
        <v>41</v>
      </c>
      <c r="M1023" s="96" t="s">
        <v>1351</v>
      </c>
      <c r="N1023" s="96" t="s">
        <v>1589</v>
      </c>
      <c r="O1023" s="96" t="s">
        <v>1578</v>
      </c>
      <c r="P1023" s="96" t="s">
        <v>1579</v>
      </c>
      <c r="Q1023" s="96" t="s">
        <v>1593</v>
      </c>
      <c r="R1023" s="96" t="s">
        <v>1589</v>
      </c>
    </row>
    <row r="1024" ht="14.25" customHeight="1">
      <c r="A1024" s="96" t="s">
        <v>4120</v>
      </c>
      <c r="C1024" s="96" t="s">
        <v>4121</v>
      </c>
      <c r="D1024" s="96" t="s">
        <v>1350</v>
      </c>
      <c r="E1024" s="96" t="s">
        <v>1561</v>
      </c>
      <c r="F1024" s="96">
        <v>2025.0</v>
      </c>
      <c r="J1024" s="96" t="s">
        <v>1351</v>
      </c>
      <c r="L1024" s="96" t="s">
        <v>41</v>
      </c>
      <c r="M1024" s="96" t="s">
        <v>1351</v>
      </c>
      <c r="N1024" s="96" t="s">
        <v>1714</v>
      </c>
      <c r="O1024" s="96" t="s">
        <v>1578</v>
      </c>
      <c r="P1024" s="96" t="s">
        <v>1579</v>
      </c>
      <c r="Q1024" s="96" t="s">
        <v>1580</v>
      </c>
      <c r="R1024" s="96" t="s">
        <v>1779</v>
      </c>
      <c r="S1024" s="96" t="s">
        <v>4122</v>
      </c>
      <c r="T1024" s="96" t="s">
        <v>1568</v>
      </c>
    </row>
    <row r="1025" ht="14.25" customHeight="1">
      <c r="A1025" s="96" t="s">
        <v>4123</v>
      </c>
      <c r="B1025" s="96" t="s">
        <v>4124</v>
      </c>
      <c r="C1025" s="96" t="s">
        <v>4125</v>
      </c>
      <c r="D1025" s="96" t="s">
        <v>1350</v>
      </c>
      <c r="E1025" s="96" t="s">
        <v>1561</v>
      </c>
      <c r="F1025" s="96">
        <v>2030.0</v>
      </c>
      <c r="G1025" s="96" t="s">
        <v>1350</v>
      </c>
      <c r="H1025" s="96" t="s">
        <v>1561</v>
      </c>
      <c r="I1025" s="96">
        <v>2050.0</v>
      </c>
      <c r="J1025" s="96" t="s">
        <v>1351</v>
      </c>
      <c r="K1025" s="96">
        <v>2050.0</v>
      </c>
      <c r="L1025" s="96" t="s">
        <v>41</v>
      </c>
      <c r="M1025" s="96" t="s">
        <v>1351</v>
      </c>
      <c r="N1025" s="96" t="s">
        <v>1619</v>
      </c>
      <c r="O1025" s="96" t="s">
        <v>1578</v>
      </c>
      <c r="P1025" s="96" t="s">
        <v>1579</v>
      </c>
      <c r="Q1025" s="96" t="s">
        <v>1804</v>
      </c>
      <c r="R1025" s="96" t="s">
        <v>1589</v>
      </c>
      <c r="S1025" s="96" t="s">
        <v>4126</v>
      </c>
      <c r="T1025" s="96" t="s">
        <v>1568</v>
      </c>
    </row>
    <row r="1026" ht="14.25" customHeight="1">
      <c r="A1026" s="96" t="s">
        <v>4127</v>
      </c>
      <c r="D1026" s="96" t="s">
        <v>1350</v>
      </c>
      <c r="E1026" s="96" t="s">
        <v>1561</v>
      </c>
      <c r="F1026" s="96">
        <v>2030.0</v>
      </c>
      <c r="J1026" s="96" t="s">
        <v>1147</v>
      </c>
      <c r="L1026" s="96" t="s">
        <v>1562</v>
      </c>
      <c r="M1026" s="96" t="s">
        <v>1147</v>
      </c>
      <c r="O1026" s="96" t="s">
        <v>1717</v>
      </c>
      <c r="P1026" s="96" t="s">
        <v>1609</v>
      </c>
      <c r="Q1026" s="96" t="s">
        <v>1585</v>
      </c>
      <c r="R1026" s="96" t="s">
        <v>1591</v>
      </c>
      <c r="S1026" s="96" t="s">
        <v>4128</v>
      </c>
      <c r="T1026" s="96" t="s">
        <v>1568</v>
      </c>
    </row>
    <row r="1027" ht="14.25" customHeight="1">
      <c r="A1027" s="96" t="s">
        <v>4129</v>
      </c>
      <c r="D1027" s="96" t="s">
        <v>1350</v>
      </c>
      <c r="E1027" s="96" t="s">
        <v>1561</v>
      </c>
      <c r="F1027" s="96">
        <v>2030.0</v>
      </c>
      <c r="J1027" s="96" t="s">
        <v>1147</v>
      </c>
      <c r="L1027" s="96" t="s">
        <v>1562</v>
      </c>
      <c r="M1027" s="96" t="s">
        <v>1147</v>
      </c>
      <c r="O1027" s="96" t="s">
        <v>1584</v>
      </c>
      <c r="P1027" s="96" t="s">
        <v>1564</v>
      </c>
      <c r="Q1027" s="96" t="s">
        <v>1639</v>
      </c>
      <c r="R1027" s="96" t="s">
        <v>1712</v>
      </c>
      <c r="S1027" s="96" t="s">
        <v>4130</v>
      </c>
      <c r="T1027" s="96" t="s">
        <v>1568</v>
      </c>
    </row>
    <row r="1028" ht="14.25" customHeight="1">
      <c r="A1028" s="96" t="s">
        <v>4131</v>
      </c>
      <c r="D1028" s="96" t="s">
        <v>1355</v>
      </c>
      <c r="J1028" s="96" t="s">
        <v>1351</v>
      </c>
      <c r="L1028" s="96" t="s">
        <v>41</v>
      </c>
      <c r="M1028" s="96" t="s">
        <v>1351</v>
      </c>
      <c r="N1028" s="96" t="s">
        <v>1841</v>
      </c>
      <c r="O1028" s="96" t="s">
        <v>1578</v>
      </c>
      <c r="P1028" s="96" t="s">
        <v>1579</v>
      </c>
      <c r="Q1028" s="96" t="s">
        <v>1756</v>
      </c>
      <c r="R1028" s="96" t="s">
        <v>1841</v>
      </c>
    </row>
    <row r="1029" ht="14.25" customHeight="1">
      <c r="A1029" s="96" t="s">
        <v>4132</v>
      </c>
      <c r="D1029" s="96" t="s">
        <v>1355</v>
      </c>
      <c r="J1029" s="96" t="s">
        <v>1147</v>
      </c>
      <c r="L1029" s="96" t="s">
        <v>41</v>
      </c>
      <c r="M1029" s="96" t="s">
        <v>1147</v>
      </c>
      <c r="O1029" s="96" t="s">
        <v>2054</v>
      </c>
      <c r="P1029" s="96" t="s">
        <v>1579</v>
      </c>
      <c r="Q1029" s="96" t="s">
        <v>1675</v>
      </c>
      <c r="R1029" s="96" t="s">
        <v>1637</v>
      </c>
    </row>
    <row r="1030" ht="14.25" customHeight="1">
      <c r="A1030" s="96" t="s">
        <v>4133</v>
      </c>
      <c r="B1030" s="96" t="s">
        <v>4134</v>
      </c>
      <c r="C1030" s="96" t="s">
        <v>4135</v>
      </c>
      <c r="D1030" s="96" t="s">
        <v>1350</v>
      </c>
      <c r="E1030" s="96" t="s">
        <v>1561</v>
      </c>
      <c r="F1030" s="96" t="s">
        <v>1628</v>
      </c>
      <c r="J1030" s="96" t="s">
        <v>1351</v>
      </c>
      <c r="L1030" s="96" t="s">
        <v>41</v>
      </c>
      <c r="M1030" s="96" t="s">
        <v>1351</v>
      </c>
      <c r="N1030" s="96" t="s">
        <v>1574</v>
      </c>
      <c r="O1030" s="96" t="s">
        <v>1703</v>
      </c>
      <c r="P1030" s="96" t="s">
        <v>1564</v>
      </c>
      <c r="Q1030" s="96" t="s">
        <v>1639</v>
      </c>
      <c r="R1030" s="96" t="s">
        <v>1581</v>
      </c>
      <c r="S1030" s="96" t="s">
        <v>4136</v>
      </c>
      <c r="T1030" s="96" t="s">
        <v>1568</v>
      </c>
    </row>
    <row r="1031" ht="14.25" customHeight="1">
      <c r="A1031" s="96" t="s">
        <v>4137</v>
      </c>
      <c r="B1031" s="96" t="s">
        <v>4134</v>
      </c>
      <c r="C1031" s="96" t="s">
        <v>4138</v>
      </c>
      <c r="D1031" s="96" t="s">
        <v>1350</v>
      </c>
      <c r="E1031" s="96" t="s">
        <v>1561</v>
      </c>
      <c r="F1031" s="96" t="s">
        <v>1628</v>
      </c>
      <c r="G1031" s="96" t="s">
        <v>1350</v>
      </c>
      <c r="H1031" s="96" t="s">
        <v>1561</v>
      </c>
      <c r="I1031" s="96" t="s">
        <v>1689</v>
      </c>
      <c r="J1031" s="96" t="s">
        <v>1351</v>
      </c>
      <c r="K1031" s="96" t="s">
        <v>1689</v>
      </c>
      <c r="L1031" s="96" t="s">
        <v>41</v>
      </c>
      <c r="M1031" s="96" t="s">
        <v>1351</v>
      </c>
      <c r="N1031" s="96" t="s">
        <v>1673</v>
      </c>
      <c r="O1031" s="96" t="s">
        <v>1703</v>
      </c>
      <c r="P1031" s="96" t="s">
        <v>1564</v>
      </c>
      <c r="Q1031" s="96" t="s">
        <v>1652</v>
      </c>
      <c r="R1031" s="96" t="s">
        <v>1581</v>
      </c>
      <c r="S1031" s="96" t="s">
        <v>4139</v>
      </c>
      <c r="T1031" s="96" t="s">
        <v>1568</v>
      </c>
    </row>
    <row r="1032" ht="14.25" customHeight="1">
      <c r="A1032" s="96" t="s">
        <v>4140</v>
      </c>
      <c r="C1032" s="96" t="s">
        <v>4141</v>
      </c>
      <c r="D1032" s="96" t="s">
        <v>1350</v>
      </c>
      <c r="E1032" s="96" t="s">
        <v>1561</v>
      </c>
      <c r="F1032" s="96">
        <v>2027.0</v>
      </c>
      <c r="J1032" s="96" t="s">
        <v>1147</v>
      </c>
      <c r="L1032" s="96" t="s">
        <v>41</v>
      </c>
      <c r="M1032" s="96" t="s">
        <v>1147</v>
      </c>
      <c r="O1032" s="96" t="s">
        <v>1703</v>
      </c>
      <c r="P1032" s="96" t="s">
        <v>1564</v>
      </c>
      <c r="Q1032" s="96" t="s">
        <v>1604</v>
      </c>
      <c r="R1032" s="96" t="s">
        <v>1591</v>
      </c>
      <c r="S1032" s="96" t="s">
        <v>4142</v>
      </c>
      <c r="T1032" s="96" t="s">
        <v>1568</v>
      </c>
    </row>
    <row r="1033" ht="14.25" customHeight="1">
      <c r="A1033" s="96" t="s">
        <v>4143</v>
      </c>
      <c r="D1033" s="96" t="s">
        <v>1350</v>
      </c>
      <c r="E1033" s="96" t="s">
        <v>1561</v>
      </c>
      <c r="F1033" s="96">
        <v>2030.0</v>
      </c>
      <c r="G1033" s="96" t="s">
        <v>1350</v>
      </c>
      <c r="H1033" s="96" t="s">
        <v>1561</v>
      </c>
      <c r="I1033" s="96">
        <v>2045.0</v>
      </c>
      <c r="J1033" s="96" t="s">
        <v>1351</v>
      </c>
      <c r="K1033" s="96">
        <v>2045.0</v>
      </c>
      <c r="L1033" s="96" t="s">
        <v>1562</v>
      </c>
      <c r="M1033" s="96" t="s">
        <v>1147</v>
      </c>
      <c r="O1033" s="96" t="s">
        <v>1741</v>
      </c>
      <c r="P1033" s="96" t="s">
        <v>1564</v>
      </c>
      <c r="Q1033" s="96" t="s">
        <v>1573</v>
      </c>
      <c r="R1033" s="96" t="s">
        <v>1644</v>
      </c>
      <c r="S1033" s="96" t="s">
        <v>4144</v>
      </c>
      <c r="T1033" s="96" t="s">
        <v>1568</v>
      </c>
    </row>
    <row r="1034" ht="14.25" customHeight="1">
      <c r="A1034" s="96" t="s">
        <v>4145</v>
      </c>
      <c r="D1034" s="96" t="s">
        <v>1355</v>
      </c>
      <c r="J1034" s="96" t="s">
        <v>1351</v>
      </c>
      <c r="L1034" s="96" t="s">
        <v>41</v>
      </c>
      <c r="M1034" s="96" t="s">
        <v>1147</v>
      </c>
      <c r="O1034" s="96" t="s">
        <v>1578</v>
      </c>
      <c r="P1034" s="96" t="s">
        <v>1579</v>
      </c>
      <c r="Q1034" s="96" t="s">
        <v>1800</v>
      </c>
      <c r="R1034" s="96" t="s">
        <v>1712</v>
      </c>
    </row>
    <row r="1035" ht="14.25" customHeight="1">
      <c r="A1035" s="96" t="s">
        <v>4146</v>
      </c>
      <c r="D1035" s="96" t="s">
        <v>1355</v>
      </c>
      <c r="J1035" s="96" t="s">
        <v>1351</v>
      </c>
      <c r="L1035" s="96" t="s">
        <v>41</v>
      </c>
      <c r="M1035" s="96" t="s">
        <v>1147</v>
      </c>
      <c r="O1035" s="96" t="s">
        <v>1578</v>
      </c>
      <c r="P1035" s="96" t="s">
        <v>1579</v>
      </c>
      <c r="Q1035" s="96" t="s">
        <v>1800</v>
      </c>
      <c r="R1035" s="96" t="s">
        <v>1712</v>
      </c>
    </row>
    <row r="1036" ht="14.25" customHeight="1">
      <c r="A1036" s="96" t="s">
        <v>4147</v>
      </c>
      <c r="D1036" s="96" t="s">
        <v>1355</v>
      </c>
      <c r="J1036" s="96" t="s">
        <v>1351</v>
      </c>
      <c r="L1036" s="96" t="s">
        <v>41</v>
      </c>
      <c r="M1036" s="96" t="s">
        <v>1147</v>
      </c>
      <c r="O1036" s="96" t="s">
        <v>1578</v>
      </c>
      <c r="P1036" s="96" t="s">
        <v>1579</v>
      </c>
      <c r="Q1036" s="96" t="s">
        <v>1800</v>
      </c>
      <c r="R1036" s="96" t="s">
        <v>1712</v>
      </c>
    </row>
    <row r="1037" ht="14.25" customHeight="1">
      <c r="A1037" s="96" t="s">
        <v>4148</v>
      </c>
      <c r="B1037" s="96" t="s">
        <v>4149</v>
      </c>
      <c r="C1037" s="96" t="s">
        <v>4150</v>
      </c>
      <c r="D1037" s="96" t="s">
        <v>1350</v>
      </c>
      <c r="E1037" s="96" t="s">
        <v>1561</v>
      </c>
      <c r="F1037" s="96">
        <v>2030.0</v>
      </c>
      <c r="J1037" s="96" t="s">
        <v>1147</v>
      </c>
      <c r="L1037" s="96" t="s">
        <v>41</v>
      </c>
      <c r="M1037" s="96" t="s">
        <v>1147</v>
      </c>
      <c r="O1037" s="96" t="s">
        <v>1620</v>
      </c>
      <c r="P1037" s="96" t="s">
        <v>1564</v>
      </c>
      <c r="Q1037" s="96" t="s">
        <v>2158</v>
      </c>
      <c r="R1037" s="96" t="s">
        <v>1656</v>
      </c>
      <c r="S1037" s="96" t="s">
        <v>4151</v>
      </c>
      <c r="T1037" s="96" t="s">
        <v>1568</v>
      </c>
    </row>
    <row r="1038" ht="14.25" customHeight="1">
      <c r="A1038" s="96" t="s">
        <v>4152</v>
      </c>
      <c r="D1038" s="96" t="s">
        <v>1350</v>
      </c>
      <c r="E1038" s="96" t="s">
        <v>1570</v>
      </c>
      <c r="F1038" s="96">
        <v>2030.0</v>
      </c>
      <c r="J1038" s="96" t="s">
        <v>1147</v>
      </c>
      <c r="L1038" s="96" t="s">
        <v>1562</v>
      </c>
      <c r="M1038" s="96" t="s">
        <v>1147</v>
      </c>
      <c r="O1038" s="96" t="s">
        <v>1584</v>
      </c>
      <c r="P1038" s="96" t="s">
        <v>1564</v>
      </c>
      <c r="Q1038" s="96" t="s">
        <v>1735</v>
      </c>
      <c r="R1038" s="96" t="s">
        <v>1787</v>
      </c>
      <c r="S1038" s="96" t="s">
        <v>4153</v>
      </c>
      <c r="T1038" s="96" t="s">
        <v>1576</v>
      </c>
    </row>
    <row r="1039" ht="14.25" customHeight="1">
      <c r="A1039" s="96" t="s">
        <v>4154</v>
      </c>
      <c r="D1039" s="96" t="s">
        <v>1350</v>
      </c>
      <c r="E1039" s="96" t="s">
        <v>1561</v>
      </c>
      <c r="F1039" s="96">
        <v>2030.0</v>
      </c>
      <c r="J1039" s="96" t="s">
        <v>1147</v>
      </c>
      <c r="L1039" s="96" t="s">
        <v>1562</v>
      </c>
      <c r="M1039" s="96" t="s">
        <v>1147</v>
      </c>
      <c r="O1039" s="96" t="s">
        <v>1664</v>
      </c>
      <c r="P1039" s="96" t="s">
        <v>1564</v>
      </c>
      <c r="Q1039" s="96" t="s">
        <v>1652</v>
      </c>
      <c r="R1039" s="96" t="s">
        <v>1699</v>
      </c>
      <c r="S1039" s="96" t="s">
        <v>4155</v>
      </c>
      <c r="T1039" s="96" t="s">
        <v>1568</v>
      </c>
    </row>
    <row r="1040" ht="14.25" customHeight="1">
      <c r="A1040" s="96" t="s">
        <v>4156</v>
      </c>
      <c r="C1040" s="96" t="s">
        <v>4157</v>
      </c>
      <c r="D1040" s="96" t="s">
        <v>1355</v>
      </c>
      <c r="J1040" s="96" t="s">
        <v>1351</v>
      </c>
      <c r="L1040" s="96" t="s">
        <v>41</v>
      </c>
      <c r="M1040" s="96" t="s">
        <v>1351</v>
      </c>
      <c r="N1040" s="96" t="s">
        <v>2098</v>
      </c>
      <c r="O1040" s="96" t="s">
        <v>1741</v>
      </c>
      <c r="P1040" s="96" t="s">
        <v>1564</v>
      </c>
      <c r="Q1040" s="96" t="s">
        <v>2228</v>
      </c>
      <c r="R1040" s="96" t="s">
        <v>2098</v>
      </c>
    </row>
    <row r="1041" ht="14.25" customHeight="1">
      <c r="A1041" s="96" t="s">
        <v>4158</v>
      </c>
      <c r="D1041" s="96" t="s">
        <v>1350</v>
      </c>
      <c r="E1041" s="96" t="s">
        <v>1561</v>
      </c>
      <c r="F1041" s="96">
        <v>2030.0</v>
      </c>
      <c r="J1041" s="96" t="s">
        <v>1147</v>
      </c>
      <c r="L1041" s="96" t="s">
        <v>1562</v>
      </c>
      <c r="M1041" s="96" t="s">
        <v>1147</v>
      </c>
      <c r="O1041" s="96" t="s">
        <v>1614</v>
      </c>
      <c r="P1041" s="96" t="s">
        <v>1609</v>
      </c>
      <c r="Q1041" s="96" t="s">
        <v>1610</v>
      </c>
      <c r="R1041" s="96" t="s">
        <v>1699</v>
      </c>
      <c r="S1041" s="96" t="s">
        <v>4159</v>
      </c>
      <c r="T1041" s="96" t="s">
        <v>1568</v>
      </c>
    </row>
    <row r="1042" ht="14.25" customHeight="1">
      <c r="A1042" s="96" t="s">
        <v>4160</v>
      </c>
      <c r="B1042" s="96" t="s">
        <v>4161</v>
      </c>
      <c r="D1042" s="96" t="s">
        <v>1350</v>
      </c>
      <c r="E1042" s="96" t="s">
        <v>1561</v>
      </c>
      <c r="F1042" s="96">
        <v>2030.0</v>
      </c>
      <c r="J1042" s="96" t="s">
        <v>1147</v>
      </c>
      <c r="L1042" s="96" t="s">
        <v>41</v>
      </c>
      <c r="M1042" s="96" t="s">
        <v>1351</v>
      </c>
      <c r="N1042" s="96" t="s">
        <v>1714</v>
      </c>
      <c r="O1042" s="96" t="s">
        <v>1893</v>
      </c>
      <c r="P1042" s="96" t="s">
        <v>1603</v>
      </c>
      <c r="Q1042" s="96" t="s">
        <v>2158</v>
      </c>
      <c r="R1042" s="96" t="s">
        <v>2023</v>
      </c>
      <c r="S1042" s="96" t="s">
        <v>4162</v>
      </c>
    </row>
    <row r="1043" ht="14.25" customHeight="1">
      <c r="A1043" s="96" t="s">
        <v>4163</v>
      </c>
      <c r="D1043" s="96" t="s">
        <v>1350</v>
      </c>
      <c r="E1043" s="96" t="s">
        <v>1561</v>
      </c>
      <c r="F1043" s="96">
        <v>2030.0</v>
      </c>
      <c r="J1043" s="96" t="s">
        <v>1147</v>
      </c>
      <c r="L1043" s="96" t="s">
        <v>1562</v>
      </c>
      <c r="M1043" s="96" t="s">
        <v>1147</v>
      </c>
      <c r="O1043" s="96" t="s">
        <v>1563</v>
      </c>
      <c r="P1043" s="96" t="s">
        <v>1564</v>
      </c>
      <c r="Q1043" s="96" t="s">
        <v>1862</v>
      </c>
      <c r="R1043" s="96" t="s">
        <v>1591</v>
      </c>
      <c r="S1043" s="96" t="s">
        <v>4164</v>
      </c>
      <c r="T1043" s="96" t="s">
        <v>1568</v>
      </c>
    </row>
    <row r="1044" ht="14.25" customHeight="1">
      <c r="A1044" s="96" t="s">
        <v>4165</v>
      </c>
      <c r="D1044" s="96" t="s">
        <v>1355</v>
      </c>
      <c r="J1044" s="96" t="s">
        <v>1147</v>
      </c>
      <c r="L1044" s="96" t="s">
        <v>41</v>
      </c>
      <c r="M1044" s="96" t="s">
        <v>1147</v>
      </c>
      <c r="O1044" s="96" t="s">
        <v>1845</v>
      </c>
      <c r="P1044" s="96" t="s">
        <v>1564</v>
      </c>
      <c r="Q1044" s="96" t="s">
        <v>1754</v>
      </c>
      <c r="R1044" s="96" t="s">
        <v>1699</v>
      </c>
    </row>
    <row r="1045" ht="14.25" customHeight="1">
      <c r="A1045" s="96" t="s">
        <v>4166</v>
      </c>
      <c r="D1045" s="96" t="s">
        <v>1350</v>
      </c>
      <c r="E1045" s="96" t="s">
        <v>1561</v>
      </c>
      <c r="F1045" s="96">
        <v>2030.0</v>
      </c>
      <c r="J1045" s="96" t="s">
        <v>1147</v>
      </c>
      <c r="L1045" s="96" t="s">
        <v>1562</v>
      </c>
      <c r="M1045" s="96" t="s">
        <v>1147</v>
      </c>
      <c r="O1045" s="96" t="s">
        <v>1578</v>
      </c>
      <c r="P1045" s="96" t="s">
        <v>1579</v>
      </c>
      <c r="Q1045" s="96" t="s">
        <v>1580</v>
      </c>
      <c r="R1045" s="96" t="s">
        <v>1586</v>
      </c>
      <c r="S1045" s="96" t="s">
        <v>4167</v>
      </c>
      <c r="T1045" s="96" t="s">
        <v>1568</v>
      </c>
    </row>
    <row r="1046" ht="14.25" customHeight="1">
      <c r="A1046" s="96" t="s">
        <v>4168</v>
      </c>
      <c r="D1046" s="96" t="s">
        <v>1355</v>
      </c>
      <c r="J1046" s="96" t="s">
        <v>1147</v>
      </c>
      <c r="L1046" s="96" t="s">
        <v>41</v>
      </c>
      <c r="M1046" s="96" t="s">
        <v>1147</v>
      </c>
      <c r="O1046" s="96" t="s">
        <v>1684</v>
      </c>
      <c r="P1046" s="96" t="s">
        <v>1564</v>
      </c>
      <c r="Q1046" s="96" t="s">
        <v>1675</v>
      </c>
      <c r="R1046" s="96" t="s">
        <v>1631</v>
      </c>
    </row>
    <row r="1047" ht="14.25" customHeight="1">
      <c r="A1047" s="96" t="s">
        <v>4169</v>
      </c>
      <c r="D1047" s="96" t="s">
        <v>1350</v>
      </c>
      <c r="E1047" s="96" t="s">
        <v>1561</v>
      </c>
      <c r="F1047" s="96">
        <v>2030.0</v>
      </c>
      <c r="J1047" s="96" t="s">
        <v>1147</v>
      </c>
      <c r="L1047" s="96" t="s">
        <v>1562</v>
      </c>
      <c r="M1047" s="96" t="s">
        <v>1147</v>
      </c>
      <c r="O1047" s="96" t="s">
        <v>1620</v>
      </c>
      <c r="P1047" s="96" t="s">
        <v>1564</v>
      </c>
      <c r="Q1047" s="96" t="s">
        <v>1580</v>
      </c>
      <c r="R1047" s="96" t="s">
        <v>1648</v>
      </c>
      <c r="S1047" s="96" t="s">
        <v>4170</v>
      </c>
      <c r="T1047" s="96" t="s">
        <v>1568</v>
      </c>
    </row>
    <row r="1048" ht="14.25" customHeight="1">
      <c r="A1048" s="96" t="s">
        <v>4171</v>
      </c>
      <c r="C1048" s="96" t="s">
        <v>4172</v>
      </c>
      <c r="D1048" s="96" t="s">
        <v>1355</v>
      </c>
      <c r="J1048" s="96" t="s">
        <v>1351</v>
      </c>
      <c r="L1048" s="96" t="s">
        <v>41</v>
      </c>
      <c r="M1048" s="96" t="s">
        <v>1351</v>
      </c>
      <c r="N1048" s="96" t="s">
        <v>2023</v>
      </c>
      <c r="O1048" s="96" t="s">
        <v>2272</v>
      </c>
      <c r="P1048" s="96" t="s">
        <v>1609</v>
      </c>
      <c r="Q1048" s="96" t="s">
        <v>1675</v>
      </c>
      <c r="R1048" s="96" t="s">
        <v>2023</v>
      </c>
    </row>
    <row r="1049" ht="14.25" customHeight="1">
      <c r="A1049" s="96" t="s">
        <v>4173</v>
      </c>
      <c r="D1049" s="96" t="s">
        <v>1372</v>
      </c>
      <c r="J1049" s="96" t="s">
        <v>1147</v>
      </c>
      <c r="L1049" s="96" t="s">
        <v>41</v>
      </c>
      <c r="M1049" s="96" t="s">
        <v>1351</v>
      </c>
      <c r="N1049" s="96" t="s">
        <v>1846</v>
      </c>
      <c r="O1049" s="96" t="s">
        <v>1584</v>
      </c>
      <c r="P1049" s="96" t="s">
        <v>1564</v>
      </c>
      <c r="Q1049" s="96" t="s">
        <v>1590</v>
      </c>
      <c r="R1049" s="96" t="s">
        <v>1697</v>
      </c>
    </row>
    <row r="1050" ht="14.25" customHeight="1">
      <c r="A1050" s="96" t="s">
        <v>4174</v>
      </c>
      <c r="B1050" s="96" t="s">
        <v>4175</v>
      </c>
      <c r="C1050" s="96" t="s">
        <v>4176</v>
      </c>
      <c r="D1050" s="96" t="s">
        <v>1355</v>
      </c>
      <c r="J1050" s="96" t="s">
        <v>1351</v>
      </c>
      <c r="L1050" s="96" t="s">
        <v>41</v>
      </c>
      <c r="M1050" s="96" t="s">
        <v>1351</v>
      </c>
      <c r="N1050" s="96" t="s">
        <v>1623</v>
      </c>
      <c r="O1050" s="96" t="s">
        <v>1741</v>
      </c>
      <c r="P1050" s="96" t="s">
        <v>1564</v>
      </c>
      <c r="Q1050" s="96" t="s">
        <v>1639</v>
      </c>
      <c r="R1050" s="96" t="s">
        <v>1623</v>
      </c>
    </row>
    <row r="1051" ht="14.25" customHeight="1">
      <c r="A1051" s="96" t="s">
        <v>4177</v>
      </c>
      <c r="B1051" s="96" t="s">
        <v>4178</v>
      </c>
      <c r="C1051" s="96" t="s">
        <v>4179</v>
      </c>
      <c r="D1051" s="96" t="s">
        <v>1355</v>
      </c>
      <c r="J1051" s="96" t="s">
        <v>1351</v>
      </c>
      <c r="L1051" s="96" t="s">
        <v>41</v>
      </c>
      <c r="M1051" s="96" t="s">
        <v>1147</v>
      </c>
      <c r="O1051" s="96" t="s">
        <v>1584</v>
      </c>
      <c r="P1051" s="96" t="s">
        <v>1564</v>
      </c>
      <c r="Q1051" s="96" t="s">
        <v>1862</v>
      </c>
      <c r="R1051" s="96" t="s">
        <v>1690</v>
      </c>
    </row>
    <row r="1052" ht="14.25" customHeight="1">
      <c r="A1052" s="96" t="s">
        <v>4180</v>
      </c>
      <c r="C1052" s="96" t="s">
        <v>4181</v>
      </c>
      <c r="D1052" s="96" t="s">
        <v>1350</v>
      </c>
      <c r="E1052" s="96" t="s">
        <v>1561</v>
      </c>
      <c r="F1052" s="96">
        <v>2030.0</v>
      </c>
      <c r="J1052" s="96" t="s">
        <v>1147</v>
      </c>
      <c r="L1052" s="96" t="s">
        <v>1629</v>
      </c>
      <c r="M1052" s="96" t="s">
        <v>1147</v>
      </c>
      <c r="O1052" s="96" t="s">
        <v>1584</v>
      </c>
      <c r="P1052" s="96" t="s">
        <v>1564</v>
      </c>
      <c r="Q1052" s="96" t="s">
        <v>1630</v>
      </c>
      <c r="R1052" s="96" t="s">
        <v>2098</v>
      </c>
      <c r="S1052" s="96" t="s">
        <v>4182</v>
      </c>
      <c r="T1052" s="96" t="s">
        <v>1568</v>
      </c>
    </row>
    <row r="1053" ht="14.25" customHeight="1">
      <c r="A1053" s="96" t="s">
        <v>4183</v>
      </c>
      <c r="C1053" s="96" t="s">
        <v>4184</v>
      </c>
      <c r="D1053" s="96" t="s">
        <v>1350</v>
      </c>
      <c r="E1053" s="96" t="s">
        <v>1561</v>
      </c>
      <c r="F1053" s="96" t="s">
        <v>3065</v>
      </c>
      <c r="G1053" s="96" t="s">
        <v>1350</v>
      </c>
      <c r="H1053" s="96" t="s">
        <v>1561</v>
      </c>
      <c r="I1053" s="96" t="s">
        <v>1689</v>
      </c>
      <c r="J1053" s="96" t="s">
        <v>1351</v>
      </c>
      <c r="K1053" s="96" t="s">
        <v>1689</v>
      </c>
      <c r="L1053" s="96" t="s">
        <v>41</v>
      </c>
      <c r="M1053" s="96" t="s">
        <v>1351</v>
      </c>
      <c r="N1053" s="96" t="s">
        <v>1619</v>
      </c>
      <c r="O1053" s="96" t="s">
        <v>1797</v>
      </c>
      <c r="P1053" s="96" t="s">
        <v>1564</v>
      </c>
      <c r="Q1053" s="96" t="s">
        <v>1675</v>
      </c>
      <c r="R1053" s="96" t="s">
        <v>1566</v>
      </c>
      <c r="S1053" s="96" t="s">
        <v>4185</v>
      </c>
      <c r="T1053" s="96" t="s">
        <v>1568</v>
      </c>
    </row>
    <row r="1054" ht="14.25" customHeight="1">
      <c r="A1054" s="96" t="s">
        <v>4186</v>
      </c>
      <c r="B1054" s="96" t="s">
        <v>4187</v>
      </c>
      <c r="D1054" s="96" t="s">
        <v>1355</v>
      </c>
      <c r="J1054" s="96" t="s">
        <v>1351</v>
      </c>
      <c r="L1054" s="96" t="s">
        <v>41</v>
      </c>
      <c r="M1054" s="96" t="s">
        <v>1351</v>
      </c>
      <c r="N1054" s="96" t="s">
        <v>1805</v>
      </c>
      <c r="O1054" s="96" t="s">
        <v>1845</v>
      </c>
      <c r="P1054" s="96" t="s">
        <v>1564</v>
      </c>
      <c r="Q1054" s="96" t="s">
        <v>1585</v>
      </c>
      <c r="R1054" s="96" t="s">
        <v>1805</v>
      </c>
    </row>
    <row r="1055" ht="14.25" customHeight="1">
      <c r="A1055" s="96" t="s">
        <v>4188</v>
      </c>
      <c r="D1055" s="96" t="s">
        <v>1350</v>
      </c>
      <c r="E1055" s="96" t="s">
        <v>1561</v>
      </c>
      <c r="F1055" s="96">
        <v>2030.0</v>
      </c>
      <c r="J1055" s="96" t="s">
        <v>1147</v>
      </c>
      <c r="L1055" s="96" t="s">
        <v>1562</v>
      </c>
      <c r="M1055" s="96" t="s">
        <v>1147</v>
      </c>
      <c r="O1055" s="96" t="s">
        <v>1584</v>
      </c>
      <c r="P1055" s="96" t="s">
        <v>1564</v>
      </c>
      <c r="Q1055" s="96" t="s">
        <v>1735</v>
      </c>
      <c r="R1055" s="96" t="s">
        <v>1637</v>
      </c>
      <c r="S1055" s="96" t="s">
        <v>4189</v>
      </c>
      <c r="T1055" s="96" t="s">
        <v>1568</v>
      </c>
    </row>
    <row r="1056" ht="14.25" customHeight="1">
      <c r="A1056" s="96" t="s">
        <v>4190</v>
      </c>
      <c r="D1056" s="96" t="s">
        <v>1350</v>
      </c>
      <c r="E1056" s="96" t="s">
        <v>1561</v>
      </c>
      <c r="F1056" s="96">
        <v>2030.0</v>
      </c>
      <c r="J1056" s="96" t="s">
        <v>1147</v>
      </c>
      <c r="L1056" s="96" t="s">
        <v>1562</v>
      </c>
      <c r="M1056" s="96" t="s">
        <v>1147</v>
      </c>
      <c r="O1056" s="96" t="s">
        <v>1893</v>
      </c>
      <c r="P1056" s="96" t="s">
        <v>1603</v>
      </c>
      <c r="Q1056" s="96" t="s">
        <v>1585</v>
      </c>
      <c r="R1056" s="96" t="s">
        <v>1586</v>
      </c>
      <c r="S1056" s="96" t="s">
        <v>4191</v>
      </c>
      <c r="T1056" s="96" t="s">
        <v>1568</v>
      </c>
    </row>
    <row r="1057" ht="14.25" customHeight="1">
      <c r="A1057" s="96" t="s">
        <v>4192</v>
      </c>
      <c r="B1057" s="96" t="s">
        <v>4193</v>
      </c>
      <c r="C1057" s="96" t="s">
        <v>4194</v>
      </c>
      <c r="D1057" s="96" t="s">
        <v>1355</v>
      </c>
      <c r="J1057" s="96" t="s">
        <v>1351</v>
      </c>
      <c r="L1057" s="96" t="s">
        <v>41</v>
      </c>
      <c r="M1057" s="96" t="s">
        <v>1351</v>
      </c>
      <c r="N1057" s="96" t="s">
        <v>1787</v>
      </c>
      <c r="O1057" s="96" t="s">
        <v>1937</v>
      </c>
      <c r="P1057" s="96" t="s">
        <v>1728</v>
      </c>
      <c r="Q1057" s="96" t="s">
        <v>1590</v>
      </c>
      <c r="R1057" s="96" t="s">
        <v>1787</v>
      </c>
    </row>
    <row r="1058" ht="14.25" customHeight="1">
      <c r="A1058" s="96" t="s">
        <v>4195</v>
      </c>
      <c r="D1058" s="96" t="s">
        <v>1350</v>
      </c>
      <c r="E1058" s="96" t="s">
        <v>1561</v>
      </c>
      <c r="F1058" s="96">
        <v>2030.0</v>
      </c>
      <c r="J1058" s="96" t="s">
        <v>1147</v>
      </c>
      <c r="L1058" s="96" t="s">
        <v>1562</v>
      </c>
      <c r="M1058" s="96" t="s">
        <v>1147</v>
      </c>
      <c r="O1058" s="96" t="s">
        <v>1584</v>
      </c>
      <c r="P1058" s="96" t="s">
        <v>1564</v>
      </c>
      <c r="Q1058" s="96" t="s">
        <v>1593</v>
      </c>
      <c r="R1058" s="96" t="s">
        <v>1623</v>
      </c>
      <c r="S1058" s="96" t="s">
        <v>4196</v>
      </c>
      <c r="T1058" s="96" t="s">
        <v>1568</v>
      </c>
    </row>
    <row r="1059" ht="14.25" customHeight="1">
      <c r="A1059" s="96" t="s">
        <v>4197</v>
      </c>
      <c r="B1059" s="96" t="s">
        <v>4198</v>
      </c>
      <c r="C1059" s="96" t="s">
        <v>4199</v>
      </c>
      <c r="D1059" s="96" t="s">
        <v>1350</v>
      </c>
      <c r="E1059" s="96" t="s">
        <v>1570</v>
      </c>
      <c r="F1059" s="96">
        <v>2030.0</v>
      </c>
      <c r="J1059" s="96" t="s">
        <v>1147</v>
      </c>
      <c r="L1059" s="96" t="s">
        <v>41</v>
      </c>
      <c r="M1059" s="96" t="s">
        <v>1147</v>
      </c>
      <c r="O1059" s="96" t="s">
        <v>1717</v>
      </c>
      <c r="P1059" s="96" t="s">
        <v>1609</v>
      </c>
      <c r="Q1059" s="96" t="s">
        <v>4200</v>
      </c>
      <c r="R1059" s="96" t="s">
        <v>1597</v>
      </c>
      <c r="S1059" s="96" t="s">
        <v>4201</v>
      </c>
      <c r="T1059" s="96" t="s">
        <v>1576</v>
      </c>
    </row>
    <row r="1060" ht="14.25" customHeight="1">
      <c r="A1060" s="96" t="s">
        <v>4202</v>
      </c>
      <c r="B1060" s="96" t="s">
        <v>4203</v>
      </c>
      <c r="C1060" s="96" t="s">
        <v>4204</v>
      </c>
      <c r="D1060" s="96" t="s">
        <v>1355</v>
      </c>
      <c r="J1060" s="96" t="s">
        <v>1351</v>
      </c>
      <c r="L1060" s="96" t="s">
        <v>41</v>
      </c>
      <c r="M1060" s="96" t="s">
        <v>1147</v>
      </c>
      <c r="O1060" s="96" t="s">
        <v>1614</v>
      </c>
      <c r="P1060" s="96" t="s">
        <v>1609</v>
      </c>
      <c r="Q1060" s="96" t="s">
        <v>1652</v>
      </c>
      <c r="R1060" s="96" t="s">
        <v>1586</v>
      </c>
    </row>
    <row r="1061" ht="14.25" customHeight="1">
      <c r="A1061" s="96" t="s">
        <v>4205</v>
      </c>
      <c r="D1061" s="96" t="s">
        <v>1355</v>
      </c>
      <c r="J1061" s="96" t="s">
        <v>1351</v>
      </c>
      <c r="L1061" s="96" t="s">
        <v>41</v>
      </c>
      <c r="M1061" s="96" t="s">
        <v>1351</v>
      </c>
      <c r="N1061" s="96" t="s">
        <v>1656</v>
      </c>
      <c r="O1061" s="96" t="s">
        <v>1584</v>
      </c>
      <c r="P1061" s="96" t="s">
        <v>1564</v>
      </c>
      <c r="Q1061" s="96" t="s">
        <v>1590</v>
      </c>
      <c r="R1061" s="96" t="s">
        <v>1656</v>
      </c>
    </row>
    <row r="1062" ht="14.25" customHeight="1">
      <c r="A1062" s="96" t="s">
        <v>4206</v>
      </c>
      <c r="D1062" s="96" t="s">
        <v>1350</v>
      </c>
      <c r="E1062" s="96" t="s">
        <v>1561</v>
      </c>
      <c r="F1062" s="96">
        <v>2030.0</v>
      </c>
      <c r="J1062" s="96" t="s">
        <v>1147</v>
      </c>
      <c r="L1062" s="96" t="s">
        <v>1562</v>
      </c>
      <c r="M1062" s="96" t="s">
        <v>1147</v>
      </c>
      <c r="O1062" s="96" t="s">
        <v>2324</v>
      </c>
      <c r="P1062" s="96" t="s">
        <v>1564</v>
      </c>
      <c r="Q1062" s="96" t="s">
        <v>1610</v>
      </c>
      <c r="R1062" s="96" t="s">
        <v>1644</v>
      </c>
      <c r="S1062" s="96" t="s">
        <v>4207</v>
      </c>
      <c r="T1062" s="96" t="s">
        <v>1568</v>
      </c>
    </row>
    <row r="1063" ht="14.25" customHeight="1">
      <c r="A1063" s="96" t="s">
        <v>4208</v>
      </c>
      <c r="C1063" s="96" t="s">
        <v>4209</v>
      </c>
      <c r="D1063" s="96" t="s">
        <v>1350</v>
      </c>
      <c r="E1063" s="96" t="s">
        <v>1561</v>
      </c>
      <c r="F1063" s="96">
        <v>2030.0</v>
      </c>
      <c r="J1063" s="96" t="s">
        <v>1147</v>
      </c>
      <c r="L1063" s="96" t="s">
        <v>1562</v>
      </c>
      <c r="M1063" s="96" t="s">
        <v>1147</v>
      </c>
      <c r="O1063" s="96" t="s">
        <v>1620</v>
      </c>
      <c r="P1063" s="96" t="s">
        <v>1564</v>
      </c>
      <c r="Q1063" s="96" t="s">
        <v>1580</v>
      </c>
      <c r="R1063" s="96" t="s">
        <v>1574</v>
      </c>
      <c r="S1063" s="96" t="s">
        <v>4210</v>
      </c>
      <c r="T1063" s="96" t="s">
        <v>1568</v>
      </c>
    </row>
    <row r="1064" ht="14.25" customHeight="1">
      <c r="A1064" s="96" t="s">
        <v>4211</v>
      </c>
      <c r="B1064" s="96" t="s">
        <v>4212</v>
      </c>
      <c r="D1064" s="96" t="s">
        <v>1355</v>
      </c>
      <c r="J1064" s="96" t="s">
        <v>1351</v>
      </c>
      <c r="L1064" s="96" t="s">
        <v>41</v>
      </c>
      <c r="M1064" s="96" t="s">
        <v>1147</v>
      </c>
      <c r="O1064" s="96" t="s">
        <v>1578</v>
      </c>
      <c r="P1064" s="96" t="s">
        <v>1579</v>
      </c>
      <c r="Q1064" s="96" t="s">
        <v>1675</v>
      </c>
      <c r="R1064" s="96" t="s">
        <v>1637</v>
      </c>
    </row>
    <row r="1065" ht="14.25" customHeight="1">
      <c r="A1065" s="96" t="s">
        <v>4213</v>
      </c>
      <c r="B1065" s="96" t="s">
        <v>4214</v>
      </c>
      <c r="D1065" s="96" t="s">
        <v>1355</v>
      </c>
      <c r="J1065" s="96" t="s">
        <v>1351</v>
      </c>
      <c r="L1065" s="96" t="s">
        <v>41</v>
      </c>
      <c r="M1065" s="96" t="s">
        <v>1147</v>
      </c>
      <c r="O1065" s="96" t="s">
        <v>1578</v>
      </c>
      <c r="P1065" s="96" t="s">
        <v>1579</v>
      </c>
      <c r="Q1065" s="96" t="s">
        <v>1610</v>
      </c>
      <c r="R1065" s="96" t="s">
        <v>1644</v>
      </c>
    </row>
    <row r="1066" ht="14.25" customHeight="1">
      <c r="A1066" s="96" t="s">
        <v>4215</v>
      </c>
      <c r="D1066" s="96" t="s">
        <v>1355</v>
      </c>
      <c r="J1066" s="96" t="s">
        <v>1351</v>
      </c>
      <c r="L1066" s="96" t="s">
        <v>41</v>
      </c>
      <c r="M1066" s="96" t="s">
        <v>1351</v>
      </c>
      <c r="N1066" s="96" t="s">
        <v>1623</v>
      </c>
      <c r="O1066" s="96" t="s">
        <v>2526</v>
      </c>
      <c r="P1066" s="96" t="s">
        <v>1564</v>
      </c>
      <c r="Q1066" s="96" t="s">
        <v>1830</v>
      </c>
      <c r="R1066" s="96" t="s">
        <v>1623</v>
      </c>
    </row>
    <row r="1067" ht="14.25" customHeight="1">
      <c r="A1067" s="96" t="s">
        <v>4216</v>
      </c>
      <c r="B1067" s="96" t="s">
        <v>4217</v>
      </c>
      <c r="C1067" s="96" t="s">
        <v>4218</v>
      </c>
      <c r="D1067" s="96" t="s">
        <v>1350</v>
      </c>
      <c r="E1067" s="96" t="s">
        <v>1561</v>
      </c>
      <c r="F1067" s="96">
        <v>2030.0</v>
      </c>
      <c r="J1067" s="96" t="s">
        <v>1147</v>
      </c>
      <c r="L1067" s="96" t="s">
        <v>41</v>
      </c>
      <c r="M1067" s="96" t="s">
        <v>1147</v>
      </c>
      <c r="O1067" s="96" t="s">
        <v>1812</v>
      </c>
      <c r="P1067" s="96" t="s">
        <v>1609</v>
      </c>
      <c r="Q1067" s="96" t="s">
        <v>4200</v>
      </c>
      <c r="R1067" s="96" t="s">
        <v>1637</v>
      </c>
      <c r="S1067" s="96" t="s">
        <v>4219</v>
      </c>
      <c r="T1067" s="96" t="s">
        <v>1568</v>
      </c>
    </row>
    <row r="1068" ht="14.25" customHeight="1">
      <c r="A1068" s="96" t="s">
        <v>4220</v>
      </c>
      <c r="D1068" s="96" t="s">
        <v>1350</v>
      </c>
      <c r="E1068" s="96" t="s">
        <v>1561</v>
      </c>
      <c r="F1068" s="96">
        <v>2030.0</v>
      </c>
      <c r="J1068" s="96" t="s">
        <v>1147</v>
      </c>
      <c r="L1068" s="96" t="s">
        <v>1562</v>
      </c>
      <c r="M1068" s="96" t="s">
        <v>1147</v>
      </c>
      <c r="O1068" s="96" t="s">
        <v>1614</v>
      </c>
      <c r="P1068" s="96" t="s">
        <v>1609</v>
      </c>
      <c r="Q1068" s="96" t="s">
        <v>1610</v>
      </c>
      <c r="R1068" s="96" t="s">
        <v>1615</v>
      </c>
      <c r="S1068" s="96" t="s">
        <v>4221</v>
      </c>
      <c r="T1068" s="96" t="s">
        <v>1568</v>
      </c>
    </row>
    <row r="1069" ht="14.25" customHeight="1">
      <c r="A1069" s="96" t="s">
        <v>4222</v>
      </c>
      <c r="C1069" s="96" t="s">
        <v>4223</v>
      </c>
      <c r="D1069" s="96" t="s">
        <v>1350</v>
      </c>
      <c r="E1069" s="96" t="s">
        <v>1570</v>
      </c>
      <c r="F1069" s="96">
        <v>2032.0</v>
      </c>
      <c r="J1069" s="96" t="s">
        <v>1147</v>
      </c>
      <c r="L1069" s="96" t="s">
        <v>41</v>
      </c>
      <c r="M1069" s="96" t="s">
        <v>1147</v>
      </c>
      <c r="O1069" s="96" t="s">
        <v>1578</v>
      </c>
      <c r="P1069" s="96" t="s">
        <v>1579</v>
      </c>
      <c r="Q1069" s="96" t="s">
        <v>1580</v>
      </c>
      <c r="R1069" s="96" t="s">
        <v>2321</v>
      </c>
      <c r="S1069" s="96" t="s">
        <v>4224</v>
      </c>
      <c r="T1069" s="96" t="s">
        <v>1576</v>
      </c>
    </row>
    <row r="1070" ht="14.25" customHeight="1">
      <c r="A1070" s="96" t="s">
        <v>4225</v>
      </c>
      <c r="B1070" s="96" t="s">
        <v>4226</v>
      </c>
      <c r="C1070" s="96" t="s">
        <v>4227</v>
      </c>
      <c r="D1070" s="96" t="s">
        <v>1355</v>
      </c>
      <c r="J1070" s="96" t="s">
        <v>1351</v>
      </c>
      <c r="L1070" s="96" t="s">
        <v>41</v>
      </c>
      <c r="M1070" s="96" t="s">
        <v>1351</v>
      </c>
      <c r="N1070" s="96" t="s">
        <v>1926</v>
      </c>
      <c r="O1070" s="96" t="s">
        <v>1578</v>
      </c>
      <c r="P1070" s="96" t="s">
        <v>1579</v>
      </c>
      <c r="Q1070" s="96" t="s">
        <v>1754</v>
      </c>
      <c r="R1070" s="96" t="s">
        <v>1926</v>
      </c>
    </row>
    <row r="1071" ht="14.25" customHeight="1">
      <c r="A1071" s="96" t="s">
        <v>4228</v>
      </c>
      <c r="B1071" s="96" t="s">
        <v>4229</v>
      </c>
      <c r="C1071" s="96" t="s">
        <v>4230</v>
      </c>
      <c r="D1071" s="96" t="s">
        <v>1350</v>
      </c>
      <c r="E1071" s="96" t="s">
        <v>1561</v>
      </c>
      <c r="F1071" s="96">
        <v>2030.0</v>
      </c>
      <c r="J1071" s="96" t="s">
        <v>1351</v>
      </c>
      <c r="L1071" s="96" t="s">
        <v>41</v>
      </c>
      <c r="M1071" s="96" t="s">
        <v>1351</v>
      </c>
      <c r="N1071" s="96" t="s">
        <v>1619</v>
      </c>
      <c r="O1071" s="96" t="s">
        <v>1584</v>
      </c>
      <c r="P1071" s="96" t="s">
        <v>1564</v>
      </c>
      <c r="Q1071" s="96" t="s">
        <v>2531</v>
      </c>
      <c r="R1071" s="96" t="s">
        <v>1707</v>
      </c>
      <c r="S1071" s="96" t="s">
        <v>4231</v>
      </c>
      <c r="T1071" s="96" t="s">
        <v>1568</v>
      </c>
    </row>
    <row r="1072" ht="14.25" customHeight="1">
      <c r="A1072" s="96" t="s">
        <v>4232</v>
      </c>
      <c r="B1072" s="96" t="s">
        <v>4233</v>
      </c>
      <c r="C1072" s="96" t="s">
        <v>4234</v>
      </c>
      <c r="D1072" s="96" t="s">
        <v>1350</v>
      </c>
      <c r="E1072" s="96" t="s">
        <v>1561</v>
      </c>
      <c r="F1072" s="96">
        <v>2031.0</v>
      </c>
      <c r="J1072" s="96" t="s">
        <v>1351</v>
      </c>
      <c r="L1072" s="96" t="s">
        <v>41</v>
      </c>
      <c r="M1072" s="96" t="s">
        <v>1351</v>
      </c>
      <c r="N1072" s="96" t="s">
        <v>1574</v>
      </c>
      <c r="O1072" s="96" t="s">
        <v>1584</v>
      </c>
      <c r="P1072" s="96" t="s">
        <v>1564</v>
      </c>
      <c r="Q1072" s="96" t="s">
        <v>1565</v>
      </c>
      <c r="R1072" s="96" t="s">
        <v>1621</v>
      </c>
      <c r="S1072" s="96" t="s">
        <v>4235</v>
      </c>
      <c r="T1072" s="96" t="s">
        <v>1568</v>
      </c>
    </row>
    <row r="1073" ht="14.25" customHeight="1">
      <c r="A1073" s="96" t="s">
        <v>4236</v>
      </c>
      <c r="D1073" s="96" t="s">
        <v>1355</v>
      </c>
      <c r="J1073" s="96" t="s">
        <v>1351</v>
      </c>
      <c r="L1073" s="96" t="s">
        <v>1629</v>
      </c>
      <c r="M1073" s="96" t="s">
        <v>1351</v>
      </c>
      <c r="N1073" s="96" t="s">
        <v>1619</v>
      </c>
      <c r="O1073" s="96" t="s">
        <v>1584</v>
      </c>
      <c r="P1073" s="96" t="s">
        <v>1564</v>
      </c>
      <c r="Q1073" s="96" t="s">
        <v>1630</v>
      </c>
      <c r="R1073" s="96" t="s">
        <v>1619</v>
      </c>
      <c r="U1073" s="96" t="s">
        <v>3305</v>
      </c>
    </row>
    <row r="1074" ht="14.25" customHeight="1">
      <c r="A1074" s="96" t="s">
        <v>4237</v>
      </c>
      <c r="C1074" s="96" t="s">
        <v>4238</v>
      </c>
      <c r="D1074" s="96" t="s">
        <v>1355</v>
      </c>
      <c r="J1074" s="96" t="s">
        <v>1147</v>
      </c>
      <c r="L1074" s="96" t="s">
        <v>41</v>
      </c>
      <c r="M1074" s="96" t="s">
        <v>1147</v>
      </c>
      <c r="O1074" s="96" t="s">
        <v>1584</v>
      </c>
      <c r="P1074" s="96" t="s">
        <v>1564</v>
      </c>
      <c r="Q1074" s="96" t="s">
        <v>1886</v>
      </c>
      <c r="R1074" s="96" t="s">
        <v>1805</v>
      </c>
    </row>
    <row r="1075" ht="14.25" customHeight="1">
      <c r="A1075" s="96" t="s">
        <v>4239</v>
      </c>
      <c r="B1075" s="96" t="s">
        <v>4240</v>
      </c>
      <c r="C1075" s="96" t="s">
        <v>4241</v>
      </c>
      <c r="D1075" s="96" t="s">
        <v>1350</v>
      </c>
      <c r="E1075" s="96" t="s">
        <v>1561</v>
      </c>
      <c r="F1075" s="96">
        <v>2025.0</v>
      </c>
      <c r="J1075" s="96" t="s">
        <v>1147</v>
      </c>
      <c r="L1075" s="96" t="s">
        <v>41</v>
      </c>
      <c r="M1075" s="96" t="s">
        <v>1147</v>
      </c>
      <c r="O1075" s="96" t="s">
        <v>1584</v>
      </c>
      <c r="P1075" s="96" t="s">
        <v>1564</v>
      </c>
      <c r="Q1075" s="96" t="s">
        <v>1590</v>
      </c>
      <c r="R1075" s="96" t="s">
        <v>1850</v>
      </c>
      <c r="S1075" s="96" t="s">
        <v>4242</v>
      </c>
      <c r="T1075" s="96" t="s">
        <v>1568</v>
      </c>
    </row>
    <row r="1076" ht="14.25" customHeight="1">
      <c r="A1076" s="96" t="s">
        <v>4243</v>
      </c>
      <c r="B1076" s="96" t="s">
        <v>4244</v>
      </c>
      <c r="C1076" s="96" t="s">
        <v>4245</v>
      </c>
      <c r="D1076" s="96" t="s">
        <v>1350</v>
      </c>
      <c r="E1076" s="96" t="s">
        <v>1561</v>
      </c>
      <c r="F1076" s="96">
        <v>2030.0</v>
      </c>
      <c r="J1076" s="96" t="s">
        <v>1147</v>
      </c>
      <c r="L1076" s="96" t="s">
        <v>1562</v>
      </c>
      <c r="M1076" s="96" t="s">
        <v>1147</v>
      </c>
      <c r="O1076" s="96" t="s">
        <v>1578</v>
      </c>
      <c r="P1076" s="96" t="s">
        <v>1579</v>
      </c>
      <c r="Q1076" s="96" t="s">
        <v>1652</v>
      </c>
      <c r="R1076" s="96" t="s">
        <v>1863</v>
      </c>
      <c r="S1076" s="96" t="s">
        <v>4246</v>
      </c>
      <c r="T1076" s="96" t="s">
        <v>1568</v>
      </c>
    </row>
    <row r="1077" ht="14.25" customHeight="1">
      <c r="A1077" s="96" t="s">
        <v>4247</v>
      </c>
      <c r="B1077" s="96" t="s">
        <v>4248</v>
      </c>
      <c r="C1077" s="96" t="s">
        <v>4249</v>
      </c>
      <c r="D1077" s="96" t="s">
        <v>1355</v>
      </c>
      <c r="J1077" s="96" t="s">
        <v>1147</v>
      </c>
      <c r="L1077" s="96" t="s">
        <v>41</v>
      </c>
      <c r="M1077" s="96" t="s">
        <v>1147</v>
      </c>
      <c r="O1077" s="96" t="s">
        <v>1578</v>
      </c>
      <c r="P1077" s="96" t="s">
        <v>1579</v>
      </c>
      <c r="Q1077" s="96" t="s">
        <v>2047</v>
      </c>
      <c r="R1077" s="96" t="s">
        <v>1699</v>
      </c>
    </row>
    <row r="1078" ht="14.25" customHeight="1">
      <c r="A1078" s="96" t="s">
        <v>4250</v>
      </c>
      <c r="B1078" s="96" t="s">
        <v>4251</v>
      </c>
      <c r="C1078" s="96" t="s">
        <v>4252</v>
      </c>
      <c r="D1078" s="96" t="s">
        <v>1355</v>
      </c>
      <c r="J1078" s="96" t="s">
        <v>1351</v>
      </c>
      <c r="L1078" s="96" t="s">
        <v>41</v>
      </c>
      <c r="M1078" s="96" t="s">
        <v>1351</v>
      </c>
      <c r="N1078" s="96" t="s">
        <v>1926</v>
      </c>
      <c r="O1078" s="96" t="s">
        <v>1578</v>
      </c>
      <c r="P1078" s="96" t="s">
        <v>1579</v>
      </c>
      <c r="Q1078" s="96" t="s">
        <v>1610</v>
      </c>
      <c r="R1078" s="96" t="s">
        <v>1926</v>
      </c>
    </row>
    <row r="1079" ht="14.25" customHeight="1">
      <c r="A1079" s="96" t="s">
        <v>4253</v>
      </c>
      <c r="D1079" s="96" t="s">
        <v>1355</v>
      </c>
      <c r="J1079" s="96" t="s">
        <v>1147</v>
      </c>
      <c r="L1079" s="96" t="s">
        <v>41</v>
      </c>
      <c r="M1079" s="96" t="s">
        <v>1147</v>
      </c>
      <c r="O1079" s="96" t="s">
        <v>1584</v>
      </c>
      <c r="P1079" s="96" t="s">
        <v>1564</v>
      </c>
      <c r="Q1079" s="96" t="s">
        <v>1580</v>
      </c>
      <c r="R1079" s="96" t="s">
        <v>1566</v>
      </c>
    </row>
    <row r="1080" ht="14.25" customHeight="1">
      <c r="A1080" s="96" t="s">
        <v>4254</v>
      </c>
      <c r="D1080" s="96" t="s">
        <v>1350</v>
      </c>
      <c r="E1080" s="96" t="s">
        <v>1561</v>
      </c>
      <c r="F1080" s="96">
        <v>2030.0</v>
      </c>
      <c r="J1080" s="96" t="s">
        <v>1147</v>
      </c>
      <c r="L1080" s="96" t="s">
        <v>1562</v>
      </c>
      <c r="M1080" s="96" t="s">
        <v>1147</v>
      </c>
      <c r="O1080" s="96" t="s">
        <v>2054</v>
      </c>
      <c r="P1080" s="96" t="s">
        <v>1579</v>
      </c>
      <c r="Q1080" s="96" t="s">
        <v>1580</v>
      </c>
      <c r="R1080" s="96" t="s">
        <v>1699</v>
      </c>
      <c r="S1080" s="96" t="s">
        <v>4255</v>
      </c>
      <c r="T1080" s="96" t="s">
        <v>1568</v>
      </c>
    </row>
    <row r="1081" ht="14.25" customHeight="1">
      <c r="A1081" s="96" t="s">
        <v>4256</v>
      </c>
      <c r="D1081" s="96" t="s">
        <v>1355</v>
      </c>
      <c r="J1081" s="96" t="s">
        <v>1351</v>
      </c>
      <c r="L1081" s="96" t="s">
        <v>41</v>
      </c>
      <c r="M1081" s="96" t="s">
        <v>1147</v>
      </c>
      <c r="O1081" s="96" t="s">
        <v>1791</v>
      </c>
      <c r="P1081" s="96" t="s">
        <v>1609</v>
      </c>
      <c r="Q1081" s="96" t="s">
        <v>1593</v>
      </c>
      <c r="R1081" s="96" t="s">
        <v>1637</v>
      </c>
    </row>
    <row r="1082" ht="14.25" customHeight="1">
      <c r="A1082" s="96" t="s">
        <v>4257</v>
      </c>
      <c r="C1082" s="96" t="s">
        <v>4258</v>
      </c>
      <c r="D1082" s="96" t="s">
        <v>1355</v>
      </c>
      <c r="J1082" s="96" t="s">
        <v>1351</v>
      </c>
      <c r="L1082" s="96" t="s">
        <v>41</v>
      </c>
      <c r="M1082" s="96" t="s">
        <v>1351</v>
      </c>
      <c r="N1082" s="96" t="s">
        <v>1621</v>
      </c>
      <c r="O1082" s="96" t="s">
        <v>1584</v>
      </c>
      <c r="P1082" s="96" t="s">
        <v>1564</v>
      </c>
      <c r="Q1082" s="96" t="s">
        <v>1593</v>
      </c>
      <c r="R1082" s="96" t="s">
        <v>1621</v>
      </c>
    </row>
    <row r="1083" ht="14.25" customHeight="1">
      <c r="A1083" s="96" t="s">
        <v>4259</v>
      </c>
      <c r="B1083" s="96" t="s">
        <v>4260</v>
      </c>
      <c r="C1083" s="96" t="s">
        <v>4261</v>
      </c>
      <c r="D1083" s="96" t="s">
        <v>1355</v>
      </c>
      <c r="J1083" s="96" t="s">
        <v>1351</v>
      </c>
      <c r="L1083" s="96" t="s">
        <v>41</v>
      </c>
      <c r="M1083" s="96" t="s">
        <v>1147</v>
      </c>
      <c r="O1083" s="96" t="s">
        <v>1614</v>
      </c>
      <c r="P1083" s="96" t="s">
        <v>1609</v>
      </c>
      <c r="Q1083" s="96" t="s">
        <v>1652</v>
      </c>
      <c r="R1083" s="96" t="s">
        <v>1712</v>
      </c>
    </row>
    <row r="1084" ht="14.25" customHeight="1">
      <c r="A1084" s="96" t="s">
        <v>4262</v>
      </c>
      <c r="D1084" s="96" t="s">
        <v>1350</v>
      </c>
      <c r="E1084" s="96" t="s">
        <v>1561</v>
      </c>
      <c r="F1084" s="96">
        <v>2030.0</v>
      </c>
      <c r="J1084" s="96" t="s">
        <v>1147</v>
      </c>
      <c r="L1084" s="96" t="s">
        <v>41</v>
      </c>
      <c r="M1084" s="96" t="s">
        <v>1147</v>
      </c>
      <c r="O1084" s="96" t="s">
        <v>1845</v>
      </c>
      <c r="P1084" s="96" t="s">
        <v>1564</v>
      </c>
      <c r="Q1084" s="96" t="s">
        <v>1652</v>
      </c>
      <c r="R1084" s="96" t="s">
        <v>1637</v>
      </c>
      <c r="S1084" s="96" t="s">
        <v>4263</v>
      </c>
      <c r="T1084" s="96" t="s">
        <v>1568</v>
      </c>
    </row>
    <row r="1085" ht="14.25" customHeight="1">
      <c r="A1085" s="96" t="s">
        <v>4264</v>
      </c>
      <c r="D1085" s="96" t="s">
        <v>1350</v>
      </c>
      <c r="E1085" s="96" t="s">
        <v>1561</v>
      </c>
      <c r="F1085" s="96">
        <v>2030.0</v>
      </c>
      <c r="J1085" s="96" t="s">
        <v>1351</v>
      </c>
      <c r="L1085" s="96" t="s">
        <v>41</v>
      </c>
      <c r="M1085" s="96" t="s">
        <v>1147</v>
      </c>
      <c r="O1085" s="96" t="s">
        <v>1584</v>
      </c>
      <c r="P1085" s="96" t="s">
        <v>1564</v>
      </c>
      <c r="Q1085" s="96" t="s">
        <v>1652</v>
      </c>
      <c r="R1085" s="96" t="s">
        <v>1793</v>
      </c>
      <c r="S1085" s="96" t="s">
        <v>4265</v>
      </c>
      <c r="T1085" s="96" t="s">
        <v>1568</v>
      </c>
    </row>
    <row r="1086" ht="14.25" customHeight="1">
      <c r="A1086" s="96" t="s">
        <v>4266</v>
      </c>
      <c r="D1086" s="96" t="s">
        <v>1350</v>
      </c>
      <c r="E1086" s="96" t="s">
        <v>1561</v>
      </c>
      <c r="F1086" s="96">
        <v>2030.0</v>
      </c>
      <c r="G1086" s="96" t="s">
        <v>1350</v>
      </c>
      <c r="H1086" s="96" t="s">
        <v>1561</v>
      </c>
      <c r="I1086" s="96">
        <v>2040.0</v>
      </c>
      <c r="J1086" s="96" t="s">
        <v>1351</v>
      </c>
      <c r="K1086" s="96">
        <v>2040.0</v>
      </c>
      <c r="L1086" s="96" t="s">
        <v>41</v>
      </c>
      <c r="M1086" s="96" t="s">
        <v>1351</v>
      </c>
      <c r="N1086" s="96" t="s">
        <v>3066</v>
      </c>
      <c r="O1086" s="96" t="s">
        <v>1578</v>
      </c>
      <c r="P1086" s="96" t="s">
        <v>1579</v>
      </c>
      <c r="Q1086" s="96" t="s">
        <v>1675</v>
      </c>
      <c r="R1086" s="96" t="s">
        <v>1656</v>
      </c>
      <c r="S1086" s="96" t="s">
        <v>4267</v>
      </c>
      <c r="T1086" s="96" t="s">
        <v>1568</v>
      </c>
    </row>
    <row r="1087" ht="14.25" customHeight="1">
      <c r="A1087" s="96" t="s">
        <v>4268</v>
      </c>
      <c r="B1087" s="96" t="s">
        <v>4269</v>
      </c>
      <c r="C1087" s="96" t="s">
        <v>4270</v>
      </c>
      <c r="D1087" s="96" t="s">
        <v>1350</v>
      </c>
      <c r="E1087" s="96" t="s">
        <v>1561</v>
      </c>
      <c r="F1087" s="96" t="s">
        <v>1628</v>
      </c>
      <c r="J1087" s="96" t="s">
        <v>1147</v>
      </c>
      <c r="L1087" s="96" t="s">
        <v>41</v>
      </c>
      <c r="M1087" s="96" t="s">
        <v>1147</v>
      </c>
      <c r="O1087" s="96" t="s">
        <v>1717</v>
      </c>
      <c r="P1087" s="96" t="s">
        <v>1609</v>
      </c>
      <c r="Q1087" s="96" t="s">
        <v>1800</v>
      </c>
      <c r="R1087" s="96" t="s">
        <v>2023</v>
      </c>
      <c r="S1087" s="96" t="s">
        <v>4271</v>
      </c>
      <c r="T1087" s="96" t="s">
        <v>1568</v>
      </c>
    </row>
    <row r="1088" ht="14.25" customHeight="1">
      <c r="A1088" s="96" t="s">
        <v>4272</v>
      </c>
      <c r="D1088" s="96" t="s">
        <v>1350</v>
      </c>
      <c r="E1088" s="96" t="s">
        <v>1561</v>
      </c>
      <c r="J1088" s="96" t="s">
        <v>1147</v>
      </c>
      <c r="L1088" s="96" t="s">
        <v>1562</v>
      </c>
      <c r="M1088" s="96" t="s">
        <v>1147</v>
      </c>
      <c r="O1088" s="96" t="s">
        <v>1584</v>
      </c>
      <c r="P1088" s="96" t="s">
        <v>1564</v>
      </c>
      <c r="Q1088" s="96" t="s">
        <v>1585</v>
      </c>
      <c r="R1088" s="96" t="s">
        <v>1841</v>
      </c>
      <c r="S1088" s="96" t="s">
        <v>4273</v>
      </c>
      <c r="T1088" s="96" t="s">
        <v>1568</v>
      </c>
    </row>
    <row r="1089" ht="14.25" customHeight="1">
      <c r="A1089" s="96" t="s">
        <v>4274</v>
      </c>
      <c r="D1089" s="96" t="s">
        <v>1350</v>
      </c>
      <c r="E1089" s="96" t="s">
        <v>1561</v>
      </c>
      <c r="F1089" s="96">
        <v>2030.0</v>
      </c>
      <c r="J1089" s="96" t="s">
        <v>1147</v>
      </c>
      <c r="L1089" s="96" t="s">
        <v>41</v>
      </c>
      <c r="M1089" s="96" t="s">
        <v>1147</v>
      </c>
      <c r="O1089" s="96" t="s">
        <v>1669</v>
      </c>
      <c r="P1089" s="96" t="s">
        <v>1564</v>
      </c>
      <c r="Q1089" s="96" t="s">
        <v>1820</v>
      </c>
      <c r="R1089" s="96" t="s">
        <v>1986</v>
      </c>
      <c r="S1089" s="96" t="s">
        <v>4275</v>
      </c>
      <c r="T1089" s="96" t="s">
        <v>1771</v>
      </c>
    </row>
    <row r="1090" ht="14.25" customHeight="1">
      <c r="A1090" s="96" t="s">
        <v>4276</v>
      </c>
      <c r="D1090" s="96" t="s">
        <v>1355</v>
      </c>
      <c r="J1090" s="96" t="s">
        <v>1351</v>
      </c>
      <c r="L1090" s="96" t="s">
        <v>41</v>
      </c>
      <c r="M1090" s="96" t="s">
        <v>1147</v>
      </c>
      <c r="O1090" s="96" t="s">
        <v>1584</v>
      </c>
      <c r="P1090" s="96" t="s">
        <v>1564</v>
      </c>
      <c r="Q1090" s="96" t="s">
        <v>2223</v>
      </c>
      <c r="R1090" s="96" t="s">
        <v>1699</v>
      </c>
    </row>
    <row r="1091" ht="14.25" customHeight="1">
      <c r="A1091" s="96" t="s">
        <v>4277</v>
      </c>
      <c r="D1091" s="96" t="s">
        <v>1355</v>
      </c>
      <c r="J1091" s="96" t="s">
        <v>1351</v>
      </c>
      <c r="L1091" s="96" t="s">
        <v>41</v>
      </c>
      <c r="M1091" s="96" t="s">
        <v>1351</v>
      </c>
      <c r="N1091" s="96" t="s">
        <v>1597</v>
      </c>
      <c r="O1091" s="96" t="s">
        <v>1584</v>
      </c>
      <c r="P1091" s="96" t="s">
        <v>1564</v>
      </c>
      <c r="Q1091" s="96" t="s">
        <v>1679</v>
      </c>
      <c r="R1091" s="96" t="s">
        <v>1597</v>
      </c>
    </row>
    <row r="1092" ht="14.25" customHeight="1">
      <c r="A1092" s="96" t="s">
        <v>4278</v>
      </c>
      <c r="D1092" s="96" t="s">
        <v>1350</v>
      </c>
      <c r="E1092" s="96" t="s">
        <v>1561</v>
      </c>
      <c r="F1092" s="96">
        <v>2030.0</v>
      </c>
      <c r="G1092" s="96" t="s">
        <v>1350</v>
      </c>
      <c r="H1092" s="96" t="s">
        <v>1561</v>
      </c>
      <c r="I1092" s="96">
        <v>2050.0</v>
      </c>
      <c r="J1092" s="96" t="s">
        <v>1351</v>
      </c>
      <c r="K1092" s="96">
        <v>2050.0</v>
      </c>
      <c r="L1092" s="96" t="s">
        <v>1562</v>
      </c>
      <c r="M1092" s="96" t="s">
        <v>1351</v>
      </c>
      <c r="N1092" s="96" t="s">
        <v>1589</v>
      </c>
      <c r="O1092" s="96" t="s">
        <v>3253</v>
      </c>
      <c r="P1092" s="96" t="s">
        <v>1572</v>
      </c>
      <c r="Q1092" s="96" t="s">
        <v>1580</v>
      </c>
      <c r="R1092" s="96" t="s">
        <v>1589</v>
      </c>
      <c r="S1092" s="96" t="s">
        <v>4279</v>
      </c>
      <c r="T1092" s="96" t="s">
        <v>1568</v>
      </c>
    </row>
    <row r="1093" ht="14.25" customHeight="1">
      <c r="A1093" s="96" t="s">
        <v>4280</v>
      </c>
      <c r="B1093" s="96" t="s">
        <v>4281</v>
      </c>
      <c r="C1093" s="96" t="s">
        <v>4282</v>
      </c>
      <c r="D1093" s="96" t="s">
        <v>1350</v>
      </c>
      <c r="E1093" s="96" t="s">
        <v>1561</v>
      </c>
      <c r="F1093" s="96">
        <v>2028.0</v>
      </c>
      <c r="G1093" s="96" t="s">
        <v>1350</v>
      </c>
      <c r="H1093" s="96" t="s">
        <v>1561</v>
      </c>
      <c r="I1093" s="96">
        <v>2050.0</v>
      </c>
      <c r="J1093" s="96" t="s">
        <v>1351</v>
      </c>
      <c r="K1093" s="96">
        <v>2050.0</v>
      </c>
      <c r="L1093" s="96" t="s">
        <v>41</v>
      </c>
      <c r="M1093" s="96" t="s">
        <v>1147</v>
      </c>
      <c r="O1093" s="96" t="s">
        <v>1684</v>
      </c>
      <c r="P1093" s="96" t="s">
        <v>1564</v>
      </c>
      <c r="Q1093" s="96" t="s">
        <v>1675</v>
      </c>
      <c r="R1093" s="96" t="s">
        <v>1793</v>
      </c>
      <c r="S1093" s="96" t="s">
        <v>4283</v>
      </c>
      <c r="T1093" s="96" t="s">
        <v>1568</v>
      </c>
    </row>
    <row r="1094" ht="14.25" customHeight="1">
      <c r="A1094" s="96" t="s">
        <v>4284</v>
      </c>
      <c r="D1094" s="96" t="s">
        <v>1350</v>
      </c>
      <c r="E1094" s="96" t="s">
        <v>1561</v>
      </c>
      <c r="F1094" s="96" t="s">
        <v>4285</v>
      </c>
      <c r="J1094" s="96" t="s">
        <v>1147</v>
      </c>
      <c r="L1094" s="96" t="s">
        <v>41</v>
      </c>
      <c r="M1094" s="96" t="s">
        <v>1147</v>
      </c>
      <c r="O1094" s="96" t="s">
        <v>1584</v>
      </c>
      <c r="P1094" s="96" t="s">
        <v>1564</v>
      </c>
      <c r="Q1094" s="96" t="s">
        <v>1580</v>
      </c>
      <c r="R1094" s="96" t="s">
        <v>2098</v>
      </c>
      <c r="S1094" s="96" t="s">
        <v>4286</v>
      </c>
      <c r="T1094" s="96" t="s">
        <v>1568</v>
      </c>
    </row>
    <row r="1095" ht="14.25" customHeight="1">
      <c r="A1095" s="96" t="s">
        <v>4287</v>
      </c>
      <c r="D1095" s="96" t="s">
        <v>1350</v>
      </c>
      <c r="E1095" s="96" t="s">
        <v>1561</v>
      </c>
      <c r="F1095" s="96">
        <v>2030.0</v>
      </c>
      <c r="H1095" s="96" t="s">
        <v>1561</v>
      </c>
      <c r="I1095" s="96">
        <v>2040.0</v>
      </c>
      <c r="J1095" s="96" t="s">
        <v>1351</v>
      </c>
      <c r="K1095" s="96">
        <v>2040.0</v>
      </c>
      <c r="L1095" s="96" t="s">
        <v>1562</v>
      </c>
      <c r="M1095" s="96" t="s">
        <v>1147</v>
      </c>
      <c r="O1095" s="96" t="s">
        <v>1620</v>
      </c>
      <c r="P1095" s="96" t="s">
        <v>1564</v>
      </c>
      <c r="Q1095" s="96" t="s">
        <v>1580</v>
      </c>
      <c r="R1095" s="96" t="s">
        <v>1699</v>
      </c>
      <c r="S1095" s="96" t="s">
        <v>4288</v>
      </c>
      <c r="T1095" s="96" t="s">
        <v>1568</v>
      </c>
    </row>
    <row r="1096" ht="14.25" customHeight="1">
      <c r="A1096" s="96" t="s">
        <v>4289</v>
      </c>
      <c r="D1096" s="96" t="s">
        <v>1350</v>
      </c>
      <c r="E1096" s="96" t="s">
        <v>1561</v>
      </c>
      <c r="F1096" s="96">
        <v>2030.0</v>
      </c>
      <c r="J1096" s="96" t="s">
        <v>1147</v>
      </c>
      <c r="L1096" s="96" t="s">
        <v>1562</v>
      </c>
      <c r="M1096" s="96" t="s">
        <v>1147</v>
      </c>
      <c r="O1096" s="96" t="s">
        <v>1563</v>
      </c>
      <c r="P1096" s="96" t="s">
        <v>1564</v>
      </c>
      <c r="Q1096" s="96" t="s">
        <v>1580</v>
      </c>
      <c r="R1096" s="96" t="s">
        <v>1656</v>
      </c>
      <c r="S1096" s="96" t="s">
        <v>4290</v>
      </c>
      <c r="T1096" s="96" t="s">
        <v>1568</v>
      </c>
    </row>
    <row r="1097" ht="14.25" customHeight="1">
      <c r="A1097" s="96" t="s">
        <v>4291</v>
      </c>
      <c r="D1097" s="96" t="s">
        <v>1350</v>
      </c>
      <c r="E1097" s="96" t="s">
        <v>1561</v>
      </c>
      <c r="F1097" s="96">
        <v>2030.0</v>
      </c>
      <c r="J1097" s="96" t="s">
        <v>1147</v>
      </c>
      <c r="L1097" s="96" t="s">
        <v>1562</v>
      </c>
      <c r="M1097" s="96" t="s">
        <v>1147</v>
      </c>
      <c r="O1097" s="96" t="s">
        <v>1647</v>
      </c>
      <c r="P1097" s="96" t="s">
        <v>1564</v>
      </c>
      <c r="Q1097" s="96" t="s">
        <v>1948</v>
      </c>
      <c r="R1097" s="96" t="s">
        <v>1805</v>
      </c>
      <c r="S1097" s="96" t="s">
        <v>4292</v>
      </c>
      <c r="T1097" s="96" t="s">
        <v>1568</v>
      </c>
    </row>
    <row r="1098" ht="14.25" customHeight="1">
      <c r="A1098" s="96" t="s">
        <v>4293</v>
      </c>
      <c r="D1098" s="96" t="s">
        <v>1355</v>
      </c>
      <c r="J1098" s="96" t="s">
        <v>1147</v>
      </c>
      <c r="L1098" s="96" t="s">
        <v>41</v>
      </c>
      <c r="M1098" s="96" t="s">
        <v>1147</v>
      </c>
      <c r="O1098" s="96" t="s">
        <v>1584</v>
      </c>
      <c r="P1098" s="96" t="s">
        <v>1564</v>
      </c>
      <c r="Q1098" s="96" t="s">
        <v>1580</v>
      </c>
    </row>
    <row r="1099" ht="14.25" customHeight="1">
      <c r="A1099" s="96" t="s">
        <v>4294</v>
      </c>
      <c r="D1099" s="96" t="s">
        <v>1350</v>
      </c>
      <c r="E1099" s="96" t="s">
        <v>1561</v>
      </c>
      <c r="F1099" s="96">
        <v>2030.0</v>
      </c>
      <c r="J1099" s="96" t="s">
        <v>1351</v>
      </c>
      <c r="L1099" s="96" t="s">
        <v>41</v>
      </c>
      <c r="M1099" s="96" t="s">
        <v>1351</v>
      </c>
      <c r="N1099" s="96" t="s">
        <v>1805</v>
      </c>
      <c r="O1099" s="96" t="s">
        <v>1584</v>
      </c>
      <c r="P1099" s="96" t="s">
        <v>1564</v>
      </c>
      <c r="Q1099" s="96" t="s">
        <v>1665</v>
      </c>
      <c r="R1099" s="96" t="s">
        <v>1637</v>
      </c>
      <c r="S1099" s="96" t="s">
        <v>4295</v>
      </c>
      <c r="T1099" s="96" t="s">
        <v>1568</v>
      </c>
    </row>
    <row r="1100" ht="14.25" customHeight="1">
      <c r="A1100" s="96" t="s">
        <v>4296</v>
      </c>
      <c r="D1100" s="96" t="s">
        <v>1350</v>
      </c>
      <c r="E1100" s="96" t="s">
        <v>1561</v>
      </c>
      <c r="F1100" s="96">
        <v>2030.0</v>
      </c>
      <c r="J1100" s="96" t="s">
        <v>1147</v>
      </c>
      <c r="L1100" s="96" t="s">
        <v>1562</v>
      </c>
      <c r="M1100" s="96" t="s">
        <v>1147</v>
      </c>
      <c r="O1100" s="96" t="s">
        <v>1584</v>
      </c>
      <c r="P1100" s="96" t="s">
        <v>1564</v>
      </c>
      <c r="Q1100" s="96" t="s">
        <v>1580</v>
      </c>
      <c r="R1100" s="96" t="s">
        <v>1566</v>
      </c>
      <c r="S1100" s="96" t="s">
        <v>4297</v>
      </c>
      <c r="T1100" s="96" t="s">
        <v>1568</v>
      </c>
    </row>
    <row r="1101" ht="14.25" customHeight="1">
      <c r="A1101" s="96" t="s">
        <v>4298</v>
      </c>
      <c r="D1101" s="96" t="s">
        <v>1355</v>
      </c>
      <c r="J1101" s="96" t="s">
        <v>1351</v>
      </c>
      <c r="L1101" s="96" t="s">
        <v>41</v>
      </c>
      <c r="M1101" s="96" t="s">
        <v>1147</v>
      </c>
      <c r="O1101" s="96" t="s">
        <v>1563</v>
      </c>
      <c r="P1101" s="96" t="s">
        <v>1564</v>
      </c>
      <c r="Q1101" s="96" t="s">
        <v>1820</v>
      </c>
      <c r="R1101" s="96" t="s">
        <v>1605</v>
      </c>
    </row>
    <row r="1102" ht="14.25" customHeight="1">
      <c r="A1102" s="96" t="s">
        <v>4299</v>
      </c>
      <c r="D1102" s="96" t="s">
        <v>1350</v>
      </c>
      <c r="E1102" s="96" t="s">
        <v>1561</v>
      </c>
      <c r="F1102" s="96">
        <v>2030.0</v>
      </c>
      <c r="J1102" s="96" t="s">
        <v>1147</v>
      </c>
      <c r="L1102" s="96" t="s">
        <v>41</v>
      </c>
      <c r="M1102" s="96" t="s">
        <v>1147</v>
      </c>
      <c r="O1102" s="96" t="s">
        <v>1563</v>
      </c>
      <c r="P1102" s="96" t="s">
        <v>1564</v>
      </c>
      <c r="Q1102" s="96" t="s">
        <v>2188</v>
      </c>
      <c r="R1102" s="96" t="s">
        <v>1637</v>
      </c>
      <c r="S1102" s="96" t="s">
        <v>4300</v>
      </c>
      <c r="T1102" s="96" t="s">
        <v>1568</v>
      </c>
    </row>
    <row r="1103" ht="14.25" customHeight="1">
      <c r="A1103" s="96" t="s">
        <v>4301</v>
      </c>
      <c r="D1103" s="96" t="s">
        <v>1350</v>
      </c>
      <c r="E1103" s="96" t="s">
        <v>1561</v>
      </c>
      <c r="F1103" s="96">
        <v>2030.0</v>
      </c>
      <c r="J1103" s="96" t="s">
        <v>1147</v>
      </c>
      <c r="L1103" s="96" t="s">
        <v>1562</v>
      </c>
      <c r="M1103" s="96" t="s">
        <v>1147</v>
      </c>
      <c r="O1103" s="96" t="s">
        <v>1620</v>
      </c>
      <c r="P1103" s="96" t="s">
        <v>1564</v>
      </c>
      <c r="Q1103" s="96" t="s">
        <v>1652</v>
      </c>
      <c r="R1103" s="96" t="s">
        <v>1586</v>
      </c>
      <c r="S1103" s="96" t="s">
        <v>4302</v>
      </c>
      <c r="T1103" s="96" t="s">
        <v>1568</v>
      </c>
    </row>
    <row r="1104" ht="14.25" customHeight="1">
      <c r="A1104" s="96" t="s">
        <v>4303</v>
      </c>
      <c r="C1104" s="96" t="s">
        <v>4304</v>
      </c>
      <c r="D1104" s="96" t="s">
        <v>1350</v>
      </c>
      <c r="E1104" s="96" t="s">
        <v>1561</v>
      </c>
      <c r="F1104" s="96">
        <v>2030.0</v>
      </c>
      <c r="J1104" s="96" t="s">
        <v>1147</v>
      </c>
      <c r="L1104" s="96" t="s">
        <v>1562</v>
      </c>
      <c r="M1104" s="96" t="s">
        <v>1147</v>
      </c>
      <c r="N1104" s="96" t="s">
        <v>2023</v>
      </c>
      <c r="O1104" s="96" t="s">
        <v>1614</v>
      </c>
      <c r="P1104" s="96" t="s">
        <v>1609</v>
      </c>
      <c r="Q1104" s="96" t="s">
        <v>1756</v>
      </c>
      <c r="R1104" s="96" t="s">
        <v>2023</v>
      </c>
      <c r="S1104" s="96" t="s">
        <v>4305</v>
      </c>
      <c r="T1104" s="96" t="s">
        <v>1568</v>
      </c>
    </row>
    <row r="1105" ht="14.25" customHeight="1">
      <c r="A1105" s="96" t="s">
        <v>4306</v>
      </c>
      <c r="D1105" s="96" t="s">
        <v>1350</v>
      </c>
      <c r="E1105" s="96" t="s">
        <v>1561</v>
      </c>
      <c r="F1105" s="96">
        <v>2031.0</v>
      </c>
      <c r="J1105" s="96" t="s">
        <v>1147</v>
      </c>
      <c r="L1105" s="96" t="s">
        <v>41</v>
      </c>
      <c r="M1105" s="96" t="s">
        <v>1147</v>
      </c>
      <c r="O1105" s="96" t="s">
        <v>1684</v>
      </c>
      <c r="P1105" s="96" t="s">
        <v>1564</v>
      </c>
      <c r="Q1105" s="96" t="s">
        <v>1754</v>
      </c>
      <c r="R1105" s="96" t="s">
        <v>1581</v>
      </c>
      <c r="S1105" s="96" t="s">
        <v>4307</v>
      </c>
      <c r="T1105" s="96" t="s">
        <v>1568</v>
      </c>
    </row>
    <row r="1106" ht="14.25" customHeight="1">
      <c r="A1106" s="96" t="s">
        <v>4308</v>
      </c>
      <c r="D1106" s="96" t="s">
        <v>1350</v>
      </c>
      <c r="E1106" s="96" t="s">
        <v>1561</v>
      </c>
      <c r="F1106" s="96">
        <v>2030.0</v>
      </c>
      <c r="J1106" s="96" t="s">
        <v>1147</v>
      </c>
      <c r="L1106" s="96" t="s">
        <v>1562</v>
      </c>
      <c r="M1106" s="96" t="s">
        <v>1147</v>
      </c>
      <c r="O1106" s="96" t="s">
        <v>1584</v>
      </c>
      <c r="P1106" s="96" t="s">
        <v>1564</v>
      </c>
      <c r="Q1106" s="96" t="s">
        <v>1652</v>
      </c>
      <c r="R1106" s="96" t="s">
        <v>1586</v>
      </c>
      <c r="S1106" s="96" t="s">
        <v>4309</v>
      </c>
      <c r="T1106" s="96" t="s">
        <v>1568</v>
      </c>
    </row>
    <row r="1107" ht="14.25" customHeight="1">
      <c r="A1107" s="96" t="s">
        <v>4310</v>
      </c>
      <c r="B1107" s="96" t="s">
        <v>4311</v>
      </c>
      <c r="C1107" s="96" t="s">
        <v>4312</v>
      </c>
      <c r="D1107" s="96" t="s">
        <v>1350</v>
      </c>
      <c r="E1107" s="96" t="s">
        <v>1561</v>
      </c>
      <c r="F1107" s="96">
        <v>2030.0</v>
      </c>
      <c r="J1107" s="96" t="s">
        <v>1351</v>
      </c>
      <c r="L1107" s="96" t="s">
        <v>41</v>
      </c>
      <c r="M1107" s="96" t="s">
        <v>1351</v>
      </c>
      <c r="N1107" s="96" t="s">
        <v>4313</v>
      </c>
      <c r="O1107" s="96" t="s">
        <v>1584</v>
      </c>
      <c r="P1107" s="96" t="s">
        <v>1564</v>
      </c>
      <c r="Q1107" s="96" t="s">
        <v>1604</v>
      </c>
      <c r="R1107" s="96" t="s">
        <v>4314</v>
      </c>
      <c r="S1107" s="96" t="s">
        <v>4315</v>
      </c>
      <c r="T1107" s="96" t="s">
        <v>1568</v>
      </c>
    </row>
    <row r="1108" ht="14.25" customHeight="1">
      <c r="A1108" s="96" t="s">
        <v>4316</v>
      </c>
      <c r="B1108" s="96" t="s">
        <v>4317</v>
      </c>
      <c r="D1108" s="96" t="s">
        <v>1355</v>
      </c>
      <c r="J1108" s="96" t="s">
        <v>1147</v>
      </c>
      <c r="L1108" s="96" t="s">
        <v>41</v>
      </c>
      <c r="M1108" s="96" t="s">
        <v>1147</v>
      </c>
      <c r="O1108" s="96" t="s">
        <v>1741</v>
      </c>
      <c r="P1108" s="96" t="s">
        <v>1564</v>
      </c>
      <c r="Q1108" s="96" t="s">
        <v>1580</v>
      </c>
      <c r="R1108" s="96" t="s">
        <v>1623</v>
      </c>
    </row>
    <row r="1109" ht="14.25" customHeight="1">
      <c r="A1109" s="96" t="s">
        <v>4318</v>
      </c>
      <c r="D1109" s="96" t="s">
        <v>1350</v>
      </c>
      <c r="E1109" s="96" t="s">
        <v>1561</v>
      </c>
      <c r="F1109" s="96">
        <v>2030.0</v>
      </c>
      <c r="J1109" s="96" t="s">
        <v>1147</v>
      </c>
      <c r="L1109" s="96" t="s">
        <v>1562</v>
      </c>
      <c r="M1109" s="96" t="s">
        <v>1147</v>
      </c>
      <c r="O1109" s="96" t="s">
        <v>1578</v>
      </c>
      <c r="P1109" s="96" t="s">
        <v>1579</v>
      </c>
      <c r="Q1109" s="96" t="s">
        <v>1639</v>
      </c>
      <c r="R1109" s="96" t="s">
        <v>1699</v>
      </c>
      <c r="S1109" s="96" t="s">
        <v>4319</v>
      </c>
      <c r="T1109" s="96" t="s">
        <v>1568</v>
      </c>
    </row>
    <row r="1110" ht="14.25" customHeight="1">
      <c r="A1110" s="96" t="s">
        <v>4320</v>
      </c>
      <c r="D1110" s="96" t="s">
        <v>1372</v>
      </c>
      <c r="J1110" s="96" t="s">
        <v>1351</v>
      </c>
      <c r="L1110" s="96" t="s">
        <v>41</v>
      </c>
      <c r="M1110" s="96" t="s">
        <v>1351</v>
      </c>
      <c r="N1110" s="96" t="s">
        <v>1619</v>
      </c>
      <c r="O1110" s="96" t="s">
        <v>1584</v>
      </c>
      <c r="P1110" s="96" t="s">
        <v>1564</v>
      </c>
      <c r="Q1110" s="96" t="s">
        <v>1639</v>
      </c>
      <c r="R1110" s="96" t="s">
        <v>1619</v>
      </c>
    </row>
    <row r="1111" ht="14.25" customHeight="1">
      <c r="A1111" s="96" t="s">
        <v>4321</v>
      </c>
      <c r="D1111" s="96" t="s">
        <v>1350</v>
      </c>
      <c r="E1111" s="96" t="s">
        <v>1561</v>
      </c>
      <c r="F1111" s="96">
        <v>2030.0</v>
      </c>
      <c r="J1111" s="96" t="s">
        <v>1147</v>
      </c>
      <c r="L1111" s="96" t="s">
        <v>1562</v>
      </c>
      <c r="M1111" s="96" t="s">
        <v>1147</v>
      </c>
      <c r="O1111" s="96" t="s">
        <v>1584</v>
      </c>
      <c r="P1111" s="96" t="s">
        <v>1564</v>
      </c>
      <c r="Q1111" s="96" t="s">
        <v>1580</v>
      </c>
      <c r="R1111" s="96" t="s">
        <v>1591</v>
      </c>
      <c r="S1111" s="96" t="s">
        <v>4322</v>
      </c>
      <c r="T1111" s="96" t="s">
        <v>1568</v>
      </c>
    </row>
    <row r="1112" ht="14.25" customHeight="1">
      <c r="A1112" s="96" t="s">
        <v>4323</v>
      </c>
      <c r="B1112" s="96" t="s">
        <v>4324</v>
      </c>
      <c r="C1112" s="96" t="s">
        <v>4325</v>
      </c>
      <c r="D1112" s="96" t="s">
        <v>1350</v>
      </c>
      <c r="E1112" s="96" t="s">
        <v>1561</v>
      </c>
      <c r="F1112" s="96">
        <v>2031.0</v>
      </c>
      <c r="J1112" s="96" t="s">
        <v>1147</v>
      </c>
      <c r="L1112" s="96" t="s">
        <v>41</v>
      </c>
      <c r="M1112" s="96" t="s">
        <v>1351</v>
      </c>
      <c r="N1112" s="96" t="s">
        <v>1903</v>
      </c>
      <c r="O1112" s="96" t="s">
        <v>1741</v>
      </c>
      <c r="P1112" s="96" t="s">
        <v>1564</v>
      </c>
      <c r="Q1112" s="96" t="s">
        <v>1756</v>
      </c>
      <c r="R1112" s="96" t="s">
        <v>1656</v>
      </c>
      <c r="S1112" s="96" t="s">
        <v>4326</v>
      </c>
      <c r="T1112" s="96" t="s">
        <v>1568</v>
      </c>
    </row>
    <row r="1113" ht="14.25" customHeight="1">
      <c r="A1113" s="96" t="s">
        <v>4327</v>
      </c>
      <c r="C1113" s="96" t="s">
        <v>4328</v>
      </c>
      <c r="D1113" s="96" t="s">
        <v>1350</v>
      </c>
      <c r="E1113" s="96" t="s">
        <v>1561</v>
      </c>
      <c r="F1113" s="96">
        <v>2026.0</v>
      </c>
      <c r="J1113" s="96" t="s">
        <v>1351</v>
      </c>
      <c r="L1113" s="96" t="s">
        <v>41</v>
      </c>
      <c r="M1113" s="96" t="s">
        <v>1351</v>
      </c>
      <c r="N1113" s="96" t="s">
        <v>2098</v>
      </c>
      <c r="O1113" s="96" t="s">
        <v>1647</v>
      </c>
      <c r="P1113" s="96" t="s">
        <v>1564</v>
      </c>
      <c r="Q1113" s="96" t="s">
        <v>1593</v>
      </c>
      <c r="R1113" s="96" t="s">
        <v>1690</v>
      </c>
      <c r="S1113" s="96" t="s">
        <v>4329</v>
      </c>
      <c r="T1113" s="96" t="s">
        <v>1568</v>
      </c>
    </row>
    <row r="1114" ht="14.25" customHeight="1">
      <c r="A1114" s="96" t="s">
        <v>4330</v>
      </c>
      <c r="D1114" s="96" t="s">
        <v>1350</v>
      </c>
      <c r="E1114" s="96" t="s">
        <v>1561</v>
      </c>
      <c r="F1114" s="96" t="s">
        <v>1628</v>
      </c>
      <c r="J1114" s="96" t="s">
        <v>1147</v>
      </c>
      <c r="L1114" s="96" t="s">
        <v>41</v>
      </c>
      <c r="M1114" s="96" t="s">
        <v>1147</v>
      </c>
      <c r="O1114" s="96" t="s">
        <v>1584</v>
      </c>
      <c r="P1114" s="96" t="s">
        <v>1564</v>
      </c>
      <c r="Q1114" s="96" t="s">
        <v>1580</v>
      </c>
      <c r="R1114" s="96" t="s">
        <v>1586</v>
      </c>
      <c r="S1114" s="96" t="s">
        <v>4331</v>
      </c>
      <c r="T1114" s="96" t="s">
        <v>1568</v>
      </c>
      <c r="U1114" s="96" t="s">
        <v>1742</v>
      </c>
    </row>
    <row r="1115" ht="14.25" customHeight="1">
      <c r="A1115" s="96" t="s">
        <v>4332</v>
      </c>
      <c r="D1115" s="96" t="s">
        <v>1350</v>
      </c>
      <c r="E1115" s="96" t="s">
        <v>1561</v>
      </c>
      <c r="F1115" s="96">
        <v>2030.0</v>
      </c>
      <c r="J1115" s="96" t="s">
        <v>1147</v>
      </c>
      <c r="L1115" s="96" t="s">
        <v>1562</v>
      </c>
      <c r="M1115" s="96" t="s">
        <v>1147</v>
      </c>
      <c r="O1115" s="96" t="s">
        <v>2792</v>
      </c>
      <c r="P1115" s="96" t="s">
        <v>1609</v>
      </c>
      <c r="Q1115" s="96" t="s">
        <v>1639</v>
      </c>
      <c r="R1115" s="96" t="s">
        <v>1586</v>
      </c>
      <c r="S1115" s="96" t="s">
        <v>4333</v>
      </c>
      <c r="T1115" s="96" t="s">
        <v>1568</v>
      </c>
    </row>
    <row r="1116" ht="14.25" customHeight="1">
      <c r="A1116" s="96" t="s">
        <v>4334</v>
      </c>
      <c r="D1116" s="96" t="s">
        <v>1350</v>
      </c>
      <c r="E1116" s="96" t="s">
        <v>1561</v>
      </c>
      <c r="F1116" s="96">
        <v>2030.0</v>
      </c>
      <c r="J1116" s="96" t="s">
        <v>1147</v>
      </c>
      <c r="L1116" s="96" t="s">
        <v>1562</v>
      </c>
      <c r="M1116" s="96" t="s">
        <v>1147</v>
      </c>
      <c r="O1116" s="96" t="s">
        <v>1578</v>
      </c>
      <c r="P1116" s="96" t="s">
        <v>1579</v>
      </c>
      <c r="Q1116" s="96" t="s">
        <v>1610</v>
      </c>
      <c r="R1116" s="96" t="s">
        <v>1656</v>
      </c>
      <c r="S1116" s="96" t="s">
        <v>4335</v>
      </c>
      <c r="T1116" s="96" t="s">
        <v>1568</v>
      </c>
    </row>
    <row r="1117" ht="14.25" customHeight="1">
      <c r="A1117" s="96" t="s">
        <v>4336</v>
      </c>
      <c r="B1117" s="96" t="s">
        <v>4337</v>
      </c>
      <c r="C1117" s="96" t="s">
        <v>4338</v>
      </c>
      <c r="D1117" s="96" t="s">
        <v>1350</v>
      </c>
      <c r="E1117" s="96" t="s">
        <v>1570</v>
      </c>
      <c r="F1117" s="96">
        <v>2030.0</v>
      </c>
      <c r="J1117" s="96" t="s">
        <v>1147</v>
      </c>
      <c r="L1117" s="96" t="s">
        <v>41</v>
      </c>
      <c r="M1117" s="96" t="s">
        <v>1147</v>
      </c>
      <c r="O1117" s="96" t="s">
        <v>1741</v>
      </c>
      <c r="P1117" s="96" t="s">
        <v>1564</v>
      </c>
      <c r="Q1117" s="96" t="s">
        <v>2015</v>
      </c>
      <c r="R1117" s="96" t="s">
        <v>2023</v>
      </c>
      <c r="S1117" s="96" t="s">
        <v>4339</v>
      </c>
      <c r="T1117" s="96" t="s">
        <v>1576</v>
      </c>
    </row>
    <row r="1118" ht="14.25" customHeight="1">
      <c r="A1118" s="96" t="s">
        <v>4340</v>
      </c>
      <c r="D1118" s="96" t="s">
        <v>1355</v>
      </c>
      <c r="J1118" s="96" t="s">
        <v>1351</v>
      </c>
      <c r="L1118" s="96" t="s">
        <v>41</v>
      </c>
      <c r="M1118" s="96" t="s">
        <v>1351</v>
      </c>
      <c r="N1118" s="96" t="s">
        <v>1841</v>
      </c>
      <c r="O1118" s="96" t="s">
        <v>1893</v>
      </c>
      <c r="P1118" s="96" t="s">
        <v>1603</v>
      </c>
      <c r="Q1118" s="96" t="s">
        <v>1590</v>
      </c>
      <c r="R1118" s="96" t="s">
        <v>1841</v>
      </c>
    </row>
    <row r="1119" ht="14.25" customHeight="1">
      <c r="A1119" s="96" t="s">
        <v>4341</v>
      </c>
      <c r="B1119" s="96" t="s">
        <v>4342</v>
      </c>
      <c r="C1119" s="96" t="s">
        <v>4343</v>
      </c>
      <c r="D1119" s="96" t="s">
        <v>1350</v>
      </c>
      <c r="E1119" s="96" t="s">
        <v>1570</v>
      </c>
      <c r="F1119" s="96">
        <v>2030.0</v>
      </c>
      <c r="J1119" s="96" t="s">
        <v>1147</v>
      </c>
      <c r="L1119" s="96" t="s">
        <v>41</v>
      </c>
      <c r="M1119" s="96" t="s">
        <v>1147</v>
      </c>
      <c r="O1119" s="96" t="s">
        <v>1578</v>
      </c>
      <c r="P1119" s="96" t="s">
        <v>1579</v>
      </c>
      <c r="Q1119" s="96" t="s">
        <v>1655</v>
      </c>
      <c r="R1119" s="96" t="s">
        <v>2098</v>
      </c>
      <c r="S1119" s="96" t="s">
        <v>4344</v>
      </c>
      <c r="T1119" s="96" t="s">
        <v>1576</v>
      </c>
    </row>
    <row r="1120" ht="14.25" customHeight="1">
      <c r="A1120" s="96" t="s">
        <v>4345</v>
      </c>
      <c r="B1120" s="96" t="s">
        <v>4346</v>
      </c>
      <c r="C1120" s="96" t="s">
        <v>4347</v>
      </c>
      <c r="D1120" s="96" t="s">
        <v>1350</v>
      </c>
      <c r="E1120" s="96" t="s">
        <v>1561</v>
      </c>
      <c r="F1120" s="96" t="s">
        <v>1628</v>
      </c>
      <c r="J1120" s="96" t="s">
        <v>1147</v>
      </c>
      <c r="L1120" s="96" t="s">
        <v>41</v>
      </c>
      <c r="M1120" s="96" t="s">
        <v>1147</v>
      </c>
      <c r="O1120" s="96" t="s">
        <v>1717</v>
      </c>
      <c r="P1120" s="96" t="s">
        <v>1609</v>
      </c>
      <c r="Q1120" s="96" t="s">
        <v>1862</v>
      </c>
      <c r="R1120" s="96" t="s">
        <v>1637</v>
      </c>
      <c r="S1120" s="96" t="s">
        <v>4348</v>
      </c>
      <c r="T1120" s="96" t="s">
        <v>1568</v>
      </c>
    </row>
    <row r="1121" ht="14.25" customHeight="1">
      <c r="A1121" s="96" t="s">
        <v>4349</v>
      </c>
      <c r="D1121" s="96" t="s">
        <v>1350</v>
      </c>
      <c r="E1121" s="96" t="s">
        <v>1561</v>
      </c>
      <c r="F1121" s="96">
        <v>2030.0</v>
      </c>
      <c r="J1121" s="96" t="s">
        <v>1147</v>
      </c>
      <c r="L1121" s="96" t="s">
        <v>1562</v>
      </c>
      <c r="M1121" s="96" t="s">
        <v>1147</v>
      </c>
      <c r="O1121" s="96" t="s">
        <v>1717</v>
      </c>
      <c r="P1121" s="96" t="s">
        <v>1609</v>
      </c>
      <c r="Q1121" s="96" t="s">
        <v>1585</v>
      </c>
      <c r="R1121" s="96" t="s">
        <v>1644</v>
      </c>
      <c r="S1121" s="96" t="s">
        <v>4350</v>
      </c>
      <c r="T1121" s="96" t="s">
        <v>1568</v>
      </c>
    </row>
    <row r="1122" ht="14.25" customHeight="1">
      <c r="A1122" s="96" t="s">
        <v>4351</v>
      </c>
      <c r="C1122" s="96" t="s">
        <v>4352</v>
      </c>
      <c r="D1122" s="96" t="s">
        <v>1355</v>
      </c>
      <c r="J1122" s="96" t="s">
        <v>1351</v>
      </c>
      <c r="L1122" s="96" t="s">
        <v>1629</v>
      </c>
      <c r="M1122" s="96" t="s">
        <v>1147</v>
      </c>
      <c r="O1122" s="96" t="s">
        <v>1647</v>
      </c>
      <c r="P1122" s="96" t="s">
        <v>1564</v>
      </c>
      <c r="Q1122" s="96" t="s">
        <v>1630</v>
      </c>
      <c r="R1122" s="96" t="s">
        <v>1805</v>
      </c>
    </row>
    <row r="1123" ht="14.25" customHeight="1">
      <c r="A1123" s="96" t="s">
        <v>4353</v>
      </c>
      <c r="D1123" s="96" t="s">
        <v>1350</v>
      </c>
      <c r="E1123" s="96" t="s">
        <v>1561</v>
      </c>
      <c r="F1123" s="96">
        <v>2030.0</v>
      </c>
      <c r="J1123" s="96" t="s">
        <v>1147</v>
      </c>
      <c r="L1123" s="96" t="s">
        <v>1562</v>
      </c>
      <c r="M1123" s="96" t="s">
        <v>1147</v>
      </c>
      <c r="O1123" s="96" t="s">
        <v>1717</v>
      </c>
      <c r="P1123" s="96" t="s">
        <v>1609</v>
      </c>
      <c r="Q1123" s="96" t="s">
        <v>1585</v>
      </c>
      <c r="R1123" s="96" t="s">
        <v>1566</v>
      </c>
      <c r="S1123" s="96" t="s">
        <v>4354</v>
      </c>
      <c r="T1123" s="96" t="s">
        <v>1568</v>
      </c>
    </row>
    <row r="1124" ht="14.25" customHeight="1">
      <c r="A1124" s="96" t="s">
        <v>4355</v>
      </c>
      <c r="B1124" s="96" t="s">
        <v>4356</v>
      </c>
      <c r="C1124" s="96" t="s">
        <v>4357</v>
      </c>
      <c r="D1124" s="96" t="s">
        <v>1350</v>
      </c>
      <c r="E1124" s="96" t="s">
        <v>1570</v>
      </c>
      <c r="F1124" s="96">
        <v>2030.0</v>
      </c>
      <c r="J1124" s="96" t="s">
        <v>1351</v>
      </c>
      <c r="L1124" s="96" t="s">
        <v>41</v>
      </c>
      <c r="M1124" s="96" t="s">
        <v>1351</v>
      </c>
      <c r="N1124" s="96" t="s">
        <v>1619</v>
      </c>
      <c r="O1124" s="96" t="s">
        <v>1584</v>
      </c>
      <c r="P1124" s="96" t="s">
        <v>1564</v>
      </c>
      <c r="Q1124" s="96" t="s">
        <v>1585</v>
      </c>
      <c r="R1124" s="96" t="s">
        <v>1589</v>
      </c>
      <c r="S1124" s="96" t="s">
        <v>4358</v>
      </c>
      <c r="T1124" s="96" t="s">
        <v>1576</v>
      </c>
    </row>
    <row r="1125" ht="14.25" customHeight="1">
      <c r="A1125" s="96" t="s">
        <v>4359</v>
      </c>
      <c r="D1125" s="96" t="s">
        <v>1350</v>
      </c>
      <c r="E1125" s="96" t="s">
        <v>1561</v>
      </c>
      <c r="F1125" s="96" t="s">
        <v>1786</v>
      </c>
      <c r="J1125" s="96" t="s">
        <v>1147</v>
      </c>
      <c r="L1125" s="96" t="s">
        <v>1629</v>
      </c>
      <c r="M1125" s="96" t="s">
        <v>1147</v>
      </c>
      <c r="O1125" s="96" t="s">
        <v>1584</v>
      </c>
      <c r="P1125" s="96" t="s">
        <v>1564</v>
      </c>
      <c r="Q1125" s="96" t="s">
        <v>1630</v>
      </c>
      <c r="R1125" s="96" t="s">
        <v>1757</v>
      </c>
      <c r="S1125" s="96" t="s">
        <v>4360</v>
      </c>
      <c r="T1125" s="96" t="s">
        <v>1568</v>
      </c>
    </row>
    <row r="1126" ht="14.25" customHeight="1">
      <c r="A1126" s="96" t="s">
        <v>4361</v>
      </c>
      <c r="B1126" s="96" t="s">
        <v>4362</v>
      </c>
      <c r="C1126" s="96" t="s">
        <v>4363</v>
      </c>
      <c r="D1126" s="96" t="s">
        <v>1350</v>
      </c>
      <c r="E1126" s="96" t="s">
        <v>1561</v>
      </c>
      <c r="F1126" s="96" t="s">
        <v>4364</v>
      </c>
      <c r="G1126" s="96" t="s">
        <v>1350</v>
      </c>
      <c r="H1126" s="96" t="s">
        <v>1561</v>
      </c>
      <c r="I1126" s="96" t="s">
        <v>1403</v>
      </c>
      <c r="J1126" s="96" t="s">
        <v>1351</v>
      </c>
      <c r="K1126" s="96" t="s">
        <v>1403</v>
      </c>
      <c r="L1126" s="96" t="s">
        <v>41</v>
      </c>
      <c r="M1126" s="96" t="s">
        <v>1351</v>
      </c>
      <c r="N1126" s="96" t="s">
        <v>2363</v>
      </c>
      <c r="O1126" s="96" t="s">
        <v>1584</v>
      </c>
      <c r="P1126" s="96" t="s">
        <v>1564</v>
      </c>
      <c r="Q1126" s="96" t="s">
        <v>1675</v>
      </c>
      <c r="R1126" s="96" t="s">
        <v>1690</v>
      </c>
      <c r="S1126" s="96" t="s">
        <v>4365</v>
      </c>
      <c r="T1126" s="96" t="s">
        <v>1568</v>
      </c>
    </row>
    <row r="1127" ht="14.25" customHeight="1">
      <c r="A1127" s="96" t="s">
        <v>4366</v>
      </c>
      <c r="B1127" s="96" t="s">
        <v>4367</v>
      </c>
      <c r="C1127" s="96" t="s">
        <v>4368</v>
      </c>
      <c r="D1127" s="96" t="s">
        <v>1350</v>
      </c>
      <c r="E1127" s="96" t="s">
        <v>1561</v>
      </c>
      <c r="F1127" s="96">
        <v>2030.0</v>
      </c>
      <c r="J1127" s="96" t="s">
        <v>1147</v>
      </c>
      <c r="L1127" s="96" t="s">
        <v>41</v>
      </c>
      <c r="M1127" s="96" t="s">
        <v>1351</v>
      </c>
      <c r="N1127" s="96" t="s">
        <v>1666</v>
      </c>
      <c r="O1127" s="96" t="s">
        <v>1703</v>
      </c>
      <c r="P1127" s="96" t="s">
        <v>1564</v>
      </c>
      <c r="Q1127" s="96" t="s">
        <v>1580</v>
      </c>
      <c r="R1127" s="96" t="s">
        <v>1644</v>
      </c>
      <c r="S1127" s="96" t="s">
        <v>4369</v>
      </c>
      <c r="T1127" s="96" t="s">
        <v>1568</v>
      </c>
    </row>
    <row r="1128" ht="14.25" customHeight="1">
      <c r="A1128" s="96" t="s">
        <v>4370</v>
      </c>
      <c r="D1128" s="96" t="s">
        <v>1350</v>
      </c>
      <c r="E1128" s="96" t="s">
        <v>1561</v>
      </c>
      <c r="F1128" s="96">
        <v>2030.0</v>
      </c>
      <c r="G1128" s="96" t="s">
        <v>1350</v>
      </c>
      <c r="H1128" s="96" t="s">
        <v>1561</v>
      </c>
      <c r="I1128" s="96">
        <v>2050.0</v>
      </c>
      <c r="J1128" s="96" t="s">
        <v>1351</v>
      </c>
      <c r="K1128" s="96">
        <v>2050.0</v>
      </c>
      <c r="L1128" s="96" t="s">
        <v>1562</v>
      </c>
      <c r="M1128" s="96" t="s">
        <v>1351</v>
      </c>
      <c r="N1128" s="96" t="s">
        <v>1623</v>
      </c>
      <c r="O1128" s="96" t="s">
        <v>1647</v>
      </c>
      <c r="P1128" s="96" t="s">
        <v>1564</v>
      </c>
      <c r="Q1128" s="96" t="s">
        <v>1590</v>
      </c>
      <c r="R1128" s="96" t="s">
        <v>1623</v>
      </c>
      <c r="S1128" s="96" t="s">
        <v>4371</v>
      </c>
      <c r="T1128" s="96" t="s">
        <v>1568</v>
      </c>
    </row>
    <row r="1129" ht="14.25" customHeight="1">
      <c r="A1129" s="96" t="s">
        <v>4372</v>
      </c>
      <c r="D1129" s="96" t="s">
        <v>1350</v>
      </c>
      <c r="E1129" s="96" t="s">
        <v>1561</v>
      </c>
      <c r="F1129" s="96">
        <v>2030.0</v>
      </c>
      <c r="J1129" s="96" t="s">
        <v>1147</v>
      </c>
      <c r="L1129" s="96" t="s">
        <v>41</v>
      </c>
      <c r="M1129" s="96" t="s">
        <v>1351</v>
      </c>
      <c r="N1129" s="96" t="s">
        <v>2256</v>
      </c>
      <c r="O1129" s="96" t="s">
        <v>1584</v>
      </c>
      <c r="P1129" s="96" t="s">
        <v>1564</v>
      </c>
      <c r="Q1129" s="96" t="s">
        <v>1580</v>
      </c>
      <c r="R1129" s="96" t="s">
        <v>1690</v>
      </c>
      <c r="S1129" s="96" t="s">
        <v>4373</v>
      </c>
      <c r="T1129" s="96" t="s">
        <v>1568</v>
      </c>
    </row>
    <row r="1130" ht="14.25" customHeight="1">
      <c r="A1130" s="96" t="s">
        <v>4374</v>
      </c>
      <c r="D1130" s="96" t="s">
        <v>1355</v>
      </c>
      <c r="J1130" s="96" t="s">
        <v>1351</v>
      </c>
      <c r="L1130" s="96" t="s">
        <v>41</v>
      </c>
      <c r="M1130" s="96" t="s">
        <v>1147</v>
      </c>
      <c r="O1130" s="96" t="s">
        <v>1584</v>
      </c>
      <c r="P1130" s="96" t="s">
        <v>1564</v>
      </c>
      <c r="Q1130" s="96" t="s">
        <v>1590</v>
      </c>
      <c r="R1130" s="96" t="s">
        <v>1699</v>
      </c>
    </row>
    <row r="1131" ht="14.25" customHeight="1">
      <c r="A1131" s="96" t="s">
        <v>4375</v>
      </c>
      <c r="D1131" s="96" t="s">
        <v>1355</v>
      </c>
      <c r="J1131" s="96" t="s">
        <v>1351</v>
      </c>
      <c r="L1131" s="96" t="s">
        <v>41</v>
      </c>
      <c r="M1131" s="96" t="s">
        <v>1147</v>
      </c>
      <c r="O1131" s="96" t="s">
        <v>1845</v>
      </c>
      <c r="P1131" s="96" t="s">
        <v>1564</v>
      </c>
      <c r="Q1131" s="96" t="s">
        <v>2015</v>
      </c>
      <c r="R1131" s="96" t="s">
        <v>1699</v>
      </c>
    </row>
    <row r="1132" ht="14.25" customHeight="1">
      <c r="A1132" s="96" t="s">
        <v>4376</v>
      </c>
      <c r="D1132" s="96" t="s">
        <v>1355</v>
      </c>
      <c r="J1132" s="96" t="s">
        <v>1351</v>
      </c>
      <c r="L1132" s="96" t="s">
        <v>41</v>
      </c>
      <c r="M1132" s="96" t="s">
        <v>1351</v>
      </c>
      <c r="N1132" s="96" t="s">
        <v>1656</v>
      </c>
      <c r="O1132" s="96" t="s">
        <v>1684</v>
      </c>
      <c r="P1132" s="96" t="s">
        <v>1564</v>
      </c>
      <c r="Q1132" s="96" t="s">
        <v>2188</v>
      </c>
      <c r="R1132" s="96" t="s">
        <v>1656</v>
      </c>
    </row>
    <row r="1133" ht="14.25" customHeight="1">
      <c r="A1133" s="96" t="s">
        <v>4377</v>
      </c>
      <c r="D1133" s="96" t="s">
        <v>1350</v>
      </c>
      <c r="E1133" s="96" t="s">
        <v>1561</v>
      </c>
      <c r="F1133" s="96" t="s">
        <v>4378</v>
      </c>
      <c r="G1133" s="96" t="s">
        <v>1350</v>
      </c>
      <c r="H1133" s="96" t="s">
        <v>1561</v>
      </c>
      <c r="I1133" s="96" t="s">
        <v>1366</v>
      </c>
      <c r="J1133" s="96" t="s">
        <v>1351</v>
      </c>
      <c r="K1133" s="96" t="s">
        <v>1366</v>
      </c>
      <c r="L1133" s="96" t="s">
        <v>41</v>
      </c>
      <c r="M1133" s="96" t="s">
        <v>1351</v>
      </c>
      <c r="N1133" s="96" t="s">
        <v>3066</v>
      </c>
      <c r="O1133" s="96" t="s">
        <v>1584</v>
      </c>
      <c r="P1133" s="96" t="s">
        <v>1564</v>
      </c>
      <c r="Q1133" s="96" t="s">
        <v>1580</v>
      </c>
      <c r="R1133" s="96" t="s">
        <v>1623</v>
      </c>
      <c r="S1133" s="96" t="s">
        <v>4379</v>
      </c>
      <c r="T1133" s="96" t="s">
        <v>1568</v>
      </c>
    </row>
    <row r="1134" ht="14.25" customHeight="1">
      <c r="A1134" s="96" t="s">
        <v>4380</v>
      </c>
      <c r="B1134" s="96" t="s">
        <v>4381</v>
      </c>
      <c r="C1134" s="96" t="s">
        <v>4382</v>
      </c>
      <c r="D1134" s="96" t="s">
        <v>1350</v>
      </c>
      <c r="E1134" s="96" t="s">
        <v>1561</v>
      </c>
      <c r="F1134" s="96">
        <v>2030.0</v>
      </c>
      <c r="G1134" s="96" t="s">
        <v>1350</v>
      </c>
      <c r="H1134" s="96" t="s">
        <v>1561</v>
      </c>
      <c r="I1134" s="96">
        <v>2050.0</v>
      </c>
      <c r="J1134" s="96" t="s">
        <v>1351</v>
      </c>
      <c r="K1134" s="96">
        <v>2050.0</v>
      </c>
      <c r="L1134" s="96" t="s">
        <v>41</v>
      </c>
      <c r="M1134" s="96" t="s">
        <v>1351</v>
      </c>
      <c r="N1134" s="96" t="s">
        <v>1619</v>
      </c>
      <c r="O1134" s="96" t="s">
        <v>3128</v>
      </c>
      <c r="P1134" s="96" t="s">
        <v>1609</v>
      </c>
      <c r="Q1134" s="96" t="s">
        <v>2352</v>
      </c>
      <c r="R1134" s="96" t="s">
        <v>1594</v>
      </c>
      <c r="S1134" s="96" t="s">
        <v>4383</v>
      </c>
      <c r="T1134" s="96" t="s">
        <v>1568</v>
      </c>
    </row>
    <row r="1135" ht="14.25" customHeight="1">
      <c r="A1135" s="96" t="s">
        <v>4384</v>
      </c>
      <c r="D1135" s="96" t="s">
        <v>1355</v>
      </c>
      <c r="J1135" s="96" t="s">
        <v>1147</v>
      </c>
      <c r="L1135" s="96" t="s">
        <v>41</v>
      </c>
      <c r="M1135" s="96" t="s">
        <v>1147</v>
      </c>
      <c r="O1135" s="96" t="s">
        <v>1717</v>
      </c>
      <c r="P1135" s="96" t="s">
        <v>1609</v>
      </c>
      <c r="Q1135" s="96" t="s">
        <v>1754</v>
      </c>
      <c r="R1135" s="96" t="s">
        <v>1566</v>
      </c>
    </row>
    <row r="1136" ht="14.25" customHeight="1">
      <c r="A1136" s="96" t="s">
        <v>4385</v>
      </c>
      <c r="D1136" s="96" t="s">
        <v>1350</v>
      </c>
      <c r="E1136" s="96" t="s">
        <v>1561</v>
      </c>
      <c r="F1136" s="96">
        <v>2030.0</v>
      </c>
      <c r="G1136" s="96" t="s">
        <v>1350</v>
      </c>
      <c r="H1136" s="96" t="s">
        <v>1561</v>
      </c>
      <c r="I1136" s="96">
        <v>2040.0</v>
      </c>
      <c r="J1136" s="96" t="s">
        <v>1351</v>
      </c>
      <c r="K1136" s="96">
        <v>2040.0</v>
      </c>
      <c r="L1136" s="96" t="s">
        <v>1562</v>
      </c>
      <c r="M1136" s="96" t="s">
        <v>1147</v>
      </c>
      <c r="O1136" s="96" t="s">
        <v>1584</v>
      </c>
      <c r="P1136" s="96" t="s">
        <v>1564</v>
      </c>
      <c r="Q1136" s="96" t="s">
        <v>1585</v>
      </c>
      <c r="R1136" s="96" t="s">
        <v>1631</v>
      </c>
      <c r="S1136" s="96" t="s">
        <v>4386</v>
      </c>
      <c r="T1136" s="96" t="s">
        <v>1568</v>
      </c>
    </row>
    <row r="1137" ht="14.25" customHeight="1">
      <c r="A1137" s="96" t="s">
        <v>4387</v>
      </c>
      <c r="C1137" s="96" t="s">
        <v>4388</v>
      </c>
      <c r="D1137" s="96" t="s">
        <v>1355</v>
      </c>
      <c r="J1137" s="96" t="s">
        <v>1351</v>
      </c>
      <c r="L1137" s="96" t="s">
        <v>41</v>
      </c>
      <c r="M1137" s="96" t="s">
        <v>1351</v>
      </c>
      <c r="N1137" s="96" t="s">
        <v>1574</v>
      </c>
      <c r="O1137" s="96" t="s">
        <v>1684</v>
      </c>
      <c r="P1137" s="96" t="s">
        <v>1564</v>
      </c>
      <c r="Q1137" s="96" t="s">
        <v>1580</v>
      </c>
      <c r="R1137" s="96" t="s">
        <v>1574</v>
      </c>
    </row>
    <row r="1138" ht="14.25" customHeight="1">
      <c r="A1138" s="96" t="s">
        <v>4389</v>
      </c>
      <c r="D1138" s="96" t="s">
        <v>1350</v>
      </c>
      <c r="E1138" s="96" t="s">
        <v>1561</v>
      </c>
      <c r="F1138" s="96">
        <v>2030.0</v>
      </c>
      <c r="J1138" s="96" t="s">
        <v>1147</v>
      </c>
      <c r="L1138" s="96" t="s">
        <v>1562</v>
      </c>
      <c r="M1138" s="96" t="s">
        <v>1147</v>
      </c>
      <c r="O1138" s="96" t="s">
        <v>1578</v>
      </c>
      <c r="P1138" s="96" t="s">
        <v>1579</v>
      </c>
      <c r="Q1138" s="96" t="s">
        <v>1610</v>
      </c>
      <c r="R1138" s="96" t="s">
        <v>1621</v>
      </c>
      <c r="S1138" s="96" t="s">
        <v>4390</v>
      </c>
      <c r="T1138" s="96" t="s">
        <v>1568</v>
      </c>
    </row>
    <row r="1139" ht="14.25" customHeight="1">
      <c r="A1139" s="96" t="s">
        <v>4391</v>
      </c>
      <c r="D1139" s="96" t="s">
        <v>1350</v>
      </c>
      <c r="E1139" s="96" t="s">
        <v>1561</v>
      </c>
      <c r="F1139" s="96">
        <v>2030.0</v>
      </c>
      <c r="J1139" s="96" t="s">
        <v>1147</v>
      </c>
      <c r="L1139" s="96" t="s">
        <v>1562</v>
      </c>
      <c r="M1139" s="96" t="s">
        <v>1147</v>
      </c>
      <c r="O1139" s="96" t="s">
        <v>1578</v>
      </c>
      <c r="P1139" s="96" t="s">
        <v>1579</v>
      </c>
      <c r="Q1139" s="96" t="s">
        <v>1580</v>
      </c>
      <c r="R1139" s="96" t="s">
        <v>1637</v>
      </c>
      <c r="S1139" s="96" t="s">
        <v>4392</v>
      </c>
    </row>
    <row r="1140" ht="14.25" customHeight="1">
      <c r="A1140" s="96" t="s">
        <v>4393</v>
      </c>
      <c r="B1140" s="96" t="s">
        <v>4394</v>
      </c>
      <c r="C1140" s="96" t="s">
        <v>4395</v>
      </c>
      <c r="D1140" s="96" t="s">
        <v>1350</v>
      </c>
      <c r="E1140" s="96" t="s">
        <v>1570</v>
      </c>
      <c r="F1140" s="96">
        <v>2030.0</v>
      </c>
      <c r="J1140" s="96" t="s">
        <v>1147</v>
      </c>
      <c r="L1140" s="96" t="s">
        <v>41</v>
      </c>
      <c r="M1140" s="96" t="s">
        <v>1147</v>
      </c>
      <c r="O1140" s="96" t="s">
        <v>1684</v>
      </c>
      <c r="P1140" s="96" t="s">
        <v>1564</v>
      </c>
      <c r="Q1140" s="96" t="s">
        <v>1862</v>
      </c>
      <c r="R1140" s="96" t="s">
        <v>1623</v>
      </c>
      <c r="S1140" s="96" t="s">
        <v>4396</v>
      </c>
      <c r="T1140" s="96" t="s">
        <v>1576</v>
      </c>
    </row>
    <row r="1141" ht="14.25" customHeight="1">
      <c r="A1141" s="96" t="s">
        <v>4397</v>
      </c>
      <c r="D1141" s="96" t="s">
        <v>1350</v>
      </c>
      <c r="E1141" s="96" t="s">
        <v>1561</v>
      </c>
      <c r="F1141" s="96">
        <v>2030.0</v>
      </c>
      <c r="J1141" s="96" t="s">
        <v>1147</v>
      </c>
      <c r="L1141" s="96" t="s">
        <v>1562</v>
      </c>
      <c r="M1141" s="96" t="s">
        <v>1147</v>
      </c>
      <c r="O1141" s="96" t="s">
        <v>1647</v>
      </c>
      <c r="P1141" s="96" t="s">
        <v>1564</v>
      </c>
      <c r="Q1141" s="96" t="s">
        <v>1585</v>
      </c>
      <c r="R1141" s="96" t="s">
        <v>1637</v>
      </c>
      <c r="S1141" s="96" t="s">
        <v>4398</v>
      </c>
      <c r="T1141" s="96" t="s">
        <v>1568</v>
      </c>
    </row>
    <row r="1142" ht="14.25" customHeight="1">
      <c r="A1142" s="96" t="s">
        <v>4399</v>
      </c>
      <c r="D1142" s="96" t="s">
        <v>1350</v>
      </c>
      <c r="E1142" s="96" t="s">
        <v>1561</v>
      </c>
      <c r="F1142" s="96">
        <v>2030.0</v>
      </c>
      <c r="G1142" s="96" t="s">
        <v>1350</v>
      </c>
      <c r="H1142" s="96" t="s">
        <v>1561</v>
      </c>
      <c r="I1142" s="96">
        <v>2030.0</v>
      </c>
      <c r="J1142" s="96" t="s">
        <v>1351</v>
      </c>
      <c r="K1142" s="96">
        <v>2030.0</v>
      </c>
      <c r="L1142" s="96" t="s">
        <v>1562</v>
      </c>
      <c r="M1142" s="96" t="s">
        <v>1147</v>
      </c>
      <c r="O1142" s="96" t="s">
        <v>1584</v>
      </c>
      <c r="P1142" s="96" t="s">
        <v>1564</v>
      </c>
      <c r="Q1142" s="96" t="s">
        <v>1639</v>
      </c>
      <c r="R1142" s="96" t="s">
        <v>1615</v>
      </c>
      <c r="S1142" s="96" t="s">
        <v>4400</v>
      </c>
      <c r="T1142" s="96" t="s">
        <v>1568</v>
      </c>
    </row>
    <row r="1143" ht="14.25" customHeight="1">
      <c r="A1143" s="96" t="s">
        <v>4401</v>
      </c>
      <c r="D1143" s="96" t="s">
        <v>1350</v>
      </c>
      <c r="E1143" s="96" t="s">
        <v>1561</v>
      </c>
      <c r="F1143" s="96">
        <v>2030.0</v>
      </c>
      <c r="J1143" s="96" t="s">
        <v>1147</v>
      </c>
      <c r="L1143" s="96" t="s">
        <v>1562</v>
      </c>
      <c r="M1143" s="96" t="s">
        <v>1147</v>
      </c>
      <c r="O1143" s="96" t="s">
        <v>1893</v>
      </c>
      <c r="P1143" s="96" t="s">
        <v>1603</v>
      </c>
      <c r="Q1143" s="96" t="s">
        <v>1580</v>
      </c>
      <c r="R1143" s="96" t="s">
        <v>1793</v>
      </c>
      <c r="S1143" s="96" t="s">
        <v>4402</v>
      </c>
      <c r="T1143" s="96" t="s">
        <v>1568</v>
      </c>
    </row>
    <row r="1144" ht="14.25" customHeight="1">
      <c r="A1144" s="96" t="s">
        <v>4403</v>
      </c>
      <c r="D1144" s="96" t="s">
        <v>1355</v>
      </c>
      <c r="J1144" s="96" t="s">
        <v>1351</v>
      </c>
      <c r="L1144" s="96" t="s">
        <v>41</v>
      </c>
      <c r="M1144" s="96" t="s">
        <v>1351</v>
      </c>
      <c r="N1144" s="96" t="s">
        <v>1623</v>
      </c>
      <c r="O1144" s="96" t="s">
        <v>1791</v>
      </c>
      <c r="P1144" s="96" t="s">
        <v>1609</v>
      </c>
      <c r="Q1144" s="96" t="s">
        <v>2015</v>
      </c>
      <c r="R1144" s="96" t="s">
        <v>1623</v>
      </c>
    </row>
    <row r="1145" ht="14.25" customHeight="1">
      <c r="A1145" s="96" t="s">
        <v>4404</v>
      </c>
      <c r="B1145" s="96" t="s">
        <v>4405</v>
      </c>
      <c r="D1145" s="96" t="s">
        <v>1350</v>
      </c>
      <c r="E1145" s="96" t="s">
        <v>1561</v>
      </c>
      <c r="F1145" s="96">
        <v>2024.0</v>
      </c>
      <c r="J1145" s="96" t="s">
        <v>1351</v>
      </c>
      <c r="L1145" s="96" t="s">
        <v>41</v>
      </c>
      <c r="M1145" s="96" t="s">
        <v>1147</v>
      </c>
      <c r="O1145" s="96" t="s">
        <v>1578</v>
      </c>
      <c r="P1145" s="96" t="s">
        <v>1579</v>
      </c>
      <c r="Q1145" s="96" t="s">
        <v>1652</v>
      </c>
      <c r="R1145" s="96" t="s">
        <v>1712</v>
      </c>
      <c r="S1145" s="96" t="s">
        <v>4406</v>
      </c>
      <c r="T1145" s="96" t="s">
        <v>1568</v>
      </c>
    </row>
    <row r="1146" ht="14.25" customHeight="1">
      <c r="A1146" s="96" t="s">
        <v>4407</v>
      </c>
      <c r="B1146" s="96" t="s">
        <v>4408</v>
      </c>
      <c r="C1146" s="96" t="s">
        <v>4409</v>
      </c>
      <c r="D1146" s="96" t="s">
        <v>1350</v>
      </c>
      <c r="E1146" s="96" t="s">
        <v>1561</v>
      </c>
      <c r="F1146" s="96">
        <v>2030.0</v>
      </c>
      <c r="G1146" s="96" t="s">
        <v>1350</v>
      </c>
      <c r="H1146" s="96" t="s">
        <v>1561</v>
      </c>
      <c r="I1146" s="96">
        <v>2040.0</v>
      </c>
      <c r="J1146" s="96" t="s">
        <v>1351</v>
      </c>
      <c r="K1146" s="96">
        <v>2040.0</v>
      </c>
      <c r="L1146" s="96" t="s">
        <v>41</v>
      </c>
      <c r="M1146" s="96" t="s">
        <v>1351</v>
      </c>
      <c r="N1146" s="96" t="s">
        <v>1666</v>
      </c>
      <c r="O1146" s="96" t="s">
        <v>1741</v>
      </c>
      <c r="P1146" s="96" t="s">
        <v>1564</v>
      </c>
      <c r="Q1146" s="96" t="s">
        <v>1820</v>
      </c>
      <c r="R1146" s="96" t="s">
        <v>1656</v>
      </c>
      <c r="S1146" s="96" t="s">
        <v>4410</v>
      </c>
      <c r="T1146" s="96" t="s">
        <v>1568</v>
      </c>
    </row>
    <row r="1147" ht="14.25" customHeight="1">
      <c r="A1147" s="96" t="s">
        <v>4411</v>
      </c>
      <c r="D1147" s="96" t="s">
        <v>1350</v>
      </c>
      <c r="E1147" s="96" t="s">
        <v>1561</v>
      </c>
      <c r="F1147" s="96">
        <v>2030.0</v>
      </c>
      <c r="J1147" s="96" t="s">
        <v>1147</v>
      </c>
      <c r="L1147" s="96" t="s">
        <v>1562</v>
      </c>
      <c r="M1147" s="96" t="s">
        <v>1147</v>
      </c>
      <c r="O1147" s="96" t="s">
        <v>1741</v>
      </c>
      <c r="P1147" s="96" t="s">
        <v>1564</v>
      </c>
      <c r="Q1147" s="96" t="s">
        <v>1652</v>
      </c>
      <c r="R1147" s="96" t="s">
        <v>1793</v>
      </c>
      <c r="S1147" s="96" t="s">
        <v>4412</v>
      </c>
      <c r="T1147" s="96" t="s">
        <v>1568</v>
      </c>
    </row>
    <row r="1148" ht="14.25" customHeight="1">
      <c r="A1148" s="96" t="s">
        <v>4413</v>
      </c>
      <c r="B1148" s="96" t="s">
        <v>4414</v>
      </c>
      <c r="C1148" s="96" t="s">
        <v>4415</v>
      </c>
      <c r="D1148" s="96" t="s">
        <v>1355</v>
      </c>
      <c r="J1148" s="96" t="s">
        <v>1147</v>
      </c>
      <c r="L1148" s="96" t="s">
        <v>41</v>
      </c>
      <c r="M1148" s="96" t="s">
        <v>1147</v>
      </c>
      <c r="O1148" s="96" t="s">
        <v>1797</v>
      </c>
      <c r="P1148" s="96" t="s">
        <v>1564</v>
      </c>
      <c r="Q1148" s="96" t="s">
        <v>1756</v>
      </c>
      <c r="R1148" s="96" t="s">
        <v>1566</v>
      </c>
    </row>
    <row r="1149" ht="14.25" customHeight="1">
      <c r="A1149" s="96" t="s">
        <v>4416</v>
      </c>
      <c r="B1149" s="96" t="s">
        <v>4417</v>
      </c>
      <c r="D1149" s="96" t="s">
        <v>1355</v>
      </c>
      <c r="J1149" s="96" t="s">
        <v>1351</v>
      </c>
      <c r="L1149" s="96" t="s">
        <v>41</v>
      </c>
      <c r="M1149" s="96" t="s">
        <v>1147</v>
      </c>
      <c r="O1149" s="96" t="s">
        <v>1584</v>
      </c>
      <c r="P1149" s="96" t="s">
        <v>1564</v>
      </c>
      <c r="Q1149" s="96" t="s">
        <v>1610</v>
      </c>
      <c r="R1149" s="96" t="s">
        <v>1586</v>
      </c>
    </row>
    <row r="1150" ht="14.25" customHeight="1">
      <c r="A1150" s="96" t="s">
        <v>4418</v>
      </c>
      <c r="D1150" s="96" t="s">
        <v>1350</v>
      </c>
      <c r="E1150" s="96" t="s">
        <v>1561</v>
      </c>
      <c r="F1150" s="96">
        <v>2030.0</v>
      </c>
      <c r="J1150" s="96" t="s">
        <v>1147</v>
      </c>
      <c r="L1150" s="96" t="s">
        <v>1562</v>
      </c>
      <c r="M1150" s="96" t="s">
        <v>1147</v>
      </c>
      <c r="O1150" s="96" t="s">
        <v>1614</v>
      </c>
      <c r="P1150" s="96" t="s">
        <v>1609</v>
      </c>
      <c r="Q1150" s="96" t="s">
        <v>1897</v>
      </c>
      <c r="R1150" s="96" t="s">
        <v>1712</v>
      </c>
      <c r="S1150" s="96" t="s">
        <v>4419</v>
      </c>
      <c r="T1150" s="96" t="s">
        <v>1568</v>
      </c>
    </row>
    <row r="1151" ht="14.25" customHeight="1">
      <c r="A1151" s="96" t="s">
        <v>4420</v>
      </c>
      <c r="D1151" s="96" t="s">
        <v>1350</v>
      </c>
      <c r="E1151" s="96" t="s">
        <v>1570</v>
      </c>
      <c r="F1151" s="96">
        <v>2030.0</v>
      </c>
      <c r="J1151" s="96" t="s">
        <v>1147</v>
      </c>
      <c r="L1151" s="96" t="s">
        <v>41</v>
      </c>
      <c r="M1151" s="96" t="s">
        <v>1147</v>
      </c>
      <c r="O1151" s="96" t="s">
        <v>1620</v>
      </c>
      <c r="P1151" s="96" t="s">
        <v>1564</v>
      </c>
      <c r="Q1151" s="96" t="s">
        <v>1820</v>
      </c>
      <c r="R1151" s="96" t="s">
        <v>2182</v>
      </c>
      <c r="S1151" s="96" t="s">
        <v>4421</v>
      </c>
      <c r="T1151" s="96" t="s">
        <v>1576</v>
      </c>
    </row>
    <row r="1152" ht="14.25" customHeight="1">
      <c r="A1152" s="96" t="s">
        <v>4422</v>
      </c>
      <c r="B1152" s="96" t="s">
        <v>4423</v>
      </c>
      <c r="C1152" s="96" t="s">
        <v>4424</v>
      </c>
      <c r="D1152" s="96" t="s">
        <v>1350</v>
      </c>
      <c r="E1152" s="96" t="s">
        <v>1570</v>
      </c>
      <c r="F1152" s="96">
        <v>2030.0</v>
      </c>
      <c r="J1152" s="96" t="s">
        <v>1147</v>
      </c>
      <c r="L1152" s="96" t="s">
        <v>41</v>
      </c>
      <c r="M1152" s="96" t="s">
        <v>1147</v>
      </c>
      <c r="O1152" s="96" t="s">
        <v>1669</v>
      </c>
      <c r="P1152" s="96" t="s">
        <v>1564</v>
      </c>
      <c r="Q1152" s="96" t="s">
        <v>1590</v>
      </c>
      <c r="R1152" s="96" t="s">
        <v>1656</v>
      </c>
      <c r="S1152" s="96" t="s">
        <v>4425</v>
      </c>
      <c r="T1152" s="96" t="s">
        <v>1576</v>
      </c>
    </row>
    <row r="1153" ht="14.25" customHeight="1">
      <c r="A1153" s="96" t="s">
        <v>4426</v>
      </c>
      <c r="D1153" s="96" t="s">
        <v>1355</v>
      </c>
      <c r="J1153" s="96" t="s">
        <v>1147</v>
      </c>
      <c r="L1153" s="96" t="s">
        <v>41</v>
      </c>
      <c r="M1153" s="96" t="s">
        <v>1147</v>
      </c>
      <c r="O1153" s="96" t="s">
        <v>1791</v>
      </c>
      <c r="P1153" s="96" t="s">
        <v>1609</v>
      </c>
      <c r="Q1153" s="96" t="s">
        <v>1585</v>
      </c>
      <c r="R1153" s="96" t="s">
        <v>1586</v>
      </c>
    </row>
    <row r="1154" ht="14.25" customHeight="1">
      <c r="A1154" s="96" t="s">
        <v>4427</v>
      </c>
      <c r="C1154" s="96" t="s">
        <v>4428</v>
      </c>
      <c r="D1154" s="96" t="s">
        <v>1350</v>
      </c>
      <c r="E1154" s="96" t="s">
        <v>1561</v>
      </c>
      <c r="F1154" s="96">
        <v>2030.0</v>
      </c>
      <c r="J1154" s="96" t="s">
        <v>1147</v>
      </c>
      <c r="L1154" s="96" t="s">
        <v>1562</v>
      </c>
      <c r="M1154" s="96" t="s">
        <v>1147</v>
      </c>
      <c r="O1154" s="96" t="s">
        <v>1684</v>
      </c>
      <c r="P1154" s="96" t="s">
        <v>1564</v>
      </c>
      <c r="Q1154" s="96" t="s">
        <v>1675</v>
      </c>
      <c r="R1154" s="96" t="s">
        <v>1673</v>
      </c>
      <c r="S1154" s="96" t="s">
        <v>4429</v>
      </c>
      <c r="T1154" s="96" t="s">
        <v>1568</v>
      </c>
    </row>
    <row r="1155" ht="14.25" customHeight="1">
      <c r="A1155" s="96" t="s">
        <v>4430</v>
      </c>
      <c r="D1155" s="96" t="s">
        <v>1350</v>
      </c>
      <c r="E1155" s="96" t="s">
        <v>1561</v>
      </c>
      <c r="F1155" s="96">
        <v>2030.0</v>
      </c>
      <c r="J1155" s="96" t="s">
        <v>1147</v>
      </c>
      <c r="L1155" s="96" t="s">
        <v>1562</v>
      </c>
      <c r="M1155" s="96" t="s">
        <v>1147</v>
      </c>
      <c r="O1155" s="96" t="s">
        <v>1620</v>
      </c>
      <c r="P1155" s="96" t="s">
        <v>1564</v>
      </c>
      <c r="Q1155" s="96" t="s">
        <v>1590</v>
      </c>
      <c r="R1155" s="96" t="s">
        <v>1621</v>
      </c>
      <c r="S1155" s="96" t="s">
        <v>4431</v>
      </c>
      <c r="T1155" s="96" t="s">
        <v>1568</v>
      </c>
    </row>
    <row r="1156" ht="14.25" customHeight="1">
      <c r="A1156" s="96" t="s">
        <v>4432</v>
      </c>
      <c r="D1156" s="96" t="s">
        <v>1350</v>
      </c>
      <c r="E1156" s="96" t="s">
        <v>1561</v>
      </c>
      <c r="F1156" s="96" t="s">
        <v>1663</v>
      </c>
      <c r="G1156" s="96" t="s">
        <v>1350</v>
      </c>
      <c r="H1156" s="96" t="s">
        <v>1561</v>
      </c>
      <c r="I1156" s="96">
        <v>2030.0</v>
      </c>
      <c r="J1156" s="96" t="s">
        <v>1351</v>
      </c>
      <c r="K1156" s="96">
        <v>2030.0</v>
      </c>
      <c r="L1156" s="96" t="s">
        <v>41</v>
      </c>
      <c r="M1156" s="96" t="s">
        <v>1351</v>
      </c>
      <c r="N1156" s="96" t="s">
        <v>1621</v>
      </c>
      <c r="O1156" s="96" t="s">
        <v>1829</v>
      </c>
      <c r="P1156" s="96" t="s">
        <v>1564</v>
      </c>
      <c r="Q1156" s="96" t="s">
        <v>1610</v>
      </c>
      <c r="R1156" s="96" t="s">
        <v>1712</v>
      </c>
      <c r="S1156" s="96" t="s">
        <v>4433</v>
      </c>
      <c r="T1156" s="96" t="s">
        <v>1568</v>
      </c>
    </row>
    <row r="1157" ht="14.25" customHeight="1">
      <c r="A1157" s="96" t="s">
        <v>4434</v>
      </c>
      <c r="B1157" s="96" t="s">
        <v>4435</v>
      </c>
      <c r="C1157" s="96" t="s">
        <v>4436</v>
      </c>
      <c r="D1157" s="96" t="s">
        <v>1350</v>
      </c>
      <c r="E1157" s="96" t="s">
        <v>1561</v>
      </c>
      <c r="F1157" s="96">
        <v>2030.0</v>
      </c>
      <c r="J1157" s="96" t="s">
        <v>1147</v>
      </c>
      <c r="L1157" s="96" t="s">
        <v>41</v>
      </c>
      <c r="M1157" s="96" t="s">
        <v>1147</v>
      </c>
      <c r="N1157" s="96" t="s">
        <v>1757</v>
      </c>
      <c r="O1157" s="96" t="s">
        <v>1741</v>
      </c>
      <c r="P1157" s="96" t="s">
        <v>1564</v>
      </c>
      <c r="Q1157" s="96" t="s">
        <v>1784</v>
      </c>
      <c r="R1157" s="96" t="s">
        <v>1594</v>
      </c>
      <c r="S1157" s="96" t="s">
        <v>4437</v>
      </c>
      <c r="T1157" s="96" t="s">
        <v>1568</v>
      </c>
    </row>
    <row r="1158" ht="14.25" customHeight="1">
      <c r="A1158" s="96" t="s">
        <v>4438</v>
      </c>
      <c r="D1158" s="96" t="s">
        <v>1350</v>
      </c>
      <c r="E1158" s="96" t="s">
        <v>1561</v>
      </c>
      <c r="F1158" s="96">
        <v>2030.0</v>
      </c>
      <c r="J1158" s="96" t="s">
        <v>1147</v>
      </c>
      <c r="L1158" s="96" t="s">
        <v>1562</v>
      </c>
      <c r="M1158" s="96" t="s">
        <v>1147</v>
      </c>
      <c r="O1158" s="96" t="s">
        <v>1614</v>
      </c>
      <c r="P1158" s="96" t="s">
        <v>1609</v>
      </c>
      <c r="Q1158" s="96" t="s">
        <v>1580</v>
      </c>
      <c r="R1158" s="96" t="s">
        <v>1676</v>
      </c>
      <c r="S1158" s="96" t="s">
        <v>4439</v>
      </c>
      <c r="T1158" s="96" t="s">
        <v>1568</v>
      </c>
    </row>
    <row r="1159" ht="14.25" customHeight="1">
      <c r="A1159" s="96" t="s">
        <v>4440</v>
      </c>
      <c r="C1159" s="96" t="s">
        <v>4441</v>
      </c>
      <c r="D1159" s="96" t="s">
        <v>1355</v>
      </c>
      <c r="J1159" s="96" t="s">
        <v>1351</v>
      </c>
      <c r="L1159" s="96" t="s">
        <v>41</v>
      </c>
      <c r="M1159" s="96" t="s">
        <v>1147</v>
      </c>
      <c r="O1159" s="96" t="s">
        <v>1614</v>
      </c>
      <c r="P1159" s="96" t="s">
        <v>1609</v>
      </c>
      <c r="Q1159" s="96" t="s">
        <v>1580</v>
      </c>
      <c r="R1159" s="96" t="s">
        <v>1605</v>
      </c>
    </row>
    <row r="1160" ht="14.25" customHeight="1">
      <c r="A1160" s="96" t="s">
        <v>4442</v>
      </c>
      <c r="B1160" s="96" t="s">
        <v>4443</v>
      </c>
      <c r="D1160" s="96" t="s">
        <v>1355</v>
      </c>
      <c r="J1160" s="96" t="s">
        <v>1147</v>
      </c>
      <c r="L1160" s="96" t="s">
        <v>41</v>
      </c>
      <c r="M1160" s="96" t="s">
        <v>1147</v>
      </c>
      <c r="O1160" s="96" t="s">
        <v>1578</v>
      </c>
      <c r="P1160" s="96" t="s">
        <v>1579</v>
      </c>
      <c r="Q1160" s="96" t="s">
        <v>1610</v>
      </c>
      <c r="R1160" s="96" t="s">
        <v>1597</v>
      </c>
    </row>
    <row r="1161" ht="14.25" customHeight="1">
      <c r="A1161" s="96" t="s">
        <v>4444</v>
      </c>
      <c r="D1161" s="96" t="s">
        <v>1350</v>
      </c>
      <c r="E1161" s="96" t="s">
        <v>1561</v>
      </c>
      <c r="F1161" s="96">
        <v>2030.0</v>
      </c>
      <c r="J1161" s="96" t="s">
        <v>1147</v>
      </c>
      <c r="L1161" s="96" t="s">
        <v>1562</v>
      </c>
      <c r="M1161" s="96" t="s">
        <v>1147</v>
      </c>
      <c r="O1161" s="96" t="s">
        <v>1731</v>
      </c>
      <c r="P1161" s="96" t="s">
        <v>1609</v>
      </c>
      <c r="Q1161" s="96" t="s">
        <v>1610</v>
      </c>
      <c r="R1161" s="96" t="s">
        <v>1676</v>
      </c>
      <c r="S1161" s="96" t="s">
        <v>4445</v>
      </c>
      <c r="T1161" s="96" t="s">
        <v>1568</v>
      </c>
    </row>
    <row r="1162" ht="14.25" customHeight="1">
      <c r="A1162" s="96" t="s">
        <v>4446</v>
      </c>
      <c r="B1162" s="96" t="s">
        <v>4447</v>
      </c>
      <c r="C1162" s="96" t="s">
        <v>4448</v>
      </c>
      <c r="D1162" s="96" t="s">
        <v>1355</v>
      </c>
      <c r="J1162" s="96" t="s">
        <v>1147</v>
      </c>
      <c r="L1162" s="96" t="s">
        <v>41</v>
      </c>
      <c r="M1162" s="96" t="s">
        <v>1147</v>
      </c>
      <c r="O1162" s="96" t="s">
        <v>2054</v>
      </c>
      <c r="P1162" s="96" t="s">
        <v>1579</v>
      </c>
      <c r="Q1162" s="96" t="s">
        <v>2114</v>
      </c>
      <c r="R1162" s="96" t="s">
        <v>1623</v>
      </c>
    </row>
    <row r="1163" ht="14.25" customHeight="1">
      <c r="A1163" s="96" t="s">
        <v>4449</v>
      </c>
      <c r="B1163" s="96" t="s">
        <v>4450</v>
      </c>
      <c r="C1163" s="96" t="s">
        <v>4451</v>
      </c>
      <c r="D1163" s="96" t="s">
        <v>1350</v>
      </c>
      <c r="E1163" s="96" t="s">
        <v>1570</v>
      </c>
      <c r="F1163" s="96" t="s">
        <v>4452</v>
      </c>
      <c r="J1163" s="96" t="s">
        <v>1147</v>
      </c>
      <c r="L1163" s="96" t="s">
        <v>41</v>
      </c>
      <c r="M1163" s="96" t="s">
        <v>1147</v>
      </c>
      <c r="O1163" s="96" t="s">
        <v>1578</v>
      </c>
      <c r="P1163" s="96" t="s">
        <v>1579</v>
      </c>
      <c r="Q1163" s="96" t="s">
        <v>1897</v>
      </c>
      <c r="R1163" s="96" t="s">
        <v>4453</v>
      </c>
      <c r="S1163" s="96" t="s">
        <v>4454</v>
      </c>
      <c r="T1163" s="96" t="s">
        <v>1576</v>
      </c>
    </row>
    <row r="1164" ht="14.25" customHeight="1">
      <c r="A1164" s="96" t="s">
        <v>4455</v>
      </c>
      <c r="B1164" s="96" t="s">
        <v>4456</v>
      </c>
      <c r="C1164" s="96" t="s">
        <v>4457</v>
      </c>
      <c r="D1164" s="96" t="s">
        <v>1355</v>
      </c>
      <c r="J1164" s="96" t="s">
        <v>1351</v>
      </c>
      <c r="L1164" s="96" t="s">
        <v>41</v>
      </c>
      <c r="M1164" s="96" t="s">
        <v>1351</v>
      </c>
      <c r="N1164" s="96" t="s">
        <v>1619</v>
      </c>
      <c r="O1164" s="96" t="s">
        <v>1829</v>
      </c>
      <c r="P1164" s="96" t="s">
        <v>1564</v>
      </c>
      <c r="Q1164" s="96" t="s">
        <v>2479</v>
      </c>
      <c r="R1164" s="96" t="s">
        <v>1621</v>
      </c>
    </row>
    <row r="1165" ht="14.25" customHeight="1">
      <c r="A1165" s="96" t="s">
        <v>4458</v>
      </c>
      <c r="D1165" s="96" t="s">
        <v>1350</v>
      </c>
      <c r="E1165" s="96" t="s">
        <v>1561</v>
      </c>
      <c r="F1165" s="96">
        <v>2030.0</v>
      </c>
      <c r="J1165" s="96" t="s">
        <v>1147</v>
      </c>
      <c r="L1165" s="96" t="s">
        <v>1562</v>
      </c>
      <c r="M1165" s="96" t="s">
        <v>1147</v>
      </c>
      <c r="O1165" s="96" t="s">
        <v>1741</v>
      </c>
      <c r="P1165" s="96" t="s">
        <v>1564</v>
      </c>
      <c r="Q1165" s="96" t="s">
        <v>1685</v>
      </c>
      <c r="R1165" s="96" t="s">
        <v>1597</v>
      </c>
      <c r="S1165" s="96" t="s">
        <v>4459</v>
      </c>
      <c r="T1165" s="96" t="s">
        <v>1568</v>
      </c>
    </row>
    <row r="1166" ht="14.25" customHeight="1">
      <c r="A1166" s="96" t="s">
        <v>4460</v>
      </c>
      <c r="D1166" s="96" t="s">
        <v>1350</v>
      </c>
      <c r="E1166" s="96" t="s">
        <v>1561</v>
      </c>
      <c r="F1166" s="96">
        <v>2030.0</v>
      </c>
      <c r="G1166" s="96" t="s">
        <v>1350</v>
      </c>
      <c r="H1166" s="96" t="s">
        <v>1561</v>
      </c>
      <c r="I1166" s="96">
        <v>2040.0</v>
      </c>
      <c r="J1166" s="96" t="s">
        <v>1351</v>
      </c>
      <c r="K1166" s="96">
        <v>2040.0</v>
      </c>
      <c r="L1166" s="96" t="s">
        <v>1562</v>
      </c>
      <c r="M1166" s="96" t="s">
        <v>1351</v>
      </c>
      <c r="N1166" s="96" t="s">
        <v>1597</v>
      </c>
      <c r="O1166" s="96" t="s">
        <v>1584</v>
      </c>
      <c r="P1166" s="96" t="s">
        <v>1564</v>
      </c>
      <c r="Q1166" s="96" t="s">
        <v>1685</v>
      </c>
      <c r="R1166" s="96" t="s">
        <v>1597</v>
      </c>
      <c r="S1166" s="96" t="s">
        <v>4461</v>
      </c>
      <c r="T1166" s="96" t="s">
        <v>1568</v>
      </c>
    </row>
    <row r="1167" ht="14.25" customHeight="1">
      <c r="A1167" s="96" t="s">
        <v>4462</v>
      </c>
      <c r="C1167" s="96" t="s">
        <v>4463</v>
      </c>
      <c r="D1167" s="96" t="s">
        <v>1355</v>
      </c>
      <c r="J1167" s="96" t="s">
        <v>1351</v>
      </c>
      <c r="L1167" s="96" t="s">
        <v>41</v>
      </c>
      <c r="M1167" s="96" t="s">
        <v>1147</v>
      </c>
      <c r="O1167" s="96" t="s">
        <v>1684</v>
      </c>
      <c r="P1167" s="96" t="s">
        <v>1564</v>
      </c>
      <c r="Q1167" s="96" t="s">
        <v>1590</v>
      </c>
      <c r="R1167" s="96" t="s">
        <v>1699</v>
      </c>
    </row>
    <row r="1168" ht="14.25" customHeight="1">
      <c r="A1168" s="96" t="s">
        <v>4464</v>
      </c>
      <c r="D1168" s="96" t="s">
        <v>1350</v>
      </c>
      <c r="E1168" s="96" t="s">
        <v>1561</v>
      </c>
      <c r="F1168" s="96">
        <v>2030.0</v>
      </c>
      <c r="J1168" s="96" t="s">
        <v>1147</v>
      </c>
      <c r="L1168" s="96" t="s">
        <v>1562</v>
      </c>
      <c r="M1168" s="96" t="s">
        <v>1147</v>
      </c>
      <c r="O1168" s="96" t="s">
        <v>1717</v>
      </c>
      <c r="P1168" s="96" t="s">
        <v>1609</v>
      </c>
      <c r="Q1168" s="96" t="s">
        <v>1610</v>
      </c>
      <c r="R1168" s="96" t="s">
        <v>1673</v>
      </c>
      <c r="S1168" s="96" t="s">
        <v>4465</v>
      </c>
      <c r="T1168" s="96" t="s">
        <v>1568</v>
      </c>
    </row>
    <row r="1169" ht="14.25" customHeight="1">
      <c r="A1169" s="96" t="s">
        <v>4466</v>
      </c>
      <c r="B1169" s="96" t="s">
        <v>4467</v>
      </c>
      <c r="C1169" s="96" t="s">
        <v>4468</v>
      </c>
      <c r="D1169" s="96" t="s">
        <v>1350</v>
      </c>
      <c r="E1169" s="96" t="s">
        <v>1561</v>
      </c>
      <c r="F1169" s="96">
        <v>2030.0</v>
      </c>
      <c r="J1169" s="96" t="s">
        <v>1351</v>
      </c>
      <c r="L1169" s="96" t="s">
        <v>41</v>
      </c>
      <c r="M1169" s="96" t="s">
        <v>1147</v>
      </c>
      <c r="O1169" s="96" t="s">
        <v>1669</v>
      </c>
      <c r="P1169" s="96" t="s">
        <v>1564</v>
      </c>
      <c r="Q1169" s="96" t="s">
        <v>2210</v>
      </c>
      <c r="R1169" s="96" t="s">
        <v>1676</v>
      </c>
      <c r="S1169" s="96" t="s">
        <v>4469</v>
      </c>
      <c r="T1169" s="96" t="s">
        <v>1568</v>
      </c>
    </row>
    <row r="1170" ht="14.25" customHeight="1">
      <c r="A1170" s="96" t="s">
        <v>4470</v>
      </c>
      <c r="B1170" s="96" t="s">
        <v>4471</v>
      </c>
      <c r="C1170" s="96" t="s">
        <v>4472</v>
      </c>
      <c r="D1170" s="96" t="s">
        <v>1355</v>
      </c>
      <c r="J1170" s="96" t="s">
        <v>1147</v>
      </c>
      <c r="L1170" s="96" t="s">
        <v>1629</v>
      </c>
      <c r="M1170" s="96" t="s">
        <v>1351</v>
      </c>
      <c r="N1170" s="96" t="s">
        <v>1924</v>
      </c>
      <c r="O1170" s="96" t="s">
        <v>2526</v>
      </c>
      <c r="P1170" s="96" t="s">
        <v>1564</v>
      </c>
      <c r="Q1170" s="96" t="s">
        <v>1630</v>
      </c>
      <c r="R1170" s="96" t="s">
        <v>1924</v>
      </c>
    </row>
    <row r="1171" ht="14.25" customHeight="1">
      <c r="A1171" s="96" t="s">
        <v>4473</v>
      </c>
      <c r="D1171" s="96" t="s">
        <v>1350</v>
      </c>
      <c r="E1171" s="96" t="s">
        <v>1561</v>
      </c>
      <c r="F1171" s="96">
        <v>2030.0</v>
      </c>
      <c r="J1171" s="96" t="s">
        <v>1147</v>
      </c>
      <c r="L1171" s="96" t="s">
        <v>1562</v>
      </c>
      <c r="M1171" s="96" t="s">
        <v>1147</v>
      </c>
      <c r="O1171" s="96" t="s">
        <v>1578</v>
      </c>
      <c r="P1171" s="96" t="s">
        <v>1579</v>
      </c>
      <c r="Q1171" s="96" t="s">
        <v>1590</v>
      </c>
      <c r="R1171" s="96" t="s">
        <v>1841</v>
      </c>
      <c r="S1171" s="96" t="s">
        <v>4474</v>
      </c>
      <c r="T1171" s="96" t="s">
        <v>1568</v>
      </c>
    </row>
    <row r="1172" ht="14.25" customHeight="1">
      <c r="A1172" s="96" t="s">
        <v>4475</v>
      </c>
      <c r="B1172" s="96" t="s">
        <v>4475</v>
      </c>
      <c r="D1172" s="96" t="s">
        <v>1355</v>
      </c>
      <c r="J1172" s="96" t="s">
        <v>1351</v>
      </c>
      <c r="L1172" s="96" t="s">
        <v>41</v>
      </c>
      <c r="M1172" s="96" t="s">
        <v>1351</v>
      </c>
      <c r="N1172" s="96" t="s">
        <v>1673</v>
      </c>
      <c r="O1172" s="96" t="s">
        <v>1563</v>
      </c>
      <c r="P1172" s="96" t="s">
        <v>1564</v>
      </c>
      <c r="Q1172" s="96" t="s">
        <v>1800</v>
      </c>
      <c r="R1172" s="96" t="s">
        <v>1673</v>
      </c>
    </row>
    <row r="1173" ht="14.25" customHeight="1">
      <c r="A1173" s="96" t="s">
        <v>4476</v>
      </c>
      <c r="D1173" s="96" t="s">
        <v>1350</v>
      </c>
      <c r="E1173" s="96" t="s">
        <v>1561</v>
      </c>
      <c r="F1173" s="96">
        <v>2030.0</v>
      </c>
      <c r="J1173" s="96" t="s">
        <v>1147</v>
      </c>
      <c r="L1173" s="96" t="s">
        <v>1562</v>
      </c>
      <c r="M1173" s="96" t="s">
        <v>1147</v>
      </c>
      <c r="O1173" s="96" t="s">
        <v>1578</v>
      </c>
      <c r="P1173" s="96" t="s">
        <v>1579</v>
      </c>
      <c r="Q1173" s="96" t="s">
        <v>1590</v>
      </c>
      <c r="R1173" s="96" t="s">
        <v>1793</v>
      </c>
      <c r="S1173" s="96" t="s">
        <v>4477</v>
      </c>
      <c r="T1173" s="96" t="s">
        <v>1568</v>
      </c>
    </row>
    <row r="1174" ht="14.25" customHeight="1">
      <c r="A1174" s="96" t="s">
        <v>4478</v>
      </c>
      <c r="D1174" s="96" t="s">
        <v>1355</v>
      </c>
      <c r="J1174" s="96" t="s">
        <v>1351</v>
      </c>
      <c r="L1174" s="96" t="s">
        <v>41</v>
      </c>
      <c r="M1174" s="96" t="s">
        <v>1147</v>
      </c>
      <c r="O1174" s="96" t="s">
        <v>1684</v>
      </c>
      <c r="P1174" s="96" t="s">
        <v>1564</v>
      </c>
      <c r="Q1174" s="96" t="s">
        <v>1820</v>
      </c>
      <c r="R1174" s="96" t="s">
        <v>1699</v>
      </c>
    </row>
    <row r="1175" ht="14.25" customHeight="1">
      <c r="A1175" s="96" t="s">
        <v>4479</v>
      </c>
      <c r="D1175" s="96" t="s">
        <v>1350</v>
      </c>
      <c r="E1175" s="96" t="s">
        <v>1561</v>
      </c>
      <c r="F1175" s="96">
        <v>2030.0</v>
      </c>
      <c r="J1175" s="96" t="s">
        <v>1147</v>
      </c>
      <c r="L1175" s="96" t="s">
        <v>1562</v>
      </c>
      <c r="M1175" s="96" t="s">
        <v>1147</v>
      </c>
      <c r="O1175" s="96" t="s">
        <v>1684</v>
      </c>
      <c r="P1175" s="96" t="s">
        <v>1564</v>
      </c>
      <c r="Q1175" s="96" t="s">
        <v>1675</v>
      </c>
      <c r="R1175" s="96" t="s">
        <v>1676</v>
      </c>
      <c r="S1175" s="96" t="s">
        <v>4480</v>
      </c>
      <c r="T1175" s="96" t="s">
        <v>1568</v>
      </c>
    </row>
    <row r="1176" ht="14.25" customHeight="1">
      <c r="A1176" s="96" t="s">
        <v>4481</v>
      </c>
      <c r="D1176" s="96" t="s">
        <v>1350</v>
      </c>
      <c r="E1176" s="96" t="s">
        <v>1561</v>
      </c>
      <c r="F1176" s="96">
        <v>2033.0</v>
      </c>
      <c r="J1176" s="96" t="s">
        <v>1351</v>
      </c>
      <c r="L1176" s="96" t="s">
        <v>41</v>
      </c>
      <c r="M1176" s="96" t="s">
        <v>1351</v>
      </c>
      <c r="N1176" s="96" t="s">
        <v>1841</v>
      </c>
      <c r="O1176" s="96" t="s">
        <v>1578</v>
      </c>
      <c r="P1176" s="96" t="s">
        <v>1579</v>
      </c>
      <c r="Q1176" s="96" t="s">
        <v>1610</v>
      </c>
      <c r="R1176" s="96" t="s">
        <v>1699</v>
      </c>
      <c r="S1176" s="96" t="s">
        <v>4482</v>
      </c>
      <c r="T1176" s="96" t="s">
        <v>1568</v>
      </c>
    </row>
    <row r="1177" ht="14.25" customHeight="1">
      <c r="A1177" s="96" t="s">
        <v>4483</v>
      </c>
      <c r="D1177" s="96" t="s">
        <v>1350</v>
      </c>
      <c r="E1177" s="96" t="s">
        <v>1561</v>
      </c>
      <c r="F1177" s="96">
        <v>2030.0</v>
      </c>
      <c r="J1177" s="96" t="s">
        <v>1147</v>
      </c>
      <c r="L1177" s="96" t="s">
        <v>1562</v>
      </c>
      <c r="M1177" s="96" t="s">
        <v>1147</v>
      </c>
      <c r="O1177" s="96" t="s">
        <v>1684</v>
      </c>
      <c r="P1177" s="96" t="s">
        <v>1564</v>
      </c>
      <c r="Q1177" s="96" t="s">
        <v>1675</v>
      </c>
      <c r="R1177" s="96" t="s">
        <v>1615</v>
      </c>
      <c r="S1177" s="96" t="s">
        <v>4484</v>
      </c>
      <c r="T1177" s="96" t="s">
        <v>1568</v>
      </c>
    </row>
    <row r="1178" ht="14.25" customHeight="1">
      <c r="A1178" s="96" t="s">
        <v>4485</v>
      </c>
      <c r="D1178" s="96" t="s">
        <v>1355</v>
      </c>
      <c r="J1178" s="96" t="s">
        <v>1147</v>
      </c>
      <c r="L1178" s="96" t="s">
        <v>41</v>
      </c>
      <c r="M1178" s="96" t="s">
        <v>1147</v>
      </c>
      <c r="O1178" s="96" t="s">
        <v>1578</v>
      </c>
      <c r="P1178" s="96" t="s">
        <v>1579</v>
      </c>
      <c r="Q1178" s="96" t="s">
        <v>1754</v>
      </c>
      <c r="R1178" s="96" t="s">
        <v>1581</v>
      </c>
    </row>
    <row r="1179" ht="14.25" customHeight="1">
      <c r="A1179" s="96" t="s">
        <v>4486</v>
      </c>
      <c r="D1179" s="96" t="s">
        <v>1350</v>
      </c>
      <c r="E1179" s="96" t="s">
        <v>1561</v>
      </c>
      <c r="F1179" s="96">
        <v>2030.0</v>
      </c>
      <c r="J1179" s="96" t="s">
        <v>1147</v>
      </c>
      <c r="L1179" s="96" t="s">
        <v>1562</v>
      </c>
      <c r="M1179" s="96" t="s">
        <v>1147</v>
      </c>
      <c r="O1179" s="96" t="s">
        <v>1584</v>
      </c>
      <c r="P1179" s="96" t="s">
        <v>1564</v>
      </c>
      <c r="Q1179" s="96" t="s">
        <v>1610</v>
      </c>
      <c r="R1179" s="96" t="s">
        <v>1594</v>
      </c>
      <c r="S1179" s="96" t="s">
        <v>4487</v>
      </c>
      <c r="T1179" s="96" t="s">
        <v>1568</v>
      </c>
    </row>
    <row r="1180" ht="14.25" customHeight="1">
      <c r="A1180" s="96" t="s">
        <v>4488</v>
      </c>
      <c r="D1180" s="96" t="s">
        <v>1350</v>
      </c>
      <c r="E1180" s="96" t="s">
        <v>1561</v>
      </c>
      <c r="F1180" s="96">
        <v>2030.0</v>
      </c>
      <c r="J1180" s="96" t="s">
        <v>1147</v>
      </c>
      <c r="L1180" s="96" t="s">
        <v>1562</v>
      </c>
      <c r="M1180" s="96" t="s">
        <v>1147</v>
      </c>
      <c r="O1180" s="96" t="s">
        <v>1584</v>
      </c>
      <c r="P1180" s="96" t="s">
        <v>1564</v>
      </c>
      <c r="Q1180" s="96" t="s">
        <v>1580</v>
      </c>
      <c r="R1180" s="96" t="s">
        <v>1644</v>
      </c>
      <c r="S1180" s="96" t="s">
        <v>4489</v>
      </c>
      <c r="T1180" s="96" t="s">
        <v>1568</v>
      </c>
    </row>
    <row r="1181" ht="14.25" customHeight="1">
      <c r="A1181" s="96" t="s">
        <v>4490</v>
      </c>
      <c r="D1181" s="96" t="s">
        <v>1350</v>
      </c>
      <c r="E1181" s="96" t="s">
        <v>1561</v>
      </c>
      <c r="F1181" s="96">
        <v>2030.0</v>
      </c>
      <c r="J1181" s="96" t="s">
        <v>1147</v>
      </c>
      <c r="L1181" s="96" t="s">
        <v>1562</v>
      </c>
      <c r="M1181" s="96" t="s">
        <v>1147</v>
      </c>
      <c r="O1181" s="96" t="s">
        <v>1797</v>
      </c>
      <c r="P1181" s="96" t="s">
        <v>1564</v>
      </c>
      <c r="Q1181" s="96" t="s">
        <v>1675</v>
      </c>
      <c r="R1181" s="96" t="s">
        <v>1566</v>
      </c>
      <c r="S1181" s="96" t="s">
        <v>4491</v>
      </c>
      <c r="T1181" s="96" t="s">
        <v>1568</v>
      </c>
    </row>
    <row r="1182" ht="14.25" customHeight="1">
      <c r="A1182" s="96" t="s">
        <v>4492</v>
      </c>
      <c r="D1182" s="96" t="s">
        <v>1355</v>
      </c>
      <c r="J1182" s="96" t="s">
        <v>1351</v>
      </c>
      <c r="L1182" s="96" t="s">
        <v>41</v>
      </c>
      <c r="M1182" s="96" t="s">
        <v>1147</v>
      </c>
      <c r="O1182" s="96" t="s">
        <v>1703</v>
      </c>
      <c r="P1182" s="96" t="s">
        <v>1564</v>
      </c>
      <c r="Q1182" s="96" t="s">
        <v>1585</v>
      </c>
      <c r="R1182" s="96" t="s">
        <v>1594</v>
      </c>
    </row>
    <row r="1183" ht="14.25" customHeight="1">
      <c r="A1183" s="96" t="s">
        <v>4493</v>
      </c>
      <c r="D1183" s="96" t="s">
        <v>1355</v>
      </c>
      <c r="J1183" s="96" t="s">
        <v>1147</v>
      </c>
      <c r="L1183" s="96" t="s">
        <v>41</v>
      </c>
      <c r="M1183" s="96" t="s">
        <v>1147</v>
      </c>
      <c r="O1183" s="96" t="s">
        <v>1741</v>
      </c>
      <c r="P1183" s="96" t="s">
        <v>1564</v>
      </c>
      <c r="Q1183" s="96" t="s">
        <v>1948</v>
      </c>
      <c r="R1183" s="96" t="s">
        <v>1637</v>
      </c>
    </row>
    <row r="1184" ht="14.25" customHeight="1">
      <c r="A1184" s="96" t="s">
        <v>4494</v>
      </c>
      <c r="D1184" s="96" t="s">
        <v>1350</v>
      </c>
      <c r="E1184" s="96" t="s">
        <v>1561</v>
      </c>
      <c r="F1184" s="96">
        <v>2030.0</v>
      </c>
      <c r="J1184" s="96" t="s">
        <v>1147</v>
      </c>
      <c r="L1184" s="96" t="s">
        <v>1562</v>
      </c>
      <c r="M1184" s="96" t="s">
        <v>1147</v>
      </c>
      <c r="O1184" s="96" t="s">
        <v>1717</v>
      </c>
      <c r="P1184" s="96" t="s">
        <v>1609</v>
      </c>
      <c r="Q1184" s="96" t="s">
        <v>1639</v>
      </c>
      <c r="R1184" s="96" t="s">
        <v>1581</v>
      </c>
      <c r="S1184" s="96" t="s">
        <v>4495</v>
      </c>
      <c r="T1184" s="96" t="s">
        <v>1568</v>
      </c>
    </row>
    <row r="1185" ht="14.25" customHeight="1">
      <c r="A1185" s="96" t="s">
        <v>4496</v>
      </c>
      <c r="D1185" s="96" t="s">
        <v>1350</v>
      </c>
      <c r="E1185" s="96" t="s">
        <v>1561</v>
      </c>
      <c r="F1185" s="96">
        <v>2030.0</v>
      </c>
      <c r="J1185" s="96" t="s">
        <v>1147</v>
      </c>
      <c r="L1185" s="96" t="s">
        <v>1562</v>
      </c>
      <c r="M1185" s="96" t="s">
        <v>1147</v>
      </c>
      <c r="O1185" s="96" t="s">
        <v>1584</v>
      </c>
      <c r="P1185" s="96" t="s">
        <v>1564</v>
      </c>
      <c r="Q1185" s="96" t="s">
        <v>1756</v>
      </c>
      <c r="R1185" s="96" t="s">
        <v>1623</v>
      </c>
      <c r="S1185" s="96" t="s">
        <v>4497</v>
      </c>
      <c r="T1185" s="96" t="s">
        <v>1568</v>
      </c>
    </row>
    <row r="1186" ht="14.25" customHeight="1">
      <c r="A1186" s="96" t="s">
        <v>4498</v>
      </c>
      <c r="D1186" s="96" t="s">
        <v>1350</v>
      </c>
      <c r="E1186" s="96" t="s">
        <v>1561</v>
      </c>
      <c r="F1186" s="96">
        <v>2030.0</v>
      </c>
      <c r="J1186" s="96" t="s">
        <v>1147</v>
      </c>
      <c r="L1186" s="96" t="s">
        <v>1562</v>
      </c>
      <c r="M1186" s="96" t="s">
        <v>1147</v>
      </c>
      <c r="O1186" s="96" t="s">
        <v>1584</v>
      </c>
      <c r="P1186" s="96" t="s">
        <v>1564</v>
      </c>
      <c r="Q1186" s="96" t="s">
        <v>1580</v>
      </c>
      <c r="R1186" s="96" t="s">
        <v>1644</v>
      </c>
      <c r="S1186" s="96" t="s">
        <v>4499</v>
      </c>
      <c r="T1186" s="96" t="s">
        <v>1568</v>
      </c>
    </row>
    <row r="1187" ht="14.25" customHeight="1">
      <c r="A1187" s="96" t="s">
        <v>4500</v>
      </c>
      <c r="B1187" s="96" t="s">
        <v>4501</v>
      </c>
      <c r="C1187" s="96" t="s">
        <v>4502</v>
      </c>
      <c r="D1187" s="96" t="s">
        <v>1350</v>
      </c>
      <c r="E1187" s="96" t="s">
        <v>1561</v>
      </c>
      <c r="F1187" s="96" t="s">
        <v>1628</v>
      </c>
      <c r="J1187" s="96" t="s">
        <v>1147</v>
      </c>
      <c r="L1187" s="96" t="s">
        <v>41</v>
      </c>
      <c r="M1187" s="96" t="s">
        <v>1147</v>
      </c>
      <c r="O1187" s="96" t="s">
        <v>1578</v>
      </c>
      <c r="P1187" s="96" t="s">
        <v>1579</v>
      </c>
      <c r="Q1187" s="96" t="s">
        <v>1590</v>
      </c>
      <c r="R1187" s="96" t="s">
        <v>1757</v>
      </c>
      <c r="S1187" s="96" t="s">
        <v>4503</v>
      </c>
      <c r="T1187" s="96" t="s">
        <v>1568</v>
      </c>
    </row>
    <row r="1188" ht="14.25" customHeight="1">
      <c r="A1188" s="96" t="s">
        <v>4504</v>
      </c>
      <c r="D1188" s="96" t="s">
        <v>1350</v>
      </c>
      <c r="E1188" s="96" t="s">
        <v>1561</v>
      </c>
      <c r="F1188" s="96">
        <v>2030.0</v>
      </c>
      <c r="G1188" s="96" t="s">
        <v>1350</v>
      </c>
      <c r="H1188" s="96" t="s">
        <v>1561</v>
      </c>
      <c r="I1188" s="96">
        <v>2050.0</v>
      </c>
      <c r="J1188" s="96" t="s">
        <v>1351</v>
      </c>
      <c r="K1188" s="96">
        <v>2050.0</v>
      </c>
      <c r="L1188" s="96" t="s">
        <v>41</v>
      </c>
      <c r="M1188" s="96" t="s">
        <v>1147</v>
      </c>
      <c r="O1188" s="96" t="s">
        <v>1829</v>
      </c>
      <c r="P1188" s="96" t="s">
        <v>1564</v>
      </c>
      <c r="Q1188" s="96" t="s">
        <v>1675</v>
      </c>
      <c r="R1188" s="96" t="s">
        <v>1841</v>
      </c>
      <c r="S1188" s="96" t="s">
        <v>4505</v>
      </c>
      <c r="T1188" s="96" t="s">
        <v>1568</v>
      </c>
    </row>
    <row r="1189" ht="14.25" customHeight="1">
      <c r="A1189" s="96" t="s">
        <v>4506</v>
      </c>
      <c r="C1189" s="96">
        <v>8.211955E8</v>
      </c>
      <c r="D1189" s="96" t="s">
        <v>1355</v>
      </c>
      <c r="J1189" s="96" t="s">
        <v>1147</v>
      </c>
      <c r="L1189" s="96" t="s">
        <v>41</v>
      </c>
      <c r="M1189" s="96" t="s">
        <v>1147</v>
      </c>
      <c r="O1189" s="96" t="s">
        <v>1703</v>
      </c>
      <c r="P1189" s="96" t="s">
        <v>1564</v>
      </c>
      <c r="Q1189" s="96" t="s">
        <v>1604</v>
      </c>
      <c r="R1189" s="96" t="s">
        <v>1656</v>
      </c>
    </row>
    <row r="1190" ht="14.25" customHeight="1">
      <c r="A1190" s="96" t="s">
        <v>4507</v>
      </c>
      <c r="B1190" s="96" t="s">
        <v>4508</v>
      </c>
      <c r="C1190" s="96" t="s">
        <v>4509</v>
      </c>
      <c r="D1190" s="96" t="s">
        <v>1355</v>
      </c>
      <c r="J1190" s="96" t="s">
        <v>1351</v>
      </c>
      <c r="L1190" s="96" t="s">
        <v>41</v>
      </c>
      <c r="M1190" s="96" t="s">
        <v>1351</v>
      </c>
      <c r="N1190" s="96" t="s">
        <v>1656</v>
      </c>
      <c r="O1190" s="96" t="s">
        <v>2054</v>
      </c>
      <c r="P1190" s="96" t="s">
        <v>1579</v>
      </c>
      <c r="Q1190" s="96" t="s">
        <v>1675</v>
      </c>
      <c r="R1190" s="96" t="s">
        <v>1656</v>
      </c>
    </row>
    <row r="1191" ht="14.25" customHeight="1">
      <c r="A1191" s="96" t="s">
        <v>4510</v>
      </c>
      <c r="C1191" s="96" t="s">
        <v>4511</v>
      </c>
      <c r="D1191" s="96" t="s">
        <v>1350</v>
      </c>
      <c r="E1191" s="96" t="s">
        <v>1561</v>
      </c>
      <c r="F1191" s="96" t="s">
        <v>1663</v>
      </c>
      <c r="G1191" s="96" t="s">
        <v>1350</v>
      </c>
      <c r="H1191" s="96" t="s">
        <v>1561</v>
      </c>
      <c r="I1191" s="96">
        <v>2050.0</v>
      </c>
      <c r="J1191" s="96" t="s">
        <v>1351</v>
      </c>
      <c r="K1191" s="96">
        <v>2050.0</v>
      </c>
      <c r="L1191" s="96" t="s">
        <v>41</v>
      </c>
      <c r="M1191" s="96" t="s">
        <v>1147</v>
      </c>
      <c r="O1191" s="96" t="s">
        <v>2054</v>
      </c>
      <c r="P1191" s="96" t="s">
        <v>1579</v>
      </c>
      <c r="Q1191" s="96" t="s">
        <v>2158</v>
      </c>
      <c r="R1191" s="96" t="s">
        <v>1656</v>
      </c>
      <c r="S1191" s="96" t="s">
        <v>4512</v>
      </c>
      <c r="T1191" s="96" t="s">
        <v>1568</v>
      </c>
    </row>
    <row r="1192" ht="14.25" customHeight="1">
      <c r="A1192" s="96" t="s">
        <v>4513</v>
      </c>
      <c r="B1192" s="96" t="s">
        <v>4514</v>
      </c>
      <c r="C1192" s="96" t="s">
        <v>4515</v>
      </c>
      <c r="D1192" s="96" t="s">
        <v>1350</v>
      </c>
      <c r="E1192" s="96" t="s">
        <v>1570</v>
      </c>
      <c r="F1192" s="96">
        <v>2030.0</v>
      </c>
      <c r="J1192" s="96" t="s">
        <v>1351</v>
      </c>
      <c r="L1192" s="96" t="s">
        <v>41</v>
      </c>
      <c r="M1192" s="96" t="s">
        <v>1351</v>
      </c>
      <c r="N1192" s="96" t="s">
        <v>1621</v>
      </c>
      <c r="O1192" s="96" t="s">
        <v>2054</v>
      </c>
      <c r="P1192" s="96" t="s">
        <v>1579</v>
      </c>
      <c r="Q1192" s="96" t="s">
        <v>2479</v>
      </c>
      <c r="R1192" s="96" t="s">
        <v>1779</v>
      </c>
      <c r="S1192" s="96" t="s">
        <v>4516</v>
      </c>
      <c r="T1192" s="96" t="s">
        <v>1576</v>
      </c>
    </row>
    <row r="1193" ht="14.25" customHeight="1">
      <c r="A1193" s="96" t="s">
        <v>4517</v>
      </c>
      <c r="B1193" s="96" t="s">
        <v>4518</v>
      </c>
      <c r="C1193" s="96" t="s">
        <v>4519</v>
      </c>
      <c r="D1193" s="96" t="s">
        <v>1355</v>
      </c>
      <c r="J1193" s="96" t="s">
        <v>1351</v>
      </c>
      <c r="L1193" s="96" t="s">
        <v>41</v>
      </c>
      <c r="M1193" s="96" t="s">
        <v>1147</v>
      </c>
      <c r="O1193" s="96" t="s">
        <v>2054</v>
      </c>
      <c r="P1193" s="96" t="s">
        <v>1579</v>
      </c>
      <c r="Q1193" s="96" t="s">
        <v>2047</v>
      </c>
      <c r="R1193" s="96" t="s">
        <v>1586</v>
      </c>
    </row>
    <row r="1194" ht="14.25" customHeight="1">
      <c r="A1194" s="96" t="s">
        <v>4520</v>
      </c>
      <c r="C1194" s="96" t="s">
        <v>4521</v>
      </c>
      <c r="D1194" s="96" t="s">
        <v>1355</v>
      </c>
      <c r="J1194" s="96" t="s">
        <v>1147</v>
      </c>
      <c r="L1194" s="96" t="s">
        <v>41</v>
      </c>
      <c r="M1194" s="96" t="s">
        <v>1147</v>
      </c>
      <c r="O1194" s="96" t="s">
        <v>1684</v>
      </c>
      <c r="P1194" s="96" t="s">
        <v>1564</v>
      </c>
      <c r="Q1194" s="96" t="s">
        <v>1675</v>
      </c>
      <c r="R1194" s="96" t="s">
        <v>1676</v>
      </c>
    </row>
    <row r="1195" ht="14.25" customHeight="1">
      <c r="A1195" s="96" t="s">
        <v>4522</v>
      </c>
      <c r="D1195" s="96" t="s">
        <v>1350</v>
      </c>
      <c r="E1195" s="96" t="s">
        <v>1570</v>
      </c>
      <c r="F1195" s="96">
        <v>2030.0</v>
      </c>
      <c r="J1195" s="96" t="s">
        <v>1147</v>
      </c>
      <c r="L1195" s="96" t="s">
        <v>1562</v>
      </c>
      <c r="M1195" s="96" t="s">
        <v>1147</v>
      </c>
      <c r="O1195" s="96" t="s">
        <v>1578</v>
      </c>
      <c r="P1195" s="96" t="s">
        <v>1579</v>
      </c>
      <c r="Q1195" s="96" t="s">
        <v>1580</v>
      </c>
      <c r="R1195" s="96" t="s">
        <v>1574</v>
      </c>
      <c r="S1195" s="96" t="s">
        <v>4523</v>
      </c>
      <c r="T1195" s="96" t="s">
        <v>1576</v>
      </c>
    </row>
    <row r="1196" ht="14.25" customHeight="1">
      <c r="A1196" s="96" t="s">
        <v>4524</v>
      </c>
      <c r="B1196" s="96" t="s">
        <v>4525</v>
      </c>
      <c r="D1196" s="96" t="s">
        <v>1350</v>
      </c>
      <c r="E1196" s="96" t="s">
        <v>1561</v>
      </c>
      <c r="F1196" s="96" t="s">
        <v>1663</v>
      </c>
      <c r="J1196" s="96" t="s">
        <v>1147</v>
      </c>
      <c r="L1196" s="96" t="s">
        <v>41</v>
      </c>
      <c r="M1196" s="96" t="s">
        <v>1147</v>
      </c>
      <c r="O1196" s="96" t="s">
        <v>1584</v>
      </c>
      <c r="P1196" s="96" t="s">
        <v>1564</v>
      </c>
      <c r="Q1196" s="96" t="s">
        <v>1652</v>
      </c>
      <c r="R1196" s="96" t="s">
        <v>1746</v>
      </c>
      <c r="S1196" s="96" t="s">
        <v>4526</v>
      </c>
      <c r="T1196" s="96" t="s">
        <v>1568</v>
      </c>
    </row>
    <row r="1197" ht="14.25" customHeight="1">
      <c r="A1197" s="96" t="s">
        <v>4527</v>
      </c>
      <c r="D1197" s="96" t="s">
        <v>1355</v>
      </c>
      <c r="J1197" s="96" t="s">
        <v>1351</v>
      </c>
      <c r="L1197" s="96" t="s">
        <v>41</v>
      </c>
      <c r="M1197" s="96" t="s">
        <v>1351</v>
      </c>
      <c r="N1197" s="96" t="s">
        <v>1707</v>
      </c>
      <c r="O1197" s="96" t="s">
        <v>1584</v>
      </c>
      <c r="P1197" s="96" t="s">
        <v>1564</v>
      </c>
      <c r="Q1197" s="96" t="s">
        <v>1754</v>
      </c>
      <c r="R1197" s="96" t="s">
        <v>1707</v>
      </c>
    </row>
    <row r="1198" ht="14.25" customHeight="1">
      <c r="A1198" s="96" t="s">
        <v>4528</v>
      </c>
      <c r="D1198" s="96" t="s">
        <v>1355</v>
      </c>
      <c r="J1198" s="96" t="s">
        <v>1351</v>
      </c>
      <c r="L1198" s="96" t="s">
        <v>41</v>
      </c>
      <c r="M1198" s="96" t="s">
        <v>1351</v>
      </c>
      <c r="N1198" s="96" t="s">
        <v>1673</v>
      </c>
      <c r="O1198" s="96" t="s">
        <v>1584</v>
      </c>
      <c r="P1198" s="96" t="s">
        <v>1564</v>
      </c>
      <c r="Q1198" s="96" t="s">
        <v>1820</v>
      </c>
      <c r="R1198" s="96" t="s">
        <v>1673</v>
      </c>
    </row>
    <row r="1199" ht="14.25" customHeight="1">
      <c r="A1199" s="96" t="s">
        <v>4529</v>
      </c>
      <c r="C1199" s="96" t="s">
        <v>4530</v>
      </c>
      <c r="D1199" s="96" t="s">
        <v>1355</v>
      </c>
      <c r="J1199" s="96" t="s">
        <v>1147</v>
      </c>
      <c r="L1199" s="96" t="s">
        <v>41</v>
      </c>
      <c r="M1199" s="96" t="s">
        <v>1147</v>
      </c>
      <c r="O1199" s="96" t="s">
        <v>1684</v>
      </c>
      <c r="P1199" s="96" t="s">
        <v>1564</v>
      </c>
      <c r="Q1199" s="96" t="s">
        <v>1593</v>
      </c>
      <c r="R1199" s="96" t="s">
        <v>1615</v>
      </c>
    </row>
    <row r="1200" ht="14.25" customHeight="1">
      <c r="A1200" s="96" t="s">
        <v>4531</v>
      </c>
      <c r="B1200" s="96" t="s">
        <v>4532</v>
      </c>
      <c r="C1200" s="96" t="s">
        <v>4533</v>
      </c>
      <c r="D1200" s="96" t="s">
        <v>1355</v>
      </c>
      <c r="J1200" s="96" t="s">
        <v>1351</v>
      </c>
      <c r="L1200" s="96" t="s">
        <v>41</v>
      </c>
      <c r="M1200" s="96" t="s">
        <v>1351</v>
      </c>
      <c r="N1200" s="96" t="s">
        <v>1926</v>
      </c>
      <c r="O1200" s="96" t="s">
        <v>2054</v>
      </c>
      <c r="P1200" s="96" t="s">
        <v>1579</v>
      </c>
      <c r="Q1200" s="96" t="s">
        <v>2188</v>
      </c>
      <c r="R1200" s="96" t="s">
        <v>1926</v>
      </c>
    </row>
    <row r="1201" ht="14.25" customHeight="1">
      <c r="A1201" s="96" t="s">
        <v>4534</v>
      </c>
      <c r="D1201" s="96" t="s">
        <v>1350</v>
      </c>
      <c r="E1201" s="96" t="s">
        <v>1561</v>
      </c>
      <c r="F1201" s="96">
        <v>2030.0</v>
      </c>
      <c r="J1201" s="96" t="s">
        <v>1147</v>
      </c>
      <c r="L1201" s="96" t="s">
        <v>1562</v>
      </c>
      <c r="M1201" s="96" t="s">
        <v>1147</v>
      </c>
      <c r="N1201" s="96" t="s">
        <v>1690</v>
      </c>
      <c r="O1201" s="96" t="s">
        <v>1791</v>
      </c>
      <c r="P1201" s="96" t="s">
        <v>1609</v>
      </c>
      <c r="Q1201" s="96" t="s">
        <v>1886</v>
      </c>
      <c r="R1201" s="96" t="s">
        <v>1690</v>
      </c>
      <c r="S1201" s="96" t="s">
        <v>4535</v>
      </c>
      <c r="T1201" s="96" t="s">
        <v>1568</v>
      </c>
    </row>
    <row r="1202" ht="14.25" customHeight="1">
      <c r="A1202" s="96" t="s">
        <v>4536</v>
      </c>
      <c r="B1202" s="96" t="s">
        <v>4537</v>
      </c>
      <c r="D1202" s="96" t="s">
        <v>1350</v>
      </c>
      <c r="E1202" s="96" t="s">
        <v>1561</v>
      </c>
      <c r="F1202" s="96">
        <v>2030.0</v>
      </c>
      <c r="J1202" s="96" t="s">
        <v>1147</v>
      </c>
      <c r="L1202" s="96" t="s">
        <v>41</v>
      </c>
      <c r="M1202" s="96" t="s">
        <v>1147</v>
      </c>
      <c r="O1202" s="96" t="s">
        <v>1717</v>
      </c>
      <c r="P1202" s="96" t="s">
        <v>1609</v>
      </c>
      <c r="Q1202" s="96" t="s">
        <v>1800</v>
      </c>
      <c r="R1202" s="96" t="s">
        <v>1637</v>
      </c>
      <c r="S1202" s="96" t="s">
        <v>4538</v>
      </c>
      <c r="T1202" s="96" t="s">
        <v>1568</v>
      </c>
    </row>
    <row r="1203" ht="14.25" customHeight="1">
      <c r="A1203" s="96" t="s">
        <v>4539</v>
      </c>
      <c r="D1203" s="96" t="s">
        <v>1350</v>
      </c>
      <c r="E1203" s="96" t="s">
        <v>1570</v>
      </c>
      <c r="F1203" s="96">
        <v>2030.0</v>
      </c>
      <c r="J1203" s="96" t="s">
        <v>1147</v>
      </c>
      <c r="L1203" s="96" t="s">
        <v>41</v>
      </c>
      <c r="M1203" s="96" t="s">
        <v>1147</v>
      </c>
      <c r="O1203" s="96" t="s">
        <v>1651</v>
      </c>
      <c r="P1203" s="96" t="s">
        <v>1564</v>
      </c>
      <c r="Q1203" s="96" t="s">
        <v>1573</v>
      </c>
      <c r="R1203" s="96" t="s">
        <v>1673</v>
      </c>
      <c r="S1203" s="96" t="s">
        <v>4540</v>
      </c>
      <c r="T1203" s="96" t="s">
        <v>1576</v>
      </c>
    </row>
    <row r="1204" ht="14.25" customHeight="1">
      <c r="A1204" s="96" t="s">
        <v>4541</v>
      </c>
      <c r="C1204" s="96" t="s">
        <v>4542</v>
      </c>
      <c r="D1204" s="96" t="s">
        <v>1350</v>
      </c>
      <c r="E1204" s="96" t="s">
        <v>1561</v>
      </c>
      <c r="F1204" s="96">
        <v>2032.0</v>
      </c>
      <c r="G1204" s="96" t="s">
        <v>1350</v>
      </c>
      <c r="H1204" s="96" t="s">
        <v>1561</v>
      </c>
      <c r="I1204" s="96">
        <v>2050.0</v>
      </c>
      <c r="J1204" s="96" t="s">
        <v>1351</v>
      </c>
      <c r="K1204" s="96">
        <v>2050.0</v>
      </c>
      <c r="L1204" s="96" t="s">
        <v>41</v>
      </c>
      <c r="M1204" s="96" t="s">
        <v>1351</v>
      </c>
      <c r="N1204" s="96" t="s">
        <v>1656</v>
      </c>
      <c r="O1204" s="96" t="s">
        <v>1845</v>
      </c>
      <c r="P1204" s="96" t="s">
        <v>1564</v>
      </c>
      <c r="Q1204" s="96" t="s">
        <v>1593</v>
      </c>
      <c r="R1204" s="96" t="s">
        <v>1699</v>
      </c>
      <c r="S1204" s="96" t="s">
        <v>4543</v>
      </c>
      <c r="T1204" s="96" t="s">
        <v>1568</v>
      </c>
    </row>
    <row r="1205" ht="14.25" customHeight="1">
      <c r="A1205" s="96" t="s">
        <v>4544</v>
      </c>
      <c r="D1205" s="96" t="s">
        <v>1350</v>
      </c>
      <c r="E1205" s="96" t="s">
        <v>1561</v>
      </c>
      <c r="F1205" s="96">
        <v>2030.0</v>
      </c>
      <c r="J1205" s="96" t="s">
        <v>1147</v>
      </c>
      <c r="L1205" s="96" t="s">
        <v>41</v>
      </c>
      <c r="M1205" s="96" t="s">
        <v>1147</v>
      </c>
      <c r="O1205" s="96" t="s">
        <v>1684</v>
      </c>
      <c r="P1205" s="96" t="s">
        <v>1564</v>
      </c>
      <c r="Q1205" s="96" t="s">
        <v>1941</v>
      </c>
      <c r="R1205" s="96" t="s">
        <v>1699</v>
      </c>
      <c r="S1205" s="96" t="s">
        <v>4545</v>
      </c>
      <c r="T1205" s="96" t="s">
        <v>1568</v>
      </c>
    </row>
    <row r="1206" ht="14.25" customHeight="1">
      <c r="A1206" s="96" t="s">
        <v>4546</v>
      </c>
      <c r="D1206" s="96" t="s">
        <v>1350</v>
      </c>
      <c r="E1206" s="96" t="s">
        <v>1561</v>
      </c>
      <c r="F1206" s="96">
        <v>2030.0</v>
      </c>
      <c r="J1206" s="96" t="s">
        <v>1147</v>
      </c>
      <c r="L1206" s="96" t="s">
        <v>1562</v>
      </c>
      <c r="M1206" s="96" t="s">
        <v>1147</v>
      </c>
      <c r="O1206" s="96" t="s">
        <v>1684</v>
      </c>
      <c r="P1206" s="96" t="s">
        <v>1564</v>
      </c>
      <c r="Q1206" s="96" t="s">
        <v>1573</v>
      </c>
      <c r="R1206" s="96" t="s">
        <v>1648</v>
      </c>
      <c r="S1206" s="96" t="s">
        <v>4547</v>
      </c>
      <c r="T1206" s="96" t="s">
        <v>1568</v>
      </c>
    </row>
    <row r="1207" ht="14.25" customHeight="1">
      <c r="A1207" s="96" t="s">
        <v>4548</v>
      </c>
      <c r="D1207" s="96" t="s">
        <v>1372</v>
      </c>
      <c r="J1207" s="96" t="s">
        <v>1351</v>
      </c>
      <c r="L1207" s="96" t="s">
        <v>41</v>
      </c>
      <c r="M1207" s="96" t="s">
        <v>1351</v>
      </c>
      <c r="N1207" s="96" t="s">
        <v>1971</v>
      </c>
      <c r="O1207" s="96" t="s">
        <v>2792</v>
      </c>
      <c r="P1207" s="96" t="s">
        <v>1609</v>
      </c>
      <c r="Q1207" s="96" t="s">
        <v>1897</v>
      </c>
      <c r="R1207" s="96" t="s">
        <v>1971</v>
      </c>
    </row>
    <row r="1208" ht="14.25" customHeight="1">
      <c r="A1208" s="96" t="s">
        <v>4549</v>
      </c>
      <c r="B1208" s="96" t="s">
        <v>4550</v>
      </c>
      <c r="C1208" s="96" t="s">
        <v>4551</v>
      </c>
      <c r="D1208" s="96" t="s">
        <v>1350</v>
      </c>
      <c r="E1208" s="96" t="s">
        <v>1561</v>
      </c>
      <c r="F1208" s="96">
        <v>2030.0</v>
      </c>
      <c r="G1208" s="96" t="s">
        <v>1350</v>
      </c>
      <c r="H1208" s="96" t="s">
        <v>1561</v>
      </c>
      <c r="I1208" s="96">
        <v>2040.0</v>
      </c>
      <c r="J1208" s="96" t="s">
        <v>1351</v>
      </c>
      <c r="K1208" s="96">
        <v>2040.0</v>
      </c>
      <c r="L1208" s="96" t="s">
        <v>41</v>
      </c>
      <c r="M1208" s="96" t="s">
        <v>1351</v>
      </c>
      <c r="N1208" s="96" t="s">
        <v>1986</v>
      </c>
      <c r="O1208" s="96" t="s">
        <v>1703</v>
      </c>
      <c r="P1208" s="96" t="s">
        <v>1564</v>
      </c>
      <c r="Q1208" s="96" t="s">
        <v>1610</v>
      </c>
      <c r="R1208" s="96" t="s">
        <v>1707</v>
      </c>
      <c r="S1208" s="96" t="s">
        <v>4552</v>
      </c>
      <c r="T1208" s="96" t="s">
        <v>1568</v>
      </c>
    </row>
    <row r="1209" ht="14.25" customHeight="1">
      <c r="A1209" s="96" t="s">
        <v>4553</v>
      </c>
      <c r="B1209" s="96" t="s">
        <v>4554</v>
      </c>
      <c r="C1209" s="96" t="s">
        <v>4555</v>
      </c>
      <c r="D1209" s="96" t="s">
        <v>1350</v>
      </c>
      <c r="E1209" s="96" t="s">
        <v>1561</v>
      </c>
      <c r="F1209" s="96" t="s">
        <v>1663</v>
      </c>
      <c r="G1209" s="96" t="s">
        <v>1350</v>
      </c>
      <c r="H1209" s="96" t="s">
        <v>1561</v>
      </c>
      <c r="I1209" s="96">
        <v>2035.0</v>
      </c>
      <c r="J1209" s="96" t="s">
        <v>1351</v>
      </c>
      <c r="K1209" s="96">
        <v>2035.0</v>
      </c>
      <c r="L1209" s="96" t="s">
        <v>41</v>
      </c>
      <c r="M1209" s="96" t="s">
        <v>1351</v>
      </c>
      <c r="N1209" s="96" t="s">
        <v>1863</v>
      </c>
      <c r="O1209" s="96" t="s">
        <v>1584</v>
      </c>
      <c r="P1209" s="96" t="s">
        <v>1564</v>
      </c>
      <c r="Q1209" s="96" t="s">
        <v>1580</v>
      </c>
      <c r="R1209" s="96" t="s">
        <v>1597</v>
      </c>
      <c r="S1209" s="96" t="s">
        <v>4556</v>
      </c>
      <c r="T1209" s="96" t="s">
        <v>1568</v>
      </c>
    </row>
    <row r="1210" ht="14.25" customHeight="1">
      <c r="A1210" s="96" t="s">
        <v>4557</v>
      </c>
      <c r="B1210" s="96" t="s">
        <v>4558</v>
      </c>
      <c r="C1210" s="96" t="s">
        <v>4559</v>
      </c>
      <c r="D1210" s="96" t="s">
        <v>1350</v>
      </c>
      <c r="E1210" s="96" t="s">
        <v>1561</v>
      </c>
      <c r="F1210" s="96">
        <v>2030.0</v>
      </c>
      <c r="J1210" s="96" t="s">
        <v>1147</v>
      </c>
      <c r="L1210" s="96" t="s">
        <v>1562</v>
      </c>
      <c r="M1210" s="96" t="s">
        <v>1147</v>
      </c>
      <c r="O1210" s="96" t="s">
        <v>1584</v>
      </c>
      <c r="P1210" s="96" t="s">
        <v>1564</v>
      </c>
      <c r="Q1210" s="96" t="s">
        <v>1652</v>
      </c>
      <c r="R1210" s="96" t="s">
        <v>1926</v>
      </c>
      <c r="S1210" s="96" t="s">
        <v>4560</v>
      </c>
      <c r="T1210" s="96" t="s">
        <v>1568</v>
      </c>
    </row>
    <row r="1211" ht="14.25" customHeight="1">
      <c r="A1211" s="96" t="s">
        <v>4561</v>
      </c>
      <c r="D1211" s="96" t="s">
        <v>1350</v>
      </c>
      <c r="E1211" s="96" t="s">
        <v>1561</v>
      </c>
      <c r="F1211" s="96">
        <v>2030.0</v>
      </c>
      <c r="J1211" s="96" t="s">
        <v>1147</v>
      </c>
      <c r="L1211" s="96" t="s">
        <v>1562</v>
      </c>
      <c r="M1211" s="96" t="s">
        <v>1147</v>
      </c>
      <c r="O1211" s="96" t="s">
        <v>1717</v>
      </c>
      <c r="P1211" s="96" t="s">
        <v>1609</v>
      </c>
      <c r="Q1211" s="96" t="s">
        <v>1756</v>
      </c>
      <c r="R1211" s="96" t="s">
        <v>1648</v>
      </c>
      <c r="S1211" s="96" t="s">
        <v>4562</v>
      </c>
      <c r="T1211" s="96" t="s">
        <v>1568</v>
      </c>
    </row>
    <row r="1212" ht="14.25" customHeight="1">
      <c r="A1212" s="96" t="s">
        <v>4563</v>
      </c>
      <c r="B1212" s="96" t="s">
        <v>4564</v>
      </c>
      <c r="C1212" s="96" t="s">
        <v>4565</v>
      </c>
      <c r="D1212" s="96" t="s">
        <v>1355</v>
      </c>
      <c r="J1212" s="96" t="s">
        <v>1351</v>
      </c>
      <c r="L1212" s="96" t="s">
        <v>41</v>
      </c>
      <c r="M1212" s="96" t="s">
        <v>1147</v>
      </c>
      <c r="O1212" s="96" t="s">
        <v>1584</v>
      </c>
      <c r="P1212" s="96" t="s">
        <v>1564</v>
      </c>
      <c r="Q1212" s="96" t="s">
        <v>4566</v>
      </c>
      <c r="R1212" s="96" t="s">
        <v>1581</v>
      </c>
    </row>
    <row r="1213" ht="14.25" customHeight="1">
      <c r="A1213" s="96" t="s">
        <v>4567</v>
      </c>
      <c r="D1213" s="96" t="s">
        <v>1350</v>
      </c>
      <c r="E1213" s="96" t="s">
        <v>1561</v>
      </c>
      <c r="F1213" s="96">
        <v>2030.0</v>
      </c>
      <c r="J1213" s="96" t="s">
        <v>1147</v>
      </c>
      <c r="L1213" s="96" t="s">
        <v>1562</v>
      </c>
      <c r="M1213" s="96" t="s">
        <v>1147</v>
      </c>
      <c r="O1213" s="96" t="s">
        <v>1578</v>
      </c>
      <c r="P1213" s="96" t="s">
        <v>1579</v>
      </c>
      <c r="Q1213" s="96" t="s">
        <v>1565</v>
      </c>
      <c r="R1213" s="96" t="s">
        <v>1648</v>
      </c>
      <c r="S1213" s="96" t="s">
        <v>4568</v>
      </c>
      <c r="T1213" s="96" t="s">
        <v>1568</v>
      </c>
    </row>
    <row r="1214" ht="14.25" customHeight="1">
      <c r="A1214" s="96" t="s">
        <v>4569</v>
      </c>
      <c r="B1214" s="96" t="s">
        <v>4570</v>
      </c>
      <c r="C1214" s="96" t="s">
        <v>4571</v>
      </c>
      <c r="D1214" s="96" t="s">
        <v>1350</v>
      </c>
      <c r="E1214" s="96" t="s">
        <v>1561</v>
      </c>
      <c r="F1214" s="96">
        <v>2030.0</v>
      </c>
      <c r="J1214" s="96" t="s">
        <v>1147</v>
      </c>
      <c r="L1214" s="96" t="s">
        <v>41</v>
      </c>
      <c r="M1214" s="96" t="s">
        <v>1147</v>
      </c>
      <c r="O1214" s="96" t="s">
        <v>2792</v>
      </c>
      <c r="P1214" s="96" t="s">
        <v>1609</v>
      </c>
      <c r="Q1214" s="96" t="s">
        <v>1652</v>
      </c>
      <c r="R1214" s="96" t="s">
        <v>1926</v>
      </c>
      <c r="S1214" s="96" t="s">
        <v>4572</v>
      </c>
      <c r="T1214" s="96" t="s">
        <v>1568</v>
      </c>
    </row>
    <row r="1215" ht="14.25" customHeight="1">
      <c r="A1215" s="96" t="s">
        <v>4573</v>
      </c>
      <c r="D1215" s="96" t="s">
        <v>1372</v>
      </c>
      <c r="J1215" s="96" t="s">
        <v>1147</v>
      </c>
      <c r="L1215" s="96" t="s">
        <v>1629</v>
      </c>
      <c r="M1215" s="96" t="s">
        <v>1147</v>
      </c>
      <c r="O1215" s="96" t="s">
        <v>1584</v>
      </c>
      <c r="P1215" s="96" t="s">
        <v>1564</v>
      </c>
      <c r="Q1215" s="96" t="s">
        <v>1630</v>
      </c>
      <c r="R1215" s="96" t="s">
        <v>4574</v>
      </c>
      <c r="U1215" s="96" t="s">
        <v>1742</v>
      </c>
    </row>
    <row r="1216" ht="14.25" customHeight="1">
      <c r="A1216" s="96" t="s">
        <v>4575</v>
      </c>
      <c r="C1216" s="96" t="s">
        <v>4576</v>
      </c>
      <c r="D1216" s="96" t="s">
        <v>1355</v>
      </c>
      <c r="J1216" s="96" t="s">
        <v>1351</v>
      </c>
      <c r="L1216" s="96" t="s">
        <v>41</v>
      </c>
      <c r="M1216" s="96" t="s">
        <v>1147</v>
      </c>
      <c r="O1216" s="96" t="s">
        <v>1684</v>
      </c>
      <c r="P1216" s="96" t="s">
        <v>1564</v>
      </c>
      <c r="Q1216" s="96" t="s">
        <v>1590</v>
      </c>
      <c r="R1216" s="96" t="s">
        <v>1699</v>
      </c>
    </row>
    <row r="1217" ht="14.25" customHeight="1">
      <c r="A1217" s="96" t="s">
        <v>4577</v>
      </c>
      <c r="B1217" s="96" t="s">
        <v>4578</v>
      </c>
      <c r="C1217" s="96" t="s">
        <v>4579</v>
      </c>
      <c r="D1217" s="96" t="s">
        <v>1350</v>
      </c>
      <c r="E1217" s="96" t="s">
        <v>1561</v>
      </c>
      <c r="F1217" s="96">
        <v>2030.0</v>
      </c>
      <c r="J1217" s="96" t="s">
        <v>1351</v>
      </c>
      <c r="L1217" s="96" t="s">
        <v>1629</v>
      </c>
      <c r="M1217" s="96" t="s">
        <v>1351</v>
      </c>
      <c r="N1217" s="96" t="s">
        <v>1574</v>
      </c>
      <c r="O1217" s="96" t="s">
        <v>1672</v>
      </c>
      <c r="P1217" s="96" t="s">
        <v>1564</v>
      </c>
      <c r="Q1217" s="96" t="s">
        <v>1630</v>
      </c>
      <c r="R1217" s="96" t="s">
        <v>1712</v>
      </c>
      <c r="S1217" s="96" t="s">
        <v>4580</v>
      </c>
      <c r="T1217" s="96" t="s">
        <v>1568</v>
      </c>
      <c r="U1217" s="96" t="s">
        <v>3980</v>
      </c>
    </row>
    <row r="1218" ht="14.25" customHeight="1">
      <c r="A1218" s="96" t="s">
        <v>4581</v>
      </c>
      <c r="D1218" s="96" t="s">
        <v>1350</v>
      </c>
      <c r="E1218" s="96" t="s">
        <v>1561</v>
      </c>
      <c r="F1218" s="96">
        <v>2030.0</v>
      </c>
      <c r="J1218" s="96" t="s">
        <v>1147</v>
      </c>
      <c r="L1218" s="96" t="s">
        <v>1562</v>
      </c>
      <c r="M1218" s="96" t="s">
        <v>1147</v>
      </c>
      <c r="O1218" s="96" t="s">
        <v>1664</v>
      </c>
      <c r="P1218" s="96" t="s">
        <v>1564</v>
      </c>
      <c r="Q1218" s="96" t="s">
        <v>1565</v>
      </c>
      <c r="R1218" s="96" t="s">
        <v>1591</v>
      </c>
      <c r="S1218" s="96" t="s">
        <v>4582</v>
      </c>
      <c r="T1218" s="96" t="s">
        <v>1568</v>
      </c>
    </row>
    <row r="1219" ht="14.25" customHeight="1">
      <c r="A1219" s="96" t="s">
        <v>4583</v>
      </c>
      <c r="D1219" s="96" t="s">
        <v>1350</v>
      </c>
      <c r="E1219" s="96" t="s">
        <v>1561</v>
      </c>
      <c r="F1219" s="96">
        <v>2030.0</v>
      </c>
      <c r="J1219" s="96" t="s">
        <v>1147</v>
      </c>
      <c r="L1219" s="96" t="s">
        <v>1562</v>
      </c>
      <c r="M1219" s="96" t="s">
        <v>1147</v>
      </c>
      <c r="O1219" s="96" t="s">
        <v>1584</v>
      </c>
      <c r="P1219" s="96" t="s">
        <v>1564</v>
      </c>
      <c r="Q1219" s="96" t="s">
        <v>1580</v>
      </c>
      <c r="R1219" s="96" t="s">
        <v>1793</v>
      </c>
      <c r="S1219" s="96" t="s">
        <v>4584</v>
      </c>
      <c r="T1219" s="96" t="s">
        <v>1568</v>
      </c>
    </row>
    <row r="1220" ht="14.25" customHeight="1">
      <c r="A1220" s="96" t="s">
        <v>4585</v>
      </c>
      <c r="B1220" s="96" t="s">
        <v>4586</v>
      </c>
      <c r="C1220" s="96" t="s">
        <v>4587</v>
      </c>
      <c r="D1220" s="96" t="s">
        <v>1350</v>
      </c>
      <c r="E1220" s="96" t="s">
        <v>1561</v>
      </c>
      <c r="F1220" s="96" t="s">
        <v>1628</v>
      </c>
      <c r="J1220" s="96" t="s">
        <v>1351</v>
      </c>
      <c r="L1220" s="96" t="s">
        <v>41</v>
      </c>
      <c r="M1220" s="96" t="s">
        <v>1351</v>
      </c>
      <c r="N1220" s="96" t="s">
        <v>2384</v>
      </c>
      <c r="O1220" s="96" t="s">
        <v>1584</v>
      </c>
      <c r="P1220" s="96" t="s">
        <v>1564</v>
      </c>
      <c r="Q1220" s="96" t="s">
        <v>1675</v>
      </c>
      <c r="R1220" s="96" t="s">
        <v>1591</v>
      </c>
      <c r="S1220" s="96" t="s">
        <v>4588</v>
      </c>
      <c r="T1220" s="96" t="s">
        <v>1568</v>
      </c>
    </row>
    <row r="1221" ht="14.25" customHeight="1">
      <c r="A1221" s="96" t="s">
        <v>4589</v>
      </c>
      <c r="C1221" s="96" t="s">
        <v>4590</v>
      </c>
      <c r="D1221" s="96" t="s">
        <v>1355</v>
      </c>
      <c r="J1221" s="96" t="s">
        <v>1147</v>
      </c>
      <c r="L1221" s="96" t="s">
        <v>41</v>
      </c>
      <c r="M1221" s="96" t="s">
        <v>1351</v>
      </c>
      <c r="N1221" s="96" t="s">
        <v>1623</v>
      </c>
      <c r="O1221" s="96" t="s">
        <v>1937</v>
      </c>
      <c r="P1221" s="96" t="s">
        <v>1728</v>
      </c>
      <c r="Q1221" s="96" t="s">
        <v>1675</v>
      </c>
      <c r="R1221" s="96" t="s">
        <v>1623</v>
      </c>
    </row>
    <row r="1222" ht="14.25" customHeight="1">
      <c r="A1222" s="96" t="s">
        <v>4591</v>
      </c>
      <c r="D1222" s="96" t="s">
        <v>1350</v>
      </c>
      <c r="E1222" s="96" t="s">
        <v>1561</v>
      </c>
      <c r="F1222" s="96">
        <v>2030.0</v>
      </c>
      <c r="J1222" s="96" t="s">
        <v>1147</v>
      </c>
      <c r="L1222" s="96" t="s">
        <v>1562</v>
      </c>
      <c r="M1222" s="96" t="s">
        <v>1147</v>
      </c>
      <c r="O1222" s="96" t="s">
        <v>1614</v>
      </c>
      <c r="P1222" s="96" t="s">
        <v>1609</v>
      </c>
      <c r="Q1222" s="96" t="s">
        <v>1573</v>
      </c>
      <c r="R1222" s="96" t="s">
        <v>1615</v>
      </c>
      <c r="S1222" s="96" t="s">
        <v>4592</v>
      </c>
      <c r="T1222" s="96" t="s">
        <v>1568</v>
      </c>
    </row>
    <row r="1223" ht="14.25" customHeight="1">
      <c r="A1223" s="96" t="s">
        <v>4593</v>
      </c>
      <c r="C1223" s="96" t="s">
        <v>4594</v>
      </c>
      <c r="D1223" s="96" t="s">
        <v>1350</v>
      </c>
      <c r="E1223" s="96" t="s">
        <v>1561</v>
      </c>
      <c r="F1223" s="96">
        <v>2030.0</v>
      </c>
      <c r="J1223" s="96" t="s">
        <v>1147</v>
      </c>
      <c r="L1223" s="96" t="s">
        <v>1562</v>
      </c>
      <c r="M1223" s="96" t="s">
        <v>1147</v>
      </c>
      <c r="O1223" s="96" t="s">
        <v>1614</v>
      </c>
      <c r="P1223" s="96" t="s">
        <v>1609</v>
      </c>
      <c r="Q1223" s="96" t="s">
        <v>1630</v>
      </c>
      <c r="R1223" s="96" t="s">
        <v>1793</v>
      </c>
      <c r="S1223" s="96" t="s">
        <v>4595</v>
      </c>
      <c r="T1223" s="96" t="s">
        <v>1568</v>
      </c>
    </row>
    <row r="1224" ht="14.25" customHeight="1">
      <c r="A1224" s="96" t="s">
        <v>4596</v>
      </c>
      <c r="D1224" s="96" t="s">
        <v>1350</v>
      </c>
      <c r="E1224" s="96" t="s">
        <v>1561</v>
      </c>
      <c r="F1224" s="96">
        <v>2030.0</v>
      </c>
      <c r="J1224" s="96" t="s">
        <v>1147</v>
      </c>
      <c r="L1224" s="96" t="s">
        <v>1562</v>
      </c>
      <c r="M1224" s="96" t="s">
        <v>1147</v>
      </c>
      <c r="O1224" s="96" t="s">
        <v>1703</v>
      </c>
      <c r="P1224" s="96" t="s">
        <v>1564</v>
      </c>
      <c r="Q1224" s="96" t="s">
        <v>1636</v>
      </c>
      <c r="R1224" s="96" t="s">
        <v>1589</v>
      </c>
      <c r="S1224" s="96" t="s">
        <v>4597</v>
      </c>
      <c r="T1224" s="96" t="s">
        <v>1568</v>
      </c>
    </row>
    <row r="1225" ht="14.25" customHeight="1">
      <c r="A1225" s="96" t="s">
        <v>4598</v>
      </c>
      <c r="D1225" s="96" t="s">
        <v>1350</v>
      </c>
      <c r="E1225" s="96" t="s">
        <v>1561</v>
      </c>
      <c r="F1225" s="96">
        <v>2030.0</v>
      </c>
      <c r="J1225" s="96" t="s">
        <v>1147</v>
      </c>
      <c r="L1225" s="96" t="s">
        <v>1562</v>
      </c>
      <c r="M1225" s="96" t="s">
        <v>1147</v>
      </c>
      <c r="O1225" s="96" t="s">
        <v>1563</v>
      </c>
      <c r="P1225" s="96" t="s">
        <v>1564</v>
      </c>
      <c r="Q1225" s="96" t="s">
        <v>1610</v>
      </c>
      <c r="R1225" s="96" t="s">
        <v>1586</v>
      </c>
      <c r="S1225" s="96" t="s">
        <v>4599</v>
      </c>
      <c r="T1225" s="96" t="s">
        <v>1568</v>
      </c>
    </row>
    <row r="1226" ht="14.25" customHeight="1">
      <c r="A1226" s="96" t="s">
        <v>4600</v>
      </c>
      <c r="D1226" s="96" t="s">
        <v>1355</v>
      </c>
      <c r="J1226" s="96" t="s">
        <v>1147</v>
      </c>
      <c r="L1226" s="96" t="s">
        <v>41</v>
      </c>
      <c r="M1226" s="96" t="s">
        <v>1147</v>
      </c>
      <c r="O1226" s="96" t="s">
        <v>1703</v>
      </c>
      <c r="P1226" s="96" t="s">
        <v>1564</v>
      </c>
      <c r="Q1226" s="96" t="s">
        <v>1590</v>
      </c>
      <c r="R1226" s="96" t="s">
        <v>1581</v>
      </c>
    </row>
    <row r="1227" ht="14.25" customHeight="1">
      <c r="A1227" s="96" t="s">
        <v>4601</v>
      </c>
      <c r="D1227" s="96" t="s">
        <v>1355</v>
      </c>
      <c r="J1227" s="96" t="s">
        <v>1351</v>
      </c>
      <c r="L1227" s="96" t="s">
        <v>41</v>
      </c>
      <c r="M1227" s="96" t="s">
        <v>1147</v>
      </c>
      <c r="O1227" s="96" t="s">
        <v>1669</v>
      </c>
      <c r="P1227" s="96" t="s">
        <v>1564</v>
      </c>
      <c r="Q1227" s="96" t="s">
        <v>1655</v>
      </c>
      <c r="R1227" s="96" t="s">
        <v>1676</v>
      </c>
    </row>
    <row r="1228" ht="14.25" customHeight="1">
      <c r="A1228" s="96" t="s">
        <v>4602</v>
      </c>
      <c r="D1228" s="96" t="s">
        <v>1350</v>
      </c>
      <c r="E1228" s="96" t="s">
        <v>1570</v>
      </c>
      <c r="F1228" s="96">
        <v>2030.0</v>
      </c>
      <c r="J1228" s="96" t="s">
        <v>1147</v>
      </c>
      <c r="L1228" s="96" t="s">
        <v>1562</v>
      </c>
      <c r="M1228" s="96" t="s">
        <v>1147</v>
      </c>
      <c r="O1228" s="96" t="s">
        <v>1717</v>
      </c>
      <c r="P1228" s="96" t="s">
        <v>1609</v>
      </c>
      <c r="Q1228" s="96" t="s">
        <v>1580</v>
      </c>
      <c r="R1228" s="96" t="s">
        <v>2384</v>
      </c>
      <c r="S1228" s="96" t="s">
        <v>4603</v>
      </c>
      <c r="T1228" s="96" t="s">
        <v>1576</v>
      </c>
    </row>
    <row r="1229" ht="14.25" customHeight="1">
      <c r="A1229" s="96" t="s">
        <v>4604</v>
      </c>
      <c r="D1229" s="96" t="s">
        <v>1350</v>
      </c>
      <c r="E1229" s="96" t="s">
        <v>1570</v>
      </c>
      <c r="F1229" s="96">
        <v>2030.0</v>
      </c>
      <c r="J1229" s="96" t="s">
        <v>1147</v>
      </c>
      <c r="L1229" s="96" t="s">
        <v>1562</v>
      </c>
      <c r="M1229" s="96" t="s">
        <v>1147</v>
      </c>
      <c r="O1229" s="96" t="s">
        <v>1717</v>
      </c>
      <c r="P1229" s="96" t="s">
        <v>1609</v>
      </c>
      <c r="Q1229" s="96" t="s">
        <v>1580</v>
      </c>
      <c r="R1229" s="96" t="s">
        <v>1591</v>
      </c>
      <c r="S1229" s="96" t="s">
        <v>4605</v>
      </c>
      <c r="T1229" s="96" t="s">
        <v>1576</v>
      </c>
    </row>
    <row r="1230" ht="14.25" customHeight="1">
      <c r="A1230" s="96" t="s">
        <v>4606</v>
      </c>
      <c r="D1230" s="96" t="s">
        <v>1350</v>
      </c>
      <c r="E1230" s="96" t="s">
        <v>1561</v>
      </c>
      <c r="F1230" s="96">
        <v>2030.0</v>
      </c>
      <c r="J1230" s="96" t="s">
        <v>1147</v>
      </c>
      <c r="L1230" s="96" t="s">
        <v>41</v>
      </c>
      <c r="M1230" s="96" t="s">
        <v>1351</v>
      </c>
      <c r="N1230" s="96" t="s">
        <v>2030</v>
      </c>
      <c r="O1230" s="96" t="s">
        <v>1584</v>
      </c>
      <c r="P1230" s="96" t="s">
        <v>1564</v>
      </c>
      <c r="Q1230" s="96" t="s">
        <v>1580</v>
      </c>
      <c r="R1230" s="96" t="s">
        <v>4313</v>
      </c>
      <c r="S1230" s="96" t="s">
        <v>4607</v>
      </c>
      <c r="T1230" s="96" t="s">
        <v>1771</v>
      </c>
    </row>
    <row r="1231" ht="14.25" customHeight="1">
      <c r="A1231" s="96" t="s">
        <v>4608</v>
      </c>
      <c r="D1231" s="96" t="s">
        <v>1350</v>
      </c>
      <c r="E1231" s="96" t="s">
        <v>1561</v>
      </c>
      <c r="F1231" s="96">
        <v>2030.0</v>
      </c>
      <c r="J1231" s="96" t="s">
        <v>1147</v>
      </c>
      <c r="L1231" s="96" t="s">
        <v>1562</v>
      </c>
      <c r="M1231" s="96" t="s">
        <v>1147</v>
      </c>
      <c r="O1231" s="96" t="s">
        <v>1620</v>
      </c>
      <c r="P1231" s="96" t="s">
        <v>1564</v>
      </c>
      <c r="Q1231" s="96" t="s">
        <v>1610</v>
      </c>
      <c r="R1231" s="96" t="s">
        <v>1597</v>
      </c>
      <c r="S1231" s="96" t="s">
        <v>4609</v>
      </c>
      <c r="T1231" s="96" t="s">
        <v>1568</v>
      </c>
    </row>
    <row r="1232" ht="14.25" customHeight="1">
      <c r="A1232" s="96" t="s">
        <v>4610</v>
      </c>
      <c r="D1232" s="96" t="s">
        <v>1350</v>
      </c>
      <c r="E1232" s="96" t="s">
        <v>1561</v>
      </c>
      <c r="F1232" s="96">
        <v>2030.0</v>
      </c>
      <c r="G1232" s="96" t="s">
        <v>1350</v>
      </c>
      <c r="H1232" s="96" t="s">
        <v>1561</v>
      </c>
      <c r="I1232" s="96">
        <v>2050.0</v>
      </c>
      <c r="J1232" s="96" t="s">
        <v>1351</v>
      </c>
      <c r="K1232" s="96">
        <v>2050.0</v>
      </c>
      <c r="L1232" s="96" t="s">
        <v>1562</v>
      </c>
      <c r="M1232" s="96" t="s">
        <v>1351</v>
      </c>
      <c r="N1232" s="96" t="s">
        <v>1597</v>
      </c>
      <c r="O1232" s="96" t="s">
        <v>1584</v>
      </c>
      <c r="P1232" s="96" t="s">
        <v>1564</v>
      </c>
      <c r="Q1232" s="96" t="s">
        <v>1580</v>
      </c>
      <c r="R1232" s="96" t="s">
        <v>1597</v>
      </c>
      <c r="S1232" s="96" t="s">
        <v>4611</v>
      </c>
      <c r="T1232" s="96" t="s">
        <v>1568</v>
      </c>
    </row>
    <row r="1233" ht="14.25" customHeight="1">
      <c r="A1233" s="96" t="s">
        <v>4612</v>
      </c>
      <c r="D1233" s="96" t="s">
        <v>1350</v>
      </c>
      <c r="E1233" s="96" t="s">
        <v>1561</v>
      </c>
      <c r="F1233" s="96">
        <v>2030.0</v>
      </c>
      <c r="G1233" s="96" t="s">
        <v>1350</v>
      </c>
      <c r="H1233" s="96" t="s">
        <v>1561</v>
      </c>
      <c r="I1233" s="96">
        <v>2050.0</v>
      </c>
      <c r="J1233" s="96" t="s">
        <v>1351</v>
      </c>
      <c r="K1233" s="96">
        <v>2050.0</v>
      </c>
      <c r="L1233" s="96" t="s">
        <v>1562</v>
      </c>
      <c r="M1233" s="96" t="s">
        <v>1147</v>
      </c>
      <c r="O1233" s="96" t="s">
        <v>1797</v>
      </c>
      <c r="P1233" s="96" t="s">
        <v>1564</v>
      </c>
      <c r="Q1233" s="96" t="s">
        <v>1580</v>
      </c>
      <c r="R1233" s="96" t="s">
        <v>1676</v>
      </c>
      <c r="S1233" s="96" t="s">
        <v>4613</v>
      </c>
      <c r="T1233" s="96" t="s">
        <v>1568</v>
      </c>
    </row>
    <row r="1234" ht="14.25" customHeight="1">
      <c r="A1234" s="96" t="s">
        <v>4614</v>
      </c>
      <c r="D1234" s="96" t="s">
        <v>1355</v>
      </c>
      <c r="J1234" s="96" t="s">
        <v>1147</v>
      </c>
      <c r="L1234" s="96" t="s">
        <v>41</v>
      </c>
      <c r="M1234" s="96" t="s">
        <v>1147</v>
      </c>
      <c r="O1234" s="96" t="s">
        <v>1684</v>
      </c>
      <c r="P1234" s="96" t="s">
        <v>1564</v>
      </c>
      <c r="Q1234" s="96" t="s">
        <v>1573</v>
      </c>
      <c r="R1234" s="96" t="s">
        <v>1644</v>
      </c>
    </row>
    <row r="1235" ht="14.25" customHeight="1">
      <c r="A1235" s="96" t="s">
        <v>4615</v>
      </c>
      <c r="B1235" s="96" t="s">
        <v>4616</v>
      </c>
      <c r="C1235" s="96" t="s">
        <v>4617</v>
      </c>
      <c r="D1235" s="96" t="s">
        <v>1350</v>
      </c>
      <c r="E1235" s="96" t="s">
        <v>1561</v>
      </c>
      <c r="F1235" s="96" t="s">
        <v>1628</v>
      </c>
      <c r="J1235" s="96" t="s">
        <v>1147</v>
      </c>
      <c r="L1235" s="96" t="s">
        <v>41</v>
      </c>
      <c r="M1235" s="96" t="s">
        <v>1351</v>
      </c>
      <c r="N1235" s="96" t="s">
        <v>2384</v>
      </c>
      <c r="O1235" s="96" t="s">
        <v>1578</v>
      </c>
      <c r="P1235" s="96" t="s">
        <v>1579</v>
      </c>
      <c r="Q1235" s="96" t="s">
        <v>2005</v>
      </c>
      <c r="R1235" s="96" t="s">
        <v>1648</v>
      </c>
      <c r="S1235" s="96" t="s">
        <v>4618</v>
      </c>
      <c r="T1235" s="96" t="s">
        <v>1568</v>
      </c>
    </row>
    <row r="1236" ht="14.25" customHeight="1">
      <c r="A1236" s="96" t="s">
        <v>4619</v>
      </c>
      <c r="D1236" s="96" t="s">
        <v>1350</v>
      </c>
      <c r="E1236" s="96" t="s">
        <v>1561</v>
      </c>
      <c r="F1236" s="96">
        <v>2030.0</v>
      </c>
      <c r="J1236" s="96" t="s">
        <v>1147</v>
      </c>
      <c r="L1236" s="96" t="s">
        <v>1562</v>
      </c>
      <c r="M1236" s="96" t="s">
        <v>1147</v>
      </c>
      <c r="O1236" s="96" t="s">
        <v>2324</v>
      </c>
      <c r="P1236" s="96" t="s">
        <v>1609</v>
      </c>
      <c r="Q1236" s="96" t="s">
        <v>1800</v>
      </c>
      <c r="R1236" s="96" t="s">
        <v>1707</v>
      </c>
      <c r="S1236" s="96" t="s">
        <v>4620</v>
      </c>
      <c r="T1236" s="96" t="s">
        <v>1568</v>
      </c>
    </row>
    <row r="1237" ht="14.25" customHeight="1">
      <c r="A1237" s="96" t="s">
        <v>4621</v>
      </c>
      <c r="C1237" s="96" t="s">
        <v>4622</v>
      </c>
      <c r="D1237" s="96" t="s">
        <v>1355</v>
      </c>
      <c r="J1237" s="96" t="s">
        <v>1147</v>
      </c>
      <c r="L1237" s="96" t="s">
        <v>41</v>
      </c>
      <c r="M1237" s="96" t="s">
        <v>1147</v>
      </c>
      <c r="O1237" s="96" t="s">
        <v>1614</v>
      </c>
      <c r="P1237" s="96" t="s">
        <v>1609</v>
      </c>
      <c r="Q1237" s="96" t="s">
        <v>1630</v>
      </c>
      <c r="R1237" s="96" t="s">
        <v>1676</v>
      </c>
    </row>
    <row r="1238" ht="14.25" customHeight="1">
      <c r="A1238" s="96" t="s">
        <v>4623</v>
      </c>
      <c r="D1238" s="96" t="s">
        <v>1350</v>
      </c>
      <c r="E1238" s="96" t="s">
        <v>1561</v>
      </c>
      <c r="F1238" s="96">
        <v>2030.0</v>
      </c>
      <c r="G1238" s="96" t="s">
        <v>1350</v>
      </c>
      <c r="H1238" s="96" t="s">
        <v>1561</v>
      </c>
      <c r="I1238" s="96">
        <v>2050.0</v>
      </c>
      <c r="J1238" s="96" t="s">
        <v>1351</v>
      </c>
      <c r="K1238" s="96">
        <v>2050.0</v>
      </c>
      <c r="L1238" s="96" t="s">
        <v>1562</v>
      </c>
      <c r="M1238" s="96" t="s">
        <v>1147</v>
      </c>
      <c r="O1238" s="96" t="s">
        <v>1620</v>
      </c>
      <c r="P1238" s="96" t="s">
        <v>1564</v>
      </c>
      <c r="Q1238" s="96" t="s">
        <v>1652</v>
      </c>
      <c r="R1238" s="96" t="s">
        <v>1676</v>
      </c>
      <c r="S1238" s="96" t="s">
        <v>4624</v>
      </c>
      <c r="T1238" s="96" t="s">
        <v>1568</v>
      </c>
    </row>
    <row r="1239" ht="14.25" customHeight="1">
      <c r="A1239" s="96" t="s">
        <v>4625</v>
      </c>
      <c r="B1239" s="96" t="s">
        <v>4626</v>
      </c>
      <c r="C1239" s="96" t="s">
        <v>4627</v>
      </c>
      <c r="D1239" s="96" t="s">
        <v>1355</v>
      </c>
      <c r="J1239" s="96" t="s">
        <v>1147</v>
      </c>
      <c r="L1239" s="96" t="s">
        <v>41</v>
      </c>
      <c r="M1239" s="96" t="s">
        <v>1147</v>
      </c>
      <c r="O1239" s="96" t="s">
        <v>1684</v>
      </c>
      <c r="P1239" s="96" t="s">
        <v>1564</v>
      </c>
      <c r="Q1239" s="96" t="s">
        <v>1756</v>
      </c>
      <c r="R1239" s="96" t="s">
        <v>1648</v>
      </c>
    </row>
    <row r="1240" ht="14.25" customHeight="1">
      <c r="A1240" s="96" t="s">
        <v>4628</v>
      </c>
      <c r="D1240" s="96" t="s">
        <v>1355</v>
      </c>
      <c r="J1240" s="96" t="s">
        <v>1147</v>
      </c>
      <c r="L1240" s="96" t="s">
        <v>41</v>
      </c>
      <c r="M1240" s="96" t="s">
        <v>1147</v>
      </c>
      <c r="O1240" s="96" t="s">
        <v>1717</v>
      </c>
      <c r="P1240" s="96" t="s">
        <v>1609</v>
      </c>
      <c r="Q1240" s="96" t="s">
        <v>1610</v>
      </c>
      <c r="R1240" s="96" t="s">
        <v>1594</v>
      </c>
    </row>
    <row r="1241" ht="14.25" customHeight="1">
      <c r="A1241" s="96" t="s">
        <v>4629</v>
      </c>
      <c r="B1241" s="96" t="s">
        <v>4630</v>
      </c>
      <c r="C1241" s="96" t="s">
        <v>4631</v>
      </c>
      <c r="D1241" s="96" t="s">
        <v>1350</v>
      </c>
      <c r="E1241" s="96" t="s">
        <v>1721</v>
      </c>
      <c r="F1241" s="96" t="s">
        <v>2010</v>
      </c>
      <c r="J1241" s="96" t="s">
        <v>1147</v>
      </c>
      <c r="L1241" s="96" t="s">
        <v>41</v>
      </c>
      <c r="M1241" s="96" t="s">
        <v>1147</v>
      </c>
      <c r="O1241" s="96" t="s">
        <v>1578</v>
      </c>
      <c r="P1241" s="96" t="s">
        <v>1579</v>
      </c>
      <c r="Q1241" s="96" t="s">
        <v>1590</v>
      </c>
      <c r="R1241" s="96" t="s">
        <v>2181</v>
      </c>
      <c r="S1241" s="96" t="s">
        <v>4632</v>
      </c>
      <c r="T1241" s="96" t="s">
        <v>1725</v>
      </c>
    </row>
    <row r="1242" ht="14.25" customHeight="1">
      <c r="A1242" s="96" t="s">
        <v>4633</v>
      </c>
      <c r="C1242" s="96" t="s">
        <v>4634</v>
      </c>
      <c r="D1242" s="96" t="s">
        <v>1355</v>
      </c>
      <c r="J1242" s="96" t="s">
        <v>1147</v>
      </c>
      <c r="L1242" s="96" t="s">
        <v>41</v>
      </c>
      <c r="M1242" s="96" t="s">
        <v>1147</v>
      </c>
      <c r="O1242" s="96" t="s">
        <v>4635</v>
      </c>
      <c r="P1242" s="96" t="s">
        <v>1564</v>
      </c>
      <c r="Q1242" s="96" t="s">
        <v>2228</v>
      </c>
    </row>
    <row r="1243" ht="14.25" customHeight="1">
      <c r="A1243" s="96" t="s">
        <v>4636</v>
      </c>
      <c r="C1243" s="96" t="s">
        <v>4637</v>
      </c>
      <c r="D1243" s="96" t="s">
        <v>1355</v>
      </c>
      <c r="J1243" s="96" t="s">
        <v>1351</v>
      </c>
      <c r="L1243" s="96" t="s">
        <v>41</v>
      </c>
      <c r="M1243" s="96" t="s">
        <v>1351</v>
      </c>
      <c r="N1243" s="96" t="s">
        <v>1926</v>
      </c>
      <c r="O1243" s="96" t="s">
        <v>2054</v>
      </c>
      <c r="P1243" s="96" t="s">
        <v>1579</v>
      </c>
      <c r="Q1243" s="96" t="s">
        <v>2228</v>
      </c>
      <c r="R1243" s="96" t="s">
        <v>1926</v>
      </c>
    </row>
    <row r="1244" ht="14.25" customHeight="1">
      <c r="A1244" s="96" t="s">
        <v>4638</v>
      </c>
      <c r="B1244" s="96" t="s">
        <v>4639</v>
      </c>
      <c r="C1244" s="96" t="s">
        <v>4640</v>
      </c>
      <c r="D1244" s="96" t="s">
        <v>1350</v>
      </c>
      <c r="E1244" s="96" t="s">
        <v>1561</v>
      </c>
      <c r="F1244" s="96">
        <v>2030.0</v>
      </c>
      <c r="J1244" s="96" t="s">
        <v>1147</v>
      </c>
      <c r="L1244" s="96" t="s">
        <v>41</v>
      </c>
      <c r="M1244" s="96" t="s">
        <v>1351</v>
      </c>
      <c r="N1244" s="96" t="s">
        <v>1723</v>
      </c>
      <c r="O1244" s="96" t="s">
        <v>1672</v>
      </c>
      <c r="P1244" s="96" t="s">
        <v>1564</v>
      </c>
      <c r="Q1244" s="96" t="s">
        <v>1756</v>
      </c>
      <c r="R1244" s="96" t="s">
        <v>1924</v>
      </c>
      <c r="S1244" s="96" t="s">
        <v>4641</v>
      </c>
      <c r="T1244" s="96" t="s">
        <v>1568</v>
      </c>
    </row>
    <row r="1245" ht="14.25" customHeight="1">
      <c r="A1245" s="96" t="s">
        <v>4642</v>
      </c>
      <c r="D1245" s="96" t="s">
        <v>1350</v>
      </c>
      <c r="E1245" s="96" t="s">
        <v>1561</v>
      </c>
      <c r="F1245" s="96">
        <v>2030.0</v>
      </c>
      <c r="J1245" s="96" t="s">
        <v>1147</v>
      </c>
      <c r="L1245" s="96" t="s">
        <v>1562</v>
      </c>
      <c r="M1245" s="96" t="s">
        <v>1147</v>
      </c>
      <c r="O1245" s="96" t="s">
        <v>1845</v>
      </c>
      <c r="P1245" s="96" t="s">
        <v>1564</v>
      </c>
      <c r="Q1245" s="96" t="s">
        <v>1784</v>
      </c>
      <c r="R1245" s="96" t="s">
        <v>1676</v>
      </c>
      <c r="S1245" s="96" t="s">
        <v>4643</v>
      </c>
      <c r="T1245" s="96" t="s">
        <v>1568</v>
      </c>
    </row>
    <row r="1246" ht="14.25" customHeight="1">
      <c r="A1246" s="96" t="s">
        <v>4644</v>
      </c>
      <c r="D1246" s="96" t="s">
        <v>1355</v>
      </c>
      <c r="J1246" s="96" t="s">
        <v>1147</v>
      </c>
      <c r="L1246" s="96" t="s">
        <v>41</v>
      </c>
      <c r="M1246" s="96" t="s">
        <v>1147</v>
      </c>
      <c r="O1246" s="96" t="s">
        <v>1578</v>
      </c>
      <c r="P1246" s="96" t="s">
        <v>1579</v>
      </c>
      <c r="Q1246" s="96" t="s">
        <v>1675</v>
      </c>
      <c r="R1246" s="96" t="s">
        <v>1586</v>
      </c>
    </row>
    <row r="1247" ht="14.25" customHeight="1">
      <c r="A1247" s="96" t="s">
        <v>4645</v>
      </c>
      <c r="D1247" s="96" t="s">
        <v>1355</v>
      </c>
      <c r="J1247" s="96" t="s">
        <v>1351</v>
      </c>
      <c r="L1247" s="96" t="s">
        <v>41</v>
      </c>
      <c r="M1247" s="96" t="s">
        <v>1351</v>
      </c>
      <c r="N1247" s="96" t="s">
        <v>1707</v>
      </c>
      <c r="O1247" s="96" t="s">
        <v>4646</v>
      </c>
      <c r="P1247" s="96" t="s">
        <v>1728</v>
      </c>
      <c r="Q1247" s="96" t="s">
        <v>1573</v>
      </c>
      <c r="R1247" s="96" t="s">
        <v>1707</v>
      </c>
    </row>
    <row r="1248" ht="14.25" customHeight="1">
      <c r="A1248" s="96" t="s">
        <v>4647</v>
      </c>
      <c r="D1248" s="96" t="s">
        <v>1350</v>
      </c>
      <c r="E1248" s="96" t="s">
        <v>1561</v>
      </c>
      <c r="F1248" s="96">
        <v>2030.0</v>
      </c>
      <c r="J1248" s="96" t="s">
        <v>1147</v>
      </c>
      <c r="L1248" s="96" t="s">
        <v>1562</v>
      </c>
      <c r="M1248" s="96" t="s">
        <v>1147</v>
      </c>
      <c r="O1248" s="96" t="s">
        <v>1563</v>
      </c>
      <c r="P1248" s="96" t="s">
        <v>1564</v>
      </c>
      <c r="Q1248" s="96" t="s">
        <v>1590</v>
      </c>
      <c r="R1248" s="96" t="s">
        <v>1637</v>
      </c>
      <c r="S1248" s="96" t="s">
        <v>4648</v>
      </c>
      <c r="T1248" s="96" t="s">
        <v>1568</v>
      </c>
    </row>
    <row r="1249" ht="14.25" customHeight="1">
      <c r="A1249" s="96" t="s">
        <v>4649</v>
      </c>
      <c r="B1249" s="96" t="s">
        <v>4650</v>
      </c>
      <c r="D1249" s="96" t="s">
        <v>1350</v>
      </c>
      <c r="E1249" s="96" t="s">
        <v>1561</v>
      </c>
      <c r="F1249" s="96">
        <v>2030.0</v>
      </c>
      <c r="J1249" s="96" t="s">
        <v>1351</v>
      </c>
      <c r="L1249" s="96" t="s">
        <v>41</v>
      </c>
      <c r="M1249" s="96" t="s">
        <v>1351</v>
      </c>
      <c r="N1249" s="96" t="s">
        <v>1591</v>
      </c>
      <c r="O1249" s="96" t="s">
        <v>1578</v>
      </c>
      <c r="P1249" s="96" t="s">
        <v>1579</v>
      </c>
      <c r="Q1249" s="96" t="s">
        <v>1862</v>
      </c>
      <c r="R1249" s="96" t="s">
        <v>1699</v>
      </c>
      <c r="S1249" s="96" t="s">
        <v>4651</v>
      </c>
      <c r="T1249" s="96" t="s">
        <v>1568</v>
      </c>
    </row>
    <row r="1250" ht="14.25" customHeight="1">
      <c r="A1250" s="96" t="s">
        <v>4652</v>
      </c>
      <c r="B1250" s="96" t="s">
        <v>4653</v>
      </c>
      <c r="C1250" s="96" t="s">
        <v>4654</v>
      </c>
      <c r="D1250" s="96" t="s">
        <v>1350</v>
      </c>
      <c r="E1250" s="96" t="s">
        <v>1561</v>
      </c>
      <c r="F1250" s="96" t="s">
        <v>4655</v>
      </c>
      <c r="J1250" s="96" t="s">
        <v>1351</v>
      </c>
      <c r="L1250" s="96" t="s">
        <v>41</v>
      </c>
      <c r="M1250" s="96" t="s">
        <v>1351</v>
      </c>
      <c r="N1250" s="96" t="s">
        <v>1850</v>
      </c>
      <c r="O1250" s="96" t="s">
        <v>1563</v>
      </c>
      <c r="P1250" s="96" t="s">
        <v>1564</v>
      </c>
      <c r="Q1250" s="96" t="s">
        <v>1590</v>
      </c>
      <c r="R1250" s="96" t="s">
        <v>4656</v>
      </c>
      <c r="S1250" s="96" t="s">
        <v>4657</v>
      </c>
      <c r="T1250" s="96" t="s">
        <v>1568</v>
      </c>
    </row>
    <row r="1251" ht="14.25" customHeight="1">
      <c r="A1251" s="96" t="s">
        <v>4658</v>
      </c>
      <c r="B1251" s="96" t="s">
        <v>4659</v>
      </c>
      <c r="C1251" s="96" t="s">
        <v>4660</v>
      </c>
      <c r="D1251" s="96" t="s">
        <v>1350</v>
      </c>
      <c r="E1251" s="96" t="s">
        <v>1561</v>
      </c>
      <c r="F1251" s="96">
        <v>2030.0</v>
      </c>
      <c r="J1251" s="96" t="s">
        <v>1147</v>
      </c>
      <c r="L1251" s="96" t="s">
        <v>1562</v>
      </c>
      <c r="M1251" s="96" t="s">
        <v>1147</v>
      </c>
      <c r="O1251" s="96" t="s">
        <v>1703</v>
      </c>
      <c r="P1251" s="96" t="s">
        <v>1564</v>
      </c>
      <c r="Q1251" s="96" t="s">
        <v>1652</v>
      </c>
      <c r="R1251" s="96" t="s">
        <v>1971</v>
      </c>
      <c r="S1251" s="96" t="s">
        <v>4661</v>
      </c>
      <c r="T1251" s="96" t="s">
        <v>1568</v>
      </c>
    </row>
    <row r="1252" ht="14.25" customHeight="1">
      <c r="A1252" s="96" t="s">
        <v>4662</v>
      </c>
      <c r="D1252" s="96" t="s">
        <v>1350</v>
      </c>
      <c r="E1252" s="96" t="s">
        <v>1561</v>
      </c>
      <c r="F1252" s="96">
        <v>2030.0</v>
      </c>
      <c r="J1252" s="96" t="s">
        <v>1147</v>
      </c>
      <c r="L1252" s="96" t="s">
        <v>1562</v>
      </c>
      <c r="M1252" s="96" t="s">
        <v>1147</v>
      </c>
      <c r="O1252" s="96" t="s">
        <v>1563</v>
      </c>
      <c r="P1252" s="96" t="s">
        <v>1564</v>
      </c>
      <c r="Q1252" s="96" t="s">
        <v>1804</v>
      </c>
      <c r="R1252" s="96" t="s">
        <v>1926</v>
      </c>
      <c r="S1252" s="96" t="s">
        <v>4663</v>
      </c>
      <c r="T1252" s="96" t="s">
        <v>1568</v>
      </c>
    </row>
    <row r="1253" ht="14.25" customHeight="1">
      <c r="A1253" s="96" t="s">
        <v>4664</v>
      </c>
      <c r="D1253" s="96" t="s">
        <v>1355</v>
      </c>
      <c r="J1253" s="96" t="s">
        <v>1351</v>
      </c>
      <c r="L1253" s="96" t="s">
        <v>41</v>
      </c>
      <c r="M1253" s="96" t="s">
        <v>1147</v>
      </c>
      <c r="O1253" s="96" t="s">
        <v>1669</v>
      </c>
      <c r="P1253" s="96" t="s">
        <v>1564</v>
      </c>
      <c r="Q1253" s="96" t="s">
        <v>1580</v>
      </c>
      <c r="R1253" s="96" t="s">
        <v>1566</v>
      </c>
    </row>
    <row r="1254" ht="14.25" customHeight="1">
      <c r="A1254" s="96" t="s">
        <v>4665</v>
      </c>
      <c r="C1254" s="96" t="s">
        <v>4666</v>
      </c>
      <c r="D1254" s="96" t="s">
        <v>1350</v>
      </c>
      <c r="E1254" s="96" t="s">
        <v>1561</v>
      </c>
      <c r="F1254" s="96">
        <v>2025.0</v>
      </c>
      <c r="J1254" s="96" t="s">
        <v>1147</v>
      </c>
      <c r="L1254" s="96" t="s">
        <v>1629</v>
      </c>
      <c r="M1254" s="96" t="s">
        <v>1147</v>
      </c>
      <c r="O1254" s="96" t="s">
        <v>1741</v>
      </c>
      <c r="P1254" s="96" t="s">
        <v>1564</v>
      </c>
      <c r="Q1254" s="96" t="s">
        <v>1630</v>
      </c>
      <c r="R1254" s="96" t="s">
        <v>1757</v>
      </c>
      <c r="S1254" s="96" t="s">
        <v>4667</v>
      </c>
      <c r="T1254" s="96" t="s">
        <v>1568</v>
      </c>
    </row>
    <row r="1255" ht="14.25" customHeight="1">
      <c r="A1255" s="96" t="s">
        <v>4668</v>
      </c>
      <c r="D1255" s="96" t="s">
        <v>1355</v>
      </c>
      <c r="J1255" s="96" t="s">
        <v>1147</v>
      </c>
      <c r="L1255" s="96" t="s">
        <v>1629</v>
      </c>
      <c r="M1255" s="96" t="s">
        <v>1147</v>
      </c>
      <c r="O1255" s="96" t="s">
        <v>1741</v>
      </c>
      <c r="P1255" s="96" t="s">
        <v>1564</v>
      </c>
      <c r="Q1255" s="96" t="s">
        <v>1630</v>
      </c>
      <c r="R1255" s="96" t="s">
        <v>1699</v>
      </c>
    </row>
    <row r="1256" ht="14.25" customHeight="1">
      <c r="A1256" s="96" t="s">
        <v>4669</v>
      </c>
      <c r="D1256" s="96" t="s">
        <v>1350</v>
      </c>
      <c r="E1256" s="96" t="s">
        <v>1561</v>
      </c>
      <c r="F1256" s="96">
        <v>2030.0</v>
      </c>
      <c r="J1256" s="96" t="s">
        <v>1147</v>
      </c>
      <c r="L1256" s="96" t="s">
        <v>1562</v>
      </c>
      <c r="M1256" s="96" t="s">
        <v>1147</v>
      </c>
      <c r="O1256" s="96" t="s">
        <v>1797</v>
      </c>
      <c r="P1256" s="96" t="s">
        <v>1564</v>
      </c>
      <c r="Q1256" s="96" t="s">
        <v>1590</v>
      </c>
      <c r="R1256" s="96" t="s">
        <v>1793</v>
      </c>
      <c r="S1256" s="96" t="s">
        <v>4670</v>
      </c>
      <c r="T1256" s="96" t="s">
        <v>1568</v>
      </c>
    </row>
    <row r="1257" ht="14.25" customHeight="1">
      <c r="A1257" s="96" t="s">
        <v>4671</v>
      </c>
      <c r="D1257" s="96" t="s">
        <v>1355</v>
      </c>
      <c r="J1257" s="96" t="s">
        <v>1351</v>
      </c>
      <c r="L1257" s="96" t="s">
        <v>41</v>
      </c>
      <c r="M1257" s="96" t="s">
        <v>1351</v>
      </c>
      <c r="N1257" s="96" t="s">
        <v>1656</v>
      </c>
      <c r="O1257" s="96" t="s">
        <v>1584</v>
      </c>
      <c r="P1257" s="96" t="s">
        <v>1564</v>
      </c>
      <c r="Q1257" s="96" t="s">
        <v>1580</v>
      </c>
      <c r="R1257" s="96" t="s">
        <v>1656</v>
      </c>
    </row>
    <row r="1258" ht="14.25" customHeight="1">
      <c r="A1258" s="96" t="s">
        <v>4672</v>
      </c>
      <c r="B1258" s="96" t="s">
        <v>4673</v>
      </c>
      <c r="C1258" s="96" t="s">
        <v>4674</v>
      </c>
      <c r="D1258" s="96" t="s">
        <v>1350</v>
      </c>
      <c r="E1258" s="96" t="s">
        <v>1570</v>
      </c>
      <c r="F1258" s="96">
        <v>2030.0</v>
      </c>
      <c r="J1258" s="96" t="s">
        <v>1351</v>
      </c>
      <c r="L1258" s="96" t="s">
        <v>41</v>
      </c>
      <c r="M1258" s="96" t="s">
        <v>1351</v>
      </c>
      <c r="N1258" s="96" t="s">
        <v>1621</v>
      </c>
      <c r="O1258" s="96" t="s">
        <v>1703</v>
      </c>
      <c r="P1258" s="96" t="s">
        <v>1564</v>
      </c>
      <c r="Q1258" s="96" t="s">
        <v>1685</v>
      </c>
      <c r="R1258" s="96" t="s">
        <v>1986</v>
      </c>
      <c r="S1258" s="96" t="s">
        <v>4675</v>
      </c>
      <c r="T1258" s="96" t="s">
        <v>1576</v>
      </c>
    </row>
    <row r="1259" ht="14.25" customHeight="1">
      <c r="A1259" s="96" t="s">
        <v>4676</v>
      </c>
      <c r="B1259" s="96" t="s">
        <v>4677</v>
      </c>
      <c r="C1259" s="96" t="s">
        <v>4678</v>
      </c>
      <c r="D1259" s="96" t="s">
        <v>1372</v>
      </c>
      <c r="J1259" s="96" t="s">
        <v>1351</v>
      </c>
      <c r="L1259" s="96" t="s">
        <v>41</v>
      </c>
      <c r="M1259" s="96" t="s">
        <v>1351</v>
      </c>
      <c r="N1259" s="96" t="s">
        <v>1574</v>
      </c>
      <c r="O1259" s="96" t="s">
        <v>1578</v>
      </c>
      <c r="P1259" s="96" t="s">
        <v>1579</v>
      </c>
      <c r="Q1259" s="96" t="s">
        <v>1948</v>
      </c>
      <c r="R1259" s="96" t="s">
        <v>1846</v>
      </c>
    </row>
    <row r="1260" ht="14.25" customHeight="1">
      <c r="A1260" s="96" t="s">
        <v>4679</v>
      </c>
      <c r="D1260" s="96" t="s">
        <v>1350</v>
      </c>
      <c r="E1260" s="96" t="s">
        <v>1561</v>
      </c>
      <c r="F1260" s="96">
        <v>2030.0</v>
      </c>
      <c r="J1260" s="96" t="s">
        <v>1147</v>
      </c>
      <c r="L1260" s="96" t="s">
        <v>1562</v>
      </c>
      <c r="M1260" s="96" t="s">
        <v>1147</v>
      </c>
      <c r="O1260" s="96" t="s">
        <v>1741</v>
      </c>
      <c r="P1260" s="96" t="s">
        <v>1564</v>
      </c>
      <c r="Q1260" s="96" t="s">
        <v>2015</v>
      </c>
      <c r="R1260" s="96" t="s">
        <v>1586</v>
      </c>
      <c r="S1260" s="96" t="s">
        <v>4680</v>
      </c>
      <c r="T1260" s="96" t="s">
        <v>1568</v>
      </c>
    </row>
    <row r="1261" ht="14.25" customHeight="1">
      <c r="A1261" s="96" t="s">
        <v>4681</v>
      </c>
      <c r="D1261" s="96" t="s">
        <v>1350</v>
      </c>
      <c r="E1261" s="96" t="s">
        <v>1570</v>
      </c>
      <c r="F1261" s="96">
        <v>2030.0</v>
      </c>
      <c r="J1261" s="96" t="s">
        <v>1147</v>
      </c>
      <c r="L1261" s="96" t="s">
        <v>1562</v>
      </c>
      <c r="M1261" s="96" t="s">
        <v>1147</v>
      </c>
      <c r="O1261" s="96" t="s">
        <v>1797</v>
      </c>
      <c r="P1261" s="96" t="s">
        <v>1564</v>
      </c>
      <c r="Q1261" s="96" t="s">
        <v>2188</v>
      </c>
      <c r="R1261" s="96" t="s">
        <v>1805</v>
      </c>
      <c r="S1261" s="96" t="s">
        <v>4682</v>
      </c>
      <c r="T1261" s="96" t="s">
        <v>1576</v>
      </c>
    </row>
    <row r="1262" ht="14.25" customHeight="1">
      <c r="A1262" s="96" t="s">
        <v>4683</v>
      </c>
      <c r="D1262" s="96" t="s">
        <v>1355</v>
      </c>
      <c r="J1262" s="96" t="s">
        <v>1351</v>
      </c>
      <c r="L1262" s="96" t="s">
        <v>41</v>
      </c>
      <c r="M1262" s="96" t="s">
        <v>1351</v>
      </c>
      <c r="N1262" s="96" t="s">
        <v>1597</v>
      </c>
      <c r="O1262" s="96" t="s">
        <v>1584</v>
      </c>
      <c r="P1262" s="96" t="s">
        <v>1564</v>
      </c>
      <c r="Q1262" s="96" t="s">
        <v>1585</v>
      </c>
      <c r="R1262" s="96" t="s">
        <v>1597</v>
      </c>
      <c r="T1262" s="96" t="s">
        <v>1616</v>
      </c>
    </row>
    <row r="1263" ht="14.25" customHeight="1">
      <c r="A1263" s="96" t="s">
        <v>4684</v>
      </c>
      <c r="B1263" s="96" t="s">
        <v>4685</v>
      </c>
      <c r="C1263" s="96" t="s">
        <v>4686</v>
      </c>
      <c r="D1263" s="96" t="s">
        <v>1350</v>
      </c>
      <c r="E1263" s="96" t="s">
        <v>1561</v>
      </c>
      <c r="F1263" s="96">
        <v>2030.0</v>
      </c>
      <c r="J1263" s="96" t="s">
        <v>1147</v>
      </c>
      <c r="L1263" s="96" t="s">
        <v>41</v>
      </c>
      <c r="M1263" s="96" t="s">
        <v>1147</v>
      </c>
      <c r="O1263" s="96" t="s">
        <v>1578</v>
      </c>
      <c r="P1263" s="96" t="s">
        <v>1579</v>
      </c>
      <c r="Q1263" s="96" t="s">
        <v>1820</v>
      </c>
      <c r="R1263" s="96" t="s">
        <v>1707</v>
      </c>
      <c r="S1263" s="96" t="s">
        <v>4687</v>
      </c>
      <c r="T1263" s="96" t="s">
        <v>1568</v>
      </c>
    </row>
    <row r="1264" ht="14.25" customHeight="1">
      <c r="A1264" s="96" t="s">
        <v>4688</v>
      </c>
      <c r="B1264" s="96" t="s">
        <v>4689</v>
      </c>
      <c r="C1264" s="96" t="s">
        <v>4690</v>
      </c>
      <c r="D1264" s="96" t="s">
        <v>1350</v>
      </c>
      <c r="E1264" s="96" t="s">
        <v>1561</v>
      </c>
      <c r="F1264" s="96" t="s">
        <v>2103</v>
      </c>
      <c r="J1264" s="96" t="s">
        <v>1351</v>
      </c>
      <c r="L1264" s="96" t="s">
        <v>41</v>
      </c>
      <c r="M1264" s="96" t="s">
        <v>1351</v>
      </c>
      <c r="N1264" s="96" t="s">
        <v>1787</v>
      </c>
      <c r="O1264" s="96" t="s">
        <v>1797</v>
      </c>
      <c r="P1264" s="96" t="s">
        <v>1564</v>
      </c>
      <c r="Q1264" s="96" t="s">
        <v>1675</v>
      </c>
      <c r="R1264" s="96" t="s">
        <v>1779</v>
      </c>
      <c r="S1264" s="96" t="s">
        <v>4691</v>
      </c>
      <c r="T1264" s="96" t="s">
        <v>1568</v>
      </c>
    </row>
    <row r="1265" ht="14.25" customHeight="1">
      <c r="A1265" s="96" t="s">
        <v>4692</v>
      </c>
      <c r="D1265" s="96" t="s">
        <v>1355</v>
      </c>
      <c r="J1265" s="96" t="s">
        <v>1147</v>
      </c>
      <c r="L1265" s="96" t="s">
        <v>41</v>
      </c>
      <c r="M1265" s="96" t="s">
        <v>1147</v>
      </c>
      <c r="O1265" s="96" t="s">
        <v>2126</v>
      </c>
      <c r="P1265" s="96" t="s">
        <v>1728</v>
      </c>
      <c r="Q1265" s="96" t="s">
        <v>1765</v>
      </c>
      <c r="R1265" s="96" t="s">
        <v>1566</v>
      </c>
    </row>
    <row r="1266" ht="14.25" customHeight="1">
      <c r="A1266" s="96" t="s">
        <v>4693</v>
      </c>
      <c r="D1266" s="96" t="s">
        <v>1355</v>
      </c>
      <c r="J1266" s="96" t="s">
        <v>1147</v>
      </c>
      <c r="L1266" s="96" t="s">
        <v>41</v>
      </c>
      <c r="M1266" s="96" t="s">
        <v>1147</v>
      </c>
      <c r="O1266" s="96" t="s">
        <v>2126</v>
      </c>
      <c r="P1266" s="96" t="s">
        <v>1728</v>
      </c>
      <c r="Q1266" s="96" t="s">
        <v>1573</v>
      </c>
      <c r="R1266" s="96" t="s">
        <v>1637</v>
      </c>
    </row>
    <row r="1267" ht="14.25" customHeight="1">
      <c r="A1267" s="96" t="s">
        <v>4694</v>
      </c>
      <c r="D1267" s="96" t="s">
        <v>1350</v>
      </c>
      <c r="E1267" s="96" t="s">
        <v>1561</v>
      </c>
      <c r="F1267" s="96">
        <v>2030.0</v>
      </c>
      <c r="J1267" s="96" t="s">
        <v>1147</v>
      </c>
      <c r="L1267" s="96" t="s">
        <v>1562</v>
      </c>
      <c r="M1267" s="96" t="s">
        <v>1147</v>
      </c>
      <c r="O1267" s="96" t="s">
        <v>1669</v>
      </c>
      <c r="P1267" s="96" t="s">
        <v>1564</v>
      </c>
      <c r="Q1267" s="96" t="s">
        <v>1610</v>
      </c>
      <c r="R1267" s="96" t="s">
        <v>1648</v>
      </c>
      <c r="S1267" s="96" t="s">
        <v>4695</v>
      </c>
      <c r="T1267" s="96" t="s">
        <v>1568</v>
      </c>
    </row>
    <row r="1268" ht="14.25" customHeight="1">
      <c r="A1268" s="96" t="s">
        <v>4696</v>
      </c>
      <c r="D1268" s="96" t="s">
        <v>1355</v>
      </c>
      <c r="J1268" s="96" t="s">
        <v>1351</v>
      </c>
      <c r="L1268" s="96" t="s">
        <v>41</v>
      </c>
      <c r="M1268" s="96" t="s">
        <v>1147</v>
      </c>
      <c r="O1268" s="96" t="s">
        <v>1578</v>
      </c>
      <c r="P1268" s="96" t="s">
        <v>1579</v>
      </c>
      <c r="Q1268" s="96" t="s">
        <v>1580</v>
      </c>
      <c r="R1268" s="96" t="s">
        <v>1605</v>
      </c>
    </row>
    <row r="1269" ht="14.25" customHeight="1">
      <c r="A1269" s="96" t="s">
        <v>4697</v>
      </c>
      <c r="D1269" s="96" t="s">
        <v>1350</v>
      </c>
      <c r="E1269" s="96" t="s">
        <v>1561</v>
      </c>
      <c r="F1269" s="96">
        <v>2030.0</v>
      </c>
      <c r="G1269" s="96" t="s">
        <v>1350</v>
      </c>
      <c r="H1269" s="96" t="s">
        <v>1561</v>
      </c>
      <c r="I1269" s="96">
        <v>2040.0</v>
      </c>
      <c r="J1269" s="96" t="s">
        <v>1351</v>
      </c>
      <c r="K1269" s="96">
        <v>2040.0</v>
      </c>
      <c r="L1269" s="96" t="s">
        <v>1562</v>
      </c>
      <c r="M1269" s="96" t="s">
        <v>1147</v>
      </c>
      <c r="O1269" s="96" t="s">
        <v>1584</v>
      </c>
      <c r="P1269" s="96" t="s">
        <v>1564</v>
      </c>
      <c r="Q1269" s="96" t="s">
        <v>1610</v>
      </c>
      <c r="R1269" s="96" t="s">
        <v>1581</v>
      </c>
      <c r="S1269" s="96" t="s">
        <v>4698</v>
      </c>
      <c r="T1269" s="96" t="s">
        <v>1568</v>
      </c>
    </row>
    <row r="1270" ht="14.25" customHeight="1">
      <c r="A1270" s="96" t="s">
        <v>4699</v>
      </c>
      <c r="B1270" s="96" t="s">
        <v>4700</v>
      </c>
      <c r="C1270" s="96" t="s">
        <v>4701</v>
      </c>
      <c r="D1270" s="96" t="s">
        <v>1350</v>
      </c>
      <c r="E1270" s="96" t="s">
        <v>1561</v>
      </c>
      <c r="F1270" s="96">
        <v>2030.0</v>
      </c>
      <c r="J1270" s="96" t="s">
        <v>1147</v>
      </c>
      <c r="L1270" s="96" t="s">
        <v>41</v>
      </c>
      <c r="M1270" s="96" t="s">
        <v>1147</v>
      </c>
      <c r="N1270" s="96" t="s">
        <v>1926</v>
      </c>
      <c r="O1270" s="96" t="s">
        <v>1741</v>
      </c>
      <c r="P1270" s="96" t="s">
        <v>1564</v>
      </c>
      <c r="Q1270" s="96" t="s">
        <v>1585</v>
      </c>
      <c r="R1270" s="96" t="s">
        <v>1594</v>
      </c>
      <c r="S1270" s="96" t="s">
        <v>4702</v>
      </c>
    </row>
    <row r="1271" ht="14.25" customHeight="1">
      <c r="A1271" s="96" t="s">
        <v>4703</v>
      </c>
      <c r="D1271" s="96" t="s">
        <v>1355</v>
      </c>
      <c r="J1271" s="96" t="s">
        <v>1351</v>
      </c>
      <c r="L1271" s="96" t="s">
        <v>41</v>
      </c>
      <c r="M1271" s="96" t="s">
        <v>1351</v>
      </c>
      <c r="N1271" s="96" t="s">
        <v>1619</v>
      </c>
      <c r="O1271" s="96" t="s">
        <v>4704</v>
      </c>
      <c r="P1271" s="96" t="s">
        <v>1728</v>
      </c>
      <c r="Q1271" s="96" t="s">
        <v>1685</v>
      </c>
      <c r="R1271" s="96" t="s">
        <v>1619</v>
      </c>
    </row>
    <row r="1272" ht="14.25" customHeight="1">
      <c r="A1272" s="96" t="s">
        <v>4705</v>
      </c>
      <c r="C1272" s="96" t="s">
        <v>4706</v>
      </c>
      <c r="D1272" s="96" t="s">
        <v>1355</v>
      </c>
      <c r="J1272" s="96" t="s">
        <v>1351</v>
      </c>
      <c r="L1272" s="96" t="s">
        <v>41</v>
      </c>
      <c r="M1272" s="96" t="s">
        <v>1351</v>
      </c>
      <c r="N1272" s="96" t="s">
        <v>1619</v>
      </c>
      <c r="O1272" s="96" t="s">
        <v>3379</v>
      </c>
      <c r="P1272" s="96" t="s">
        <v>1728</v>
      </c>
      <c r="Q1272" s="96" t="s">
        <v>1590</v>
      </c>
      <c r="R1272" s="96" t="s">
        <v>1619</v>
      </c>
    </row>
    <row r="1273" ht="14.25" customHeight="1">
      <c r="A1273" s="96" t="s">
        <v>4707</v>
      </c>
      <c r="D1273" s="96" t="s">
        <v>1355</v>
      </c>
      <c r="J1273" s="96" t="s">
        <v>1351</v>
      </c>
      <c r="L1273" s="96" t="s">
        <v>41</v>
      </c>
      <c r="M1273" s="96" t="s">
        <v>1147</v>
      </c>
      <c r="O1273" s="96" t="s">
        <v>3379</v>
      </c>
      <c r="P1273" s="96" t="s">
        <v>1728</v>
      </c>
      <c r="Q1273" s="96" t="s">
        <v>1820</v>
      </c>
      <c r="R1273" s="96" t="s">
        <v>1566</v>
      </c>
    </row>
    <row r="1274" ht="14.25" customHeight="1">
      <c r="A1274" s="96" t="s">
        <v>4708</v>
      </c>
      <c r="B1274" s="96" t="s">
        <v>4709</v>
      </c>
      <c r="C1274" s="96" t="s">
        <v>4710</v>
      </c>
      <c r="D1274" s="96" t="s">
        <v>1350</v>
      </c>
      <c r="E1274" s="96" t="s">
        <v>1570</v>
      </c>
      <c r="F1274" s="96">
        <v>2030.0</v>
      </c>
      <c r="J1274" s="96" t="s">
        <v>1147</v>
      </c>
      <c r="L1274" s="96" t="s">
        <v>41</v>
      </c>
      <c r="M1274" s="96" t="s">
        <v>1147</v>
      </c>
      <c r="O1274" s="96" t="s">
        <v>2054</v>
      </c>
      <c r="P1274" s="96" t="s">
        <v>1579</v>
      </c>
      <c r="Q1274" s="96" t="s">
        <v>2188</v>
      </c>
      <c r="R1274" s="96" t="s">
        <v>1779</v>
      </c>
      <c r="S1274" s="96" t="s">
        <v>4711</v>
      </c>
      <c r="T1274" s="96" t="s">
        <v>1576</v>
      </c>
    </row>
    <row r="1275" ht="14.25" customHeight="1">
      <c r="A1275" s="96" t="s">
        <v>4712</v>
      </c>
      <c r="D1275" s="96" t="s">
        <v>1350</v>
      </c>
      <c r="E1275" s="96" t="s">
        <v>1561</v>
      </c>
      <c r="F1275" s="96">
        <v>2030.0</v>
      </c>
      <c r="J1275" s="96" t="s">
        <v>1147</v>
      </c>
      <c r="L1275" s="96" t="s">
        <v>1562</v>
      </c>
      <c r="M1275" s="96" t="s">
        <v>1147</v>
      </c>
      <c r="O1275" s="96" t="s">
        <v>4713</v>
      </c>
      <c r="P1275" s="96" t="s">
        <v>1609</v>
      </c>
      <c r="Q1275" s="96" t="s">
        <v>1593</v>
      </c>
      <c r="R1275" s="96" t="s">
        <v>1589</v>
      </c>
      <c r="S1275" s="96" t="s">
        <v>4714</v>
      </c>
      <c r="T1275" s="96" t="s">
        <v>1568</v>
      </c>
    </row>
    <row r="1276" ht="14.25" customHeight="1">
      <c r="A1276" s="96" t="s">
        <v>4715</v>
      </c>
      <c r="B1276" s="96" t="s">
        <v>4716</v>
      </c>
      <c r="C1276" s="96" t="s">
        <v>4717</v>
      </c>
      <c r="D1276" s="96" t="s">
        <v>1350</v>
      </c>
      <c r="E1276" s="96" t="s">
        <v>1721</v>
      </c>
      <c r="F1276" s="96">
        <v>2025.0</v>
      </c>
      <c r="J1276" s="96" t="s">
        <v>1147</v>
      </c>
      <c r="L1276" s="96" t="s">
        <v>41</v>
      </c>
      <c r="M1276" s="96" t="s">
        <v>1147</v>
      </c>
      <c r="O1276" s="96" t="s">
        <v>1703</v>
      </c>
      <c r="P1276" s="96" t="s">
        <v>1564</v>
      </c>
      <c r="Q1276" s="96" t="s">
        <v>1685</v>
      </c>
      <c r="R1276" s="96" t="s">
        <v>2363</v>
      </c>
      <c r="S1276" s="96" t="s">
        <v>4718</v>
      </c>
      <c r="T1276" s="96" t="s">
        <v>1725</v>
      </c>
    </row>
    <row r="1277" ht="14.25" customHeight="1">
      <c r="A1277" s="96" t="s">
        <v>4719</v>
      </c>
      <c r="B1277" s="96" t="s">
        <v>4720</v>
      </c>
      <c r="C1277" s="96" t="s">
        <v>4721</v>
      </c>
      <c r="D1277" s="96" t="s">
        <v>1350</v>
      </c>
      <c r="E1277" s="96" t="s">
        <v>1570</v>
      </c>
      <c r="F1277" s="96">
        <v>2030.0</v>
      </c>
      <c r="J1277" s="96" t="s">
        <v>1147</v>
      </c>
      <c r="L1277" s="96" t="s">
        <v>41</v>
      </c>
      <c r="M1277" s="96" t="s">
        <v>1147</v>
      </c>
      <c r="O1277" s="96" t="s">
        <v>1717</v>
      </c>
      <c r="P1277" s="96" t="s">
        <v>1609</v>
      </c>
      <c r="Q1277" s="96" t="s">
        <v>1593</v>
      </c>
      <c r="R1277" s="96" t="s">
        <v>1846</v>
      </c>
      <c r="S1277" s="96" t="s">
        <v>4722</v>
      </c>
      <c r="T1277" s="96" t="s">
        <v>1576</v>
      </c>
    </row>
    <row r="1278" ht="14.25" customHeight="1">
      <c r="A1278" s="96" t="s">
        <v>4723</v>
      </c>
      <c r="D1278" s="96" t="s">
        <v>1350</v>
      </c>
      <c r="E1278" s="96" t="s">
        <v>1561</v>
      </c>
      <c r="F1278" s="96">
        <v>2030.0</v>
      </c>
      <c r="J1278" s="96" t="s">
        <v>1147</v>
      </c>
      <c r="L1278" s="96" t="s">
        <v>1562</v>
      </c>
      <c r="M1278" s="96" t="s">
        <v>1147</v>
      </c>
      <c r="O1278" s="96" t="s">
        <v>1717</v>
      </c>
      <c r="P1278" s="96" t="s">
        <v>1609</v>
      </c>
      <c r="Q1278" s="96" t="s">
        <v>1820</v>
      </c>
      <c r="R1278" s="96" t="s">
        <v>1597</v>
      </c>
      <c r="S1278" s="96" t="s">
        <v>4724</v>
      </c>
      <c r="T1278" s="96" t="s">
        <v>1568</v>
      </c>
    </row>
    <row r="1279" ht="14.25" customHeight="1">
      <c r="A1279" s="96" t="s">
        <v>4725</v>
      </c>
      <c r="C1279" s="96" t="s">
        <v>4726</v>
      </c>
      <c r="D1279" s="96" t="s">
        <v>1350</v>
      </c>
      <c r="E1279" s="96" t="s">
        <v>1561</v>
      </c>
      <c r="F1279" s="96">
        <v>2030.0</v>
      </c>
      <c r="J1279" s="96" t="s">
        <v>1147</v>
      </c>
      <c r="L1279" s="96" t="s">
        <v>41</v>
      </c>
      <c r="M1279" s="96" t="s">
        <v>1351</v>
      </c>
      <c r="N1279" s="96" t="s">
        <v>1673</v>
      </c>
      <c r="O1279" s="96" t="s">
        <v>1578</v>
      </c>
      <c r="P1279" s="96" t="s">
        <v>1579</v>
      </c>
      <c r="Q1279" s="96" t="s">
        <v>1580</v>
      </c>
      <c r="R1279" s="96" t="s">
        <v>1586</v>
      </c>
      <c r="S1279" s="96" t="s">
        <v>4727</v>
      </c>
      <c r="T1279" s="96" t="s">
        <v>1568</v>
      </c>
    </row>
    <row r="1280" ht="14.25" customHeight="1">
      <c r="A1280" s="96" t="s">
        <v>4728</v>
      </c>
      <c r="B1280" s="96" t="s">
        <v>4729</v>
      </c>
      <c r="C1280" s="96" t="s">
        <v>4730</v>
      </c>
      <c r="D1280" s="96" t="s">
        <v>1350</v>
      </c>
      <c r="E1280" s="96" t="s">
        <v>1561</v>
      </c>
      <c r="F1280" s="96">
        <v>2030.0</v>
      </c>
      <c r="J1280" s="96" t="s">
        <v>1147</v>
      </c>
      <c r="L1280" s="96" t="s">
        <v>41</v>
      </c>
      <c r="M1280" s="96" t="s">
        <v>1147</v>
      </c>
      <c r="O1280" s="96" t="s">
        <v>1741</v>
      </c>
      <c r="P1280" s="96" t="s">
        <v>1564</v>
      </c>
      <c r="Q1280" s="96" t="s">
        <v>1652</v>
      </c>
      <c r="R1280" s="96" t="s">
        <v>2873</v>
      </c>
      <c r="S1280" s="96" t="s">
        <v>1382</v>
      </c>
      <c r="T1280" s="96" t="s">
        <v>1568</v>
      </c>
    </row>
    <row r="1281" ht="14.25" customHeight="1">
      <c r="A1281" s="96" t="s">
        <v>4731</v>
      </c>
      <c r="D1281" s="96" t="s">
        <v>1350</v>
      </c>
      <c r="E1281" s="96" t="s">
        <v>1561</v>
      </c>
      <c r="F1281" s="96">
        <v>2030.0</v>
      </c>
      <c r="J1281" s="96" t="s">
        <v>1147</v>
      </c>
      <c r="L1281" s="96" t="s">
        <v>1562</v>
      </c>
      <c r="M1281" s="96" t="s">
        <v>1147</v>
      </c>
      <c r="O1281" s="96" t="s">
        <v>1584</v>
      </c>
      <c r="P1281" s="96" t="s">
        <v>1564</v>
      </c>
      <c r="Q1281" s="96" t="s">
        <v>2352</v>
      </c>
      <c r="R1281" s="96" t="s">
        <v>1707</v>
      </c>
      <c r="S1281" s="96" t="s">
        <v>4732</v>
      </c>
      <c r="T1281" s="96" t="s">
        <v>1568</v>
      </c>
    </row>
    <row r="1282" ht="14.25" customHeight="1">
      <c r="A1282" s="96" t="s">
        <v>4733</v>
      </c>
      <c r="C1282" s="96" t="s">
        <v>4734</v>
      </c>
      <c r="D1282" s="96" t="s">
        <v>1350</v>
      </c>
      <c r="E1282" s="96" t="s">
        <v>1561</v>
      </c>
      <c r="F1282" s="96">
        <v>2030.0</v>
      </c>
      <c r="J1282" s="96" t="s">
        <v>1147</v>
      </c>
      <c r="L1282" s="96" t="s">
        <v>1562</v>
      </c>
      <c r="M1282" s="96" t="s">
        <v>1351</v>
      </c>
      <c r="N1282" s="96" t="s">
        <v>1714</v>
      </c>
      <c r="O1282" s="96" t="s">
        <v>1672</v>
      </c>
      <c r="P1282" s="96" t="s">
        <v>1564</v>
      </c>
      <c r="Q1282" s="96" t="s">
        <v>1580</v>
      </c>
      <c r="R1282" s="96" t="s">
        <v>2256</v>
      </c>
      <c r="S1282" s="96" t="s">
        <v>4735</v>
      </c>
      <c r="T1282" s="96" t="s">
        <v>1568</v>
      </c>
    </row>
    <row r="1283" ht="14.25" customHeight="1">
      <c r="A1283" s="96" t="s">
        <v>4736</v>
      </c>
      <c r="B1283" s="96" t="s">
        <v>4737</v>
      </c>
      <c r="C1283" s="96" t="s">
        <v>4738</v>
      </c>
      <c r="D1283" s="96" t="s">
        <v>1350</v>
      </c>
      <c r="E1283" s="96" t="s">
        <v>1561</v>
      </c>
      <c r="F1283" s="96" t="s">
        <v>1628</v>
      </c>
      <c r="J1283" s="96" t="s">
        <v>1147</v>
      </c>
      <c r="L1283" s="96" t="s">
        <v>41</v>
      </c>
      <c r="M1283" s="96" t="s">
        <v>1351</v>
      </c>
      <c r="N1283" s="96" t="s">
        <v>1779</v>
      </c>
      <c r="O1283" s="96" t="s">
        <v>1578</v>
      </c>
      <c r="P1283" s="96" t="s">
        <v>1579</v>
      </c>
      <c r="Q1283" s="96" t="s">
        <v>1754</v>
      </c>
      <c r="R1283" s="96" t="s">
        <v>1566</v>
      </c>
      <c r="S1283" s="96" t="s">
        <v>4739</v>
      </c>
      <c r="T1283" s="96" t="s">
        <v>1568</v>
      </c>
    </row>
    <row r="1284" ht="14.25" customHeight="1">
      <c r="A1284" s="96" t="s">
        <v>4740</v>
      </c>
      <c r="B1284" s="96" t="s">
        <v>4741</v>
      </c>
      <c r="C1284" s="96" t="s">
        <v>4742</v>
      </c>
      <c r="D1284" s="96" t="s">
        <v>1355</v>
      </c>
      <c r="J1284" s="96" t="s">
        <v>1351</v>
      </c>
      <c r="L1284" s="96" t="s">
        <v>41</v>
      </c>
      <c r="M1284" s="96" t="s">
        <v>1147</v>
      </c>
      <c r="O1284" s="96" t="s">
        <v>1857</v>
      </c>
      <c r="P1284" s="96" t="s">
        <v>1609</v>
      </c>
      <c r="Q1284" s="96" t="s">
        <v>1800</v>
      </c>
      <c r="R1284" s="96" t="s">
        <v>1615</v>
      </c>
    </row>
    <row r="1285" ht="14.25" customHeight="1">
      <c r="A1285" s="96" t="s">
        <v>4743</v>
      </c>
      <c r="B1285" s="96" t="s">
        <v>4744</v>
      </c>
      <c r="C1285" s="96" t="s">
        <v>4745</v>
      </c>
      <c r="D1285" s="96" t="s">
        <v>1350</v>
      </c>
      <c r="E1285" s="96" t="s">
        <v>1561</v>
      </c>
      <c r="F1285" s="96">
        <v>2030.0</v>
      </c>
      <c r="J1285" s="96" t="s">
        <v>1147</v>
      </c>
      <c r="L1285" s="96" t="s">
        <v>1562</v>
      </c>
      <c r="M1285" s="96" t="s">
        <v>1147</v>
      </c>
      <c r="O1285" s="96" t="s">
        <v>1741</v>
      </c>
      <c r="P1285" s="96" t="s">
        <v>1564</v>
      </c>
      <c r="Q1285" s="96" t="s">
        <v>1652</v>
      </c>
      <c r="R1285" s="96" t="s">
        <v>1714</v>
      </c>
      <c r="S1285" s="96" t="s">
        <v>1383</v>
      </c>
      <c r="T1285" s="96" t="s">
        <v>1568</v>
      </c>
    </row>
    <row r="1286" ht="14.25" customHeight="1">
      <c r="A1286" s="96" t="s">
        <v>4746</v>
      </c>
      <c r="D1286" s="96" t="s">
        <v>1350</v>
      </c>
      <c r="E1286" s="96" t="s">
        <v>1561</v>
      </c>
      <c r="F1286" s="96">
        <v>2030.0</v>
      </c>
      <c r="J1286" s="96" t="s">
        <v>1147</v>
      </c>
      <c r="L1286" s="96" t="s">
        <v>1562</v>
      </c>
      <c r="M1286" s="96" t="s">
        <v>1147</v>
      </c>
      <c r="O1286" s="96" t="s">
        <v>1717</v>
      </c>
      <c r="P1286" s="96" t="s">
        <v>1609</v>
      </c>
      <c r="Q1286" s="96" t="s">
        <v>1593</v>
      </c>
      <c r="R1286" s="96" t="s">
        <v>1623</v>
      </c>
      <c r="S1286" s="96" t="s">
        <v>4747</v>
      </c>
      <c r="T1286" s="96" t="s">
        <v>1568</v>
      </c>
    </row>
    <row r="1287" ht="14.25" customHeight="1">
      <c r="A1287" s="96" t="s">
        <v>4748</v>
      </c>
      <c r="B1287" s="96" t="s">
        <v>4749</v>
      </c>
      <c r="C1287" s="96" t="s">
        <v>4750</v>
      </c>
      <c r="D1287" s="96" t="s">
        <v>1350</v>
      </c>
      <c r="E1287" s="96" t="s">
        <v>1570</v>
      </c>
      <c r="F1287" s="96">
        <v>2030.0</v>
      </c>
      <c r="J1287" s="96" t="s">
        <v>1351</v>
      </c>
      <c r="L1287" s="96" t="s">
        <v>1629</v>
      </c>
      <c r="M1287" s="96" t="s">
        <v>1351</v>
      </c>
      <c r="N1287" s="96" t="s">
        <v>1971</v>
      </c>
      <c r="O1287" s="96" t="s">
        <v>1857</v>
      </c>
      <c r="P1287" s="96" t="s">
        <v>1609</v>
      </c>
      <c r="Q1287" s="96" t="s">
        <v>1630</v>
      </c>
      <c r="R1287" s="96" t="s">
        <v>1805</v>
      </c>
      <c r="S1287" s="96" t="s">
        <v>4751</v>
      </c>
      <c r="T1287" s="96" t="s">
        <v>1576</v>
      </c>
      <c r="U1287" s="96" t="s">
        <v>2094</v>
      </c>
    </row>
    <row r="1288" ht="14.25" customHeight="1">
      <c r="A1288" s="96" t="s">
        <v>4752</v>
      </c>
      <c r="B1288" s="96" t="s">
        <v>4753</v>
      </c>
      <c r="C1288" s="96" t="s">
        <v>4754</v>
      </c>
      <c r="D1288" s="96" t="s">
        <v>1355</v>
      </c>
      <c r="J1288" s="96" t="s">
        <v>1147</v>
      </c>
      <c r="L1288" s="96" t="s">
        <v>41</v>
      </c>
      <c r="M1288" s="96" t="s">
        <v>1147</v>
      </c>
      <c r="O1288" s="96" t="s">
        <v>1672</v>
      </c>
      <c r="P1288" s="96" t="s">
        <v>1564</v>
      </c>
      <c r="Q1288" s="96" t="s">
        <v>1585</v>
      </c>
      <c r="R1288" s="96" t="s">
        <v>1574</v>
      </c>
    </row>
    <row r="1289" ht="14.25" customHeight="1">
      <c r="A1289" s="96" t="s">
        <v>4755</v>
      </c>
      <c r="D1289" s="96" t="s">
        <v>1350</v>
      </c>
      <c r="E1289" s="96" t="s">
        <v>1570</v>
      </c>
      <c r="F1289" s="96">
        <v>2030.0</v>
      </c>
      <c r="J1289" s="96" t="s">
        <v>1147</v>
      </c>
      <c r="L1289" s="96" t="s">
        <v>1562</v>
      </c>
      <c r="M1289" s="96" t="s">
        <v>1147</v>
      </c>
      <c r="O1289" s="96" t="s">
        <v>2054</v>
      </c>
      <c r="P1289" s="96" t="s">
        <v>1579</v>
      </c>
      <c r="Q1289" s="96" t="s">
        <v>1580</v>
      </c>
      <c r="R1289" s="96" t="s">
        <v>1707</v>
      </c>
      <c r="S1289" s="96" t="s">
        <v>4756</v>
      </c>
      <c r="T1289" s="96" t="s">
        <v>1576</v>
      </c>
    </row>
    <row r="1290" ht="14.25" customHeight="1">
      <c r="A1290" s="96" t="s">
        <v>4757</v>
      </c>
      <c r="B1290" s="96" t="s">
        <v>4758</v>
      </c>
      <c r="C1290" s="96" t="s">
        <v>4759</v>
      </c>
      <c r="D1290" s="96" t="s">
        <v>1350</v>
      </c>
      <c r="E1290" s="96" t="s">
        <v>1561</v>
      </c>
      <c r="F1290" s="96">
        <v>2035.0</v>
      </c>
      <c r="J1290" s="96" t="s">
        <v>1351</v>
      </c>
      <c r="L1290" s="96" t="s">
        <v>41</v>
      </c>
      <c r="M1290" s="96" t="s">
        <v>1351</v>
      </c>
      <c r="N1290" s="96" t="s">
        <v>1779</v>
      </c>
      <c r="O1290" s="96" t="s">
        <v>1578</v>
      </c>
      <c r="P1290" s="96" t="s">
        <v>1579</v>
      </c>
      <c r="Q1290" s="96" t="s">
        <v>1652</v>
      </c>
      <c r="R1290" s="96" t="s">
        <v>2256</v>
      </c>
      <c r="S1290" s="96" t="s">
        <v>4760</v>
      </c>
      <c r="T1290" s="96" t="s">
        <v>1568</v>
      </c>
    </row>
    <row r="1291" ht="14.25" customHeight="1">
      <c r="A1291" s="96" t="s">
        <v>4761</v>
      </c>
      <c r="B1291" s="96" t="s">
        <v>4762</v>
      </c>
      <c r="C1291" s="96" t="s">
        <v>4763</v>
      </c>
      <c r="D1291" s="96" t="s">
        <v>1355</v>
      </c>
      <c r="J1291" s="96" t="s">
        <v>1147</v>
      </c>
      <c r="L1291" s="96" t="s">
        <v>41</v>
      </c>
      <c r="M1291" s="96" t="s">
        <v>1147</v>
      </c>
      <c r="O1291" s="96" t="s">
        <v>1651</v>
      </c>
      <c r="P1291" s="96" t="s">
        <v>1564</v>
      </c>
      <c r="Q1291" s="96" t="s">
        <v>1675</v>
      </c>
      <c r="R1291" s="96" t="s">
        <v>1699</v>
      </c>
    </row>
    <row r="1292" ht="14.25" customHeight="1">
      <c r="A1292" s="96" t="s">
        <v>4764</v>
      </c>
      <c r="B1292" s="96" t="s">
        <v>4765</v>
      </c>
      <c r="C1292" s="96" t="s">
        <v>4766</v>
      </c>
      <c r="D1292" s="96" t="s">
        <v>1355</v>
      </c>
      <c r="J1292" s="96" t="s">
        <v>1351</v>
      </c>
      <c r="L1292" s="96" t="s">
        <v>41</v>
      </c>
      <c r="M1292" s="96" t="s">
        <v>1351</v>
      </c>
      <c r="N1292" s="96" t="s">
        <v>1673</v>
      </c>
      <c r="O1292" s="96" t="s">
        <v>2054</v>
      </c>
      <c r="P1292" s="96" t="s">
        <v>1579</v>
      </c>
      <c r="Q1292" s="96" t="s">
        <v>1585</v>
      </c>
      <c r="R1292" s="96" t="s">
        <v>1673</v>
      </c>
    </row>
    <row r="1293" ht="14.25" customHeight="1">
      <c r="A1293" s="96" t="s">
        <v>4767</v>
      </c>
      <c r="D1293" s="96" t="s">
        <v>1350</v>
      </c>
      <c r="E1293" s="96" t="s">
        <v>1561</v>
      </c>
      <c r="F1293" s="96">
        <v>2030.0</v>
      </c>
      <c r="J1293" s="96" t="s">
        <v>1147</v>
      </c>
      <c r="L1293" s="96" t="s">
        <v>1562</v>
      </c>
      <c r="M1293" s="96" t="s">
        <v>1147</v>
      </c>
      <c r="O1293" s="96" t="s">
        <v>1584</v>
      </c>
      <c r="P1293" s="96" t="s">
        <v>1564</v>
      </c>
      <c r="Q1293" s="96" t="s">
        <v>1580</v>
      </c>
      <c r="R1293" s="96" t="s">
        <v>1631</v>
      </c>
      <c r="S1293" s="96" t="s">
        <v>4768</v>
      </c>
      <c r="T1293" s="96" t="s">
        <v>1568</v>
      </c>
    </row>
    <row r="1294" ht="14.25" customHeight="1">
      <c r="A1294" s="96" t="s">
        <v>4769</v>
      </c>
      <c r="D1294" s="96" t="s">
        <v>1355</v>
      </c>
      <c r="J1294" s="96" t="s">
        <v>1351</v>
      </c>
      <c r="L1294" s="96" t="s">
        <v>41</v>
      </c>
      <c r="M1294" s="96" t="s">
        <v>1147</v>
      </c>
      <c r="O1294" s="96" t="s">
        <v>1684</v>
      </c>
      <c r="P1294" s="96" t="s">
        <v>1564</v>
      </c>
      <c r="Q1294" s="96" t="s">
        <v>2005</v>
      </c>
      <c r="R1294" s="96" t="s">
        <v>1699</v>
      </c>
    </row>
    <row r="1295" ht="14.25" customHeight="1">
      <c r="A1295" s="96" t="s">
        <v>4770</v>
      </c>
      <c r="D1295" s="96" t="s">
        <v>1355</v>
      </c>
      <c r="J1295" s="96" t="s">
        <v>1147</v>
      </c>
      <c r="L1295" s="96" t="s">
        <v>41</v>
      </c>
      <c r="M1295" s="96" t="s">
        <v>1147</v>
      </c>
      <c r="O1295" s="96" t="s">
        <v>1578</v>
      </c>
      <c r="P1295" s="96" t="s">
        <v>1579</v>
      </c>
      <c r="Q1295" s="96" t="s">
        <v>1800</v>
      </c>
      <c r="R1295" s="96" t="s">
        <v>1586</v>
      </c>
    </row>
    <row r="1296" ht="14.25" customHeight="1">
      <c r="A1296" s="96" t="s">
        <v>4771</v>
      </c>
      <c r="B1296" s="96" t="s">
        <v>4772</v>
      </c>
      <c r="C1296" s="96" t="s">
        <v>4773</v>
      </c>
      <c r="D1296" s="96" t="s">
        <v>1355</v>
      </c>
      <c r="J1296" s="96" t="s">
        <v>1147</v>
      </c>
      <c r="L1296" s="96" t="s">
        <v>41</v>
      </c>
      <c r="M1296" s="96" t="s">
        <v>1147</v>
      </c>
      <c r="O1296" s="96" t="s">
        <v>1845</v>
      </c>
      <c r="P1296" s="96" t="s">
        <v>1564</v>
      </c>
      <c r="Q1296" s="96" t="s">
        <v>1820</v>
      </c>
      <c r="R1296" s="96" t="s">
        <v>2023</v>
      </c>
    </row>
    <row r="1297" ht="14.25" customHeight="1">
      <c r="A1297" s="96" t="s">
        <v>4774</v>
      </c>
      <c r="D1297" s="96" t="s">
        <v>1355</v>
      </c>
      <c r="J1297" s="96" t="s">
        <v>1147</v>
      </c>
      <c r="L1297" s="96" t="s">
        <v>41</v>
      </c>
      <c r="M1297" s="96" t="s">
        <v>1147</v>
      </c>
      <c r="O1297" s="96" t="s">
        <v>1584</v>
      </c>
      <c r="P1297" s="96" t="s">
        <v>1564</v>
      </c>
      <c r="Q1297" s="96" t="s">
        <v>1573</v>
      </c>
      <c r="R1297" s="96" t="s">
        <v>1566</v>
      </c>
    </row>
    <row r="1298" ht="14.25" customHeight="1">
      <c r="A1298" s="96" t="s">
        <v>4775</v>
      </c>
      <c r="D1298" s="96" t="s">
        <v>1355</v>
      </c>
      <c r="J1298" s="96" t="s">
        <v>1351</v>
      </c>
      <c r="L1298" s="96" t="s">
        <v>41</v>
      </c>
      <c r="M1298" s="96" t="s">
        <v>1147</v>
      </c>
      <c r="O1298" s="96" t="s">
        <v>1664</v>
      </c>
      <c r="P1298" s="96" t="s">
        <v>1564</v>
      </c>
      <c r="Q1298" s="96" t="s">
        <v>1610</v>
      </c>
      <c r="R1298" s="96" t="s">
        <v>1637</v>
      </c>
    </row>
    <row r="1299" ht="14.25" customHeight="1">
      <c r="A1299" s="96" t="s">
        <v>4776</v>
      </c>
      <c r="D1299" s="96" t="s">
        <v>1355</v>
      </c>
      <c r="J1299" s="96" t="s">
        <v>1351</v>
      </c>
      <c r="L1299" s="96" t="s">
        <v>41</v>
      </c>
      <c r="M1299" s="96" t="s">
        <v>1147</v>
      </c>
      <c r="O1299" s="96" t="s">
        <v>3128</v>
      </c>
      <c r="P1299" s="96" t="s">
        <v>1609</v>
      </c>
      <c r="Q1299" s="96" t="s">
        <v>1604</v>
      </c>
      <c r="R1299" s="96" t="s">
        <v>1581</v>
      </c>
    </row>
    <row r="1300" ht="14.25" customHeight="1">
      <c r="A1300" s="96" t="s">
        <v>4777</v>
      </c>
      <c r="D1300" s="96" t="s">
        <v>1355</v>
      </c>
      <c r="J1300" s="96" t="s">
        <v>1147</v>
      </c>
      <c r="L1300" s="96" t="s">
        <v>41</v>
      </c>
      <c r="M1300" s="96" t="s">
        <v>1147</v>
      </c>
      <c r="O1300" s="96" t="s">
        <v>1829</v>
      </c>
      <c r="P1300" s="96" t="s">
        <v>1564</v>
      </c>
      <c r="Q1300" s="96" t="s">
        <v>1784</v>
      </c>
      <c r="R1300" s="96" t="s">
        <v>1623</v>
      </c>
    </row>
    <row r="1301" ht="14.25" customHeight="1">
      <c r="A1301" s="96" t="s">
        <v>4778</v>
      </c>
      <c r="D1301" s="96" t="s">
        <v>1350</v>
      </c>
      <c r="E1301" s="96" t="s">
        <v>1561</v>
      </c>
      <c r="F1301" s="96">
        <v>2030.0</v>
      </c>
      <c r="J1301" s="96" t="s">
        <v>1147</v>
      </c>
      <c r="L1301" s="96" t="s">
        <v>1562</v>
      </c>
      <c r="M1301" s="96" t="s">
        <v>1147</v>
      </c>
      <c r="O1301" s="96" t="s">
        <v>1584</v>
      </c>
      <c r="P1301" s="96" t="s">
        <v>1564</v>
      </c>
      <c r="Q1301" s="96" t="s">
        <v>1580</v>
      </c>
      <c r="R1301" s="96" t="s">
        <v>1615</v>
      </c>
      <c r="S1301" s="96" t="s">
        <v>4779</v>
      </c>
      <c r="T1301" s="96" t="s">
        <v>1568</v>
      </c>
    </row>
    <row r="1302" ht="14.25" customHeight="1">
      <c r="A1302" s="96" t="s">
        <v>4780</v>
      </c>
      <c r="D1302" s="96" t="s">
        <v>1350</v>
      </c>
      <c r="E1302" s="96" t="s">
        <v>1561</v>
      </c>
      <c r="F1302" s="96">
        <v>2030.0</v>
      </c>
      <c r="J1302" s="96" t="s">
        <v>1147</v>
      </c>
      <c r="L1302" s="96" t="s">
        <v>1562</v>
      </c>
      <c r="M1302" s="96" t="s">
        <v>1147</v>
      </c>
      <c r="O1302" s="96" t="s">
        <v>1703</v>
      </c>
      <c r="P1302" s="96" t="s">
        <v>1564</v>
      </c>
      <c r="Q1302" s="96" t="s">
        <v>1604</v>
      </c>
      <c r="R1302" s="96" t="s">
        <v>1566</v>
      </c>
      <c r="S1302" s="96" t="s">
        <v>4781</v>
      </c>
      <c r="T1302" s="96" t="s">
        <v>1568</v>
      </c>
    </row>
    <row r="1303" ht="14.25" customHeight="1">
      <c r="A1303" s="96" t="s">
        <v>4782</v>
      </c>
      <c r="B1303" s="96" t="s">
        <v>4783</v>
      </c>
      <c r="C1303" s="96" t="s">
        <v>4784</v>
      </c>
      <c r="D1303" s="96" t="s">
        <v>1350</v>
      </c>
      <c r="E1303" s="96" t="s">
        <v>1561</v>
      </c>
      <c r="F1303" s="96">
        <v>2025.0</v>
      </c>
      <c r="J1303" s="96" t="s">
        <v>1147</v>
      </c>
      <c r="L1303" s="96" t="s">
        <v>41</v>
      </c>
      <c r="M1303" s="96" t="s">
        <v>1147</v>
      </c>
      <c r="O1303" s="96" t="s">
        <v>2054</v>
      </c>
      <c r="P1303" s="96" t="s">
        <v>1579</v>
      </c>
      <c r="Q1303" s="96" t="s">
        <v>1800</v>
      </c>
      <c r="R1303" s="96" t="s">
        <v>2030</v>
      </c>
      <c r="S1303" s="96" t="s">
        <v>4785</v>
      </c>
      <c r="T1303" s="96" t="s">
        <v>1568</v>
      </c>
    </row>
    <row r="1304" ht="14.25" customHeight="1">
      <c r="A1304" s="96" t="s">
        <v>4786</v>
      </c>
      <c r="D1304" s="96" t="s">
        <v>1355</v>
      </c>
      <c r="J1304" s="96" t="s">
        <v>1147</v>
      </c>
      <c r="L1304" s="96" t="s">
        <v>41</v>
      </c>
      <c r="M1304" s="96" t="s">
        <v>1147</v>
      </c>
      <c r="O1304" s="96" t="s">
        <v>2054</v>
      </c>
      <c r="P1304" s="96" t="s">
        <v>1579</v>
      </c>
      <c r="Q1304" s="96" t="s">
        <v>1754</v>
      </c>
      <c r="R1304" s="96" t="s">
        <v>1637</v>
      </c>
    </row>
    <row r="1305" ht="14.25" customHeight="1">
      <c r="A1305" s="96" t="s">
        <v>4787</v>
      </c>
      <c r="B1305" s="96" t="s">
        <v>4788</v>
      </c>
      <c r="C1305" s="96" t="s">
        <v>4789</v>
      </c>
      <c r="D1305" s="96" t="s">
        <v>1350</v>
      </c>
      <c r="E1305" s="96" t="s">
        <v>1561</v>
      </c>
      <c r="F1305" s="96" t="s">
        <v>1663</v>
      </c>
      <c r="J1305" s="96" t="s">
        <v>1147</v>
      </c>
      <c r="L1305" s="96" t="s">
        <v>41</v>
      </c>
      <c r="M1305" s="96" t="s">
        <v>1351</v>
      </c>
      <c r="N1305" s="96" t="s">
        <v>2994</v>
      </c>
      <c r="O1305" s="96" t="s">
        <v>1829</v>
      </c>
      <c r="P1305" s="96" t="s">
        <v>1564</v>
      </c>
      <c r="Q1305" s="96" t="s">
        <v>1604</v>
      </c>
      <c r="R1305" s="96" t="s">
        <v>1787</v>
      </c>
      <c r="S1305" s="96" t="s">
        <v>4790</v>
      </c>
      <c r="T1305" s="96" t="s">
        <v>1568</v>
      </c>
    </row>
    <row r="1306" ht="14.25" customHeight="1">
      <c r="A1306" s="96" t="s">
        <v>4791</v>
      </c>
      <c r="D1306" s="96" t="s">
        <v>1355</v>
      </c>
      <c r="J1306" s="96" t="s">
        <v>1351</v>
      </c>
      <c r="L1306" s="96" t="s">
        <v>41</v>
      </c>
      <c r="M1306" s="96" t="s">
        <v>1351</v>
      </c>
      <c r="N1306" s="96" t="s">
        <v>1841</v>
      </c>
      <c r="O1306" s="96" t="s">
        <v>1845</v>
      </c>
      <c r="P1306" s="96" t="s">
        <v>1564</v>
      </c>
      <c r="Q1306" s="96" t="s">
        <v>1610</v>
      </c>
      <c r="R1306" s="96" t="s">
        <v>1841</v>
      </c>
    </row>
    <row r="1307" ht="14.25" customHeight="1">
      <c r="A1307" s="96" t="s">
        <v>4792</v>
      </c>
      <c r="D1307" s="96" t="s">
        <v>1350</v>
      </c>
      <c r="E1307" s="96" t="s">
        <v>1561</v>
      </c>
      <c r="F1307" s="96">
        <v>2030.0</v>
      </c>
      <c r="J1307" s="96" t="s">
        <v>1147</v>
      </c>
      <c r="L1307" s="96" t="s">
        <v>1562</v>
      </c>
      <c r="M1307" s="96" t="s">
        <v>1147</v>
      </c>
      <c r="O1307" s="96" t="s">
        <v>2526</v>
      </c>
      <c r="P1307" s="96" t="s">
        <v>1564</v>
      </c>
      <c r="Q1307" s="96" t="s">
        <v>2015</v>
      </c>
      <c r="R1307" s="96" t="s">
        <v>1615</v>
      </c>
      <c r="S1307" s="96" t="s">
        <v>4793</v>
      </c>
      <c r="T1307" s="96" t="s">
        <v>1568</v>
      </c>
    </row>
    <row r="1308" ht="14.25" customHeight="1">
      <c r="A1308" s="96" t="s">
        <v>4794</v>
      </c>
      <c r="D1308" s="96" t="s">
        <v>1355</v>
      </c>
      <c r="J1308" s="96" t="s">
        <v>1351</v>
      </c>
      <c r="L1308" s="96" t="s">
        <v>41</v>
      </c>
      <c r="M1308" s="96" t="s">
        <v>1351</v>
      </c>
      <c r="N1308" s="96" t="s">
        <v>1707</v>
      </c>
      <c r="O1308" s="96" t="s">
        <v>1829</v>
      </c>
      <c r="P1308" s="96" t="s">
        <v>1564</v>
      </c>
      <c r="Q1308" s="96" t="s">
        <v>1886</v>
      </c>
      <c r="R1308" s="96" t="s">
        <v>1707</v>
      </c>
    </row>
    <row r="1309" ht="14.25" customHeight="1">
      <c r="A1309" s="96" t="s">
        <v>4795</v>
      </c>
      <c r="B1309" s="96" t="s">
        <v>4796</v>
      </c>
      <c r="D1309" s="96" t="s">
        <v>1350</v>
      </c>
      <c r="E1309" s="96" t="s">
        <v>1561</v>
      </c>
      <c r="F1309" s="96">
        <v>2030.0</v>
      </c>
      <c r="J1309" s="96" t="s">
        <v>1147</v>
      </c>
      <c r="L1309" s="96" t="s">
        <v>41</v>
      </c>
      <c r="M1309" s="96" t="s">
        <v>1147</v>
      </c>
      <c r="O1309" s="96" t="s">
        <v>1857</v>
      </c>
      <c r="P1309" s="96" t="s">
        <v>1609</v>
      </c>
      <c r="Q1309" s="96" t="s">
        <v>1800</v>
      </c>
      <c r="R1309" s="96" t="s">
        <v>1637</v>
      </c>
      <c r="S1309" s="96" t="s">
        <v>4797</v>
      </c>
      <c r="T1309" s="96" t="s">
        <v>1568</v>
      </c>
    </row>
    <row r="1310" ht="14.25" customHeight="1">
      <c r="A1310" s="96" t="s">
        <v>4798</v>
      </c>
      <c r="C1310" s="96" t="s">
        <v>4799</v>
      </c>
      <c r="D1310" s="96" t="s">
        <v>1350</v>
      </c>
      <c r="E1310" s="96" t="s">
        <v>1561</v>
      </c>
      <c r="F1310" s="96">
        <v>2030.0</v>
      </c>
      <c r="J1310" s="96" t="s">
        <v>1351</v>
      </c>
      <c r="L1310" s="96" t="s">
        <v>1562</v>
      </c>
      <c r="M1310" s="96" t="s">
        <v>1351</v>
      </c>
      <c r="N1310" s="96" t="s">
        <v>1740</v>
      </c>
      <c r="O1310" s="96" t="s">
        <v>1664</v>
      </c>
      <c r="P1310" s="96" t="s">
        <v>1564</v>
      </c>
      <c r="Q1310" s="96" t="s">
        <v>1610</v>
      </c>
      <c r="R1310" s="96" t="s">
        <v>1882</v>
      </c>
      <c r="S1310" s="96" t="s">
        <v>4800</v>
      </c>
      <c r="T1310" s="96" t="s">
        <v>1568</v>
      </c>
    </row>
    <row r="1311" ht="14.25" customHeight="1">
      <c r="A1311" s="96" t="s">
        <v>4801</v>
      </c>
      <c r="D1311" s="96" t="s">
        <v>1355</v>
      </c>
      <c r="J1311" s="96" t="s">
        <v>1351</v>
      </c>
      <c r="L1311" s="96" t="s">
        <v>41</v>
      </c>
      <c r="M1311" s="96" t="s">
        <v>1351</v>
      </c>
      <c r="N1311" s="96" t="s">
        <v>1623</v>
      </c>
      <c r="O1311" s="96" t="s">
        <v>1893</v>
      </c>
      <c r="P1311" s="96" t="s">
        <v>1603</v>
      </c>
      <c r="Q1311" s="96" t="s">
        <v>1862</v>
      </c>
      <c r="R1311" s="96" t="s">
        <v>1623</v>
      </c>
    </row>
    <row r="1312" ht="14.25" customHeight="1">
      <c r="A1312" s="96" t="s">
        <v>4802</v>
      </c>
      <c r="B1312" s="96" t="s">
        <v>4803</v>
      </c>
      <c r="C1312" s="96" t="s">
        <v>4804</v>
      </c>
      <c r="D1312" s="96" t="s">
        <v>1350</v>
      </c>
      <c r="E1312" s="96" t="s">
        <v>1561</v>
      </c>
      <c r="F1312" s="96">
        <v>2030.0</v>
      </c>
      <c r="G1312" s="96" t="s">
        <v>1350</v>
      </c>
      <c r="H1312" s="96" t="s">
        <v>1561</v>
      </c>
      <c r="I1312" s="96">
        <v>2050.0</v>
      </c>
      <c r="J1312" s="96" t="s">
        <v>1351</v>
      </c>
      <c r="K1312" s="96">
        <v>2050.0</v>
      </c>
      <c r="L1312" s="96" t="s">
        <v>41</v>
      </c>
      <c r="M1312" s="96" t="s">
        <v>1147</v>
      </c>
      <c r="O1312" s="96" t="s">
        <v>1684</v>
      </c>
      <c r="P1312" s="96" t="s">
        <v>1564</v>
      </c>
      <c r="Q1312" s="96" t="s">
        <v>1862</v>
      </c>
      <c r="R1312" s="96" t="s">
        <v>1699</v>
      </c>
      <c r="S1312" s="96" t="s">
        <v>4805</v>
      </c>
      <c r="T1312" s="96" t="s">
        <v>1568</v>
      </c>
    </row>
    <row r="1313" ht="14.25" customHeight="1">
      <c r="A1313" s="96" t="s">
        <v>4806</v>
      </c>
      <c r="B1313" s="96" t="s">
        <v>4807</v>
      </c>
      <c r="C1313" s="96" t="s">
        <v>4808</v>
      </c>
      <c r="D1313" s="96" t="s">
        <v>1350</v>
      </c>
      <c r="E1313" s="96" t="s">
        <v>1570</v>
      </c>
      <c r="F1313" s="96">
        <v>2030.0</v>
      </c>
      <c r="J1313" s="96" t="s">
        <v>1147</v>
      </c>
      <c r="L1313" s="96" t="s">
        <v>41</v>
      </c>
      <c r="M1313" s="96" t="s">
        <v>1147</v>
      </c>
      <c r="O1313" s="96" t="s">
        <v>3379</v>
      </c>
      <c r="P1313" s="96" t="s">
        <v>1728</v>
      </c>
      <c r="Q1313" s="96" t="s">
        <v>1862</v>
      </c>
      <c r="R1313" s="96" t="s">
        <v>1656</v>
      </c>
      <c r="S1313" s="96" t="s">
        <v>4809</v>
      </c>
      <c r="T1313" s="96" t="s">
        <v>1576</v>
      </c>
    </row>
    <row r="1314" ht="14.25" customHeight="1">
      <c r="A1314" s="96" t="s">
        <v>4810</v>
      </c>
      <c r="B1314" s="96" t="s">
        <v>4811</v>
      </c>
      <c r="C1314" s="96" t="s">
        <v>4812</v>
      </c>
      <c r="D1314" s="96" t="s">
        <v>1350</v>
      </c>
      <c r="E1314" s="96" t="s">
        <v>1561</v>
      </c>
      <c r="F1314" s="96">
        <v>2030.0</v>
      </c>
      <c r="G1314" s="96" t="s">
        <v>1350</v>
      </c>
      <c r="H1314" s="96" t="s">
        <v>1561</v>
      </c>
      <c r="I1314" s="96">
        <v>2050.0</v>
      </c>
      <c r="J1314" s="96" t="s">
        <v>1351</v>
      </c>
      <c r="K1314" s="96">
        <v>2050.0</v>
      </c>
      <c r="L1314" s="96" t="s">
        <v>41</v>
      </c>
      <c r="M1314" s="96" t="s">
        <v>1351</v>
      </c>
      <c r="N1314" s="96" t="s">
        <v>1779</v>
      </c>
      <c r="O1314" s="96" t="s">
        <v>2126</v>
      </c>
      <c r="P1314" s="96" t="s">
        <v>1728</v>
      </c>
      <c r="Q1314" s="96" t="s">
        <v>1862</v>
      </c>
      <c r="R1314" s="96" t="s">
        <v>1591</v>
      </c>
      <c r="S1314" s="96" t="s">
        <v>4813</v>
      </c>
      <c r="T1314" s="96" t="s">
        <v>1568</v>
      </c>
    </row>
    <row r="1315" ht="14.25" customHeight="1">
      <c r="A1315" s="96" t="s">
        <v>4814</v>
      </c>
      <c r="C1315" s="96" t="s">
        <v>4815</v>
      </c>
      <c r="D1315" s="96" t="s">
        <v>1350</v>
      </c>
      <c r="E1315" s="96" t="s">
        <v>1570</v>
      </c>
      <c r="F1315" s="96">
        <v>2030.0</v>
      </c>
      <c r="J1315" s="96" t="s">
        <v>1147</v>
      </c>
      <c r="L1315" s="96" t="s">
        <v>1562</v>
      </c>
      <c r="M1315" s="96" t="s">
        <v>1147</v>
      </c>
      <c r="O1315" s="96" t="s">
        <v>1620</v>
      </c>
      <c r="P1315" s="96" t="s">
        <v>1564</v>
      </c>
      <c r="Q1315" s="96" t="s">
        <v>1862</v>
      </c>
      <c r="R1315" s="96" t="s">
        <v>1621</v>
      </c>
      <c r="S1315" s="96" t="s">
        <v>4816</v>
      </c>
      <c r="T1315" s="96" t="s">
        <v>1576</v>
      </c>
    </row>
    <row r="1316" ht="14.25" customHeight="1">
      <c r="A1316" s="96" t="s">
        <v>4817</v>
      </c>
      <c r="D1316" s="96" t="s">
        <v>1350</v>
      </c>
      <c r="E1316" s="96" t="s">
        <v>1561</v>
      </c>
      <c r="F1316" s="96">
        <v>2030.0</v>
      </c>
      <c r="G1316" s="96" t="s">
        <v>1350</v>
      </c>
      <c r="H1316" s="96" t="s">
        <v>1561</v>
      </c>
      <c r="I1316" s="96">
        <v>2040.0</v>
      </c>
      <c r="J1316" s="96" t="s">
        <v>1351</v>
      </c>
      <c r="K1316" s="96">
        <v>2040.0</v>
      </c>
      <c r="L1316" s="96" t="s">
        <v>1562</v>
      </c>
      <c r="M1316" s="96" t="s">
        <v>1147</v>
      </c>
      <c r="O1316" s="96" t="s">
        <v>1584</v>
      </c>
      <c r="P1316" s="96" t="s">
        <v>1564</v>
      </c>
      <c r="Q1316" s="96" t="s">
        <v>1580</v>
      </c>
      <c r="R1316" s="96" t="s">
        <v>1566</v>
      </c>
      <c r="S1316" s="96" t="s">
        <v>4818</v>
      </c>
      <c r="T1316" s="96" t="s">
        <v>1568</v>
      </c>
    </row>
    <row r="1317" ht="14.25" customHeight="1">
      <c r="A1317" s="96" t="s">
        <v>4819</v>
      </c>
      <c r="B1317" s="96" t="s">
        <v>4820</v>
      </c>
      <c r="C1317" s="96" t="s">
        <v>4821</v>
      </c>
      <c r="D1317" s="96" t="s">
        <v>1350</v>
      </c>
      <c r="E1317" s="96" t="s">
        <v>1561</v>
      </c>
      <c r="F1317" s="96" t="s">
        <v>3065</v>
      </c>
      <c r="J1317" s="96" t="s">
        <v>1147</v>
      </c>
      <c r="L1317" s="96" t="s">
        <v>41</v>
      </c>
      <c r="M1317" s="96" t="s">
        <v>1147</v>
      </c>
      <c r="O1317" s="96" t="s">
        <v>1578</v>
      </c>
      <c r="P1317" s="96" t="s">
        <v>1579</v>
      </c>
      <c r="Q1317" s="96" t="s">
        <v>2005</v>
      </c>
      <c r="R1317" s="96" t="s">
        <v>1656</v>
      </c>
      <c r="S1317" s="96" t="s">
        <v>4822</v>
      </c>
      <c r="T1317" s="96" t="s">
        <v>1568</v>
      </c>
    </row>
    <row r="1318" ht="14.25" customHeight="1">
      <c r="A1318" s="96" t="s">
        <v>4823</v>
      </c>
      <c r="D1318" s="96" t="s">
        <v>1350</v>
      </c>
      <c r="E1318" s="96" t="s">
        <v>1561</v>
      </c>
      <c r="F1318" s="96">
        <v>2030.0</v>
      </c>
      <c r="J1318" s="96" t="s">
        <v>1147</v>
      </c>
      <c r="L1318" s="96" t="s">
        <v>1562</v>
      </c>
      <c r="M1318" s="96" t="s">
        <v>1147</v>
      </c>
      <c r="O1318" s="96" t="s">
        <v>1578</v>
      </c>
      <c r="P1318" s="96" t="s">
        <v>1579</v>
      </c>
      <c r="Q1318" s="96" t="s">
        <v>1580</v>
      </c>
      <c r="R1318" s="96" t="s">
        <v>1793</v>
      </c>
      <c r="S1318" s="96" t="s">
        <v>4824</v>
      </c>
      <c r="T1318" s="96" t="s">
        <v>1568</v>
      </c>
    </row>
    <row r="1319" ht="14.25" customHeight="1">
      <c r="A1319" s="96" t="s">
        <v>4825</v>
      </c>
      <c r="D1319" s="96" t="s">
        <v>1355</v>
      </c>
      <c r="J1319" s="96" t="s">
        <v>1351</v>
      </c>
      <c r="L1319" s="96" t="s">
        <v>41</v>
      </c>
      <c r="M1319" s="96" t="s">
        <v>1147</v>
      </c>
      <c r="O1319" s="96" t="s">
        <v>1937</v>
      </c>
      <c r="P1319" s="96" t="s">
        <v>1728</v>
      </c>
      <c r="Q1319" s="96" t="s">
        <v>1665</v>
      </c>
      <c r="R1319" s="96" t="s">
        <v>1793</v>
      </c>
    </row>
    <row r="1320" ht="14.25" customHeight="1">
      <c r="A1320" s="96" t="s">
        <v>4826</v>
      </c>
      <c r="D1320" s="96" t="s">
        <v>1350</v>
      </c>
      <c r="E1320" s="96" t="s">
        <v>1561</v>
      </c>
      <c r="F1320" s="96">
        <v>2030.0</v>
      </c>
      <c r="J1320" s="96" t="s">
        <v>1147</v>
      </c>
      <c r="L1320" s="96" t="s">
        <v>1562</v>
      </c>
      <c r="M1320" s="96" t="s">
        <v>1147</v>
      </c>
      <c r="O1320" s="96" t="s">
        <v>1614</v>
      </c>
      <c r="P1320" s="96" t="s">
        <v>1609</v>
      </c>
      <c r="Q1320" s="96" t="s">
        <v>1800</v>
      </c>
      <c r="R1320" s="96" t="s">
        <v>1586</v>
      </c>
      <c r="S1320" s="96" t="s">
        <v>4827</v>
      </c>
      <c r="T1320" s="96" t="s">
        <v>1568</v>
      </c>
    </row>
    <row r="1321" ht="14.25" customHeight="1">
      <c r="A1321" s="96" t="s">
        <v>4828</v>
      </c>
      <c r="B1321" s="96" t="s">
        <v>4829</v>
      </c>
      <c r="D1321" s="96" t="s">
        <v>1355</v>
      </c>
      <c r="J1321" s="96" t="s">
        <v>1147</v>
      </c>
      <c r="L1321" s="96" t="s">
        <v>41</v>
      </c>
      <c r="M1321" s="96" t="s">
        <v>1147</v>
      </c>
      <c r="O1321" s="96" t="s">
        <v>4713</v>
      </c>
      <c r="P1321" s="96" t="s">
        <v>1609</v>
      </c>
      <c r="Q1321" s="96" t="s">
        <v>1652</v>
      </c>
      <c r="R1321" s="96" t="s">
        <v>1605</v>
      </c>
    </row>
    <row r="1322" ht="14.25" customHeight="1">
      <c r="A1322" s="96" t="s">
        <v>4830</v>
      </c>
      <c r="D1322" s="96" t="s">
        <v>1355</v>
      </c>
      <c r="J1322" s="96" t="s">
        <v>1147</v>
      </c>
      <c r="L1322" s="96" t="s">
        <v>41</v>
      </c>
      <c r="M1322" s="96" t="s">
        <v>1147</v>
      </c>
      <c r="O1322" s="96" t="s">
        <v>1647</v>
      </c>
      <c r="P1322" s="96" t="s">
        <v>1564</v>
      </c>
      <c r="Q1322" s="96" t="s">
        <v>1754</v>
      </c>
      <c r="R1322" s="96" t="s">
        <v>1793</v>
      </c>
    </row>
    <row r="1323" ht="14.25" customHeight="1">
      <c r="A1323" s="96" t="s">
        <v>4831</v>
      </c>
      <c r="C1323" s="96" t="s">
        <v>4832</v>
      </c>
      <c r="D1323" s="96" t="s">
        <v>1355</v>
      </c>
      <c r="J1323" s="96" t="s">
        <v>1351</v>
      </c>
      <c r="L1323" s="96" t="s">
        <v>41</v>
      </c>
      <c r="M1323" s="96" t="s">
        <v>1351</v>
      </c>
      <c r="N1323" s="96" t="s">
        <v>1591</v>
      </c>
      <c r="O1323" s="96" t="s">
        <v>1901</v>
      </c>
      <c r="P1323" s="96" t="s">
        <v>1564</v>
      </c>
      <c r="Q1323" s="96" t="s">
        <v>1800</v>
      </c>
      <c r="R1323" s="96" t="s">
        <v>1591</v>
      </c>
    </row>
    <row r="1324" ht="14.25" customHeight="1">
      <c r="A1324" s="96" t="s">
        <v>4833</v>
      </c>
      <c r="B1324" s="96" t="s">
        <v>4834</v>
      </c>
      <c r="C1324" s="96" t="s">
        <v>4835</v>
      </c>
      <c r="D1324" s="96" t="s">
        <v>1350</v>
      </c>
      <c r="E1324" s="96" t="s">
        <v>1561</v>
      </c>
      <c r="F1324" s="96">
        <v>2030.0</v>
      </c>
      <c r="J1324" s="96" t="s">
        <v>1147</v>
      </c>
      <c r="L1324" s="96" t="s">
        <v>41</v>
      </c>
      <c r="M1324" s="96" t="s">
        <v>1147</v>
      </c>
      <c r="N1324" s="96" t="s">
        <v>1805</v>
      </c>
      <c r="O1324" s="96" t="s">
        <v>1703</v>
      </c>
      <c r="P1324" s="96" t="s">
        <v>1564</v>
      </c>
      <c r="Q1324" s="96" t="s">
        <v>2005</v>
      </c>
      <c r="R1324" s="96" t="s">
        <v>1586</v>
      </c>
      <c r="S1324" s="96" t="s">
        <v>4836</v>
      </c>
      <c r="T1324" s="96" t="s">
        <v>1568</v>
      </c>
    </row>
    <row r="1325" ht="14.25" customHeight="1">
      <c r="A1325" s="96" t="s">
        <v>4837</v>
      </c>
      <c r="B1325" s="96" t="s">
        <v>4838</v>
      </c>
      <c r="D1325" s="96" t="s">
        <v>1355</v>
      </c>
      <c r="J1325" s="96" t="s">
        <v>1147</v>
      </c>
      <c r="L1325" s="96" t="s">
        <v>41</v>
      </c>
      <c r="M1325" s="96" t="s">
        <v>1147</v>
      </c>
      <c r="O1325" s="96" t="s">
        <v>1578</v>
      </c>
      <c r="P1325" s="96" t="s">
        <v>1564</v>
      </c>
      <c r="Q1325" s="96" t="s">
        <v>1610</v>
      </c>
      <c r="R1325" s="96" t="s">
        <v>1644</v>
      </c>
    </row>
    <row r="1326" ht="14.25" customHeight="1">
      <c r="A1326" s="96" t="s">
        <v>4839</v>
      </c>
      <c r="B1326" s="96" t="s">
        <v>4840</v>
      </c>
      <c r="C1326" s="96" t="s">
        <v>4841</v>
      </c>
      <c r="D1326" s="96" t="s">
        <v>1350</v>
      </c>
      <c r="E1326" s="96" t="s">
        <v>1570</v>
      </c>
      <c r="F1326" s="96">
        <v>2030.0</v>
      </c>
      <c r="J1326" s="96" t="s">
        <v>1147</v>
      </c>
      <c r="L1326" s="96" t="s">
        <v>41</v>
      </c>
      <c r="M1326" s="96" t="s">
        <v>1147</v>
      </c>
      <c r="O1326" s="96" t="s">
        <v>1664</v>
      </c>
      <c r="P1326" s="96" t="s">
        <v>1564</v>
      </c>
      <c r="Q1326" s="96" t="s">
        <v>1679</v>
      </c>
      <c r="R1326" s="96" t="s">
        <v>2098</v>
      </c>
      <c r="S1326" s="96" t="s">
        <v>4842</v>
      </c>
      <c r="T1326" s="96" t="s">
        <v>1576</v>
      </c>
    </row>
    <row r="1327" ht="14.25" customHeight="1">
      <c r="A1327" s="96" t="s">
        <v>4843</v>
      </c>
      <c r="D1327" s="96" t="s">
        <v>1355</v>
      </c>
      <c r="J1327" s="96" t="s">
        <v>1147</v>
      </c>
      <c r="L1327" s="96" t="s">
        <v>41</v>
      </c>
      <c r="M1327" s="96" t="s">
        <v>1147</v>
      </c>
      <c r="O1327" s="96" t="s">
        <v>1578</v>
      </c>
      <c r="P1327" s="96" t="s">
        <v>1579</v>
      </c>
      <c r="Q1327" s="96" t="s">
        <v>1610</v>
      </c>
      <c r="R1327" s="96" t="s">
        <v>1637</v>
      </c>
    </row>
    <row r="1328" ht="14.25" customHeight="1">
      <c r="A1328" s="96" t="s">
        <v>4844</v>
      </c>
      <c r="C1328" s="96" t="s">
        <v>4845</v>
      </c>
      <c r="D1328" s="96" t="s">
        <v>1350</v>
      </c>
      <c r="E1328" s="96" t="s">
        <v>1561</v>
      </c>
      <c r="F1328" s="96">
        <v>2030.0</v>
      </c>
      <c r="J1328" s="96" t="s">
        <v>1147</v>
      </c>
      <c r="L1328" s="96" t="s">
        <v>1562</v>
      </c>
      <c r="M1328" s="96" t="s">
        <v>1147</v>
      </c>
      <c r="O1328" s="96" t="s">
        <v>1845</v>
      </c>
      <c r="P1328" s="96" t="s">
        <v>1564</v>
      </c>
      <c r="Q1328" s="96" t="s">
        <v>1580</v>
      </c>
      <c r="R1328" s="96" t="s">
        <v>1971</v>
      </c>
      <c r="S1328" s="96" t="s">
        <v>4846</v>
      </c>
      <c r="T1328" s="96" t="s">
        <v>1568</v>
      </c>
    </row>
    <row r="1329" ht="14.25" customHeight="1">
      <c r="A1329" s="96" t="s">
        <v>4847</v>
      </c>
      <c r="D1329" s="96" t="s">
        <v>1350</v>
      </c>
      <c r="E1329" s="96" t="s">
        <v>1561</v>
      </c>
      <c r="F1329" s="96">
        <v>2030.0</v>
      </c>
      <c r="J1329" s="96" t="s">
        <v>1147</v>
      </c>
      <c r="L1329" s="96" t="s">
        <v>1562</v>
      </c>
      <c r="M1329" s="96" t="s">
        <v>1147</v>
      </c>
      <c r="O1329" s="96" t="s">
        <v>1845</v>
      </c>
      <c r="P1329" s="96" t="s">
        <v>1564</v>
      </c>
      <c r="Q1329" s="96" t="s">
        <v>1756</v>
      </c>
      <c r="R1329" s="96" t="s">
        <v>1594</v>
      </c>
      <c r="S1329" s="96" t="s">
        <v>4848</v>
      </c>
      <c r="T1329" s="96" t="s">
        <v>1568</v>
      </c>
    </row>
    <row r="1330" ht="14.25" customHeight="1">
      <c r="A1330" s="96" t="s">
        <v>4849</v>
      </c>
      <c r="B1330" s="96" t="s">
        <v>4850</v>
      </c>
      <c r="C1330" s="96" t="s">
        <v>4851</v>
      </c>
      <c r="D1330" s="96" t="s">
        <v>1350</v>
      </c>
      <c r="E1330" s="96" t="s">
        <v>1561</v>
      </c>
      <c r="F1330" s="96">
        <v>2025.0</v>
      </c>
      <c r="J1330" s="96" t="s">
        <v>1147</v>
      </c>
      <c r="L1330" s="96" t="s">
        <v>41</v>
      </c>
      <c r="M1330" s="96" t="s">
        <v>1147</v>
      </c>
      <c r="O1330" s="96" t="s">
        <v>1845</v>
      </c>
      <c r="P1330" s="96" t="s">
        <v>1564</v>
      </c>
      <c r="Q1330" s="96" t="s">
        <v>1585</v>
      </c>
      <c r="R1330" s="96" t="s">
        <v>4852</v>
      </c>
      <c r="S1330" s="96" t="s">
        <v>4853</v>
      </c>
      <c r="T1330" s="96" t="s">
        <v>1568</v>
      </c>
    </row>
    <row r="1331" ht="14.25" customHeight="1">
      <c r="A1331" s="96" t="s">
        <v>4854</v>
      </c>
      <c r="B1331" s="96" t="s">
        <v>4855</v>
      </c>
      <c r="C1331" s="96" t="s">
        <v>4856</v>
      </c>
      <c r="D1331" s="96" t="s">
        <v>1350</v>
      </c>
      <c r="E1331" s="96" t="s">
        <v>1561</v>
      </c>
      <c r="F1331" s="96">
        <v>2033.0</v>
      </c>
      <c r="G1331" s="96" t="s">
        <v>1350</v>
      </c>
      <c r="H1331" s="96" t="s">
        <v>1561</v>
      </c>
      <c r="I1331" s="96">
        <v>2040.0</v>
      </c>
      <c r="J1331" s="96" t="s">
        <v>1351</v>
      </c>
      <c r="K1331" s="96">
        <v>2040.0</v>
      </c>
      <c r="L1331" s="96" t="s">
        <v>41</v>
      </c>
      <c r="M1331" s="96" t="s">
        <v>1351</v>
      </c>
      <c r="N1331" s="96" t="s">
        <v>1697</v>
      </c>
      <c r="O1331" s="96" t="s">
        <v>3021</v>
      </c>
      <c r="P1331" s="96" t="s">
        <v>1564</v>
      </c>
      <c r="Q1331" s="96" t="s">
        <v>1665</v>
      </c>
      <c r="R1331" s="96" t="s">
        <v>1676</v>
      </c>
      <c r="S1331" s="96" t="s">
        <v>4857</v>
      </c>
      <c r="T1331" s="96" t="s">
        <v>1568</v>
      </c>
    </row>
    <row r="1332" ht="14.25" customHeight="1">
      <c r="A1332" s="96" t="s">
        <v>4858</v>
      </c>
      <c r="D1332" s="96" t="s">
        <v>1355</v>
      </c>
      <c r="J1332" s="96" t="s">
        <v>1351</v>
      </c>
      <c r="L1332" s="96" t="s">
        <v>41</v>
      </c>
      <c r="M1332" s="96" t="s">
        <v>1147</v>
      </c>
      <c r="O1332" s="96" t="s">
        <v>1845</v>
      </c>
      <c r="P1332" s="96" t="s">
        <v>1564</v>
      </c>
      <c r="Q1332" s="96" t="s">
        <v>1585</v>
      </c>
      <c r="R1332" s="96" t="s">
        <v>1637</v>
      </c>
    </row>
    <row r="1333" ht="14.25" customHeight="1">
      <c r="A1333" s="96" t="s">
        <v>4859</v>
      </c>
      <c r="B1333" s="96" t="s">
        <v>4860</v>
      </c>
      <c r="C1333" s="96" t="s">
        <v>4861</v>
      </c>
      <c r="D1333" s="96" t="s">
        <v>1355</v>
      </c>
      <c r="J1333" s="96" t="s">
        <v>1147</v>
      </c>
      <c r="L1333" s="96" t="s">
        <v>41</v>
      </c>
      <c r="M1333" s="96" t="s">
        <v>1147</v>
      </c>
      <c r="O1333" s="96" t="s">
        <v>2054</v>
      </c>
      <c r="P1333" s="96" t="s">
        <v>1579</v>
      </c>
      <c r="Q1333" s="96" t="s">
        <v>1610</v>
      </c>
      <c r="R1333" s="96" t="s">
        <v>1566</v>
      </c>
    </row>
    <row r="1334" ht="14.25" customHeight="1">
      <c r="A1334" s="96" t="s">
        <v>4862</v>
      </c>
      <c r="B1334" s="96" t="s">
        <v>4860</v>
      </c>
      <c r="C1334" s="96" t="s">
        <v>4861</v>
      </c>
      <c r="D1334" s="96" t="s">
        <v>1350</v>
      </c>
      <c r="E1334" s="96" t="s">
        <v>1561</v>
      </c>
      <c r="F1334" s="96">
        <v>2026.0</v>
      </c>
      <c r="J1334" s="96" t="s">
        <v>1147</v>
      </c>
      <c r="L1334" s="96" t="s">
        <v>41</v>
      </c>
      <c r="M1334" s="96" t="s">
        <v>1351</v>
      </c>
      <c r="N1334" s="96" t="s">
        <v>1740</v>
      </c>
      <c r="O1334" s="96" t="s">
        <v>2054</v>
      </c>
      <c r="P1334" s="96" t="s">
        <v>1579</v>
      </c>
      <c r="Q1334" s="96" t="s">
        <v>1610</v>
      </c>
      <c r="R1334" s="96" t="s">
        <v>1619</v>
      </c>
      <c r="S1334" s="96" t="s">
        <v>4863</v>
      </c>
      <c r="T1334" s="96" t="s">
        <v>1568</v>
      </c>
    </row>
    <row r="1335" ht="14.25" customHeight="1">
      <c r="A1335" s="96" t="s">
        <v>4864</v>
      </c>
      <c r="D1335" s="96" t="s">
        <v>1350</v>
      </c>
      <c r="E1335" s="96" t="s">
        <v>1561</v>
      </c>
      <c r="F1335" s="96" t="s">
        <v>2622</v>
      </c>
      <c r="G1335" s="96" t="s">
        <v>1350</v>
      </c>
      <c r="H1335" s="96" t="s">
        <v>1561</v>
      </c>
      <c r="I1335" s="96">
        <v>2040.0</v>
      </c>
      <c r="J1335" s="96" t="s">
        <v>1351</v>
      </c>
      <c r="K1335" s="96">
        <v>2040.0</v>
      </c>
      <c r="L1335" s="96" t="s">
        <v>41</v>
      </c>
      <c r="M1335" s="96" t="s">
        <v>1351</v>
      </c>
      <c r="N1335" s="96" t="s">
        <v>1841</v>
      </c>
      <c r="O1335" s="96" t="s">
        <v>1584</v>
      </c>
      <c r="P1335" s="96" t="s">
        <v>1564</v>
      </c>
      <c r="Q1335" s="96" t="s">
        <v>1897</v>
      </c>
      <c r="R1335" s="96" t="s">
        <v>1566</v>
      </c>
      <c r="S1335" s="96" t="s">
        <v>4865</v>
      </c>
      <c r="T1335" s="96" t="s">
        <v>1568</v>
      </c>
    </row>
    <row r="1336" ht="14.25" customHeight="1">
      <c r="A1336" s="96" t="s">
        <v>4866</v>
      </c>
      <c r="D1336" s="96" t="s">
        <v>1355</v>
      </c>
      <c r="J1336" s="96" t="s">
        <v>1351</v>
      </c>
      <c r="L1336" s="96" t="s">
        <v>41</v>
      </c>
      <c r="M1336" s="96" t="s">
        <v>1351</v>
      </c>
      <c r="N1336" s="96" t="s">
        <v>1623</v>
      </c>
      <c r="O1336" s="96" t="s">
        <v>3088</v>
      </c>
      <c r="P1336" s="96" t="s">
        <v>1609</v>
      </c>
      <c r="Q1336" s="96" t="s">
        <v>1675</v>
      </c>
      <c r="R1336" s="96" t="s">
        <v>1623</v>
      </c>
    </row>
    <row r="1337" ht="14.25" customHeight="1">
      <c r="A1337" s="96" t="s">
        <v>4867</v>
      </c>
      <c r="C1337" s="96" t="s">
        <v>4868</v>
      </c>
      <c r="D1337" s="96" t="s">
        <v>1355</v>
      </c>
      <c r="J1337" s="96" t="s">
        <v>1147</v>
      </c>
      <c r="L1337" s="96" t="s">
        <v>41</v>
      </c>
      <c r="M1337" s="96" t="s">
        <v>1147</v>
      </c>
      <c r="N1337" s="96" t="s">
        <v>1926</v>
      </c>
      <c r="O1337" s="96" t="s">
        <v>1791</v>
      </c>
      <c r="P1337" s="96" t="s">
        <v>1609</v>
      </c>
      <c r="Q1337" s="96" t="s">
        <v>1886</v>
      </c>
      <c r="R1337" s="96" t="s">
        <v>1926</v>
      </c>
    </row>
    <row r="1338" ht="14.25" customHeight="1">
      <c r="A1338" s="96" t="s">
        <v>4869</v>
      </c>
      <c r="D1338" s="96" t="s">
        <v>1350</v>
      </c>
      <c r="E1338" s="96" t="s">
        <v>1561</v>
      </c>
      <c r="F1338" s="96">
        <v>2032.0</v>
      </c>
      <c r="J1338" s="96" t="s">
        <v>1351</v>
      </c>
      <c r="L1338" s="96" t="s">
        <v>41</v>
      </c>
      <c r="M1338" s="96" t="s">
        <v>1351</v>
      </c>
      <c r="N1338" s="96" t="s">
        <v>1805</v>
      </c>
      <c r="O1338" s="96" t="s">
        <v>1731</v>
      </c>
      <c r="P1338" s="96" t="s">
        <v>1609</v>
      </c>
      <c r="Q1338" s="96" t="s">
        <v>1820</v>
      </c>
      <c r="R1338" s="96" t="s">
        <v>1644</v>
      </c>
      <c r="S1338" s="96" t="s">
        <v>4870</v>
      </c>
      <c r="T1338" s="96" t="s">
        <v>1568</v>
      </c>
    </row>
    <row r="1339" ht="14.25" customHeight="1">
      <c r="A1339" s="96" t="s">
        <v>4871</v>
      </c>
      <c r="D1339" s="96" t="s">
        <v>1355</v>
      </c>
      <c r="J1339" s="96" t="s">
        <v>1351</v>
      </c>
      <c r="L1339" s="96" t="s">
        <v>1629</v>
      </c>
      <c r="M1339" s="96" t="s">
        <v>1351</v>
      </c>
      <c r="N1339" s="96" t="s">
        <v>2994</v>
      </c>
      <c r="O1339" s="96" t="s">
        <v>1578</v>
      </c>
      <c r="P1339" s="96" t="s">
        <v>1579</v>
      </c>
      <c r="Q1339" s="96" t="s">
        <v>1630</v>
      </c>
      <c r="R1339" s="96" t="s">
        <v>2181</v>
      </c>
      <c r="U1339" s="96" t="s">
        <v>3305</v>
      </c>
    </row>
    <row r="1340" ht="14.25" customHeight="1">
      <c r="A1340" s="96" t="s">
        <v>4872</v>
      </c>
      <c r="C1340" s="96" t="s">
        <v>4873</v>
      </c>
      <c r="D1340" s="96" t="s">
        <v>1350</v>
      </c>
      <c r="E1340" s="96" t="s">
        <v>1561</v>
      </c>
      <c r="F1340" s="96">
        <v>2030.0</v>
      </c>
      <c r="J1340" s="96" t="s">
        <v>1147</v>
      </c>
      <c r="L1340" s="96" t="s">
        <v>1562</v>
      </c>
      <c r="M1340" s="96" t="s">
        <v>1147</v>
      </c>
      <c r="O1340" s="96" t="s">
        <v>1578</v>
      </c>
      <c r="P1340" s="96" t="s">
        <v>1579</v>
      </c>
      <c r="Q1340" s="96" t="s">
        <v>1754</v>
      </c>
      <c r="R1340" s="96" t="s">
        <v>1793</v>
      </c>
      <c r="S1340" s="96" t="s">
        <v>4874</v>
      </c>
      <c r="T1340" s="96" t="s">
        <v>1568</v>
      </c>
    </row>
    <row r="1341" ht="14.25" customHeight="1">
      <c r="A1341" s="96" t="s">
        <v>4875</v>
      </c>
      <c r="C1341" s="96" t="s">
        <v>4876</v>
      </c>
      <c r="D1341" s="96" t="s">
        <v>1350</v>
      </c>
      <c r="E1341" s="96" t="s">
        <v>1561</v>
      </c>
      <c r="F1341" s="96" t="s">
        <v>1663</v>
      </c>
      <c r="G1341" s="96" t="s">
        <v>1350</v>
      </c>
      <c r="H1341" s="96" t="s">
        <v>1561</v>
      </c>
      <c r="I1341" s="96">
        <v>2040.0</v>
      </c>
      <c r="J1341" s="96" t="s">
        <v>1351</v>
      </c>
      <c r="K1341" s="96">
        <v>2040.0</v>
      </c>
      <c r="L1341" s="96" t="s">
        <v>41</v>
      </c>
      <c r="M1341" s="96" t="s">
        <v>1351</v>
      </c>
      <c r="N1341" s="96" t="s">
        <v>1850</v>
      </c>
      <c r="O1341" s="96" t="s">
        <v>1584</v>
      </c>
      <c r="P1341" s="96" t="s">
        <v>1564</v>
      </c>
      <c r="Q1341" s="96" t="s">
        <v>1675</v>
      </c>
      <c r="R1341" s="96" t="s">
        <v>1594</v>
      </c>
      <c r="S1341" s="96" t="s">
        <v>4877</v>
      </c>
      <c r="T1341" s="96" t="s">
        <v>1568</v>
      </c>
    </row>
    <row r="1342" ht="14.25" customHeight="1">
      <c r="A1342" s="96" t="s">
        <v>4878</v>
      </c>
      <c r="B1342" s="96" t="s">
        <v>4879</v>
      </c>
      <c r="C1342" s="96" t="s">
        <v>4880</v>
      </c>
      <c r="D1342" s="96" t="s">
        <v>1355</v>
      </c>
      <c r="J1342" s="96" t="s">
        <v>1351</v>
      </c>
      <c r="L1342" s="96" t="s">
        <v>1629</v>
      </c>
      <c r="M1342" s="96" t="s">
        <v>1147</v>
      </c>
      <c r="N1342" s="96" t="s">
        <v>1673</v>
      </c>
      <c r="O1342" s="96" t="s">
        <v>1857</v>
      </c>
      <c r="P1342" s="96" t="s">
        <v>1609</v>
      </c>
      <c r="Q1342" s="96" t="s">
        <v>1630</v>
      </c>
      <c r="R1342" s="96" t="s">
        <v>1673</v>
      </c>
    </row>
    <row r="1343" ht="14.25" customHeight="1">
      <c r="A1343" s="96" t="s">
        <v>4881</v>
      </c>
      <c r="D1343" s="96" t="s">
        <v>1355</v>
      </c>
      <c r="J1343" s="96" t="s">
        <v>1147</v>
      </c>
      <c r="L1343" s="96" t="s">
        <v>41</v>
      </c>
      <c r="M1343" s="96" t="s">
        <v>1147</v>
      </c>
      <c r="O1343" s="96" t="s">
        <v>1791</v>
      </c>
      <c r="P1343" s="96" t="s">
        <v>1609</v>
      </c>
      <c r="Q1343" s="96" t="s">
        <v>2015</v>
      </c>
      <c r="R1343" s="96" t="s">
        <v>1637</v>
      </c>
    </row>
    <row r="1344" ht="14.25" customHeight="1">
      <c r="A1344" s="96" t="s">
        <v>4882</v>
      </c>
      <c r="D1344" s="96" t="s">
        <v>1350</v>
      </c>
      <c r="E1344" s="96" t="s">
        <v>1561</v>
      </c>
      <c r="F1344" s="96">
        <v>2030.0</v>
      </c>
      <c r="J1344" s="96" t="s">
        <v>1147</v>
      </c>
      <c r="L1344" s="96" t="s">
        <v>1562</v>
      </c>
      <c r="M1344" s="96" t="s">
        <v>1147</v>
      </c>
      <c r="O1344" s="96" t="s">
        <v>1791</v>
      </c>
      <c r="P1344" s="96" t="s">
        <v>1609</v>
      </c>
      <c r="Q1344" s="96" t="s">
        <v>2015</v>
      </c>
      <c r="R1344" s="96" t="s">
        <v>1676</v>
      </c>
      <c r="S1344" s="96" t="s">
        <v>4883</v>
      </c>
      <c r="T1344" s="96" t="s">
        <v>1568</v>
      </c>
    </row>
    <row r="1345" ht="14.25" customHeight="1">
      <c r="A1345" s="96" t="s">
        <v>4884</v>
      </c>
      <c r="D1345" s="96" t="s">
        <v>1350</v>
      </c>
      <c r="E1345" s="96" t="s">
        <v>1561</v>
      </c>
      <c r="F1345" s="96">
        <v>2030.0</v>
      </c>
      <c r="G1345" s="96" t="s">
        <v>1350</v>
      </c>
      <c r="H1345" s="96" t="s">
        <v>1561</v>
      </c>
      <c r="I1345" s="96">
        <v>2050.0</v>
      </c>
      <c r="J1345" s="96" t="s">
        <v>1351</v>
      </c>
      <c r="K1345" s="96">
        <v>2050.0</v>
      </c>
      <c r="L1345" s="96" t="s">
        <v>41</v>
      </c>
      <c r="M1345" s="96" t="s">
        <v>1351</v>
      </c>
      <c r="N1345" s="96" t="s">
        <v>1841</v>
      </c>
      <c r="O1345" s="96" t="s">
        <v>1791</v>
      </c>
      <c r="P1345" s="96" t="s">
        <v>1609</v>
      </c>
      <c r="Q1345" s="96" t="s">
        <v>1675</v>
      </c>
      <c r="R1345" s="96" t="s">
        <v>1841</v>
      </c>
      <c r="S1345" s="96" t="s">
        <v>4885</v>
      </c>
    </row>
    <row r="1346" ht="14.25" customHeight="1">
      <c r="A1346" s="96" t="s">
        <v>4886</v>
      </c>
      <c r="D1346" s="96" t="s">
        <v>1350</v>
      </c>
      <c r="E1346" s="96" t="s">
        <v>1561</v>
      </c>
      <c r="F1346" s="96">
        <v>2030.0</v>
      </c>
      <c r="J1346" s="96" t="s">
        <v>1147</v>
      </c>
      <c r="L1346" s="96" t="s">
        <v>1562</v>
      </c>
      <c r="M1346" s="96" t="s">
        <v>1147</v>
      </c>
      <c r="O1346" s="96" t="s">
        <v>1791</v>
      </c>
      <c r="P1346" s="96" t="s">
        <v>1609</v>
      </c>
      <c r="Q1346" s="96" t="s">
        <v>1610</v>
      </c>
      <c r="R1346" s="96" t="s">
        <v>1757</v>
      </c>
      <c r="S1346" s="96" t="s">
        <v>4887</v>
      </c>
      <c r="T1346" s="96" t="s">
        <v>1568</v>
      </c>
    </row>
    <row r="1347" ht="14.25" customHeight="1">
      <c r="A1347" s="96" t="s">
        <v>4888</v>
      </c>
      <c r="D1347" s="96" t="s">
        <v>1350</v>
      </c>
      <c r="E1347" s="96" t="s">
        <v>1561</v>
      </c>
      <c r="F1347" s="96">
        <v>2030.0</v>
      </c>
      <c r="G1347" s="96" t="s">
        <v>1350</v>
      </c>
      <c r="H1347" s="96" t="s">
        <v>1561</v>
      </c>
      <c r="I1347" s="96">
        <v>2050.0</v>
      </c>
      <c r="J1347" s="96" t="s">
        <v>1351</v>
      </c>
      <c r="K1347" s="96">
        <v>2050.0</v>
      </c>
      <c r="L1347" s="96" t="s">
        <v>41</v>
      </c>
      <c r="M1347" s="96" t="s">
        <v>1351</v>
      </c>
      <c r="N1347" s="96" t="s">
        <v>1697</v>
      </c>
      <c r="O1347" s="96" t="s">
        <v>1584</v>
      </c>
      <c r="P1347" s="96" t="s">
        <v>1564</v>
      </c>
      <c r="Q1347" s="96" t="s">
        <v>1565</v>
      </c>
      <c r="R1347" s="96" t="s">
        <v>1581</v>
      </c>
      <c r="S1347" s="96" t="s">
        <v>4889</v>
      </c>
      <c r="T1347" s="96" t="s">
        <v>1568</v>
      </c>
    </row>
    <row r="1348" ht="14.25" customHeight="1">
      <c r="A1348" s="96" t="s">
        <v>4890</v>
      </c>
      <c r="D1348" s="96" t="s">
        <v>1355</v>
      </c>
      <c r="J1348" s="96" t="s">
        <v>1147</v>
      </c>
      <c r="L1348" s="96" t="s">
        <v>41</v>
      </c>
      <c r="M1348" s="96" t="s">
        <v>1147</v>
      </c>
      <c r="O1348" s="96" t="s">
        <v>1703</v>
      </c>
      <c r="P1348" s="96" t="s">
        <v>1564</v>
      </c>
      <c r="Q1348" s="96" t="s">
        <v>1675</v>
      </c>
      <c r="R1348" s="96" t="s">
        <v>1644</v>
      </c>
    </row>
    <row r="1349" ht="14.25" customHeight="1">
      <c r="A1349" s="96" t="s">
        <v>4891</v>
      </c>
      <c r="D1349" s="96" t="s">
        <v>1350</v>
      </c>
      <c r="E1349" s="96" t="s">
        <v>1561</v>
      </c>
      <c r="F1349" s="96">
        <v>2030.0</v>
      </c>
      <c r="J1349" s="96" t="s">
        <v>1147</v>
      </c>
      <c r="L1349" s="96" t="s">
        <v>1562</v>
      </c>
      <c r="M1349" s="96" t="s">
        <v>1147</v>
      </c>
      <c r="O1349" s="96" t="s">
        <v>1584</v>
      </c>
      <c r="P1349" s="96" t="s">
        <v>1564</v>
      </c>
      <c r="Q1349" s="96" t="s">
        <v>1580</v>
      </c>
      <c r="R1349" s="96" t="s">
        <v>1676</v>
      </c>
      <c r="S1349" s="96" t="s">
        <v>4892</v>
      </c>
      <c r="T1349" s="96" t="s">
        <v>1568</v>
      </c>
    </row>
    <row r="1350" ht="14.25" customHeight="1">
      <c r="A1350" s="96" t="s">
        <v>4893</v>
      </c>
      <c r="C1350" s="96" t="s">
        <v>4894</v>
      </c>
      <c r="D1350" s="96" t="s">
        <v>1350</v>
      </c>
      <c r="E1350" s="96" t="s">
        <v>1561</v>
      </c>
      <c r="F1350" s="96">
        <v>2030.0</v>
      </c>
      <c r="J1350" s="96" t="s">
        <v>1147</v>
      </c>
      <c r="L1350" s="96" t="s">
        <v>41</v>
      </c>
      <c r="M1350" s="96" t="s">
        <v>1147</v>
      </c>
      <c r="N1350" s="96" t="s">
        <v>1926</v>
      </c>
      <c r="O1350" s="96" t="s">
        <v>1578</v>
      </c>
      <c r="P1350" s="96" t="s">
        <v>1579</v>
      </c>
      <c r="Q1350" s="96" t="s">
        <v>1675</v>
      </c>
      <c r="R1350" s="96" t="s">
        <v>1676</v>
      </c>
      <c r="S1350" s="96" t="s">
        <v>4895</v>
      </c>
      <c r="T1350" s="96" t="s">
        <v>1568</v>
      </c>
    </row>
    <row r="1351" ht="14.25" customHeight="1">
      <c r="A1351" s="96" t="s">
        <v>4896</v>
      </c>
      <c r="B1351" s="96" t="s">
        <v>4897</v>
      </c>
      <c r="C1351" s="96" t="s">
        <v>4898</v>
      </c>
      <c r="D1351" s="96" t="s">
        <v>1350</v>
      </c>
      <c r="E1351" s="96" t="s">
        <v>1561</v>
      </c>
      <c r="F1351" s="96">
        <v>2030.0</v>
      </c>
      <c r="J1351" s="96" t="s">
        <v>1147</v>
      </c>
      <c r="L1351" s="96" t="s">
        <v>41</v>
      </c>
      <c r="M1351" s="96" t="s">
        <v>1351</v>
      </c>
      <c r="N1351" s="96" t="s">
        <v>1903</v>
      </c>
      <c r="O1351" s="96" t="s">
        <v>1578</v>
      </c>
      <c r="P1351" s="96" t="s">
        <v>1579</v>
      </c>
      <c r="Q1351" s="96" t="s">
        <v>1754</v>
      </c>
      <c r="R1351" s="96" t="s">
        <v>1903</v>
      </c>
      <c r="S1351" s="96" t="s">
        <v>4899</v>
      </c>
      <c r="T1351" s="96" t="s">
        <v>1771</v>
      </c>
    </row>
    <row r="1352" ht="14.25" customHeight="1">
      <c r="A1352" s="96" t="s">
        <v>4900</v>
      </c>
      <c r="D1352" s="96" t="s">
        <v>1355</v>
      </c>
      <c r="J1352" s="96" t="s">
        <v>1351</v>
      </c>
      <c r="L1352" s="96" t="s">
        <v>41</v>
      </c>
      <c r="M1352" s="96" t="s">
        <v>1351</v>
      </c>
      <c r="N1352" s="96" t="s">
        <v>1690</v>
      </c>
      <c r="O1352" s="96" t="s">
        <v>1584</v>
      </c>
      <c r="P1352" s="96" t="s">
        <v>1564</v>
      </c>
      <c r="Q1352" s="96" t="s">
        <v>2352</v>
      </c>
      <c r="R1352" s="96" t="s">
        <v>1690</v>
      </c>
    </row>
    <row r="1353" ht="14.25" customHeight="1">
      <c r="A1353" s="96" t="s">
        <v>4901</v>
      </c>
      <c r="D1353" s="96" t="s">
        <v>1350</v>
      </c>
      <c r="E1353" s="96" t="s">
        <v>1561</v>
      </c>
      <c r="F1353" s="96">
        <v>2030.0</v>
      </c>
      <c r="J1353" s="96" t="s">
        <v>1147</v>
      </c>
      <c r="L1353" s="96" t="s">
        <v>1562</v>
      </c>
      <c r="M1353" s="96" t="s">
        <v>1147</v>
      </c>
      <c r="O1353" s="96" t="s">
        <v>1584</v>
      </c>
      <c r="P1353" s="96" t="s">
        <v>1564</v>
      </c>
      <c r="Q1353" s="96" t="s">
        <v>2015</v>
      </c>
      <c r="R1353" s="96" t="s">
        <v>1581</v>
      </c>
      <c r="S1353" s="96" t="s">
        <v>4902</v>
      </c>
      <c r="T1353" s="96" t="s">
        <v>1568</v>
      </c>
    </row>
    <row r="1354" ht="14.25" customHeight="1">
      <c r="A1354" s="96" t="s">
        <v>4903</v>
      </c>
      <c r="C1354" s="96" t="s">
        <v>4904</v>
      </c>
      <c r="D1354" s="96" t="s">
        <v>1355</v>
      </c>
      <c r="J1354" s="96" t="s">
        <v>1351</v>
      </c>
      <c r="L1354" s="96" t="s">
        <v>41</v>
      </c>
      <c r="M1354" s="96" t="s">
        <v>1351</v>
      </c>
      <c r="N1354" s="96" t="s">
        <v>1623</v>
      </c>
      <c r="O1354" s="96" t="s">
        <v>1584</v>
      </c>
      <c r="P1354" s="96" t="s">
        <v>1564</v>
      </c>
      <c r="Q1354" s="96" t="s">
        <v>1590</v>
      </c>
      <c r="R1354" s="96" t="s">
        <v>1623</v>
      </c>
    </row>
    <row r="1355" ht="14.25" customHeight="1">
      <c r="A1355" s="96" t="s">
        <v>4905</v>
      </c>
      <c r="B1355" s="96" t="s">
        <v>4906</v>
      </c>
      <c r="C1355" s="96" t="s">
        <v>4907</v>
      </c>
      <c r="D1355" s="96" t="s">
        <v>1350</v>
      </c>
      <c r="E1355" s="96" t="s">
        <v>1561</v>
      </c>
      <c r="F1355" s="96">
        <v>2030.0</v>
      </c>
      <c r="G1355" s="96" t="s">
        <v>1350</v>
      </c>
      <c r="H1355" s="96" t="s">
        <v>1561</v>
      </c>
      <c r="I1355" s="96">
        <v>2050.0</v>
      </c>
      <c r="J1355" s="96" t="s">
        <v>1351</v>
      </c>
      <c r="K1355" s="96">
        <v>2050.0</v>
      </c>
      <c r="L1355" s="96" t="s">
        <v>41</v>
      </c>
      <c r="M1355" s="96" t="s">
        <v>1351</v>
      </c>
      <c r="N1355" s="96" t="s">
        <v>1574</v>
      </c>
      <c r="O1355" s="96" t="s">
        <v>4713</v>
      </c>
      <c r="P1355" s="96" t="s">
        <v>1609</v>
      </c>
      <c r="Q1355" s="96" t="s">
        <v>1590</v>
      </c>
      <c r="R1355" s="96" t="s">
        <v>1793</v>
      </c>
      <c r="S1355" s="96" t="s">
        <v>4908</v>
      </c>
      <c r="T1355" s="96" t="s">
        <v>1568</v>
      </c>
    </row>
    <row r="1356" ht="14.25" customHeight="1">
      <c r="A1356" s="96" t="s">
        <v>4909</v>
      </c>
      <c r="C1356" s="96" t="s">
        <v>4910</v>
      </c>
      <c r="D1356" s="96" t="s">
        <v>1350</v>
      </c>
      <c r="E1356" s="96" t="s">
        <v>1561</v>
      </c>
      <c r="F1356" s="96">
        <v>2030.0</v>
      </c>
      <c r="J1356" s="96" t="s">
        <v>1351</v>
      </c>
      <c r="L1356" s="96" t="s">
        <v>41</v>
      </c>
      <c r="M1356" s="96" t="s">
        <v>1351</v>
      </c>
      <c r="N1356" s="96" t="s">
        <v>1714</v>
      </c>
      <c r="O1356" s="96" t="s">
        <v>4713</v>
      </c>
      <c r="P1356" s="96" t="s">
        <v>1609</v>
      </c>
      <c r="Q1356" s="96" t="s">
        <v>1590</v>
      </c>
      <c r="R1356" s="96" t="s">
        <v>1615</v>
      </c>
      <c r="S1356" s="96" t="s">
        <v>4911</v>
      </c>
      <c r="T1356" s="96" t="s">
        <v>1568</v>
      </c>
    </row>
    <row r="1357" ht="14.25" customHeight="1">
      <c r="A1357" s="96" t="s">
        <v>4912</v>
      </c>
      <c r="D1357" s="96" t="s">
        <v>1350</v>
      </c>
      <c r="E1357" s="96" t="s">
        <v>1561</v>
      </c>
      <c r="F1357" s="96">
        <v>2030.0</v>
      </c>
      <c r="G1357" s="96" t="s">
        <v>1350</v>
      </c>
      <c r="H1357" s="96" t="s">
        <v>1561</v>
      </c>
      <c r="I1357" s="96">
        <v>2050.0</v>
      </c>
      <c r="J1357" s="96" t="s">
        <v>1351</v>
      </c>
      <c r="K1357" s="96">
        <v>2050.0</v>
      </c>
      <c r="L1357" s="96" t="s">
        <v>41</v>
      </c>
      <c r="M1357" s="96" t="s">
        <v>1147</v>
      </c>
      <c r="O1357" s="96" t="s">
        <v>1578</v>
      </c>
      <c r="P1357" s="96" t="s">
        <v>1579</v>
      </c>
      <c r="Q1357" s="96" t="s">
        <v>1573</v>
      </c>
      <c r="R1357" s="96" t="s">
        <v>1676</v>
      </c>
      <c r="S1357" s="96" t="s">
        <v>4913</v>
      </c>
      <c r="T1357" s="96" t="s">
        <v>1568</v>
      </c>
    </row>
    <row r="1358" ht="14.25" customHeight="1">
      <c r="A1358" s="96" t="s">
        <v>4914</v>
      </c>
      <c r="D1358" s="96" t="s">
        <v>1350</v>
      </c>
      <c r="E1358" s="96" t="s">
        <v>1561</v>
      </c>
      <c r="F1358" s="96">
        <v>2030.0</v>
      </c>
      <c r="J1358" s="96" t="s">
        <v>1147</v>
      </c>
      <c r="L1358" s="96" t="s">
        <v>1562</v>
      </c>
      <c r="M1358" s="96" t="s">
        <v>1147</v>
      </c>
      <c r="O1358" s="96" t="s">
        <v>1717</v>
      </c>
      <c r="P1358" s="96" t="s">
        <v>1609</v>
      </c>
      <c r="Q1358" s="96" t="s">
        <v>1636</v>
      </c>
      <c r="R1358" s="96" t="s">
        <v>1648</v>
      </c>
      <c r="S1358" s="96" t="s">
        <v>4915</v>
      </c>
      <c r="T1358" s="96" t="s">
        <v>1568</v>
      </c>
    </row>
    <row r="1359" ht="14.25" customHeight="1">
      <c r="A1359" s="96" t="s">
        <v>4916</v>
      </c>
      <c r="C1359" s="96" t="s">
        <v>4917</v>
      </c>
      <c r="D1359" s="96" t="s">
        <v>1350</v>
      </c>
      <c r="E1359" s="96" t="s">
        <v>1570</v>
      </c>
      <c r="F1359" s="96">
        <v>2030.0</v>
      </c>
      <c r="J1359" s="96" t="s">
        <v>1147</v>
      </c>
      <c r="L1359" s="96" t="s">
        <v>1562</v>
      </c>
      <c r="M1359" s="96" t="s">
        <v>1147</v>
      </c>
      <c r="O1359" s="96" t="s">
        <v>1845</v>
      </c>
      <c r="P1359" s="96" t="s">
        <v>1564</v>
      </c>
      <c r="Q1359" s="96" t="s">
        <v>1636</v>
      </c>
      <c r="R1359" s="96" t="s">
        <v>1707</v>
      </c>
      <c r="S1359" s="96" t="s">
        <v>4918</v>
      </c>
      <c r="T1359" s="96" t="s">
        <v>1576</v>
      </c>
    </row>
    <row r="1360" ht="14.25" customHeight="1">
      <c r="A1360" s="96" t="s">
        <v>4919</v>
      </c>
      <c r="C1360" s="96" t="s">
        <v>4920</v>
      </c>
      <c r="D1360" s="96" t="s">
        <v>1355</v>
      </c>
      <c r="J1360" s="96" t="s">
        <v>1351</v>
      </c>
      <c r="L1360" s="96" t="s">
        <v>41</v>
      </c>
      <c r="M1360" s="96" t="s">
        <v>1351</v>
      </c>
      <c r="N1360" s="96" t="s">
        <v>1656</v>
      </c>
      <c r="O1360" s="96" t="s">
        <v>1578</v>
      </c>
      <c r="P1360" s="96" t="s">
        <v>1579</v>
      </c>
      <c r="Q1360" s="96" t="s">
        <v>1580</v>
      </c>
      <c r="R1360" s="96" t="s">
        <v>1656</v>
      </c>
    </row>
    <row r="1361" ht="14.25" customHeight="1">
      <c r="A1361" s="96" t="s">
        <v>4921</v>
      </c>
      <c r="D1361" s="96" t="s">
        <v>1350</v>
      </c>
      <c r="E1361" s="96" t="s">
        <v>1561</v>
      </c>
      <c r="F1361" s="96">
        <v>2030.0</v>
      </c>
      <c r="J1361" s="96" t="s">
        <v>1147</v>
      </c>
      <c r="L1361" s="96" t="s">
        <v>1562</v>
      </c>
      <c r="M1361" s="96" t="s">
        <v>1147</v>
      </c>
      <c r="O1361" s="96" t="s">
        <v>1741</v>
      </c>
      <c r="P1361" s="96" t="s">
        <v>1564</v>
      </c>
      <c r="Q1361" s="96" t="s">
        <v>1754</v>
      </c>
      <c r="R1361" s="96" t="s">
        <v>1648</v>
      </c>
      <c r="S1361" s="96" t="s">
        <v>4922</v>
      </c>
      <c r="T1361" s="96" t="s">
        <v>1568</v>
      </c>
    </row>
    <row r="1362" ht="14.25" customHeight="1">
      <c r="A1362" s="96" t="s">
        <v>4923</v>
      </c>
      <c r="B1362" s="96" t="s">
        <v>4924</v>
      </c>
      <c r="D1362" s="96" t="s">
        <v>1350</v>
      </c>
      <c r="E1362" s="96" t="s">
        <v>1561</v>
      </c>
      <c r="F1362" s="96">
        <v>2030.0</v>
      </c>
      <c r="J1362" s="96" t="s">
        <v>1147</v>
      </c>
      <c r="L1362" s="96" t="s">
        <v>41</v>
      </c>
      <c r="M1362" s="96" t="s">
        <v>1147</v>
      </c>
      <c r="O1362" s="96" t="s">
        <v>1857</v>
      </c>
      <c r="P1362" s="96" t="s">
        <v>1609</v>
      </c>
      <c r="Q1362" s="96" t="s">
        <v>1756</v>
      </c>
      <c r="R1362" s="96" t="s">
        <v>1656</v>
      </c>
      <c r="S1362" s="96" t="s">
        <v>4925</v>
      </c>
      <c r="T1362" s="96" t="s">
        <v>1568</v>
      </c>
    </row>
    <row r="1363" ht="14.25" customHeight="1">
      <c r="A1363" s="96" t="s">
        <v>4926</v>
      </c>
      <c r="D1363" s="96" t="s">
        <v>1350</v>
      </c>
      <c r="E1363" s="96" t="s">
        <v>1561</v>
      </c>
      <c r="F1363" s="96">
        <v>2030.0</v>
      </c>
      <c r="J1363" s="96" t="s">
        <v>1147</v>
      </c>
      <c r="L1363" s="96" t="s">
        <v>1562</v>
      </c>
      <c r="M1363" s="96" t="s">
        <v>1147</v>
      </c>
      <c r="O1363" s="96" t="s">
        <v>3128</v>
      </c>
      <c r="P1363" s="96" t="s">
        <v>1609</v>
      </c>
      <c r="Q1363" s="96" t="s">
        <v>2015</v>
      </c>
      <c r="R1363" s="96" t="s">
        <v>1586</v>
      </c>
      <c r="S1363" s="96" t="s">
        <v>4927</v>
      </c>
      <c r="T1363" s="96" t="s">
        <v>1568</v>
      </c>
    </row>
    <row r="1364" ht="14.25" customHeight="1">
      <c r="A1364" s="96" t="s">
        <v>4928</v>
      </c>
      <c r="D1364" s="96" t="s">
        <v>1355</v>
      </c>
      <c r="J1364" s="96" t="s">
        <v>1147</v>
      </c>
      <c r="L1364" s="96" t="s">
        <v>41</v>
      </c>
      <c r="M1364" s="96" t="s">
        <v>1351</v>
      </c>
      <c r="N1364" s="96" t="s">
        <v>1619</v>
      </c>
      <c r="O1364" s="96" t="s">
        <v>1584</v>
      </c>
      <c r="P1364" s="96" t="s">
        <v>1564</v>
      </c>
      <c r="Q1364" s="96" t="s">
        <v>1639</v>
      </c>
      <c r="R1364" s="96" t="s">
        <v>1619</v>
      </c>
    </row>
    <row r="1365" ht="14.25" customHeight="1">
      <c r="A1365" s="96" t="s">
        <v>4929</v>
      </c>
      <c r="C1365" s="96" t="s">
        <v>4930</v>
      </c>
      <c r="D1365" s="96" t="s">
        <v>1355</v>
      </c>
      <c r="J1365" s="96" t="s">
        <v>1147</v>
      </c>
      <c r="L1365" s="96" t="s">
        <v>41</v>
      </c>
      <c r="M1365" s="96" t="s">
        <v>1147</v>
      </c>
      <c r="O1365" s="96" t="s">
        <v>1845</v>
      </c>
      <c r="P1365" s="96" t="s">
        <v>1564</v>
      </c>
      <c r="Q1365" s="96" t="s">
        <v>1800</v>
      </c>
      <c r="R1365" s="96" t="s">
        <v>1566</v>
      </c>
    </row>
    <row r="1366" ht="14.25" customHeight="1">
      <c r="A1366" s="96" t="s">
        <v>4931</v>
      </c>
      <c r="D1366" s="96" t="s">
        <v>1350</v>
      </c>
      <c r="E1366" s="96" t="s">
        <v>1561</v>
      </c>
      <c r="F1366" s="96">
        <v>2030.0</v>
      </c>
      <c r="J1366" s="96" t="s">
        <v>1147</v>
      </c>
      <c r="L1366" s="96" t="s">
        <v>1562</v>
      </c>
      <c r="M1366" s="96" t="s">
        <v>1147</v>
      </c>
      <c r="O1366" s="96" t="s">
        <v>1857</v>
      </c>
      <c r="P1366" s="96" t="s">
        <v>1609</v>
      </c>
      <c r="Q1366" s="96" t="s">
        <v>1862</v>
      </c>
      <c r="R1366" s="96" t="s">
        <v>1566</v>
      </c>
      <c r="S1366" s="96" t="s">
        <v>4932</v>
      </c>
      <c r="T1366" s="96" t="s">
        <v>1568</v>
      </c>
    </row>
    <row r="1367" ht="14.25" customHeight="1">
      <c r="A1367" s="96" t="s">
        <v>4933</v>
      </c>
      <c r="D1367" s="96" t="s">
        <v>1355</v>
      </c>
      <c r="J1367" s="96" t="s">
        <v>1351</v>
      </c>
      <c r="L1367" s="96" t="s">
        <v>41</v>
      </c>
      <c r="M1367" s="96" t="s">
        <v>1147</v>
      </c>
      <c r="O1367" s="96" t="s">
        <v>1857</v>
      </c>
      <c r="P1367" s="96" t="s">
        <v>1609</v>
      </c>
      <c r="Q1367" s="96" t="s">
        <v>1573</v>
      </c>
      <c r="R1367" s="96" t="s">
        <v>1644</v>
      </c>
    </row>
    <row r="1368" ht="14.25" customHeight="1">
      <c r="A1368" s="96" t="s">
        <v>4934</v>
      </c>
      <c r="B1368" s="96" t="s">
        <v>4935</v>
      </c>
      <c r="C1368" s="96" t="s">
        <v>4936</v>
      </c>
      <c r="D1368" s="96" t="s">
        <v>1350</v>
      </c>
      <c r="E1368" s="96" t="s">
        <v>1561</v>
      </c>
      <c r="F1368" s="96">
        <v>2030.0</v>
      </c>
      <c r="J1368" s="96" t="s">
        <v>1147</v>
      </c>
      <c r="L1368" s="96" t="s">
        <v>41</v>
      </c>
      <c r="M1368" s="96" t="s">
        <v>1147</v>
      </c>
      <c r="O1368" s="96" t="s">
        <v>1857</v>
      </c>
      <c r="P1368" s="96" t="s">
        <v>1609</v>
      </c>
      <c r="Q1368" s="96" t="s">
        <v>1800</v>
      </c>
      <c r="R1368" s="96" t="s">
        <v>1841</v>
      </c>
      <c r="S1368" s="96" t="s">
        <v>4937</v>
      </c>
      <c r="T1368" s="96" t="s">
        <v>1568</v>
      </c>
    </row>
    <row r="1369" ht="14.25" customHeight="1">
      <c r="A1369" s="96" t="s">
        <v>4938</v>
      </c>
      <c r="B1369" s="96" t="s">
        <v>4939</v>
      </c>
      <c r="D1369" s="96" t="s">
        <v>1350</v>
      </c>
      <c r="E1369" s="96" t="s">
        <v>1561</v>
      </c>
      <c r="F1369" s="96">
        <v>2030.0</v>
      </c>
      <c r="J1369" s="96" t="s">
        <v>1147</v>
      </c>
      <c r="L1369" s="96" t="s">
        <v>41</v>
      </c>
      <c r="M1369" s="96" t="s">
        <v>1147</v>
      </c>
      <c r="O1369" s="96" t="s">
        <v>1857</v>
      </c>
      <c r="P1369" s="96" t="s">
        <v>1609</v>
      </c>
      <c r="Q1369" s="96" t="s">
        <v>1800</v>
      </c>
      <c r="R1369" s="96" t="s">
        <v>1805</v>
      </c>
      <c r="S1369" s="96" t="s">
        <v>4940</v>
      </c>
      <c r="T1369" s="96" t="s">
        <v>1568</v>
      </c>
    </row>
    <row r="1370" ht="14.25" customHeight="1">
      <c r="A1370" s="96" t="s">
        <v>4941</v>
      </c>
      <c r="C1370" s="96" t="s">
        <v>4942</v>
      </c>
      <c r="D1370" s="96" t="s">
        <v>1350</v>
      </c>
      <c r="E1370" s="96" t="s">
        <v>1561</v>
      </c>
      <c r="F1370" s="96" t="s">
        <v>3988</v>
      </c>
      <c r="J1370" s="96" t="s">
        <v>1147</v>
      </c>
      <c r="L1370" s="96" t="s">
        <v>41</v>
      </c>
      <c r="M1370" s="96" t="s">
        <v>1147</v>
      </c>
      <c r="O1370" s="96" t="s">
        <v>1684</v>
      </c>
      <c r="P1370" s="96" t="s">
        <v>1564</v>
      </c>
      <c r="Q1370" s="96" t="s">
        <v>1754</v>
      </c>
      <c r="R1370" s="96" t="s">
        <v>1697</v>
      </c>
      <c r="S1370" s="96" t="s">
        <v>4943</v>
      </c>
      <c r="T1370" s="96" t="s">
        <v>1568</v>
      </c>
    </row>
    <row r="1371" ht="14.25" customHeight="1">
      <c r="A1371" s="96" t="s">
        <v>4944</v>
      </c>
      <c r="D1371" s="96" t="s">
        <v>1355</v>
      </c>
      <c r="J1371" s="96" t="s">
        <v>1351</v>
      </c>
      <c r="L1371" s="96" t="s">
        <v>41</v>
      </c>
      <c r="M1371" s="96" t="s">
        <v>1351</v>
      </c>
      <c r="N1371" s="96" t="s">
        <v>1621</v>
      </c>
      <c r="O1371" s="96" t="s">
        <v>1925</v>
      </c>
      <c r="P1371" s="96" t="s">
        <v>1728</v>
      </c>
      <c r="Q1371" s="96" t="s">
        <v>1784</v>
      </c>
      <c r="R1371" s="96" t="s">
        <v>1621</v>
      </c>
    </row>
    <row r="1372" ht="14.25" customHeight="1">
      <c r="A1372" s="96" t="s">
        <v>4945</v>
      </c>
      <c r="D1372" s="96" t="s">
        <v>1350</v>
      </c>
      <c r="E1372" s="96" t="s">
        <v>1561</v>
      </c>
      <c r="F1372" s="96">
        <v>2030.0</v>
      </c>
      <c r="J1372" s="96" t="s">
        <v>1147</v>
      </c>
      <c r="L1372" s="96" t="s">
        <v>1562</v>
      </c>
      <c r="M1372" s="96" t="s">
        <v>1147</v>
      </c>
      <c r="O1372" s="96" t="s">
        <v>1684</v>
      </c>
      <c r="P1372" s="96" t="s">
        <v>1564</v>
      </c>
      <c r="Q1372" s="96" t="s">
        <v>2005</v>
      </c>
      <c r="R1372" s="96" t="s">
        <v>1699</v>
      </c>
      <c r="S1372" s="96" t="s">
        <v>4946</v>
      </c>
      <c r="T1372" s="96" t="s">
        <v>1568</v>
      </c>
    </row>
    <row r="1373" ht="14.25" customHeight="1">
      <c r="A1373" s="96" t="s">
        <v>4947</v>
      </c>
      <c r="B1373" s="96" t="s">
        <v>4948</v>
      </c>
      <c r="C1373" s="96" t="s">
        <v>4949</v>
      </c>
      <c r="D1373" s="96" t="s">
        <v>1372</v>
      </c>
      <c r="J1373" s="96" t="s">
        <v>1147</v>
      </c>
      <c r="L1373" s="96" t="s">
        <v>41</v>
      </c>
      <c r="M1373" s="96" t="s">
        <v>1351</v>
      </c>
      <c r="N1373" s="96" t="s">
        <v>1779</v>
      </c>
      <c r="O1373" s="96" t="s">
        <v>1584</v>
      </c>
      <c r="P1373" s="96" t="s">
        <v>1564</v>
      </c>
      <c r="Q1373" s="96" t="s">
        <v>1565</v>
      </c>
      <c r="R1373" s="96" t="s">
        <v>1779</v>
      </c>
    </row>
    <row r="1374" ht="14.25" customHeight="1">
      <c r="A1374" s="96" t="s">
        <v>4950</v>
      </c>
      <c r="B1374" s="96" t="s">
        <v>4951</v>
      </c>
      <c r="D1374" s="96" t="s">
        <v>1350</v>
      </c>
      <c r="E1374" s="96" t="s">
        <v>1561</v>
      </c>
      <c r="F1374" s="96">
        <v>2030.0</v>
      </c>
      <c r="G1374" s="96" t="s">
        <v>1350</v>
      </c>
      <c r="H1374" s="96" t="s">
        <v>1561</v>
      </c>
      <c r="I1374" s="96">
        <v>2050.0</v>
      </c>
      <c r="J1374" s="96" t="s">
        <v>1351</v>
      </c>
      <c r="K1374" s="96">
        <v>2050.0</v>
      </c>
      <c r="L1374" s="96" t="s">
        <v>41</v>
      </c>
      <c r="M1374" s="96" t="s">
        <v>1351</v>
      </c>
      <c r="N1374" s="96" t="s">
        <v>2384</v>
      </c>
      <c r="O1374" s="96" t="s">
        <v>1857</v>
      </c>
      <c r="P1374" s="96" t="s">
        <v>1609</v>
      </c>
      <c r="Q1374" s="96" t="s">
        <v>1636</v>
      </c>
      <c r="R1374" s="96" t="s">
        <v>1581</v>
      </c>
      <c r="S1374" s="96" t="s">
        <v>4952</v>
      </c>
      <c r="T1374" s="96" t="s">
        <v>1568</v>
      </c>
    </row>
    <row r="1375" ht="14.25" customHeight="1">
      <c r="A1375" s="96" t="s">
        <v>4953</v>
      </c>
      <c r="D1375" s="96" t="s">
        <v>1350</v>
      </c>
      <c r="E1375" s="96" t="s">
        <v>1561</v>
      </c>
      <c r="F1375" s="96">
        <v>2030.0</v>
      </c>
      <c r="J1375" s="96" t="s">
        <v>1147</v>
      </c>
      <c r="L1375" s="96" t="s">
        <v>1562</v>
      </c>
      <c r="M1375" s="96" t="s">
        <v>1147</v>
      </c>
      <c r="O1375" s="96" t="s">
        <v>1684</v>
      </c>
      <c r="P1375" s="96" t="s">
        <v>1564</v>
      </c>
      <c r="Q1375" s="96" t="s">
        <v>1636</v>
      </c>
      <c r="R1375" s="96" t="s">
        <v>1699</v>
      </c>
      <c r="S1375" s="96" t="s">
        <v>4954</v>
      </c>
      <c r="T1375" s="96" t="s">
        <v>1568</v>
      </c>
    </row>
    <row r="1376" ht="14.25" customHeight="1">
      <c r="A1376" s="96" t="s">
        <v>4955</v>
      </c>
      <c r="B1376" s="96" t="s">
        <v>4956</v>
      </c>
      <c r="C1376" s="96" t="s">
        <v>4957</v>
      </c>
      <c r="D1376" s="96" t="s">
        <v>1355</v>
      </c>
      <c r="J1376" s="96" t="s">
        <v>1351</v>
      </c>
      <c r="L1376" s="96" t="s">
        <v>41</v>
      </c>
      <c r="M1376" s="96" t="s">
        <v>1147</v>
      </c>
      <c r="O1376" s="96" t="s">
        <v>1857</v>
      </c>
      <c r="P1376" s="96" t="s">
        <v>1609</v>
      </c>
      <c r="Q1376" s="96" t="s">
        <v>2228</v>
      </c>
      <c r="R1376" s="96" t="s">
        <v>1690</v>
      </c>
    </row>
    <row r="1377" ht="14.25" customHeight="1">
      <c r="A1377" s="96" t="s">
        <v>4958</v>
      </c>
      <c r="B1377" s="96" t="s">
        <v>4959</v>
      </c>
      <c r="D1377" s="96" t="s">
        <v>1355</v>
      </c>
      <c r="J1377" s="96" t="s">
        <v>1351</v>
      </c>
      <c r="L1377" s="96" t="s">
        <v>1629</v>
      </c>
      <c r="M1377" s="96" t="s">
        <v>1351</v>
      </c>
      <c r="N1377" s="96" t="s">
        <v>2023</v>
      </c>
      <c r="O1377" s="96" t="s">
        <v>1857</v>
      </c>
      <c r="P1377" s="96" t="s">
        <v>1609</v>
      </c>
      <c r="Q1377" s="96" t="s">
        <v>1630</v>
      </c>
      <c r="R1377" s="96" t="s">
        <v>2023</v>
      </c>
      <c r="U1377" s="96" t="s">
        <v>2923</v>
      </c>
    </row>
    <row r="1378" ht="14.25" customHeight="1">
      <c r="A1378" s="96" t="s">
        <v>4960</v>
      </c>
      <c r="C1378" s="96" t="s">
        <v>4961</v>
      </c>
      <c r="D1378" s="96" t="s">
        <v>1355</v>
      </c>
      <c r="J1378" s="96" t="s">
        <v>1147</v>
      </c>
      <c r="L1378" s="96" t="s">
        <v>41</v>
      </c>
      <c r="M1378" s="96" t="s">
        <v>1147</v>
      </c>
      <c r="O1378" s="96" t="s">
        <v>1791</v>
      </c>
      <c r="P1378" s="96" t="s">
        <v>1609</v>
      </c>
      <c r="Q1378" s="96" t="s">
        <v>1580</v>
      </c>
      <c r="R1378" s="96" t="s">
        <v>1605</v>
      </c>
    </row>
    <row r="1379" ht="14.25" customHeight="1">
      <c r="A1379" s="96" t="s">
        <v>4962</v>
      </c>
      <c r="D1379" s="96" t="s">
        <v>1350</v>
      </c>
      <c r="E1379" s="96" t="s">
        <v>1561</v>
      </c>
      <c r="F1379" s="96">
        <v>2030.0</v>
      </c>
      <c r="J1379" s="96" t="s">
        <v>1147</v>
      </c>
      <c r="L1379" s="96" t="s">
        <v>1562</v>
      </c>
      <c r="M1379" s="96" t="s">
        <v>1147</v>
      </c>
      <c r="O1379" s="96" t="s">
        <v>1791</v>
      </c>
      <c r="P1379" s="96" t="s">
        <v>1609</v>
      </c>
      <c r="Q1379" s="96" t="s">
        <v>1565</v>
      </c>
      <c r="R1379" s="96" t="s">
        <v>1637</v>
      </c>
      <c r="S1379" s="96" t="s">
        <v>4963</v>
      </c>
    </row>
    <row r="1380" ht="14.25" customHeight="1">
      <c r="A1380" s="96" t="s">
        <v>4964</v>
      </c>
      <c r="B1380" s="96" t="s">
        <v>4965</v>
      </c>
      <c r="D1380" s="96" t="s">
        <v>1355</v>
      </c>
      <c r="J1380" s="96" t="s">
        <v>1147</v>
      </c>
      <c r="L1380" s="96" t="s">
        <v>41</v>
      </c>
      <c r="M1380" s="96" t="s">
        <v>1147</v>
      </c>
      <c r="O1380" s="96" t="s">
        <v>1857</v>
      </c>
      <c r="P1380" s="96" t="s">
        <v>1609</v>
      </c>
      <c r="Q1380" s="96" t="s">
        <v>2015</v>
      </c>
      <c r="R1380" s="96" t="s">
        <v>1566</v>
      </c>
    </row>
    <row r="1381" ht="14.25" customHeight="1">
      <c r="A1381" s="96" t="s">
        <v>4966</v>
      </c>
      <c r="D1381" s="96" t="s">
        <v>1355</v>
      </c>
      <c r="J1381" s="96" t="s">
        <v>1147</v>
      </c>
      <c r="L1381" s="96" t="s">
        <v>41</v>
      </c>
      <c r="M1381" s="96" t="s">
        <v>1147</v>
      </c>
      <c r="O1381" s="96" t="s">
        <v>1791</v>
      </c>
      <c r="P1381" s="96" t="s">
        <v>1609</v>
      </c>
      <c r="Q1381" s="96" t="s">
        <v>1784</v>
      </c>
      <c r="R1381" s="96" t="s">
        <v>1644</v>
      </c>
    </row>
    <row r="1382" ht="14.25" customHeight="1">
      <c r="A1382" s="96" t="s">
        <v>4967</v>
      </c>
      <c r="D1382" s="96" t="s">
        <v>1355</v>
      </c>
      <c r="J1382" s="96" t="s">
        <v>1351</v>
      </c>
      <c r="L1382" s="96" t="s">
        <v>41</v>
      </c>
      <c r="M1382" s="96" t="s">
        <v>1147</v>
      </c>
      <c r="O1382" s="96" t="s">
        <v>1791</v>
      </c>
      <c r="P1382" s="96" t="s">
        <v>1609</v>
      </c>
      <c r="Q1382" s="96" t="s">
        <v>1585</v>
      </c>
      <c r="R1382" s="96" t="s">
        <v>1648</v>
      </c>
    </row>
    <row r="1383" ht="14.25" customHeight="1">
      <c r="A1383" s="96" t="s">
        <v>4968</v>
      </c>
      <c r="B1383" s="96" t="s">
        <v>4969</v>
      </c>
      <c r="C1383" s="96" t="s">
        <v>4970</v>
      </c>
      <c r="D1383" s="96" t="s">
        <v>1372</v>
      </c>
      <c r="J1383" s="96" t="s">
        <v>1351</v>
      </c>
      <c r="L1383" s="96" t="s">
        <v>41</v>
      </c>
      <c r="M1383" s="96" t="s">
        <v>1351</v>
      </c>
      <c r="N1383" s="96" t="s">
        <v>1863</v>
      </c>
      <c r="O1383" s="96" t="s">
        <v>1791</v>
      </c>
      <c r="P1383" s="96" t="s">
        <v>1609</v>
      </c>
      <c r="Q1383" s="96" t="s">
        <v>1679</v>
      </c>
      <c r="R1383" s="96" t="s">
        <v>1863</v>
      </c>
    </row>
    <row r="1384" ht="14.25" customHeight="1">
      <c r="A1384" s="96" t="s">
        <v>4971</v>
      </c>
      <c r="D1384" s="96" t="s">
        <v>1350</v>
      </c>
      <c r="E1384" s="96" t="s">
        <v>1561</v>
      </c>
      <c r="F1384" s="96">
        <v>2030.0</v>
      </c>
      <c r="J1384" s="96" t="s">
        <v>1147</v>
      </c>
      <c r="L1384" s="96" t="s">
        <v>41</v>
      </c>
      <c r="M1384" s="96" t="s">
        <v>1147</v>
      </c>
      <c r="O1384" s="96" t="s">
        <v>2194</v>
      </c>
      <c r="P1384" s="96" t="s">
        <v>1609</v>
      </c>
      <c r="Q1384" s="96" t="s">
        <v>1652</v>
      </c>
      <c r="R1384" s="96" t="s">
        <v>1971</v>
      </c>
      <c r="S1384" s="96" t="s">
        <v>4972</v>
      </c>
      <c r="T1384" s="96" t="s">
        <v>1568</v>
      </c>
    </row>
    <row r="1385" ht="14.25" customHeight="1">
      <c r="A1385" s="96" t="s">
        <v>4973</v>
      </c>
      <c r="D1385" s="96" t="s">
        <v>1355</v>
      </c>
      <c r="J1385" s="96" t="s">
        <v>1351</v>
      </c>
      <c r="L1385" s="96" t="s">
        <v>41</v>
      </c>
      <c r="M1385" s="96" t="s">
        <v>1351</v>
      </c>
      <c r="N1385" s="96" t="s">
        <v>1707</v>
      </c>
      <c r="O1385" s="96" t="s">
        <v>1791</v>
      </c>
      <c r="P1385" s="96" t="s">
        <v>1609</v>
      </c>
      <c r="Q1385" s="96" t="s">
        <v>1756</v>
      </c>
      <c r="R1385" s="96" t="s">
        <v>1707</v>
      </c>
    </row>
    <row r="1386" ht="14.25" customHeight="1">
      <c r="A1386" s="96" t="s">
        <v>4974</v>
      </c>
      <c r="B1386" s="96" t="s">
        <v>4975</v>
      </c>
      <c r="C1386" s="96" t="s">
        <v>4976</v>
      </c>
      <c r="D1386" s="96" t="s">
        <v>1372</v>
      </c>
      <c r="J1386" s="96" t="s">
        <v>1147</v>
      </c>
      <c r="L1386" s="96" t="s">
        <v>41</v>
      </c>
      <c r="M1386" s="96" t="s">
        <v>1351</v>
      </c>
      <c r="N1386" s="96" t="s">
        <v>1787</v>
      </c>
      <c r="O1386" s="96" t="s">
        <v>1791</v>
      </c>
      <c r="P1386" s="96" t="s">
        <v>1609</v>
      </c>
      <c r="Q1386" s="96" t="s">
        <v>1610</v>
      </c>
      <c r="R1386" s="96" t="s">
        <v>1787</v>
      </c>
    </row>
    <row r="1387" ht="14.25" customHeight="1">
      <c r="A1387" s="96" t="s">
        <v>4977</v>
      </c>
      <c r="C1387" s="96" t="s">
        <v>4978</v>
      </c>
      <c r="D1387" s="96" t="s">
        <v>1355</v>
      </c>
      <c r="J1387" s="96" t="s">
        <v>1147</v>
      </c>
      <c r="L1387" s="96" t="s">
        <v>41</v>
      </c>
      <c r="M1387" s="96" t="s">
        <v>1147</v>
      </c>
      <c r="O1387" s="96" t="s">
        <v>1791</v>
      </c>
      <c r="P1387" s="96" t="s">
        <v>1609</v>
      </c>
      <c r="Q1387" s="96" t="s">
        <v>2047</v>
      </c>
      <c r="R1387" s="96" t="s">
        <v>1637</v>
      </c>
    </row>
    <row r="1388" ht="14.25" customHeight="1">
      <c r="A1388" s="96" t="s">
        <v>4979</v>
      </c>
      <c r="B1388" s="96" t="s">
        <v>4980</v>
      </c>
      <c r="D1388" s="96" t="s">
        <v>1350</v>
      </c>
      <c r="E1388" s="96" t="s">
        <v>1561</v>
      </c>
      <c r="F1388" s="96">
        <v>2030.0</v>
      </c>
      <c r="J1388" s="96" t="s">
        <v>1147</v>
      </c>
      <c r="L1388" s="96" t="s">
        <v>41</v>
      </c>
      <c r="M1388" s="96" t="s">
        <v>1147</v>
      </c>
      <c r="O1388" s="96" t="s">
        <v>1578</v>
      </c>
      <c r="P1388" s="96" t="s">
        <v>1579</v>
      </c>
      <c r="Q1388" s="96" t="s">
        <v>1897</v>
      </c>
      <c r="R1388" s="96" t="s">
        <v>2098</v>
      </c>
      <c r="S1388" s="96" t="s">
        <v>4981</v>
      </c>
      <c r="T1388" s="96" t="s">
        <v>1568</v>
      </c>
    </row>
    <row r="1389" ht="14.25" customHeight="1">
      <c r="A1389" s="96" t="s">
        <v>4982</v>
      </c>
      <c r="B1389" s="96" t="s">
        <v>4983</v>
      </c>
      <c r="C1389" s="96" t="s">
        <v>4984</v>
      </c>
      <c r="D1389" s="96" t="s">
        <v>1350</v>
      </c>
      <c r="E1389" s="96" t="s">
        <v>1570</v>
      </c>
      <c r="F1389" s="96" t="s">
        <v>1663</v>
      </c>
      <c r="J1389" s="96" t="s">
        <v>1147</v>
      </c>
      <c r="L1389" s="96" t="s">
        <v>41</v>
      </c>
      <c r="M1389" s="96" t="s">
        <v>1147</v>
      </c>
      <c r="O1389" s="96" t="s">
        <v>1797</v>
      </c>
      <c r="P1389" s="96" t="s">
        <v>1564</v>
      </c>
      <c r="Q1389" s="96" t="s">
        <v>1655</v>
      </c>
      <c r="R1389" s="96" t="s">
        <v>1697</v>
      </c>
      <c r="S1389" s="96" t="s">
        <v>4985</v>
      </c>
      <c r="T1389" s="96" t="s">
        <v>1576</v>
      </c>
    </row>
    <row r="1390" ht="14.25" customHeight="1">
      <c r="A1390" s="96" t="s">
        <v>4986</v>
      </c>
      <c r="C1390" s="96" t="s">
        <v>4987</v>
      </c>
      <c r="D1390" s="96" t="s">
        <v>1350</v>
      </c>
      <c r="E1390" s="96" t="s">
        <v>1561</v>
      </c>
      <c r="F1390" s="96">
        <v>2028.0</v>
      </c>
      <c r="J1390" s="96" t="s">
        <v>1147</v>
      </c>
      <c r="L1390" s="96" t="s">
        <v>41</v>
      </c>
      <c r="M1390" s="96" t="s">
        <v>1147</v>
      </c>
      <c r="N1390" s="96" t="s">
        <v>1589</v>
      </c>
      <c r="O1390" s="96" t="s">
        <v>1845</v>
      </c>
      <c r="P1390" s="96" t="s">
        <v>1564</v>
      </c>
      <c r="Q1390" s="96" t="s">
        <v>1756</v>
      </c>
      <c r="R1390" s="96" t="s">
        <v>1631</v>
      </c>
      <c r="S1390" s="96" t="s">
        <v>4988</v>
      </c>
      <c r="T1390" s="96" t="s">
        <v>1568</v>
      </c>
    </row>
    <row r="1391" ht="14.25" customHeight="1">
      <c r="A1391" s="96" t="s">
        <v>4989</v>
      </c>
      <c r="D1391" s="96" t="s">
        <v>1350</v>
      </c>
      <c r="E1391" s="96" t="s">
        <v>1561</v>
      </c>
      <c r="F1391" s="96">
        <v>2030.0</v>
      </c>
      <c r="J1391" s="96" t="s">
        <v>1147</v>
      </c>
      <c r="L1391" s="96" t="s">
        <v>1562</v>
      </c>
      <c r="M1391" s="96" t="s">
        <v>1147</v>
      </c>
      <c r="O1391" s="96" t="s">
        <v>1717</v>
      </c>
      <c r="P1391" s="96" t="s">
        <v>1609</v>
      </c>
      <c r="Q1391" s="96" t="s">
        <v>1756</v>
      </c>
      <c r="R1391" s="96" t="s">
        <v>1644</v>
      </c>
      <c r="S1391" s="96" t="s">
        <v>4990</v>
      </c>
      <c r="T1391" s="96" t="s">
        <v>1568</v>
      </c>
    </row>
    <row r="1392" ht="14.25" customHeight="1">
      <c r="A1392" s="96" t="s">
        <v>4991</v>
      </c>
      <c r="D1392" s="96" t="s">
        <v>1350</v>
      </c>
      <c r="E1392" s="96" t="s">
        <v>1561</v>
      </c>
      <c r="F1392" s="96">
        <v>2030.0</v>
      </c>
      <c r="J1392" s="96" t="s">
        <v>1147</v>
      </c>
      <c r="L1392" s="96" t="s">
        <v>1562</v>
      </c>
      <c r="M1392" s="96" t="s">
        <v>1147</v>
      </c>
      <c r="O1392" s="96" t="s">
        <v>1620</v>
      </c>
      <c r="P1392" s="96" t="s">
        <v>1564</v>
      </c>
      <c r="Q1392" s="96" t="s">
        <v>1590</v>
      </c>
      <c r="R1392" s="96" t="s">
        <v>1644</v>
      </c>
      <c r="S1392" s="96" t="s">
        <v>4992</v>
      </c>
      <c r="T1392" s="96" t="s">
        <v>1568</v>
      </c>
    </row>
    <row r="1393" ht="14.25" customHeight="1">
      <c r="A1393" s="96" t="s">
        <v>4993</v>
      </c>
      <c r="B1393" s="96" t="s">
        <v>4994</v>
      </c>
      <c r="C1393" s="96" t="s">
        <v>4995</v>
      </c>
      <c r="D1393" s="96" t="s">
        <v>1350</v>
      </c>
      <c r="E1393" s="96" t="s">
        <v>1561</v>
      </c>
      <c r="F1393" s="96" t="s">
        <v>1663</v>
      </c>
      <c r="G1393" s="96" t="s">
        <v>1350</v>
      </c>
      <c r="H1393" s="96" t="s">
        <v>1561</v>
      </c>
      <c r="I1393" s="96">
        <v>2050.0</v>
      </c>
      <c r="J1393" s="96" t="s">
        <v>1351</v>
      </c>
      <c r="K1393" s="96">
        <v>2050.0</v>
      </c>
      <c r="L1393" s="96" t="s">
        <v>41</v>
      </c>
      <c r="M1393" s="96" t="s">
        <v>1351</v>
      </c>
      <c r="N1393" s="96" t="s">
        <v>1846</v>
      </c>
      <c r="O1393" s="96" t="s">
        <v>1797</v>
      </c>
      <c r="P1393" s="96" t="s">
        <v>1564</v>
      </c>
      <c r="Q1393" s="96" t="s">
        <v>1590</v>
      </c>
      <c r="R1393" s="96" t="s">
        <v>1581</v>
      </c>
      <c r="S1393" s="96" t="s">
        <v>4996</v>
      </c>
      <c r="T1393" s="96" t="s">
        <v>1568</v>
      </c>
    </row>
    <row r="1394" ht="14.25" customHeight="1">
      <c r="A1394" s="96" t="s">
        <v>4997</v>
      </c>
      <c r="B1394" s="96" t="s">
        <v>4998</v>
      </c>
      <c r="C1394" s="96" t="s">
        <v>4999</v>
      </c>
      <c r="D1394" s="96" t="s">
        <v>1355</v>
      </c>
      <c r="J1394" s="96" t="s">
        <v>1147</v>
      </c>
      <c r="L1394" s="96" t="s">
        <v>41</v>
      </c>
      <c r="M1394" s="96" t="s">
        <v>1147</v>
      </c>
      <c r="O1394" s="96" t="s">
        <v>1578</v>
      </c>
      <c r="P1394" s="96" t="s">
        <v>1579</v>
      </c>
      <c r="Q1394" s="96" t="s">
        <v>1897</v>
      </c>
      <c r="R1394" s="96" t="s">
        <v>1566</v>
      </c>
    </row>
    <row r="1395" ht="14.25" customHeight="1">
      <c r="A1395" s="96" t="s">
        <v>5000</v>
      </c>
      <c r="B1395" s="96" t="s">
        <v>5001</v>
      </c>
      <c r="C1395" s="96" t="s">
        <v>5002</v>
      </c>
      <c r="D1395" s="96" t="s">
        <v>1350</v>
      </c>
      <c r="E1395" s="96" t="s">
        <v>1561</v>
      </c>
      <c r="F1395" s="96">
        <v>2030.0</v>
      </c>
      <c r="G1395" s="96" t="s">
        <v>1350</v>
      </c>
      <c r="H1395" s="96" t="s">
        <v>1561</v>
      </c>
      <c r="I1395" s="96">
        <v>2050.0</v>
      </c>
      <c r="J1395" s="96" t="s">
        <v>1351</v>
      </c>
      <c r="K1395" s="96">
        <v>2050.0</v>
      </c>
      <c r="L1395" s="96" t="s">
        <v>41</v>
      </c>
      <c r="M1395" s="96" t="s">
        <v>1351</v>
      </c>
      <c r="N1395" s="96" t="s">
        <v>1707</v>
      </c>
      <c r="O1395" s="96" t="s">
        <v>2054</v>
      </c>
      <c r="P1395" s="96" t="s">
        <v>1579</v>
      </c>
      <c r="Q1395" s="96" t="s">
        <v>1652</v>
      </c>
      <c r="R1395" s="96" t="s">
        <v>1707</v>
      </c>
      <c r="S1395" s="96" t="s">
        <v>5003</v>
      </c>
      <c r="T1395" s="96" t="s">
        <v>1568</v>
      </c>
    </row>
    <row r="1396" ht="14.25" customHeight="1">
      <c r="A1396" s="96" t="s">
        <v>5004</v>
      </c>
      <c r="D1396" s="96" t="s">
        <v>1350</v>
      </c>
      <c r="E1396" s="96" t="s">
        <v>1561</v>
      </c>
      <c r="F1396" s="96">
        <v>2030.0</v>
      </c>
      <c r="J1396" s="96" t="s">
        <v>1147</v>
      </c>
      <c r="L1396" s="96" t="s">
        <v>41</v>
      </c>
      <c r="M1396" s="96" t="s">
        <v>1147</v>
      </c>
      <c r="O1396" s="96" t="s">
        <v>1791</v>
      </c>
      <c r="P1396" s="96" t="s">
        <v>1609</v>
      </c>
      <c r="Q1396" s="96" t="s">
        <v>2047</v>
      </c>
      <c r="R1396" s="96" t="s">
        <v>1566</v>
      </c>
      <c r="S1396" s="96" t="s">
        <v>5005</v>
      </c>
      <c r="T1396" s="96" t="s">
        <v>1568</v>
      </c>
    </row>
    <row r="1397" ht="14.25" customHeight="1">
      <c r="A1397" s="96" t="s">
        <v>5006</v>
      </c>
      <c r="D1397" s="96" t="s">
        <v>1355</v>
      </c>
      <c r="J1397" s="96" t="s">
        <v>1147</v>
      </c>
      <c r="L1397" s="96" t="s">
        <v>41</v>
      </c>
      <c r="M1397" s="96" t="s">
        <v>1147</v>
      </c>
      <c r="O1397" s="96" t="s">
        <v>1791</v>
      </c>
      <c r="P1397" s="96" t="s">
        <v>1609</v>
      </c>
      <c r="Q1397" s="96" t="s">
        <v>2047</v>
      </c>
      <c r="R1397" s="96" t="s">
        <v>1637</v>
      </c>
    </row>
    <row r="1398" ht="14.25" customHeight="1">
      <c r="A1398" s="96" t="s">
        <v>5007</v>
      </c>
      <c r="D1398" s="96" t="s">
        <v>1355</v>
      </c>
      <c r="J1398" s="96" t="s">
        <v>1147</v>
      </c>
      <c r="L1398" s="96" t="s">
        <v>41</v>
      </c>
      <c r="M1398" s="96" t="s">
        <v>1147</v>
      </c>
      <c r="O1398" s="96" t="s">
        <v>1791</v>
      </c>
      <c r="P1398" s="96" t="s">
        <v>1609</v>
      </c>
      <c r="Q1398" s="96" t="s">
        <v>1886</v>
      </c>
      <c r="R1398" s="96" t="s">
        <v>1699</v>
      </c>
    </row>
    <row r="1399" ht="14.25" customHeight="1">
      <c r="A1399" s="96" t="s">
        <v>5008</v>
      </c>
      <c r="D1399" s="96" t="s">
        <v>1355</v>
      </c>
      <c r="J1399" s="96" t="s">
        <v>1147</v>
      </c>
      <c r="L1399" s="96" t="s">
        <v>41</v>
      </c>
      <c r="M1399" s="96" t="s">
        <v>1147</v>
      </c>
      <c r="O1399" s="96" t="s">
        <v>1797</v>
      </c>
      <c r="P1399" s="96" t="s">
        <v>1564</v>
      </c>
      <c r="Q1399" s="96" t="s">
        <v>1675</v>
      </c>
      <c r="R1399" s="96" t="s">
        <v>1926</v>
      </c>
    </row>
    <row r="1400" ht="14.25" customHeight="1">
      <c r="A1400" s="96" t="s">
        <v>5009</v>
      </c>
      <c r="D1400" s="96" t="s">
        <v>1350</v>
      </c>
      <c r="E1400" s="96" t="s">
        <v>1561</v>
      </c>
      <c r="F1400" s="96">
        <v>2030.0</v>
      </c>
      <c r="J1400" s="96" t="s">
        <v>1147</v>
      </c>
      <c r="L1400" s="96" t="s">
        <v>1562</v>
      </c>
      <c r="M1400" s="96" t="s">
        <v>1147</v>
      </c>
      <c r="O1400" s="96" t="s">
        <v>1608</v>
      </c>
      <c r="P1400" s="96" t="s">
        <v>1609</v>
      </c>
      <c r="Q1400" s="96" t="s">
        <v>2158</v>
      </c>
      <c r="R1400" s="96" t="s">
        <v>1605</v>
      </c>
      <c r="S1400" s="96" t="s">
        <v>5010</v>
      </c>
      <c r="T1400" s="96" t="s">
        <v>1568</v>
      </c>
    </row>
    <row r="1401" ht="14.25" customHeight="1">
      <c r="A1401" s="96" t="s">
        <v>5011</v>
      </c>
      <c r="B1401" s="96" t="s">
        <v>5012</v>
      </c>
      <c r="C1401" s="96" t="s">
        <v>5013</v>
      </c>
      <c r="D1401" s="96" t="s">
        <v>1355</v>
      </c>
      <c r="J1401" s="96" t="s">
        <v>1147</v>
      </c>
      <c r="L1401" s="96" t="s">
        <v>41</v>
      </c>
      <c r="M1401" s="96" t="s">
        <v>1147</v>
      </c>
      <c r="O1401" s="96" t="s">
        <v>1602</v>
      </c>
      <c r="P1401" s="96" t="s">
        <v>1603</v>
      </c>
      <c r="Q1401" s="96" t="s">
        <v>1604</v>
      </c>
      <c r="R1401" s="96" t="s">
        <v>1673</v>
      </c>
    </row>
    <row r="1402" ht="14.25" customHeight="1">
      <c r="A1402" s="96" t="s">
        <v>5014</v>
      </c>
      <c r="B1402" s="96" t="s">
        <v>5015</v>
      </c>
      <c r="D1402" s="96" t="s">
        <v>1355</v>
      </c>
      <c r="J1402" s="96" t="s">
        <v>1147</v>
      </c>
      <c r="L1402" s="96" t="s">
        <v>41</v>
      </c>
      <c r="M1402" s="96" t="s">
        <v>1147</v>
      </c>
      <c r="O1402" s="96" t="s">
        <v>2194</v>
      </c>
      <c r="P1402" s="96" t="s">
        <v>1609</v>
      </c>
      <c r="Q1402" s="96" t="s">
        <v>1675</v>
      </c>
      <c r="R1402" s="96" t="s">
        <v>1581</v>
      </c>
    </row>
    <row r="1403" ht="14.25" customHeight="1">
      <c r="A1403" s="96" t="s">
        <v>5016</v>
      </c>
      <c r="B1403" s="96" t="s">
        <v>5017</v>
      </c>
      <c r="C1403" s="96" t="s">
        <v>5018</v>
      </c>
      <c r="D1403" s="96" t="s">
        <v>1350</v>
      </c>
      <c r="E1403" s="96" t="s">
        <v>1561</v>
      </c>
      <c r="F1403" s="96" t="s">
        <v>1628</v>
      </c>
      <c r="J1403" s="96" t="s">
        <v>1147</v>
      </c>
      <c r="L1403" s="96" t="s">
        <v>41</v>
      </c>
      <c r="M1403" s="96" t="s">
        <v>1147</v>
      </c>
      <c r="O1403" s="96" t="s">
        <v>1563</v>
      </c>
      <c r="P1403" s="96" t="s">
        <v>1564</v>
      </c>
      <c r="Q1403" s="96" t="s">
        <v>1590</v>
      </c>
      <c r="R1403" s="96" t="s">
        <v>2384</v>
      </c>
      <c r="S1403" s="96" t="s">
        <v>5019</v>
      </c>
      <c r="T1403" s="96" t="s">
        <v>1568</v>
      </c>
    </row>
    <row r="1404" ht="14.25" customHeight="1">
      <c r="A1404" s="96" t="s">
        <v>5020</v>
      </c>
      <c r="D1404" s="96" t="s">
        <v>1350</v>
      </c>
      <c r="E1404" s="96" t="s">
        <v>1561</v>
      </c>
      <c r="F1404" s="96">
        <v>2030.0</v>
      </c>
      <c r="G1404" s="96" t="s">
        <v>1350</v>
      </c>
      <c r="H1404" s="96" t="s">
        <v>1561</v>
      </c>
      <c r="I1404" s="96">
        <v>2035.0</v>
      </c>
      <c r="J1404" s="96" t="s">
        <v>1351</v>
      </c>
      <c r="K1404" s="96">
        <v>2035.0</v>
      </c>
      <c r="L1404" s="96" t="s">
        <v>1562</v>
      </c>
      <c r="M1404" s="96" t="s">
        <v>1147</v>
      </c>
      <c r="O1404" s="96" t="s">
        <v>1845</v>
      </c>
      <c r="P1404" s="96" t="s">
        <v>1564</v>
      </c>
      <c r="Q1404" s="96" t="s">
        <v>1754</v>
      </c>
      <c r="R1404" s="96" t="s">
        <v>1648</v>
      </c>
      <c r="S1404" s="96" t="s">
        <v>5021</v>
      </c>
      <c r="T1404" s="96" t="s">
        <v>1568</v>
      </c>
    </row>
    <row r="1405" ht="14.25" customHeight="1">
      <c r="A1405" s="96" t="s">
        <v>5022</v>
      </c>
      <c r="D1405" s="96" t="s">
        <v>1350</v>
      </c>
      <c r="E1405" s="96" t="s">
        <v>1561</v>
      </c>
      <c r="F1405" s="96">
        <v>2030.0</v>
      </c>
      <c r="J1405" s="96" t="s">
        <v>1351</v>
      </c>
      <c r="L1405" s="96" t="s">
        <v>41</v>
      </c>
      <c r="M1405" s="96" t="s">
        <v>1351</v>
      </c>
      <c r="N1405" s="96" t="s">
        <v>1903</v>
      </c>
      <c r="O1405" s="96" t="s">
        <v>1584</v>
      </c>
      <c r="P1405" s="96" t="s">
        <v>1564</v>
      </c>
      <c r="Q1405" s="96" t="s">
        <v>2223</v>
      </c>
      <c r="R1405" s="96" t="s">
        <v>2384</v>
      </c>
      <c r="S1405" s="96" t="s">
        <v>5023</v>
      </c>
      <c r="T1405" s="96" t="s">
        <v>1568</v>
      </c>
    </row>
    <row r="1406" ht="14.25" customHeight="1">
      <c r="A1406" s="96" t="s">
        <v>5024</v>
      </c>
      <c r="D1406" s="96" t="s">
        <v>1350</v>
      </c>
      <c r="E1406" s="96" t="s">
        <v>1561</v>
      </c>
      <c r="F1406" s="96">
        <v>2030.0</v>
      </c>
      <c r="J1406" s="96" t="s">
        <v>1147</v>
      </c>
      <c r="L1406" s="96" t="s">
        <v>1562</v>
      </c>
      <c r="M1406" s="96" t="s">
        <v>1147</v>
      </c>
      <c r="O1406" s="96" t="s">
        <v>1584</v>
      </c>
      <c r="P1406" s="96" t="s">
        <v>1564</v>
      </c>
      <c r="Q1406" s="96" t="s">
        <v>1565</v>
      </c>
      <c r="R1406" s="96" t="s">
        <v>1621</v>
      </c>
      <c r="S1406" s="96" t="s">
        <v>5025</v>
      </c>
      <c r="T1406" s="96" t="s">
        <v>1568</v>
      </c>
    </row>
    <row r="1407" ht="14.25" customHeight="1">
      <c r="A1407" s="96" t="s">
        <v>5026</v>
      </c>
      <c r="D1407" s="96" t="s">
        <v>1350</v>
      </c>
      <c r="E1407" s="96" t="s">
        <v>1561</v>
      </c>
      <c r="F1407" s="96">
        <v>2030.0</v>
      </c>
      <c r="G1407" s="96" t="s">
        <v>1350</v>
      </c>
      <c r="H1407" s="96" t="s">
        <v>1561</v>
      </c>
      <c r="I1407" s="96">
        <v>2040.0</v>
      </c>
      <c r="J1407" s="96" t="s">
        <v>1351</v>
      </c>
      <c r="K1407" s="96">
        <v>2040.0</v>
      </c>
      <c r="L1407" s="96" t="s">
        <v>41</v>
      </c>
      <c r="M1407" s="96" t="s">
        <v>1351</v>
      </c>
      <c r="N1407" s="96" t="s">
        <v>2384</v>
      </c>
      <c r="O1407" s="96" t="s">
        <v>1845</v>
      </c>
      <c r="P1407" s="96" t="s">
        <v>1564</v>
      </c>
      <c r="Q1407" s="96" t="s">
        <v>1636</v>
      </c>
      <c r="R1407" s="96" t="s">
        <v>1648</v>
      </c>
      <c r="S1407" s="96" t="s">
        <v>5027</v>
      </c>
      <c r="T1407" s="96" t="s">
        <v>1568</v>
      </c>
    </row>
    <row r="1408" ht="14.25" customHeight="1">
      <c r="A1408" s="96" t="s">
        <v>5028</v>
      </c>
      <c r="D1408" s="96" t="s">
        <v>1350</v>
      </c>
      <c r="E1408" s="96" t="s">
        <v>1561</v>
      </c>
      <c r="F1408" s="96">
        <v>2030.0</v>
      </c>
      <c r="J1408" s="96" t="s">
        <v>1147</v>
      </c>
      <c r="L1408" s="96" t="s">
        <v>1562</v>
      </c>
      <c r="M1408" s="96" t="s">
        <v>1147</v>
      </c>
      <c r="O1408" s="96" t="s">
        <v>1717</v>
      </c>
      <c r="P1408" s="96" t="s">
        <v>1609</v>
      </c>
      <c r="Q1408" s="96" t="s">
        <v>2015</v>
      </c>
      <c r="R1408" s="96" t="s">
        <v>1805</v>
      </c>
      <c r="S1408" s="96" t="s">
        <v>5029</v>
      </c>
      <c r="T1408" s="96" t="s">
        <v>1568</v>
      </c>
    </row>
    <row r="1409" ht="14.25" customHeight="1">
      <c r="A1409" s="96" t="s">
        <v>5030</v>
      </c>
      <c r="D1409" s="96" t="s">
        <v>1350</v>
      </c>
      <c r="E1409" s="96" t="s">
        <v>1561</v>
      </c>
      <c r="F1409" s="96">
        <v>2030.0</v>
      </c>
      <c r="J1409" s="96" t="s">
        <v>1147</v>
      </c>
      <c r="L1409" s="96" t="s">
        <v>1562</v>
      </c>
      <c r="M1409" s="96" t="s">
        <v>1147</v>
      </c>
      <c r="O1409" s="96" t="s">
        <v>1717</v>
      </c>
      <c r="P1409" s="96" t="s">
        <v>1609</v>
      </c>
      <c r="Q1409" s="96" t="s">
        <v>1639</v>
      </c>
      <c r="R1409" s="96" t="s">
        <v>1676</v>
      </c>
      <c r="S1409" s="96" t="s">
        <v>5031</v>
      </c>
      <c r="T1409" s="96" t="s">
        <v>1568</v>
      </c>
    </row>
    <row r="1410" ht="14.25" customHeight="1">
      <c r="A1410" s="96" t="s">
        <v>5032</v>
      </c>
      <c r="D1410" s="96" t="s">
        <v>1350</v>
      </c>
      <c r="E1410" s="96" t="s">
        <v>1561</v>
      </c>
      <c r="F1410" s="96">
        <v>2030.0</v>
      </c>
      <c r="J1410" s="96" t="s">
        <v>1147</v>
      </c>
      <c r="L1410" s="96" t="s">
        <v>1562</v>
      </c>
      <c r="M1410" s="96" t="s">
        <v>1147</v>
      </c>
      <c r="O1410" s="96" t="s">
        <v>1578</v>
      </c>
      <c r="P1410" s="96" t="s">
        <v>1579</v>
      </c>
      <c r="Q1410" s="96" t="s">
        <v>1585</v>
      </c>
      <c r="R1410" s="96" t="s">
        <v>1712</v>
      </c>
      <c r="S1410" s="96" t="s">
        <v>5033</v>
      </c>
      <c r="T1410" s="96" t="s">
        <v>1568</v>
      </c>
    </row>
    <row r="1411" ht="14.25" customHeight="1">
      <c r="A1411" s="96" t="s">
        <v>5034</v>
      </c>
      <c r="D1411" s="96" t="s">
        <v>1350</v>
      </c>
      <c r="E1411" s="96" t="s">
        <v>1561</v>
      </c>
      <c r="F1411" s="96">
        <v>2030.0</v>
      </c>
      <c r="J1411" s="96" t="s">
        <v>1147</v>
      </c>
      <c r="L1411" s="96" t="s">
        <v>1562</v>
      </c>
      <c r="M1411" s="96" t="s">
        <v>1147</v>
      </c>
      <c r="O1411" s="96" t="s">
        <v>1717</v>
      </c>
      <c r="P1411" s="96" t="s">
        <v>1609</v>
      </c>
      <c r="Q1411" s="96" t="s">
        <v>1565</v>
      </c>
      <c r="R1411" s="96" t="s">
        <v>1648</v>
      </c>
      <c r="S1411" s="96" t="s">
        <v>5035</v>
      </c>
      <c r="T1411" s="96" t="s">
        <v>1568</v>
      </c>
    </row>
    <row r="1412" ht="14.25" customHeight="1">
      <c r="A1412" s="96" t="s">
        <v>5036</v>
      </c>
      <c r="B1412" s="96" t="s">
        <v>5037</v>
      </c>
      <c r="C1412" s="96" t="s">
        <v>5038</v>
      </c>
      <c r="D1412" s="96" t="s">
        <v>1350</v>
      </c>
      <c r="E1412" s="96" t="s">
        <v>1561</v>
      </c>
      <c r="F1412" s="96">
        <v>2030.0</v>
      </c>
      <c r="J1412" s="96" t="s">
        <v>1147</v>
      </c>
      <c r="L1412" s="96" t="s">
        <v>41</v>
      </c>
      <c r="M1412" s="96" t="s">
        <v>1147</v>
      </c>
      <c r="O1412" s="96" t="s">
        <v>1717</v>
      </c>
      <c r="P1412" s="96" t="s">
        <v>1609</v>
      </c>
      <c r="Q1412" s="96" t="s">
        <v>1754</v>
      </c>
      <c r="R1412" s="96" t="s">
        <v>2384</v>
      </c>
      <c r="S1412" s="96" t="s">
        <v>5039</v>
      </c>
      <c r="T1412" s="96" t="s">
        <v>1568</v>
      </c>
    </row>
    <row r="1413" ht="14.25" customHeight="1">
      <c r="A1413" s="96" t="s">
        <v>5040</v>
      </c>
      <c r="D1413" s="96" t="s">
        <v>1350</v>
      </c>
      <c r="E1413" s="96" t="s">
        <v>1561</v>
      </c>
      <c r="F1413" s="96">
        <v>2030.0</v>
      </c>
      <c r="J1413" s="96" t="s">
        <v>1147</v>
      </c>
      <c r="L1413" s="96" t="s">
        <v>1562</v>
      </c>
      <c r="M1413" s="96" t="s">
        <v>1147</v>
      </c>
      <c r="O1413" s="96" t="s">
        <v>1717</v>
      </c>
      <c r="P1413" s="96" t="s">
        <v>1609</v>
      </c>
      <c r="Q1413" s="96" t="s">
        <v>1756</v>
      </c>
      <c r="R1413" s="96" t="s">
        <v>1926</v>
      </c>
      <c r="S1413" s="96" t="s">
        <v>5041</v>
      </c>
      <c r="T1413" s="96" t="s">
        <v>1568</v>
      </c>
    </row>
    <row r="1414" ht="14.25" customHeight="1">
      <c r="A1414" s="96" t="s">
        <v>5042</v>
      </c>
      <c r="B1414" s="96" t="s">
        <v>5043</v>
      </c>
      <c r="D1414" s="96" t="s">
        <v>1355</v>
      </c>
      <c r="J1414" s="96" t="s">
        <v>1351</v>
      </c>
      <c r="L1414" s="96" t="s">
        <v>41</v>
      </c>
      <c r="M1414" s="96" t="s">
        <v>1351</v>
      </c>
      <c r="N1414" s="96" t="s">
        <v>1656</v>
      </c>
      <c r="O1414" s="96" t="s">
        <v>1857</v>
      </c>
      <c r="P1414" s="96" t="s">
        <v>1609</v>
      </c>
      <c r="Q1414" s="96" t="s">
        <v>2188</v>
      </c>
      <c r="R1414" s="96" t="s">
        <v>1656</v>
      </c>
    </row>
    <row r="1415" ht="14.25" customHeight="1">
      <c r="A1415" s="96" t="s">
        <v>5044</v>
      </c>
      <c r="B1415" s="96" t="s">
        <v>5045</v>
      </c>
      <c r="D1415" s="96" t="s">
        <v>1350</v>
      </c>
      <c r="E1415" s="96" t="s">
        <v>1561</v>
      </c>
      <c r="F1415" s="96">
        <v>2030.0</v>
      </c>
      <c r="J1415" s="96" t="s">
        <v>1351</v>
      </c>
      <c r="L1415" s="96" t="s">
        <v>41</v>
      </c>
      <c r="M1415" s="96" t="s">
        <v>1147</v>
      </c>
      <c r="O1415" s="96" t="s">
        <v>1857</v>
      </c>
      <c r="P1415" s="96" t="s">
        <v>1609</v>
      </c>
      <c r="Q1415" s="96" t="s">
        <v>1604</v>
      </c>
      <c r="R1415" s="96" t="s">
        <v>1586</v>
      </c>
      <c r="S1415" s="96" t="s">
        <v>5046</v>
      </c>
      <c r="T1415" s="96" t="s">
        <v>1568</v>
      </c>
    </row>
    <row r="1416" ht="14.25" customHeight="1">
      <c r="A1416" s="96" t="s">
        <v>5047</v>
      </c>
      <c r="D1416" s="96" t="s">
        <v>1350</v>
      </c>
      <c r="E1416" s="96" t="s">
        <v>1561</v>
      </c>
      <c r="F1416" s="96">
        <v>2030.0</v>
      </c>
      <c r="J1416" s="96" t="s">
        <v>1147</v>
      </c>
      <c r="L1416" s="96" t="s">
        <v>1562</v>
      </c>
      <c r="M1416" s="96" t="s">
        <v>1147</v>
      </c>
      <c r="O1416" s="96" t="s">
        <v>1717</v>
      </c>
      <c r="P1416" s="96" t="s">
        <v>1609</v>
      </c>
      <c r="Q1416" s="96" t="s">
        <v>1948</v>
      </c>
      <c r="R1416" s="96" t="s">
        <v>1566</v>
      </c>
      <c r="S1416" s="96" t="s">
        <v>5048</v>
      </c>
      <c r="T1416" s="96" t="s">
        <v>1568</v>
      </c>
    </row>
    <row r="1417" ht="14.25" customHeight="1">
      <c r="A1417" s="96" t="s">
        <v>5049</v>
      </c>
      <c r="D1417" s="96" t="s">
        <v>1350</v>
      </c>
      <c r="E1417" s="96" t="s">
        <v>1561</v>
      </c>
      <c r="F1417" s="96">
        <v>2030.0</v>
      </c>
      <c r="J1417" s="96" t="s">
        <v>1147</v>
      </c>
      <c r="L1417" s="96" t="s">
        <v>1562</v>
      </c>
      <c r="M1417" s="96" t="s">
        <v>1147</v>
      </c>
      <c r="O1417" s="96" t="s">
        <v>1717</v>
      </c>
      <c r="P1417" s="96" t="s">
        <v>1609</v>
      </c>
      <c r="Q1417" s="96" t="s">
        <v>1652</v>
      </c>
      <c r="R1417" s="96" t="s">
        <v>1566</v>
      </c>
      <c r="S1417" s="96" t="s">
        <v>5050</v>
      </c>
      <c r="T1417" s="96" t="s">
        <v>1568</v>
      </c>
    </row>
    <row r="1418" ht="14.25" customHeight="1">
      <c r="A1418" s="96" t="s">
        <v>5051</v>
      </c>
      <c r="D1418" s="96" t="s">
        <v>1350</v>
      </c>
      <c r="E1418" s="96" t="s">
        <v>1561</v>
      </c>
      <c r="F1418" s="96">
        <v>2030.0</v>
      </c>
      <c r="J1418" s="96" t="s">
        <v>1147</v>
      </c>
      <c r="L1418" s="96" t="s">
        <v>1562</v>
      </c>
      <c r="M1418" s="96" t="s">
        <v>1147</v>
      </c>
      <c r="O1418" s="96" t="s">
        <v>1717</v>
      </c>
      <c r="P1418" s="96" t="s">
        <v>1609</v>
      </c>
      <c r="Q1418" s="96" t="s">
        <v>1756</v>
      </c>
      <c r="R1418" s="96" t="s">
        <v>1676</v>
      </c>
      <c r="S1418" s="96" t="s">
        <v>5052</v>
      </c>
      <c r="T1418" s="96" t="s">
        <v>1568</v>
      </c>
    </row>
    <row r="1419" ht="14.25" customHeight="1">
      <c r="A1419" s="96" t="s">
        <v>5053</v>
      </c>
      <c r="D1419" s="96" t="s">
        <v>1350</v>
      </c>
      <c r="E1419" s="96" t="s">
        <v>1561</v>
      </c>
      <c r="F1419" s="96">
        <v>2030.0</v>
      </c>
      <c r="J1419" s="96" t="s">
        <v>1147</v>
      </c>
      <c r="L1419" s="96" t="s">
        <v>1562</v>
      </c>
      <c r="M1419" s="96" t="s">
        <v>1147</v>
      </c>
      <c r="O1419" s="96" t="s">
        <v>1717</v>
      </c>
      <c r="P1419" s="96" t="s">
        <v>1609</v>
      </c>
      <c r="Q1419" s="96" t="s">
        <v>1585</v>
      </c>
      <c r="R1419" s="96" t="s">
        <v>1566</v>
      </c>
      <c r="S1419" s="96" t="s">
        <v>5054</v>
      </c>
      <c r="T1419" s="96" t="s">
        <v>1568</v>
      </c>
    </row>
    <row r="1420" ht="14.25" customHeight="1">
      <c r="A1420" s="96" t="s">
        <v>5055</v>
      </c>
      <c r="B1420" s="96" t="s">
        <v>5056</v>
      </c>
      <c r="C1420" s="96" t="s">
        <v>5057</v>
      </c>
      <c r="D1420" s="96" t="s">
        <v>1350</v>
      </c>
      <c r="E1420" s="96" t="s">
        <v>1561</v>
      </c>
      <c r="F1420" s="96">
        <v>2030.0</v>
      </c>
      <c r="J1420" s="96" t="s">
        <v>1147</v>
      </c>
      <c r="L1420" s="96" t="s">
        <v>41</v>
      </c>
      <c r="M1420" s="96" t="s">
        <v>1147</v>
      </c>
      <c r="O1420" s="96" t="s">
        <v>1578</v>
      </c>
      <c r="P1420" s="96" t="s">
        <v>1579</v>
      </c>
      <c r="Q1420" s="96" t="s">
        <v>1593</v>
      </c>
      <c r="R1420" s="96" t="s">
        <v>1971</v>
      </c>
      <c r="S1420" s="96" t="s">
        <v>5058</v>
      </c>
      <c r="T1420" s="96" t="s">
        <v>1568</v>
      </c>
    </row>
    <row r="1421" ht="14.25" customHeight="1">
      <c r="A1421" s="96" t="s">
        <v>5059</v>
      </c>
      <c r="D1421" s="96" t="s">
        <v>1350</v>
      </c>
      <c r="E1421" s="96" t="s">
        <v>1561</v>
      </c>
      <c r="F1421" s="96" t="s">
        <v>3065</v>
      </c>
      <c r="J1421" s="96" t="s">
        <v>1147</v>
      </c>
      <c r="L1421" s="96" t="s">
        <v>41</v>
      </c>
      <c r="M1421" s="96" t="s">
        <v>1147</v>
      </c>
      <c r="O1421" s="96" t="s">
        <v>1584</v>
      </c>
      <c r="P1421" s="96" t="s">
        <v>1564</v>
      </c>
      <c r="Q1421" s="96" t="s">
        <v>1585</v>
      </c>
      <c r="R1421" s="96" t="s">
        <v>1594</v>
      </c>
      <c r="S1421" s="96" t="s">
        <v>5060</v>
      </c>
      <c r="T1421" s="96" t="s">
        <v>1568</v>
      </c>
    </row>
    <row r="1422" ht="14.25" customHeight="1">
      <c r="A1422" s="96" t="s">
        <v>5061</v>
      </c>
      <c r="D1422" s="96" t="s">
        <v>1350</v>
      </c>
      <c r="E1422" s="96" t="s">
        <v>1561</v>
      </c>
      <c r="F1422" s="96">
        <v>2030.0</v>
      </c>
      <c r="J1422" s="96" t="s">
        <v>1147</v>
      </c>
      <c r="L1422" s="96" t="s">
        <v>1562</v>
      </c>
      <c r="M1422" s="96" t="s">
        <v>1147</v>
      </c>
      <c r="O1422" s="96" t="s">
        <v>1717</v>
      </c>
      <c r="P1422" s="96" t="s">
        <v>1609</v>
      </c>
      <c r="Q1422" s="96" t="s">
        <v>1580</v>
      </c>
      <c r="R1422" s="96" t="s">
        <v>1757</v>
      </c>
      <c r="S1422" s="96" t="s">
        <v>5062</v>
      </c>
      <c r="T1422" s="96" t="s">
        <v>1568</v>
      </c>
    </row>
    <row r="1423" ht="14.25" customHeight="1">
      <c r="A1423" s="96" t="s">
        <v>5063</v>
      </c>
      <c r="D1423" s="96" t="s">
        <v>1355</v>
      </c>
      <c r="J1423" s="96" t="s">
        <v>1351</v>
      </c>
      <c r="L1423" s="96" t="s">
        <v>41</v>
      </c>
      <c r="M1423" s="96" t="s">
        <v>1351</v>
      </c>
      <c r="N1423" s="96" t="s">
        <v>1841</v>
      </c>
      <c r="O1423" s="96" t="s">
        <v>2423</v>
      </c>
      <c r="P1423" s="96" t="s">
        <v>1609</v>
      </c>
      <c r="Q1423" s="96" t="s">
        <v>1675</v>
      </c>
      <c r="R1423" s="96" t="s">
        <v>1841</v>
      </c>
    </row>
    <row r="1424" ht="14.25" customHeight="1">
      <c r="A1424" s="96" t="s">
        <v>5064</v>
      </c>
      <c r="D1424" s="96" t="s">
        <v>1355</v>
      </c>
      <c r="J1424" s="96" t="s">
        <v>1147</v>
      </c>
      <c r="L1424" s="96" t="s">
        <v>41</v>
      </c>
      <c r="M1424" s="96" t="s">
        <v>1147</v>
      </c>
      <c r="O1424" s="96" t="s">
        <v>1791</v>
      </c>
      <c r="P1424" s="96" t="s">
        <v>1609</v>
      </c>
      <c r="Q1424" s="96" t="s">
        <v>2047</v>
      </c>
      <c r="R1424" s="96" t="s">
        <v>1637</v>
      </c>
    </row>
    <row r="1425" ht="14.25" customHeight="1">
      <c r="A1425" s="96" t="s">
        <v>5065</v>
      </c>
      <c r="D1425" s="96" t="s">
        <v>1355</v>
      </c>
      <c r="J1425" s="96" t="s">
        <v>1147</v>
      </c>
      <c r="L1425" s="96" t="s">
        <v>41</v>
      </c>
      <c r="M1425" s="96" t="s">
        <v>1147</v>
      </c>
      <c r="O1425" s="96" t="s">
        <v>2423</v>
      </c>
      <c r="P1425" s="96" t="s">
        <v>1609</v>
      </c>
      <c r="Q1425" s="96" t="s">
        <v>1675</v>
      </c>
      <c r="R1425" s="96" t="s">
        <v>1648</v>
      </c>
    </row>
    <row r="1426" ht="14.25" customHeight="1">
      <c r="A1426" s="96" t="s">
        <v>5066</v>
      </c>
      <c r="B1426" s="96" t="s">
        <v>5067</v>
      </c>
      <c r="D1426" s="96" t="s">
        <v>1355</v>
      </c>
      <c r="J1426" s="96" t="s">
        <v>1351</v>
      </c>
      <c r="L1426" s="96" t="s">
        <v>41</v>
      </c>
      <c r="M1426" s="96" t="s">
        <v>1147</v>
      </c>
      <c r="O1426" s="96" t="s">
        <v>1937</v>
      </c>
      <c r="P1426" s="96" t="s">
        <v>1728</v>
      </c>
      <c r="Q1426" s="96" t="s">
        <v>1610</v>
      </c>
      <c r="R1426" s="96" t="s">
        <v>1648</v>
      </c>
    </row>
    <row r="1427" ht="14.25" customHeight="1">
      <c r="A1427" s="96" t="s">
        <v>5068</v>
      </c>
      <c r="D1427" s="96" t="s">
        <v>1350</v>
      </c>
      <c r="E1427" s="96" t="s">
        <v>1561</v>
      </c>
      <c r="F1427" s="96">
        <v>2030.0</v>
      </c>
      <c r="J1427" s="96" t="s">
        <v>1147</v>
      </c>
      <c r="L1427" s="96" t="s">
        <v>1562</v>
      </c>
      <c r="M1427" s="96" t="s">
        <v>1147</v>
      </c>
      <c r="O1427" s="96" t="s">
        <v>1741</v>
      </c>
      <c r="P1427" s="96" t="s">
        <v>1564</v>
      </c>
      <c r="Q1427" s="96" t="s">
        <v>1652</v>
      </c>
      <c r="R1427" s="96" t="s">
        <v>1676</v>
      </c>
      <c r="S1427" s="96" t="s">
        <v>5069</v>
      </c>
      <c r="T1427" s="96" t="s">
        <v>1568</v>
      </c>
    </row>
    <row r="1428" ht="14.25" customHeight="1">
      <c r="A1428" s="96" t="s">
        <v>5070</v>
      </c>
      <c r="B1428" s="96" t="s">
        <v>5071</v>
      </c>
      <c r="D1428" s="96" t="s">
        <v>1355</v>
      </c>
      <c r="J1428" s="96" t="s">
        <v>1351</v>
      </c>
      <c r="L1428" s="96" t="s">
        <v>41</v>
      </c>
      <c r="M1428" s="96" t="s">
        <v>1351</v>
      </c>
      <c r="N1428" s="96" t="s">
        <v>1656</v>
      </c>
      <c r="O1428" s="96" t="s">
        <v>1829</v>
      </c>
      <c r="P1428" s="96" t="s">
        <v>1564</v>
      </c>
      <c r="Q1428" s="96" t="s">
        <v>2015</v>
      </c>
      <c r="R1428" s="96" t="s">
        <v>1656</v>
      </c>
    </row>
    <row r="1429" ht="14.25" customHeight="1">
      <c r="A1429" s="96" t="s">
        <v>5072</v>
      </c>
      <c r="B1429" s="96" t="s">
        <v>5073</v>
      </c>
      <c r="C1429" s="96" t="s">
        <v>5074</v>
      </c>
      <c r="D1429" s="96" t="s">
        <v>1350</v>
      </c>
      <c r="E1429" s="96" t="s">
        <v>1561</v>
      </c>
      <c r="F1429" s="96">
        <v>2033.0</v>
      </c>
      <c r="J1429" s="96" t="s">
        <v>1147</v>
      </c>
      <c r="L1429" s="96" t="s">
        <v>41</v>
      </c>
      <c r="M1429" s="96" t="s">
        <v>1147</v>
      </c>
      <c r="O1429" s="96" t="s">
        <v>1651</v>
      </c>
      <c r="P1429" s="96" t="s">
        <v>1564</v>
      </c>
      <c r="Q1429" s="96" t="s">
        <v>1636</v>
      </c>
      <c r="R1429" s="96" t="s">
        <v>1631</v>
      </c>
      <c r="S1429" s="96" t="s">
        <v>5075</v>
      </c>
      <c r="T1429" s="96" t="s">
        <v>1568</v>
      </c>
    </row>
    <row r="1430" ht="14.25" customHeight="1">
      <c r="A1430" s="96" t="s">
        <v>5076</v>
      </c>
      <c r="D1430" s="96" t="s">
        <v>1355</v>
      </c>
      <c r="J1430" s="96" t="s">
        <v>1147</v>
      </c>
      <c r="L1430" s="96" t="s">
        <v>41</v>
      </c>
      <c r="M1430" s="96" t="s">
        <v>1147</v>
      </c>
      <c r="O1430" s="96" t="s">
        <v>3417</v>
      </c>
      <c r="P1430" s="96" t="s">
        <v>1572</v>
      </c>
      <c r="Q1430" s="96" t="s">
        <v>1675</v>
      </c>
      <c r="R1430" s="96" t="s">
        <v>1637</v>
      </c>
    </row>
    <row r="1431" ht="14.25" customHeight="1">
      <c r="A1431" s="96" t="s">
        <v>5077</v>
      </c>
      <c r="B1431" s="96" t="s">
        <v>5078</v>
      </c>
      <c r="C1431" s="96" t="s">
        <v>5079</v>
      </c>
      <c r="D1431" s="96" t="s">
        <v>1350</v>
      </c>
      <c r="E1431" s="96" t="s">
        <v>1561</v>
      </c>
      <c r="F1431" s="96" t="s">
        <v>1628</v>
      </c>
      <c r="J1431" s="96" t="s">
        <v>1147</v>
      </c>
      <c r="L1431" s="96" t="s">
        <v>41</v>
      </c>
      <c r="M1431" s="96" t="s">
        <v>1147</v>
      </c>
      <c r="O1431" s="96" t="s">
        <v>1578</v>
      </c>
      <c r="P1431" s="96" t="s">
        <v>1579</v>
      </c>
      <c r="Q1431" s="96" t="s">
        <v>1800</v>
      </c>
      <c r="R1431" s="96" t="s">
        <v>1793</v>
      </c>
      <c r="S1431" s="96" t="s">
        <v>5080</v>
      </c>
      <c r="T1431" s="96" t="s">
        <v>1568</v>
      </c>
    </row>
    <row r="1432" ht="14.25" customHeight="1">
      <c r="A1432" s="96" t="s">
        <v>5081</v>
      </c>
      <c r="D1432" s="96" t="s">
        <v>1372</v>
      </c>
      <c r="J1432" s="96" t="s">
        <v>1351</v>
      </c>
      <c r="L1432" s="96" t="s">
        <v>41</v>
      </c>
      <c r="M1432" s="96" t="s">
        <v>1351</v>
      </c>
      <c r="N1432" s="96" t="s">
        <v>2384</v>
      </c>
      <c r="O1432" s="96" t="s">
        <v>1791</v>
      </c>
      <c r="P1432" s="96" t="s">
        <v>1609</v>
      </c>
      <c r="Q1432" s="96" t="s">
        <v>1610</v>
      </c>
      <c r="R1432" s="96" t="s">
        <v>2384</v>
      </c>
    </row>
    <row r="1433" ht="14.25" customHeight="1">
      <c r="A1433" s="96" t="s">
        <v>5082</v>
      </c>
      <c r="D1433" s="96" t="s">
        <v>1372</v>
      </c>
      <c r="J1433" s="96" t="s">
        <v>1147</v>
      </c>
      <c r="L1433" s="96" t="s">
        <v>41</v>
      </c>
      <c r="M1433" s="96" t="s">
        <v>1147</v>
      </c>
      <c r="O1433" s="96" t="s">
        <v>1829</v>
      </c>
      <c r="P1433" s="96" t="s">
        <v>1564</v>
      </c>
      <c r="Q1433" s="96" t="s">
        <v>2015</v>
      </c>
      <c r="R1433" s="96" t="s">
        <v>1779</v>
      </c>
    </row>
    <row r="1434" ht="14.25" customHeight="1">
      <c r="A1434" s="96" t="s">
        <v>5083</v>
      </c>
      <c r="B1434" s="96" t="s">
        <v>5084</v>
      </c>
      <c r="C1434" s="96" t="s">
        <v>5085</v>
      </c>
      <c r="D1434" s="96" t="s">
        <v>1355</v>
      </c>
      <c r="J1434" s="96" t="s">
        <v>1351</v>
      </c>
      <c r="L1434" s="96" t="s">
        <v>41</v>
      </c>
      <c r="M1434" s="96" t="s">
        <v>1351</v>
      </c>
      <c r="N1434" s="96" t="s">
        <v>1926</v>
      </c>
      <c r="O1434" s="96" t="s">
        <v>2526</v>
      </c>
      <c r="P1434" s="96" t="s">
        <v>1564</v>
      </c>
      <c r="Q1434" s="96" t="s">
        <v>1862</v>
      </c>
      <c r="R1434" s="96" t="s">
        <v>1926</v>
      </c>
    </row>
    <row r="1435" ht="14.25" customHeight="1">
      <c r="A1435" s="96" t="s">
        <v>5086</v>
      </c>
      <c r="B1435" s="96" t="s">
        <v>5087</v>
      </c>
      <c r="C1435" s="96" t="s">
        <v>5088</v>
      </c>
      <c r="D1435" s="96" t="s">
        <v>1355</v>
      </c>
      <c r="J1435" s="96" t="s">
        <v>1147</v>
      </c>
      <c r="L1435" s="96" t="s">
        <v>41</v>
      </c>
      <c r="M1435" s="96" t="s">
        <v>1147</v>
      </c>
      <c r="O1435" s="96" t="s">
        <v>1812</v>
      </c>
      <c r="P1435" s="96" t="s">
        <v>1609</v>
      </c>
      <c r="Q1435" s="96" t="s">
        <v>1948</v>
      </c>
      <c r="R1435" s="96" t="s">
        <v>1623</v>
      </c>
    </row>
    <row r="1436" ht="14.25" customHeight="1">
      <c r="A1436" s="96" t="s">
        <v>5089</v>
      </c>
      <c r="D1436" s="96" t="s">
        <v>1350</v>
      </c>
      <c r="E1436" s="96" t="s">
        <v>1561</v>
      </c>
      <c r="F1436" s="96">
        <v>2030.0</v>
      </c>
      <c r="J1436" s="96" t="s">
        <v>1147</v>
      </c>
      <c r="L1436" s="96" t="s">
        <v>1629</v>
      </c>
      <c r="M1436" s="96" t="s">
        <v>1147</v>
      </c>
      <c r="O1436" s="96" t="s">
        <v>1584</v>
      </c>
      <c r="P1436" s="96" t="s">
        <v>1564</v>
      </c>
      <c r="Q1436" s="96" t="s">
        <v>1630</v>
      </c>
      <c r="R1436" s="96" t="s">
        <v>1676</v>
      </c>
      <c r="S1436" s="96" t="s">
        <v>5090</v>
      </c>
      <c r="T1436" s="96" t="s">
        <v>1568</v>
      </c>
    </row>
    <row r="1437" ht="14.25" customHeight="1">
      <c r="A1437" s="96" t="s">
        <v>5091</v>
      </c>
      <c r="D1437" s="96" t="s">
        <v>1355</v>
      </c>
      <c r="J1437" s="96" t="s">
        <v>1147</v>
      </c>
      <c r="L1437" s="96" t="s">
        <v>41</v>
      </c>
      <c r="M1437" s="96" t="s">
        <v>1147</v>
      </c>
      <c r="O1437" s="96" t="s">
        <v>1703</v>
      </c>
      <c r="P1437" s="96" t="s">
        <v>1564</v>
      </c>
      <c r="Q1437" s="96" t="s">
        <v>1604</v>
      </c>
      <c r="R1437" s="96" t="s">
        <v>1644</v>
      </c>
    </row>
    <row r="1438" ht="14.25" customHeight="1">
      <c r="A1438" s="96" t="s">
        <v>5092</v>
      </c>
      <c r="D1438" s="96" t="s">
        <v>1355</v>
      </c>
      <c r="J1438" s="96" t="s">
        <v>1351</v>
      </c>
      <c r="L1438" s="96" t="s">
        <v>41</v>
      </c>
      <c r="M1438" s="96" t="s">
        <v>1147</v>
      </c>
      <c r="O1438" s="96" t="s">
        <v>1893</v>
      </c>
      <c r="P1438" s="96" t="s">
        <v>1603</v>
      </c>
      <c r="Q1438" s="96" t="s">
        <v>1585</v>
      </c>
      <c r="R1438" s="96" t="s">
        <v>1793</v>
      </c>
      <c r="T1438" s="96" t="s">
        <v>1616</v>
      </c>
    </row>
    <row r="1439" ht="14.25" customHeight="1">
      <c r="A1439" s="96" t="s">
        <v>5093</v>
      </c>
      <c r="B1439" s="96" t="s">
        <v>5094</v>
      </c>
      <c r="C1439" s="96" t="s">
        <v>5095</v>
      </c>
      <c r="D1439" s="96" t="s">
        <v>1350</v>
      </c>
      <c r="E1439" s="96" t="s">
        <v>1561</v>
      </c>
      <c r="F1439" s="96" t="s">
        <v>1628</v>
      </c>
      <c r="G1439" s="96" t="s">
        <v>1350</v>
      </c>
      <c r="H1439" s="96" t="s">
        <v>1561</v>
      </c>
      <c r="I1439" s="96" t="s">
        <v>1403</v>
      </c>
      <c r="J1439" s="96" t="s">
        <v>1351</v>
      </c>
      <c r="K1439" s="96" t="s">
        <v>1403</v>
      </c>
      <c r="L1439" s="96" t="s">
        <v>41</v>
      </c>
      <c r="M1439" s="96" t="s">
        <v>1351</v>
      </c>
      <c r="N1439" s="96" t="s">
        <v>1619</v>
      </c>
      <c r="O1439" s="96" t="s">
        <v>1578</v>
      </c>
      <c r="P1439" s="96" t="s">
        <v>1579</v>
      </c>
      <c r="Q1439" s="96" t="s">
        <v>1800</v>
      </c>
      <c r="R1439" s="96" t="s">
        <v>1707</v>
      </c>
      <c r="S1439" s="96" t="s">
        <v>5096</v>
      </c>
      <c r="T1439" s="96" t="s">
        <v>1568</v>
      </c>
    </row>
    <row r="1440" ht="14.25" customHeight="1">
      <c r="A1440" s="96" t="s">
        <v>5097</v>
      </c>
      <c r="D1440" s="96" t="s">
        <v>1355</v>
      </c>
      <c r="J1440" s="96" t="s">
        <v>1351</v>
      </c>
      <c r="L1440" s="96" t="s">
        <v>41</v>
      </c>
      <c r="M1440" s="96" t="s">
        <v>1351</v>
      </c>
      <c r="N1440" s="96" t="s">
        <v>1707</v>
      </c>
      <c r="O1440" s="96" t="s">
        <v>1584</v>
      </c>
      <c r="P1440" s="96" t="s">
        <v>1564</v>
      </c>
      <c r="Q1440" s="96" t="s">
        <v>1580</v>
      </c>
      <c r="R1440" s="96" t="s">
        <v>1707</v>
      </c>
    </row>
    <row r="1441" ht="14.25" customHeight="1">
      <c r="A1441" s="96" t="s">
        <v>5098</v>
      </c>
      <c r="B1441" s="96" t="s">
        <v>5099</v>
      </c>
      <c r="C1441" s="96" t="s">
        <v>5100</v>
      </c>
      <c r="D1441" s="96" t="s">
        <v>1350</v>
      </c>
      <c r="E1441" s="96" t="s">
        <v>1561</v>
      </c>
      <c r="F1441" s="96" t="s">
        <v>1628</v>
      </c>
      <c r="J1441" s="96" t="s">
        <v>1147</v>
      </c>
      <c r="L1441" s="96" t="s">
        <v>41</v>
      </c>
      <c r="M1441" s="96" t="s">
        <v>1147</v>
      </c>
      <c r="N1441" s="96" t="s">
        <v>1673</v>
      </c>
      <c r="O1441" s="96" t="s">
        <v>1717</v>
      </c>
      <c r="P1441" s="96" t="s">
        <v>1609</v>
      </c>
      <c r="Q1441" s="96" t="s">
        <v>1756</v>
      </c>
      <c r="R1441" s="96" t="s">
        <v>1656</v>
      </c>
      <c r="S1441" s="96" t="s">
        <v>5101</v>
      </c>
      <c r="T1441" s="96" t="s">
        <v>1568</v>
      </c>
    </row>
    <row r="1442" ht="14.25" customHeight="1">
      <c r="A1442" s="96" t="s">
        <v>5102</v>
      </c>
      <c r="B1442" s="96" t="s">
        <v>5103</v>
      </c>
      <c r="C1442" s="96" t="s">
        <v>5104</v>
      </c>
      <c r="D1442" s="96" t="s">
        <v>1372</v>
      </c>
      <c r="J1442" s="96" t="s">
        <v>1147</v>
      </c>
      <c r="L1442" s="96" t="s">
        <v>41</v>
      </c>
      <c r="M1442" s="96" t="s">
        <v>1147</v>
      </c>
      <c r="O1442" s="96" t="s">
        <v>1578</v>
      </c>
      <c r="P1442" s="96" t="s">
        <v>1579</v>
      </c>
      <c r="Q1442" s="96" t="s">
        <v>1610</v>
      </c>
      <c r="R1442" s="96" t="s">
        <v>1697</v>
      </c>
    </row>
    <row r="1443" ht="14.25" customHeight="1">
      <c r="A1443" s="96" t="s">
        <v>5105</v>
      </c>
      <c r="B1443" s="96" t="s">
        <v>5106</v>
      </c>
      <c r="C1443" s="96" t="s">
        <v>5107</v>
      </c>
      <c r="D1443" s="96" t="s">
        <v>1350</v>
      </c>
      <c r="E1443" s="96" t="s">
        <v>1570</v>
      </c>
      <c r="F1443" s="96">
        <v>2030.0</v>
      </c>
      <c r="J1443" s="96" t="s">
        <v>1147</v>
      </c>
      <c r="L1443" s="96" t="s">
        <v>41</v>
      </c>
      <c r="M1443" s="96" t="s">
        <v>1147</v>
      </c>
      <c r="O1443" s="96" t="s">
        <v>1937</v>
      </c>
      <c r="P1443" s="96" t="s">
        <v>1728</v>
      </c>
      <c r="Q1443" s="96" t="s">
        <v>1590</v>
      </c>
      <c r="R1443" s="96" t="s">
        <v>1644</v>
      </c>
      <c r="S1443" s="96" t="s">
        <v>5108</v>
      </c>
      <c r="T1443" s="96" t="s">
        <v>1576</v>
      </c>
    </row>
    <row r="1444" ht="14.25" customHeight="1">
      <c r="A1444" s="96" t="s">
        <v>5109</v>
      </c>
      <c r="B1444" s="96" t="s">
        <v>5110</v>
      </c>
      <c r="C1444" s="96" t="s">
        <v>5111</v>
      </c>
      <c r="D1444" s="96" t="s">
        <v>1350</v>
      </c>
      <c r="E1444" s="96" t="s">
        <v>1561</v>
      </c>
      <c r="F1444" s="96">
        <v>2030.0</v>
      </c>
      <c r="J1444" s="96" t="s">
        <v>1147</v>
      </c>
      <c r="L1444" s="96" t="s">
        <v>41</v>
      </c>
      <c r="M1444" s="96" t="s">
        <v>1351</v>
      </c>
      <c r="N1444" s="96" t="s">
        <v>2363</v>
      </c>
      <c r="O1444" s="96" t="s">
        <v>2792</v>
      </c>
      <c r="P1444" s="96" t="s">
        <v>1609</v>
      </c>
      <c r="Q1444" s="96" t="s">
        <v>1652</v>
      </c>
      <c r="R1444" s="96" t="s">
        <v>1971</v>
      </c>
      <c r="S1444" s="96" t="s">
        <v>5112</v>
      </c>
      <c r="T1444" s="96" t="s">
        <v>1568</v>
      </c>
    </row>
    <row r="1445" ht="14.25" customHeight="1">
      <c r="A1445" s="96" t="s">
        <v>5113</v>
      </c>
      <c r="D1445" s="96" t="s">
        <v>1350</v>
      </c>
      <c r="E1445" s="96" t="s">
        <v>1561</v>
      </c>
      <c r="F1445" s="96">
        <v>2030.0</v>
      </c>
      <c r="G1445" s="96" t="s">
        <v>1350</v>
      </c>
      <c r="H1445" s="96" t="s">
        <v>1561</v>
      </c>
      <c r="I1445" s="96">
        <v>2050.0</v>
      </c>
      <c r="J1445" s="96" t="s">
        <v>1351</v>
      </c>
      <c r="K1445" s="96">
        <v>2050.0</v>
      </c>
      <c r="L1445" s="96" t="s">
        <v>1562</v>
      </c>
      <c r="M1445" s="96" t="s">
        <v>1147</v>
      </c>
      <c r="O1445" s="96" t="s">
        <v>1584</v>
      </c>
      <c r="P1445" s="96" t="s">
        <v>1564</v>
      </c>
      <c r="Q1445" s="96" t="s">
        <v>1585</v>
      </c>
      <c r="R1445" s="96" t="s">
        <v>1581</v>
      </c>
      <c r="S1445" s="96" t="s">
        <v>5114</v>
      </c>
      <c r="T1445" s="96" t="s">
        <v>1568</v>
      </c>
    </row>
    <row r="1446" ht="14.25" customHeight="1">
      <c r="A1446" s="96" t="s">
        <v>5115</v>
      </c>
      <c r="C1446" s="96" t="s">
        <v>5116</v>
      </c>
      <c r="D1446" s="96" t="s">
        <v>1355</v>
      </c>
      <c r="J1446" s="96" t="s">
        <v>1351</v>
      </c>
      <c r="L1446" s="96" t="s">
        <v>41</v>
      </c>
      <c r="M1446" s="96" t="s">
        <v>1147</v>
      </c>
      <c r="O1446" s="96" t="s">
        <v>1584</v>
      </c>
      <c r="P1446" s="96" t="s">
        <v>1564</v>
      </c>
      <c r="Q1446" s="96" t="s">
        <v>1820</v>
      </c>
      <c r="R1446" s="96" t="s">
        <v>1631</v>
      </c>
    </row>
    <row r="1447" ht="14.25" customHeight="1">
      <c r="A1447" s="96" t="s">
        <v>5117</v>
      </c>
      <c r="C1447" s="96" t="s">
        <v>5118</v>
      </c>
      <c r="D1447" s="96" t="s">
        <v>1355</v>
      </c>
      <c r="J1447" s="96" t="s">
        <v>1351</v>
      </c>
      <c r="L1447" s="96" t="s">
        <v>41</v>
      </c>
      <c r="M1447" s="96" t="s">
        <v>1351</v>
      </c>
      <c r="N1447" s="96" t="s">
        <v>1971</v>
      </c>
      <c r="O1447" s="96" t="s">
        <v>1584</v>
      </c>
      <c r="P1447" s="96" t="s">
        <v>1564</v>
      </c>
      <c r="Q1447" s="96" t="s">
        <v>1585</v>
      </c>
      <c r="R1447" s="96" t="s">
        <v>1971</v>
      </c>
    </row>
    <row r="1448" ht="14.25" customHeight="1">
      <c r="A1448" s="96" t="s">
        <v>5119</v>
      </c>
      <c r="B1448" s="96" t="s">
        <v>5120</v>
      </c>
      <c r="C1448" s="96" t="s">
        <v>5121</v>
      </c>
      <c r="D1448" s="96" t="s">
        <v>1350</v>
      </c>
      <c r="E1448" s="96" t="s">
        <v>1561</v>
      </c>
      <c r="F1448" s="96">
        <v>2030.0</v>
      </c>
      <c r="J1448" s="96" t="s">
        <v>1147</v>
      </c>
      <c r="L1448" s="96" t="s">
        <v>1562</v>
      </c>
      <c r="M1448" s="96" t="s">
        <v>1147</v>
      </c>
      <c r="O1448" s="96" t="s">
        <v>1672</v>
      </c>
      <c r="P1448" s="96" t="s">
        <v>1564</v>
      </c>
      <c r="Q1448" s="96" t="s">
        <v>1652</v>
      </c>
      <c r="R1448" s="96" t="s">
        <v>1619</v>
      </c>
      <c r="S1448" s="96" t="s">
        <v>5122</v>
      </c>
      <c r="T1448" s="96" t="s">
        <v>1568</v>
      </c>
    </row>
    <row r="1449" ht="14.25" customHeight="1">
      <c r="A1449" s="96" t="s">
        <v>5123</v>
      </c>
      <c r="D1449" s="96" t="s">
        <v>1355</v>
      </c>
      <c r="J1449" s="96" t="s">
        <v>1147</v>
      </c>
      <c r="L1449" s="96" t="s">
        <v>41</v>
      </c>
      <c r="M1449" s="96" t="s">
        <v>1147</v>
      </c>
      <c r="O1449" s="96" t="s">
        <v>1584</v>
      </c>
      <c r="P1449" s="96" t="s">
        <v>1564</v>
      </c>
      <c r="Q1449" s="96" t="s">
        <v>1604</v>
      </c>
      <c r="R1449" s="96" t="s">
        <v>1597</v>
      </c>
    </row>
    <row r="1450" ht="14.25" customHeight="1">
      <c r="A1450" s="96" t="s">
        <v>5124</v>
      </c>
      <c r="D1450" s="96" t="s">
        <v>1355</v>
      </c>
      <c r="J1450" s="96" t="s">
        <v>1351</v>
      </c>
      <c r="L1450" s="96" t="s">
        <v>41</v>
      </c>
      <c r="M1450" s="96" t="s">
        <v>1147</v>
      </c>
      <c r="O1450" s="96" t="s">
        <v>3128</v>
      </c>
      <c r="P1450" s="96" t="s">
        <v>1609</v>
      </c>
      <c r="Q1450" s="96" t="s">
        <v>1784</v>
      </c>
      <c r="R1450" s="96" t="s">
        <v>1644</v>
      </c>
    </row>
    <row r="1451" ht="14.25" customHeight="1">
      <c r="A1451" s="96" t="s">
        <v>5125</v>
      </c>
      <c r="D1451" s="96" t="s">
        <v>1355</v>
      </c>
      <c r="J1451" s="96" t="s">
        <v>1147</v>
      </c>
      <c r="L1451" s="96" t="s">
        <v>41</v>
      </c>
      <c r="M1451" s="96" t="s">
        <v>1147</v>
      </c>
      <c r="O1451" s="96" t="s">
        <v>1937</v>
      </c>
      <c r="P1451" s="96" t="s">
        <v>1728</v>
      </c>
      <c r="Q1451" s="96" t="s">
        <v>1655</v>
      </c>
      <c r="R1451" s="96" t="s">
        <v>1676</v>
      </c>
    </row>
    <row r="1452" ht="14.25" customHeight="1">
      <c r="A1452" s="96" t="s">
        <v>5126</v>
      </c>
      <c r="D1452" s="96" t="s">
        <v>1350</v>
      </c>
      <c r="E1452" s="96" t="s">
        <v>1561</v>
      </c>
      <c r="F1452" s="96">
        <v>2030.0</v>
      </c>
      <c r="J1452" s="96" t="s">
        <v>1147</v>
      </c>
      <c r="L1452" s="96" t="s">
        <v>1562</v>
      </c>
      <c r="M1452" s="96" t="s">
        <v>1147</v>
      </c>
      <c r="O1452" s="96" t="s">
        <v>1791</v>
      </c>
      <c r="P1452" s="96" t="s">
        <v>1609</v>
      </c>
      <c r="Q1452" s="96" t="s">
        <v>1675</v>
      </c>
      <c r="R1452" s="96" t="s">
        <v>2384</v>
      </c>
      <c r="S1452" s="96" t="s">
        <v>5127</v>
      </c>
      <c r="T1452" s="96" t="s">
        <v>1568</v>
      </c>
    </row>
    <row r="1453" ht="14.25" customHeight="1">
      <c r="A1453" s="96" t="s">
        <v>5128</v>
      </c>
      <c r="D1453" s="96" t="s">
        <v>1355</v>
      </c>
      <c r="J1453" s="96" t="s">
        <v>1351</v>
      </c>
      <c r="L1453" s="96" t="s">
        <v>41</v>
      </c>
      <c r="M1453" s="96" t="s">
        <v>1147</v>
      </c>
      <c r="O1453" s="96" t="s">
        <v>2194</v>
      </c>
      <c r="P1453" s="96" t="s">
        <v>1609</v>
      </c>
      <c r="Q1453" s="96" t="s">
        <v>1652</v>
      </c>
      <c r="R1453" s="96" t="s">
        <v>1566</v>
      </c>
    </row>
    <row r="1454" ht="14.25" customHeight="1">
      <c r="A1454" s="96" t="s">
        <v>5129</v>
      </c>
      <c r="C1454" s="96" t="s">
        <v>5130</v>
      </c>
      <c r="D1454" s="96" t="s">
        <v>1350</v>
      </c>
      <c r="E1454" s="96" t="s">
        <v>1561</v>
      </c>
      <c r="F1454" s="96">
        <v>2030.0</v>
      </c>
      <c r="J1454" s="96" t="s">
        <v>1351</v>
      </c>
      <c r="L1454" s="96" t="s">
        <v>41</v>
      </c>
      <c r="M1454" s="96" t="s">
        <v>1147</v>
      </c>
      <c r="O1454" s="96" t="s">
        <v>2194</v>
      </c>
      <c r="P1454" s="96" t="s">
        <v>1609</v>
      </c>
      <c r="Q1454" s="96" t="s">
        <v>1604</v>
      </c>
      <c r="R1454" s="96" t="s">
        <v>1591</v>
      </c>
      <c r="S1454" s="96" t="s">
        <v>5131</v>
      </c>
      <c r="T1454" s="96" t="s">
        <v>1568</v>
      </c>
    </row>
    <row r="1455" ht="14.25" customHeight="1">
      <c r="A1455" s="96" t="s">
        <v>5132</v>
      </c>
      <c r="D1455" s="96" t="s">
        <v>1350</v>
      </c>
      <c r="E1455" s="96" t="s">
        <v>1561</v>
      </c>
      <c r="F1455" s="96">
        <v>2030.0</v>
      </c>
      <c r="J1455" s="96" t="s">
        <v>1147</v>
      </c>
      <c r="L1455" s="96" t="s">
        <v>1562</v>
      </c>
      <c r="M1455" s="96" t="s">
        <v>1147</v>
      </c>
      <c r="O1455" s="96" t="s">
        <v>1717</v>
      </c>
      <c r="P1455" s="96" t="s">
        <v>1609</v>
      </c>
      <c r="Q1455" s="96" t="s">
        <v>1636</v>
      </c>
      <c r="R1455" s="96" t="s">
        <v>1637</v>
      </c>
      <c r="S1455" s="96" t="s">
        <v>5133</v>
      </c>
      <c r="T1455" s="96" t="s">
        <v>1568</v>
      </c>
    </row>
    <row r="1456" ht="14.25" customHeight="1">
      <c r="A1456" s="96" t="s">
        <v>5134</v>
      </c>
      <c r="D1456" s="96" t="s">
        <v>1350</v>
      </c>
      <c r="E1456" s="96" t="s">
        <v>1561</v>
      </c>
      <c r="F1456" s="96">
        <v>2030.0</v>
      </c>
      <c r="J1456" s="96" t="s">
        <v>1147</v>
      </c>
      <c r="L1456" s="96" t="s">
        <v>1562</v>
      </c>
      <c r="M1456" s="96" t="s">
        <v>1147</v>
      </c>
      <c r="O1456" s="96" t="s">
        <v>1578</v>
      </c>
      <c r="P1456" s="96" t="s">
        <v>1579</v>
      </c>
      <c r="Q1456" s="96" t="s">
        <v>1610</v>
      </c>
      <c r="R1456" s="96" t="s">
        <v>1648</v>
      </c>
      <c r="S1456" s="96" t="s">
        <v>5135</v>
      </c>
      <c r="T1456" s="96" t="s">
        <v>1568</v>
      </c>
    </row>
    <row r="1457" ht="14.25" customHeight="1">
      <c r="A1457" s="96" t="s">
        <v>5136</v>
      </c>
      <c r="D1457" s="96" t="s">
        <v>1350</v>
      </c>
      <c r="E1457" s="96" t="s">
        <v>1561</v>
      </c>
      <c r="F1457" s="96">
        <v>2030.0</v>
      </c>
      <c r="G1457" s="96" t="s">
        <v>1350</v>
      </c>
      <c r="H1457" s="96" t="s">
        <v>1561</v>
      </c>
      <c r="I1457" s="96">
        <v>2040.0</v>
      </c>
      <c r="J1457" s="96" t="s">
        <v>1351</v>
      </c>
      <c r="K1457" s="96">
        <v>2040.0</v>
      </c>
      <c r="L1457" s="96" t="s">
        <v>1562</v>
      </c>
      <c r="M1457" s="96" t="s">
        <v>1147</v>
      </c>
      <c r="O1457" s="96" t="s">
        <v>1584</v>
      </c>
      <c r="P1457" s="96" t="s">
        <v>1564</v>
      </c>
      <c r="Q1457" s="96" t="s">
        <v>1580</v>
      </c>
      <c r="R1457" s="96" t="s">
        <v>1648</v>
      </c>
      <c r="S1457" s="96" t="s">
        <v>5137</v>
      </c>
      <c r="T1457" s="96" t="s">
        <v>1568</v>
      </c>
    </row>
    <row r="1458" ht="14.25" customHeight="1">
      <c r="A1458" s="96" t="s">
        <v>5138</v>
      </c>
      <c r="B1458" s="96" t="s">
        <v>5139</v>
      </c>
      <c r="C1458" s="96" t="s">
        <v>5140</v>
      </c>
      <c r="D1458" s="96" t="s">
        <v>1355</v>
      </c>
      <c r="J1458" s="96" t="s">
        <v>1147</v>
      </c>
      <c r="L1458" s="96" t="s">
        <v>41</v>
      </c>
      <c r="M1458" s="96" t="s">
        <v>1147</v>
      </c>
      <c r="O1458" s="96" t="s">
        <v>1703</v>
      </c>
      <c r="P1458" s="96" t="s">
        <v>1564</v>
      </c>
      <c r="Q1458" s="96" t="s">
        <v>2005</v>
      </c>
      <c r="R1458" s="96" t="s">
        <v>1615</v>
      </c>
    </row>
    <row r="1459" ht="14.25" customHeight="1">
      <c r="A1459" s="96" t="s">
        <v>5141</v>
      </c>
      <c r="B1459" s="96" t="s">
        <v>5142</v>
      </c>
      <c r="C1459" s="96" t="s">
        <v>5143</v>
      </c>
      <c r="D1459" s="96" t="s">
        <v>1350</v>
      </c>
      <c r="E1459" s="96" t="s">
        <v>1570</v>
      </c>
      <c r="F1459" s="96">
        <v>2030.0</v>
      </c>
      <c r="J1459" s="96" t="s">
        <v>1147</v>
      </c>
      <c r="L1459" s="96" t="s">
        <v>41</v>
      </c>
      <c r="M1459" s="96" t="s">
        <v>1147</v>
      </c>
      <c r="O1459" s="96" t="s">
        <v>1797</v>
      </c>
      <c r="P1459" s="96" t="s">
        <v>1564</v>
      </c>
      <c r="Q1459" s="96" t="s">
        <v>1636</v>
      </c>
      <c r="R1459" s="96" t="s">
        <v>1903</v>
      </c>
      <c r="S1459" s="96" t="s">
        <v>5144</v>
      </c>
      <c r="T1459" s="96" t="s">
        <v>1576</v>
      </c>
    </row>
    <row r="1460" ht="14.25" customHeight="1">
      <c r="A1460" s="96" t="s">
        <v>5145</v>
      </c>
      <c r="C1460" s="96" t="s">
        <v>5146</v>
      </c>
      <c r="D1460" s="96" t="s">
        <v>1355</v>
      </c>
      <c r="J1460" s="96" t="s">
        <v>1147</v>
      </c>
      <c r="L1460" s="96" t="s">
        <v>41</v>
      </c>
      <c r="M1460" s="96" t="s">
        <v>1147</v>
      </c>
      <c r="O1460" s="96" t="s">
        <v>1703</v>
      </c>
      <c r="P1460" s="96" t="s">
        <v>1564</v>
      </c>
      <c r="Q1460" s="96" t="s">
        <v>1593</v>
      </c>
      <c r="R1460" s="96" t="s">
        <v>1581</v>
      </c>
    </row>
    <row r="1461" ht="14.25" customHeight="1">
      <c r="A1461" s="96" t="s">
        <v>5147</v>
      </c>
      <c r="D1461" s="96" t="s">
        <v>1355</v>
      </c>
      <c r="J1461" s="96" t="s">
        <v>1351</v>
      </c>
      <c r="L1461" s="96" t="s">
        <v>41</v>
      </c>
      <c r="M1461" s="96" t="s">
        <v>1351</v>
      </c>
      <c r="N1461" s="96" t="s">
        <v>1707</v>
      </c>
      <c r="O1461" s="96" t="s">
        <v>1578</v>
      </c>
      <c r="P1461" s="96" t="s">
        <v>1579</v>
      </c>
      <c r="Q1461" s="96" t="s">
        <v>1754</v>
      </c>
      <c r="R1461" s="96" t="s">
        <v>1707</v>
      </c>
    </row>
    <row r="1462" ht="14.25" customHeight="1">
      <c r="A1462" s="96" t="s">
        <v>5148</v>
      </c>
      <c r="D1462" s="96" t="s">
        <v>1355</v>
      </c>
      <c r="J1462" s="96" t="s">
        <v>1147</v>
      </c>
      <c r="L1462" s="96" t="s">
        <v>41</v>
      </c>
      <c r="M1462" s="96" t="s">
        <v>1147</v>
      </c>
      <c r="O1462" s="96" t="s">
        <v>1578</v>
      </c>
      <c r="P1462" s="96" t="s">
        <v>1579</v>
      </c>
      <c r="Q1462" s="96" t="s">
        <v>2015</v>
      </c>
      <c r="R1462" s="96" t="s">
        <v>1586</v>
      </c>
    </row>
    <row r="1463" ht="14.25" customHeight="1">
      <c r="A1463" s="96" t="s">
        <v>5149</v>
      </c>
      <c r="B1463" s="96" t="s">
        <v>5150</v>
      </c>
      <c r="C1463" s="96" t="s">
        <v>5151</v>
      </c>
      <c r="D1463" s="96" t="s">
        <v>1372</v>
      </c>
      <c r="J1463" s="96" t="s">
        <v>1351</v>
      </c>
      <c r="L1463" s="96" t="s">
        <v>41</v>
      </c>
      <c r="M1463" s="96" t="s">
        <v>1351</v>
      </c>
      <c r="N1463" s="96" t="s">
        <v>2023</v>
      </c>
      <c r="O1463" s="96" t="s">
        <v>1584</v>
      </c>
      <c r="P1463" s="96" t="s">
        <v>1564</v>
      </c>
      <c r="Q1463" s="96" t="s">
        <v>1580</v>
      </c>
      <c r="R1463" s="96" t="s">
        <v>2023</v>
      </c>
    </row>
    <row r="1464" ht="14.25" customHeight="1">
      <c r="A1464" s="96" t="s">
        <v>5152</v>
      </c>
      <c r="D1464" s="96" t="s">
        <v>1372</v>
      </c>
      <c r="J1464" s="96" t="s">
        <v>1351</v>
      </c>
      <c r="L1464" s="96" t="s">
        <v>41</v>
      </c>
      <c r="M1464" s="96" t="s">
        <v>1351</v>
      </c>
      <c r="N1464" s="96" t="s">
        <v>1619</v>
      </c>
      <c r="O1464" s="96" t="s">
        <v>1584</v>
      </c>
      <c r="P1464" s="96" t="s">
        <v>1564</v>
      </c>
      <c r="Q1464" s="96" t="s">
        <v>1639</v>
      </c>
      <c r="R1464" s="96" t="s">
        <v>1619</v>
      </c>
    </row>
    <row r="1465" ht="14.25" customHeight="1">
      <c r="A1465" s="96" t="s">
        <v>5153</v>
      </c>
      <c r="D1465" s="96" t="s">
        <v>1350</v>
      </c>
      <c r="E1465" s="96" t="s">
        <v>1561</v>
      </c>
      <c r="F1465" s="96" t="s">
        <v>1628</v>
      </c>
      <c r="G1465" s="96" t="s">
        <v>1350</v>
      </c>
      <c r="H1465" s="96" t="s">
        <v>1561</v>
      </c>
      <c r="I1465" s="96" t="s">
        <v>1403</v>
      </c>
      <c r="J1465" s="96" t="s">
        <v>1351</v>
      </c>
      <c r="K1465" s="96" t="s">
        <v>1403</v>
      </c>
      <c r="L1465" s="96" t="s">
        <v>41</v>
      </c>
      <c r="M1465" s="96" t="s">
        <v>1351</v>
      </c>
      <c r="N1465" s="96" t="s">
        <v>1597</v>
      </c>
      <c r="O1465" s="96" t="s">
        <v>1584</v>
      </c>
      <c r="P1465" s="96" t="s">
        <v>1564</v>
      </c>
      <c r="Q1465" s="96" t="s">
        <v>1580</v>
      </c>
      <c r="R1465" s="96" t="s">
        <v>1648</v>
      </c>
      <c r="S1465" s="96" t="s">
        <v>5154</v>
      </c>
      <c r="T1465" s="96" t="s">
        <v>1568</v>
      </c>
    </row>
    <row r="1466" ht="14.25" customHeight="1">
      <c r="A1466" s="96" t="s">
        <v>5155</v>
      </c>
      <c r="D1466" s="96" t="s">
        <v>1350</v>
      </c>
      <c r="E1466" s="96" t="s">
        <v>1561</v>
      </c>
      <c r="F1466" s="96">
        <v>2030.0</v>
      </c>
      <c r="J1466" s="96" t="s">
        <v>1147</v>
      </c>
      <c r="L1466" s="96" t="s">
        <v>1562</v>
      </c>
      <c r="M1466" s="96" t="s">
        <v>1147</v>
      </c>
      <c r="O1466" s="96" t="s">
        <v>1829</v>
      </c>
      <c r="P1466" s="96" t="s">
        <v>1564</v>
      </c>
      <c r="Q1466" s="96" t="s">
        <v>1580</v>
      </c>
      <c r="R1466" s="96" t="s">
        <v>1566</v>
      </c>
      <c r="S1466" s="96" t="s">
        <v>5156</v>
      </c>
      <c r="T1466" s="96" t="s">
        <v>1568</v>
      </c>
    </row>
    <row r="1467" ht="14.25" customHeight="1">
      <c r="A1467" s="96" t="s">
        <v>5157</v>
      </c>
      <c r="B1467" s="96" t="s">
        <v>5158</v>
      </c>
      <c r="D1467" s="96" t="s">
        <v>1355</v>
      </c>
      <c r="J1467" s="96" t="s">
        <v>1351</v>
      </c>
      <c r="L1467" s="96" t="s">
        <v>41</v>
      </c>
      <c r="M1467" s="96" t="s">
        <v>1351</v>
      </c>
      <c r="N1467" s="96" t="s">
        <v>1623</v>
      </c>
      <c r="O1467" s="96" t="s">
        <v>1741</v>
      </c>
      <c r="P1467" s="96" t="s">
        <v>1564</v>
      </c>
      <c r="Q1467" s="96" t="s">
        <v>1593</v>
      </c>
      <c r="R1467" s="96" t="s">
        <v>1623</v>
      </c>
    </row>
    <row r="1468" ht="14.25" customHeight="1">
      <c r="A1468" s="96" t="s">
        <v>5159</v>
      </c>
      <c r="D1468" s="96" t="s">
        <v>1350</v>
      </c>
      <c r="E1468" s="96" t="s">
        <v>1561</v>
      </c>
      <c r="F1468" s="96">
        <v>2030.0</v>
      </c>
      <c r="J1468" s="96" t="s">
        <v>1147</v>
      </c>
      <c r="L1468" s="96" t="s">
        <v>1562</v>
      </c>
      <c r="M1468" s="96" t="s">
        <v>1147</v>
      </c>
      <c r="O1468" s="96" t="s">
        <v>1584</v>
      </c>
      <c r="P1468" s="96" t="s">
        <v>1564</v>
      </c>
      <c r="Q1468" s="96" t="s">
        <v>1585</v>
      </c>
      <c r="R1468" s="96" t="s">
        <v>1615</v>
      </c>
      <c r="S1468" s="96" t="s">
        <v>5160</v>
      </c>
      <c r="T1468" s="96" t="s">
        <v>1568</v>
      </c>
    </row>
    <row r="1469" ht="14.25" customHeight="1">
      <c r="A1469" s="96" t="s">
        <v>5161</v>
      </c>
      <c r="C1469" s="96" t="s">
        <v>5162</v>
      </c>
      <c r="D1469" s="96" t="s">
        <v>1355</v>
      </c>
      <c r="J1469" s="96" t="s">
        <v>1147</v>
      </c>
      <c r="L1469" s="96" t="s">
        <v>41</v>
      </c>
      <c r="M1469" s="96" t="s">
        <v>1147</v>
      </c>
      <c r="O1469" s="96" t="s">
        <v>5163</v>
      </c>
      <c r="P1469" s="96" t="s">
        <v>1609</v>
      </c>
      <c r="Q1469" s="96" t="s">
        <v>1675</v>
      </c>
      <c r="R1469" s="96" t="s">
        <v>1707</v>
      </c>
    </row>
    <row r="1470" ht="14.25" customHeight="1">
      <c r="A1470" s="96" t="s">
        <v>5164</v>
      </c>
      <c r="D1470" s="96" t="s">
        <v>1350</v>
      </c>
      <c r="E1470" s="96" t="s">
        <v>1561</v>
      </c>
      <c r="F1470" s="96">
        <v>2030.0</v>
      </c>
      <c r="J1470" s="96" t="s">
        <v>1147</v>
      </c>
      <c r="L1470" s="96" t="s">
        <v>1562</v>
      </c>
      <c r="M1470" s="96" t="s">
        <v>1147</v>
      </c>
      <c r="O1470" s="96" t="s">
        <v>1584</v>
      </c>
      <c r="P1470" s="96" t="s">
        <v>1564</v>
      </c>
      <c r="Q1470" s="96" t="s">
        <v>1580</v>
      </c>
      <c r="R1470" s="96" t="s">
        <v>1644</v>
      </c>
      <c r="S1470" s="96" t="s">
        <v>5165</v>
      </c>
      <c r="T1470" s="96" t="s">
        <v>1568</v>
      </c>
    </row>
    <row r="1471" ht="14.25" customHeight="1">
      <c r="A1471" s="96" t="s">
        <v>5166</v>
      </c>
      <c r="D1471" s="96" t="s">
        <v>1355</v>
      </c>
      <c r="J1471" s="96" t="s">
        <v>1351</v>
      </c>
      <c r="L1471" s="96" t="s">
        <v>41</v>
      </c>
      <c r="M1471" s="96" t="s">
        <v>1351</v>
      </c>
      <c r="N1471" s="96" t="s">
        <v>1666</v>
      </c>
      <c r="O1471" s="96" t="s">
        <v>1578</v>
      </c>
      <c r="P1471" s="96" t="s">
        <v>1579</v>
      </c>
      <c r="Q1471" s="96" t="s">
        <v>1639</v>
      </c>
      <c r="R1471" s="96" t="s">
        <v>1757</v>
      </c>
    </row>
    <row r="1472" ht="14.25" customHeight="1">
      <c r="A1472" s="96" t="s">
        <v>5167</v>
      </c>
      <c r="C1472" s="96" t="s">
        <v>5168</v>
      </c>
      <c r="D1472" s="96" t="s">
        <v>1350</v>
      </c>
      <c r="E1472" s="96" t="s">
        <v>1561</v>
      </c>
      <c r="F1472" s="96">
        <v>2030.0</v>
      </c>
      <c r="J1472" s="96" t="s">
        <v>1147</v>
      </c>
      <c r="L1472" s="96" t="s">
        <v>41</v>
      </c>
      <c r="M1472" s="96" t="s">
        <v>1147</v>
      </c>
      <c r="N1472" s="96" t="s">
        <v>1926</v>
      </c>
      <c r="O1472" s="96" t="s">
        <v>1703</v>
      </c>
      <c r="P1472" s="96" t="s">
        <v>1564</v>
      </c>
      <c r="Q1472" s="96" t="s">
        <v>2015</v>
      </c>
      <c r="R1472" s="96" t="s">
        <v>1597</v>
      </c>
      <c r="S1472" s="96" t="s">
        <v>5169</v>
      </c>
      <c r="T1472" s="96" t="s">
        <v>1568</v>
      </c>
    </row>
    <row r="1473" ht="14.25" customHeight="1">
      <c r="A1473" s="96" t="s">
        <v>5170</v>
      </c>
      <c r="D1473" s="96" t="s">
        <v>1350</v>
      </c>
      <c r="E1473" s="96" t="s">
        <v>1561</v>
      </c>
      <c r="F1473" s="96">
        <v>2030.0</v>
      </c>
      <c r="G1473" s="96" t="s">
        <v>1350</v>
      </c>
      <c r="H1473" s="96" t="s">
        <v>1561</v>
      </c>
      <c r="I1473" s="96">
        <v>2050.0</v>
      </c>
      <c r="J1473" s="96" t="s">
        <v>1351</v>
      </c>
      <c r="K1473" s="96">
        <v>2050.0</v>
      </c>
      <c r="L1473" s="96" t="s">
        <v>41</v>
      </c>
      <c r="M1473" s="96" t="s">
        <v>1351</v>
      </c>
      <c r="N1473" s="96" t="s">
        <v>1757</v>
      </c>
      <c r="O1473" s="96" t="s">
        <v>1584</v>
      </c>
      <c r="P1473" s="96" t="s">
        <v>1564</v>
      </c>
      <c r="Q1473" s="96" t="s">
        <v>1585</v>
      </c>
      <c r="R1473" s="96" t="s">
        <v>1566</v>
      </c>
      <c r="S1473" s="96" t="s">
        <v>5171</v>
      </c>
      <c r="T1473" s="96" t="s">
        <v>1568</v>
      </c>
    </row>
    <row r="1474" ht="14.25" customHeight="1">
      <c r="A1474" s="96" t="s">
        <v>5172</v>
      </c>
      <c r="D1474" s="96" t="s">
        <v>1350</v>
      </c>
      <c r="E1474" s="96" t="s">
        <v>1561</v>
      </c>
      <c r="F1474" s="96">
        <v>2030.0</v>
      </c>
      <c r="J1474" s="96" t="s">
        <v>1147</v>
      </c>
      <c r="L1474" s="96" t="s">
        <v>1562</v>
      </c>
      <c r="M1474" s="96" t="s">
        <v>1147</v>
      </c>
      <c r="O1474" s="96" t="s">
        <v>1717</v>
      </c>
      <c r="P1474" s="96" t="s">
        <v>1609</v>
      </c>
      <c r="Q1474" s="96" t="s">
        <v>1735</v>
      </c>
      <c r="R1474" s="96" t="s">
        <v>1699</v>
      </c>
      <c r="S1474" s="96" t="s">
        <v>5173</v>
      </c>
      <c r="T1474" s="96" t="s">
        <v>1568</v>
      </c>
    </row>
    <row r="1475" ht="14.25" customHeight="1">
      <c r="A1475" s="96" t="s">
        <v>5174</v>
      </c>
      <c r="D1475" s="96" t="s">
        <v>1350</v>
      </c>
      <c r="E1475" s="96" t="s">
        <v>1561</v>
      </c>
      <c r="F1475" s="96">
        <v>2030.0</v>
      </c>
      <c r="J1475" s="96" t="s">
        <v>1147</v>
      </c>
      <c r="L1475" s="96" t="s">
        <v>1562</v>
      </c>
      <c r="M1475" s="96" t="s">
        <v>1147</v>
      </c>
      <c r="O1475" s="96" t="s">
        <v>1741</v>
      </c>
      <c r="P1475" s="96" t="s">
        <v>1564</v>
      </c>
      <c r="Q1475" s="96" t="s">
        <v>1590</v>
      </c>
      <c r="R1475" s="96" t="s">
        <v>1676</v>
      </c>
      <c r="S1475" s="96" t="s">
        <v>5175</v>
      </c>
      <c r="T1475" s="96" t="s">
        <v>1568</v>
      </c>
    </row>
    <row r="1476" ht="14.25" customHeight="1">
      <c r="A1476" s="96" t="s">
        <v>5176</v>
      </c>
      <c r="D1476" s="96" t="s">
        <v>1350</v>
      </c>
      <c r="E1476" s="96" t="s">
        <v>1561</v>
      </c>
      <c r="F1476" s="96">
        <v>2030.0</v>
      </c>
      <c r="J1476" s="96" t="s">
        <v>1147</v>
      </c>
      <c r="L1476" s="96" t="s">
        <v>1562</v>
      </c>
      <c r="M1476" s="96" t="s">
        <v>1147</v>
      </c>
      <c r="O1476" s="96" t="s">
        <v>1717</v>
      </c>
      <c r="P1476" s="96" t="s">
        <v>1609</v>
      </c>
      <c r="Q1476" s="96" t="s">
        <v>1735</v>
      </c>
      <c r="R1476" s="96" t="s">
        <v>1605</v>
      </c>
      <c r="S1476" s="96" t="s">
        <v>5177</v>
      </c>
      <c r="T1476" s="96" t="s">
        <v>1568</v>
      </c>
    </row>
    <row r="1477" ht="14.25" customHeight="1">
      <c r="A1477" s="96" t="s">
        <v>5178</v>
      </c>
      <c r="D1477" s="96" t="s">
        <v>1350</v>
      </c>
      <c r="E1477" s="96" t="s">
        <v>1561</v>
      </c>
      <c r="F1477" s="96">
        <v>2030.0</v>
      </c>
      <c r="J1477" s="96" t="s">
        <v>1147</v>
      </c>
      <c r="L1477" s="96" t="s">
        <v>1562</v>
      </c>
      <c r="M1477" s="96" t="s">
        <v>1147</v>
      </c>
      <c r="O1477" s="96" t="s">
        <v>1893</v>
      </c>
      <c r="P1477" s="96" t="s">
        <v>1603</v>
      </c>
      <c r="Q1477" s="96" t="s">
        <v>1665</v>
      </c>
      <c r="R1477" s="96" t="s">
        <v>1566</v>
      </c>
      <c r="S1477" s="96" t="s">
        <v>5179</v>
      </c>
      <c r="T1477" s="96" t="s">
        <v>1568</v>
      </c>
    </row>
    <row r="1478" ht="14.25" customHeight="1">
      <c r="A1478" s="96" t="s">
        <v>5180</v>
      </c>
      <c r="B1478" s="96" t="s">
        <v>5181</v>
      </c>
      <c r="D1478" s="96" t="s">
        <v>1350</v>
      </c>
      <c r="E1478" s="96" t="s">
        <v>1561</v>
      </c>
      <c r="F1478" s="96" t="s">
        <v>1628</v>
      </c>
      <c r="J1478" s="96" t="s">
        <v>1147</v>
      </c>
      <c r="L1478" s="96" t="s">
        <v>41</v>
      </c>
      <c r="M1478" s="96" t="s">
        <v>1147</v>
      </c>
      <c r="O1478" s="96" t="s">
        <v>1717</v>
      </c>
      <c r="P1478" s="96" t="s">
        <v>1609</v>
      </c>
      <c r="Q1478" s="96" t="s">
        <v>1948</v>
      </c>
      <c r="R1478" s="96" t="s">
        <v>1581</v>
      </c>
      <c r="S1478" s="96" t="s">
        <v>5182</v>
      </c>
      <c r="T1478" s="96" t="s">
        <v>1568</v>
      </c>
    </row>
    <row r="1479" ht="14.25" customHeight="1">
      <c r="A1479" s="96" t="s">
        <v>5183</v>
      </c>
      <c r="D1479" s="96" t="s">
        <v>1355</v>
      </c>
      <c r="J1479" s="96" t="s">
        <v>1351</v>
      </c>
      <c r="L1479" s="96" t="s">
        <v>41</v>
      </c>
      <c r="M1479" s="96" t="s">
        <v>1147</v>
      </c>
      <c r="O1479" s="96" t="s">
        <v>1584</v>
      </c>
      <c r="P1479" s="96" t="s">
        <v>1564</v>
      </c>
      <c r="Q1479" s="96" t="s">
        <v>1565</v>
      </c>
      <c r="R1479" s="96" t="s">
        <v>1589</v>
      </c>
    </row>
    <row r="1480" ht="14.25" customHeight="1">
      <c r="A1480" s="96" t="s">
        <v>5184</v>
      </c>
      <c r="D1480" s="96" t="s">
        <v>1350</v>
      </c>
      <c r="E1480" s="96" t="s">
        <v>1570</v>
      </c>
      <c r="F1480" s="96">
        <v>2030.0</v>
      </c>
      <c r="J1480" s="96" t="s">
        <v>1147</v>
      </c>
      <c r="L1480" s="96" t="s">
        <v>1562</v>
      </c>
      <c r="M1480" s="96" t="s">
        <v>1147</v>
      </c>
      <c r="O1480" s="96" t="s">
        <v>1584</v>
      </c>
      <c r="P1480" s="96" t="s">
        <v>1564</v>
      </c>
      <c r="Q1480" s="96" t="s">
        <v>1580</v>
      </c>
      <c r="R1480" s="96" t="s">
        <v>1903</v>
      </c>
      <c r="S1480" s="96" t="s">
        <v>5185</v>
      </c>
      <c r="T1480" s="96" t="s">
        <v>1576</v>
      </c>
    </row>
    <row r="1481" ht="14.25" customHeight="1">
      <c r="A1481" s="96" t="s">
        <v>5186</v>
      </c>
      <c r="D1481" s="96" t="s">
        <v>1350</v>
      </c>
      <c r="E1481" s="96" t="s">
        <v>1561</v>
      </c>
      <c r="F1481" s="96">
        <v>2030.0</v>
      </c>
      <c r="G1481" s="96" t="s">
        <v>1350</v>
      </c>
      <c r="H1481" s="96" t="s">
        <v>1561</v>
      </c>
      <c r="I1481" s="96">
        <v>2050.0</v>
      </c>
      <c r="J1481" s="96" t="s">
        <v>1351</v>
      </c>
      <c r="K1481" s="96">
        <v>2050.0</v>
      </c>
      <c r="L1481" s="96" t="s">
        <v>1562</v>
      </c>
      <c r="M1481" s="96" t="s">
        <v>1147</v>
      </c>
      <c r="O1481" s="96" t="s">
        <v>1578</v>
      </c>
      <c r="P1481" s="96" t="s">
        <v>1579</v>
      </c>
      <c r="Q1481" s="96" t="s">
        <v>1580</v>
      </c>
      <c r="R1481" s="96" t="s">
        <v>1676</v>
      </c>
      <c r="S1481" s="96" t="s">
        <v>5187</v>
      </c>
      <c r="T1481" s="96" t="s">
        <v>1568</v>
      </c>
    </row>
    <row r="1482" ht="14.25" customHeight="1">
      <c r="A1482" s="96" t="s">
        <v>5188</v>
      </c>
      <c r="D1482" s="96" t="s">
        <v>1355</v>
      </c>
      <c r="J1482" s="96" t="s">
        <v>1351</v>
      </c>
      <c r="L1482" s="96" t="s">
        <v>41</v>
      </c>
      <c r="M1482" s="96" t="s">
        <v>1147</v>
      </c>
      <c r="O1482" s="96" t="s">
        <v>1584</v>
      </c>
      <c r="P1482" s="96" t="s">
        <v>1564</v>
      </c>
      <c r="Q1482" s="96" t="s">
        <v>1610</v>
      </c>
      <c r="R1482" s="96" t="s">
        <v>1712</v>
      </c>
    </row>
    <row r="1483" ht="14.25" customHeight="1">
      <c r="A1483" s="96" t="s">
        <v>5189</v>
      </c>
      <c r="D1483" s="96" t="s">
        <v>1350</v>
      </c>
      <c r="E1483" s="96" t="s">
        <v>1570</v>
      </c>
      <c r="F1483" s="96">
        <v>2030.0</v>
      </c>
      <c r="J1483" s="96" t="s">
        <v>1147</v>
      </c>
      <c r="L1483" s="96" t="s">
        <v>41</v>
      </c>
      <c r="M1483" s="96" t="s">
        <v>1147</v>
      </c>
      <c r="O1483" s="96" t="s">
        <v>1578</v>
      </c>
      <c r="P1483" s="96" t="s">
        <v>1579</v>
      </c>
      <c r="Q1483" s="96" t="s">
        <v>2188</v>
      </c>
      <c r="R1483" s="96" t="s">
        <v>1615</v>
      </c>
      <c r="S1483" s="96" t="s">
        <v>5190</v>
      </c>
    </row>
    <row r="1484" ht="14.25" customHeight="1">
      <c r="A1484" s="96" t="s">
        <v>5191</v>
      </c>
      <c r="D1484" s="96" t="s">
        <v>1355</v>
      </c>
      <c r="J1484" s="96" t="s">
        <v>1351</v>
      </c>
      <c r="L1484" s="96" t="s">
        <v>41</v>
      </c>
      <c r="M1484" s="96" t="s">
        <v>1351</v>
      </c>
      <c r="N1484" s="96" t="s">
        <v>1841</v>
      </c>
      <c r="O1484" s="96" t="s">
        <v>1578</v>
      </c>
      <c r="P1484" s="96" t="s">
        <v>1579</v>
      </c>
      <c r="Q1484" s="96" t="s">
        <v>1580</v>
      </c>
      <c r="R1484" s="96" t="s">
        <v>1841</v>
      </c>
    </row>
    <row r="1485" ht="14.25" customHeight="1">
      <c r="A1485" s="96" t="s">
        <v>5192</v>
      </c>
      <c r="D1485" s="96" t="s">
        <v>1355</v>
      </c>
      <c r="J1485" s="96" t="s">
        <v>1351</v>
      </c>
      <c r="L1485" s="96" t="s">
        <v>41</v>
      </c>
      <c r="M1485" s="96" t="s">
        <v>1351</v>
      </c>
      <c r="N1485" s="96" t="s">
        <v>1597</v>
      </c>
      <c r="O1485" s="96" t="s">
        <v>1563</v>
      </c>
      <c r="P1485" s="96" t="s">
        <v>1564</v>
      </c>
      <c r="Q1485" s="96" t="s">
        <v>1665</v>
      </c>
      <c r="R1485" s="96" t="s">
        <v>1597</v>
      </c>
    </row>
    <row r="1486" ht="14.25" customHeight="1">
      <c r="A1486" s="96" t="s">
        <v>5193</v>
      </c>
      <c r="C1486" s="96" t="s">
        <v>5194</v>
      </c>
      <c r="D1486" s="96" t="s">
        <v>1350</v>
      </c>
      <c r="E1486" s="96" t="s">
        <v>1561</v>
      </c>
      <c r="F1486" s="96">
        <v>2030.0</v>
      </c>
      <c r="J1486" s="96" t="s">
        <v>1351</v>
      </c>
      <c r="L1486" s="96" t="s">
        <v>41</v>
      </c>
      <c r="M1486" s="96" t="s">
        <v>1351</v>
      </c>
      <c r="N1486" s="96" t="s">
        <v>2256</v>
      </c>
      <c r="O1486" s="96" t="s">
        <v>1578</v>
      </c>
      <c r="P1486" s="96" t="s">
        <v>1579</v>
      </c>
      <c r="Q1486" s="96" t="s">
        <v>1590</v>
      </c>
      <c r="R1486" s="96" t="s">
        <v>2256</v>
      </c>
      <c r="S1486" s="96" t="s">
        <v>5195</v>
      </c>
      <c r="T1486" s="96" t="s">
        <v>1568</v>
      </c>
    </row>
    <row r="1487" ht="14.25" customHeight="1">
      <c r="A1487" s="96" t="s">
        <v>5196</v>
      </c>
      <c r="C1487" s="96" t="s">
        <v>5197</v>
      </c>
      <c r="D1487" s="96" t="s">
        <v>1350</v>
      </c>
      <c r="E1487" s="96" t="s">
        <v>1561</v>
      </c>
      <c r="F1487" s="96" t="s">
        <v>1628</v>
      </c>
      <c r="J1487" s="96" t="s">
        <v>1351</v>
      </c>
      <c r="L1487" s="96" t="s">
        <v>41</v>
      </c>
      <c r="M1487" s="96" t="s">
        <v>1351</v>
      </c>
      <c r="N1487" s="96" t="s">
        <v>1621</v>
      </c>
      <c r="O1487" s="96" t="s">
        <v>1584</v>
      </c>
      <c r="P1487" s="96" t="s">
        <v>1564</v>
      </c>
      <c r="Q1487" s="96" t="s">
        <v>1580</v>
      </c>
      <c r="R1487" s="96" t="s">
        <v>2023</v>
      </c>
      <c r="S1487" s="96" t="s">
        <v>5198</v>
      </c>
      <c r="T1487" s="96" t="s">
        <v>1568</v>
      </c>
    </row>
    <row r="1488" ht="14.25" customHeight="1">
      <c r="A1488" s="96" t="s">
        <v>5199</v>
      </c>
      <c r="D1488" s="96" t="s">
        <v>1350</v>
      </c>
      <c r="E1488" s="96" t="s">
        <v>1561</v>
      </c>
      <c r="F1488" s="96">
        <v>2030.0</v>
      </c>
      <c r="J1488" s="96" t="s">
        <v>1147</v>
      </c>
      <c r="L1488" s="96" t="s">
        <v>1562</v>
      </c>
      <c r="M1488" s="96" t="s">
        <v>1147</v>
      </c>
      <c r="O1488" s="96" t="s">
        <v>1620</v>
      </c>
      <c r="P1488" s="96" t="s">
        <v>1564</v>
      </c>
      <c r="Q1488" s="96" t="s">
        <v>1580</v>
      </c>
      <c r="R1488" s="96" t="s">
        <v>1787</v>
      </c>
      <c r="S1488" s="96" t="s">
        <v>5200</v>
      </c>
      <c r="T1488" s="96" t="s">
        <v>1568</v>
      </c>
    </row>
    <row r="1489" ht="14.25" customHeight="1">
      <c r="A1489" s="96" t="s">
        <v>5201</v>
      </c>
      <c r="D1489" s="96" t="s">
        <v>1355</v>
      </c>
      <c r="J1489" s="96" t="s">
        <v>1147</v>
      </c>
      <c r="L1489" s="96" t="s">
        <v>41</v>
      </c>
      <c r="M1489" s="96" t="s">
        <v>1147</v>
      </c>
      <c r="O1489" s="96" t="s">
        <v>1845</v>
      </c>
      <c r="P1489" s="96" t="s">
        <v>1564</v>
      </c>
      <c r="Q1489" s="96" t="s">
        <v>1580</v>
      </c>
      <c r="R1489" s="96" t="s">
        <v>1707</v>
      </c>
    </row>
    <row r="1490" ht="14.25" customHeight="1">
      <c r="A1490" s="96" t="s">
        <v>5202</v>
      </c>
      <c r="D1490" s="96" t="s">
        <v>1355</v>
      </c>
      <c r="J1490" s="96" t="s">
        <v>1147</v>
      </c>
      <c r="L1490" s="96" t="s">
        <v>41</v>
      </c>
      <c r="M1490" s="96" t="s">
        <v>1147</v>
      </c>
      <c r="O1490" s="96" t="s">
        <v>1578</v>
      </c>
      <c r="P1490" s="96" t="s">
        <v>1579</v>
      </c>
      <c r="Q1490" s="96" t="s">
        <v>1580</v>
      </c>
      <c r="R1490" s="96" t="s">
        <v>1793</v>
      </c>
      <c r="T1490" s="96" t="s">
        <v>1616</v>
      </c>
    </row>
    <row r="1491" ht="14.25" customHeight="1">
      <c r="A1491" s="96" t="s">
        <v>5203</v>
      </c>
      <c r="C1491" s="96" t="s">
        <v>5204</v>
      </c>
      <c r="D1491" s="96" t="s">
        <v>1355</v>
      </c>
      <c r="J1491" s="96" t="s">
        <v>1351</v>
      </c>
      <c r="L1491" s="96" t="s">
        <v>41</v>
      </c>
      <c r="M1491" s="96" t="s">
        <v>1147</v>
      </c>
      <c r="O1491" s="96" t="s">
        <v>1584</v>
      </c>
      <c r="P1491" s="96" t="s">
        <v>1564</v>
      </c>
      <c r="Q1491" s="96" t="s">
        <v>1754</v>
      </c>
      <c r="R1491" s="96" t="s">
        <v>1615</v>
      </c>
    </row>
    <row r="1492" ht="14.25" customHeight="1">
      <c r="A1492" s="96" t="s">
        <v>5205</v>
      </c>
      <c r="B1492" s="96" t="s">
        <v>5206</v>
      </c>
      <c r="C1492" s="96" t="s">
        <v>5207</v>
      </c>
      <c r="D1492" s="96" t="s">
        <v>1372</v>
      </c>
      <c r="J1492" s="96" t="s">
        <v>1351</v>
      </c>
      <c r="L1492" s="96" t="s">
        <v>41</v>
      </c>
      <c r="M1492" s="96" t="s">
        <v>1351</v>
      </c>
      <c r="N1492" s="96" t="s">
        <v>2098</v>
      </c>
      <c r="O1492" s="96" t="s">
        <v>1584</v>
      </c>
      <c r="P1492" s="96" t="s">
        <v>1564</v>
      </c>
      <c r="Q1492" s="96" t="s">
        <v>1784</v>
      </c>
      <c r="R1492" s="96" t="s">
        <v>2098</v>
      </c>
    </row>
    <row r="1493" ht="14.25" customHeight="1">
      <c r="A1493" s="96" t="s">
        <v>5208</v>
      </c>
      <c r="B1493" s="96" t="s">
        <v>5209</v>
      </c>
      <c r="C1493" s="96" t="s">
        <v>5210</v>
      </c>
      <c r="D1493" s="96" t="s">
        <v>1350</v>
      </c>
      <c r="E1493" s="96" t="s">
        <v>1561</v>
      </c>
      <c r="F1493" s="96">
        <v>2030.0</v>
      </c>
      <c r="J1493" s="96" t="s">
        <v>1147</v>
      </c>
      <c r="L1493" s="96" t="s">
        <v>41</v>
      </c>
      <c r="M1493" s="96" t="s">
        <v>1351</v>
      </c>
      <c r="N1493" s="96" t="s">
        <v>1882</v>
      </c>
      <c r="O1493" s="96" t="s">
        <v>1741</v>
      </c>
      <c r="P1493" s="96" t="s">
        <v>1564</v>
      </c>
      <c r="Q1493" s="96" t="s">
        <v>1590</v>
      </c>
      <c r="R1493" s="96" t="s">
        <v>1707</v>
      </c>
      <c r="S1493" s="96" t="s">
        <v>5211</v>
      </c>
      <c r="T1493" s="96" t="s">
        <v>1568</v>
      </c>
    </row>
    <row r="1494" ht="14.25" customHeight="1">
      <c r="A1494" s="96" t="s">
        <v>5212</v>
      </c>
      <c r="D1494" s="96" t="s">
        <v>1350</v>
      </c>
      <c r="E1494" s="96" t="s">
        <v>1561</v>
      </c>
      <c r="F1494" s="96">
        <v>2030.0</v>
      </c>
      <c r="G1494" s="96" t="s">
        <v>1350</v>
      </c>
      <c r="H1494" s="96" t="s">
        <v>1561</v>
      </c>
      <c r="I1494" s="96">
        <v>2040.0</v>
      </c>
      <c r="J1494" s="96" t="s">
        <v>1351</v>
      </c>
      <c r="K1494" s="96">
        <v>2040.0</v>
      </c>
      <c r="L1494" s="96" t="s">
        <v>1562</v>
      </c>
      <c r="M1494" s="96" t="s">
        <v>1147</v>
      </c>
      <c r="O1494" s="96" t="s">
        <v>1664</v>
      </c>
      <c r="P1494" s="96" t="s">
        <v>1564</v>
      </c>
      <c r="Q1494" s="96" t="s">
        <v>1665</v>
      </c>
      <c r="R1494" s="96" t="s">
        <v>1699</v>
      </c>
      <c r="S1494" s="96" t="s">
        <v>5213</v>
      </c>
      <c r="T1494" s="96" t="s">
        <v>1568</v>
      </c>
    </row>
    <row r="1495" ht="14.25" customHeight="1">
      <c r="A1495" s="96" t="s">
        <v>5214</v>
      </c>
      <c r="D1495" s="96" t="s">
        <v>1350</v>
      </c>
      <c r="E1495" s="96" t="s">
        <v>1561</v>
      </c>
      <c r="F1495" s="96">
        <v>2030.0</v>
      </c>
      <c r="J1495" s="96" t="s">
        <v>1147</v>
      </c>
      <c r="L1495" s="96" t="s">
        <v>1562</v>
      </c>
      <c r="M1495" s="96" t="s">
        <v>1147</v>
      </c>
      <c r="O1495" s="96" t="s">
        <v>1584</v>
      </c>
      <c r="P1495" s="96" t="s">
        <v>1564</v>
      </c>
      <c r="Q1495" s="96" t="s">
        <v>1610</v>
      </c>
      <c r="R1495" s="96" t="s">
        <v>1926</v>
      </c>
      <c r="S1495" s="96" t="s">
        <v>5215</v>
      </c>
      <c r="T1495" s="96" t="s">
        <v>1568</v>
      </c>
    </row>
    <row r="1496" ht="14.25" customHeight="1">
      <c r="A1496" s="96" t="s">
        <v>5216</v>
      </c>
      <c r="B1496" s="96" t="s">
        <v>5217</v>
      </c>
      <c r="D1496" s="96" t="s">
        <v>1355</v>
      </c>
      <c r="J1496" s="96" t="s">
        <v>1147</v>
      </c>
      <c r="L1496" s="96" t="s">
        <v>41</v>
      </c>
      <c r="M1496" s="96" t="s">
        <v>1147</v>
      </c>
      <c r="O1496" s="96" t="s">
        <v>1578</v>
      </c>
      <c r="P1496" s="96" t="s">
        <v>1579</v>
      </c>
      <c r="Q1496" s="96" t="s">
        <v>1610</v>
      </c>
      <c r="R1496" s="96" t="s">
        <v>1637</v>
      </c>
    </row>
    <row r="1497" ht="14.25" customHeight="1">
      <c r="A1497" s="96" t="s">
        <v>5218</v>
      </c>
      <c r="D1497" s="96" t="s">
        <v>1350</v>
      </c>
      <c r="E1497" s="96" t="s">
        <v>1561</v>
      </c>
      <c r="F1497" s="96">
        <v>2030.0</v>
      </c>
      <c r="G1497" s="96" t="s">
        <v>1350</v>
      </c>
      <c r="H1497" s="96" t="s">
        <v>1561</v>
      </c>
      <c r="I1497" s="96">
        <v>2050.0</v>
      </c>
      <c r="J1497" s="96" t="s">
        <v>1351</v>
      </c>
      <c r="K1497" s="96">
        <v>2050.0</v>
      </c>
      <c r="L1497" s="96" t="s">
        <v>1562</v>
      </c>
      <c r="M1497" s="96" t="s">
        <v>1147</v>
      </c>
      <c r="O1497" s="96" t="s">
        <v>1584</v>
      </c>
      <c r="P1497" s="96" t="s">
        <v>1564</v>
      </c>
      <c r="Q1497" s="96" t="s">
        <v>1585</v>
      </c>
      <c r="R1497" s="96" t="s">
        <v>1644</v>
      </c>
      <c r="S1497" s="96" t="s">
        <v>5219</v>
      </c>
      <c r="T1497" s="96" t="s">
        <v>1568</v>
      </c>
    </row>
    <row r="1498" ht="14.25" customHeight="1">
      <c r="A1498" s="96" t="s">
        <v>5220</v>
      </c>
      <c r="D1498" s="96" t="s">
        <v>1350</v>
      </c>
      <c r="E1498" s="96" t="s">
        <v>1561</v>
      </c>
      <c r="F1498" s="96">
        <v>2030.0</v>
      </c>
      <c r="J1498" s="96" t="s">
        <v>1147</v>
      </c>
      <c r="L1498" s="96" t="s">
        <v>1562</v>
      </c>
      <c r="M1498" s="96" t="s">
        <v>1147</v>
      </c>
      <c r="O1498" s="96" t="s">
        <v>1829</v>
      </c>
      <c r="P1498" s="96" t="s">
        <v>1564</v>
      </c>
      <c r="Q1498" s="96" t="s">
        <v>1580</v>
      </c>
      <c r="R1498" s="96" t="s">
        <v>1699</v>
      </c>
      <c r="S1498" s="96" t="s">
        <v>5221</v>
      </c>
      <c r="T1498" s="96" t="s">
        <v>1568</v>
      </c>
    </row>
    <row r="1499" ht="14.25" customHeight="1">
      <c r="A1499" s="96" t="s">
        <v>5222</v>
      </c>
      <c r="B1499" s="96" t="s">
        <v>5223</v>
      </c>
      <c r="C1499" s="96" t="s">
        <v>5224</v>
      </c>
      <c r="D1499" s="96" t="s">
        <v>1350</v>
      </c>
      <c r="E1499" s="96" t="s">
        <v>1570</v>
      </c>
      <c r="F1499" s="96">
        <v>2030.0</v>
      </c>
      <c r="J1499" s="96" t="s">
        <v>1147</v>
      </c>
      <c r="L1499" s="96" t="s">
        <v>41</v>
      </c>
      <c r="M1499" s="96" t="s">
        <v>1147</v>
      </c>
      <c r="O1499" s="96" t="s">
        <v>2194</v>
      </c>
      <c r="P1499" s="96" t="s">
        <v>1609</v>
      </c>
      <c r="Q1499" s="96" t="s">
        <v>1665</v>
      </c>
      <c r="R1499" s="96" t="s">
        <v>1619</v>
      </c>
      <c r="S1499" s="96" t="s">
        <v>5225</v>
      </c>
      <c r="T1499" s="96" t="s">
        <v>1576</v>
      </c>
    </row>
    <row r="1500" ht="14.25" customHeight="1">
      <c r="A1500" s="96" t="s">
        <v>5226</v>
      </c>
      <c r="B1500" s="96" t="s">
        <v>5227</v>
      </c>
      <c r="C1500" s="96" t="s">
        <v>5228</v>
      </c>
      <c r="D1500" s="96" t="s">
        <v>1350</v>
      </c>
      <c r="E1500" s="96" t="s">
        <v>1561</v>
      </c>
      <c r="F1500" s="96">
        <v>2030.0</v>
      </c>
      <c r="J1500" s="96" t="s">
        <v>1147</v>
      </c>
      <c r="L1500" s="96" t="s">
        <v>1562</v>
      </c>
      <c r="M1500" s="96" t="s">
        <v>1351</v>
      </c>
      <c r="N1500" s="96" t="s">
        <v>1787</v>
      </c>
      <c r="O1500" s="96" t="s">
        <v>1584</v>
      </c>
      <c r="P1500" s="96" t="s">
        <v>1564</v>
      </c>
      <c r="Q1500" s="96" t="s">
        <v>1652</v>
      </c>
      <c r="R1500" s="96" t="s">
        <v>1787</v>
      </c>
      <c r="S1500" s="96" t="s">
        <v>5229</v>
      </c>
      <c r="T1500" s="96" t="s">
        <v>1568</v>
      </c>
    </row>
    <row r="1501" ht="14.25" customHeight="1">
      <c r="A1501" s="96" t="s">
        <v>5230</v>
      </c>
      <c r="D1501" s="96" t="s">
        <v>1350</v>
      </c>
      <c r="E1501" s="96" t="s">
        <v>1561</v>
      </c>
      <c r="F1501" s="96">
        <v>2030.0</v>
      </c>
      <c r="J1501" s="96" t="s">
        <v>1147</v>
      </c>
      <c r="L1501" s="96" t="s">
        <v>1562</v>
      </c>
      <c r="M1501" s="96" t="s">
        <v>1147</v>
      </c>
      <c r="O1501" s="96" t="s">
        <v>1584</v>
      </c>
      <c r="P1501" s="96" t="s">
        <v>1564</v>
      </c>
      <c r="Q1501" s="96" t="s">
        <v>1580</v>
      </c>
      <c r="R1501" s="96" t="s">
        <v>1586</v>
      </c>
      <c r="S1501" s="96" t="s">
        <v>5231</v>
      </c>
      <c r="T1501" s="96" t="s">
        <v>1568</v>
      </c>
    </row>
    <row r="1502" ht="14.25" customHeight="1">
      <c r="A1502" s="96" t="s">
        <v>5232</v>
      </c>
      <c r="D1502" s="96" t="s">
        <v>1350</v>
      </c>
      <c r="E1502" s="96" t="s">
        <v>1561</v>
      </c>
      <c r="F1502" s="96">
        <v>2030.0</v>
      </c>
      <c r="J1502" s="96" t="s">
        <v>1147</v>
      </c>
      <c r="L1502" s="96" t="s">
        <v>1562</v>
      </c>
      <c r="M1502" s="96" t="s">
        <v>1147</v>
      </c>
      <c r="O1502" s="96" t="s">
        <v>1620</v>
      </c>
      <c r="P1502" s="96" t="s">
        <v>1564</v>
      </c>
      <c r="Q1502" s="96" t="s">
        <v>1610</v>
      </c>
      <c r="R1502" s="96" t="s">
        <v>1637</v>
      </c>
      <c r="S1502" s="96" t="s">
        <v>5233</v>
      </c>
      <c r="T1502" s="96" t="s">
        <v>1568</v>
      </c>
    </row>
    <row r="1503" ht="14.25" customHeight="1">
      <c r="A1503" s="96" t="s">
        <v>5234</v>
      </c>
      <c r="D1503" s="96" t="s">
        <v>1350</v>
      </c>
      <c r="E1503" s="96" t="s">
        <v>1561</v>
      </c>
      <c r="F1503" s="96">
        <v>2030.0</v>
      </c>
      <c r="J1503" s="96" t="s">
        <v>1351</v>
      </c>
      <c r="L1503" s="96" t="s">
        <v>41</v>
      </c>
      <c r="M1503" s="96" t="s">
        <v>1351</v>
      </c>
      <c r="N1503" s="96" t="s">
        <v>1841</v>
      </c>
      <c r="O1503" s="96" t="s">
        <v>1584</v>
      </c>
      <c r="P1503" s="96" t="s">
        <v>1564</v>
      </c>
      <c r="Q1503" s="96" t="s">
        <v>1580</v>
      </c>
      <c r="R1503" s="96" t="s">
        <v>1623</v>
      </c>
      <c r="S1503" s="96" t="s">
        <v>5235</v>
      </c>
      <c r="T1503" s="96" t="s">
        <v>1568</v>
      </c>
    </row>
    <row r="1504" ht="14.25" customHeight="1">
      <c r="A1504" s="96" t="s">
        <v>5236</v>
      </c>
      <c r="D1504" s="96" t="s">
        <v>1350</v>
      </c>
      <c r="E1504" s="96" t="s">
        <v>1561</v>
      </c>
      <c r="F1504" s="96">
        <v>2030.0</v>
      </c>
      <c r="G1504" s="96" t="s">
        <v>1350</v>
      </c>
      <c r="H1504" s="96" t="s">
        <v>1561</v>
      </c>
      <c r="I1504" s="96">
        <v>2030.0</v>
      </c>
      <c r="J1504" s="96" t="s">
        <v>1351</v>
      </c>
      <c r="K1504" s="96">
        <v>2030.0</v>
      </c>
      <c r="L1504" s="96" t="s">
        <v>1562</v>
      </c>
      <c r="M1504" s="96" t="s">
        <v>1147</v>
      </c>
      <c r="O1504" s="96" t="s">
        <v>1703</v>
      </c>
      <c r="P1504" s="96" t="s">
        <v>1564</v>
      </c>
      <c r="Q1504" s="96" t="s">
        <v>1580</v>
      </c>
      <c r="R1504" s="96" t="s">
        <v>1623</v>
      </c>
      <c r="S1504" s="96" t="s">
        <v>5237</v>
      </c>
      <c r="T1504" s="96" t="s">
        <v>1568</v>
      </c>
    </row>
    <row r="1505" ht="14.25" customHeight="1">
      <c r="A1505" s="96" t="s">
        <v>5238</v>
      </c>
      <c r="C1505" s="96" t="s">
        <v>5239</v>
      </c>
      <c r="D1505" s="96" t="s">
        <v>1372</v>
      </c>
      <c r="J1505" s="96" t="s">
        <v>1147</v>
      </c>
      <c r="L1505" s="96" t="s">
        <v>41</v>
      </c>
      <c r="M1505" s="96" t="s">
        <v>1351</v>
      </c>
      <c r="N1505" s="96" t="s">
        <v>1621</v>
      </c>
      <c r="O1505" s="96" t="s">
        <v>1703</v>
      </c>
      <c r="P1505" s="96" t="s">
        <v>1564</v>
      </c>
      <c r="Q1505" s="96" t="s">
        <v>1698</v>
      </c>
      <c r="R1505" s="96" t="s">
        <v>1621</v>
      </c>
    </row>
    <row r="1506" ht="14.25" customHeight="1">
      <c r="A1506" s="96" t="s">
        <v>5240</v>
      </c>
      <c r="D1506" s="96" t="s">
        <v>1355</v>
      </c>
      <c r="J1506" s="96" t="s">
        <v>1147</v>
      </c>
      <c r="L1506" s="96" t="s">
        <v>41</v>
      </c>
      <c r="M1506" s="96" t="s">
        <v>1147</v>
      </c>
      <c r="O1506" s="96" t="s">
        <v>1703</v>
      </c>
      <c r="P1506" s="96" t="s">
        <v>1564</v>
      </c>
      <c r="Q1506" s="96" t="s">
        <v>1948</v>
      </c>
      <c r="R1506" s="96" t="s">
        <v>1566</v>
      </c>
    </row>
    <row r="1507" ht="14.25" customHeight="1">
      <c r="A1507" s="96" t="s">
        <v>5241</v>
      </c>
      <c r="C1507" s="96" t="s">
        <v>5242</v>
      </c>
      <c r="D1507" s="96" t="s">
        <v>1355</v>
      </c>
      <c r="J1507" s="96" t="s">
        <v>1351</v>
      </c>
      <c r="L1507" s="96" t="s">
        <v>41</v>
      </c>
      <c r="M1507" s="96" t="s">
        <v>1147</v>
      </c>
      <c r="O1507" s="96" t="s">
        <v>1684</v>
      </c>
      <c r="P1507" s="96" t="s">
        <v>1564</v>
      </c>
      <c r="Q1507" s="96" t="s">
        <v>1756</v>
      </c>
      <c r="R1507" s="96" t="s">
        <v>1637</v>
      </c>
    </row>
    <row r="1508" ht="14.25" customHeight="1">
      <c r="A1508" s="96" t="s">
        <v>5243</v>
      </c>
      <c r="D1508" s="96" t="s">
        <v>1355</v>
      </c>
      <c r="J1508" s="96" t="s">
        <v>1147</v>
      </c>
      <c r="L1508" s="96" t="s">
        <v>41</v>
      </c>
      <c r="M1508" s="96" t="s">
        <v>1147</v>
      </c>
      <c r="O1508" s="96" t="s">
        <v>1717</v>
      </c>
      <c r="P1508" s="96" t="s">
        <v>1609</v>
      </c>
      <c r="Q1508" s="96" t="s">
        <v>1580</v>
      </c>
      <c r="R1508" s="96" t="s">
        <v>1594</v>
      </c>
    </row>
    <row r="1509" ht="14.25" customHeight="1">
      <c r="A1509" s="96" t="s">
        <v>5244</v>
      </c>
      <c r="D1509" s="96" t="s">
        <v>1350</v>
      </c>
      <c r="E1509" s="96" t="s">
        <v>1561</v>
      </c>
      <c r="F1509" s="96">
        <v>2030.0</v>
      </c>
      <c r="J1509" s="96" t="s">
        <v>1147</v>
      </c>
      <c r="L1509" s="96" t="s">
        <v>41</v>
      </c>
      <c r="M1509" s="96" t="s">
        <v>1147</v>
      </c>
      <c r="O1509" s="96" t="s">
        <v>1925</v>
      </c>
      <c r="P1509" s="96" t="s">
        <v>1728</v>
      </c>
      <c r="Q1509" s="96" t="s">
        <v>2188</v>
      </c>
      <c r="R1509" s="96" t="s">
        <v>1591</v>
      </c>
      <c r="S1509" s="96" t="s">
        <v>5245</v>
      </c>
      <c r="T1509" s="96" t="s">
        <v>1568</v>
      </c>
    </row>
    <row r="1510" ht="14.25" customHeight="1">
      <c r="A1510" s="96" t="s">
        <v>5246</v>
      </c>
      <c r="C1510" s="96" t="s">
        <v>5247</v>
      </c>
      <c r="D1510" s="96" t="s">
        <v>1350</v>
      </c>
      <c r="E1510" s="96" t="s">
        <v>1561</v>
      </c>
      <c r="F1510" s="96">
        <v>2025.0</v>
      </c>
      <c r="J1510" s="96" t="s">
        <v>1147</v>
      </c>
      <c r="L1510" s="96" t="s">
        <v>41</v>
      </c>
      <c r="M1510" s="96" t="s">
        <v>1351</v>
      </c>
      <c r="N1510" s="96" t="s">
        <v>1619</v>
      </c>
      <c r="O1510" s="96" t="s">
        <v>1584</v>
      </c>
      <c r="P1510" s="96" t="s">
        <v>1564</v>
      </c>
      <c r="Q1510" s="96" t="s">
        <v>1580</v>
      </c>
      <c r="R1510" s="96" t="s">
        <v>1924</v>
      </c>
      <c r="S1510" s="96" t="s">
        <v>5248</v>
      </c>
      <c r="T1510" s="96" t="s">
        <v>1568</v>
      </c>
    </row>
    <row r="1511" ht="14.25" customHeight="1">
      <c r="A1511" s="96" t="s">
        <v>5249</v>
      </c>
      <c r="B1511" s="96" t="s">
        <v>5250</v>
      </c>
      <c r="C1511" s="96" t="s">
        <v>5251</v>
      </c>
      <c r="D1511" s="96" t="s">
        <v>1372</v>
      </c>
      <c r="J1511" s="96" t="s">
        <v>1147</v>
      </c>
      <c r="L1511" s="96" t="s">
        <v>41</v>
      </c>
      <c r="M1511" s="96" t="s">
        <v>1147</v>
      </c>
      <c r="O1511" s="96" t="s">
        <v>1584</v>
      </c>
      <c r="P1511" s="96" t="s">
        <v>1564</v>
      </c>
      <c r="Q1511" s="96" t="s">
        <v>1756</v>
      </c>
      <c r="R1511" s="96" t="s">
        <v>2023</v>
      </c>
    </row>
    <row r="1512" ht="14.25" customHeight="1">
      <c r="A1512" s="96" t="s">
        <v>5252</v>
      </c>
      <c r="B1512" s="96" t="s">
        <v>5253</v>
      </c>
      <c r="C1512" s="96" t="s">
        <v>5254</v>
      </c>
      <c r="D1512" s="96" t="s">
        <v>1355</v>
      </c>
      <c r="J1512" s="96" t="s">
        <v>1351</v>
      </c>
      <c r="L1512" s="96" t="s">
        <v>1629</v>
      </c>
      <c r="M1512" s="96" t="s">
        <v>1351</v>
      </c>
      <c r="N1512" s="96" t="s">
        <v>2023</v>
      </c>
      <c r="O1512" s="96" t="s">
        <v>1703</v>
      </c>
      <c r="P1512" s="96" t="s">
        <v>1564</v>
      </c>
      <c r="Q1512" s="96" t="s">
        <v>1630</v>
      </c>
      <c r="R1512" s="96" t="s">
        <v>2023</v>
      </c>
      <c r="U1512" s="96" t="s">
        <v>2923</v>
      </c>
    </row>
    <row r="1513" ht="14.25" customHeight="1">
      <c r="A1513" s="96" t="s">
        <v>5255</v>
      </c>
      <c r="D1513" s="96" t="s">
        <v>1350</v>
      </c>
      <c r="E1513" s="96" t="s">
        <v>1561</v>
      </c>
      <c r="F1513" s="96">
        <v>2030.0</v>
      </c>
      <c r="J1513" s="96" t="s">
        <v>1147</v>
      </c>
      <c r="L1513" s="96" t="s">
        <v>1562</v>
      </c>
      <c r="M1513" s="96" t="s">
        <v>1147</v>
      </c>
      <c r="O1513" s="96" t="s">
        <v>1717</v>
      </c>
      <c r="P1513" s="96" t="s">
        <v>1609</v>
      </c>
      <c r="Q1513" s="96" t="s">
        <v>1610</v>
      </c>
      <c r="R1513" s="96" t="s">
        <v>1712</v>
      </c>
      <c r="S1513" s="96" t="s">
        <v>5256</v>
      </c>
      <c r="T1513" s="96" t="s">
        <v>1568</v>
      </c>
    </row>
    <row r="1514" ht="14.25" customHeight="1">
      <c r="A1514" s="96" t="s">
        <v>5257</v>
      </c>
      <c r="D1514" s="96" t="s">
        <v>1350</v>
      </c>
      <c r="E1514" s="96" t="s">
        <v>1570</v>
      </c>
      <c r="F1514" s="96">
        <v>2030.0</v>
      </c>
      <c r="J1514" s="96" t="s">
        <v>1147</v>
      </c>
      <c r="L1514" s="96" t="s">
        <v>1562</v>
      </c>
      <c r="M1514" s="96" t="s">
        <v>1147</v>
      </c>
      <c r="O1514" s="96" t="s">
        <v>2194</v>
      </c>
      <c r="P1514" s="96" t="s">
        <v>1609</v>
      </c>
      <c r="Q1514" s="96" t="s">
        <v>1580</v>
      </c>
      <c r="R1514" s="96" t="s">
        <v>1971</v>
      </c>
      <c r="S1514" s="96" t="s">
        <v>5258</v>
      </c>
      <c r="T1514" s="96" t="s">
        <v>1576</v>
      </c>
    </row>
    <row r="1515" ht="14.25" customHeight="1">
      <c r="A1515" s="96" t="s">
        <v>5259</v>
      </c>
      <c r="B1515" s="96" t="s">
        <v>5260</v>
      </c>
      <c r="C1515" s="96" t="s">
        <v>5261</v>
      </c>
      <c r="D1515" s="96" t="s">
        <v>1350</v>
      </c>
      <c r="E1515" s="96" t="s">
        <v>1561</v>
      </c>
      <c r="F1515" s="96">
        <v>2030.0</v>
      </c>
      <c r="J1515" s="96" t="s">
        <v>1351</v>
      </c>
      <c r="L1515" s="96" t="s">
        <v>41</v>
      </c>
      <c r="M1515" s="96" t="s">
        <v>1351</v>
      </c>
      <c r="N1515" s="96" t="s">
        <v>3066</v>
      </c>
      <c r="O1515" s="96" t="s">
        <v>1584</v>
      </c>
      <c r="P1515" s="96" t="s">
        <v>1564</v>
      </c>
      <c r="Q1515" s="96" t="s">
        <v>1675</v>
      </c>
      <c r="R1515" s="96" t="s">
        <v>1574</v>
      </c>
      <c r="S1515" s="96" t="s">
        <v>5262</v>
      </c>
      <c r="T1515" s="96" t="s">
        <v>1568</v>
      </c>
    </row>
    <row r="1516" ht="14.25" customHeight="1">
      <c r="A1516" s="96" t="s">
        <v>5263</v>
      </c>
      <c r="D1516" s="96" t="s">
        <v>1350</v>
      </c>
      <c r="E1516" s="96" t="s">
        <v>1561</v>
      </c>
      <c r="F1516" s="96">
        <v>2030.0</v>
      </c>
      <c r="J1516" s="96" t="s">
        <v>1147</v>
      </c>
      <c r="L1516" s="96" t="s">
        <v>1562</v>
      </c>
      <c r="M1516" s="96" t="s">
        <v>1147</v>
      </c>
      <c r="O1516" s="96" t="s">
        <v>1578</v>
      </c>
      <c r="P1516" s="96" t="s">
        <v>1579</v>
      </c>
      <c r="Q1516" s="96" t="s">
        <v>1580</v>
      </c>
      <c r="R1516" s="96" t="s">
        <v>1637</v>
      </c>
      <c r="S1516" s="96" t="s">
        <v>5264</v>
      </c>
      <c r="T1516" s="96" t="s">
        <v>1568</v>
      </c>
    </row>
    <row r="1517" ht="14.25" customHeight="1">
      <c r="A1517" s="96" t="s">
        <v>5265</v>
      </c>
      <c r="D1517" s="96" t="s">
        <v>1350</v>
      </c>
      <c r="E1517" s="96" t="s">
        <v>1561</v>
      </c>
      <c r="F1517" s="96">
        <v>2030.0</v>
      </c>
      <c r="J1517" s="96" t="s">
        <v>1147</v>
      </c>
      <c r="L1517" s="96" t="s">
        <v>1562</v>
      </c>
      <c r="M1517" s="96" t="s">
        <v>1147</v>
      </c>
      <c r="O1517" s="96" t="s">
        <v>2194</v>
      </c>
      <c r="P1517" s="96" t="s">
        <v>1609</v>
      </c>
      <c r="Q1517" s="96" t="s">
        <v>1675</v>
      </c>
      <c r="R1517" s="96" t="s">
        <v>1644</v>
      </c>
      <c r="S1517" s="96" t="s">
        <v>5266</v>
      </c>
      <c r="T1517" s="96" t="s">
        <v>1568</v>
      </c>
    </row>
    <row r="1518" ht="14.25" customHeight="1">
      <c r="A1518" s="96" t="s">
        <v>5267</v>
      </c>
      <c r="D1518" s="96" t="s">
        <v>1350</v>
      </c>
      <c r="E1518" s="96" t="s">
        <v>1561</v>
      </c>
      <c r="F1518" s="96">
        <v>2030.0</v>
      </c>
      <c r="J1518" s="96" t="s">
        <v>1147</v>
      </c>
      <c r="L1518" s="96" t="s">
        <v>1562</v>
      </c>
      <c r="M1518" s="96" t="s">
        <v>1147</v>
      </c>
      <c r="O1518" s="96" t="s">
        <v>1845</v>
      </c>
      <c r="P1518" s="96" t="s">
        <v>1564</v>
      </c>
      <c r="Q1518" s="96" t="s">
        <v>1685</v>
      </c>
      <c r="R1518" s="96" t="s">
        <v>1589</v>
      </c>
      <c r="S1518" s="96" t="s">
        <v>5268</v>
      </c>
      <c r="T1518" s="96" t="s">
        <v>1568</v>
      </c>
    </row>
    <row r="1519" ht="14.25" customHeight="1">
      <c r="A1519" s="96" t="s">
        <v>5269</v>
      </c>
      <c r="B1519" s="96" t="s">
        <v>5270</v>
      </c>
      <c r="C1519" s="96" t="s">
        <v>5271</v>
      </c>
      <c r="D1519" s="96" t="s">
        <v>1350</v>
      </c>
      <c r="E1519" s="96" t="s">
        <v>1561</v>
      </c>
      <c r="F1519" s="96">
        <v>2030.0</v>
      </c>
      <c r="G1519" s="96" t="s">
        <v>1350</v>
      </c>
      <c r="H1519" s="96" t="s">
        <v>1561</v>
      </c>
      <c r="I1519" s="96">
        <v>2040.0</v>
      </c>
      <c r="J1519" s="96" t="s">
        <v>1351</v>
      </c>
      <c r="K1519" s="96">
        <v>2040.0</v>
      </c>
      <c r="L1519" s="96" t="s">
        <v>41</v>
      </c>
      <c r="M1519" s="96" t="s">
        <v>1351</v>
      </c>
      <c r="N1519" s="96" t="s">
        <v>1740</v>
      </c>
      <c r="O1519" s="96" t="s">
        <v>1584</v>
      </c>
      <c r="P1519" s="96" t="s">
        <v>1564</v>
      </c>
      <c r="Q1519" s="96" t="s">
        <v>1590</v>
      </c>
      <c r="R1519" s="96" t="s">
        <v>1637</v>
      </c>
      <c r="S1519" s="96" t="s">
        <v>5272</v>
      </c>
      <c r="T1519" s="96" t="s">
        <v>1568</v>
      </c>
    </row>
    <row r="1520" ht="14.25" customHeight="1">
      <c r="A1520" s="96" t="s">
        <v>5273</v>
      </c>
      <c r="B1520" s="96" t="s">
        <v>5274</v>
      </c>
      <c r="C1520" s="96" t="s">
        <v>5275</v>
      </c>
      <c r="D1520" s="96" t="s">
        <v>1350</v>
      </c>
      <c r="E1520" s="96" t="s">
        <v>1570</v>
      </c>
      <c r="F1520" s="96">
        <v>2030.0</v>
      </c>
      <c r="J1520" s="96" t="s">
        <v>1147</v>
      </c>
      <c r="L1520" s="96" t="s">
        <v>41</v>
      </c>
      <c r="M1520" s="96" t="s">
        <v>1147</v>
      </c>
      <c r="O1520" s="96" t="s">
        <v>2126</v>
      </c>
      <c r="P1520" s="96" t="s">
        <v>1728</v>
      </c>
      <c r="Q1520" s="96" t="s">
        <v>1590</v>
      </c>
      <c r="R1520" s="96" t="s">
        <v>1986</v>
      </c>
      <c r="S1520" s="96" t="s">
        <v>5276</v>
      </c>
      <c r="T1520" s="96" t="s">
        <v>5277</v>
      </c>
    </row>
    <row r="1521" ht="14.25" customHeight="1">
      <c r="A1521" s="96" t="s">
        <v>5278</v>
      </c>
      <c r="B1521" s="96" t="s">
        <v>5279</v>
      </c>
      <c r="C1521" s="96" t="s">
        <v>5280</v>
      </c>
      <c r="D1521" s="96" t="s">
        <v>1350</v>
      </c>
      <c r="E1521" s="96" t="s">
        <v>1561</v>
      </c>
      <c r="F1521" s="96">
        <v>2030.0</v>
      </c>
      <c r="J1521" s="96" t="s">
        <v>1351</v>
      </c>
      <c r="L1521" s="96" t="s">
        <v>41</v>
      </c>
      <c r="M1521" s="96" t="s">
        <v>1351</v>
      </c>
      <c r="N1521" s="96" t="s">
        <v>1697</v>
      </c>
      <c r="O1521" s="96" t="s">
        <v>1797</v>
      </c>
      <c r="P1521" s="96" t="s">
        <v>1564</v>
      </c>
      <c r="Q1521" s="96" t="s">
        <v>1590</v>
      </c>
      <c r="R1521" s="96" t="s">
        <v>1846</v>
      </c>
      <c r="S1521" s="96" t="s">
        <v>5281</v>
      </c>
      <c r="T1521" s="96" t="s">
        <v>1568</v>
      </c>
    </row>
    <row r="1522" ht="14.25" customHeight="1">
      <c r="A1522" s="96" t="s">
        <v>5282</v>
      </c>
      <c r="D1522" s="96" t="s">
        <v>1350</v>
      </c>
      <c r="E1522" s="96" t="s">
        <v>1561</v>
      </c>
      <c r="F1522" s="96">
        <v>2030.0</v>
      </c>
      <c r="J1522" s="96" t="s">
        <v>1147</v>
      </c>
      <c r="L1522" s="96" t="s">
        <v>1562</v>
      </c>
      <c r="M1522" s="96" t="s">
        <v>1147</v>
      </c>
      <c r="O1522" s="96" t="s">
        <v>1717</v>
      </c>
      <c r="P1522" s="96" t="s">
        <v>1609</v>
      </c>
      <c r="Q1522" s="96" t="s">
        <v>1580</v>
      </c>
      <c r="R1522" s="96" t="s">
        <v>1648</v>
      </c>
      <c r="S1522" s="96" t="s">
        <v>5283</v>
      </c>
      <c r="T1522" s="96" t="s">
        <v>1568</v>
      </c>
    </row>
    <row r="1523" ht="14.25" customHeight="1">
      <c r="A1523" s="96" t="s">
        <v>5284</v>
      </c>
      <c r="D1523" s="96" t="s">
        <v>1350</v>
      </c>
      <c r="E1523" s="96" t="s">
        <v>1561</v>
      </c>
      <c r="F1523" s="96">
        <v>2030.0</v>
      </c>
      <c r="J1523" s="96" t="s">
        <v>1147</v>
      </c>
      <c r="L1523" s="96" t="s">
        <v>1562</v>
      </c>
      <c r="M1523" s="96" t="s">
        <v>1147</v>
      </c>
      <c r="O1523" s="96" t="s">
        <v>1584</v>
      </c>
      <c r="P1523" s="96" t="s">
        <v>1564</v>
      </c>
      <c r="Q1523" s="96" t="s">
        <v>1580</v>
      </c>
      <c r="R1523" s="96" t="s">
        <v>1699</v>
      </c>
      <c r="S1523" s="96" t="s">
        <v>5285</v>
      </c>
      <c r="T1523" s="96" t="s">
        <v>1568</v>
      </c>
    </row>
    <row r="1524" ht="14.25" customHeight="1">
      <c r="A1524" s="96" t="s">
        <v>5286</v>
      </c>
      <c r="C1524" s="96" t="s">
        <v>5287</v>
      </c>
      <c r="D1524" s="96" t="s">
        <v>1355</v>
      </c>
      <c r="J1524" s="96" t="s">
        <v>1351</v>
      </c>
      <c r="L1524" s="96" t="s">
        <v>41</v>
      </c>
      <c r="M1524" s="96" t="s">
        <v>1147</v>
      </c>
      <c r="O1524" s="96" t="s">
        <v>1684</v>
      </c>
      <c r="P1524" s="96" t="s">
        <v>1564</v>
      </c>
      <c r="Q1524" s="96" t="s">
        <v>1756</v>
      </c>
      <c r="R1524" s="96" t="s">
        <v>1699</v>
      </c>
    </row>
    <row r="1525" ht="14.25" customHeight="1">
      <c r="A1525" s="96" t="s">
        <v>5288</v>
      </c>
      <c r="D1525" s="96" t="s">
        <v>1350</v>
      </c>
      <c r="E1525" s="96" t="s">
        <v>1561</v>
      </c>
      <c r="F1525" s="96">
        <v>2030.0</v>
      </c>
      <c r="J1525" s="96" t="s">
        <v>1147</v>
      </c>
      <c r="L1525" s="96" t="s">
        <v>1562</v>
      </c>
      <c r="M1525" s="96" t="s">
        <v>1147</v>
      </c>
      <c r="O1525" s="96" t="s">
        <v>1578</v>
      </c>
      <c r="P1525" s="96" t="s">
        <v>1579</v>
      </c>
      <c r="Q1525" s="96" t="s">
        <v>1580</v>
      </c>
      <c r="R1525" s="96" t="s">
        <v>1605</v>
      </c>
      <c r="S1525" s="96" t="s">
        <v>5289</v>
      </c>
      <c r="T1525" s="96" t="s">
        <v>1568</v>
      </c>
    </row>
    <row r="1526" ht="14.25" customHeight="1">
      <c r="A1526" s="96" t="s">
        <v>5290</v>
      </c>
      <c r="C1526" s="96" t="s">
        <v>5291</v>
      </c>
      <c r="D1526" s="96" t="s">
        <v>1355</v>
      </c>
      <c r="J1526" s="96" t="s">
        <v>1147</v>
      </c>
      <c r="L1526" s="96" t="s">
        <v>41</v>
      </c>
      <c r="M1526" s="96" t="s">
        <v>1147</v>
      </c>
      <c r="O1526" s="96" t="s">
        <v>1797</v>
      </c>
      <c r="P1526" s="96" t="s">
        <v>1564</v>
      </c>
      <c r="Q1526" s="96" t="s">
        <v>1655</v>
      </c>
      <c r="R1526" s="96" t="s">
        <v>1605</v>
      </c>
    </row>
    <row r="1527" ht="14.25" customHeight="1">
      <c r="A1527" s="96" t="s">
        <v>5292</v>
      </c>
      <c r="D1527" s="96" t="s">
        <v>1355</v>
      </c>
      <c r="J1527" s="96" t="s">
        <v>1147</v>
      </c>
      <c r="L1527" s="96" t="s">
        <v>41</v>
      </c>
      <c r="M1527" s="96" t="s">
        <v>1147</v>
      </c>
      <c r="O1527" s="96" t="s">
        <v>1614</v>
      </c>
      <c r="P1527" s="96" t="s">
        <v>1609</v>
      </c>
      <c r="Q1527" s="96" t="s">
        <v>1590</v>
      </c>
      <c r="R1527" s="96" t="s">
        <v>1637</v>
      </c>
    </row>
    <row r="1528" ht="14.25" customHeight="1">
      <c r="A1528" s="96" t="s">
        <v>5293</v>
      </c>
      <c r="D1528" s="96" t="s">
        <v>1355</v>
      </c>
      <c r="J1528" s="96" t="s">
        <v>1351</v>
      </c>
      <c r="L1528" s="96" t="s">
        <v>41</v>
      </c>
      <c r="M1528" s="96" t="s">
        <v>1147</v>
      </c>
      <c r="O1528" s="96" t="s">
        <v>1669</v>
      </c>
      <c r="P1528" s="96" t="s">
        <v>1564</v>
      </c>
      <c r="Q1528" s="96" t="s">
        <v>1639</v>
      </c>
      <c r="R1528" s="96" t="s">
        <v>1699</v>
      </c>
    </row>
    <row r="1529" ht="14.25" customHeight="1">
      <c r="A1529" s="96" t="s">
        <v>5294</v>
      </c>
      <c r="B1529" s="96" t="s">
        <v>5295</v>
      </c>
      <c r="C1529" s="96" t="s">
        <v>5296</v>
      </c>
      <c r="D1529" s="96" t="s">
        <v>1350</v>
      </c>
      <c r="E1529" s="96" t="s">
        <v>1561</v>
      </c>
      <c r="F1529" s="96">
        <v>2030.0</v>
      </c>
      <c r="J1529" s="96" t="s">
        <v>1147</v>
      </c>
      <c r="L1529" s="96" t="s">
        <v>1562</v>
      </c>
      <c r="M1529" s="96" t="s">
        <v>1147</v>
      </c>
      <c r="O1529" s="96" t="s">
        <v>1620</v>
      </c>
      <c r="P1529" s="96" t="s">
        <v>1564</v>
      </c>
      <c r="Q1529" s="96" t="s">
        <v>1652</v>
      </c>
      <c r="R1529" s="96" t="s">
        <v>2256</v>
      </c>
      <c r="S1529" s="96" t="s">
        <v>5297</v>
      </c>
      <c r="T1529" s="96" t="s">
        <v>1568</v>
      </c>
    </row>
    <row r="1530" ht="14.25" customHeight="1">
      <c r="A1530" s="96" t="s">
        <v>5298</v>
      </c>
      <c r="C1530" s="96" t="s">
        <v>5299</v>
      </c>
      <c r="D1530" s="96" t="s">
        <v>1350</v>
      </c>
      <c r="E1530" s="96" t="s">
        <v>1561</v>
      </c>
      <c r="F1530" s="96">
        <v>2030.0</v>
      </c>
      <c r="J1530" s="96" t="s">
        <v>1147</v>
      </c>
      <c r="L1530" s="96" t="s">
        <v>1629</v>
      </c>
      <c r="M1530" s="96" t="s">
        <v>1147</v>
      </c>
      <c r="O1530" s="96" t="s">
        <v>1797</v>
      </c>
      <c r="P1530" s="96" t="s">
        <v>1564</v>
      </c>
      <c r="Q1530" s="96" t="s">
        <v>1630</v>
      </c>
      <c r="R1530" s="96" t="s">
        <v>1707</v>
      </c>
      <c r="S1530" s="96" t="s">
        <v>5300</v>
      </c>
      <c r="T1530" s="96" t="s">
        <v>1568</v>
      </c>
      <c r="U1530" s="96" t="s">
        <v>5301</v>
      </c>
    </row>
    <row r="1531" ht="14.25" customHeight="1">
      <c r="A1531" s="96" t="s">
        <v>5302</v>
      </c>
      <c r="B1531" s="96" t="s">
        <v>5303</v>
      </c>
      <c r="C1531" s="96" t="s">
        <v>5304</v>
      </c>
      <c r="D1531" s="96" t="s">
        <v>1350</v>
      </c>
      <c r="E1531" s="96" t="s">
        <v>1561</v>
      </c>
      <c r="F1531" s="96" t="s">
        <v>1663</v>
      </c>
      <c r="J1531" s="96" t="s">
        <v>1351</v>
      </c>
      <c r="L1531" s="96" t="s">
        <v>41</v>
      </c>
      <c r="M1531" s="96" t="s">
        <v>1351</v>
      </c>
      <c r="N1531" s="96" t="s">
        <v>3066</v>
      </c>
      <c r="O1531" s="96" t="s">
        <v>2054</v>
      </c>
      <c r="P1531" s="96" t="s">
        <v>1579</v>
      </c>
      <c r="Q1531" s="96" t="s">
        <v>1604</v>
      </c>
      <c r="R1531" s="96" t="s">
        <v>3066</v>
      </c>
      <c r="S1531" s="96" t="s">
        <v>5305</v>
      </c>
      <c r="T1531" s="96" t="s">
        <v>1568</v>
      </c>
    </row>
    <row r="1532" ht="14.25" customHeight="1">
      <c r="A1532" s="96" t="s">
        <v>5306</v>
      </c>
      <c r="B1532" s="96" t="s">
        <v>5307</v>
      </c>
      <c r="C1532" s="96" t="s">
        <v>5308</v>
      </c>
      <c r="D1532" s="96" t="s">
        <v>1355</v>
      </c>
      <c r="J1532" s="96" t="s">
        <v>1351</v>
      </c>
      <c r="L1532" s="96" t="s">
        <v>41</v>
      </c>
      <c r="M1532" s="96" t="s">
        <v>1147</v>
      </c>
      <c r="O1532" s="96" t="s">
        <v>1684</v>
      </c>
      <c r="P1532" s="96" t="s">
        <v>1564</v>
      </c>
      <c r="Q1532" s="96" t="s">
        <v>5309</v>
      </c>
      <c r="R1532" s="96" t="s">
        <v>1631</v>
      </c>
    </row>
    <row r="1533" ht="14.25" customHeight="1">
      <c r="A1533" s="96" t="s">
        <v>5310</v>
      </c>
      <c r="D1533" s="96" t="s">
        <v>1350</v>
      </c>
      <c r="E1533" s="96" t="s">
        <v>1561</v>
      </c>
      <c r="F1533" s="96">
        <v>2030.0</v>
      </c>
      <c r="J1533" s="96" t="s">
        <v>1147</v>
      </c>
      <c r="L1533" s="96" t="s">
        <v>1562</v>
      </c>
      <c r="M1533" s="96" t="s">
        <v>1147</v>
      </c>
      <c r="O1533" s="96" t="s">
        <v>1584</v>
      </c>
      <c r="P1533" s="96" t="s">
        <v>1564</v>
      </c>
      <c r="Q1533" s="96" t="s">
        <v>1580</v>
      </c>
      <c r="R1533" s="96" t="s">
        <v>1699</v>
      </c>
      <c r="S1533" s="96" t="s">
        <v>5311</v>
      </c>
      <c r="T1533" s="96" t="s">
        <v>1568</v>
      </c>
    </row>
    <row r="1534" ht="14.25" customHeight="1">
      <c r="A1534" s="96" t="s">
        <v>5312</v>
      </c>
      <c r="B1534" s="96" t="s">
        <v>5313</v>
      </c>
      <c r="C1534" s="96" t="s">
        <v>5314</v>
      </c>
      <c r="D1534" s="96" t="s">
        <v>1350</v>
      </c>
      <c r="E1534" s="96" t="s">
        <v>1561</v>
      </c>
      <c r="F1534" s="96">
        <v>2030.0</v>
      </c>
      <c r="G1534" s="96" t="s">
        <v>1350</v>
      </c>
      <c r="H1534" s="96" t="s">
        <v>1561</v>
      </c>
      <c r="I1534" s="96">
        <v>2040.0</v>
      </c>
      <c r="J1534" s="96" t="s">
        <v>1351</v>
      </c>
      <c r="K1534" s="96">
        <v>2040.0</v>
      </c>
      <c r="L1534" s="96" t="s">
        <v>41</v>
      </c>
      <c r="M1534" s="96" t="s">
        <v>1351</v>
      </c>
      <c r="N1534" s="96" t="s">
        <v>1621</v>
      </c>
      <c r="O1534" s="96" t="s">
        <v>1578</v>
      </c>
      <c r="P1534" s="96" t="s">
        <v>1579</v>
      </c>
      <c r="Q1534" s="96" t="s">
        <v>1610</v>
      </c>
      <c r="R1534" s="96" t="s">
        <v>1623</v>
      </c>
      <c r="S1534" s="96" t="s">
        <v>5315</v>
      </c>
      <c r="T1534" s="96" t="s">
        <v>1568</v>
      </c>
    </row>
    <row r="1535" ht="14.25" customHeight="1">
      <c r="A1535" s="96" t="s">
        <v>5316</v>
      </c>
      <c r="B1535" s="96" t="s">
        <v>5317</v>
      </c>
      <c r="C1535" s="96" t="s">
        <v>5318</v>
      </c>
      <c r="D1535" s="96" t="s">
        <v>1355</v>
      </c>
      <c r="J1535" s="96" t="s">
        <v>1147</v>
      </c>
      <c r="L1535" s="96" t="s">
        <v>41</v>
      </c>
      <c r="M1535" s="96" t="s">
        <v>1147</v>
      </c>
      <c r="O1535" s="96" t="s">
        <v>1578</v>
      </c>
      <c r="P1535" s="96" t="s">
        <v>1579</v>
      </c>
      <c r="Q1535" s="96" t="s">
        <v>2047</v>
      </c>
      <c r="R1535" s="96" t="s">
        <v>1699</v>
      </c>
    </row>
    <row r="1536" ht="14.25" customHeight="1">
      <c r="A1536" s="96" t="s">
        <v>5319</v>
      </c>
      <c r="C1536" s="96" t="s">
        <v>5320</v>
      </c>
      <c r="D1536" s="96" t="s">
        <v>1355</v>
      </c>
      <c r="J1536" s="96" t="s">
        <v>1351</v>
      </c>
      <c r="L1536" s="96" t="s">
        <v>41</v>
      </c>
      <c r="M1536" s="96" t="s">
        <v>1351</v>
      </c>
      <c r="N1536" s="96" t="s">
        <v>1673</v>
      </c>
      <c r="O1536" s="96" t="s">
        <v>1669</v>
      </c>
      <c r="P1536" s="96" t="s">
        <v>1564</v>
      </c>
      <c r="Q1536" s="96" t="s">
        <v>2188</v>
      </c>
      <c r="R1536" s="96" t="s">
        <v>1673</v>
      </c>
    </row>
    <row r="1537" ht="14.25" customHeight="1">
      <c r="A1537" s="96" t="s">
        <v>5321</v>
      </c>
      <c r="C1537" s="96" t="s">
        <v>5322</v>
      </c>
      <c r="D1537" s="96" t="s">
        <v>1350</v>
      </c>
      <c r="E1537" s="96" t="s">
        <v>1561</v>
      </c>
      <c r="F1537" s="96">
        <v>2030.0</v>
      </c>
      <c r="J1537" s="96" t="s">
        <v>1147</v>
      </c>
      <c r="L1537" s="96" t="s">
        <v>41</v>
      </c>
      <c r="M1537" s="96" t="s">
        <v>1351</v>
      </c>
      <c r="N1537" s="96" t="s">
        <v>1863</v>
      </c>
      <c r="O1537" s="96" t="s">
        <v>1584</v>
      </c>
      <c r="P1537" s="96" t="s">
        <v>1564</v>
      </c>
      <c r="Q1537" s="96" t="s">
        <v>1639</v>
      </c>
      <c r="R1537" s="96" t="s">
        <v>2098</v>
      </c>
      <c r="S1537" s="96" t="s">
        <v>5323</v>
      </c>
      <c r="T1537" s="96" t="s">
        <v>1568</v>
      </c>
    </row>
    <row r="1538" ht="14.25" customHeight="1">
      <c r="A1538" s="96" t="s">
        <v>5324</v>
      </c>
      <c r="B1538" s="96" t="s">
        <v>5325</v>
      </c>
      <c r="C1538" s="96" t="s">
        <v>5326</v>
      </c>
      <c r="D1538" s="96" t="s">
        <v>1350</v>
      </c>
      <c r="E1538" s="96" t="s">
        <v>1570</v>
      </c>
      <c r="F1538" s="96">
        <v>2030.0</v>
      </c>
      <c r="J1538" s="96" t="s">
        <v>1147</v>
      </c>
      <c r="L1538" s="96" t="s">
        <v>41</v>
      </c>
      <c r="M1538" s="96" t="s">
        <v>1147</v>
      </c>
      <c r="O1538" s="96" t="s">
        <v>1703</v>
      </c>
      <c r="P1538" s="96" t="s">
        <v>1564</v>
      </c>
      <c r="Q1538" s="96" t="s">
        <v>1639</v>
      </c>
      <c r="R1538" s="96" t="s">
        <v>2098</v>
      </c>
      <c r="S1538" s="96" t="s">
        <v>5327</v>
      </c>
      <c r="T1538" s="96" t="s">
        <v>1576</v>
      </c>
    </row>
    <row r="1539" ht="14.25" customHeight="1">
      <c r="A1539" s="96" t="s">
        <v>5328</v>
      </c>
      <c r="B1539" s="96" t="s">
        <v>5329</v>
      </c>
      <c r="C1539" s="96" t="s">
        <v>5330</v>
      </c>
      <c r="D1539" s="96" t="s">
        <v>1350</v>
      </c>
      <c r="E1539" s="96" t="s">
        <v>1561</v>
      </c>
      <c r="F1539" s="96" t="s">
        <v>1628</v>
      </c>
      <c r="J1539" s="96" t="s">
        <v>1147</v>
      </c>
      <c r="L1539" s="96" t="s">
        <v>41</v>
      </c>
      <c r="M1539" s="96" t="s">
        <v>1147</v>
      </c>
      <c r="O1539" s="96" t="s">
        <v>1893</v>
      </c>
      <c r="P1539" s="96" t="s">
        <v>1603</v>
      </c>
      <c r="Q1539" s="96" t="s">
        <v>1685</v>
      </c>
      <c r="R1539" s="96" t="s">
        <v>1793</v>
      </c>
      <c r="S1539" s="96" t="s">
        <v>5331</v>
      </c>
      <c r="T1539" s="96" t="s">
        <v>1568</v>
      </c>
    </row>
    <row r="1540" ht="14.25" customHeight="1">
      <c r="A1540" s="96" t="s">
        <v>5332</v>
      </c>
      <c r="B1540" s="96" t="s">
        <v>5333</v>
      </c>
      <c r="C1540" s="96" t="s">
        <v>5334</v>
      </c>
      <c r="D1540" s="96" t="s">
        <v>1350</v>
      </c>
      <c r="E1540" s="96" t="s">
        <v>1561</v>
      </c>
      <c r="F1540" s="96">
        <v>2030.0</v>
      </c>
      <c r="G1540" s="96" t="s">
        <v>1350</v>
      </c>
      <c r="H1540" s="96" t="s">
        <v>1561</v>
      </c>
      <c r="I1540" s="96">
        <v>2040.0</v>
      </c>
      <c r="J1540" s="96" t="s">
        <v>1351</v>
      </c>
      <c r="K1540" s="96">
        <v>2040.0</v>
      </c>
      <c r="L1540" s="96" t="s">
        <v>41</v>
      </c>
      <c r="M1540" s="96" t="s">
        <v>1351</v>
      </c>
      <c r="N1540" s="96" t="s">
        <v>2030</v>
      </c>
      <c r="O1540" s="96" t="s">
        <v>1578</v>
      </c>
      <c r="P1540" s="96" t="s">
        <v>1579</v>
      </c>
      <c r="Q1540" s="96" t="s">
        <v>1593</v>
      </c>
      <c r="R1540" s="96" t="s">
        <v>1841</v>
      </c>
      <c r="S1540" s="96" t="s">
        <v>5335</v>
      </c>
      <c r="T1540" s="96" t="s">
        <v>1568</v>
      </c>
    </row>
    <row r="1541" ht="14.25" customHeight="1">
      <c r="A1541" s="96" t="s">
        <v>5336</v>
      </c>
      <c r="C1541" s="96" t="s">
        <v>5337</v>
      </c>
      <c r="D1541" s="96" t="s">
        <v>1350</v>
      </c>
      <c r="E1541" s="96" t="s">
        <v>1561</v>
      </c>
      <c r="F1541" s="96">
        <v>2030.0</v>
      </c>
      <c r="J1541" s="96" t="s">
        <v>1147</v>
      </c>
      <c r="L1541" s="96" t="s">
        <v>41</v>
      </c>
      <c r="M1541" s="96" t="s">
        <v>1147</v>
      </c>
      <c r="O1541" s="96" t="s">
        <v>1703</v>
      </c>
      <c r="P1541" s="96" t="s">
        <v>1564</v>
      </c>
      <c r="Q1541" s="96" t="s">
        <v>2005</v>
      </c>
      <c r="R1541" s="96" t="s">
        <v>1589</v>
      </c>
      <c r="S1541" s="96" t="s">
        <v>5338</v>
      </c>
      <c r="T1541" s="96" t="s">
        <v>1568</v>
      </c>
    </row>
    <row r="1542" ht="14.25" customHeight="1">
      <c r="A1542" s="96" t="s">
        <v>5339</v>
      </c>
      <c r="D1542" s="96" t="s">
        <v>1350</v>
      </c>
      <c r="E1542" s="96" t="s">
        <v>1561</v>
      </c>
      <c r="F1542" s="96" t="s">
        <v>2622</v>
      </c>
      <c r="G1542" s="96" t="s">
        <v>1350</v>
      </c>
      <c r="H1542" s="96" t="s">
        <v>1561</v>
      </c>
      <c r="I1542" s="96">
        <v>2050.0</v>
      </c>
      <c r="J1542" s="96" t="s">
        <v>1351</v>
      </c>
      <c r="K1542" s="96">
        <v>2050.0</v>
      </c>
      <c r="L1542" s="96" t="s">
        <v>41</v>
      </c>
      <c r="M1542" s="96" t="s">
        <v>1147</v>
      </c>
      <c r="O1542" s="96" t="s">
        <v>1901</v>
      </c>
      <c r="P1542" s="96" t="s">
        <v>1564</v>
      </c>
      <c r="Q1542" s="96" t="s">
        <v>1610</v>
      </c>
      <c r="R1542" s="96" t="s">
        <v>1699</v>
      </c>
      <c r="S1542" s="96" t="s">
        <v>5340</v>
      </c>
      <c r="T1542" s="96" t="s">
        <v>1568</v>
      </c>
    </row>
    <row r="1543" ht="14.25" customHeight="1">
      <c r="A1543" s="96" t="s">
        <v>5341</v>
      </c>
      <c r="D1543" s="96" t="s">
        <v>1372</v>
      </c>
      <c r="J1543" s="96" t="s">
        <v>1351</v>
      </c>
      <c r="L1543" s="96" t="s">
        <v>41</v>
      </c>
      <c r="M1543" s="96" t="s">
        <v>1351</v>
      </c>
      <c r="N1543" s="96" t="s">
        <v>1779</v>
      </c>
      <c r="O1543" s="96" t="s">
        <v>1664</v>
      </c>
      <c r="P1543" s="96" t="s">
        <v>1564</v>
      </c>
      <c r="Q1543" s="96" t="s">
        <v>2479</v>
      </c>
      <c r="R1543" s="96" t="s">
        <v>1779</v>
      </c>
    </row>
    <row r="1544" ht="14.25" customHeight="1">
      <c r="A1544" s="96" t="s">
        <v>5342</v>
      </c>
      <c r="B1544" s="96" t="s">
        <v>5343</v>
      </c>
      <c r="D1544" s="96" t="s">
        <v>1350</v>
      </c>
      <c r="E1544" s="96" t="s">
        <v>1561</v>
      </c>
      <c r="F1544" s="96">
        <v>2030.0</v>
      </c>
      <c r="J1544" s="96" t="s">
        <v>1147</v>
      </c>
      <c r="L1544" s="96" t="s">
        <v>41</v>
      </c>
      <c r="M1544" s="96" t="s">
        <v>1351</v>
      </c>
      <c r="N1544" s="96" t="s">
        <v>1619</v>
      </c>
      <c r="O1544" s="96" t="s">
        <v>2054</v>
      </c>
      <c r="P1544" s="96" t="s">
        <v>1579</v>
      </c>
      <c r="Q1544" s="96" t="s">
        <v>1652</v>
      </c>
      <c r="R1544" s="96" t="s">
        <v>1586</v>
      </c>
      <c r="S1544" s="96" t="s">
        <v>5344</v>
      </c>
      <c r="T1544" s="96" t="s">
        <v>1568</v>
      </c>
    </row>
    <row r="1545" ht="14.25" customHeight="1">
      <c r="A1545" s="96" t="s">
        <v>5345</v>
      </c>
      <c r="D1545" s="96" t="s">
        <v>1350</v>
      </c>
      <c r="E1545" s="96" t="s">
        <v>1561</v>
      </c>
      <c r="F1545" s="96">
        <v>2030.0</v>
      </c>
      <c r="J1545" s="96" t="s">
        <v>1147</v>
      </c>
      <c r="L1545" s="96" t="s">
        <v>1562</v>
      </c>
      <c r="M1545" s="96" t="s">
        <v>1147</v>
      </c>
      <c r="O1545" s="96" t="s">
        <v>1584</v>
      </c>
      <c r="P1545" s="96" t="s">
        <v>1564</v>
      </c>
      <c r="Q1545" s="96" t="s">
        <v>1941</v>
      </c>
      <c r="R1545" s="96" t="s">
        <v>1644</v>
      </c>
      <c r="S1545" s="96" t="s">
        <v>5346</v>
      </c>
      <c r="T1545" s="96" t="s">
        <v>1568</v>
      </c>
    </row>
    <row r="1546" ht="14.25" customHeight="1">
      <c r="A1546" s="96" t="s">
        <v>5347</v>
      </c>
      <c r="B1546" s="96" t="s">
        <v>5348</v>
      </c>
      <c r="C1546" s="96" t="s">
        <v>5349</v>
      </c>
      <c r="D1546" s="96" t="s">
        <v>1350</v>
      </c>
      <c r="E1546" s="96" t="s">
        <v>1561</v>
      </c>
      <c r="F1546" s="96" t="s">
        <v>1628</v>
      </c>
      <c r="J1546" s="96" t="s">
        <v>1147</v>
      </c>
      <c r="L1546" s="96" t="s">
        <v>41</v>
      </c>
      <c r="M1546" s="96" t="s">
        <v>1351</v>
      </c>
      <c r="N1546" s="96" t="s">
        <v>1740</v>
      </c>
      <c r="O1546" s="96" t="s">
        <v>1563</v>
      </c>
      <c r="P1546" s="96" t="s">
        <v>1564</v>
      </c>
      <c r="Q1546" s="96" t="s">
        <v>1804</v>
      </c>
      <c r="R1546" s="96" t="s">
        <v>1673</v>
      </c>
      <c r="S1546" s="96" t="s">
        <v>5350</v>
      </c>
      <c r="T1546" s="96" t="s">
        <v>1568</v>
      </c>
    </row>
    <row r="1547" ht="14.25" customHeight="1">
      <c r="A1547" s="96" t="s">
        <v>5351</v>
      </c>
      <c r="D1547" s="96" t="s">
        <v>1355</v>
      </c>
      <c r="J1547" s="96" t="s">
        <v>1351</v>
      </c>
      <c r="L1547" s="96" t="s">
        <v>41</v>
      </c>
      <c r="M1547" s="96" t="s">
        <v>1147</v>
      </c>
      <c r="O1547" s="96" t="s">
        <v>1578</v>
      </c>
      <c r="P1547" s="96" t="s">
        <v>1579</v>
      </c>
      <c r="Q1547" s="96" t="s">
        <v>1573</v>
      </c>
      <c r="R1547" s="96" t="s">
        <v>1566</v>
      </c>
    </row>
    <row r="1548" ht="14.25" customHeight="1">
      <c r="A1548" s="96" t="s">
        <v>5352</v>
      </c>
      <c r="D1548" s="96" t="s">
        <v>1350</v>
      </c>
      <c r="E1548" s="96" t="s">
        <v>1561</v>
      </c>
      <c r="F1548" s="96">
        <v>2030.0</v>
      </c>
      <c r="J1548" s="96" t="s">
        <v>1147</v>
      </c>
      <c r="L1548" s="96" t="s">
        <v>1562</v>
      </c>
      <c r="M1548" s="96" t="s">
        <v>1147</v>
      </c>
      <c r="O1548" s="96" t="s">
        <v>1717</v>
      </c>
      <c r="P1548" s="96" t="s">
        <v>1609</v>
      </c>
      <c r="Q1548" s="96" t="s">
        <v>1820</v>
      </c>
      <c r="R1548" s="96" t="s">
        <v>1581</v>
      </c>
      <c r="S1548" s="96" t="s">
        <v>5353</v>
      </c>
      <c r="T1548" s="96" t="s">
        <v>1568</v>
      </c>
    </row>
    <row r="1549" ht="14.25" customHeight="1">
      <c r="A1549" s="96" t="s">
        <v>5354</v>
      </c>
      <c r="D1549" s="96" t="s">
        <v>1350</v>
      </c>
      <c r="E1549" s="96" t="s">
        <v>1561</v>
      </c>
      <c r="F1549" s="96">
        <v>2030.0</v>
      </c>
      <c r="G1549" s="96" t="s">
        <v>1350</v>
      </c>
      <c r="H1549" s="96" t="s">
        <v>1561</v>
      </c>
      <c r="I1549" s="96">
        <v>2045.0</v>
      </c>
      <c r="J1549" s="96" t="s">
        <v>1351</v>
      </c>
      <c r="K1549" s="96">
        <v>2045.0</v>
      </c>
      <c r="L1549" s="96" t="s">
        <v>1562</v>
      </c>
      <c r="M1549" s="96" t="s">
        <v>1147</v>
      </c>
      <c r="O1549" s="96" t="s">
        <v>1584</v>
      </c>
      <c r="P1549" s="96" t="s">
        <v>1564</v>
      </c>
      <c r="Q1549" s="96" t="s">
        <v>1573</v>
      </c>
      <c r="R1549" s="96" t="s">
        <v>1605</v>
      </c>
      <c r="S1549" s="96" t="s">
        <v>5355</v>
      </c>
      <c r="T1549" s="96" t="s">
        <v>1568</v>
      </c>
    </row>
    <row r="1550" ht="14.25" customHeight="1">
      <c r="A1550" s="96" t="s">
        <v>5356</v>
      </c>
      <c r="B1550" s="96" t="s">
        <v>5357</v>
      </c>
      <c r="C1550" s="96" t="s">
        <v>5358</v>
      </c>
      <c r="D1550" s="96" t="s">
        <v>1350</v>
      </c>
      <c r="E1550" s="96" t="s">
        <v>1561</v>
      </c>
      <c r="F1550" s="96">
        <v>2030.0</v>
      </c>
      <c r="J1550" s="96" t="s">
        <v>1147</v>
      </c>
      <c r="L1550" s="96" t="s">
        <v>41</v>
      </c>
      <c r="M1550" s="96" t="s">
        <v>1147</v>
      </c>
      <c r="O1550" s="96" t="s">
        <v>1620</v>
      </c>
      <c r="P1550" s="96" t="s">
        <v>1564</v>
      </c>
      <c r="Q1550" s="96" t="s">
        <v>1820</v>
      </c>
      <c r="R1550" s="96" t="s">
        <v>1615</v>
      </c>
      <c r="S1550" s="96" t="s">
        <v>5359</v>
      </c>
      <c r="T1550" s="96" t="s">
        <v>1568</v>
      </c>
    </row>
    <row r="1551" ht="14.25" customHeight="1">
      <c r="A1551" s="96" t="s">
        <v>5360</v>
      </c>
      <c r="B1551" s="96" t="s">
        <v>5361</v>
      </c>
      <c r="D1551" s="96" t="s">
        <v>1350</v>
      </c>
      <c r="E1551" s="96" t="s">
        <v>1561</v>
      </c>
      <c r="F1551" s="96">
        <v>2030.0</v>
      </c>
      <c r="G1551" s="96" t="s">
        <v>1350</v>
      </c>
      <c r="H1551" s="96" t="s">
        <v>1561</v>
      </c>
      <c r="I1551" s="96">
        <v>2045.0</v>
      </c>
      <c r="J1551" s="96" t="s">
        <v>1351</v>
      </c>
      <c r="K1551" s="96">
        <v>2045.0</v>
      </c>
      <c r="L1551" s="96" t="s">
        <v>41</v>
      </c>
      <c r="M1551" s="96" t="s">
        <v>1351</v>
      </c>
      <c r="O1551" s="96" t="s">
        <v>1584</v>
      </c>
      <c r="P1551" s="96" t="s">
        <v>1564</v>
      </c>
      <c r="Q1551" s="96" t="s">
        <v>1604</v>
      </c>
      <c r="R1551" s="96" t="s">
        <v>1586</v>
      </c>
      <c r="S1551" s="96" t="s">
        <v>5362</v>
      </c>
      <c r="T1551" s="96" t="s">
        <v>1568</v>
      </c>
    </row>
    <row r="1552" ht="14.25" customHeight="1">
      <c r="A1552" s="96" t="s">
        <v>5363</v>
      </c>
      <c r="C1552" s="96" t="s">
        <v>5364</v>
      </c>
      <c r="D1552" s="96" t="s">
        <v>1355</v>
      </c>
      <c r="J1552" s="96" t="s">
        <v>1351</v>
      </c>
      <c r="L1552" s="96" t="s">
        <v>41</v>
      </c>
      <c r="M1552" s="96" t="s">
        <v>1351</v>
      </c>
      <c r="N1552" s="96" t="s">
        <v>1673</v>
      </c>
      <c r="O1552" s="96" t="s">
        <v>3088</v>
      </c>
      <c r="P1552" s="96" t="s">
        <v>1609</v>
      </c>
      <c r="Q1552" s="96" t="s">
        <v>1675</v>
      </c>
      <c r="R1552" s="96" t="s">
        <v>1673</v>
      </c>
    </row>
    <row r="1553" ht="14.25" customHeight="1">
      <c r="A1553" s="96" t="s">
        <v>5365</v>
      </c>
      <c r="B1553" s="96" t="s">
        <v>5366</v>
      </c>
      <c r="D1553" s="96" t="s">
        <v>1350</v>
      </c>
      <c r="E1553" s="96" t="s">
        <v>1561</v>
      </c>
      <c r="F1553" s="96" t="s">
        <v>3187</v>
      </c>
      <c r="J1553" s="96" t="s">
        <v>1147</v>
      </c>
      <c r="L1553" s="96" t="s">
        <v>41</v>
      </c>
      <c r="M1553" s="96" t="s">
        <v>1147</v>
      </c>
      <c r="O1553" s="96" t="s">
        <v>1717</v>
      </c>
      <c r="P1553" s="96" t="s">
        <v>1609</v>
      </c>
      <c r="Q1553" s="96" t="s">
        <v>1948</v>
      </c>
      <c r="R1553" s="96" t="s">
        <v>2873</v>
      </c>
      <c r="S1553" s="96" t="s">
        <v>5367</v>
      </c>
      <c r="T1553" s="96" t="s">
        <v>1568</v>
      </c>
    </row>
    <row r="1554" ht="14.25" customHeight="1">
      <c r="A1554" s="96" t="s">
        <v>5368</v>
      </c>
      <c r="D1554" s="96" t="s">
        <v>1355</v>
      </c>
      <c r="J1554" s="96" t="s">
        <v>1147</v>
      </c>
      <c r="L1554" s="96" t="s">
        <v>41</v>
      </c>
      <c r="M1554" s="96" t="s">
        <v>1147</v>
      </c>
      <c r="O1554" s="96" t="s">
        <v>1791</v>
      </c>
      <c r="P1554" s="96" t="s">
        <v>1609</v>
      </c>
      <c r="Q1554" s="96" t="s">
        <v>1604</v>
      </c>
      <c r="R1554" s="96" t="s">
        <v>1605</v>
      </c>
    </row>
    <row r="1555" ht="14.25" customHeight="1">
      <c r="A1555" s="96" t="s">
        <v>5369</v>
      </c>
      <c r="D1555" s="96" t="s">
        <v>1350</v>
      </c>
      <c r="E1555" s="96" t="s">
        <v>1561</v>
      </c>
      <c r="F1555" s="96">
        <v>2030.0</v>
      </c>
      <c r="J1555" s="96" t="s">
        <v>1147</v>
      </c>
      <c r="L1555" s="96" t="s">
        <v>41</v>
      </c>
      <c r="M1555" s="96" t="s">
        <v>1147</v>
      </c>
      <c r="O1555" s="96" t="s">
        <v>1791</v>
      </c>
      <c r="P1555" s="96" t="s">
        <v>1609</v>
      </c>
      <c r="Q1555" s="96" t="s">
        <v>1756</v>
      </c>
      <c r="R1555" s="96" t="s">
        <v>1594</v>
      </c>
      <c r="S1555" s="96" t="s">
        <v>5370</v>
      </c>
      <c r="T1555" s="96" t="s">
        <v>1568</v>
      </c>
    </row>
    <row r="1556" ht="14.25" customHeight="1">
      <c r="A1556" s="96" t="s">
        <v>5371</v>
      </c>
      <c r="D1556" s="96" t="s">
        <v>1350</v>
      </c>
      <c r="E1556" s="96" t="s">
        <v>1561</v>
      </c>
      <c r="F1556" s="96">
        <v>2030.0</v>
      </c>
      <c r="J1556" s="96" t="s">
        <v>1147</v>
      </c>
      <c r="L1556" s="96" t="s">
        <v>1562</v>
      </c>
      <c r="M1556" s="96" t="s">
        <v>1147</v>
      </c>
      <c r="O1556" s="96" t="s">
        <v>1584</v>
      </c>
      <c r="P1556" s="96" t="s">
        <v>1564</v>
      </c>
      <c r="Q1556" s="96" t="s">
        <v>2015</v>
      </c>
      <c r="R1556" s="96" t="s">
        <v>1566</v>
      </c>
      <c r="S1556" s="96" t="s">
        <v>5372</v>
      </c>
      <c r="T1556" s="96" t="s">
        <v>1568</v>
      </c>
    </row>
    <row r="1557" ht="14.25" customHeight="1">
      <c r="A1557" s="96" t="s">
        <v>5373</v>
      </c>
      <c r="D1557" s="96" t="s">
        <v>1355</v>
      </c>
      <c r="J1557" s="96" t="s">
        <v>1351</v>
      </c>
      <c r="L1557" s="96" t="s">
        <v>41</v>
      </c>
      <c r="M1557" s="96" t="s">
        <v>1351</v>
      </c>
      <c r="N1557" s="96" t="s">
        <v>1707</v>
      </c>
      <c r="O1557" s="96" t="s">
        <v>1937</v>
      </c>
      <c r="P1557" s="96" t="s">
        <v>1728</v>
      </c>
      <c r="Q1557" s="96" t="s">
        <v>1665</v>
      </c>
      <c r="R1557" s="96" t="s">
        <v>1707</v>
      </c>
    </row>
    <row r="1558" ht="14.25" customHeight="1">
      <c r="A1558" s="96" t="s">
        <v>5374</v>
      </c>
      <c r="B1558" s="96" t="s">
        <v>5375</v>
      </c>
      <c r="C1558" s="96" t="s">
        <v>5376</v>
      </c>
      <c r="D1558" s="96" t="s">
        <v>1355</v>
      </c>
      <c r="J1558" s="96" t="s">
        <v>1147</v>
      </c>
      <c r="L1558" s="96" t="s">
        <v>41</v>
      </c>
      <c r="M1558" s="96" t="s">
        <v>1147</v>
      </c>
      <c r="O1558" s="96" t="s">
        <v>1578</v>
      </c>
      <c r="P1558" s="96" t="s">
        <v>1579</v>
      </c>
      <c r="Q1558" s="96" t="s">
        <v>1604</v>
      </c>
      <c r="R1558" s="96" t="s">
        <v>1656</v>
      </c>
    </row>
    <row r="1559" ht="14.25" customHeight="1">
      <c r="A1559" s="96" t="s">
        <v>5377</v>
      </c>
      <c r="B1559" s="96" t="s">
        <v>5378</v>
      </c>
      <c r="C1559" s="96" t="s">
        <v>5379</v>
      </c>
      <c r="D1559" s="96" t="s">
        <v>1350</v>
      </c>
      <c r="E1559" s="96" t="s">
        <v>1561</v>
      </c>
      <c r="F1559" s="96">
        <v>2031.0</v>
      </c>
      <c r="J1559" s="96" t="s">
        <v>1147</v>
      </c>
      <c r="L1559" s="96" t="s">
        <v>41</v>
      </c>
      <c r="M1559" s="96" t="s">
        <v>1147</v>
      </c>
      <c r="O1559" s="96" t="s">
        <v>2792</v>
      </c>
      <c r="P1559" s="96" t="s">
        <v>1609</v>
      </c>
      <c r="Q1559" s="96" t="s">
        <v>1784</v>
      </c>
      <c r="R1559" s="96" t="s">
        <v>1707</v>
      </c>
      <c r="S1559" s="96" t="s">
        <v>5380</v>
      </c>
      <c r="T1559" s="96" t="s">
        <v>1568</v>
      </c>
    </row>
    <row r="1560" ht="14.25" customHeight="1">
      <c r="A1560" s="96" t="s">
        <v>5381</v>
      </c>
      <c r="D1560" s="96" t="s">
        <v>1355</v>
      </c>
      <c r="J1560" s="96" t="s">
        <v>1147</v>
      </c>
      <c r="L1560" s="96" t="s">
        <v>41</v>
      </c>
      <c r="M1560" s="96" t="s">
        <v>1147</v>
      </c>
      <c r="O1560" s="96" t="s">
        <v>1845</v>
      </c>
      <c r="P1560" s="96" t="s">
        <v>1564</v>
      </c>
      <c r="Q1560" s="96" t="s">
        <v>1610</v>
      </c>
      <c r="R1560" s="96" t="s">
        <v>1586</v>
      </c>
    </row>
    <row r="1561" ht="14.25" customHeight="1">
      <c r="A1561" s="96" t="s">
        <v>5382</v>
      </c>
      <c r="D1561" s="96" t="s">
        <v>1350</v>
      </c>
      <c r="E1561" s="96" t="s">
        <v>1561</v>
      </c>
      <c r="F1561" s="96">
        <v>2028.0</v>
      </c>
      <c r="G1561" s="96" t="s">
        <v>1350</v>
      </c>
      <c r="H1561" s="96" t="s">
        <v>1561</v>
      </c>
      <c r="I1561" s="96">
        <v>2028.0</v>
      </c>
      <c r="J1561" s="96" t="s">
        <v>1351</v>
      </c>
      <c r="K1561" s="96">
        <v>2028.0</v>
      </c>
      <c r="L1561" s="96" t="s">
        <v>1562</v>
      </c>
      <c r="M1561" s="96" t="s">
        <v>1147</v>
      </c>
      <c r="O1561" s="96" t="s">
        <v>1584</v>
      </c>
      <c r="P1561" s="96" t="s">
        <v>1564</v>
      </c>
      <c r="Q1561" s="96" t="s">
        <v>1580</v>
      </c>
      <c r="R1561" s="96" t="s">
        <v>1586</v>
      </c>
      <c r="S1561" s="96" t="s">
        <v>5383</v>
      </c>
      <c r="T1561" s="96" t="s">
        <v>1568</v>
      </c>
    </row>
    <row r="1562" ht="14.25" customHeight="1">
      <c r="A1562" s="96" t="s">
        <v>5384</v>
      </c>
      <c r="B1562" s="96" t="s">
        <v>5385</v>
      </c>
      <c r="C1562" s="96" t="s">
        <v>5386</v>
      </c>
      <c r="D1562" s="96" t="s">
        <v>1355</v>
      </c>
      <c r="J1562" s="96" t="s">
        <v>1147</v>
      </c>
      <c r="L1562" s="96" t="s">
        <v>1629</v>
      </c>
      <c r="M1562" s="96" t="s">
        <v>1147</v>
      </c>
      <c r="O1562" s="96" t="s">
        <v>1571</v>
      </c>
      <c r="P1562" s="96" t="s">
        <v>1572</v>
      </c>
      <c r="Q1562" s="96" t="s">
        <v>1630</v>
      </c>
      <c r="R1562" s="96" t="s">
        <v>5387</v>
      </c>
      <c r="U1562" s="96" t="s">
        <v>1742</v>
      </c>
    </row>
    <row r="1563" ht="14.25" customHeight="1">
      <c r="A1563" s="96" t="s">
        <v>5388</v>
      </c>
      <c r="B1563" s="96" t="s">
        <v>5389</v>
      </c>
      <c r="C1563" s="96" t="s">
        <v>5390</v>
      </c>
      <c r="D1563" s="96" t="s">
        <v>1350</v>
      </c>
      <c r="E1563" s="96" t="s">
        <v>1561</v>
      </c>
      <c r="F1563" s="96">
        <v>2030.0</v>
      </c>
      <c r="J1563" s="96" t="s">
        <v>1147</v>
      </c>
      <c r="L1563" s="96" t="s">
        <v>1629</v>
      </c>
      <c r="M1563" s="96" t="s">
        <v>1147</v>
      </c>
      <c r="O1563" s="96" t="s">
        <v>1845</v>
      </c>
      <c r="P1563" s="96" t="s">
        <v>1564</v>
      </c>
      <c r="Q1563" s="96" t="s">
        <v>1630</v>
      </c>
      <c r="R1563" s="96" t="s">
        <v>1623</v>
      </c>
      <c r="S1563" s="96" t="s">
        <v>5391</v>
      </c>
      <c r="T1563" s="96" t="s">
        <v>1568</v>
      </c>
    </row>
    <row r="1564" ht="14.25" customHeight="1">
      <c r="A1564" s="96" t="s">
        <v>5392</v>
      </c>
      <c r="D1564" s="96" t="s">
        <v>1355</v>
      </c>
      <c r="J1564" s="96" t="s">
        <v>1351</v>
      </c>
      <c r="L1564" s="96" t="s">
        <v>41</v>
      </c>
      <c r="M1564" s="96" t="s">
        <v>1147</v>
      </c>
      <c r="O1564" s="96" t="s">
        <v>1578</v>
      </c>
      <c r="P1564" s="96" t="s">
        <v>1579</v>
      </c>
      <c r="Q1564" s="96" t="s">
        <v>1580</v>
      </c>
      <c r="R1564" s="96" t="s">
        <v>1581</v>
      </c>
    </row>
    <row r="1565" ht="14.25" customHeight="1">
      <c r="A1565" s="96" t="s">
        <v>5393</v>
      </c>
      <c r="D1565" s="96" t="s">
        <v>1350</v>
      </c>
      <c r="E1565" s="96" t="s">
        <v>1561</v>
      </c>
      <c r="F1565" s="96">
        <v>2030.0</v>
      </c>
      <c r="J1565" s="96" t="s">
        <v>1147</v>
      </c>
      <c r="L1565" s="96" t="s">
        <v>1562</v>
      </c>
      <c r="M1565" s="96" t="s">
        <v>1147</v>
      </c>
      <c r="O1565" s="96" t="s">
        <v>1717</v>
      </c>
      <c r="P1565" s="96" t="s">
        <v>1609</v>
      </c>
      <c r="Q1565" s="96" t="s">
        <v>1639</v>
      </c>
      <c r="R1565" s="96" t="s">
        <v>1805</v>
      </c>
      <c r="S1565" s="96" t="s">
        <v>5394</v>
      </c>
      <c r="T1565" s="96" t="s">
        <v>1568</v>
      </c>
    </row>
    <row r="1566" ht="14.25" customHeight="1">
      <c r="A1566" s="96" t="s">
        <v>5395</v>
      </c>
      <c r="B1566" s="96" t="s">
        <v>5396</v>
      </c>
      <c r="C1566" s="96" t="s">
        <v>5397</v>
      </c>
      <c r="D1566" s="96" t="s">
        <v>1350</v>
      </c>
      <c r="E1566" s="96" t="s">
        <v>1570</v>
      </c>
      <c r="F1566" s="96">
        <v>2030.0</v>
      </c>
      <c r="J1566" s="96" t="s">
        <v>1147</v>
      </c>
      <c r="L1566" s="96" t="s">
        <v>41</v>
      </c>
      <c r="M1566" s="96" t="s">
        <v>1147</v>
      </c>
      <c r="O1566" s="96" t="s">
        <v>1578</v>
      </c>
      <c r="P1566" s="96" t="s">
        <v>1579</v>
      </c>
      <c r="Q1566" s="96" t="s">
        <v>1652</v>
      </c>
      <c r="R1566" s="96" t="s">
        <v>2321</v>
      </c>
      <c r="S1566" s="96" t="s">
        <v>5398</v>
      </c>
      <c r="T1566" s="96" t="s">
        <v>1576</v>
      </c>
    </row>
    <row r="1567" ht="14.25" customHeight="1">
      <c r="A1567" s="96" t="s">
        <v>5399</v>
      </c>
      <c r="B1567" s="96" t="s">
        <v>5400</v>
      </c>
      <c r="C1567" s="96" t="s">
        <v>5401</v>
      </c>
      <c r="D1567" s="96" t="s">
        <v>1372</v>
      </c>
      <c r="J1567" s="96" t="s">
        <v>1351</v>
      </c>
      <c r="L1567" s="96" t="s">
        <v>41</v>
      </c>
      <c r="M1567" s="96" t="s">
        <v>1351</v>
      </c>
      <c r="N1567" s="96" t="s">
        <v>2098</v>
      </c>
      <c r="O1567" s="96" t="s">
        <v>1584</v>
      </c>
      <c r="P1567" s="96" t="s">
        <v>1564</v>
      </c>
      <c r="Q1567" s="96" t="s">
        <v>1585</v>
      </c>
      <c r="R1567" s="96" t="s">
        <v>2098</v>
      </c>
    </row>
    <row r="1568" ht="14.25" customHeight="1">
      <c r="A1568" s="96" t="s">
        <v>5402</v>
      </c>
      <c r="D1568" s="96" t="s">
        <v>1355</v>
      </c>
      <c r="J1568" s="96" t="s">
        <v>1351</v>
      </c>
      <c r="L1568" s="96" t="s">
        <v>41</v>
      </c>
      <c r="M1568" s="96" t="s">
        <v>1351</v>
      </c>
      <c r="N1568" s="96" t="s">
        <v>2363</v>
      </c>
      <c r="O1568" s="96" t="s">
        <v>1893</v>
      </c>
      <c r="P1568" s="96" t="s">
        <v>1603</v>
      </c>
      <c r="Q1568" s="96" t="s">
        <v>1580</v>
      </c>
      <c r="R1568" s="96" t="s">
        <v>2363</v>
      </c>
      <c r="U1568" s="96" t="s">
        <v>1701</v>
      </c>
    </row>
    <row r="1569" ht="14.25" customHeight="1">
      <c r="A1569" s="96" t="s">
        <v>5403</v>
      </c>
      <c r="B1569" s="96" t="s">
        <v>5404</v>
      </c>
      <c r="C1569" s="96" t="s">
        <v>5405</v>
      </c>
      <c r="D1569" s="96" t="s">
        <v>1350</v>
      </c>
      <c r="E1569" s="96" t="s">
        <v>1561</v>
      </c>
      <c r="F1569" s="96" t="s">
        <v>1663</v>
      </c>
      <c r="J1569" s="96" t="s">
        <v>1147</v>
      </c>
      <c r="L1569" s="96" t="s">
        <v>41</v>
      </c>
      <c r="M1569" s="96" t="s">
        <v>1147</v>
      </c>
      <c r="O1569" s="96" t="s">
        <v>1797</v>
      </c>
      <c r="P1569" s="96" t="s">
        <v>1564</v>
      </c>
      <c r="Q1569" s="96" t="s">
        <v>1675</v>
      </c>
      <c r="R1569" s="96" t="s">
        <v>1619</v>
      </c>
      <c r="S1569" s="96" t="s">
        <v>5406</v>
      </c>
      <c r="T1569" s="96" t="s">
        <v>1568</v>
      </c>
    </row>
    <row r="1570" ht="14.25" customHeight="1">
      <c r="A1570" s="96" t="s">
        <v>5407</v>
      </c>
      <c r="C1570" s="96" t="s">
        <v>5408</v>
      </c>
      <c r="D1570" s="96" t="s">
        <v>1350</v>
      </c>
      <c r="E1570" s="96" t="s">
        <v>1561</v>
      </c>
      <c r="F1570" s="96">
        <v>2030.0</v>
      </c>
      <c r="J1570" s="96" t="s">
        <v>1147</v>
      </c>
      <c r="L1570" s="96" t="s">
        <v>41</v>
      </c>
      <c r="M1570" s="96" t="s">
        <v>1147</v>
      </c>
      <c r="O1570" s="96" t="s">
        <v>1703</v>
      </c>
      <c r="P1570" s="96" t="s">
        <v>1564</v>
      </c>
      <c r="Q1570" s="96" t="s">
        <v>1655</v>
      </c>
      <c r="R1570" s="96" t="s">
        <v>1637</v>
      </c>
      <c r="S1570" s="96" t="s">
        <v>5409</v>
      </c>
      <c r="T1570" s="96" t="s">
        <v>1568</v>
      </c>
    </row>
    <row r="1571" ht="14.25" customHeight="1">
      <c r="A1571" s="96" t="s">
        <v>5410</v>
      </c>
      <c r="B1571" s="96" t="s">
        <v>5411</v>
      </c>
      <c r="C1571" s="96" t="s">
        <v>5412</v>
      </c>
      <c r="D1571" s="96" t="s">
        <v>1355</v>
      </c>
      <c r="J1571" s="96" t="s">
        <v>1351</v>
      </c>
      <c r="L1571" s="96" t="s">
        <v>41</v>
      </c>
      <c r="M1571" s="96" t="s">
        <v>1351</v>
      </c>
      <c r="N1571" s="96" t="s">
        <v>2023</v>
      </c>
      <c r="O1571" s="96" t="s">
        <v>1857</v>
      </c>
      <c r="P1571" s="96" t="s">
        <v>1609</v>
      </c>
      <c r="Q1571" s="96" t="s">
        <v>1800</v>
      </c>
      <c r="R1571" s="96" t="s">
        <v>2023</v>
      </c>
    </row>
    <row r="1572" ht="14.25" customHeight="1">
      <c r="A1572" s="96" t="s">
        <v>5413</v>
      </c>
      <c r="B1572" s="96" t="s">
        <v>5414</v>
      </c>
      <c r="C1572" s="96" t="s">
        <v>5415</v>
      </c>
      <c r="D1572" s="96" t="s">
        <v>1350</v>
      </c>
      <c r="E1572" s="96" t="s">
        <v>1570</v>
      </c>
      <c r="F1572" s="96">
        <v>2030.0</v>
      </c>
      <c r="J1572" s="96" t="s">
        <v>1147</v>
      </c>
      <c r="L1572" s="96" t="s">
        <v>41</v>
      </c>
      <c r="M1572" s="96" t="s">
        <v>1351</v>
      </c>
      <c r="N1572" s="96" t="s">
        <v>1746</v>
      </c>
      <c r="O1572" s="96" t="s">
        <v>1937</v>
      </c>
      <c r="P1572" s="96" t="s">
        <v>1728</v>
      </c>
      <c r="Q1572" s="96" t="s">
        <v>1886</v>
      </c>
      <c r="R1572" s="96" t="s">
        <v>1926</v>
      </c>
      <c r="S1572" s="96" t="s">
        <v>5416</v>
      </c>
      <c r="T1572" s="96" t="s">
        <v>1576</v>
      </c>
    </row>
    <row r="1573" ht="14.25" customHeight="1">
      <c r="A1573" s="96" t="s">
        <v>5417</v>
      </c>
      <c r="B1573" s="96" t="s">
        <v>5418</v>
      </c>
      <c r="C1573" s="96" t="s">
        <v>5419</v>
      </c>
      <c r="D1573" s="96" t="s">
        <v>1355</v>
      </c>
      <c r="J1573" s="96" t="s">
        <v>1351</v>
      </c>
      <c r="L1573" s="96" t="s">
        <v>41</v>
      </c>
      <c r="M1573" s="96" t="s">
        <v>1351</v>
      </c>
      <c r="N1573" s="96" t="s">
        <v>1673</v>
      </c>
      <c r="O1573" s="96" t="s">
        <v>1937</v>
      </c>
      <c r="P1573" s="96" t="s">
        <v>1728</v>
      </c>
      <c r="Q1573" s="96" t="s">
        <v>1665</v>
      </c>
      <c r="R1573" s="96" t="s">
        <v>1673</v>
      </c>
    </row>
    <row r="1574" ht="14.25" customHeight="1">
      <c r="A1574" s="96" t="s">
        <v>5420</v>
      </c>
      <c r="B1574" s="96" t="s">
        <v>5421</v>
      </c>
      <c r="C1574" s="96" t="s">
        <v>5422</v>
      </c>
      <c r="D1574" s="96" t="s">
        <v>1355</v>
      </c>
      <c r="J1574" s="96" t="s">
        <v>1147</v>
      </c>
      <c r="L1574" s="96" t="s">
        <v>41</v>
      </c>
      <c r="M1574" s="96" t="s">
        <v>1351</v>
      </c>
      <c r="N1574" s="96" t="s">
        <v>1619</v>
      </c>
      <c r="O1574" s="96" t="s">
        <v>1937</v>
      </c>
      <c r="P1574" s="96" t="s">
        <v>1728</v>
      </c>
      <c r="Q1574" s="96" t="s">
        <v>1665</v>
      </c>
      <c r="R1574" s="96" t="s">
        <v>1619</v>
      </c>
    </row>
    <row r="1575" ht="14.25" customHeight="1">
      <c r="A1575" s="96" t="s">
        <v>5423</v>
      </c>
      <c r="D1575" s="96" t="s">
        <v>1372</v>
      </c>
      <c r="J1575" s="96" t="s">
        <v>1147</v>
      </c>
      <c r="L1575" s="96" t="s">
        <v>41</v>
      </c>
      <c r="M1575" s="96" t="s">
        <v>1147</v>
      </c>
      <c r="O1575" s="96" t="s">
        <v>2126</v>
      </c>
      <c r="P1575" s="96" t="s">
        <v>1728</v>
      </c>
      <c r="Q1575" s="96" t="s">
        <v>4200</v>
      </c>
      <c r="R1575" s="96" t="s">
        <v>1574</v>
      </c>
    </row>
    <row r="1576" ht="14.25" customHeight="1">
      <c r="A1576" s="96" t="s">
        <v>5424</v>
      </c>
      <c r="D1576" s="96" t="s">
        <v>1372</v>
      </c>
      <c r="J1576" s="96" t="s">
        <v>1351</v>
      </c>
      <c r="L1576" s="96" t="s">
        <v>41</v>
      </c>
      <c r="M1576" s="96" t="s">
        <v>1351</v>
      </c>
      <c r="N1576" s="96" t="s">
        <v>1621</v>
      </c>
      <c r="O1576" s="96" t="s">
        <v>1647</v>
      </c>
      <c r="P1576" s="96" t="s">
        <v>1564</v>
      </c>
      <c r="Q1576" s="96" t="s">
        <v>1897</v>
      </c>
      <c r="R1576" s="96" t="s">
        <v>1621</v>
      </c>
    </row>
    <row r="1577" ht="14.25" customHeight="1">
      <c r="A1577" s="96" t="s">
        <v>5425</v>
      </c>
      <c r="B1577" s="96" t="s">
        <v>5426</v>
      </c>
      <c r="C1577" s="96" t="s">
        <v>5427</v>
      </c>
      <c r="D1577" s="96" t="s">
        <v>1350</v>
      </c>
      <c r="E1577" s="96" t="s">
        <v>1561</v>
      </c>
      <c r="F1577" s="96">
        <v>2030.0</v>
      </c>
      <c r="J1577" s="96" t="s">
        <v>1147</v>
      </c>
      <c r="L1577" s="96" t="s">
        <v>41</v>
      </c>
      <c r="M1577" s="96" t="s">
        <v>1351</v>
      </c>
      <c r="O1577" s="96" t="s">
        <v>1584</v>
      </c>
      <c r="P1577" s="96" t="s">
        <v>1564</v>
      </c>
      <c r="Q1577" s="96" t="s">
        <v>1897</v>
      </c>
      <c r="R1577" s="96" t="s">
        <v>1621</v>
      </c>
      <c r="S1577" s="96" t="s">
        <v>5428</v>
      </c>
      <c r="T1577" s="96" t="s">
        <v>1568</v>
      </c>
    </row>
    <row r="1578" ht="14.25" customHeight="1">
      <c r="A1578" s="96" t="s">
        <v>5429</v>
      </c>
      <c r="B1578" s="96" t="s">
        <v>5430</v>
      </c>
      <c r="C1578" s="96" t="s">
        <v>5427</v>
      </c>
      <c r="D1578" s="96" t="s">
        <v>1350</v>
      </c>
      <c r="E1578" s="96" t="s">
        <v>1561</v>
      </c>
      <c r="F1578" s="96" t="s">
        <v>5431</v>
      </c>
      <c r="J1578" s="96" t="s">
        <v>1351</v>
      </c>
      <c r="L1578" s="96" t="s">
        <v>41</v>
      </c>
      <c r="M1578" s="96" t="s">
        <v>1351</v>
      </c>
      <c r="N1578" s="96" t="s">
        <v>1846</v>
      </c>
      <c r="O1578" s="96" t="s">
        <v>1584</v>
      </c>
      <c r="P1578" s="96" t="s">
        <v>1564</v>
      </c>
      <c r="Q1578" s="96" t="s">
        <v>1897</v>
      </c>
      <c r="R1578" s="96" t="s">
        <v>1621</v>
      </c>
      <c r="S1578" s="96" t="s">
        <v>5432</v>
      </c>
      <c r="T1578" s="96" t="s">
        <v>1568</v>
      </c>
    </row>
    <row r="1579" ht="14.25" customHeight="1">
      <c r="A1579" s="96" t="s">
        <v>5433</v>
      </c>
      <c r="D1579" s="96" t="s">
        <v>1355</v>
      </c>
      <c r="J1579" s="96" t="s">
        <v>1147</v>
      </c>
      <c r="L1579" s="96" t="s">
        <v>41</v>
      </c>
      <c r="M1579" s="96" t="s">
        <v>1147</v>
      </c>
      <c r="O1579" s="96" t="s">
        <v>1647</v>
      </c>
      <c r="P1579" s="96" t="s">
        <v>1564</v>
      </c>
      <c r="Q1579" s="96" t="s">
        <v>1590</v>
      </c>
      <c r="R1579" s="96" t="s">
        <v>1594</v>
      </c>
    </row>
    <row r="1580" ht="14.25" customHeight="1">
      <c r="A1580" s="96" t="s">
        <v>5434</v>
      </c>
      <c r="D1580" s="96" t="s">
        <v>1350</v>
      </c>
      <c r="E1580" s="96" t="s">
        <v>1561</v>
      </c>
      <c r="F1580" s="96">
        <v>2030.0</v>
      </c>
      <c r="J1580" s="96" t="s">
        <v>1147</v>
      </c>
      <c r="L1580" s="96" t="s">
        <v>1562</v>
      </c>
      <c r="M1580" s="96" t="s">
        <v>1147</v>
      </c>
      <c r="O1580" s="96" t="s">
        <v>1741</v>
      </c>
      <c r="P1580" s="96" t="s">
        <v>1564</v>
      </c>
      <c r="Q1580" s="96" t="s">
        <v>1754</v>
      </c>
      <c r="R1580" s="96" t="s">
        <v>1676</v>
      </c>
      <c r="S1580" s="96" t="s">
        <v>5435</v>
      </c>
      <c r="T1580" s="96" t="s">
        <v>1568</v>
      </c>
    </row>
    <row r="1581" ht="14.25" customHeight="1">
      <c r="A1581" s="96" t="s">
        <v>5436</v>
      </c>
      <c r="D1581" s="96" t="s">
        <v>1355</v>
      </c>
      <c r="J1581" s="96" t="s">
        <v>1147</v>
      </c>
      <c r="L1581" s="96" t="s">
        <v>41</v>
      </c>
      <c r="M1581" s="96" t="s">
        <v>1147</v>
      </c>
      <c r="O1581" s="96" t="s">
        <v>1845</v>
      </c>
      <c r="P1581" s="96" t="s">
        <v>1564</v>
      </c>
      <c r="Q1581" s="96" t="s">
        <v>1593</v>
      </c>
      <c r="R1581" s="96" t="s">
        <v>1605</v>
      </c>
    </row>
    <row r="1582" ht="14.25" customHeight="1">
      <c r="A1582" s="96" t="s">
        <v>5437</v>
      </c>
      <c r="B1582" s="96" t="s">
        <v>5438</v>
      </c>
      <c r="C1582" s="96" t="s">
        <v>5439</v>
      </c>
      <c r="D1582" s="96" t="s">
        <v>1350</v>
      </c>
      <c r="E1582" s="96" t="s">
        <v>1561</v>
      </c>
      <c r="F1582" s="96">
        <v>2032.0</v>
      </c>
      <c r="G1582" s="96" t="s">
        <v>1350</v>
      </c>
      <c r="H1582" s="96" t="s">
        <v>1561</v>
      </c>
      <c r="I1582" s="96">
        <v>2040.0</v>
      </c>
      <c r="J1582" s="96" t="s">
        <v>1351</v>
      </c>
      <c r="K1582" s="96">
        <v>2040.0</v>
      </c>
      <c r="L1582" s="96" t="s">
        <v>41</v>
      </c>
      <c r="M1582" s="96" t="s">
        <v>1351</v>
      </c>
      <c r="N1582" s="96" t="s">
        <v>1903</v>
      </c>
      <c r="O1582" s="96" t="s">
        <v>1584</v>
      </c>
      <c r="P1582" s="96" t="s">
        <v>1564</v>
      </c>
      <c r="Q1582" s="96" t="s">
        <v>1610</v>
      </c>
      <c r="R1582" s="96" t="s">
        <v>1586</v>
      </c>
      <c r="S1582" s="96" t="s">
        <v>5440</v>
      </c>
      <c r="T1582" s="96" t="s">
        <v>1568</v>
      </c>
    </row>
    <row r="1583" ht="14.25" customHeight="1">
      <c r="A1583" s="96" t="s">
        <v>5441</v>
      </c>
      <c r="D1583" s="96" t="s">
        <v>1350</v>
      </c>
      <c r="E1583" s="96" t="s">
        <v>1561</v>
      </c>
      <c r="F1583" s="96">
        <v>2030.0</v>
      </c>
      <c r="J1583" s="96" t="s">
        <v>1147</v>
      </c>
      <c r="L1583" s="96" t="s">
        <v>1562</v>
      </c>
      <c r="M1583" s="96" t="s">
        <v>1147</v>
      </c>
      <c r="O1583" s="96" t="s">
        <v>1614</v>
      </c>
      <c r="P1583" s="96" t="s">
        <v>1609</v>
      </c>
      <c r="Q1583" s="96" t="s">
        <v>1610</v>
      </c>
      <c r="R1583" s="96" t="s">
        <v>1631</v>
      </c>
      <c r="S1583" s="96" t="s">
        <v>5442</v>
      </c>
      <c r="T1583" s="96" t="s">
        <v>1568</v>
      </c>
    </row>
    <row r="1584" ht="14.25" customHeight="1">
      <c r="A1584" s="96" t="s">
        <v>5443</v>
      </c>
      <c r="B1584" s="96" t="s">
        <v>5444</v>
      </c>
      <c r="D1584" s="96" t="s">
        <v>1355</v>
      </c>
      <c r="J1584" s="96" t="s">
        <v>1351</v>
      </c>
      <c r="L1584" s="96" t="s">
        <v>41</v>
      </c>
      <c r="M1584" s="96" t="s">
        <v>1147</v>
      </c>
      <c r="O1584" s="96" t="s">
        <v>1893</v>
      </c>
      <c r="P1584" s="96" t="s">
        <v>1603</v>
      </c>
      <c r="Q1584" s="96" t="s">
        <v>2352</v>
      </c>
      <c r="R1584" s="96" t="s">
        <v>1637</v>
      </c>
    </row>
    <row r="1585" ht="14.25" customHeight="1">
      <c r="A1585" s="96" t="s">
        <v>5445</v>
      </c>
      <c r="B1585" s="96" t="s">
        <v>5446</v>
      </c>
      <c r="C1585" s="96" t="s">
        <v>5447</v>
      </c>
      <c r="D1585" s="96" t="s">
        <v>1350</v>
      </c>
      <c r="E1585" s="96" t="s">
        <v>1561</v>
      </c>
      <c r="F1585" s="96" t="s">
        <v>1628</v>
      </c>
      <c r="J1585" s="96" t="s">
        <v>1147</v>
      </c>
      <c r="L1585" s="96" t="s">
        <v>41</v>
      </c>
      <c r="M1585" s="96" t="s">
        <v>1147</v>
      </c>
      <c r="O1585" s="96" t="s">
        <v>1717</v>
      </c>
      <c r="P1585" s="96" t="s">
        <v>1609</v>
      </c>
      <c r="Q1585" s="96" t="s">
        <v>1639</v>
      </c>
      <c r="R1585" s="96" t="s">
        <v>1637</v>
      </c>
      <c r="S1585" s="96" t="s">
        <v>5448</v>
      </c>
      <c r="T1585" s="96" t="s">
        <v>1568</v>
      </c>
    </row>
    <row r="1586" ht="14.25" customHeight="1">
      <c r="A1586" s="96" t="s">
        <v>5449</v>
      </c>
      <c r="B1586" s="96" t="s">
        <v>5450</v>
      </c>
      <c r="D1586" s="96" t="s">
        <v>1355</v>
      </c>
      <c r="J1586" s="96" t="s">
        <v>1351</v>
      </c>
      <c r="L1586" s="96" t="s">
        <v>41</v>
      </c>
      <c r="M1586" s="96" t="s">
        <v>1351</v>
      </c>
      <c r="N1586" s="96" t="s">
        <v>1623</v>
      </c>
      <c r="O1586" s="96" t="s">
        <v>1602</v>
      </c>
      <c r="P1586" s="96" t="s">
        <v>1603</v>
      </c>
      <c r="Q1586" s="96" t="s">
        <v>1590</v>
      </c>
      <c r="R1586" s="96" t="s">
        <v>1623</v>
      </c>
    </row>
    <row r="1587" ht="14.25" customHeight="1">
      <c r="A1587" s="96" t="s">
        <v>5451</v>
      </c>
      <c r="C1587" s="96" t="s">
        <v>5452</v>
      </c>
      <c r="D1587" s="96" t="s">
        <v>1355</v>
      </c>
      <c r="J1587" s="96" t="s">
        <v>1351</v>
      </c>
      <c r="L1587" s="96" t="s">
        <v>41</v>
      </c>
      <c r="M1587" s="96" t="s">
        <v>1147</v>
      </c>
      <c r="O1587" s="96" t="s">
        <v>1563</v>
      </c>
      <c r="P1587" s="96" t="s">
        <v>1564</v>
      </c>
      <c r="Q1587" s="96" t="s">
        <v>1897</v>
      </c>
      <c r="R1587" s="96" t="s">
        <v>1676</v>
      </c>
    </row>
    <row r="1588" ht="14.25" customHeight="1">
      <c r="A1588" s="96" t="s">
        <v>5453</v>
      </c>
      <c r="B1588" s="96" t="s">
        <v>5454</v>
      </c>
      <c r="C1588" s="96" t="s">
        <v>5455</v>
      </c>
      <c r="D1588" s="96" t="s">
        <v>1350</v>
      </c>
      <c r="E1588" s="96" t="s">
        <v>1570</v>
      </c>
      <c r="F1588" s="96">
        <v>2030.0</v>
      </c>
      <c r="J1588" s="96" t="s">
        <v>1147</v>
      </c>
      <c r="L1588" s="96" t="s">
        <v>41</v>
      </c>
      <c r="M1588" s="96" t="s">
        <v>1147</v>
      </c>
      <c r="O1588" s="96" t="s">
        <v>1578</v>
      </c>
      <c r="P1588" s="96" t="s">
        <v>1579</v>
      </c>
      <c r="Q1588" s="96" t="s">
        <v>1590</v>
      </c>
      <c r="R1588" s="96" t="s">
        <v>5456</v>
      </c>
      <c r="S1588" s="96" t="s">
        <v>5457</v>
      </c>
      <c r="T1588" s="96" t="s">
        <v>1576</v>
      </c>
    </row>
    <row r="1589" ht="14.25" customHeight="1">
      <c r="A1589" s="96" t="s">
        <v>5458</v>
      </c>
      <c r="B1589" s="96" t="s">
        <v>5459</v>
      </c>
      <c r="D1589" s="96" t="s">
        <v>1350</v>
      </c>
      <c r="E1589" s="96" t="s">
        <v>1561</v>
      </c>
      <c r="F1589" s="96">
        <v>2030.0</v>
      </c>
      <c r="J1589" s="96" t="s">
        <v>1351</v>
      </c>
      <c r="L1589" s="96" t="s">
        <v>41</v>
      </c>
      <c r="M1589" s="96" t="s">
        <v>1351</v>
      </c>
      <c r="N1589" s="96" t="s">
        <v>1597</v>
      </c>
      <c r="O1589" s="96" t="s">
        <v>1578</v>
      </c>
      <c r="P1589" s="96" t="s">
        <v>1579</v>
      </c>
      <c r="Q1589" s="96" t="s">
        <v>1610</v>
      </c>
      <c r="R1589" s="96" t="s">
        <v>1581</v>
      </c>
      <c r="S1589" s="96" t="s">
        <v>5460</v>
      </c>
      <c r="T1589" s="96" t="s">
        <v>1568</v>
      </c>
    </row>
    <row r="1590" ht="14.25" customHeight="1">
      <c r="A1590" s="96" t="s">
        <v>5461</v>
      </c>
      <c r="D1590" s="96" t="s">
        <v>1350</v>
      </c>
      <c r="E1590" s="96" t="s">
        <v>1561</v>
      </c>
      <c r="F1590" s="96">
        <v>2030.0</v>
      </c>
      <c r="G1590" s="96" t="s">
        <v>1350</v>
      </c>
      <c r="H1590" s="96" t="s">
        <v>1561</v>
      </c>
      <c r="I1590" s="96">
        <v>2050.0</v>
      </c>
      <c r="J1590" s="96" t="s">
        <v>1351</v>
      </c>
      <c r="K1590" s="96">
        <v>2050.0</v>
      </c>
      <c r="L1590" s="96" t="s">
        <v>1562</v>
      </c>
      <c r="M1590" s="96" t="s">
        <v>1147</v>
      </c>
      <c r="O1590" s="96" t="s">
        <v>2194</v>
      </c>
      <c r="P1590" s="96" t="s">
        <v>1609</v>
      </c>
      <c r="Q1590" s="96" t="s">
        <v>1585</v>
      </c>
      <c r="R1590" s="96" t="s">
        <v>1594</v>
      </c>
      <c r="S1590" s="96" t="s">
        <v>5462</v>
      </c>
      <c r="T1590" s="96" t="s">
        <v>1568</v>
      </c>
    </row>
    <row r="1591" ht="14.25" customHeight="1">
      <c r="A1591" s="96" t="s">
        <v>5463</v>
      </c>
      <c r="D1591" s="96" t="s">
        <v>1350</v>
      </c>
      <c r="E1591" s="96" t="s">
        <v>1561</v>
      </c>
      <c r="F1591" s="96">
        <v>2030.0</v>
      </c>
      <c r="G1591" s="96" t="s">
        <v>1350</v>
      </c>
      <c r="H1591" s="96" t="s">
        <v>1561</v>
      </c>
      <c r="I1591" s="96">
        <v>2050.0</v>
      </c>
      <c r="J1591" s="96" t="s">
        <v>1351</v>
      </c>
      <c r="K1591" s="96">
        <v>2050.0</v>
      </c>
      <c r="L1591" s="96" t="s">
        <v>1562</v>
      </c>
      <c r="M1591" s="96" t="s">
        <v>1147</v>
      </c>
      <c r="O1591" s="96" t="s">
        <v>1614</v>
      </c>
      <c r="P1591" s="96" t="s">
        <v>1609</v>
      </c>
      <c r="Q1591" s="96" t="s">
        <v>2223</v>
      </c>
      <c r="R1591" s="96" t="s">
        <v>1586</v>
      </c>
      <c r="S1591" s="96" t="s">
        <v>5464</v>
      </c>
      <c r="T1591" s="96" t="s">
        <v>1568</v>
      </c>
    </row>
    <row r="1592" ht="14.25" customHeight="1">
      <c r="A1592" s="96" t="s">
        <v>5465</v>
      </c>
      <c r="D1592" s="96" t="s">
        <v>1350</v>
      </c>
      <c r="E1592" s="96" t="s">
        <v>1561</v>
      </c>
      <c r="F1592" s="96">
        <v>2030.0</v>
      </c>
      <c r="J1592" s="96" t="s">
        <v>1147</v>
      </c>
      <c r="L1592" s="96" t="s">
        <v>1562</v>
      </c>
      <c r="M1592" s="96" t="s">
        <v>1147</v>
      </c>
      <c r="O1592" s="96" t="s">
        <v>1684</v>
      </c>
      <c r="P1592" s="96" t="s">
        <v>1564</v>
      </c>
      <c r="Q1592" s="96" t="s">
        <v>1675</v>
      </c>
      <c r="R1592" s="96" t="s">
        <v>1644</v>
      </c>
      <c r="S1592" s="96" t="s">
        <v>5466</v>
      </c>
      <c r="T1592" s="96" t="s">
        <v>1568</v>
      </c>
    </row>
    <row r="1593" ht="14.25" customHeight="1">
      <c r="A1593" s="96" t="s">
        <v>5467</v>
      </c>
      <c r="D1593" s="96" t="s">
        <v>1350</v>
      </c>
      <c r="E1593" s="96" t="s">
        <v>1561</v>
      </c>
      <c r="F1593" s="96">
        <v>2030.0</v>
      </c>
      <c r="J1593" s="96" t="s">
        <v>1147</v>
      </c>
      <c r="L1593" s="96" t="s">
        <v>1562</v>
      </c>
      <c r="M1593" s="96" t="s">
        <v>1147</v>
      </c>
      <c r="O1593" s="96" t="s">
        <v>1684</v>
      </c>
      <c r="P1593" s="96" t="s">
        <v>1564</v>
      </c>
      <c r="Q1593" s="96" t="s">
        <v>1675</v>
      </c>
      <c r="R1593" s="96" t="s">
        <v>1615</v>
      </c>
      <c r="S1593" s="96" t="s">
        <v>5468</v>
      </c>
      <c r="T1593" s="96" t="s">
        <v>1568</v>
      </c>
    </row>
    <row r="1594" ht="14.25" customHeight="1">
      <c r="A1594" s="96" t="s">
        <v>5469</v>
      </c>
      <c r="D1594" s="96" t="s">
        <v>1350</v>
      </c>
      <c r="E1594" s="96" t="s">
        <v>1561</v>
      </c>
      <c r="F1594" s="96">
        <v>2030.0</v>
      </c>
      <c r="J1594" s="96" t="s">
        <v>1147</v>
      </c>
      <c r="L1594" s="96" t="s">
        <v>1562</v>
      </c>
      <c r="M1594" s="96" t="s">
        <v>1147</v>
      </c>
      <c r="O1594" s="96" t="s">
        <v>1684</v>
      </c>
      <c r="P1594" s="96" t="s">
        <v>1564</v>
      </c>
      <c r="Q1594" s="96" t="s">
        <v>1675</v>
      </c>
      <c r="R1594" s="96" t="s">
        <v>1699</v>
      </c>
      <c r="S1594" s="96" t="s">
        <v>5470</v>
      </c>
      <c r="T1594" s="96" t="s">
        <v>1568</v>
      </c>
    </row>
    <row r="1595" ht="14.25" customHeight="1">
      <c r="A1595" s="96" t="s">
        <v>5471</v>
      </c>
      <c r="B1595" s="96" t="s">
        <v>5472</v>
      </c>
      <c r="C1595" s="96" t="s">
        <v>5473</v>
      </c>
      <c r="D1595" s="96" t="s">
        <v>1350</v>
      </c>
      <c r="E1595" s="96" t="s">
        <v>1561</v>
      </c>
      <c r="F1595" s="96">
        <v>2030.0</v>
      </c>
      <c r="J1595" s="96" t="s">
        <v>1351</v>
      </c>
      <c r="L1595" s="96" t="s">
        <v>41</v>
      </c>
      <c r="M1595" s="96" t="s">
        <v>1351</v>
      </c>
      <c r="N1595" s="96" t="s">
        <v>1890</v>
      </c>
      <c r="O1595" s="96" t="s">
        <v>1925</v>
      </c>
      <c r="P1595" s="96" t="s">
        <v>1728</v>
      </c>
      <c r="Q1595" s="96" t="s">
        <v>1590</v>
      </c>
      <c r="R1595" s="96" t="s">
        <v>1850</v>
      </c>
      <c r="S1595" s="96" t="s">
        <v>5474</v>
      </c>
      <c r="T1595" s="96" t="s">
        <v>1568</v>
      </c>
    </row>
    <row r="1596" ht="14.25" customHeight="1">
      <c r="A1596" s="96" t="s">
        <v>5475</v>
      </c>
      <c r="D1596" s="96" t="s">
        <v>1355</v>
      </c>
      <c r="J1596" s="96" t="s">
        <v>1147</v>
      </c>
      <c r="L1596" s="96" t="s">
        <v>41</v>
      </c>
      <c r="M1596" s="96" t="s">
        <v>1351</v>
      </c>
      <c r="N1596" s="96" t="s">
        <v>1863</v>
      </c>
      <c r="O1596" s="96" t="s">
        <v>1578</v>
      </c>
      <c r="P1596" s="96" t="s">
        <v>1579</v>
      </c>
      <c r="Q1596" s="96" t="s">
        <v>1565</v>
      </c>
      <c r="R1596" s="96" t="s">
        <v>1863</v>
      </c>
    </row>
    <row r="1597" ht="14.25" customHeight="1">
      <c r="A1597" s="96" t="s">
        <v>5476</v>
      </c>
      <c r="D1597" s="96" t="s">
        <v>1350</v>
      </c>
      <c r="E1597" s="96" t="s">
        <v>1561</v>
      </c>
      <c r="F1597" s="96">
        <v>2030.0</v>
      </c>
      <c r="J1597" s="96" t="s">
        <v>1147</v>
      </c>
      <c r="L1597" s="96" t="s">
        <v>1562</v>
      </c>
      <c r="M1597" s="96" t="s">
        <v>1147</v>
      </c>
      <c r="O1597" s="96" t="s">
        <v>1578</v>
      </c>
      <c r="P1597" s="96" t="s">
        <v>1579</v>
      </c>
      <c r="Q1597" s="96" t="s">
        <v>1610</v>
      </c>
      <c r="R1597" s="96" t="s">
        <v>1644</v>
      </c>
      <c r="S1597" s="96" t="s">
        <v>5477</v>
      </c>
      <c r="T1597" s="96" t="s">
        <v>1568</v>
      </c>
    </row>
    <row r="1598" ht="14.25" customHeight="1">
      <c r="A1598" s="96" t="s">
        <v>5478</v>
      </c>
      <c r="B1598" s="96" t="s">
        <v>5479</v>
      </c>
      <c r="C1598" s="96" t="s">
        <v>5480</v>
      </c>
      <c r="D1598" s="96" t="s">
        <v>1355</v>
      </c>
      <c r="J1598" s="96" t="s">
        <v>1147</v>
      </c>
      <c r="L1598" s="96" t="s">
        <v>41</v>
      </c>
      <c r="M1598" s="96" t="s">
        <v>1147</v>
      </c>
      <c r="O1598" s="96" t="s">
        <v>1578</v>
      </c>
      <c r="P1598" s="96" t="s">
        <v>1579</v>
      </c>
      <c r="Q1598" s="96" t="s">
        <v>1580</v>
      </c>
      <c r="R1598" s="96" t="s">
        <v>1699</v>
      </c>
    </row>
    <row r="1599" ht="14.25" customHeight="1">
      <c r="A1599" s="96" t="s">
        <v>5481</v>
      </c>
      <c r="D1599" s="96" t="s">
        <v>1350</v>
      </c>
      <c r="E1599" s="96" t="s">
        <v>1561</v>
      </c>
      <c r="F1599" s="96">
        <v>2030.0</v>
      </c>
      <c r="J1599" s="96" t="s">
        <v>1147</v>
      </c>
      <c r="L1599" s="96" t="s">
        <v>1562</v>
      </c>
      <c r="M1599" s="96" t="s">
        <v>1147</v>
      </c>
      <c r="O1599" s="96" t="s">
        <v>1578</v>
      </c>
      <c r="P1599" s="96" t="s">
        <v>1579</v>
      </c>
      <c r="Q1599" s="96" t="s">
        <v>1800</v>
      </c>
      <c r="R1599" s="96" t="s">
        <v>1673</v>
      </c>
      <c r="S1599" s="96" t="s">
        <v>5482</v>
      </c>
      <c r="T1599" s="96" t="s">
        <v>1568</v>
      </c>
    </row>
    <row r="1600" ht="14.25" customHeight="1">
      <c r="A1600" s="96" t="s">
        <v>5483</v>
      </c>
      <c r="C1600" s="96" t="s">
        <v>5484</v>
      </c>
      <c r="D1600" s="96" t="s">
        <v>1350</v>
      </c>
      <c r="E1600" s="96" t="s">
        <v>1561</v>
      </c>
      <c r="F1600" s="96">
        <v>2027.0</v>
      </c>
      <c r="J1600" s="96" t="s">
        <v>1351</v>
      </c>
      <c r="L1600" s="96" t="s">
        <v>41</v>
      </c>
      <c r="M1600" s="96" t="s">
        <v>1351</v>
      </c>
      <c r="N1600" s="96" t="s">
        <v>1882</v>
      </c>
      <c r="O1600" s="96" t="s">
        <v>1741</v>
      </c>
      <c r="P1600" s="96" t="s">
        <v>1564</v>
      </c>
      <c r="Q1600" s="96" t="s">
        <v>1610</v>
      </c>
      <c r="R1600" s="96" t="s">
        <v>1605</v>
      </c>
      <c r="S1600" s="96" t="s">
        <v>5485</v>
      </c>
      <c r="T1600" s="96" t="s">
        <v>1568</v>
      </c>
    </row>
    <row r="1601" ht="14.25" customHeight="1">
      <c r="A1601" s="96" t="s">
        <v>5486</v>
      </c>
      <c r="D1601" s="96" t="s">
        <v>1350</v>
      </c>
      <c r="E1601" s="96" t="s">
        <v>1561</v>
      </c>
      <c r="F1601" s="96">
        <v>2030.0</v>
      </c>
      <c r="G1601" s="96" t="s">
        <v>1350</v>
      </c>
      <c r="H1601" s="96" t="s">
        <v>1561</v>
      </c>
      <c r="I1601" s="96">
        <v>2050.0</v>
      </c>
      <c r="J1601" s="96" t="s">
        <v>1351</v>
      </c>
      <c r="K1601" s="96">
        <v>2050.0</v>
      </c>
      <c r="L1601" s="96" t="s">
        <v>1562</v>
      </c>
      <c r="M1601" s="96" t="s">
        <v>1351</v>
      </c>
      <c r="N1601" s="96" t="s">
        <v>1656</v>
      </c>
      <c r="O1601" s="96" t="s">
        <v>1584</v>
      </c>
      <c r="P1601" s="96" t="s">
        <v>1564</v>
      </c>
      <c r="Q1601" s="96" t="s">
        <v>1754</v>
      </c>
      <c r="R1601" s="96" t="s">
        <v>1656</v>
      </c>
      <c r="S1601" s="96" t="s">
        <v>5487</v>
      </c>
      <c r="T1601" s="96" t="s">
        <v>1568</v>
      </c>
    </row>
    <row r="1602" ht="14.25" customHeight="1">
      <c r="A1602" s="96" t="s">
        <v>5488</v>
      </c>
      <c r="D1602" s="96" t="s">
        <v>1350</v>
      </c>
      <c r="E1602" s="96" t="s">
        <v>1561</v>
      </c>
      <c r="F1602" s="96">
        <v>2030.0</v>
      </c>
      <c r="J1602" s="96" t="s">
        <v>1147</v>
      </c>
      <c r="L1602" s="96" t="s">
        <v>1562</v>
      </c>
      <c r="M1602" s="96" t="s">
        <v>1147</v>
      </c>
      <c r="O1602" s="96" t="s">
        <v>2054</v>
      </c>
      <c r="P1602" s="96" t="s">
        <v>1579</v>
      </c>
      <c r="Q1602" s="96" t="s">
        <v>1585</v>
      </c>
      <c r="R1602" s="96" t="s">
        <v>1648</v>
      </c>
      <c r="S1602" s="96" t="s">
        <v>5489</v>
      </c>
      <c r="T1602" s="96" t="s">
        <v>1568</v>
      </c>
    </row>
    <row r="1603" ht="14.25" customHeight="1">
      <c r="A1603" s="96" t="s">
        <v>5490</v>
      </c>
      <c r="D1603" s="96" t="s">
        <v>1372</v>
      </c>
      <c r="J1603" s="96" t="s">
        <v>1351</v>
      </c>
      <c r="L1603" s="96" t="s">
        <v>41</v>
      </c>
      <c r="M1603" s="96" t="s">
        <v>1351</v>
      </c>
      <c r="N1603" s="96" t="s">
        <v>1666</v>
      </c>
      <c r="O1603" s="96" t="s">
        <v>1893</v>
      </c>
      <c r="P1603" s="96" t="s">
        <v>1603</v>
      </c>
      <c r="Q1603" s="96" t="s">
        <v>1585</v>
      </c>
      <c r="R1603" s="96" t="s">
        <v>1757</v>
      </c>
    </row>
    <row r="1604" ht="14.25" customHeight="1">
      <c r="A1604" s="96" t="s">
        <v>5491</v>
      </c>
      <c r="C1604" s="96" t="s">
        <v>5492</v>
      </c>
      <c r="D1604" s="96" t="s">
        <v>1355</v>
      </c>
      <c r="J1604" s="96" t="s">
        <v>1147</v>
      </c>
      <c r="L1604" s="96" t="s">
        <v>41</v>
      </c>
      <c r="M1604" s="96" t="s">
        <v>1147</v>
      </c>
      <c r="O1604" s="96" t="s">
        <v>1703</v>
      </c>
      <c r="P1604" s="96" t="s">
        <v>1564</v>
      </c>
      <c r="Q1604" s="96" t="s">
        <v>1862</v>
      </c>
      <c r="R1604" s="96" t="s">
        <v>1757</v>
      </c>
    </row>
    <row r="1605" ht="14.25" customHeight="1">
      <c r="A1605" s="96" t="s">
        <v>5493</v>
      </c>
      <c r="B1605" s="96" t="s">
        <v>5494</v>
      </c>
      <c r="C1605" s="96" t="s">
        <v>5495</v>
      </c>
      <c r="D1605" s="96" t="s">
        <v>1350</v>
      </c>
      <c r="E1605" s="96" t="s">
        <v>1721</v>
      </c>
      <c r="F1605" s="96">
        <v>2030.0</v>
      </c>
      <c r="J1605" s="96" t="s">
        <v>1351</v>
      </c>
      <c r="L1605" s="96" t="s">
        <v>41</v>
      </c>
      <c r="M1605" s="96" t="s">
        <v>1147</v>
      </c>
      <c r="O1605" s="96" t="s">
        <v>1713</v>
      </c>
      <c r="P1605" s="96" t="s">
        <v>1564</v>
      </c>
      <c r="Q1605" s="96" t="s">
        <v>1573</v>
      </c>
      <c r="R1605" s="96" t="s">
        <v>3029</v>
      </c>
      <c r="S1605" s="96" t="s">
        <v>5496</v>
      </c>
      <c r="T1605" s="96" t="s">
        <v>1725</v>
      </c>
    </row>
    <row r="1606" ht="14.25" customHeight="1">
      <c r="A1606" s="96" t="s">
        <v>5497</v>
      </c>
      <c r="C1606" s="96" t="s">
        <v>5498</v>
      </c>
      <c r="D1606" s="96" t="s">
        <v>1355</v>
      </c>
      <c r="J1606" s="96" t="s">
        <v>1351</v>
      </c>
      <c r="L1606" s="96" t="s">
        <v>41</v>
      </c>
      <c r="M1606" s="96" t="s">
        <v>1147</v>
      </c>
      <c r="O1606" s="96" t="s">
        <v>2526</v>
      </c>
      <c r="P1606" s="96" t="s">
        <v>1564</v>
      </c>
      <c r="Q1606" s="96" t="s">
        <v>1639</v>
      </c>
      <c r="R1606" s="96" t="s">
        <v>1648</v>
      </c>
    </row>
    <row r="1607" ht="14.25" customHeight="1">
      <c r="A1607" s="96" t="s">
        <v>5499</v>
      </c>
      <c r="D1607" s="96" t="s">
        <v>1350</v>
      </c>
      <c r="E1607" s="96" t="s">
        <v>1561</v>
      </c>
      <c r="F1607" s="96">
        <v>2030.0</v>
      </c>
      <c r="G1607" s="96" t="s">
        <v>1350</v>
      </c>
      <c r="H1607" s="96" t="s">
        <v>1561</v>
      </c>
      <c r="I1607" s="96">
        <v>2050.0</v>
      </c>
      <c r="J1607" s="96" t="s">
        <v>1351</v>
      </c>
      <c r="K1607" s="96">
        <v>2050.0</v>
      </c>
      <c r="L1607" s="96" t="s">
        <v>1562</v>
      </c>
      <c r="M1607" s="96" t="s">
        <v>1351</v>
      </c>
      <c r="N1607" s="96" t="s">
        <v>1841</v>
      </c>
      <c r="O1607" s="96" t="s">
        <v>1584</v>
      </c>
      <c r="P1607" s="96" t="s">
        <v>1564</v>
      </c>
      <c r="Q1607" s="96" t="s">
        <v>1639</v>
      </c>
      <c r="R1607" s="96" t="s">
        <v>1841</v>
      </c>
      <c r="S1607" s="96" t="s">
        <v>5500</v>
      </c>
      <c r="T1607" s="96" t="s">
        <v>1568</v>
      </c>
    </row>
    <row r="1608" ht="14.25" customHeight="1">
      <c r="A1608" s="96" t="s">
        <v>5501</v>
      </c>
      <c r="C1608" s="96" t="s">
        <v>5502</v>
      </c>
      <c r="D1608" s="96" t="s">
        <v>1350</v>
      </c>
      <c r="E1608" s="96" t="s">
        <v>1561</v>
      </c>
      <c r="F1608" s="96">
        <v>2030.0</v>
      </c>
      <c r="J1608" s="96" t="s">
        <v>1147</v>
      </c>
      <c r="L1608" s="96" t="s">
        <v>41</v>
      </c>
      <c r="M1608" s="96" t="s">
        <v>1147</v>
      </c>
      <c r="O1608" s="96" t="s">
        <v>1829</v>
      </c>
      <c r="P1608" s="96" t="s">
        <v>1564</v>
      </c>
      <c r="Q1608" s="96" t="s">
        <v>1685</v>
      </c>
      <c r="R1608" s="96" t="s">
        <v>1586</v>
      </c>
      <c r="S1608" s="96" t="s">
        <v>5503</v>
      </c>
      <c r="T1608" s="96" t="s">
        <v>1568</v>
      </c>
    </row>
    <row r="1609" ht="14.25" customHeight="1">
      <c r="A1609" s="96" t="s">
        <v>5504</v>
      </c>
      <c r="D1609" s="96" t="s">
        <v>1355</v>
      </c>
      <c r="J1609" s="96" t="s">
        <v>1147</v>
      </c>
      <c r="L1609" s="96" t="s">
        <v>41</v>
      </c>
      <c r="M1609" s="96" t="s">
        <v>1147</v>
      </c>
      <c r="O1609" s="96" t="s">
        <v>1845</v>
      </c>
      <c r="P1609" s="96" t="s">
        <v>1564</v>
      </c>
      <c r="Q1609" s="96" t="s">
        <v>1604</v>
      </c>
      <c r="R1609" s="96" t="s">
        <v>1648</v>
      </c>
    </row>
    <row r="1610" ht="14.25" customHeight="1">
      <c r="A1610" s="96" t="s">
        <v>5505</v>
      </c>
      <c r="B1610" s="96" t="s">
        <v>5506</v>
      </c>
      <c r="C1610" s="96" t="s">
        <v>5507</v>
      </c>
      <c r="D1610" s="96" t="s">
        <v>1350</v>
      </c>
      <c r="E1610" s="96" t="s">
        <v>1561</v>
      </c>
      <c r="F1610" s="96">
        <v>2026.0</v>
      </c>
      <c r="J1610" s="96" t="s">
        <v>1147</v>
      </c>
      <c r="L1610" s="96" t="s">
        <v>41</v>
      </c>
      <c r="M1610" s="96" t="s">
        <v>1147</v>
      </c>
      <c r="O1610" s="96" t="s">
        <v>1602</v>
      </c>
      <c r="P1610" s="96" t="s">
        <v>1603</v>
      </c>
      <c r="Q1610" s="96" t="s">
        <v>1665</v>
      </c>
      <c r="R1610" s="96" t="s">
        <v>1787</v>
      </c>
      <c r="S1610" s="96" t="s">
        <v>5508</v>
      </c>
      <c r="T1610" s="96" t="s">
        <v>1568</v>
      </c>
    </row>
    <row r="1611" ht="14.25" customHeight="1">
      <c r="A1611" s="96" t="s">
        <v>5509</v>
      </c>
      <c r="D1611" s="96" t="s">
        <v>1350</v>
      </c>
      <c r="E1611" s="96" t="s">
        <v>1561</v>
      </c>
      <c r="F1611" s="96">
        <v>2030.0</v>
      </c>
      <c r="J1611" s="96" t="s">
        <v>1147</v>
      </c>
      <c r="L1611" s="96" t="s">
        <v>1562</v>
      </c>
      <c r="M1611" s="96" t="s">
        <v>1147</v>
      </c>
      <c r="O1611" s="96" t="s">
        <v>1584</v>
      </c>
      <c r="P1611" s="96" t="s">
        <v>1564</v>
      </c>
      <c r="Q1611" s="96" t="s">
        <v>1565</v>
      </c>
      <c r="R1611" s="96" t="s">
        <v>1623</v>
      </c>
      <c r="S1611" s="96" t="s">
        <v>5510</v>
      </c>
      <c r="T1611" s="96" t="s">
        <v>1568</v>
      </c>
    </row>
    <row r="1612" ht="14.25" customHeight="1">
      <c r="A1612" s="96" t="s">
        <v>5511</v>
      </c>
      <c r="D1612" s="96" t="s">
        <v>1355</v>
      </c>
      <c r="J1612" s="96" t="s">
        <v>1147</v>
      </c>
      <c r="L1612" s="96" t="s">
        <v>41</v>
      </c>
      <c r="M1612" s="96" t="s">
        <v>1147</v>
      </c>
      <c r="O1612" s="96" t="s">
        <v>1703</v>
      </c>
      <c r="P1612" s="96" t="s">
        <v>1564</v>
      </c>
      <c r="Q1612" s="96" t="s">
        <v>1610</v>
      </c>
      <c r="R1612" s="96" t="s">
        <v>1605</v>
      </c>
    </row>
    <row r="1613" ht="14.25" customHeight="1">
      <c r="A1613" s="96" t="s">
        <v>5512</v>
      </c>
      <c r="B1613" s="96" t="s">
        <v>5513</v>
      </c>
      <c r="C1613" s="96" t="s">
        <v>5514</v>
      </c>
      <c r="D1613" s="96" t="s">
        <v>1350</v>
      </c>
      <c r="E1613" s="96" t="s">
        <v>1561</v>
      </c>
      <c r="F1613" s="96">
        <v>2030.0</v>
      </c>
      <c r="J1613" s="96" t="s">
        <v>1147</v>
      </c>
      <c r="L1613" s="96" t="s">
        <v>41</v>
      </c>
      <c r="M1613" s="96" t="s">
        <v>1147</v>
      </c>
      <c r="O1613" s="96" t="s">
        <v>1845</v>
      </c>
      <c r="P1613" s="96" t="s">
        <v>1564</v>
      </c>
      <c r="Q1613" s="96" t="s">
        <v>2015</v>
      </c>
      <c r="R1613" s="96" t="s">
        <v>2256</v>
      </c>
      <c r="S1613" s="96" t="s">
        <v>5515</v>
      </c>
      <c r="T1613" s="96" t="s">
        <v>1568</v>
      </c>
    </row>
    <row r="1614" ht="14.25" customHeight="1">
      <c r="A1614" s="96" t="s">
        <v>5516</v>
      </c>
      <c r="D1614" s="96" t="s">
        <v>1355</v>
      </c>
      <c r="J1614" s="96" t="s">
        <v>1351</v>
      </c>
      <c r="L1614" s="96" t="s">
        <v>41</v>
      </c>
      <c r="M1614" s="96" t="s">
        <v>1147</v>
      </c>
      <c r="O1614" s="96" t="s">
        <v>1578</v>
      </c>
      <c r="P1614" s="96" t="s">
        <v>1579</v>
      </c>
      <c r="Q1614" s="96" t="s">
        <v>1636</v>
      </c>
      <c r="R1614" s="96" t="s">
        <v>1631</v>
      </c>
    </row>
    <row r="1615" ht="14.25" customHeight="1">
      <c r="A1615" s="96" t="s">
        <v>5517</v>
      </c>
      <c r="D1615" s="96" t="s">
        <v>1355</v>
      </c>
      <c r="J1615" s="96" t="s">
        <v>1351</v>
      </c>
      <c r="L1615" s="96" t="s">
        <v>41</v>
      </c>
      <c r="M1615" s="96" t="s">
        <v>1147</v>
      </c>
      <c r="O1615" s="96" t="s">
        <v>1812</v>
      </c>
      <c r="P1615" s="96" t="s">
        <v>1564</v>
      </c>
      <c r="Q1615" s="96" t="s">
        <v>1590</v>
      </c>
      <c r="R1615" s="96" t="s">
        <v>1644</v>
      </c>
    </row>
    <row r="1616" ht="14.25" customHeight="1">
      <c r="A1616" s="96" t="s">
        <v>5518</v>
      </c>
      <c r="D1616" s="96" t="s">
        <v>1350</v>
      </c>
      <c r="E1616" s="96" t="s">
        <v>1561</v>
      </c>
      <c r="F1616" s="96">
        <v>2030.0</v>
      </c>
      <c r="J1616" s="96" t="s">
        <v>1147</v>
      </c>
      <c r="L1616" s="96" t="s">
        <v>1562</v>
      </c>
      <c r="M1616" s="96" t="s">
        <v>1147</v>
      </c>
      <c r="O1616" s="96" t="s">
        <v>1563</v>
      </c>
      <c r="P1616" s="96" t="s">
        <v>1564</v>
      </c>
      <c r="Q1616" s="96" t="s">
        <v>1800</v>
      </c>
      <c r="R1616" s="96" t="s">
        <v>1757</v>
      </c>
      <c r="S1616" s="96" t="s">
        <v>5519</v>
      </c>
      <c r="T1616" s="96" t="s">
        <v>1568</v>
      </c>
    </row>
    <row r="1617" ht="14.25" customHeight="1">
      <c r="A1617" s="96" t="s">
        <v>5520</v>
      </c>
      <c r="D1617" s="96" t="s">
        <v>1350</v>
      </c>
      <c r="E1617" s="96" t="s">
        <v>1561</v>
      </c>
      <c r="F1617" s="96">
        <v>2030.0</v>
      </c>
      <c r="G1617" s="96" t="s">
        <v>1350</v>
      </c>
      <c r="H1617" s="96" t="s">
        <v>1561</v>
      </c>
      <c r="I1617" s="96">
        <v>2050.0</v>
      </c>
      <c r="J1617" s="96" t="s">
        <v>1351</v>
      </c>
      <c r="K1617" s="96">
        <v>2050.0</v>
      </c>
      <c r="L1617" s="96" t="s">
        <v>1562</v>
      </c>
      <c r="M1617" s="96" t="s">
        <v>1147</v>
      </c>
      <c r="O1617" s="96" t="s">
        <v>1584</v>
      </c>
      <c r="P1617" s="96" t="s">
        <v>1564</v>
      </c>
      <c r="Q1617" s="96" t="s">
        <v>1593</v>
      </c>
      <c r="R1617" s="96" t="s">
        <v>1637</v>
      </c>
      <c r="S1617" s="96" t="s">
        <v>5521</v>
      </c>
      <c r="T1617" s="96" t="s">
        <v>1568</v>
      </c>
    </row>
    <row r="1618" ht="14.25" customHeight="1">
      <c r="A1618" s="96" t="s">
        <v>5522</v>
      </c>
      <c r="C1618" s="96" t="s">
        <v>5523</v>
      </c>
      <c r="D1618" s="96" t="s">
        <v>1350</v>
      </c>
      <c r="E1618" s="96" t="s">
        <v>1561</v>
      </c>
      <c r="F1618" s="96">
        <v>2030.0</v>
      </c>
      <c r="J1618" s="96" t="s">
        <v>1147</v>
      </c>
      <c r="L1618" s="96" t="s">
        <v>41</v>
      </c>
      <c r="M1618" s="96" t="s">
        <v>1147</v>
      </c>
      <c r="O1618" s="96" t="s">
        <v>1845</v>
      </c>
      <c r="P1618" s="96" t="s">
        <v>1564</v>
      </c>
      <c r="Q1618" s="96" t="s">
        <v>2531</v>
      </c>
      <c r="R1618" s="96" t="s">
        <v>1841</v>
      </c>
      <c r="S1618" s="96" t="s">
        <v>5524</v>
      </c>
      <c r="T1618" s="96" t="s">
        <v>1568</v>
      </c>
    </row>
    <row r="1619" ht="14.25" customHeight="1">
      <c r="A1619" s="96" t="s">
        <v>5525</v>
      </c>
      <c r="D1619" s="96" t="s">
        <v>1350</v>
      </c>
      <c r="E1619" s="96" t="s">
        <v>1561</v>
      </c>
      <c r="F1619" s="96">
        <v>2030.0</v>
      </c>
      <c r="J1619" s="96" t="s">
        <v>1147</v>
      </c>
      <c r="L1619" s="96" t="s">
        <v>1562</v>
      </c>
      <c r="M1619" s="96" t="s">
        <v>1147</v>
      </c>
      <c r="O1619" s="96" t="s">
        <v>2068</v>
      </c>
      <c r="P1619" s="96" t="s">
        <v>1564</v>
      </c>
      <c r="Q1619" s="96" t="s">
        <v>1610</v>
      </c>
      <c r="R1619" s="96" t="s">
        <v>1615</v>
      </c>
      <c r="S1619" s="96" t="s">
        <v>5526</v>
      </c>
      <c r="T1619" s="96" t="s">
        <v>1568</v>
      </c>
    </row>
    <row r="1620" ht="14.25" customHeight="1">
      <c r="A1620" s="96" t="s">
        <v>5527</v>
      </c>
      <c r="D1620" s="96" t="s">
        <v>1350</v>
      </c>
      <c r="E1620" s="96" t="s">
        <v>1561</v>
      </c>
      <c r="F1620" s="96">
        <v>2030.0</v>
      </c>
      <c r="J1620" s="96" t="s">
        <v>1147</v>
      </c>
      <c r="L1620" s="96" t="s">
        <v>1562</v>
      </c>
      <c r="M1620" s="96" t="s">
        <v>1147</v>
      </c>
      <c r="O1620" s="96" t="s">
        <v>2526</v>
      </c>
      <c r="P1620" s="96" t="s">
        <v>1564</v>
      </c>
      <c r="Q1620" s="96" t="s">
        <v>1756</v>
      </c>
      <c r="R1620" s="96" t="s">
        <v>1566</v>
      </c>
      <c r="S1620" s="96" t="s">
        <v>5528</v>
      </c>
      <c r="T1620" s="96" t="s">
        <v>1568</v>
      </c>
    </row>
    <row r="1621" ht="14.25" customHeight="1">
      <c r="A1621" s="96" t="s">
        <v>5529</v>
      </c>
      <c r="B1621" s="96" t="s">
        <v>5530</v>
      </c>
      <c r="C1621" s="96" t="s">
        <v>5531</v>
      </c>
      <c r="D1621" s="96" t="s">
        <v>1350</v>
      </c>
      <c r="E1621" s="96" t="s">
        <v>1561</v>
      </c>
      <c r="F1621" s="96">
        <v>2030.0</v>
      </c>
      <c r="J1621" s="96" t="s">
        <v>1147</v>
      </c>
      <c r="L1621" s="96" t="s">
        <v>41</v>
      </c>
      <c r="M1621" s="96" t="s">
        <v>1147</v>
      </c>
      <c r="O1621" s="96" t="s">
        <v>1584</v>
      </c>
      <c r="P1621" s="96" t="s">
        <v>1564</v>
      </c>
      <c r="Q1621" s="96" t="s">
        <v>1804</v>
      </c>
      <c r="R1621" s="96" t="s">
        <v>1566</v>
      </c>
      <c r="S1621" s="96" t="s">
        <v>5532</v>
      </c>
      <c r="T1621" s="96" t="s">
        <v>1568</v>
      </c>
    </row>
    <row r="1622" ht="14.25" customHeight="1">
      <c r="A1622" s="96" t="s">
        <v>5533</v>
      </c>
      <c r="D1622" s="96" t="s">
        <v>1350</v>
      </c>
      <c r="E1622" s="96" t="s">
        <v>1561</v>
      </c>
      <c r="F1622" s="96">
        <v>2030.0</v>
      </c>
      <c r="J1622" s="96" t="s">
        <v>1147</v>
      </c>
      <c r="L1622" s="96" t="s">
        <v>1562</v>
      </c>
      <c r="M1622" s="96" t="s">
        <v>1147</v>
      </c>
      <c r="O1622" s="96" t="s">
        <v>1893</v>
      </c>
      <c r="P1622" s="96" t="s">
        <v>1603</v>
      </c>
      <c r="Q1622" s="96" t="s">
        <v>1580</v>
      </c>
      <c r="R1622" s="96" t="s">
        <v>1707</v>
      </c>
      <c r="S1622" s="96" t="s">
        <v>5534</v>
      </c>
      <c r="T1622" s="96" t="s">
        <v>1568</v>
      </c>
    </row>
    <row r="1623" ht="14.25" customHeight="1">
      <c r="A1623" s="96" t="s">
        <v>5535</v>
      </c>
      <c r="D1623" s="96" t="s">
        <v>1350</v>
      </c>
      <c r="E1623" s="96" t="s">
        <v>1561</v>
      </c>
      <c r="F1623" s="96">
        <v>2030.0</v>
      </c>
      <c r="J1623" s="96" t="s">
        <v>1147</v>
      </c>
      <c r="L1623" s="96" t="s">
        <v>1562</v>
      </c>
      <c r="M1623" s="96" t="s">
        <v>1147</v>
      </c>
      <c r="O1623" s="96" t="s">
        <v>1741</v>
      </c>
      <c r="P1623" s="96" t="s">
        <v>1564</v>
      </c>
      <c r="Q1623" s="96" t="s">
        <v>1685</v>
      </c>
      <c r="R1623" s="96" t="s">
        <v>1644</v>
      </c>
      <c r="S1623" s="96" t="s">
        <v>5536</v>
      </c>
      <c r="T1623" s="96" t="s">
        <v>1568</v>
      </c>
    </row>
    <row r="1624" ht="14.25" customHeight="1">
      <c r="A1624" s="96" t="s">
        <v>5537</v>
      </c>
      <c r="D1624" s="96" t="s">
        <v>1372</v>
      </c>
      <c r="J1624" s="96" t="s">
        <v>1147</v>
      </c>
      <c r="L1624" s="96" t="s">
        <v>41</v>
      </c>
      <c r="M1624" s="96" t="s">
        <v>1147</v>
      </c>
      <c r="O1624" s="96" t="s">
        <v>1578</v>
      </c>
      <c r="P1624" s="96" t="s">
        <v>1579</v>
      </c>
      <c r="Q1624" s="96" t="s">
        <v>1784</v>
      </c>
      <c r="R1624" s="96" t="s">
        <v>1787</v>
      </c>
    </row>
    <row r="1625" ht="14.25" customHeight="1">
      <c r="A1625" s="96" t="s">
        <v>5538</v>
      </c>
      <c r="D1625" s="96" t="s">
        <v>1350</v>
      </c>
      <c r="E1625" s="96" t="s">
        <v>1561</v>
      </c>
      <c r="F1625" s="96">
        <v>2030.0</v>
      </c>
      <c r="J1625" s="96" t="s">
        <v>1147</v>
      </c>
      <c r="L1625" s="96" t="s">
        <v>1562</v>
      </c>
      <c r="M1625" s="96" t="s">
        <v>1147</v>
      </c>
      <c r="O1625" s="96" t="s">
        <v>3088</v>
      </c>
      <c r="P1625" s="96" t="s">
        <v>1609</v>
      </c>
      <c r="Q1625" s="96" t="s">
        <v>1830</v>
      </c>
      <c r="R1625" s="96" t="s">
        <v>1605</v>
      </c>
      <c r="S1625" s="96" t="s">
        <v>5539</v>
      </c>
      <c r="T1625" s="96" t="s">
        <v>1568</v>
      </c>
    </row>
    <row r="1626" ht="14.25" customHeight="1">
      <c r="A1626" s="96" t="s">
        <v>5540</v>
      </c>
      <c r="D1626" s="96" t="s">
        <v>1350</v>
      </c>
      <c r="E1626" s="96" t="s">
        <v>1561</v>
      </c>
      <c r="F1626" s="96">
        <v>2030.0</v>
      </c>
      <c r="J1626" s="96" t="s">
        <v>1147</v>
      </c>
      <c r="L1626" s="96" t="s">
        <v>1562</v>
      </c>
      <c r="M1626" s="96" t="s">
        <v>1147</v>
      </c>
      <c r="O1626" s="96" t="s">
        <v>1614</v>
      </c>
      <c r="P1626" s="96" t="s">
        <v>1609</v>
      </c>
      <c r="Q1626" s="96" t="s">
        <v>1590</v>
      </c>
      <c r="R1626" s="96" t="s">
        <v>1586</v>
      </c>
      <c r="S1626" s="96" t="s">
        <v>5541</v>
      </c>
      <c r="T1626" s="96" t="s">
        <v>1568</v>
      </c>
    </row>
    <row r="1627" ht="14.25" customHeight="1">
      <c r="A1627" s="96" t="s">
        <v>5542</v>
      </c>
      <c r="D1627" s="96" t="s">
        <v>1372</v>
      </c>
      <c r="J1627" s="96" t="s">
        <v>1351</v>
      </c>
      <c r="L1627" s="96" t="s">
        <v>41</v>
      </c>
      <c r="M1627" s="96" t="s">
        <v>1351</v>
      </c>
      <c r="N1627" s="96" t="s">
        <v>1621</v>
      </c>
      <c r="O1627" s="96" t="s">
        <v>1647</v>
      </c>
      <c r="P1627" s="96" t="s">
        <v>1564</v>
      </c>
      <c r="Q1627" s="96" t="s">
        <v>1756</v>
      </c>
      <c r="R1627" s="96" t="s">
        <v>1621</v>
      </c>
    </row>
    <row r="1628" ht="14.25" customHeight="1">
      <c r="A1628" s="96" t="s">
        <v>5543</v>
      </c>
      <c r="C1628" s="96" t="s">
        <v>5544</v>
      </c>
      <c r="D1628" s="96" t="s">
        <v>1350</v>
      </c>
      <c r="E1628" s="96" t="s">
        <v>1561</v>
      </c>
      <c r="F1628" s="96">
        <v>2030.0</v>
      </c>
      <c r="J1628" s="96" t="s">
        <v>1147</v>
      </c>
      <c r="L1628" s="96" t="s">
        <v>41</v>
      </c>
      <c r="M1628" s="96" t="s">
        <v>1147</v>
      </c>
      <c r="O1628" s="96" t="s">
        <v>1563</v>
      </c>
      <c r="P1628" s="96" t="s">
        <v>1564</v>
      </c>
      <c r="Q1628" s="96" t="s">
        <v>1685</v>
      </c>
      <c r="R1628" s="96" t="s">
        <v>2384</v>
      </c>
      <c r="S1628" s="96" t="s">
        <v>5545</v>
      </c>
      <c r="T1628" s="96" t="s">
        <v>1568</v>
      </c>
    </row>
    <row r="1629" ht="14.25" customHeight="1">
      <c r="A1629" s="96" t="s">
        <v>1385</v>
      </c>
      <c r="C1629" s="96" t="s">
        <v>5546</v>
      </c>
      <c r="D1629" s="96" t="s">
        <v>1350</v>
      </c>
      <c r="E1629" s="96" t="s">
        <v>1561</v>
      </c>
      <c r="J1629" s="96" t="s">
        <v>1147</v>
      </c>
      <c r="L1629" s="96" t="s">
        <v>41</v>
      </c>
      <c r="M1629" s="96" t="s">
        <v>1351</v>
      </c>
      <c r="N1629" s="96" t="s">
        <v>1714</v>
      </c>
      <c r="O1629" s="96" t="s">
        <v>1741</v>
      </c>
      <c r="P1629" s="96" t="s">
        <v>1564</v>
      </c>
      <c r="Q1629" s="96" t="s">
        <v>1685</v>
      </c>
      <c r="R1629" s="96" t="s">
        <v>2384</v>
      </c>
      <c r="S1629" s="96" t="s">
        <v>1386</v>
      </c>
      <c r="T1629" s="96" t="s">
        <v>1568</v>
      </c>
    </row>
    <row r="1630" ht="14.25" customHeight="1">
      <c r="A1630" s="96" t="s">
        <v>5547</v>
      </c>
      <c r="C1630" s="96" t="s">
        <v>5548</v>
      </c>
      <c r="D1630" s="96" t="s">
        <v>1355</v>
      </c>
      <c r="J1630" s="96" t="s">
        <v>1351</v>
      </c>
      <c r="L1630" s="96" t="s">
        <v>41</v>
      </c>
      <c r="M1630" s="96" t="s">
        <v>1351</v>
      </c>
      <c r="N1630" s="96" t="s">
        <v>1574</v>
      </c>
      <c r="O1630" s="96" t="s">
        <v>1797</v>
      </c>
      <c r="P1630" s="96" t="s">
        <v>1564</v>
      </c>
      <c r="Q1630" s="96" t="s">
        <v>1820</v>
      </c>
      <c r="R1630" s="96" t="s">
        <v>1574</v>
      </c>
    </row>
    <row r="1631" ht="14.25" customHeight="1">
      <c r="A1631" s="96" t="s">
        <v>5549</v>
      </c>
      <c r="D1631" s="96" t="s">
        <v>1355</v>
      </c>
      <c r="J1631" s="96" t="s">
        <v>1351</v>
      </c>
      <c r="L1631" s="96" t="s">
        <v>41</v>
      </c>
      <c r="M1631" s="96" t="s">
        <v>1147</v>
      </c>
      <c r="O1631" s="96" t="s">
        <v>1584</v>
      </c>
      <c r="P1631" s="96" t="s">
        <v>1564</v>
      </c>
      <c r="Q1631" s="96" t="s">
        <v>1580</v>
      </c>
      <c r="R1631" s="96" t="s">
        <v>1605</v>
      </c>
    </row>
    <row r="1632" ht="14.25" customHeight="1">
      <c r="A1632" s="96" t="s">
        <v>5550</v>
      </c>
      <c r="D1632" s="96" t="s">
        <v>1355</v>
      </c>
      <c r="J1632" s="96" t="s">
        <v>1147</v>
      </c>
      <c r="L1632" s="96" t="s">
        <v>41</v>
      </c>
      <c r="M1632" s="96" t="s">
        <v>1147</v>
      </c>
      <c r="O1632" s="96" t="s">
        <v>1703</v>
      </c>
      <c r="P1632" s="96" t="s">
        <v>1564</v>
      </c>
      <c r="Q1632" s="96" t="s">
        <v>1685</v>
      </c>
      <c r="R1632" s="96" t="s">
        <v>1637</v>
      </c>
    </row>
    <row r="1633" ht="14.25" customHeight="1">
      <c r="A1633" s="96" t="s">
        <v>5551</v>
      </c>
      <c r="B1633" s="96" t="s">
        <v>5552</v>
      </c>
      <c r="C1633" s="96" t="s">
        <v>5553</v>
      </c>
      <c r="D1633" s="96" t="s">
        <v>1350</v>
      </c>
      <c r="E1633" s="96" t="s">
        <v>1561</v>
      </c>
      <c r="F1633" s="96" t="s">
        <v>5554</v>
      </c>
      <c r="G1633" s="96" t="s">
        <v>1350</v>
      </c>
      <c r="H1633" s="96" t="s">
        <v>1561</v>
      </c>
      <c r="I1633" s="96">
        <v>2040.0</v>
      </c>
      <c r="J1633" s="96" t="s">
        <v>1351</v>
      </c>
      <c r="K1633" s="96">
        <v>2040.0</v>
      </c>
      <c r="L1633" s="96" t="s">
        <v>41</v>
      </c>
      <c r="M1633" s="96" t="s">
        <v>1351</v>
      </c>
      <c r="N1633" s="96" t="s">
        <v>1666</v>
      </c>
      <c r="O1633" s="96" t="s">
        <v>1741</v>
      </c>
      <c r="P1633" s="96" t="s">
        <v>1564</v>
      </c>
      <c r="Q1633" s="96" t="s">
        <v>1585</v>
      </c>
      <c r="R1633" s="96" t="s">
        <v>1605</v>
      </c>
      <c r="S1633" s="96" t="s">
        <v>5555</v>
      </c>
      <c r="T1633" s="96" t="s">
        <v>1568</v>
      </c>
    </row>
    <row r="1634" ht="14.25" customHeight="1">
      <c r="A1634" s="96" t="s">
        <v>5556</v>
      </c>
      <c r="B1634" s="96" t="s">
        <v>5557</v>
      </c>
      <c r="D1634" s="96" t="s">
        <v>1355</v>
      </c>
      <c r="J1634" s="96" t="s">
        <v>1351</v>
      </c>
      <c r="L1634" s="96" t="s">
        <v>41</v>
      </c>
      <c r="M1634" s="96" t="s">
        <v>1351</v>
      </c>
      <c r="N1634" s="96" t="s">
        <v>1574</v>
      </c>
      <c r="O1634" s="96" t="s">
        <v>1584</v>
      </c>
      <c r="P1634" s="96" t="s">
        <v>1564</v>
      </c>
      <c r="Q1634" s="96" t="s">
        <v>2015</v>
      </c>
      <c r="R1634" s="96" t="s">
        <v>1574</v>
      </c>
    </row>
    <row r="1635" ht="14.25" customHeight="1">
      <c r="A1635" s="96" t="s">
        <v>5558</v>
      </c>
      <c r="D1635" s="96" t="s">
        <v>1355</v>
      </c>
      <c r="J1635" s="96" t="s">
        <v>1147</v>
      </c>
      <c r="L1635" s="96" t="s">
        <v>41</v>
      </c>
      <c r="M1635" s="96" t="s">
        <v>1147</v>
      </c>
      <c r="O1635" s="96" t="s">
        <v>1937</v>
      </c>
      <c r="P1635" s="96" t="s">
        <v>1728</v>
      </c>
      <c r="Q1635" s="96" t="s">
        <v>1897</v>
      </c>
      <c r="R1635" s="96" t="s">
        <v>1699</v>
      </c>
    </row>
    <row r="1636" ht="14.25" customHeight="1">
      <c r="A1636" s="96" t="s">
        <v>5559</v>
      </c>
      <c r="D1636" s="96" t="s">
        <v>1350</v>
      </c>
      <c r="E1636" s="96" t="s">
        <v>1561</v>
      </c>
      <c r="F1636" s="96">
        <v>2030.0</v>
      </c>
      <c r="J1636" s="96" t="s">
        <v>1147</v>
      </c>
      <c r="L1636" s="96" t="s">
        <v>1562</v>
      </c>
      <c r="M1636" s="96" t="s">
        <v>1147</v>
      </c>
      <c r="O1636" s="96" t="s">
        <v>1791</v>
      </c>
      <c r="P1636" s="96" t="s">
        <v>1609</v>
      </c>
      <c r="Q1636" s="96" t="s">
        <v>1580</v>
      </c>
      <c r="R1636" s="96" t="s">
        <v>1615</v>
      </c>
      <c r="S1636" s="96" t="s">
        <v>5560</v>
      </c>
      <c r="T1636" s="96" t="s">
        <v>1568</v>
      </c>
    </row>
    <row r="1637" ht="14.25" customHeight="1">
      <c r="A1637" s="96" t="s">
        <v>5561</v>
      </c>
      <c r="C1637" s="96" t="s">
        <v>5562</v>
      </c>
      <c r="D1637" s="96" t="s">
        <v>1355</v>
      </c>
      <c r="J1637" s="96" t="s">
        <v>1351</v>
      </c>
      <c r="L1637" s="96" t="s">
        <v>41</v>
      </c>
      <c r="M1637" s="96" t="s">
        <v>1147</v>
      </c>
      <c r="O1637" s="96" t="s">
        <v>1578</v>
      </c>
      <c r="P1637" s="96" t="s">
        <v>1579</v>
      </c>
      <c r="Q1637" s="96" t="s">
        <v>1585</v>
      </c>
      <c r="R1637" s="96" t="s">
        <v>1594</v>
      </c>
    </row>
    <row r="1638" ht="14.25" customHeight="1">
      <c r="A1638" s="96" t="s">
        <v>5563</v>
      </c>
      <c r="D1638" s="96" t="s">
        <v>1350</v>
      </c>
      <c r="E1638" s="96" t="s">
        <v>1561</v>
      </c>
      <c r="F1638" s="96">
        <v>2030.0</v>
      </c>
      <c r="J1638" s="96" t="s">
        <v>1147</v>
      </c>
      <c r="L1638" s="96" t="s">
        <v>1562</v>
      </c>
      <c r="M1638" s="96" t="s">
        <v>1147</v>
      </c>
      <c r="O1638" s="96" t="s">
        <v>1578</v>
      </c>
      <c r="P1638" s="96" t="s">
        <v>1579</v>
      </c>
      <c r="Q1638" s="96" t="s">
        <v>1636</v>
      </c>
      <c r="R1638" s="96" t="s">
        <v>1589</v>
      </c>
      <c r="S1638" s="96" t="s">
        <v>5564</v>
      </c>
      <c r="T1638" s="96" t="s">
        <v>1568</v>
      </c>
    </row>
    <row r="1639" ht="14.25" customHeight="1">
      <c r="A1639" s="96" t="s">
        <v>5565</v>
      </c>
      <c r="D1639" s="96" t="s">
        <v>1355</v>
      </c>
      <c r="J1639" s="96" t="s">
        <v>1147</v>
      </c>
      <c r="L1639" s="96" t="s">
        <v>41</v>
      </c>
      <c r="M1639" s="96" t="s">
        <v>1147</v>
      </c>
      <c r="O1639" s="96" t="s">
        <v>1578</v>
      </c>
      <c r="P1639" s="96" t="s">
        <v>1579</v>
      </c>
      <c r="Q1639" s="96" t="s">
        <v>1580</v>
      </c>
      <c r="R1639" s="96" t="s">
        <v>1566</v>
      </c>
    </row>
    <row r="1640" ht="14.25" customHeight="1">
      <c r="A1640" s="96" t="s">
        <v>5566</v>
      </c>
      <c r="D1640" s="96" t="s">
        <v>1355</v>
      </c>
      <c r="J1640" s="96" t="s">
        <v>1351</v>
      </c>
      <c r="L1640" s="96" t="s">
        <v>41</v>
      </c>
      <c r="M1640" s="96" t="s">
        <v>1147</v>
      </c>
      <c r="O1640" s="96" t="s">
        <v>1669</v>
      </c>
      <c r="P1640" s="96" t="s">
        <v>1564</v>
      </c>
      <c r="Q1640" s="96" t="s">
        <v>1830</v>
      </c>
      <c r="R1640" s="96" t="s">
        <v>1605</v>
      </c>
    </row>
    <row r="1641" ht="14.25" customHeight="1">
      <c r="A1641" s="96" t="s">
        <v>5567</v>
      </c>
      <c r="B1641" s="96" t="s">
        <v>5568</v>
      </c>
      <c r="C1641" s="96" t="s">
        <v>5569</v>
      </c>
      <c r="D1641" s="96" t="s">
        <v>1350</v>
      </c>
      <c r="E1641" s="96" t="s">
        <v>1561</v>
      </c>
      <c r="F1641" s="96">
        <v>2030.0</v>
      </c>
      <c r="J1641" s="96" t="s">
        <v>1351</v>
      </c>
      <c r="L1641" s="96" t="s">
        <v>41</v>
      </c>
      <c r="M1641" s="96" t="s">
        <v>1351</v>
      </c>
      <c r="N1641" s="96" t="s">
        <v>1779</v>
      </c>
      <c r="O1641" s="96" t="s">
        <v>1647</v>
      </c>
      <c r="P1641" s="96" t="s">
        <v>1564</v>
      </c>
      <c r="Q1641" s="96" t="s">
        <v>1636</v>
      </c>
      <c r="R1641" s="96" t="s">
        <v>1591</v>
      </c>
      <c r="S1641" s="96" t="s">
        <v>5570</v>
      </c>
      <c r="T1641" s="96" t="s">
        <v>1568</v>
      </c>
    </row>
    <row r="1642" ht="14.25" customHeight="1">
      <c r="A1642" s="96" t="s">
        <v>5571</v>
      </c>
      <c r="D1642" s="96" t="s">
        <v>1355</v>
      </c>
      <c r="J1642" s="96" t="s">
        <v>1351</v>
      </c>
      <c r="L1642" s="96" t="s">
        <v>41</v>
      </c>
      <c r="M1642" s="96" t="s">
        <v>1351</v>
      </c>
      <c r="N1642" s="96" t="s">
        <v>1591</v>
      </c>
      <c r="O1642" s="96" t="s">
        <v>1901</v>
      </c>
      <c r="P1642" s="96" t="s">
        <v>1564</v>
      </c>
      <c r="Q1642" s="96" t="s">
        <v>1754</v>
      </c>
      <c r="R1642" s="96" t="s">
        <v>1591</v>
      </c>
    </row>
    <row r="1643" ht="14.25" customHeight="1">
      <c r="A1643" s="96" t="s">
        <v>5572</v>
      </c>
      <c r="C1643" s="96" t="s">
        <v>5573</v>
      </c>
      <c r="D1643" s="96" t="s">
        <v>1350</v>
      </c>
      <c r="E1643" s="96" t="s">
        <v>1570</v>
      </c>
      <c r="F1643" s="96">
        <v>2030.0</v>
      </c>
      <c r="J1643" s="96" t="s">
        <v>1147</v>
      </c>
      <c r="L1643" s="96" t="s">
        <v>41</v>
      </c>
      <c r="M1643" s="96" t="s">
        <v>1147</v>
      </c>
      <c r="N1643" s="96" t="s">
        <v>1673</v>
      </c>
      <c r="O1643" s="96" t="s">
        <v>1845</v>
      </c>
      <c r="P1643" s="96" t="s">
        <v>1564</v>
      </c>
      <c r="Q1643" s="96" t="s">
        <v>1636</v>
      </c>
      <c r="R1643" s="96" t="s">
        <v>1644</v>
      </c>
      <c r="S1643" s="96" t="s">
        <v>5574</v>
      </c>
      <c r="T1643" s="96" t="s">
        <v>1576</v>
      </c>
    </row>
    <row r="1644" ht="14.25" customHeight="1">
      <c r="A1644" s="96" t="s">
        <v>5575</v>
      </c>
      <c r="D1644" s="96" t="s">
        <v>1350</v>
      </c>
      <c r="E1644" s="96" t="s">
        <v>1561</v>
      </c>
      <c r="F1644" s="96">
        <v>2030.0</v>
      </c>
      <c r="J1644" s="96" t="s">
        <v>1147</v>
      </c>
      <c r="L1644" s="96" t="s">
        <v>1562</v>
      </c>
      <c r="M1644" s="96" t="s">
        <v>1147</v>
      </c>
      <c r="O1644" s="96" t="s">
        <v>1703</v>
      </c>
      <c r="P1644" s="96" t="s">
        <v>1564</v>
      </c>
      <c r="Q1644" s="96" t="s">
        <v>1862</v>
      </c>
      <c r="R1644" s="96" t="s">
        <v>1841</v>
      </c>
      <c r="S1644" s="96" t="s">
        <v>5576</v>
      </c>
      <c r="T1644" s="96" t="s">
        <v>1568</v>
      </c>
    </row>
    <row r="1645" ht="14.25" customHeight="1">
      <c r="A1645" s="96" t="s">
        <v>5577</v>
      </c>
      <c r="D1645" s="96" t="s">
        <v>1350</v>
      </c>
      <c r="E1645" s="96" t="s">
        <v>1561</v>
      </c>
      <c r="F1645" s="96">
        <v>2030.0</v>
      </c>
      <c r="J1645" s="96" t="s">
        <v>1147</v>
      </c>
      <c r="L1645" s="96" t="s">
        <v>1562</v>
      </c>
      <c r="M1645" s="96" t="s">
        <v>1147</v>
      </c>
      <c r="O1645" s="96" t="s">
        <v>1937</v>
      </c>
      <c r="P1645" s="96" t="s">
        <v>1728</v>
      </c>
      <c r="Q1645" s="96" t="s">
        <v>1580</v>
      </c>
      <c r="R1645" s="96" t="s">
        <v>1637</v>
      </c>
      <c r="S1645" s="96" t="s">
        <v>5578</v>
      </c>
      <c r="T1645" s="96" t="s">
        <v>1568</v>
      </c>
    </row>
    <row r="1646" ht="14.25" customHeight="1">
      <c r="A1646" s="96" t="s">
        <v>5579</v>
      </c>
      <c r="D1646" s="96" t="s">
        <v>1355</v>
      </c>
      <c r="J1646" s="96" t="s">
        <v>1147</v>
      </c>
      <c r="L1646" s="96" t="s">
        <v>41</v>
      </c>
      <c r="M1646" s="96" t="s">
        <v>1147</v>
      </c>
      <c r="O1646" s="96" t="s">
        <v>1578</v>
      </c>
      <c r="P1646" s="96" t="s">
        <v>1579</v>
      </c>
      <c r="Q1646" s="96" t="s">
        <v>1610</v>
      </c>
      <c r="R1646" s="96" t="s">
        <v>1586</v>
      </c>
    </row>
    <row r="1647" ht="14.25" customHeight="1">
      <c r="A1647" s="96" t="s">
        <v>5580</v>
      </c>
      <c r="D1647" s="96" t="s">
        <v>1350</v>
      </c>
      <c r="E1647" s="96" t="s">
        <v>1561</v>
      </c>
      <c r="F1647" s="96">
        <v>2030.0</v>
      </c>
      <c r="G1647" s="96" t="s">
        <v>1350</v>
      </c>
      <c r="H1647" s="96" t="s">
        <v>1561</v>
      </c>
      <c r="I1647" s="96">
        <v>2035.0</v>
      </c>
      <c r="J1647" s="96" t="s">
        <v>1351</v>
      </c>
      <c r="K1647" s="96">
        <v>2035.0</v>
      </c>
      <c r="L1647" s="96" t="s">
        <v>1562</v>
      </c>
      <c r="M1647" s="96" t="s">
        <v>1147</v>
      </c>
      <c r="O1647" s="96" t="s">
        <v>1741</v>
      </c>
      <c r="P1647" s="96" t="s">
        <v>1564</v>
      </c>
      <c r="Q1647" s="96" t="s">
        <v>1652</v>
      </c>
      <c r="R1647" s="96" t="s">
        <v>1605</v>
      </c>
      <c r="S1647" s="96" t="s">
        <v>1387</v>
      </c>
      <c r="T1647" s="96" t="s">
        <v>1568</v>
      </c>
    </row>
    <row r="1648" ht="14.25" customHeight="1">
      <c r="A1648" s="96" t="s">
        <v>5581</v>
      </c>
      <c r="D1648" s="96" t="s">
        <v>1350</v>
      </c>
      <c r="E1648" s="96" t="s">
        <v>1561</v>
      </c>
      <c r="F1648" s="96">
        <v>2030.0</v>
      </c>
      <c r="J1648" s="96" t="s">
        <v>1147</v>
      </c>
      <c r="L1648" s="96" t="s">
        <v>1562</v>
      </c>
      <c r="M1648" s="96" t="s">
        <v>1147</v>
      </c>
      <c r="O1648" s="96" t="s">
        <v>1717</v>
      </c>
      <c r="P1648" s="96" t="s">
        <v>1609</v>
      </c>
      <c r="Q1648" s="96" t="s">
        <v>1948</v>
      </c>
      <c r="R1648" s="96" t="s">
        <v>1581</v>
      </c>
      <c r="S1648" s="96" t="s">
        <v>5582</v>
      </c>
      <c r="T1648" s="96" t="s">
        <v>1568</v>
      </c>
    </row>
    <row r="1649" ht="14.25" customHeight="1">
      <c r="A1649" s="96" t="s">
        <v>5583</v>
      </c>
      <c r="B1649" s="96" t="s">
        <v>5584</v>
      </c>
      <c r="D1649" s="96" t="s">
        <v>1350</v>
      </c>
      <c r="E1649" s="96" t="s">
        <v>1561</v>
      </c>
      <c r="F1649" s="96">
        <v>2032.0</v>
      </c>
      <c r="J1649" s="96" t="s">
        <v>1147</v>
      </c>
      <c r="L1649" s="96" t="s">
        <v>41</v>
      </c>
      <c r="M1649" s="96" t="s">
        <v>1147</v>
      </c>
      <c r="O1649" s="96" t="s">
        <v>1857</v>
      </c>
      <c r="P1649" s="96" t="s">
        <v>1609</v>
      </c>
      <c r="Q1649" s="96" t="s">
        <v>1800</v>
      </c>
      <c r="R1649" s="96" t="s">
        <v>1631</v>
      </c>
      <c r="S1649" s="96" t="s">
        <v>5585</v>
      </c>
      <c r="T1649" s="96" t="s">
        <v>1568</v>
      </c>
    </row>
    <row r="1650" ht="14.25" customHeight="1">
      <c r="A1650" s="96" t="s">
        <v>5586</v>
      </c>
      <c r="D1650" s="96" t="s">
        <v>1350</v>
      </c>
      <c r="E1650" s="96" t="s">
        <v>1561</v>
      </c>
      <c r="F1650" s="96">
        <v>2030.0</v>
      </c>
      <c r="J1650" s="96" t="s">
        <v>1147</v>
      </c>
      <c r="L1650" s="96" t="s">
        <v>41</v>
      </c>
      <c r="M1650" s="96" t="s">
        <v>1147</v>
      </c>
      <c r="O1650" s="96" t="s">
        <v>1620</v>
      </c>
      <c r="P1650" s="96" t="s">
        <v>1564</v>
      </c>
      <c r="Q1650" s="96" t="s">
        <v>1948</v>
      </c>
      <c r="R1650" s="96" t="s">
        <v>1648</v>
      </c>
      <c r="S1650" s="96" t="s">
        <v>5587</v>
      </c>
      <c r="T1650" s="96" t="s">
        <v>1568</v>
      </c>
    </row>
    <row r="1651" ht="14.25" customHeight="1">
      <c r="A1651" s="96" t="s">
        <v>5588</v>
      </c>
      <c r="D1651" s="96" t="s">
        <v>1350</v>
      </c>
      <c r="E1651" s="96" t="s">
        <v>1561</v>
      </c>
      <c r="F1651" s="96">
        <v>2030.0</v>
      </c>
      <c r="J1651" s="96" t="s">
        <v>1147</v>
      </c>
      <c r="L1651" s="96" t="s">
        <v>1562</v>
      </c>
      <c r="M1651" s="96" t="s">
        <v>1147</v>
      </c>
      <c r="O1651" s="96" t="s">
        <v>1717</v>
      </c>
      <c r="P1651" s="96" t="s">
        <v>1609</v>
      </c>
      <c r="Q1651" s="96" t="s">
        <v>1585</v>
      </c>
      <c r="R1651" s="96" t="s">
        <v>1644</v>
      </c>
      <c r="S1651" s="96" t="s">
        <v>5589</v>
      </c>
      <c r="T1651" s="96" t="s">
        <v>1568</v>
      </c>
    </row>
    <row r="1652" ht="14.25" customHeight="1">
      <c r="A1652" s="96" t="s">
        <v>5590</v>
      </c>
      <c r="D1652" s="96" t="s">
        <v>1350</v>
      </c>
      <c r="E1652" s="96" t="s">
        <v>1561</v>
      </c>
      <c r="F1652" s="96">
        <v>2030.0</v>
      </c>
      <c r="G1652" s="96" t="s">
        <v>1350</v>
      </c>
      <c r="H1652" s="96" t="s">
        <v>1561</v>
      </c>
      <c r="I1652" s="96">
        <v>2050.0</v>
      </c>
      <c r="J1652" s="96" t="s">
        <v>1351</v>
      </c>
      <c r="K1652" s="96">
        <v>2050.0</v>
      </c>
      <c r="L1652" s="96" t="s">
        <v>1562</v>
      </c>
      <c r="M1652" s="96" t="s">
        <v>1147</v>
      </c>
      <c r="O1652" s="96" t="s">
        <v>1584</v>
      </c>
      <c r="P1652" s="96" t="s">
        <v>1564</v>
      </c>
      <c r="Q1652" s="96" t="s">
        <v>1604</v>
      </c>
      <c r="R1652" s="96" t="s">
        <v>1566</v>
      </c>
      <c r="S1652" s="96" t="s">
        <v>5591</v>
      </c>
      <c r="T1652" s="96" t="s">
        <v>1568</v>
      </c>
    </row>
    <row r="1653" ht="14.25" customHeight="1">
      <c r="A1653" s="96" t="s">
        <v>5592</v>
      </c>
      <c r="B1653" s="96" t="s">
        <v>5593</v>
      </c>
      <c r="C1653" s="96" t="s">
        <v>5594</v>
      </c>
      <c r="D1653" s="96" t="s">
        <v>1350</v>
      </c>
      <c r="E1653" s="96" t="s">
        <v>1561</v>
      </c>
      <c r="F1653" s="96">
        <v>2028.0</v>
      </c>
      <c r="J1653" s="96" t="s">
        <v>1147</v>
      </c>
      <c r="L1653" s="96" t="s">
        <v>41</v>
      </c>
      <c r="M1653" s="96" t="s">
        <v>1147</v>
      </c>
      <c r="O1653" s="96" t="s">
        <v>1578</v>
      </c>
      <c r="P1653" s="96" t="s">
        <v>1579</v>
      </c>
      <c r="Q1653" s="96" t="s">
        <v>1800</v>
      </c>
      <c r="R1653" s="96" t="s">
        <v>1676</v>
      </c>
      <c r="S1653" s="96" t="s">
        <v>5595</v>
      </c>
      <c r="T1653" s="96" t="s">
        <v>1568</v>
      </c>
    </row>
    <row r="1654" ht="14.25" customHeight="1">
      <c r="A1654" s="96" t="s">
        <v>5596</v>
      </c>
      <c r="D1654" s="96" t="s">
        <v>1350</v>
      </c>
      <c r="E1654" s="96" t="s">
        <v>1561</v>
      </c>
      <c r="F1654" s="96">
        <v>2030.0</v>
      </c>
      <c r="J1654" s="96" t="s">
        <v>1147</v>
      </c>
      <c r="L1654" s="96" t="s">
        <v>1562</v>
      </c>
      <c r="M1654" s="96" t="s">
        <v>1147</v>
      </c>
      <c r="O1654" s="96" t="s">
        <v>1614</v>
      </c>
      <c r="P1654" s="96" t="s">
        <v>1609</v>
      </c>
      <c r="Q1654" s="96" t="s">
        <v>1585</v>
      </c>
      <c r="R1654" s="96" t="s">
        <v>1566</v>
      </c>
      <c r="S1654" s="96" t="s">
        <v>5597</v>
      </c>
      <c r="T1654" s="96" t="s">
        <v>1568</v>
      </c>
    </row>
    <row r="1655" ht="14.25" customHeight="1">
      <c r="A1655" s="96" t="s">
        <v>5598</v>
      </c>
      <c r="C1655" s="96" t="s">
        <v>5599</v>
      </c>
      <c r="D1655" s="96" t="s">
        <v>1355</v>
      </c>
      <c r="J1655" s="96" t="s">
        <v>1351</v>
      </c>
      <c r="L1655" s="96" t="s">
        <v>41</v>
      </c>
      <c r="M1655" s="96" t="s">
        <v>1351</v>
      </c>
      <c r="N1655" s="96" t="s">
        <v>1623</v>
      </c>
      <c r="O1655" s="96" t="s">
        <v>5600</v>
      </c>
      <c r="P1655" s="96" t="s">
        <v>1728</v>
      </c>
      <c r="Q1655" s="96" t="s">
        <v>1820</v>
      </c>
      <c r="R1655" s="96" t="s">
        <v>1623</v>
      </c>
    </row>
    <row r="1656" ht="14.25" customHeight="1">
      <c r="A1656" s="96" t="s">
        <v>5601</v>
      </c>
      <c r="D1656" s="96" t="s">
        <v>1355</v>
      </c>
      <c r="J1656" s="96" t="s">
        <v>1351</v>
      </c>
      <c r="L1656" s="96" t="s">
        <v>41</v>
      </c>
      <c r="M1656" s="96" t="s">
        <v>1147</v>
      </c>
      <c r="O1656" s="96" t="s">
        <v>1584</v>
      </c>
      <c r="P1656" s="96" t="s">
        <v>1564</v>
      </c>
      <c r="Q1656" s="96" t="s">
        <v>1580</v>
      </c>
      <c r="R1656" s="96" t="s">
        <v>1676</v>
      </c>
    </row>
    <row r="1657" ht="14.25" customHeight="1">
      <c r="A1657" s="96" t="s">
        <v>5602</v>
      </c>
      <c r="D1657" s="96" t="s">
        <v>1350</v>
      </c>
      <c r="E1657" s="96" t="s">
        <v>1561</v>
      </c>
      <c r="F1657" s="96">
        <v>2030.0</v>
      </c>
      <c r="G1657" s="96" t="s">
        <v>1350</v>
      </c>
      <c r="H1657" s="96" t="s">
        <v>1561</v>
      </c>
      <c r="I1657" s="96">
        <v>2045.0</v>
      </c>
      <c r="J1657" s="96" t="s">
        <v>1351</v>
      </c>
      <c r="K1657" s="96">
        <v>2045.0</v>
      </c>
      <c r="L1657" s="96" t="s">
        <v>1562</v>
      </c>
      <c r="M1657" s="96" t="s">
        <v>1147</v>
      </c>
      <c r="O1657" s="96" t="s">
        <v>1578</v>
      </c>
      <c r="P1657" s="96" t="s">
        <v>1579</v>
      </c>
      <c r="Q1657" s="96" t="s">
        <v>1580</v>
      </c>
      <c r="R1657" s="96" t="s">
        <v>1605</v>
      </c>
      <c r="S1657" s="96" t="s">
        <v>5603</v>
      </c>
      <c r="T1657" s="96" t="s">
        <v>1568</v>
      </c>
    </row>
    <row r="1658" ht="14.25" customHeight="1">
      <c r="A1658" s="96" t="s">
        <v>5604</v>
      </c>
      <c r="D1658" s="96" t="s">
        <v>1355</v>
      </c>
      <c r="J1658" s="96" t="s">
        <v>1147</v>
      </c>
      <c r="L1658" s="96" t="s">
        <v>41</v>
      </c>
      <c r="M1658" s="96" t="s">
        <v>1147</v>
      </c>
      <c r="O1658" s="96" t="s">
        <v>1584</v>
      </c>
      <c r="P1658" s="96" t="s">
        <v>1564</v>
      </c>
      <c r="Q1658" s="96" t="s">
        <v>1610</v>
      </c>
      <c r="R1658" s="96" t="s">
        <v>1712</v>
      </c>
    </row>
    <row r="1659" ht="14.25" customHeight="1">
      <c r="A1659" s="96" t="s">
        <v>5605</v>
      </c>
      <c r="B1659" s="96" t="s">
        <v>5606</v>
      </c>
      <c r="C1659" s="96" t="s">
        <v>5607</v>
      </c>
      <c r="D1659" s="96" t="s">
        <v>1372</v>
      </c>
      <c r="J1659" s="96" t="s">
        <v>1147</v>
      </c>
      <c r="L1659" s="96" t="s">
        <v>41</v>
      </c>
      <c r="M1659" s="96" t="s">
        <v>1351</v>
      </c>
      <c r="N1659" s="96" t="s">
        <v>1697</v>
      </c>
      <c r="O1659" s="96" t="s">
        <v>1578</v>
      </c>
      <c r="P1659" s="96" t="s">
        <v>1579</v>
      </c>
      <c r="Q1659" s="96" t="s">
        <v>1636</v>
      </c>
      <c r="R1659" s="96" t="s">
        <v>1787</v>
      </c>
    </row>
    <row r="1660" ht="14.25" customHeight="1">
      <c r="A1660" s="96" t="s">
        <v>5608</v>
      </c>
      <c r="D1660" s="96" t="s">
        <v>1350</v>
      </c>
      <c r="E1660" s="96" t="s">
        <v>1561</v>
      </c>
      <c r="F1660" s="96">
        <v>2030.0</v>
      </c>
      <c r="J1660" s="96" t="s">
        <v>1147</v>
      </c>
      <c r="L1660" s="96" t="s">
        <v>1562</v>
      </c>
      <c r="M1660" s="96" t="s">
        <v>1147</v>
      </c>
      <c r="O1660" s="96" t="s">
        <v>1797</v>
      </c>
      <c r="P1660" s="96" t="s">
        <v>1564</v>
      </c>
      <c r="Q1660" s="96" t="s">
        <v>1573</v>
      </c>
      <c r="R1660" s="96" t="s">
        <v>1619</v>
      </c>
      <c r="S1660" s="96" t="s">
        <v>5609</v>
      </c>
      <c r="T1660" s="96" t="s">
        <v>1568</v>
      </c>
    </row>
    <row r="1661" ht="14.25" customHeight="1">
      <c r="A1661" s="96" t="s">
        <v>5610</v>
      </c>
      <c r="D1661" s="96" t="s">
        <v>1350</v>
      </c>
      <c r="E1661" s="96" t="s">
        <v>1561</v>
      </c>
      <c r="F1661" s="96">
        <v>2030.0</v>
      </c>
      <c r="J1661" s="96" t="s">
        <v>1147</v>
      </c>
      <c r="L1661" s="96" t="s">
        <v>1562</v>
      </c>
      <c r="M1661" s="96" t="s">
        <v>1147</v>
      </c>
      <c r="O1661" s="96" t="s">
        <v>2126</v>
      </c>
      <c r="P1661" s="96" t="s">
        <v>1728</v>
      </c>
      <c r="Q1661" s="96" t="s">
        <v>1573</v>
      </c>
      <c r="R1661" s="96" t="s">
        <v>1699</v>
      </c>
      <c r="S1661" s="96" t="s">
        <v>5611</v>
      </c>
      <c r="T1661" s="96" t="s">
        <v>1568</v>
      </c>
    </row>
    <row r="1662" ht="14.25" customHeight="1">
      <c r="A1662" s="96" t="s">
        <v>5612</v>
      </c>
      <c r="D1662" s="96" t="s">
        <v>1350</v>
      </c>
      <c r="E1662" s="96" t="s">
        <v>1561</v>
      </c>
      <c r="F1662" s="96">
        <v>2030.0</v>
      </c>
      <c r="G1662" s="96" t="s">
        <v>1350</v>
      </c>
      <c r="H1662" s="96" t="s">
        <v>1561</v>
      </c>
      <c r="I1662" s="96">
        <v>2050.0</v>
      </c>
      <c r="J1662" s="96" t="s">
        <v>1351</v>
      </c>
      <c r="K1662" s="96">
        <v>2050.0</v>
      </c>
      <c r="L1662" s="96" t="s">
        <v>1562</v>
      </c>
      <c r="M1662" s="96" t="s">
        <v>1351</v>
      </c>
      <c r="N1662" s="96" t="s">
        <v>1656</v>
      </c>
      <c r="O1662" s="96" t="s">
        <v>1791</v>
      </c>
      <c r="P1662" s="96" t="s">
        <v>1609</v>
      </c>
      <c r="Q1662" s="96" t="s">
        <v>1698</v>
      </c>
      <c r="R1662" s="96" t="s">
        <v>1656</v>
      </c>
      <c r="S1662" s="96" t="s">
        <v>5613</v>
      </c>
      <c r="T1662" s="96" t="s">
        <v>1568</v>
      </c>
    </row>
    <row r="1663" ht="14.25" customHeight="1">
      <c r="A1663" s="96" t="s">
        <v>5614</v>
      </c>
      <c r="C1663" s="96" t="s">
        <v>5615</v>
      </c>
      <c r="D1663" s="96" t="s">
        <v>1350</v>
      </c>
      <c r="E1663" s="96" t="s">
        <v>1561</v>
      </c>
      <c r="F1663" s="96">
        <v>2030.0</v>
      </c>
      <c r="J1663" s="96" t="s">
        <v>1147</v>
      </c>
      <c r="L1663" s="96" t="s">
        <v>1562</v>
      </c>
      <c r="M1663" s="96" t="s">
        <v>1147</v>
      </c>
      <c r="O1663" s="96" t="s">
        <v>1684</v>
      </c>
      <c r="P1663" s="96" t="s">
        <v>1564</v>
      </c>
      <c r="Q1663" s="96" t="s">
        <v>1593</v>
      </c>
      <c r="R1663" s="96" t="s">
        <v>1757</v>
      </c>
      <c r="S1663" s="96" t="s">
        <v>5616</v>
      </c>
      <c r="T1663" s="96" t="s">
        <v>1568</v>
      </c>
    </row>
    <row r="1664" ht="14.25" customHeight="1">
      <c r="A1664" s="96" t="s">
        <v>5617</v>
      </c>
      <c r="C1664" s="96" t="s">
        <v>5618</v>
      </c>
      <c r="D1664" s="96" t="s">
        <v>1350</v>
      </c>
      <c r="E1664" s="96" t="s">
        <v>1561</v>
      </c>
      <c r="J1664" s="96" t="s">
        <v>1147</v>
      </c>
      <c r="L1664" s="96" t="s">
        <v>41</v>
      </c>
      <c r="M1664" s="96" t="s">
        <v>1147</v>
      </c>
      <c r="O1664" s="96" t="s">
        <v>1845</v>
      </c>
      <c r="P1664" s="96" t="s">
        <v>1564</v>
      </c>
      <c r="Q1664" s="96" t="s">
        <v>1593</v>
      </c>
      <c r="R1664" s="96" t="s">
        <v>1656</v>
      </c>
      <c r="S1664" s="96" t="s">
        <v>5619</v>
      </c>
      <c r="T1664" s="96" t="s">
        <v>1568</v>
      </c>
    </row>
    <row r="1665" ht="14.25" customHeight="1">
      <c r="A1665" s="96" t="s">
        <v>5620</v>
      </c>
      <c r="D1665" s="96" t="s">
        <v>1350</v>
      </c>
      <c r="E1665" s="96" t="s">
        <v>1561</v>
      </c>
      <c r="F1665" s="96">
        <v>2030.0</v>
      </c>
      <c r="J1665" s="96" t="s">
        <v>1147</v>
      </c>
      <c r="L1665" s="96" t="s">
        <v>41</v>
      </c>
      <c r="M1665" s="96" t="s">
        <v>1147</v>
      </c>
      <c r="O1665" s="96" t="s">
        <v>1584</v>
      </c>
      <c r="P1665" s="96" t="s">
        <v>1564</v>
      </c>
      <c r="Q1665" s="96" t="s">
        <v>1590</v>
      </c>
      <c r="R1665" s="96" t="s">
        <v>1757</v>
      </c>
      <c r="S1665" s="96" t="s">
        <v>5621</v>
      </c>
      <c r="T1665" s="96" t="s">
        <v>1568</v>
      </c>
    </row>
    <row r="1666" ht="14.25" customHeight="1">
      <c r="A1666" s="96" t="s">
        <v>5622</v>
      </c>
      <c r="B1666" s="96" t="s">
        <v>5623</v>
      </c>
      <c r="C1666" s="96" t="s">
        <v>5624</v>
      </c>
      <c r="D1666" s="96" t="s">
        <v>1350</v>
      </c>
      <c r="E1666" s="96" t="s">
        <v>1561</v>
      </c>
      <c r="F1666" s="96">
        <v>2030.0</v>
      </c>
      <c r="G1666" s="96" t="s">
        <v>1350</v>
      </c>
      <c r="H1666" s="96" t="s">
        <v>1561</v>
      </c>
      <c r="I1666" s="96">
        <v>2050.0</v>
      </c>
      <c r="J1666" s="96" t="s">
        <v>1351</v>
      </c>
      <c r="K1666" s="96">
        <v>2050.0</v>
      </c>
      <c r="L1666" s="96" t="s">
        <v>41</v>
      </c>
      <c r="M1666" s="96" t="s">
        <v>1351</v>
      </c>
      <c r="N1666" s="96" t="s">
        <v>1757</v>
      </c>
      <c r="O1666" s="96" t="s">
        <v>1584</v>
      </c>
      <c r="P1666" s="96" t="s">
        <v>1564</v>
      </c>
      <c r="Q1666" s="96" t="s">
        <v>1639</v>
      </c>
      <c r="R1666" s="96" t="s">
        <v>1648</v>
      </c>
      <c r="S1666" s="96" t="s">
        <v>5625</v>
      </c>
      <c r="T1666" s="96" t="s">
        <v>1568</v>
      </c>
    </row>
    <row r="1667" ht="14.25" customHeight="1">
      <c r="A1667" s="96" t="s">
        <v>5626</v>
      </c>
      <c r="B1667" s="96" t="s">
        <v>5627</v>
      </c>
      <c r="D1667" s="96" t="s">
        <v>1355</v>
      </c>
      <c r="J1667" s="96" t="s">
        <v>1351</v>
      </c>
      <c r="L1667" s="96" t="s">
        <v>41</v>
      </c>
      <c r="M1667" s="96" t="s">
        <v>1147</v>
      </c>
      <c r="O1667" s="96" t="s">
        <v>1578</v>
      </c>
      <c r="P1667" s="96" t="s">
        <v>1579</v>
      </c>
      <c r="Q1667" s="96" t="s">
        <v>1610</v>
      </c>
      <c r="R1667" s="96" t="s">
        <v>1644</v>
      </c>
    </row>
    <row r="1668" ht="14.25" customHeight="1">
      <c r="A1668" s="96" t="s">
        <v>5628</v>
      </c>
      <c r="D1668" s="96" t="s">
        <v>1350</v>
      </c>
      <c r="E1668" s="96" t="s">
        <v>1561</v>
      </c>
      <c r="F1668" s="96">
        <v>2030.0</v>
      </c>
      <c r="J1668" s="96" t="s">
        <v>1147</v>
      </c>
      <c r="L1668" s="96" t="s">
        <v>1562</v>
      </c>
      <c r="M1668" s="96" t="s">
        <v>1147</v>
      </c>
      <c r="O1668" s="96" t="s">
        <v>1584</v>
      </c>
      <c r="P1668" s="96" t="s">
        <v>1564</v>
      </c>
      <c r="Q1668" s="96" t="s">
        <v>1754</v>
      </c>
      <c r="R1668" s="96" t="s">
        <v>1648</v>
      </c>
      <c r="S1668" s="96" t="s">
        <v>5629</v>
      </c>
      <c r="T1668" s="96" t="s">
        <v>1568</v>
      </c>
    </row>
    <row r="1669" ht="14.25" customHeight="1">
      <c r="A1669" s="96" t="s">
        <v>5630</v>
      </c>
      <c r="C1669" s="96" t="s">
        <v>5631</v>
      </c>
      <c r="D1669" s="96" t="s">
        <v>1355</v>
      </c>
      <c r="J1669" s="96" t="s">
        <v>1147</v>
      </c>
      <c r="L1669" s="96" t="s">
        <v>41</v>
      </c>
      <c r="M1669" s="96" t="s">
        <v>1147</v>
      </c>
      <c r="O1669" s="96" t="s">
        <v>1684</v>
      </c>
      <c r="P1669" s="96" t="s">
        <v>1564</v>
      </c>
      <c r="Q1669" s="96" t="s">
        <v>1573</v>
      </c>
      <c r="R1669" s="96" t="s">
        <v>1574</v>
      </c>
    </row>
    <row r="1670" ht="14.25" customHeight="1">
      <c r="A1670" s="96" t="s">
        <v>5632</v>
      </c>
      <c r="C1670" s="96" t="s">
        <v>5633</v>
      </c>
      <c r="D1670" s="96" t="s">
        <v>1355</v>
      </c>
      <c r="J1670" s="96" t="s">
        <v>1147</v>
      </c>
      <c r="L1670" s="96" t="s">
        <v>41</v>
      </c>
      <c r="M1670" s="96" t="s">
        <v>1147</v>
      </c>
      <c r="N1670" s="96" t="s">
        <v>1805</v>
      </c>
      <c r="O1670" s="96" t="s">
        <v>1647</v>
      </c>
      <c r="P1670" s="96" t="s">
        <v>1564</v>
      </c>
      <c r="Q1670" s="96" t="s">
        <v>1590</v>
      </c>
      <c r="R1670" s="96" t="s">
        <v>1805</v>
      </c>
    </row>
    <row r="1671" ht="14.25" customHeight="1">
      <c r="A1671" s="96" t="s">
        <v>5634</v>
      </c>
      <c r="D1671" s="96" t="s">
        <v>1355</v>
      </c>
      <c r="J1671" s="96" t="s">
        <v>1351</v>
      </c>
      <c r="L1671" s="96" t="s">
        <v>41</v>
      </c>
      <c r="M1671" s="96" t="s">
        <v>1147</v>
      </c>
      <c r="O1671" s="96" t="s">
        <v>1578</v>
      </c>
      <c r="P1671" s="96" t="s">
        <v>1579</v>
      </c>
      <c r="Q1671" s="96" t="s">
        <v>1675</v>
      </c>
      <c r="R1671" s="96" t="s">
        <v>1594</v>
      </c>
    </row>
    <row r="1672" ht="14.25" customHeight="1">
      <c r="A1672" s="96" t="s">
        <v>5635</v>
      </c>
      <c r="B1672" s="96" t="s">
        <v>5636</v>
      </c>
      <c r="C1672" s="96" t="s">
        <v>5637</v>
      </c>
      <c r="D1672" s="96" t="s">
        <v>1350</v>
      </c>
      <c r="E1672" s="96" t="s">
        <v>1561</v>
      </c>
      <c r="F1672" s="96">
        <v>2030.0</v>
      </c>
      <c r="J1672" s="96" t="s">
        <v>1351</v>
      </c>
      <c r="L1672" s="96" t="s">
        <v>41</v>
      </c>
      <c r="M1672" s="96" t="s">
        <v>1147</v>
      </c>
      <c r="O1672" s="96" t="s">
        <v>1578</v>
      </c>
      <c r="P1672" s="96" t="s">
        <v>1579</v>
      </c>
      <c r="Q1672" s="96" t="s">
        <v>1593</v>
      </c>
      <c r="R1672" s="96" t="s">
        <v>1589</v>
      </c>
      <c r="S1672" s="96" t="s">
        <v>5638</v>
      </c>
      <c r="T1672" s="96" t="s">
        <v>1568</v>
      </c>
    </row>
    <row r="1673" ht="14.25" customHeight="1">
      <c r="A1673" s="96" t="s">
        <v>5639</v>
      </c>
      <c r="C1673" s="96" t="s">
        <v>5640</v>
      </c>
      <c r="D1673" s="96" t="s">
        <v>1355</v>
      </c>
      <c r="J1673" s="96" t="s">
        <v>1351</v>
      </c>
      <c r="L1673" s="96" t="s">
        <v>41</v>
      </c>
      <c r="M1673" s="96" t="s">
        <v>1351</v>
      </c>
      <c r="N1673" s="96" t="s">
        <v>1656</v>
      </c>
      <c r="O1673" s="96" t="s">
        <v>1584</v>
      </c>
      <c r="P1673" s="96" t="s">
        <v>1564</v>
      </c>
      <c r="Q1673" s="96" t="s">
        <v>1590</v>
      </c>
      <c r="R1673" s="96" t="s">
        <v>1656</v>
      </c>
    </row>
    <row r="1674" ht="14.25" customHeight="1">
      <c r="A1674" s="96" t="s">
        <v>5641</v>
      </c>
      <c r="B1674" s="96" t="s">
        <v>5642</v>
      </c>
      <c r="C1674" s="96" t="s">
        <v>5643</v>
      </c>
      <c r="D1674" s="96" t="s">
        <v>1350</v>
      </c>
      <c r="E1674" s="96" t="s">
        <v>1561</v>
      </c>
      <c r="J1674" s="96" t="s">
        <v>1147</v>
      </c>
      <c r="L1674" s="96" t="s">
        <v>41</v>
      </c>
      <c r="M1674" s="96" t="s">
        <v>1351</v>
      </c>
      <c r="N1674" s="96" t="s">
        <v>1621</v>
      </c>
      <c r="O1674" s="96" t="s">
        <v>1584</v>
      </c>
      <c r="P1674" s="96" t="s">
        <v>1564</v>
      </c>
      <c r="Q1674" s="96" t="s">
        <v>2210</v>
      </c>
      <c r="R1674" s="96" t="s">
        <v>1621</v>
      </c>
      <c r="S1674" s="96" t="s">
        <v>5644</v>
      </c>
      <c r="T1674" s="96" t="s">
        <v>1568</v>
      </c>
    </row>
    <row r="1675" ht="14.25" customHeight="1">
      <c r="A1675" s="96" t="s">
        <v>5645</v>
      </c>
      <c r="C1675" s="96" t="s">
        <v>5646</v>
      </c>
      <c r="D1675" s="96" t="s">
        <v>1355</v>
      </c>
      <c r="J1675" s="96" t="s">
        <v>1351</v>
      </c>
      <c r="L1675" s="96" t="s">
        <v>41</v>
      </c>
      <c r="M1675" s="96" t="s">
        <v>1351</v>
      </c>
      <c r="N1675" s="96" t="s">
        <v>1589</v>
      </c>
      <c r="O1675" s="96" t="s">
        <v>1578</v>
      </c>
      <c r="P1675" s="96" t="s">
        <v>1579</v>
      </c>
      <c r="Q1675" s="96" t="s">
        <v>1610</v>
      </c>
      <c r="R1675" s="96" t="s">
        <v>1589</v>
      </c>
    </row>
    <row r="1676" ht="14.25" customHeight="1">
      <c r="A1676" s="96" t="s">
        <v>5647</v>
      </c>
      <c r="D1676" s="96" t="s">
        <v>1350</v>
      </c>
      <c r="E1676" s="96" t="s">
        <v>1561</v>
      </c>
      <c r="F1676" s="96">
        <v>2030.0</v>
      </c>
      <c r="J1676" s="96" t="s">
        <v>1147</v>
      </c>
      <c r="L1676" s="96" t="s">
        <v>1562</v>
      </c>
      <c r="M1676" s="96" t="s">
        <v>1147</v>
      </c>
      <c r="O1676" s="96" t="s">
        <v>1578</v>
      </c>
      <c r="P1676" s="96" t="s">
        <v>1579</v>
      </c>
      <c r="Q1676" s="96" t="s">
        <v>2158</v>
      </c>
      <c r="R1676" s="96" t="s">
        <v>1586</v>
      </c>
      <c r="S1676" s="96" t="s">
        <v>5648</v>
      </c>
      <c r="T1676" s="96" t="s">
        <v>1568</v>
      </c>
    </row>
    <row r="1677" ht="14.25" customHeight="1">
      <c r="A1677" s="96" t="s">
        <v>5649</v>
      </c>
      <c r="B1677" s="96" t="s">
        <v>5650</v>
      </c>
      <c r="C1677" s="96" t="s">
        <v>5651</v>
      </c>
      <c r="D1677" s="96" t="s">
        <v>1355</v>
      </c>
      <c r="J1677" s="96" t="s">
        <v>1147</v>
      </c>
      <c r="L1677" s="96" t="s">
        <v>1629</v>
      </c>
      <c r="M1677" s="96" t="s">
        <v>1147</v>
      </c>
      <c r="O1677" s="96" t="s">
        <v>1584</v>
      </c>
      <c r="P1677" s="96" t="s">
        <v>1564</v>
      </c>
      <c r="Q1677" s="96" t="s">
        <v>1630</v>
      </c>
      <c r="R1677" s="96" t="s">
        <v>1648</v>
      </c>
    </row>
    <row r="1678" ht="14.25" customHeight="1">
      <c r="A1678" s="96" t="s">
        <v>5652</v>
      </c>
      <c r="D1678" s="96" t="s">
        <v>1355</v>
      </c>
      <c r="J1678" s="96" t="s">
        <v>1351</v>
      </c>
      <c r="L1678" s="96" t="s">
        <v>41</v>
      </c>
      <c r="M1678" s="96" t="s">
        <v>1351</v>
      </c>
      <c r="N1678" s="96" t="s">
        <v>1805</v>
      </c>
      <c r="O1678" s="96" t="s">
        <v>1901</v>
      </c>
      <c r="P1678" s="96" t="s">
        <v>1564</v>
      </c>
      <c r="Q1678" s="96" t="s">
        <v>1573</v>
      </c>
      <c r="R1678" s="96" t="s">
        <v>1805</v>
      </c>
    </row>
    <row r="1679" ht="14.25" customHeight="1">
      <c r="A1679" s="96" t="s">
        <v>5653</v>
      </c>
      <c r="B1679" s="96" t="s">
        <v>5654</v>
      </c>
      <c r="C1679" s="96" t="s">
        <v>5655</v>
      </c>
      <c r="D1679" s="96" t="s">
        <v>1350</v>
      </c>
      <c r="E1679" s="96" t="s">
        <v>1561</v>
      </c>
      <c r="F1679" s="96">
        <v>2030.0</v>
      </c>
      <c r="J1679" s="96" t="s">
        <v>1147</v>
      </c>
      <c r="L1679" s="96" t="s">
        <v>41</v>
      </c>
      <c r="M1679" s="96" t="s">
        <v>1147</v>
      </c>
      <c r="O1679" s="96" t="s">
        <v>1703</v>
      </c>
      <c r="P1679" s="96" t="s">
        <v>1564</v>
      </c>
      <c r="Q1679" s="96" t="s">
        <v>1652</v>
      </c>
      <c r="R1679" s="96" t="s">
        <v>1574</v>
      </c>
      <c r="S1679" s="96" t="s">
        <v>5656</v>
      </c>
      <c r="T1679" s="96" t="s">
        <v>1568</v>
      </c>
    </row>
    <row r="1680" ht="14.25" customHeight="1">
      <c r="A1680" s="96" t="s">
        <v>5657</v>
      </c>
      <c r="D1680" s="96" t="s">
        <v>1350</v>
      </c>
      <c r="E1680" s="96" t="s">
        <v>1561</v>
      </c>
      <c r="F1680" s="96">
        <v>2030.0</v>
      </c>
      <c r="G1680" s="96" t="s">
        <v>1350</v>
      </c>
      <c r="H1680" s="96" t="s">
        <v>1561</v>
      </c>
      <c r="I1680" s="96">
        <v>2050.0</v>
      </c>
      <c r="J1680" s="96" t="s">
        <v>1351</v>
      </c>
      <c r="K1680" s="96">
        <v>2050.0</v>
      </c>
      <c r="L1680" s="96" t="s">
        <v>41</v>
      </c>
      <c r="M1680" s="96" t="s">
        <v>1351</v>
      </c>
      <c r="N1680" s="96" t="s">
        <v>1805</v>
      </c>
      <c r="O1680" s="96" t="s">
        <v>1563</v>
      </c>
      <c r="P1680" s="96" t="s">
        <v>1564</v>
      </c>
      <c r="Q1680" s="96" t="s">
        <v>1580</v>
      </c>
      <c r="R1680" s="96" t="s">
        <v>1699</v>
      </c>
      <c r="S1680" s="96" t="s">
        <v>5658</v>
      </c>
      <c r="T1680" s="96" t="s">
        <v>1568</v>
      </c>
    </row>
    <row r="1681" ht="14.25" customHeight="1">
      <c r="A1681" s="96" t="s">
        <v>5659</v>
      </c>
      <c r="D1681" s="96" t="s">
        <v>1350</v>
      </c>
      <c r="E1681" s="96" t="s">
        <v>1561</v>
      </c>
      <c r="F1681" s="96">
        <v>2030.0</v>
      </c>
      <c r="J1681" s="96" t="s">
        <v>1147</v>
      </c>
      <c r="L1681" s="96" t="s">
        <v>1562</v>
      </c>
      <c r="M1681" s="96" t="s">
        <v>1147</v>
      </c>
      <c r="O1681" s="96" t="s">
        <v>1584</v>
      </c>
      <c r="P1681" s="96" t="s">
        <v>1564</v>
      </c>
      <c r="Q1681" s="96" t="s">
        <v>1580</v>
      </c>
      <c r="R1681" s="96" t="s">
        <v>1615</v>
      </c>
      <c r="S1681" s="96" t="s">
        <v>5660</v>
      </c>
      <c r="T1681" s="96" t="s">
        <v>1568</v>
      </c>
    </row>
    <row r="1682" ht="14.25" customHeight="1">
      <c r="A1682" s="96" t="s">
        <v>5661</v>
      </c>
      <c r="D1682" s="96" t="s">
        <v>1350</v>
      </c>
      <c r="E1682" s="96" t="s">
        <v>1561</v>
      </c>
      <c r="F1682" s="96">
        <v>2030.0</v>
      </c>
      <c r="G1682" s="96" t="s">
        <v>1350</v>
      </c>
      <c r="H1682" s="96" t="s">
        <v>1561</v>
      </c>
      <c r="I1682" s="96">
        <v>2050.0</v>
      </c>
      <c r="J1682" s="96" t="s">
        <v>1351</v>
      </c>
      <c r="K1682" s="96">
        <v>2050.0</v>
      </c>
      <c r="L1682" s="96" t="s">
        <v>1562</v>
      </c>
      <c r="M1682" s="96" t="s">
        <v>1147</v>
      </c>
      <c r="O1682" s="96" t="s">
        <v>1578</v>
      </c>
      <c r="P1682" s="96" t="s">
        <v>1579</v>
      </c>
      <c r="Q1682" s="96" t="s">
        <v>1675</v>
      </c>
      <c r="R1682" s="96" t="s">
        <v>1637</v>
      </c>
      <c r="S1682" s="96" t="s">
        <v>5662</v>
      </c>
    </row>
    <row r="1683" ht="14.25" customHeight="1">
      <c r="A1683" s="96" t="s">
        <v>5663</v>
      </c>
      <c r="B1683" s="96" t="s">
        <v>5664</v>
      </c>
      <c r="C1683" s="96" t="s">
        <v>5665</v>
      </c>
      <c r="D1683" s="96" t="s">
        <v>1355</v>
      </c>
      <c r="J1683" s="96" t="s">
        <v>1351</v>
      </c>
      <c r="L1683" s="96" t="s">
        <v>41</v>
      </c>
      <c r="M1683" s="96" t="s">
        <v>1351</v>
      </c>
      <c r="N1683" s="96" t="s">
        <v>1707</v>
      </c>
      <c r="O1683" s="96" t="s">
        <v>4713</v>
      </c>
      <c r="P1683" s="96" t="s">
        <v>1609</v>
      </c>
      <c r="Q1683" s="96" t="s">
        <v>1685</v>
      </c>
      <c r="R1683" s="96" t="s">
        <v>1707</v>
      </c>
    </row>
    <row r="1684" ht="14.25" customHeight="1">
      <c r="A1684" s="96" t="s">
        <v>5666</v>
      </c>
      <c r="D1684" s="96" t="s">
        <v>1355</v>
      </c>
      <c r="J1684" s="96" t="s">
        <v>1147</v>
      </c>
      <c r="L1684" s="96" t="s">
        <v>41</v>
      </c>
      <c r="M1684" s="96" t="s">
        <v>1147</v>
      </c>
      <c r="O1684" s="96" t="s">
        <v>1584</v>
      </c>
      <c r="P1684" s="96" t="s">
        <v>1564</v>
      </c>
      <c r="Q1684" s="96" t="s">
        <v>1639</v>
      </c>
      <c r="R1684" s="96" t="s">
        <v>1631</v>
      </c>
    </row>
    <row r="1685" ht="14.25" customHeight="1">
      <c r="A1685" s="96" t="s">
        <v>5667</v>
      </c>
      <c r="D1685" s="96" t="s">
        <v>1350</v>
      </c>
      <c r="E1685" s="96" t="s">
        <v>1561</v>
      </c>
      <c r="F1685" s="96">
        <v>2033.0</v>
      </c>
      <c r="G1685" s="96" t="s">
        <v>1350</v>
      </c>
      <c r="H1685" s="96" t="s">
        <v>1561</v>
      </c>
      <c r="I1685" s="96">
        <v>2050.0</v>
      </c>
      <c r="J1685" s="96" t="s">
        <v>1351</v>
      </c>
      <c r="K1685" s="96">
        <v>2050.0</v>
      </c>
      <c r="L1685" s="96" t="s">
        <v>41</v>
      </c>
      <c r="M1685" s="96" t="s">
        <v>1147</v>
      </c>
      <c r="O1685" s="96" t="s">
        <v>1584</v>
      </c>
      <c r="P1685" s="96" t="s">
        <v>1564</v>
      </c>
      <c r="Q1685" s="96" t="s">
        <v>1590</v>
      </c>
      <c r="R1685" s="96" t="s">
        <v>1594</v>
      </c>
      <c r="S1685" s="96" t="s">
        <v>5668</v>
      </c>
      <c r="T1685" s="96" t="s">
        <v>1568</v>
      </c>
    </row>
    <row r="1686" ht="14.25" customHeight="1">
      <c r="A1686" s="96" t="s">
        <v>5669</v>
      </c>
      <c r="D1686" s="96" t="s">
        <v>1350</v>
      </c>
      <c r="E1686" s="96" t="s">
        <v>1561</v>
      </c>
      <c r="F1686" s="96">
        <v>2030.0</v>
      </c>
      <c r="G1686" s="96" t="s">
        <v>1350</v>
      </c>
      <c r="H1686" s="96" t="s">
        <v>1561</v>
      </c>
      <c r="I1686" s="96">
        <v>2050.0</v>
      </c>
      <c r="J1686" s="96" t="s">
        <v>1351</v>
      </c>
      <c r="K1686" s="96">
        <v>2050.0</v>
      </c>
      <c r="L1686" s="96" t="s">
        <v>1562</v>
      </c>
      <c r="M1686" s="96" t="s">
        <v>1351</v>
      </c>
      <c r="N1686" s="96" t="s">
        <v>1591</v>
      </c>
      <c r="O1686" s="96" t="s">
        <v>1584</v>
      </c>
      <c r="P1686" s="96" t="s">
        <v>1564</v>
      </c>
      <c r="Q1686" s="96" t="s">
        <v>1580</v>
      </c>
      <c r="R1686" s="96" t="s">
        <v>1591</v>
      </c>
      <c r="S1686" s="96" t="s">
        <v>5670</v>
      </c>
      <c r="T1686" s="96" t="s">
        <v>1568</v>
      </c>
    </row>
    <row r="1687" ht="14.25" customHeight="1">
      <c r="A1687" s="96" t="s">
        <v>5671</v>
      </c>
      <c r="B1687" s="96" t="s">
        <v>5672</v>
      </c>
      <c r="C1687" s="96" t="s">
        <v>5673</v>
      </c>
      <c r="D1687" s="96" t="s">
        <v>1355</v>
      </c>
      <c r="J1687" s="96" t="s">
        <v>1147</v>
      </c>
      <c r="L1687" s="96" t="s">
        <v>41</v>
      </c>
      <c r="M1687" s="96" t="s">
        <v>1147</v>
      </c>
      <c r="O1687" s="96" t="s">
        <v>1937</v>
      </c>
      <c r="P1687" s="96" t="s">
        <v>1728</v>
      </c>
      <c r="Q1687" s="96" t="s">
        <v>1665</v>
      </c>
      <c r="R1687" s="96" t="s">
        <v>1793</v>
      </c>
      <c r="T1687" s="96" t="s">
        <v>1616</v>
      </c>
    </row>
    <row r="1688" ht="14.25" customHeight="1">
      <c r="A1688" s="96" t="s">
        <v>5674</v>
      </c>
      <c r="B1688" s="96" t="s">
        <v>5675</v>
      </c>
      <c r="C1688" s="96" t="s">
        <v>5676</v>
      </c>
      <c r="D1688" s="96" t="s">
        <v>1350</v>
      </c>
      <c r="E1688" s="96" t="s">
        <v>1570</v>
      </c>
      <c r="F1688" s="96">
        <v>2030.0</v>
      </c>
      <c r="J1688" s="96" t="s">
        <v>1147</v>
      </c>
      <c r="L1688" s="96" t="s">
        <v>41</v>
      </c>
      <c r="M1688" s="96" t="s">
        <v>1147</v>
      </c>
      <c r="O1688" s="96" t="s">
        <v>1901</v>
      </c>
      <c r="P1688" s="96" t="s">
        <v>1564</v>
      </c>
      <c r="Q1688" s="96" t="s">
        <v>1652</v>
      </c>
      <c r="R1688" s="96" t="s">
        <v>1841</v>
      </c>
      <c r="S1688" s="96" t="s">
        <v>5677</v>
      </c>
      <c r="T1688" s="96" t="s">
        <v>1576</v>
      </c>
    </row>
    <row r="1689" ht="14.25" customHeight="1">
      <c r="A1689" s="96" t="s">
        <v>5678</v>
      </c>
      <c r="D1689" s="96" t="s">
        <v>1350</v>
      </c>
      <c r="E1689" s="96" t="s">
        <v>1561</v>
      </c>
      <c r="F1689" s="96">
        <v>2030.0</v>
      </c>
      <c r="J1689" s="96" t="s">
        <v>1147</v>
      </c>
      <c r="L1689" s="96" t="s">
        <v>1562</v>
      </c>
      <c r="M1689" s="96" t="s">
        <v>1147</v>
      </c>
      <c r="O1689" s="96" t="s">
        <v>1669</v>
      </c>
      <c r="P1689" s="96" t="s">
        <v>1564</v>
      </c>
      <c r="Q1689" s="96" t="s">
        <v>1754</v>
      </c>
      <c r="R1689" s="96" t="s">
        <v>1581</v>
      </c>
      <c r="S1689" s="96" t="s">
        <v>5679</v>
      </c>
      <c r="T1689" s="96" t="s">
        <v>1568</v>
      </c>
    </row>
    <row r="1690" ht="14.25" customHeight="1">
      <c r="A1690" s="96" t="s">
        <v>5680</v>
      </c>
      <c r="B1690" s="96" t="s">
        <v>5681</v>
      </c>
      <c r="D1690" s="96" t="s">
        <v>1350</v>
      </c>
      <c r="E1690" s="96" t="s">
        <v>1570</v>
      </c>
      <c r="F1690" s="96">
        <v>2030.0</v>
      </c>
      <c r="J1690" s="96" t="s">
        <v>1351</v>
      </c>
      <c r="L1690" s="96" t="s">
        <v>41</v>
      </c>
      <c r="M1690" s="96" t="s">
        <v>1147</v>
      </c>
      <c r="O1690" s="96" t="s">
        <v>2054</v>
      </c>
      <c r="P1690" s="96" t="s">
        <v>1579</v>
      </c>
      <c r="Q1690" s="96" t="s">
        <v>2479</v>
      </c>
      <c r="R1690" s="96" t="s">
        <v>1637</v>
      </c>
      <c r="S1690" s="96" t="s">
        <v>5682</v>
      </c>
      <c r="T1690" s="96" t="s">
        <v>1576</v>
      </c>
    </row>
    <row r="1691" ht="14.25" customHeight="1">
      <c r="A1691" s="96" t="s">
        <v>5683</v>
      </c>
      <c r="D1691" s="96" t="s">
        <v>1355</v>
      </c>
      <c r="J1691" s="96" t="s">
        <v>1147</v>
      </c>
      <c r="L1691" s="96" t="s">
        <v>41</v>
      </c>
      <c r="M1691" s="96" t="s">
        <v>1147</v>
      </c>
      <c r="O1691" s="96" t="s">
        <v>1584</v>
      </c>
      <c r="P1691" s="96" t="s">
        <v>1564</v>
      </c>
      <c r="Q1691" s="96" t="s">
        <v>1593</v>
      </c>
      <c r="R1691" s="96" t="s">
        <v>1605</v>
      </c>
    </row>
    <row r="1692" ht="14.25" customHeight="1">
      <c r="A1692" s="96" t="s">
        <v>5684</v>
      </c>
      <c r="D1692" s="96" t="s">
        <v>1350</v>
      </c>
      <c r="E1692" s="96" t="s">
        <v>1561</v>
      </c>
      <c r="F1692" s="96">
        <v>2030.0</v>
      </c>
      <c r="J1692" s="96" t="s">
        <v>1147</v>
      </c>
      <c r="L1692" s="96" t="s">
        <v>1562</v>
      </c>
      <c r="M1692" s="96" t="s">
        <v>1147</v>
      </c>
      <c r="O1692" s="96" t="s">
        <v>1937</v>
      </c>
      <c r="P1692" s="96" t="s">
        <v>1728</v>
      </c>
      <c r="Q1692" s="96" t="s">
        <v>2015</v>
      </c>
      <c r="R1692" s="96" t="s">
        <v>1566</v>
      </c>
      <c r="S1692" s="96" t="s">
        <v>5685</v>
      </c>
      <c r="T1692" s="96" t="s">
        <v>1568</v>
      </c>
    </row>
    <row r="1693" ht="14.25" customHeight="1">
      <c r="A1693" s="96" t="s">
        <v>5686</v>
      </c>
      <c r="D1693" s="96" t="s">
        <v>1350</v>
      </c>
      <c r="E1693" s="96" t="s">
        <v>1561</v>
      </c>
      <c r="F1693" s="96">
        <v>2030.0</v>
      </c>
      <c r="J1693" s="96" t="s">
        <v>1147</v>
      </c>
      <c r="L1693" s="96" t="s">
        <v>1562</v>
      </c>
      <c r="M1693" s="96" t="s">
        <v>1147</v>
      </c>
      <c r="O1693" s="96" t="s">
        <v>1845</v>
      </c>
      <c r="P1693" s="96" t="s">
        <v>1564</v>
      </c>
      <c r="Q1693" s="96" t="s">
        <v>1590</v>
      </c>
      <c r="R1693" s="96" t="s">
        <v>1623</v>
      </c>
      <c r="S1693" s="96" t="s">
        <v>5687</v>
      </c>
    </row>
    <row r="1694" ht="14.25" customHeight="1">
      <c r="A1694" s="96" t="s">
        <v>5688</v>
      </c>
      <c r="D1694" s="96" t="s">
        <v>1350</v>
      </c>
      <c r="E1694" s="96" t="s">
        <v>1561</v>
      </c>
      <c r="F1694" s="96">
        <v>2030.0</v>
      </c>
      <c r="J1694" s="96" t="s">
        <v>1147</v>
      </c>
      <c r="L1694" s="96" t="s">
        <v>1562</v>
      </c>
      <c r="M1694" s="96" t="s">
        <v>1147</v>
      </c>
      <c r="O1694" s="96" t="s">
        <v>1584</v>
      </c>
      <c r="P1694" s="96" t="s">
        <v>1564</v>
      </c>
      <c r="Q1694" s="96" t="s">
        <v>1580</v>
      </c>
      <c r="R1694" s="96" t="s">
        <v>1699</v>
      </c>
      <c r="S1694" s="96" t="s">
        <v>5689</v>
      </c>
      <c r="T1694" s="96" t="s">
        <v>1568</v>
      </c>
    </row>
    <row r="1695" ht="14.25" customHeight="1">
      <c r="A1695" s="96" t="s">
        <v>5690</v>
      </c>
      <c r="D1695" s="96" t="s">
        <v>1350</v>
      </c>
      <c r="E1695" s="96" t="s">
        <v>1561</v>
      </c>
      <c r="F1695" s="96">
        <v>2030.0</v>
      </c>
      <c r="J1695" s="96" t="s">
        <v>1147</v>
      </c>
      <c r="L1695" s="96" t="s">
        <v>1562</v>
      </c>
      <c r="M1695" s="96" t="s">
        <v>1147</v>
      </c>
      <c r="O1695" s="96" t="s">
        <v>1578</v>
      </c>
      <c r="P1695" s="96" t="s">
        <v>1579</v>
      </c>
      <c r="Q1695" s="96" t="s">
        <v>1580</v>
      </c>
      <c r="R1695" s="96" t="s">
        <v>1615</v>
      </c>
      <c r="S1695" s="96" t="s">
        <v>5691</v>
      </c>
      <c r="T1695" s="96" t="s">
        <v>1568</v>
      </c>
    </row>
    <row r="1696" ht="14.25" customHeight="1">
      <c r="A1696" s="96" t="s">
        <v>5692</v>
      </c>
      <c r="D1696" s="96" t="s">
        <v>1355</v>
      </c>
      <c r="J1696" s="96" t="s">
        <v>1147</v>
      </c>
      <c r="L1696" s="96" t="s">
        <v>41</v>
      </c>
      <c r="M1696" s="96" t="s">
        <v>1147</v>
      </c>
      <c r="O1696" s="96" t="s">
        <v>1578</v>
      </c>
      <c r="P1696" s="96" t="s">
        <v>1579</v>
      </c>
      <c r="Q1696" s="96" t="s">
        <v>2005</v>
      </c>
      <c r="R1696" s="96" t="s">
        <v>1656</v>
      </c>
    </row>
    <row r="1697" ht="14.25" customHeight="1">
      <c r="A1697" s="96" t="s">
        <v>5693</v>
      </c>
      <c r="B1697" s="96" t="s">
        <v>5694</v>
      </c>
      <c r="C1697" s="96" t="s">
        <v>5695</v>
      </c>
      <c r="D1697" s="96" t="s">
        <v>1350</v>
      </c>
      <c r="E1697" s="96" t="s">
        <v>1561</v>
      </c>
      <c r="F1697" s="96">
        <v>2030.0</v>
      </c>
      <c r="J1697" s="96" t="s">
        <v>1147</v>
      </c>
      <c r="L1697" s="96" t="s">
        <v>41</v>
      </c>
      <c r="M1697" s="96" t="s">
        <v>1147</v>
      </c>
      <c r="O1697" s="96" t="s">
        <v>1584</v>
      </c>
      <c r="P1697" s="96" t="s">
        <v>1564</v>
      </c>
      <c r="Q1697" s="96" t="s">
        <v>1590</v>
      </c>
      <c r="R1697" s="96" t="s">
        <v>1779</v>
      </c>
      <c r="S1697" s="96" t="s">
        <v>5696</v>
      </c>
      <c r="T1697" s="96" t="s">
        <v>1568</v>
      </c>
    </row>
    <row r="1698" ht="14.25" customHeight="1">
      <c r="A1698" s="96" t="s">
        <v>5697</v>
      </c>
      <c r="C1698" s="96" t="s">
        <v>5698</v>
      </c>
      <c r="D1698" s="96" t="s">
        <v>1372</v>
      </c>
      <c r="J1698" s="96" t="s">
        <v>1351</v>
      </c>
      <c r="L1698" s="96" t="s">
        <v>41</v>
      </c>
      <c r="M1698" s="96" t="s">
        <v>1351</v>
      </c>
      <c r="N1698" s="96" t="s">
        <v>2023</v>
      </c>
      <c r="O1698" s="96" t="s">
        <v>1664</v>
      </c>
      <c r="P1698" s="96" t="s">
        <v>1564</v>
      </c>
      <c r="Q1698" s="96" t="s">
        <v>1610</v>
      </c>
      <c r="R1698" s="96" t="s">
        <v>2023</v>
      </c>
    </row>
    <row r="1699" ht="14.25" customHeight="1">
      <c r="A1699" s="96" t="s">
        <v>5699</v>
      </c>
      <c r="D1699" s="96" t="s">
        <v>1350</v>
      </c>
      <c r="E1699" s="96" t="s">
        <v>1561</v>
      </c>
      <c r="F1699" s="96">
        <v>2030.0</v>
      </c>
      <c r="J1699" s="96" t="s">
        <v>1147</v>
      </c>
      <c r="L1699" s="96" t="s">
        <v>1562</v>
      </c>
      <c r="M1699" s="96" t="s">
        <v>1147</v>
      </c>
      <c r="O1699" s="96" t="s">
        <v>1647</v>
      </c>
      <c r="P1699" s="96" t="s">
        <v>1564</v>
      </c>
      <c r="Q1699" s="96" t="s">
        <v>1593</v>
      </c>
      <c r="R1699" s="96" t="s">
        <v>1623</v>
      </c>
      <c r="S1699" s="96" t="s">
        <v>5700</v>
      </c>
      <c r="T1699" s="96" t="s">
        <v>1568</v>
      </c>
    </row>
    <row r="1700" ht="14.25" customHeight="1">
      <c r="A1700" s="96" t="s">
        <v>5701</v>
      </c>
      <c r="D1700" s="96" t="s">
        <v>1355</v>
      </c>
      <c r="J1700" s="96" t="s">
        <v>1147</v>
      </c>
      <c r="L1700" s="96" t="s">
        <v>41</v>
      </c>
      <c r="M1700" s="96" t="s">
        <v>1147</v>
      </c>
      <c r="O1700" s="96" t="s">
        <v>1578</v>
      </c>
      <c r="P1700" s="96" t="s">
        <v>1579</v>
      </c>
      <c r="Q1700" s="96" t="s">
        <v>1639</v>
      </c>
      <c r="R1700" s="96" t="s">
        <v>1676</v>
      </c>
    </row>
    <row r="1701" ht="14.25" customHeight="1">
      <c r="A1701" s="96" t="s">
        <v>5702</v>
      </c>
      <c r="D1701" s="96" t="s">
        <v>1355</v>
      </c>
      <c r="J1701" s="96" t="s">
        <v>1351</v>
      </c>
      <c r="L1701" s="96" t="s">
        <v>41</v>
      </c>
      <c r="M1701" s="96" t="s">
        <v>1147</v>
      </c>
      <c r="O1701" s="96" t="s">
        <v>1578</v>
      </c>
      <c r="P1701" s="96" t="s">
        <v>1579</v>
      </c>
      <c r="Q1701" s="96" t="s">
        <v>1636</v>
      </c>
      <c r="R1701" s="96" t="s">
        <v>1644</v>
      </c>
    </row>
    <row r="1702" ht="14.25" customHeight="1">
      <c r="A1702" s="96" t="s">
        <v>5703</v>
      </c>
      <c r="D1702" s="96" t="s">
        <v>1350</v>
      </c>
      <c r="E1702" s="96" t="s">
        <v>1561</v>
      </c>
      <c r="J1702" s="96" t="s">
        <v>1147</v>
      </c>
      <c r="L1702" s="96" t="s">
        <v>1562</v>
      </c>
      <c r="M1702" s="96" t="s">
        <v>1147</v>
      </c>
      <c r="O1702" s="96" t="s">
        <v>1741</v>
      </c>
      <c r="P1702" s="96" t="s">
        <v>1564</v>
      </c>
      <c r="Q1702" s="96" t="s">
        <v>1580</v>
      </c>
      <c r="R1702" s="96" t="s">
        <v>1615</v>
      </c>
      <c r="S1702" s="96" t="s">
        <v>5704</v>
      </c>
      <c r="T1702" s="96" t="s">
        <v>1568</v>
      </c>
    </row>
    <row r="1703" ht="14.25" customHeight="1">
      <c r="A1703" s="96" t="s">
        <v>5705</v>
      </c>
      <c r="D1703" s="96" t="s">
        <v>1355</v>
      </c>
      <c r="J1703" s="96" t="s">
        <v>1147</v>
      </c>
      <c r="L1703" s="96" t="s">
        <v>41</v>
      </c>
      <c r="M1703" s="96" t="s">
        <v>1147</v>
      </c>
      <c r="O1703" s="96" t="s">
        <v>1684</v>
      </c>
      <c r="P1703" s="96" t="s">
        <v>1564</v>
      </c>
      <c r="Q1703" s="96" t="s">
        <v>1573</v>
      </c>
      <c r="R1703" s="96" t="s">
        <v>1594</v>
      </c>
    </row>
    <row r="1704" ht="14.25" customHeight="1">
      <c r="A1704" s="96" t="s">
        <v>5706</v>
      </c>
      <c r="D1704" s="96" t="s">
        <v>1350</v>
      </c>
      <c r="E1704" s="96" t="s">
        <v>1561</v>
      </c>
      <c r="F1704" s="96">
        <v>2030.0</v>
      </c>
      <c r="J1704" s="96" t="s">
        <v>1147</v>
      </c>
      <c r="L1704" s="96" t="s">
        <v>1562</v>
      </c>
      <c r="M1704" s="96" t="s">
        <v>1147</v>
      </c>
      <c r="O1704" s="96" t="s">
        <v>1717</v>
      </c>
      <c r="P1704" s="96" t="s">
        <v>1609</v>
      </c>
      <c r="Q1704" s="96" t="s">
        <v>1820</v>
      </c>
      <c r="R1704" s="96" t="s">
        <v>1644</v>
      </c>
      <c r="S1704" s="96" t="s">
        <v>5707</v>
      </c>
      <c r="T1704" s="96" t="s">
        <v>1568</v>
      </c>
    </row>
    <row r="1705" ht="14.25" customHeight="1">
      <c r="A1705" s="96" t="s">
        <v>5708</v>
      </c>
      <c r="D1705" s="96" t="s">
        <v>1350</v>
      </c>
      <c r="E1705" s="96" t="s">
        <v>1561</v>
      </c>
      <c r="F1705" s="96">
        <v>2030.0</v>
      </c>
      <c r="J1705" s="96" t="s">
        <v>1147</v>
      </c>
      <c r="L1705" s="96" t="s">
        <v>1562</v>
      </c>
      <c r="M1705" s="96" t="s">
        <v>1147</v>
      </c>
      <c r="O1705" s="96" t="s">
        <v>1893</v>
      </c>
      <c r="P1705" s="96" t="s">
        <v>1603</v>
      </c>
      <c r="Q1705" s="96" t="s">
        <v>1580</v>
      </c>
      <c r="R1705" s="96" t="s">
        <v>1566</v>
      </c>
      <c r="S1705" s="96" t="s">
        <v>5709</v>
      </c>
      <c r="T1705" s="96" t="s">
        <v>1568</v>
      </c>
    </row>
    <row r="1706" ht="14.25" customHeight="1">
      <c r="A1706" s="96" t="s">
        <v>5710</v>
      </c>
      <c r="D1706" s="96" t="s">
        <v>1350</v>
      </c>
      <c r="E1706" s="96" t="s">
        <v>1561</v>
      </c>
      <c r="F1706" s="96">
        <v>2030.0</v>
      </c>
      <c r="J1706" s="96" t="s">
        <v>1147</v>
      </c>
      <c r="L1706" s="96" t="s">
        <v>1562</v>
      </c>
      <c r="M1706" s="96" t="s">
        <v>1147</v>
      </c>
      <c r="O1706" s="96" t="s">
        <v>1791</v>
      </c>
      <c r="P1706" s="96" t="s">
        <v>1609</v>
      </c>
      <c r="Q1706" s="96" t="s">
        <v>1593</v>
      </c>
      <c r="R1706" s="96" t="s">
        <v>1712</v>
      </c>
      <c r="S1706" s="96" t="s">
        <v>5711</v>
      </c>
      <c r="T1706" s="96" t="s">
        <v>1568</v>
      </c>
    </row>
    <row r="1707" ht="14.25" customHeight="1">
      <c r="A1707" s="96" t="s">
        <v>5712</v>
      </c>
      <c r="D1707" s="96" t="s">
        <v>1355</v>
      </c>
      <c r="J1707" s="96" t="s">
        <v>1351</v>
      </c>
      <c r="L1707" s="96" t="s">
        <v>41</v>
      </c>
      <c r="M1707" s="96" t="s">
        <v>1147</v>
      </c>
      <c r="O1707" s="96" t="s">
        <v>1578</v>
      </c>
      <c r="P1707" s="96" t="s">
        <v>1579</v>
      </c>
      <c r="Q1707" s="96" t="s">
        <v>2015</v>
      </c>
      <c r="R1707" s="96" t="s">
        <v>1586</v>
      </c>
    </row>
    <row r="1708" ht="14.25" customHeight="1">
      <c r="A1708" s="96" t="s">
        <v>5713</v>
      </c>
      <c r="D1708" s="96" t="s">
        <v>1350</v>
      </c>
      <c r="E1708" s="96" t="s">
        <v>1561</v>
      </c>
      <c r="F1708" s="96">
        <v>2030.0</v>
      </c>
      <c r="J1708" s="96" t="s">
        <v>1147</v>
      </c>
      <c r="L1708" s="96" t="s">
        <v>1562</v>
      </c>
      <c r="M1708" s="96" t="s">
        <v>1147</v>
      </c>
      <c r="O1708" s="96" t="s">
        <v>1578</v>
      </c>
      <c r="P1708" s="96" t="s">
        <v>1579</v>
      </c>
      <c r="Q1708" s="96" t="s">
        <v>2223</v>
      </c>
      <c r="R1708" s="96" t="s">
        <v>1648</v>
      </c>
      <c r="S1708" s="96" t="s">
        <v>5714</v>
      </c>
      <c r="T1708" s="96" t="s">
        <v>1568</v>
      </c>
    </row>
    <row r="1709" ht="14.25" customHeight="1">
      <c r="A1709" s="96" t="s">
        <v>5715</v>
      </c>
      <c r="B1709" s="96" t="s">
        <v>5716</v>
      </c>
      <c r="C1709" s="96" t="s">
        <v>5717</v>
      </c>
      <c r="D1709" s="96" t="s">
        <v>1355</v>
      </c>
      <c r="J1709" s="96" t="s">
        <v>1147</v>
      </c>
      <c r="L1709" s="96" t="s">
        <v>1629</v>
      </c>
      <c r="M1709" s="96" t="s">
        <v>1147</v>
      </c>
      <c r="O1709" s="96" t="s">
        <v>1703</v>
      </c>
      <c r="P1709" s="96" t="s">
        <v>1564</v>
      </c>
      <c r="Q1709" s="96" t="s">
        <v>1630</v>
      </c>
      <c r="R1709" s="96" t="s">
        <v>5718</v>
      </c>
      <c r="U1709" s="96" t="s">
        <v>1742</v>
      </c>
    </row>
    <row r="1710" ht="14.25" customHeight="1">
      <c r="A1710" s="96" t="s">
        <v>5719</v>
      </c>
      <c r="B1710" s="96" t="s">
        <v>5720</v>
      </c>
      <c r="C1710" s="96" t="s">
        <v>5721</v>
      </c>
      <c r="D1710" s="96" t="s">
        <v>1355</v>
      </c>
      <c r="J1710" s="96" t="s">
        <v>1351</v>
      </c>
      <c r="L1710" s="96" t="s">
        <v>1629</v>
      </c>
      <c r="M1710" s="96" t="s">
        <v>1351</v>
      </c>
      <c r="N1710" s="96" t="s">
        <v>1903</v>
      </c>
      <c r="O1710" s="96" t="s">
        <v>1797</v>
      </c>
      <c r="P1710" s="96" t="s">
        <v>1564</v>
      </c>
      <c r="Q1710" s="96" t="s">
        <v>1630</v>
      </c>
      <c r="R1710" s="96" t="s">
        <v>1903</v>
      </c>
      <c r="U1710" s="96" t="s">
        <v>3305</v>
      </c>
    </row>
    <row r="1711" ht="14.25" customHeight="1">
      <c r="A1711" s="96" t="s">
        <v>5722</v>
      </c>
      <c r="D1711" s="96" t="s">
        <v>1372</v>
      </c>
      <c r="J1711" s="96" t="s">
        <v>1147</v>
      </c>
      <c r="L1711" s="96" t="s">
        <v>41</v>
      </c>
      <c r="M1711" s="96" t="s">
        <v>1351</v>
      </c>
      <c r="N1711" s="96" t="s">
        <v>1621</v>
      </c>
      <c r="O1711" s="96" t="s">
        <v>2314</v>
      </c>
      <c r="P1711" s="96" t="s">
        <v>1609</v>
      </c>
      <c r="Q1711" s="96" t="s">
        <v>1675</v>
      </c>
      <c r="R1711" s="96" t="s">
        <v>1621</v>
      </c>
    </row>
    <row r="1712" ht="14.25" customHeight="1">
      <c r="A1712" s="96" t="s">
        <v>5723</v>
      </c>
      <c r="D1712" s="96" t="s">
        <v>1350</v>
      </c>
      <c r="E1712" s="96" t="s">
        <v>1561</v>
      </c>
      <c r="F1712" s="96">
        <v>2030.0</v>
      </c>
      <c r="J1712" s="96" t="s">
        <v>1147</v>
      </c>
      <c r="L1712" s="96" t="s">
        <v>1562</v>
      </c>
      <c r="M1712" s="96" t="s">
        <v>1147</v>
      </c>
      <c r="O1712" s="96" t="s">
        <v>1584</v>
      </c>
      <c r="P1712" s="96" t="s">
        <v>1564</v>
      </c>
      <c r="Q1712" s="96" t="s">
        <v>1639</v>
      </c>
      <c r="R1712" s="96" t="s">
        <v>1707</v>
      </c>
      <c r="S1712" s="96" t="s">
        <v>5724</v>
      </c>
      <c r="T1712" s="96" t="s">
        <v>1568</v>
      </c>
    </row>
    <row r="1713" ht="14.25" customHeight="1">
      <c r="A1713" s="96" t="s">
        <v>5725</v>
      </c>
      <c r="B1713" s="96" t="s">
        <v>5726</v>
      </c>
      <c r="C1713" s="96" t="s">
        <v>5727</v>
      </c>
      <c r="D1713" s="96" t="s">
        <v>1350</v>
      </c>
      <c r="E1713" s="96" t="s">
        <v>1561</v>
      </c>
      <c r="F1713" s="96">
        <v>2030.0</v>
      </c>
      <c r="G1713" s="96" t="s">
        <v>1350</v>
      </c>
      <c r="H1713" s="96" t="s">
        <v>1561</v>
      </c>
      <c r="I1713" s="96">
        <v>2045.0</v>
      </c>
      <c r="J1713" s="96" t="s">
        <v>1351</v>
      </c>
      <c r="K1713" s="96">
        <v>2045.0</v>
      </c>
      <c r="L1713" s="96" t="s">
        <v>41</v>
      </c>
      <c r="M1713" s="96" t="s">
        <v>1351</v>
      </c>
      <c r="N1713" s="96" t="s">
        <v>1619</v>
      </c>
      <c r="O1713" s="96" t="s">
        <v>1584</v>
      </c>
      <c r="P1713" s="96" t="s">
        <v>1564</v>
      </c>
      <c r="Q1713" s="96" t="s">
        <v>2210</v>
      </c>
      <c r="R1713" s="96" t="s">
        <v>1656</v>
      </c>
      <c r="S1713" s="96" t="s">
        <v>5728</v>
      </c>
      <c r="T1713" s="96" t="s">
        <v>1568</v>
      </c>
    </row>
    <row r="1714" ht="14.25" customHeight="1">
      <c r="A1714" s="96" t="s">
        <v>5729</v>
      </c>
      <c r="B1714" s="96" t="s">
        <v>5730</v>
      </c>
      <c r="C1714" s="96" t="s">
        <v>5731</v>
      </c>
      <c r="D1714" s="96" t="s">
        <v>1350</v>
      </c>
      <c r="E1714" s="96" t="s">
        <v>1561</v>
      </c>
      <c r="F1714" s="96">
        <v>2030.0</v>
      </c>
      <c r="J1714" s="96" t="s">
        <v>1147</v>
      </c>
      <c r="L1714" s="96" t="s">
        <v>41</v>
      </c>
      <c r="M1714" s="96" t="s">
        <v>1351</v>
      </c>
      <c r="O1714" s="96" t="s">
        <v>1669</v>
      </c>
      <c r="P1714" s="96" t="s">
        <v>1564</v>
      </c>
      <c r="Q1714" s="96" t="s">
        <v>1862</v>
      </c>
      <c r="R1714" s="96" t="s">
        <v>1623</v>
      </c>
      <c r="S1714" s="96" t="s">
        <v>5732</v>
      </c>
      <c r="T1714" s="96" t="s">
        <v>1568</v>
      </c>
    </row>
    <row r="1715" ht="14.25" customHeight="1">
      <c r="A1715" s="96" t="s">
        <v>5733</v>
      </c>
      <c r="D1715" s="96" t="s">
        <v>1350</v>
      </c>
      <c r="E1715" s="96" t="s">
        <v>1561</v>
      </c>
      <c r="F1715" s="96">
        <v>2030.0</v>
      </c>
      <c r="J1715" s="96" t="s">
        <v>1147</v>
      </c>
      <c r="L1715" s="96" t="s">
        <v>41</v>
      </c>
      <c r="M1715" s="96" t="s">
        <v>1351</v>
      </c>
      <c r="N1715" s="96" t="s">
        <v>1621</v>
      </c>
      <c r="O1715" s="96" t="s">
        <v>2126</v>
      </c>
      <c r="P1715" s="96" t="s">
        <v>1728</v>
      </c>
      <c r="Q1715" s="96" t="s">
        <v>1756</v>
      </c>
      <c r="R1715" s="96" t="s">
        <v>1594</v>
      </c>
      <c r="S1715" s="96" t="s">
        <v>5734</v>
      </c>
      <c r="T1715" s="96" t="s">
        <v>1568</v>
      </c>
    </row>
    <row r="1716" ht="14.25" customHeight="1">
      <c r="A1716" s="96" t="s">
        <v>5735</v>
      </c>
      <c r="C1716" s="96" t="s">
        <v>5736</v>
      </c>
      <c r="D1716" s="96" t="s">
        <v>1350</v>
      </c>
      <c r="E1716" s="96" t="s">
        <v>1570</v>
      </c>
      <c r="F1716" s="96">
        <v>2030.0</v>
      </c>
      <c r="J1716" s="96" t="s">
        <v>1147</v>
      </c>
      <c r="L1716" s="96" t="s">
        <v>41</v>
      </c>
      <c r="M1716" s="96" t="s">
        <v>1147</v>
      </c>
      <c r="O1716" s="96" t="s">
        <v>1703</v>
      </c>
      <c r="P1716" s="96" t="s">
        <v>1564</v>
      </c>
      <c r="Q1716" s="96" t="s">
        <v>1655</v>
      </c>
      <c r="R1716" s="96" t="s">
        <v>1656</v>
      </c>
      <c r="S1716" s="96" t="s">
        <v>5737</v>
      </c>
      <c r="T1716" s="96" t="s">
        <v>1576</v>
      </c>
    </row>
    <row r="1717" ht="14.25" customHeight="1">
      <c r="A1717" s="96" t="s">
        <v>5738</v>
      </c>
      <c r="B1717" s="96" t="s">
        <v>5739</v>
      </c>
      <c r="C1717" s="96" t="s">
        <v>5740</v>
      </c>
      <c r="D1717" s="96" t="s">
        <v>1350</v>
      </c>
      <c r="E1717" s="96" t="s">
        <v>1561</v>
      </c>
      <c r="F1717" s="96">
        <v>2030.0</v>
      </c>
      <c r="J1717" s="96" t="s">
        <v>1147</v>
      </c>
      <c r="L1717" s="96" t="s">
        <v>41</v>
      </c>
      <c r="M1717" s="96" t="s">
        <v>1147</v>
      </c>
      <c r="O1717" s="96" t="s">
        <v>1703</v>
      </c>
      <c r="P1717" s="96" t="s">
        <v>1564</v>
      </c>
      <c r="Q1717" s="96" t="s">
        <v>1610</v>
      </c>
      <c r="R1717" s="96" t="s">
        <v>1594</v>
      </c>
      <c r="S1717" s="96" t="s">
        <v>5741</v>
      </c>
      <c r="T1717" s="96" t="s">
        <v>1568</v>
      </c>
    </row>
    <row r="1718" ht="14.25" customHeight="1">
      <c r="A1718" s="96" t="s">
        <v>5742</v>
      </c>
      <c r="D1718" s="96" t="s">
        <v>1350</v>
      </c>
      <c r="E1718" s="96" t="s">
        <v>1561</v>
      </c>
      <c r="F1718" s="96">
        <v>2030.0</v>
      </c>
      <c r="J1718" s="96" t="s">
        <v>1147</v>
      </c>
      <c r="L1718" s="96" t="s">
        <v>1562</v>
      </c>
      <c r="M1718" s="96" t="s">
        <v>1147</v>
      </c>
      <c r="O1718" s="96" t="s">
        <v>1578</v>
      </c>
      <c r="P1718" s="96" t="s">
        <v>1579</v>
      </c>
      <c r="Q1718" s="96" t="s">
        <v>1610</v>
      </c>
      <c r="R1718" s="96" t="s">
        <v>1971</v>
      </c>
      <c r="S1718" s="96" t="s">
        <v>5743</v>
      </c>
      <c r="T1718" s="96" t="s">
        <v>1568</v>
      </c>
    </row>
    <row r="1719" ht="14.25" customHeight="1">
      <c r="A1719" s="96" t="s">
        <v>5744</v>
      </c>
      <c r="B1719" s="96" t="s">
        <v>5745</v>
      </c>
      <c r="C1719" s="96" t="s">
        <v>5746</v>
      </c>
      <c r="D1719" s="96" t="s">
        <v>1350</v>
      </c>
      <c r="E1719" s="96" t="s">
        <v>1561</v>
      </c>
      <c r="F1719" s="96">
        <v>2029.0</v>
      </c>
      <c r="J1719" s="96" t="s">
        <v>1351</v>
      </c>
      <c r="L1719" s="96" t="s">
        <v>41</v>
      </c>
      <c r="M1719" s="96" t="s">
        <v>1351</v>
      </c>
      <c r="N1719" s="96" t="s">
        <v>1890</v>
      </c>
      <c r="O1719" s="96" t="s">
        <v>1584</v>
      </c>
      <c r="P1719" s="96" t="s">
        <v>1564</v>
      </c>
      <c r="Q1719" s="96" t="s">
        <v>1636</v>
      </c>
      <c r="R1719" s="96" t="s">
        <v>1787</v>
      </c>
      <c r="S1719" s="96" t="s">
        <v>5747</v>
      </c>
      <c r="T1719" s="96" t="s">
        <v>1568</v>
      </c>
    </row>
    <row r="1720" ht="14.25" customHeight="1">
      <c r="A1720" s="96" t="s">
        <v>5748</v>
      </c>
      <c r="D1720" s="96" t="s">
        <v>1350</v>
      </c>
      <c r="E1720" s="96" t="s">
        <v>1561</v>
      </c>
      <c r="F1720" s="96">
        <v>2030.0</v>
      </c>
      <c r="G1720" s="96" t="s">
        <v>1350</v>
      </c>
      <c r="H1720" s="96" t="s">
        <v>1561</v>
      </c>
      <c r="I1720" s="96">
        <v>2050.0</v>
      </c>
      <c r="J1720" s="96" t="s">
        <v>1351</v>
      </c>
      <c r="K1720" s="96">
        <v>2050.0</v>
      </c>
      <c r="L1720" s="96" t="s">
        <v>1562</v>
      </c>
      <c r="M1720" s="96" t="s">
        <v>1147</v>
      </c>
      <c r="O1720" s="96" t="s">
        <v>2054</v>
      </c>
      <c r="P1720" s="96" t="s">
        <v>1579</v>
      </c>
      <c r="Q1720" s="96" t="s">
        <v>1652</v>
      </c>
      <c r="R1720" s="96" t="s">
        <v>1586</v>
      </c>
      <c r="S1720" s="96" t="s">
        <v>5749</v>
      </c>
      <c r="T1720" s="96" t="s">
        <v>1568</v>
      </c>
    </row>
    <row r="1721" ht="14.25" customHeight="1">
      <c r="A1721" s="96" t="s">
        <v>5750</v>
      </c>
      <c r="D1721" s="96" t="s">
        <v>1355</v>
      </c>
      <c r="J1721" s="96" t="s">
        <v>1351</v>
      </c>
      <c r="L1721" s="96" t="s">
        <v>41</v>
      </c>
      <c r="M1721" s="96" t="s">
        <v>1351</v>
      </c>
      <c r="N1721" s="96" t="s">
        <v>1656</v>
      </c>
      <c r="O1721" s="96" t="s">
        <v>1845</v>
      </c>
      <c r="P1721" s="96" t="s">
        <v>1564</v>
      </c>
      <c r="Q1721" s="96" t="s">
        <v>1735</v>
      </c>
      <c r="R1721" s="96" t="s">
        <v>1656</v>
      </c>
    </row>
    <row r="1722" ht="14.25" customHeight="1">
      <c r="A1722" s="96" t="s">
        <v>5751</v>
      </c>
      <c r="B1722" s="96" t="s">
        <v>5752</v>
      </c>
      <c r="C1722" s="96" t="s">
        <v>5753</v>
      </c>
      <c r="D1722" s="96" t="s">
        <v>1355</v>
      </c>
      <c r="J1722" s="96" t="s">
        <v>1351</v>
      </c>
      <c r="L1722" s="96" t="s">
        <v>41</v>
      </c>
      <c r="M1722" s="96" t="s">
        <v>1147</v>
      </c>
      <c r="O1722" s="96" t="s">
        <v>1578</v>
      </c>
      <c r="P1722" s="96" t="s">
        <v>1579</v>
      </c>
      <c r="Q1722" s="96" t="s">
        <v>1610</v>
      </c>
      <c r="R1722" s="96" t="s">
        <v>1566</v>
      </c>
    </row>
    <row r="1723" ht="14.25" customHeight="1">
      <c r="A1723" s="96" t="s">
        <v>5754</v>
      </c>
      <c r="C1723" s="96" t="s">
        <v>5755</v>
      </c>
      <c r="D1723" s="96" t="s">
        <v>1350</v>
      </c>
      <c r="E1723" s="96" t="s">
        <v>1561</v>
      </c>
      <c r="F1723" s="96" t="s">
        <v>1628</v>
      </c>
      <c r="J1723" s="96" t="s">
        <v>1147</v>
      </c>
      <c r="L1723" s="96" t="s">
        <v>41</v>
      </c>
      <c r="M1723" s="96" t="s">
        <v>1147</v>
      </c>
      <c r="O1723" s="96" t="s">
        <v>1584</v>
      </c>
      <c r="P1723" s="96" t="s">
        <v>1564</v>
      </c>
      <c r="Q1723" s="96" t="s">
        <v>1580</v>
      </c>
      <c r="R1723" s="96" t="s">
        <v>1586</v>
      </c>
      <c r="S1723" s="96" t="s">
        <v>5756</v>
      </c>
      <c r="T1723" s="96" t="s">
        <v>1568</v>
      </c>
    </row>
    <row r="1724" ht="14.25" customHeight="1">
      <c r="A1724" s="96" t="s">
        <v>5757</v>
      </c>
      <c r="D1724" s="96" t="s">
        <v>1350</v>
      </c>
      <c r="E1724" s="96" t="s">
        <v>1561</v>
      </c>
      <c r="F1724" s="96">
        <v>2030.0</v>
      </c>
      <c r="J1724" s="96" t="s">
        <v>1147</v>
      </c>
      <c r="L1724" s="96" t="s">
        <v>1562</v>
      </c>
      <c r="M1724" s="96" t="s">
        <v>1147</v>
      </c>
      <c r="O1724" s="96" t="s">
        <v>5758</v>
      </c>
      <c r="P1724" s="96" t="s">
        <v>1572</v>
      </c>
      <c r="Q1724" s="96" t="s">
        <v>1580</v>
      </c>
      <c r="R1724" s="96" t="s">
        <v>1637</v>
      </c>
      <c r="S1724" s="96" t="s">
        <v>5759</v>
      </c>
      <c r="T1724" s="96" t="s">
        <v>1568</v>
      </c>
    </row>
    <row r="1725" ht="14.25" customHeight="1">
      <c r="A1725" s="96" t="s">
        <v>5760</v>
      </c>
      <c r="C1725" s="96" t="s">
        <v>5761</v>
      </c>
      <c r="D1725" s="96" t="s">
        <v>1372</v>
      </c>
      <c r="J1725" s="96" t="s">
        <v>1351</v>
      </c>
      <c r="L1725" s="96" t="s">
        <v>41</v>
      </c>
      <c r="M1725" s="96" t="s">
        <v>1351</v>
      </c>
      <c r="N1725" s="96" t="s">
        <v>1971</v>
      </c>
      <c r="O1725" s="96" t="s">
        <v>1578</v>
      </c>
      <c r="P1725" s="96" t="s">
        <v>1579</v>
      </c>
      <c r="Q1725" s="96" t="s">
        <v>1698</v>
      </c>
      <c r="R1725" s="96" t="s">
        <v>1971</v>
      </c>
    </row>
    <row r="1726" ht="14.25" customHeight="1">
      <c r="A1726" s="96" t="s">
        <v>5762</v>
      </c>
      <c r="B1726" s="96" t="s">
        <v>5763</v>
      </c>
      <c r="C1726" s="96" t="s">
        <v>5764</v>
      </c>
      <c r="D1726" s="96" t="s">
        <v>1350</v>
      </c>
      <c r="E1726" s="96" t="s">
        <v>1561</v>
      </c>
      <c r="F1726" s="96">
        <v>2030.0</v>
      </c>
      <c r="J1726" s="96" t="s">
        <v>1147</v>
      </c>
      <c r="L1726" s="96" t="s">
        <v>41</v>
      </c>
      <c r="M1726" s="96" t="s">
        <v>1351</v>
      </c>
      <c r="N1726" s="96" t="s">
        <v>1746</v>
      </c>
      <c r="O1726" s="96" t="s">
        <v>1578</v>
      </c>
      <c r="P1726" s="96" t="s">
        <v>1579</v>
      </c>
      <c r="Q1726" s="96" t="s">
        <v>1573</v>
      </c>
      <c r="R1726" s="96" t="s">
        <v>1746</v>
      </c>
      <c r="S1726" s="96" t="s">
        <v>5765</v>
      </c>
      <c r="T1726" s="96" t="s">
        <v>1568</v>
      </c>
    </row>
    <row r="1727" ht="14.25" customHeight="1">
      <c r="A1727" s="96" t="s">
        <v>5766</v>
      </c>
      <c r="D1727" s="96" t="s">
        <v>1350</v>
      </c>
      <c r="E1727" s="96" t="s">
        <v>1561</v>
      </c>
      <c r="F1727" s="96">
        <v>2030.0</v>
      </c>
      <c r="G1727" s="96" t="s">
        <v>1350</v>
      </c>
      <c r="H1727" s="96" t="s">
        <v>1561</v>
      </c>
      <c r="I1727" s="96">
        <v>2050.0</v>
      </c>
      <c r="J1727" s="96" t="s">
        <v>1351</v>
      </c>
      <c r="K1727" s="96">
        <v>2050.0</v>
      </c>
      <c r="L1727" s="96" t="s">
        <v>1562</v>
      </c>
      <c r="M1727" s="96" t="s">
        <v>1147</v>
      </c>
      <c r="O1727" s="96" t="s">
        <v>1584</v>
      </c>
      <c r="P1727" s="96" t="s">
        <v>1564</v>
      </c>
      <c r="Q1727" s="96" t="s">
        <v>1580</v>
      </c>
      <c r="R1727" s="96" t="s">
        <v>1676</v>
      </c>
      <c r="S1727" s="96" t="s">
        <v>5767</v>
      </c>
      <c r="T1727" s="96" t="s">
        <v>1568</v>
      </c>
    </row>
    <row r="1728" ht="14.25" customHeight="1">
      <c r="A1728" s="96" t="s">
        <v>5768</v>
      </c>
      <c r="D1728" s="96" t="s">
        <v>1355</v>
      </c>
      <c r="J1728" s="96" t="s">
        <v>1147</v>
      </c>
      <c r="L1728" s="96" t="s">
        <v>41</v>
      </c>
      <c r="M1728" s="96" t="s">
        <v>1147</v>
      </c>
      <c r="O1728" s="96" t="s">
        <v>2126</v>
      </c>
      <c r="P1728" s="96" t="s">
        <v>1728</v>
      </c>
      <c r="Q1728" s="96" t="s">
        <v>1636</v>
      </c>
      <c r="R1728" s="96" t="s">
        <v>1631</v>
      </c>
    </row>
    <row r="1729" ht="14.25" customHeight="1">
      <c r="A1729" s="96" t="s">
        <v>5769</v>
      </c>
      <c r="D1729" s="96" t="s">
        <v>1350</v>
      </c>
      <c r="E1729" s="96" t="s">
        <v>1570</v>
      </c>
      <c r="F1729" s="96">
        <v>2030.0</v>
      </c>
      <c r="J1729" s="96" t="s">
        <v>1147</v>
      </c>
      <c r="L1729" s="96" t="s">
        <v>41</v>
      </c>
      <c r="M1729" s="96" t="s">
        <v>1351</v>
      </c>
      <c r="N1729" s="96" t="s">
        <v>2182</v>
      </c>
      <c r="O1729" s="96" t="s">
        <v>2054</v>
      </c>
      <c r="P1729" s="96" t="s">
        <v>1579</v>
      </c>
      <c r="Q1729" s="96" t="s">
        <v>1593</v>
      </c>
      <c r="R1729" s="96" t="s">
        <v>1882</v>
      </c>
      <c r="S1729" s="96" t="s">
        <v>5770</v>
      </c>
      <c r="T1729" s="96" t="s">
        <v>1576</v>
      </c>
    </row>
    <row r="1730" ht="14.25" customHeight="1">
      <c r="A1730" s="96" t="s">
        <v>5771</v>
      </c>
      <c r="D1730" s="96" t="s">
        <v>1355</v>
      </c>
      <c r="J1730" s="96" t="s">
        <v>1351</v>
      </c>
      <c r="L1730" s="96" t="s">
        <v>41</v>
      </c>
      <c r="M1730" s="96" t="s">
        <v>1351</v>
      </c>
      <c r="N1730" s="96" t="s">
        <v>1757</v>
      </c>
      <c r="O1730" s="96" t="s">
        <v>2194</v>
      </c>
      <c r="P1730" s="96" t="s">
        <v>1609</v>
      </c>
      <c r="Q1730" s="96" t="s">
        <v>1675</v>
      </c>
      <c r="R1730" s="96" t="s">
        <v>1757</v>
      </c>
    </row>
    <row r="1731" ht="14.25" customHeight="1">
      <c r="A1731" s="96" t="s">
        <v>5772</v>
      </c>
      <c r="D1731" s="96" t="s">
        <v>1355</v>
      </c>
      <c r="J1731" s="96" t="s">
        <v>1147</v>
      </c>
      <c r="L1731" s="96" t="s">
        <v>41</v>
      </c>
      <c r="M1731" s="96" t="s">
        <v>1147</v>
      </c>
      <c r="O1731" s="96" t="s">
        <v>1578</v>
      </c>
      <c r="P1731" s="96" t="s">
        <v>1579</v>
      </c>
      <c r="Q1731" s="96" t="s">
        <v>1573</v>
      </c>
      <c r="R1731" s="96" t="s">
        <v>1566</v>
      </c>
    </row>
    <row r="1732" ht="14.25" customHeight="1">
      <c r="A1732" s="96" t="s">
        <v>5773</v>
      </c>
      <c r="D1732" s="96" t="s">
        <v>1355</v>
      </c>
      <c r="J1732" s="96" t="s">
        <v>1147</v>
      </c>
      <c r="L1732" s="96" t="s">
        <v>41</v>
      </c>
      <c r="M1732" s="96" t="s">
        <v>1147</v>
      </c>
      <c r="O1732" s="96" t="s">
        <v>1578</v>
      </c>
      <c r="P1732" s="96" t="s">
        <v>1579</v>
      </c>
      <c r="Q1732" s="96" t="s">
        <v>1610</v>
      </c>
      <c r="R1732" s="96" t="s">
        <v>1566</v>
      </c>
    </row>
    <row r="1733" ht="14.25" customHeight="1">
      <c r="A1733" s="96" t="s">
        <v>5774</v>
      </c>
      <c r="B1733" s="96" t="s">
        <v>5775</v>
      </c>
      <c r="D1733" s="96" t="s">
        <v>1355</v>
      </c>
      <c r="J1733" s="96" t="s">
        <v>1147</v>
      </c>
      <c r="L1733" s="96" t="s">
        <v>41</v>
      </c>
      <c r="M1733" s="96" t="s">
        <v>1147</v>
      </c>
      <c r="O1733" s="96" t="s">
        <v>1893</v>
      </c>
      <c r="P1733" s="96" t="s">
        <v>1603</v>
      </c>
      <c r="Q1733" s="96" t="s">
        <v>1754</v>
      </c>
      <c r="R1733" s="96" t="s">
        <v>1644</v>
      </c>
    </row>
    <row r="1734" ht="14.25" customHeight="1">
      <c r="A1734" s="96" t="s">
        <v>5776</v>
      </c>
      <c r="D1734" s="96" t="s">
        <v>1350</v>
      </c>
      <c r="E1734" s="96" t="s">
        <v>1561</v>
      </c>
      <c r="F1734" s="96">
        <v>2030.0</v>
      </c>
      <c r="J1734" s="96" t="s">
        <v>1147</v>
      </c>
      <c r="L1734" s="96" t="s">
        <v>41</v>
      </c>
      <c r="M1734" s="96" t="s">
        <v>1147</v>
      </c>
      <c r="O1734" s="96" t="s">
        <v>1584</v>
      </c>
      <c r="P1734" s="96" t="s">
        <v>1564</v>
      </c>
      <c r="Q1734" s="96" t="s">
        <v>1565</v>
      </c>
      <c r="R1734" s="96" t="s">
        <v>1586</v>
      </c>
      <c r="S1734" s="96" t="s">
        <v>5777</v>
      </c>
      <c r="T1734" s="96" t="s">
        <v>1568</v>
      </c>
    </row>
    <row r="1735" ht="14.25" customHeight="1">
      <c r="A1735" s="96" t="s">
        <v>5778</v>
      </c>
      <c r="D1735" s="96" t="s">
        <v>1355</v>
      </c>
      <c r="J1735" s="96" t="s">
        <v>1147</v>
      </c>
      <c r="L1735" s="96" t="s">
        <v>41</v>
      </c>
      <c r="M1735" s="96" t="s">
        <v>1147</v>
      </c>
      <c r="O1735" s="96" t="s">
        <v>1937</v>
      </c>
      <c r="P1735" s="96" t="s">
        <v>1728</v>
      </c>
      <c r="Q1735" s="96" t="s">
        <v>1862</v>
      </c>
      <c r="R1735" s="96" t="s">
        <v>1566</v>
      </c>
    </row>
    <row r="1736" ht="14.25" customHeight="1">
      <c r="A1736" s="96" t="s">
        <v>5779</v>
      </c>
      <c r="D1736" s="96" t="s">
        <v>1350</v>
      </c>
      <c r="E1736" s="96" t="s">
        <v>1561</v>
      </c>
      <c r="F1736" s="96">
        <v>2030.0</v>
      </c>
      <c r="J1736" s="96" t="s">
        <v>1147</v>
      </c>
      <c r="L1736" s="96" t="s">
        <v>1562</v>
      </c>
      <c r="M1736" s="96" t="s">
        <v>1147</v>
      </c>
      <c r="O1736" s="96" t="s">
        <v>2054</v>
      </c>
      <c r="P1736" s="96" t="s">
        <v>1579</v>
      </c>
      <c r="Q1736" s="96" t="s">
        <v>1580</v>
      </c>
      <c r="R1736" s="96" t="s">
        <v>1586</v>
      </c>
      <c r="S1736" s="96" t="s">
        <v>5780</v>
      </c>
      <c r="T1736" s="96" t="s">
        <v>1568</v>
      </c>
    </row>
    <row r="1737" ht="14.25" customHeight="1">
      <c r="A1737" s="96" t="s">
        <v>5781</v>
      </c>
      <c r="D1737" s="96" t="s">
        <v>1350</v>
      </c>
      <c r="E1737" s="96" t="s">
        <v>1561</v>
      </c>
      <c r="F1737" s="96">
        <v>2030.0</v>
      </c>
      <c r="J1737" s="96" t="s">
        <v>1147</v>
      </c>
      <c r="L1737" s="96" t="s">
        <v>1562</v>
      </c>
      <c r="M1737" s="96" t="s">
        <v>1147</v>
      </c>
      <c r="O1737" s="96" t="s">
        <v>2792</v>
      </c>
      <c r="P1737" s="96" t="s">
        <v>1609</v>
      </c>
      <c r="Q1737" s="96" t="s">
        <v>1580</v>
      </c>
      <c r="R1737" s="96" t="s">
        <v>1699</v>
      </c>
      <c r="S1737" s="96" t="s">
        <v>5782</v>
      </c>
      <c r="T1737" s="96" t="s">
        <v>1568</v>
      </c>
    </row>
    <row r="1738" ht="14.25" customHeight="1">
      <c r="A1738" s="96" t="s">
        <v>5783</v>
      </c>
      <c r="B1738" s="96" t="s">
        <v>5784</v>
      </c>
      <c r="C1738" s="96" t="s">
        <v>5785</v>
      </c>
      <c r="D1738" s="96" t="s">
        <v>1350</v>
      </c>
      <c r="E1738" s="96" t="s">
        <v>1570</v>
      </c>
      <c r="F1738" s="96">
        <v>2029.0</v>
      </c>
      <c r="J1738" s="96" t="s">
        <v>1147</v>
      </c>
      <c r="L1738" s="96" t="s">
        <v>41</v>
      </c>
      <c r="M1738" s="96" t="s">
        <v>1147</v>
      </c>
      <c r="O1738" s="96" t="s">
        <v>1578</v>
      </c>
      <c r="P1738" s="96" t="s">
        <v>1579</v>
      </c>
      <c r="Q1738" s="96" t="s">
        <v>2479</v>
      </c>
      <c r="R1738" s="96" t="s">
        <v>2182</v>
      </c>
      <c r="S1738" s="96" t="s">
        <v>5786</v>
      </c>
      <c r="T1738" s="96" t="s">
        <v>1576</v>
      </c>
    </row>
    <row r="1739" ht="14.25" customHeight="1">
      <c r="A1739" s="96" t="s">
        <v>5787</v>
      </c>
      <c r="D1739" s="96" t="s">
        <v>1350</v>
      </c>
      <c r="E1739" s="96" t="s">
        <v>1561</v>
      </c>
      <c r="F1739" s="96">
        <v>2030.0</v>
      </c>
      <c r="G1739" s="96" t="s">
        <v>1350</v>
      </c>
      <c r="H1739" s="96" t="s">
        <v>1561</v>
      </c>
      <c r="I1739" s="96">
        <v>2050.0</v>
      </c>
      <c r="J1739" s="96" t="s">
        <v>1351</v>
      </c>
      <c r="K1739" s="96">
        <v>2050.0</v>
      </c>
      <c r="L1739" s="96" t="s">
        <v>41</v>
      </c>
      <c r="M1739" s="96" t="s">
        <v>1351</v>
      </c>
      <c r="N1739" s="96" t="s">
        <v>1656</v>
      </c>
      <c r="O1739" s="96" t="s">
        <v>1829</v>
      </c>
      <c r="P1739" s="96" t="s">
        <v>1564</v>
      </c>
      <c r="Q1739" s="96" t="s">
        <v>1580</v>
      </c>
      <c r="R1739" s="96" t="s">
        <v>1637</v>
      </c>
      <c r="S1739" s="96" t="s">
        <v>5788</v>
      </c>
      <c r="T1739" s="96" t="s">
        <v>1568</v>
      </c>
    </row>
    <row r="1740" ht="14.25" customHeight="1">
      <c r="A1740" s="96" t="s">
        <v>5789</v>
      </c>
      <c r="D1740" s="96" t="s">
        <v>1350</v>
      </c>
      <c r="E1740" s="96" t="s">
        <v>1561</v>
      </c>
      <c r="F1740" s="96">
        <v>2030.0</v>
      </c>
      <c r="J1740" s="96" t="s">
        <v>1147</v>
      </c>
      <c r="L1740" s="96" t="s">
        <v>1562</v>
      </c>
      <c r="M1740" s="96" t="s">
        <v>1147</v>
      </c>
      <c r="O1740" s="96" t="s">
        <v>1584</v>
      </c>
      <c r="P1740" s="96" t="s">
        <v>1564</v>
      </c>
      <c r="Q1740" s="96" t="s">
        <v>1652</v>
      </c>
      <c r="R1740" s="96" t="s">
        <v>1712</v>
      </c>
      <c r="S1740" s="96" t="s">
        <v>5790</v>
      </c>
      <c r="T1740" s="96" t="s">
        <v>1568</v>
      </c>
    </row>
    <row r="1741" ht="14.25" customHeight="1">
      <c r="A1741" s="96" t="s">
        <v>5791</v>
      </c>
      <c r="B1741" s="96" t="s">
        <v>5792</v>
      </c>
      <c r="C1741" s="96" t="s">
        <v>5793</v>
      </c>
      <c r="D1741" s="96" t="s">
        <v>1350</v>
      </c>
      <c r="E1741" s="96" t="s">
        <v>1561</v>
      </c>
      <c r="F1741" s="96">
        <v>2035.0</v>
      </c>
      <c r="J1741" s="96" t="s">
        <v>1351</v>
      </c>
      <c r="L1741" s="96" t="s">
        <v>1629</v>
      </c>
      <c r="M1741" s="96" t="s">
        <v>1351</v>
      </c>
      <c r="N1741" s="96" t="s">
        <v>1574</v>
      </c>
      <c r="O1741" s="96" t="s">
        <v>1857</v>
      </c>
      <c r="P1741" s="96" t="s">
        <v>1609</v>
      </c>
      <c r="Q1741" s="96" t="s">
        <v>1630</v>
      </c>
      <c r="R1741" s="96" t="s">
        <v>1581</v>
      </c>
      <c r="S1741" s="96" t="s">
        <v>5794</v>
      </c>
      <c r="T1741" s="96" t="s">
        <v>1568</v>
      </c>
      <c r="U1741" s="96" t="s">
        <v>3980</v>
      </c>
    </row>
    <row r="1742" ht="14.25" customHeight="1">
      <c r="A1742" s="96" t="s">
        <v>5795</v>
      </c>
      <c r="B1742" s="96" t="s">
        <v>5796</v>
      </c>
      <c r="C1742" s="96" t="s">
        <v>5797</v>
      </c>
      <c r="D1742" s="96" t="s">
        <v>1350</v>
      </c>
      <c r="E1742" s="96" t="s">
        <v>1561</v>
      </c>
      <c r="F1742" s="96" t="s">
        <v>5798</v>
      </c>
      <c r="G1742" s="96" t="s">
        <v>1350</v>
      </c>
      <c r="H1742" s="96" t="s">
        <v>1561</v>
      </c>
      <c r="I1742" s="96">
        <v>2050.0</v>
      </c>
      <c r="J1742" s="96" t="s">
        <v>1351</v>
      </c>
      <c r="K1742" s="96">
        <v>2050.0</v>
      </c>
      <c r="L1742" s="96" t="s">
        <v>41</v>
      </c>
      <c r="M1742" s="96" t="s">
        <v>1351</v>
      </c>
      <c r="N1742" s="96" t="s">
        <v>1926</v>
      </c>
      <c r="O1742" s="96" t="s">
        <v>1857</v>
      </c>
      <c r="P1742" s="96" t="s">
        <v>1609</v>
      </c>
      <c r="Q1742" s="96" t="s">
        <v>1639</v>
      </c>
      <c r="R1742" s="96" t="s">
        <v>1699</v>
      </c>
      <c r="S1742" s="96" t="s">
        <v>5799</v>
      </c>
      <c r="T1742" s="96" t="s">
        <v>1568</v>
      </c>
    </row>
    <row r="1743" ht="14.25" customHeight="1">
      <c r="A1743" s="96" t="s">
        <v>5800</v>
      </c>
      <c r="D1743" s="96" t="s">
        <v>1350</v>
      </c>
      <c r="E1743" s="96" t="s">
        <v>1561</v>
      </c>
      <c r="F1743" s="96">
        <v>2030.0</v>
      </c>
      <c r="J1743" s="96" t="s">
        <v>1147</v>
      </c>
      <c r="L1743" s="96" t="s">
        <v>1562</v>
      </c>
      <c r="M1743" s="96" t="s">
        <v>1147</v>
      </c>
      <c r="O1743" s="96" t="s">
        <v>1741</v>
      </c>
      <c r="P1743" s="96" t="s">
        <v>1564</v>
      </c>
      <c r="Q1743" s="96" t="s">
        <v>1756</v>
      </c>
      <c r="R1743" s="96" t="s">
        <v>1623</v>
      </c>
      <c r="S1743" s="96" t="s">
        <v>5801</v>
      </c>
    </row>
    <row r="1744" ht="14.25" customHeight="1">
      <c r="A1744" s="96" t="s">
        <v>5802</v>
      </c>
      <c r="C1744" s="96" t="s">
        <v>5803</v>
      </c>
      <c r="D1744" s="96" t="s">
        <v>1350</v>
      </c>
      <c r="E1744" s="96" t="s">
        <v>1561</v>
      </c>
      <c r="F1744" s="96">
        <v>2030.0</v>
      </c>
      <c r="J1744" s="96" t="s">
        <v>1147</v>
      </c>
      <c r="L1744" s="96" t="s">
        <v>1562</v>
      </c>
      <c r="M1744" s="96" t="s">
        <v>1147</v>
      </c>
      <c r="O1744" s="96" t="s">
        <v>1647</v>
      </c>
      <c r="P1744" s="96" t="s">
        <v>1564</v>
      </c>
      <c r="Q1744" s="96" t="s">
        <v>1800</v>
      </c>
      <c r="R1744" s="96" t="s">
        <v>1581</v>
      </c>
      <c r="S1744" s="96" t="s">
        <v>5804</v>
      </c>
      <c r="T1744" s="96" t="s">
        <v>1568</v>
      </c>
    </row>
    <row r="1745" ht="14.25" customHeight="1">
      <c r="A1745" s="96" t="s">
        <v>5805</v>
      </c>
      <c r="B1745" s="96" t="s">
        <v>5806</v>
      </c>
      <c r="C1745" s="96" t="s">
        <v>5807</v>
      </c>
      <c r="D1745" s="96" t="s">
        <v>1350</v>
      </c>
      <c r="E1745" s="96" t="s">
        <v>1570</v>
      </c>
      <c r="F1745" s="96">
        <v>2025.0</v>
      </c>
      <c r="J1745" s="96" t="s">
        <v>1147</v>
      </c>
      <c r="L1745" s="96" t="s">
        <v>41</v>
      </c>
      <c r="M1745" s="96" t="s">
        <v>1351</v>
      </c>
      <c r="N1745" s="96" t="s">
        <v>2181</v>
      </c>
      <c r="O1745" s="96" t="s">
        <v>2526</v>
      </c>
      <c r="P1745" s="96" t="s">
        <v>1564</v>
      </c>
      <c r="Q1745" s="96" t="s">
        <v>2158</v>
      </c>
      <c r="R1745" s="96" t="s">
        <v>4314</v>
      </c>
      <c r="S1745" s="96" t="s">
        <v>5808</v>
      </c>
      <c r="T1745" s="96" t="s">
        <v>1576</v>
      </c>
    </row>
    <row r="1746" ht="14.25" customHeight="1">
      <c r="A1746" s="96" t="s">
        <v>5809</v>
      </c>
      <c r="D1746" s="96" t="s">
        <v>1350</v>
      </c>
      <c r="E1746" s="96" t="s">
        <v>1561</v>
      </c>
      <c r="F1746" s="96">
        <v>2030.0</v>
      </c>
      <c r="H1746" s="96" t="s">
        <v>1561</v>
      </c>
      <c r="I1746" s="96">
        <v>2050.0</v>
      </c>
      <c r="J1746" s="96" t="s">
        <v>1351</v>
      </c>
      <c r="K1746" s="96">
        <v>2050.0</v>
      </c>
      <c r="L1746" s="96" t="s">
        <v>1562</v>
      </c>
      <c r="M1746" s="96" t="s">
        <v>1147</v>
      </c>
      <c r="O1746" s="96" t="s">
        <v>1741</v>
      </c>
      <c r="P1746" s="96" t="s">
        <v>1564</v>
      </c>
      <c r="Q1746" s="96" t="s">
        <v>2114</v>
      </c>
      <c r="R1746" s="96" t="s">
        <v>1594</v>
      </c>
      <c r="S1746" s="96" t="s">
        <v>5810</v>
      </c>
      <c r="T1746" s="96" t="s">
        <v>1568</v>
      </c>
    </row>
    <row r="1747" ht="14.25" customHeight="1">
      <c r="A1747" s="96" t="s">
        <v>5811</v>
      </c>
      <c r="D1747" s="96" t="s">
        <v>1355</v>
      </c>
      <c r="J1747" s="96" t="s">
        <v>1351</v>
      </c>
      <c r="L1747" s="96" t="s">
        <v>41</v>
      </c>
      <c r="M1747" s="96" t="s">
        <v>1147</v>
      </c>
      <c r="O1747" s="96" t="s">
        <v>1584</v>
      </c>
      <c r="P1747" s="96" t="s">
        <v>1564</v>
      </c>
      <c r="Q1747" s="96" t="s">
        <v>1784</v>
      </c>
      <c r="R1747" s="96" t="s">
        <v>1605</v>
      </c>
    </row>
    <row r="1748" ht="14.25" customHeight="1">
      <c r="A1748" s="96" t="s">
        <v>5812</v>
      </c>
      <c r="D1748" s="96" t="s">
        <v>1372</v>
      </c>
      <c r="J1748" s="96" t="s">
        <v>1147</v>
      </c>
      <c r="L1748" s="96" t="s">
        <v>1629</v>
      </c>
      <c r="M1748" s="96" t="s">
        <v>1351</v>
      </c>
      <c r="N1748" s="96" t="s">
        <v>1621</v>
      </c>
      <c r="O1748" s="96" t="s">
        <v>1578</v>
      </c>
      <c r="P1748" s="96" t="s">
        <v>1579</v>
      </c>
      <c r="Q1748" s="96" t="s">
        <v>1630</v>
      </c>
      <c r="R1748" s="96" t="s">
        <v>1621</v>
      </c>
      <c r="U1748" s="96" t="s">
        <v>5813</v>
      </c>
    </row>
    <row r="1749" ht="14.25" customHeight="1">
      <c r="A1749" s="96" t="s">
        <v>5814</v>
      </c>
      <c r="B1749" s="96" t="s">
        <v>5815</v>
      </c>
      <c r="C1749" s="96" t="s">
        <v>5816</v>
      </c>
      <c r="D1749" s="96" t="s">
        <v>1350</v>
      </c>
      <c r="E1749" s="96" t="s">
        <v>1561</v>
      </c>
      <c r="F1749" s="96">
        <v>2030.0</v>
      </c>
      <c r="J1749" s="96" t="s">
        <v>1147</v>
      </c>
      <c r="L1749" s="96" t="s">
        <v>41</v>
      </c>
      <c r="M1749" s="96" t="s">
        <v>1351</v>
      </c>
      <c r="N1749" s="96" t="s">
        <v>1621</v>
      </c>
      <c r="O1749" s="96" t="s">
        <v>1578</v>
      </c>
      <c r="P1749" s="96" t="s">
        <v>1579</v>
      </c>
      <c r="Q1749" s="96" t="s">
        <v>1756</v>
      </c>
      <c r="R1749" s="96" t="s">
        <v>2321</v>
      </c>
      <c r="S1749" s="96" t="s">
        <v>5817</v>
      </c>
      <c r="T1749" s="96" t="s">
        <v>1568</v>
      </c>
    </row>
    <row r="1750" ht="14.25" customHeight="1">
      <c r="A1750" s="96" t="s">
        <v>5818</v>
      </c>
      <c r="D1750" s="96" t="s">
        <v>1350</v>
      </c>
      <c r="E1750" s="96" t="s">
        <v>1570</v>
      </c>
      <c r="F1750" s="96">
        <v>2025.0</v>
      </c>
      <c r="J1750" s="96" t="s">
        <v>1147</v>
      </c>
      <c r="L1750" s="96" t="s">
        <v>41</v>
      </c>
      <c r="M1750" s="96" t="s">
        <v>1147</v>
      </c>
      <c r="O1750" s="96" t="s">
        <v>1584</v>
      </c>
      <c r="P1750" s="96" t="s">
        <v>1564</v>
      </c>
      <c r="Q1750" s="96" t="s">
        <v>1580</v>
      </c>
      <c r="R1750" s="96" t="s">
        <v>2363</v>
      </c>
      <c r="S1750" s="96" t="s">
        <v>5819</v>
      </c>
      <c r="T1750" s="96" t="s">
        <v>1576</v>
      </c>
    </row>
    <row r="1751" ht="14.25" customHeight="1">
      <c r="A1751" s="96" t="s">
        <v>5820</v>
      </c>
      <c r="D1751" s="96" t="s">
        <v>1355</v>
      </c>
      <c r="J1751" s="96" t="s">
        <v>1147</v>
      </c>
      <c r="L1751" s="96" t="s">
        <v>41</v>
      </c>
      <c r="M1751" s="96" t="s">
        <v>1147</v>
      </c>
      <c r="O1751" s="96" t="s">
        <v>1791</v>
      </c>
      <c r="P1751" s="96" t="s">
        <v>1609</v>
      </c>
      <c r="Q1751" s="96" t="s">
        <v>1593</v>
      </c>
      <c r="R1751" s="96" t="s">
        <v>1631</v>
      </c>
    </row>
    <row r="1752" ht="14.25" customHeight="1">
      <c r="A1752" s="96" t="s">
        <v>5821</v>
      </c>
      <c r="C1752" s="96" t="s">
        <v>5822</v>
      </c>
      <c r="D1752" s="96" t="s">
        <v>1355</v>
      </c>
      <c r="J1752" s="96" t="s">
        <v>1351</v>
      </c>
      <c r="L1752" s="96" t="s">
        <v>41</v>
      </c>
      <c r="M1752" s="96" t="s">
        <v>1147</v>
      </c>
      <c r="O1752" s="96" t="s">
        <v>1614</v>
      </c>
      <c r="P1752" s="96" t="s">
        <v>1609</v>
      </c>
      <c r="Q1752" s="96" t="s">
        <v>1897</v>
      </c>
      <c r="R1752" s="96" t="s">
        <v>1648</v>
      </c>
    </row>
    <row r="1753" ht="14.25" customHeight="1">
      <c r="A1753" s="96" t="s">
        <v>5823</v>
      </c>
      <c r="D1753" s="96" t="s">
        <v>1350</v>
      </c>
      <c r="E1753" s="96" t="s">
        <v>1561</v>
      </c>
      <c r="F1753" s="96">
        <v>2030.0</v>
      </c>
      <c r="G1753" s="96" t="s">
        <v>1350</v>
      </c>
      <c r="H1753" s="96" t="s">
        <v>1561</v>
      </c>
      <c r="I1753" s="96">
        <v>2050.0</v>
      </c>
      <c r="J1753" s="96" t="s">
        <v>1351</v>
      </c>
      <c r="K1753" s="96">
        <v>2050.0</v>
      </c>
      <c r="L1753" s="96" t="s">
        <v>1562</v>
      </c>
      <c r="M1753" s="96" t="s">
        <v>1147</v>
      </c>
      <c r="O1753" s="96" t="s">
        <v>1893</v>
      </c>
      <c r="P1753" s="96" t="s">
        <v>1603</v>
      </c>
      <c r="Q1753" s="96" t="s">
        <v>1580</v>
      </c>
      <c r="R1753" s="96" t="s">
        <v>1699</v>
      </c>
      <c r="S1753" s="96" t="s">
        <v>5824</v>
      </c>
      <c r="T1753" s="96" t="s">
        <v>1568</v>
      </c>
    </row>
    <row r="1754" ht="14.25" customHeight="1">
      <c r="A1754" s="96" t="s">
        <v>5825</v>
      </c>
      <c r="B1754" s="96" t="s">
        <v>5826</v>
      </c>
      <c r="C1754" s="96" t="s">
        <v>5827</v>
      </c>
      <c r="D1754" s="96" t="s">
        <v>1350</v>
      </c>
      <c r="E1754" s="96" t="s">
        <v>1561</v>
      </c>
      <c r="F1754" s="96">
        <v>2030.0</v>
      </c>
      <c r="J1754" s="96" t="s">
        <v>1351</v>
      </c>
      <c r="L1754" s="96" t="s">
        <v>41</v>
      </c>
      <c r="M1754" s="96" t="s">
        <v>1351</v>
      </c>
      <c r="N1754" s="96" t="s">
        <v>1697</v>
      </c>
      <c r="O1754" s="96" t="s">
        <v>1584</v>
      </c>
      <c r="P1754" s="96" t="s">
        <v>1564</v>
      </c>
      <c r="Q1754" s="96" t="s">
        <v>1820</v>
      </c>
      <c r="R1754" s="96" t="s">
        <v>1779</v>
      </c>
      <c r="S1754" s="96" t="s">
        <v>5828</v>
      </c>
      <c r="T1754" s="96" t="s">
        <v>1568</v>
      </c>
    </row>
    <row r="1755" ht="14.25" customHeight="1">
      <c r="A1755" s="96" t="s">
        <v>5829</v>
      </c>
      <c r="D1755" s="96" t="s">
        <v>1350</v>
      </c>
      <c r="E1755" s="96" t="s">
        <v>1561</v>
      </c>
      <c r="F1755" s="96">
        <v>2030.0</v>
      </c>
      <c r="G1755" s="96" t="s">
        <v>1350</v>
      </c>
      <c r="H1755" s="96" t="s">
        <v>1561</v>
      </c>
      <c r="I1755" s="96">
        <v>2050.0</v>
      </c>
      <c r="J1755" s="96" t="s">
        <v>1351</v>
      </c>
      <c r="K1755" s="96">
        <v>2050.0</v>
      </c>
      <c r="L1755" s="96" t="s">
        <v>1562</v>
      </c>
      <c r="M1755" s="96" t="s">
        <v>1147</v>
      </c>
      <c r="O1755" s="96" t="s">
        <v>1647</v>
      </c>
      <c r="P1755" s="96" t="s">
        <v>1564</v>
      </c>
      <c r="Q1755" s="96" t="s">
        <v>1573</v>
      </c>
      <c r="R1755" s="96" t="s">
        <v>1793</v>
      </c>
      <c r="S1755" s="96" t="s">
        <v>5830</v>
      </c>
      <c r="T1755" s="96" t="s">
        <v>1568</v>
      </c>
    </row>
    <row r="1756" ht="14.25" customHeight="1">
      <c r="A1756" s="96" t="s">
        <v>5831</v>
      </c>
      <c r="B1756" s="96" t="s">
        <v>5832</v>
      </c>
      <c r="D1756" s="96" t="s">
        <v>1350</v>
      </c>
      <c r="E1756" s="96" t="s">
        <v>1561</v>
      </c>
      <c r="F1756" s="96" t="s">
        <v>1663</v>
      </c>
      <c r="G1756" s="96" t="s">
        <v>1350</v>
      </c>
      <c r="H1756" s="96" t="s">
        <v>1561</v>
      </c>
      <c r="I1756" s="96">
        <v>2050.0</v>
      </c>
      <c r="J1756" s="96" t="s">
        <v>1351</v>
      </c>
      <c r="K1756" s="96">
        <v>2050.0</v>
      </c>
      <c r="L1756" s="96" t="s">
        <v>41</v>
      </c>
      <c r="M1756" s="96" t="s">
        <v>1351</v>
      </c>
      <c r="N1756" s="96" t="s">
        <v>1863</v>
      </c>
      <c r="O1756" s="96" t="s">
        <v>1578</v>
      </c>
      <c r="P1756" s="96" t="s">
        <v>1579</v>
      </c>
      <c r="Q1756" s="96" t="s">
        <v>1652</v>
      </c>
      <c r="R1756" s="96" t="s">
        <v>1619</v>
      </c>
      <c r="S1756" s="96" t="s">
        <v>5833</v>
      </c>
      <c r="T1756" s="96" t="s">
        <v>1568</v>
      </c>
    </row>
    <row r="1757" ht="14.25" customHeight="1">
      <c r="A1757" s="96" t="s">
        <v>5834</v>
      </c>
      <c r="D1757" s="96" t="s">
        <v>1355</v>
      </c>
      <c r="J1757" s="96" t="s">
        <v>1147</v>
      </c>
      <c r="L1757" s="96" t="s">
        <v>41</v>
      </c>
      <c r="M1757" s="96" t="s">
        <v>1147</v>
      </c>
      <c r="O1757" s="96" t="s">
        <v>1578</v>
      </c>
      <c r="P1757" s="96" t="s">
        <v>1579</v>
      </c>
      <c r="Q1757" s="96" t="s">
        <v>1610</v>
      </c>
      <c r="R1757" s="96" t="s">
        <v>1676</v>
      </c>
    </row>
    <row r="1758" ht="14.25" customHeight="1">
      <c r="A1758" s="96" t="s">
        <v>5835</v>
      </c>
      <c r="D1758" s="96" t="s">
        <v>1350</v>
      </c>
      <c r="E1758" s="96" t="s">
        <v>1561</v>
      </c>
      <c r="F1758" s="96">
        <v>2030.0</v>
      </c>
      <c r="G1758" s="96" t="s">
        <v>1350</v>
      </c>
      <c r="H1758" s="96" t="s">
        <v>1561</v>
      </c>
      <c r="I1758" s="96">
        <v>2050.0</v>
      </c>
      <c r="J1758" s="96" t="s">
        <v>1351</v>
      </c>
      <c r="K1758" s="96">
        <v>2050.0</v>
      </c>
      <c r="L1758" s="96" t="s">
        <v>1562</v>
      </c>
      <c r="M1758" s="96" t="s">
        <v>1147</v>
      </c>
      <c r="O1758" s="96" t="s">
        <v>1584</v>
      </c>
      <c r="P1758" s="96" t="s">
        <v>1564</v>
      </c>
      <c r="Q1758" s="96" t="s">
        <v>1580</v>
      </c>
      <c r="R1758" s="96" t="s">
        <v>1615</v>
      </c>
      <c r="S1758" s="96" t="s">
        <v>5836</v>
      </c>
      <c r="T1758" s="96" t="s">
        <v>1568</v>
      </c>
    </row>
    <row r="1759" ht="14.25" customHeight="1">
      <c r="A1759" s="96" t="s">
        <v>5837</v>
      </c>
      <c r="D1759" s="96" t="s">
        <v>1350</v>
      </c>
      <c r="E1759" s="96" t="s">
        <v>1570</v>
      </c>
      <c r="F1759" s="96">
        <v>2030.0</v>
      </c>
      <c r="J1759" s="96" t="s">
        <v>1147</v>
      </c>
      <c r="L1759" s="96" t="s">
        <v>1562</v>
      </c>
      <c r="M1759" s="96" t="s">
        <v>1147</v>
      </c>
      <c r="O1759" s="96" t="s">
        <v>1620</v>
      </c>
      <c r="P1759" s="96" t="s">
        <v>1564</v>
      </c>
      <c r="Q1759" s="96" t="s">
        <v>1580</v>
      </c>
      <c r="R1759" s="96" t="s">
        <v>1863</v>
      </c>
      <c r="S1759" s="96" t="s">
        <v>5838</v>
      </c>
      <c r="T1759" s="96" t="s">
        <v>1576</v>
      </c>
    </row>
    <row r="1760" ht="14.25" customHeight="1">
      <c r="A1760" s="96" t="s">
        <v>5839</v>
      </c>
      <c r="D1760" s="96" t="s">
        <v>1350</v>
      </c>
      <c r="E1760" s="96" t="s">
        <v>1561</v>
      </c>
      <c r="F1760" s="96">
        <v>2030.0</v>
      </c>
      <c r="J1760" s="96" t="s">
        <v>1147</v>
      </c>
      <c r="L1760" s="96" t="s">
        <v>1629</v>
      </c>
      <c r="M1760" s="96" t="s">
        <v>1147</v>
      </c>
      <c r="O1760" s="96" t="s">
        <v>1901</v>
      </c>
      <c r="P1760" s="96" t="s">
        <v>1564</v>
      </c>
      <c r="Q1760" s="96" t="s">
        <v>1630</v>
      </c>
      <c r="R1760" s="96" t="s">
        <v>1793</v>
      </c>
      <c r="S1760" s="96" t="s">
        <v>5840</v>
      </c>
      <c r="T1760" s="96" t="s">
        <v>1568</v>
      </c>
    </row>
    <row r="1761" ht="14.25" customHeight="1">
      <c r="A1761" s="96" t="s">
        <v>5841</v>
      </c>
      <c r="D1761" s="96" t="s">
        <v>1372</v>
      </c>
      <c r="J1761" s="96" t="s">
        <v>1147</v>
      </c>
      <c r="L1761" s="96" t="s">
        <v>41</v>
      </c>
      <c r="M1761" s="96" t="s">
        <v>1147</v>
      </c>
      <c r="O1761" s="96" t="s">
        <v>1578</v>
      </c>
      <c r="P1761" s="96" t="s">
        <v>1579</v>
      </c>
      <c r="Q1761" s="96" t="s">
        <v>1610</v>
      </c>
      <c r="R1761" s="96" t="s">
        <v>1697</v>
      </c>
    </row>
    <row r="1762" ht="14.25" customHeight="1">
      <c r="A1762" s="96" t="s">
        <v>5842</v>
      </c>
      <c r="B1762" s="96" t="s">
        <v>5843</v>
      </c>
      <c r="C1762" s="96" t="s">
        <v>5844</v>
      </c>
      <c r="D1762" s="96" t="s">
        <v>1350</v>
      </c>
      <c r="E1762" s="96" t="s">
        <v>1561</v>
      </c>
      <c r="F1762" s="96">
        <v>2030.0</v>
      </c>
      <c r="G1762" s="96" t="s">
        <v>1350</v>
      </c>
      <c r="H1762" s="96" t="s">
        <v>1561</v>
      </c>
      <c r="I1762" s="96">
        <v>2050.0</v>
      </c>
      <c r="J1762" s="96" t="s">
        <v>1351</v>
      </c>
      <c r="K1762" s="96">
        <v>2050.0</v>
      </c>
      <c r="L1762" s="96" t="s">
        <v>41</v>
      </c>
      <c r="M1762" s="96" t="s">
        <v>1351</v>
      </c>
      <c r="N1762" s="96" t="s">
        <v>5456</v>
      </c>
      <c r="O1762" s="96" t="s">
        <v>1578</v>
      </c>
      <c r="P1762" s="96" t="s">
        <v>1579</v>
      </c>
      <c r="Q1762" s="96" t="s">
        <v>1685</v>
      </c>
      <c r="R1762" s="96" t="s">
        <v>1621</v>
      </c>
      <c r="S1762" s="96" t="s">
        <v>5845</v>
      </c>
      <c r="T1762" s="96" t="s">
        <v>1568</v>
      </c>
    </row>
    <row r="1763" ht="14.25" customHeight="1">
      <c r="A1763" s="96" t="s">
        <v>5846</v>
      </c>
      <c r="B1763" s="96" t="s">
        <v>5847</v>
      </c>
      <c r="D1763" s="96" t="s">
        <v>1355</v>
      </c>
      <c r="J1763" s="96" t="s">
        <v>1351</v>
      </c>
      <c r="L1763" s="96" t="s">
        <v>41</v>
      </c>
      <c r="M1763" s="96" t="s">
        <v>1147</v>
      </c>
      <c r="O1763" s="96" t="s">
        <v>1791</v>
      </c>
      <c r="P1763" s="96" t="s">
        <v>1609</v>
      </c>
      <c r="Q1763" s="96" t="s">
        <v>2015</v>
      </c>
      <c r="R1763" s="96" t="s">
        <v>1637</v>
      </c>
    </row>
    <row r="1764" ht="14.25" customHeight="1">
      <c r="A1764" s="96" t="s">
        <v>5848</v>
      </c>
      <c r="D1764" s="96" t="s">
        <v>1372</v>
      </c>
      <c r="J1764" s="96" t="s">
        <v>1147</v>
      </c>
      <c r="L1764" s="96" t="s">
        <v>41</v>
      </c>
      <c r="M1764" s="96" t="s">
        <v>1147</v>
      </c>
      <c r="O1764" s="96" t="s">
        <v>1578</v>
      </c>
      <c r="P1764" s="96" t="s">
        <v>1579</v>
      </c>
      <c r="Q1764" s="96" t="s">
        <v>1897</v>
      </c>
      <c r="R1764" s="96" t="s">
        <v>1787</v>
      </c>
    </row>
    <row r="1765" ht="14.25" customHeight="1">
      <c r="A1765" s="96" t="s">
        <v>5849</v>
      </c>
      <c r="B1765" s="96" t="s">
        <v>5850</v>
      </c>
      <c r="C1765" s="96" t="s">
        <v>5851</v>
      </c>
      <c r="D1765" s="96" t="s">
        <v>1372</v>
      </c>
      <c r="J1765" s="96" t="s">
        <v>1351</v>
      </c>
      <c r="L1765" s="96" t="s">
        <v>41</v>
      </c>
      <c r="M1765" s="96" t="s">
        <v>1351</v>
      </c>
      <c r="N1765" s="96" t="s">
        <v>2363</v>
      </c>
      <c r="O1765" s="96" t="s">
        <v>1741</v>
      </c>
      <c r="P1765" s="96" t="s">
        <v>1564</v>
      </c>
      <c r="Q1765" s="96" t="s">
        <v>1610</v>
      </c>
      <c r="R1765" s="96" t="s">
        <v>2363</v>
      </c>
      <c r="U1765" s="96" t="s">
        <v>1701</v>
      </c>
    </row>
    <row r="1766" ht="14.25" customHeight="1">
      <c r="A1766" s="96" t="s">
        <v>5852</v>
      </c>
      <c r="D1766" s="96" t="s">
        <v>1355</v>
      </c>
      <c r="J1766" s="96" t="s">
        <v>1351</v>
      </c>
      <c r="L1766" s="96" t="s">
        <v>41</v>
      </c>
      <c r="M1766" s="96" t="s">
        <v>1351</v>
      </c>
      <c r="N1766" s="96" t="s">
        <v>1623</v>
      </c>
      <c r="O1766" s="96" t="s">
        <v>1857</v>
      </c>
      <c r="P1766" s="96" t="s">
        <v>1609</v>
      </c>
      <c r="Q1766" s="96" t="s">
        <v>1573</v>
      </c>
      <c r="R1766" s="96" t="s">
        <v>1623</v>
      </c>
    </row>
    <row r="1767" ht="14.25" customHeight="1">
      <c r="A1767" s="96" t="s">
        <v>5853</v>
      </c>
      <c r="D1767" s="96" t="s">
        <v>1350</v>
      </c>
      <c r="E1767" s="96" t="s">
        <v>1561</v>
      </c>
      <c r="F1767" s="96">
        <v>2030.0</v>
      </c>
      <c r="J1767" s="96" t="s">
        <v>1147</v>
      </c>
      <c r="L1767" s="96" t="s">
        <v>1562</v>
      </c>
      <c r="M1767" s="96" t="s">
        <v>1147</v>
      </c>
      <c r="O1767" s="96" t="s">
        <v>1578</v>
      </c>
      <c r="P1767" s="96" t="s">
        <v>1579</v>
      </c>
      <c r="Q1767" s="96" t="s">
        <v>1665</v>
      </c>
      <c r="R1767" s="96" t="s">
        <v>1648</v>
      </c>
      <c r="S1767" s="96" t="s">
        <v>5854</v>
      </c>
      <c r="T1767" s="96" t="s">
        <v>1568</v>
      </c>
    </row>
    <row r="1768" ht="14.25" customHeight="1">
      <c r="A1768" s="96" t="s">
        <v>5855</v>
      </c>
      <c r="B1768" s="96" t="s">
        <v>5856</v>
      </c>
      <c r="D1768" s="96" t="s">
        <v>1350</v>
      </c>
      <c r="E1768" s="96" t="s">
        <v>1561</v>
      </c>
      <c r="F1768" s="96">
        <v>2030.0</v>
      </c>
      <c r="J1768" s="96" t="s">
        <v>1147</v>
      </c>
      <c r="L1768" s="96" t="s">
        <v>1562</v>
      </c>
      <c r="M1768" s="96" t="s">
        <v>1147</v>
      </c>
      <c r="O1768" s="96" t="s">
        <v>1578</v>
      </c>
      <c r="P1768" s="96" t="s">
        <v>1579</v>
      </c>
      <c r="Q1768" s="96" t="s">
        <v>1652</v>
      </c>
      <c r="R1768" s="96" t="s">
        <v>1690</v>
      </c>
      <c r="S1768" s="96" t="s">
        <v>5857</v>
      </c>
      <c r="T1768" s="96" t="s">
        <v>1568</v>
      </c>
    </row>
    <row r="1769" ht="14.25" customHeight="1">
      <c r="A1769" s="96" t="s">
        <v>5858</v>
      </c>
      <c r="D1769" s="96" t="s">
        <v>1350</v>
      </c>
      <c r="E1769" s="96" t="s">
        <v>1561</v>
      </c>
      <c r="F1769" s="96" t="s">
        <v>1628</v>
      </c>
      <c r="J1769" s="96" t="s">
        <v>1147</v>
      </c>
      <c r="L1769" s="96" t="s">
        <v>41</v>
      </c>
      <c r="M1769" s="96" t="s">
        <v>1147</v>
      </c>
      <c r="O1769" s="96" t="s">
        <v>1578</v>
      </c>
      <c r="P1769" s="96" t="s">
        <v>1579</v>
      </c>
      <c r="Q1769" s="96" t="s">
        <v>1610</v>
      </c>
      <c r="R1769" s="96" t="s">
        <v>1594</v>
      </c>
      <c r="S1769" s="96" t="s">
        <v>5859</v>
      </c>
      <c r="T1769" s="96" t="s">
        <v>1568</v>
      </c>
    </row>
    <row r="1770" ht="14.25" customHeight="1">
      <c r="A1770" s="96" t="s">
        <v>5860</v>
      </c>
      <c r="D1770" s="96" t="s">
        <v>1350</v>
      </c>
      <c r="E1770" s="96" t="s">
        <v>1561</v>
      </c>
      <c r="F1770" s="96">
        <v>2030.0</v>
      </c>
      <c r="J1770" s="96" t="s">
        <v>1147</v>
      </c>
      <c r="L1770" s="96" t="s">
        <v>1562</v>
      </c>
      <c r="M1770" s="96" t="s">
        <v>1147</v>
      </c>
      <c r="O1770" s="96" t="s">
        <v>1578</v>
      </c>
      <c r="P1770" s="96" t="s">
        <v>1579</v>
      </c>
      <c r="Q1770" s="96" t="s">
        <v>1580</v>
      </c>
      <c r="R1770" s="96" t="s">
        <v>1623</v>
      </c>
      <c r="S1770" s="96" t="s">
        <v>5861</v>
      </c>
      <c r="T1770" s="96" t="s">
        <v>1568</v>
      </c>
    </row>
    <row r="1771" ht="14.25" customHeight="1">
      <c r="A1771" s="96" t="s">
        <v>5862</v>
      </c>
      <c r="D1771" s="96" t="s">
        <v>1350</v>
      </c>
      <c r="E1771" s="96" t="s">
        <v>1561</v>
      </c>
      <c r="F1771" s="96">
        <v>2030.0</v>
      </c>
      <c r="J1771" s="96" t="s">
        <v>1147</v>
      </c>
      <c r="L1771" s="96" t="s">
        <v>1562</v>
      </c>
      <c r="M1771" s="96" t="s">
        <v>1147</v>
      </c>
      <c r="O1771" s="96" t="s">
        <v>1684</v>
      </c>
      <c r="P1771" s="96" t="s">
        <v>1564</v>
      </c>
      <c r="Q1771" s="96" t="s">
        <v>1585</v>
      </c>
      <c r="R1771" s="96" t="s">
        <v>1566</v>
      </c>
      <c r="S1771" s="96" t="s">
        <v>5863</v>
      </c>
      <c r="T1771" s="96" t="s">
        <v>1568</v>
      </c>
    </row>
    <row r="1772" ht="14.25" customHeight="1">
      <c r="A1772" s="96" t="s">
        <v>5864</v>
      </c>
      <c r="B1772" s="96" t="s">
        <v>5865</v>
      </c>
      <c r="C1772" s="96" t="s">
        <v>5866</v>
      </c>
      <c r="D1772" s="96" t="s">
        <v>1372</v>
      </c>
      <c r="J1772" s="96" t="s">
        <v>1351</v>
      </c>
      <c r="L1772" s="96" t="s">
        <v>41</v>
      </c>
      <c r="M1772" s="96" t="s">
        <v>1351</v>
      </c>
      <c r="N1772" s="96" t="s">
        <v>2023</v>
      </c>
      <c r="O1772" s="96" t="s">
        <v>1614</v>
      </c>
      <c r="P1772" s="96" t="s">
        <v>1609</v>
      </c>
      <c r="Q1772" s="96" t="s">
        <v>1675</v>
      </c>
      <c r="R1772" s="96" t="s">
        <v>2023</v>
      </c>
    </row>
    <row r="1773" ht="14.25" customHeight="1">
      <c r="A1773" s="96" t="s">
        <v>5867</v>
      </c>
      <c r="D1773" s="96" t="s">
        <v>1355</v>
      </c>
      <c r="J1773" s="96" t="s">
        <v>1351</v>
      </c>
      <c r="L1773" s="96" t="s">
        <v>41</v>
      </c>
      <c r="M1773" s="96" t="s">
        <v>1351</v>
      </c>
      <c r="N1773" s="96" t="s">
        <v>1707</v>
      </c>
      <c r="O1773" s="96" t="s">
        <v>1620</v>
      </c>
      <c r="P1773" s="96" t="s">
        <v>1564</v>
      </c>
      <c r="Q1773" s="96" t="s">
        <v>2015</v>
      </c>
      <c r="R1773" s="96" t="s">
        <v>1707</v>
      </c>
    </row>
    <row r="1774" ht="14.25" customHeight="1">
      <c r="A1774" s="96" t="s">
        <v>5868</v>
      </c>
      <c r="B1774" s="96" t="s">
        <v>5869</v>
      </c>
      <c r="C1774" s="96" t="s">
        <v>5870</v>
      </c>
      <c r="D1774" s="96" t="s">
        <v>1350</v>
      </c>
      <c r="E1774" s="96" t="s">
        <v>1561</v>
      </c>
      <c r="F1774" s="96">
        <v>2027.0</v>
      </c>
      <c r="J1774" s="96" t="s">
        <v>1147</v>
      </c>
      <c r="L1774" s="96" t="s">
        <v>1629</v>
      </c>
      <c r="M1774" s="96" t="s">
        <v>1147</v>
      </c>
      <c r="N1774" s="96" t="s">
        <v>2023</v>
      </c>
      <c r="O1774" s="96" t="s">
        <v>1620</v>
      </c>
      <c r="P1774" s="96" t="s">
        <v>1564</v>
      </c>
      <c r="Q1774" s="96" t="s">
        <v>1630</v>
      </c>
      <c r="R1774" s="96" t="s">
        <v>1699</v>
      </c>
      <c r="S1774" s="96" t="s">
        <v>5871</v>
      </c>
      <c r="T1774" s="96" t="s">
        <v>1568</v>
      </c>
      <c r="U1774" s="96" t="s">
        <v>2923</v>
      </c>
    </row>
    <row r="1775" ht="14.25" customHeight="1">
      <c r="A1775" s="96" t="s">
        <v>5872</v>
      </c>
      <c r="D1775" s="96" t="s">
        <v>1350</v>
      </c>
      <c r="E1775" s="96" t="s">
        <v>1561</v>
      </c>
      <c r="F1775" s="96">
        <v>2030.0</v>
      </c>
      <c r="G1775" s="96" t="s">
        <v>1350</v>
      </c>
      <c r="H1775" s="96" t="s">
        <v>1561</v>
      </c>
      <c r="I1775" s="96">
        <v>2045.0</v>
      </c>
      <c r="J1775" s="96" t="s">
        <v>1351</v>
      </c>
      <c r="K1775" s="96">
        <v>2045.0</v>
      </c>
      <c r="L1775" s="96" t="s">
        <v>41</v>
      </c>
      <c r="M1775" s="96" t="s">
        <v>1147</v>
      </c>
      <c r="O1775" s="96" t="s">
        <v>1845</v>
      </c>
      <c r="P1775" s="96" t="s">
        <v>1564</v>
      </c>
      <c r="Q1775" s="96" t="s">
        <v>1580</v>
      </c>
      <c r="R1775" s="96" t="s">
        <v>1589</v>
      </c>
      <c r="S1775" s="96" t="s">
        <v>5873</v>
      </c>
      <c r="T1775" s="96" t="s">
        <v>1568</v>
      </c>
    </row>
    <row r="1776" ht="14.25" customHeight="1">
      <c r="A1776" s="96" t="s">
        <v>5874</v>
      </c>
      <c r="D1776" s="96" t="s">
        <v>1350</v>
      </c>
      <c r="E1776" s="96" t="s">
        <v>1561</v>
      </c>
      <c r="F1776" s="96">
        <v>2030.0</v>
      </c>
      <c r="J1776" s="96" t="s">
        <v>1147</v>
      </c>
      <c r="L1776" s="96" t="s">
        <v>1562</v>
      </c>
      <c r="M1776" s="96" t="s">
        <v>1147</v>
      </c>
      <c r="O1776" s="96" t="s">
        <v>1682</v>
      </c>
      <c r="P1776" s="96" t="s">
        <v>1564</v>
      </c>
      <c r="Q1776" s="96" t="s">
        <v>1897</v>
      </c>
      <c r="R1776" s="96" t="s">
        <v>1637</v>
      </c>
      <c r="S1776" s="96" t="s">
        <v>5875</v>
      </c>
      <c r="T1776" s="96" t="s">
        <v>1568</v>
      </c>
    </row>
    <row r="1777" ht="14.25" customHeight="1">
      <c r="A1777" s="96" t="s">
        <v>5876</v>
      </c>
      <c r="D1777" s="96" t="s">
        <v>1350</v>
      </c>
      <c r="E1777" s="96" t="s">
        <v>1561</v>
      </c>
      <c r="F1777" s="96">
        <v>2030.0</v>
      </c>
      <c r="J1777" s="96" t="s">
        <v>1147</v>
      </c>
      <c r="L1777" s="96" t="s">
        <v>1562</v>
      </c>
      <c r="M1777" s="96" t="s">
        <v>1147</v>
      </c>
      <c r="O1777" s="96" t="s">
        <v>1797</v>
      </c>
      <c r="P1777" s="96" t="s">
        <v>1564</v>
      </c>
      <c r="Q1777" s="96" t="s">
        <v>1610</v>
      </c>
      <c r="R1777" s="96" t="s">
        <v>1615</v>
      </c>
      <c r="S1777" s="96" t="s">
        <v>5877</v>
      </c>
      <c r="T1777" s="96" t="s">
        <v>1568</v>
      </c>
    </row>
    <row r="1778" ht="14.25" customHeight="1">
      <c r="A1778" s="96" t="s">
        <v>5878</v>
      </c>
      <c r="D1778" s="96" t="s">
        <v>1350</v>
      </c>
      <c r="E1778" s="96" t="s">
        <v>1561</v>
      </c>
      <c r="F1778" s="96">
        <v>2030.0</v>
      </c>
      <c r="J1778" s="96" t="s">
        <v>1147</v>
      </c>
      <c r="L1778" s="96" t="s">
        <v>1562</v>
      </c>
      <c r="M1778" s="96" t="s">
        <v>1147</v>
      </c>
      <c r="O1778" s="96" t="s">
        <v>1563</v>
      </c>
      <c r="P1778" s="96" t="s">
        <v>1564</v>
      </c>
      <c r="Q1778" s="96" t="s">
        <v>1820</v>
      </c>
      <c r="R1778" s="96" t="s">
        <v>1699</v>
      </c>
      <c r="S1778" s="96" t="s">
        <v>5879</v>
      </c>
      <c r="T1778" s="96" t="s">
        <v>1568</v>
      </c>
    </row>
    <row r="1779" ht="14.25" customHeight="1">
      <c r="A1779" s="96" t="s">
        <v>5880</v>
      </c>
      <c r="B1779" s="96" t="s">
        <v>5881</v>
      </c>
      <c r="C1779" s="96" t="s">
        <v>5882</v>
      </c>
      <c r="D1779" s="96" t="s">
        <v>1355</v>
      </c>
      <c r="J1779" s="96" t="s">
        <v>1351</v>
      </c>
      <c r="L1779" s="96" t="s">
        <v>41</v>
      </c>
      <c r="M1779" s="96" t="s">
        <v>1147</v>
      </c>
      <c r="O1779" s="96" t="s">
        <v>1614</v>
      </c>
      <c r="P1779" s="96" t="s">
        <v>1609</v>
      </c>
      <c r="Q1779" s="96" t="s">
        <v>1593</v>
      </c>
      <c r="R1779" s="96" t="s">
        <v>1586</v>
      </c>
    </row>
    <row r="1780" ht="14.25" customHeight="1">
      <c r="A1780" s="96" t="s">
        <v>5883</v>
      </c>
      <c r="D1780" s="96" t="s">
        <v>1350</v>
      </c>
      <c r="E1780" s="96" t="s">
        <v>1561</v>
      </c>
      <c r="F1780" s="96" t="s">
        <v>1628</v>
      </c>
      <c r="G1780" s="96" t="s">
        <v>1350</v>
      </c>
      <c r="H1780" s="96" t="s">
        <v>1561</v>
      </c>
      <c r="I1780" s="96" t="s">
        <v>1689</v>
      </c>
      <c r="J1780" s="96" t="s">
        <v>1351</v>
      </c>
      <c r="K1780" s="96" t="s">
        <v>1689</v>
      </c>
      <c r="L1780" s="96" t="s">
        <v>41</v>
      </c>
      <c r="M1780" s="96" t="s">
        <v>1147</v>
      </c>
      <c r="O1780" s="96" t="s">
        <v>1584</v>
      </c>
      <c r="P1780" s="96" t="s">
        <v>1564</v>
      </c>
      <c r="Q1780" s="96" t="s">
        <v>1580</v>
      </c>
      <c r="R1780" s="96" t="s">
        <v>1699</v>
      </c>
      <c r="S1780" s="96" t="s">
        <v>5884</v>
      </c>
      <c r="T1780" s="96" t="s">
        <v>1568</v>
      </c>
    </row>
    <row r="1781" ht="14.25" customHeight="1">
      <c r="A1781" s="96" t="s">
        <v>5885</v>
      </c>
      <c r="C1781" s="96" t="s">
        <v>5886</v>
      </c>
      <c r="D1781" s="96" t="s">
        <v>1355</v>
      </c>
      <c r="J1781" s="96" t="s">
        <v>1147</v>
      </c>
      <c r="L1781" s="96" t="s">
        <v>41</v>
      </c>
      <c r="M1781" s="96" t="s">
        <v>1147</v>
      </c>
      <c r="O1781" s="96" t="s">
        <v>1829</v>
      </c>
      <c r="P1781" s="96" t="s">
        <v>1564</v>
      </c>
      <c r="Q1781" s="96" t="s">
        <v>1590</v>
      </c>
      <c r="R1781" s="96" t="s">
        <v>1699</v>
      </c>
    </row>
    <row r="1782" ht="14.25" customHeight="1">
      <c r="A1782" s="96" t="s">
        <v>5887</v>
      </c>
      <c r="D1782" s="96" t="s">
        <v>1350</v>
      </c>
      <c r="E1782" s="96" t="s">
        <v>1561</v>
      </c>
      <c r="F1782" s="96">
        <v>2030.0</v>
      </c>
      <c r="J1782" s="96" t="s">
        <v>1147</v>
      </c>
      <c r="L1782" s="96" t="s">
        <v>1562</v>
      </c>
      <c r="M1782" s="96" t="s">
        <v>1147</v>
      </c>
      <c r="O1782" s="96" t="s">
        <v>1608</v>
      </c>
      <c r="P1782" s="96" t="s">
        <v>1609</v>
      </c>
      <c r="Q1782" s="96" t="s">
        <v>1675</v>
      </c>
      <c r="R1782" s="96" t="s">
        <v>1586</v>
      </c>
      <c r="S1782" s="96" t="s">
        <v>5888</v>
      </c>
      <c r="T1782" s="96" t="s">
        <v>1568</v>
      </c>
    </row>
    <row r="1783" ht="14.25" customHeight="1">
      <c r="A1783" s="96" t="s">
        <v>5889</v>
      </c>
      <c r="D1783" s="96" t="s">
        <v>1355</v>
      </c>
      <c r="J1783" s="96" t="s">
        <v>1351</v>
      </c>
      <c r="L1783" s="96" t="s">
        <v>41</v>
      </c>
      <c r="M1783" s="96" t="s">
        <v>1147</v>
      </c>
      <c r="O1783" s="96" t="s">
        <v>2423</v>
      </c>
      <c r="P1783" s="96" t="s">
        <v>1609</v>
      </c>
      <c r="Q1783" s="96" t="s">
        <v>1675</v>
      </c>
      <c r="R1783" s="96" t="s">
        <v>1699</v>
      </c>
    </row>
    <row r="1784" ht="14.25" customHeight="1">
      <c r="A1784" s="96" t="s">
        <v>5890</v>
      </c>
      <c r="C1784" s="96" t="s">
        <v>5891</v>
      </c>
      <c r="D1784" s="96" t="s">
        <v>1350</v>
      </c>
      <c r="E1784" s="96" t="s">
        <v>1561</v>
      </c>
      <c r="F1784" s="96">
        <v>2030.0</v>
      </c>
      <c r="J1784" s="96" t="s">
        <v>1147</v>
      </c>
      <c r="L1784" s="96" t="s">
        <v>41</v>
      </c>
      <c r="M1784" s="96" t="s">
        <v>1351</v>
      </c>
      <c r="N1784" s="96" t="s">
        <v>1621</v>
      </c>
      <c r="O1784" s="96" t="s">
        <v>1578</v>
      </c>
      <c r="P1784" s="96" t="s">
        <v>1579</v>
      </c>
      <c r="Q1784" s="96" t="s">
        <v>1580</v>
      </c>
      <c r="R1784" s="96" t="s">
        <v>1926</v>
      </c>
      <c r="S1784" s="96" t="s">
        <v>5892</v>
      </c>
      <c r="T1784" s="96" t="s">
        <v>1568</v>
      </c>
    </row>
    <row r="1785" ht="14.25" customHeight="1">
      <c r="A1785" s="96" t="s">
        <v>5893</v>
      </c>
      <c r="B1785" s="96" t="s">
        <v>5894</v>
      </c>
      <c r="C1785" s="96" t="s">
        <v>5895</v>
      </c>
      <c r="D1785" s="96" t="s">
        <v>1350</v>
      </c>
      <c r="E1785" s="96" t="s">
        <v>1570</v>
      </c>
      <c r="F1785" s="96" t="s">
        <v>1663</v>
      </c>
      <c r="J1785" s="96" t="s">
        <v>1147</v>
      </c>
      <c r="L1785" s="96" t="s">
        <v>41</v>
      </c>
      <c r="M1785" s="96" t="s">
        <v>1147</v>
      </c>
      <c r="O1785" s="96" t="s">
        <v>1717</v>
      </c>
      <c r="P1785" s="96" t="s">
        <v>1609</v>
      </c>
      <c r="Q1785" s="96" t="s">
        <v>1585</v>
      </c>
      <c r="R1785" s="96" t="s">
        <v>3485</v>
      </c>
      <c r="S1785" s="96" t="s">
        <v>5896</v>
      </c>
      <c r="T1785" s="96" t="s">
        <v>1576</v>
      </c>
    </row>
    <row r="1786" ht="14.25" customHeight="1">
      <c r="A1786" s="96" t="s">
        <v>5897</v>
      </c>
      <c r="D1786" s="96" t="s">
        <v>1350</v>
      </c>
      <c r="E1786" s="96" t="s">
        <v>1561</v>
      </c>
      <c r="F1786" s="96">
        <v>2030.0</v>
      </c>
      <c r="J1786" s="96" t="s">
        <v>1147</v>
      </c>
      <c r="L1786" s="96" t="s">
        <v>1562</v>
      </c>
      <c r="M1786" s="96" t="s">
        <v>1147</v>
      </c>
      <c r="O1786" s="96" t="s">
        <v>1717</v>
      </c>
      <c r="P1786" s="96" t="s">
        <v>1609</v>
      </c>
      <c r="Q1786" s="96" t="s">
        <v>1585</v>
      </c>
      <c r="R1786" s="96" t="s">
        <v>3066</v>
      </c>
      <c r="S1786" s="96" t="s">
        <v>5898</v>
      </c>
      <c r="T1786" s="96" t="s">
        <v>1568</v>
      </c>
    </row>
    <row r="1787" ht="14.25" customHeight="1">
      <c r="A1787" s="96" t="s">
        <v>5899</v>
      </c>
      <c r="D1787" s="96" t="s">
        <v>1350</v>
      </c>
      <c r="E1787" s="96" t="s">
        <v>1561</v>
      </c>
      <c r="F1787" s="96">
        <v>2030.0</v>
      </c>
      <c r="J1787" s="96" t="s">
        <v>1147</v>
      </c>
      <c r="L1787" s="96" t="s">
        <v>1562</v>
      </c>
      <c r="M1787" s="96" t="s">
        <v>1147</v>
      </c>
      <c r="O1787" s="96" t="s">
        <v>1717</v>
      </c>
      <c r="P1787" s="96" t="s">
        <v>1609</v>
      </c>
      <c r="Q1787" s="96" t="s">
        <v>1756</v>
      </c>
      <c r="R1787" s="96" t="s">
        <v>1648</v>
      </c>
      <c r="S1787" s="96" t="s">
        <v>5900</v>
      </c>
      <c r="T1787" s="96" t="s">
        <v>1568</v>
      </c>
    </row>
    <row r="1788" ht="14.25" customHeight="1">
      <c r="A1788" s="96" t="s">
        <v>5901</v>
      </c>
      <c r="D1788" s="96" t="s">
        <v>1350</v>
      </c>
      <c r="E1788" s="96" t="s">
        <v>1561</v>
      </c>
      <c r="F1788" s="96">
        <v>2030.0</v>
      </c>
      <c r="J1788" s="96" t="s">
        <v>1147</v>
      </c>
      <c r="L1788" s="96" t="s">
        <v>1562</v>
      </c>
      <c r="M1788" s="96" t="s">
        <v>1147</v>
      </c>
      <c r="O1788" s="96" t="s">
        <v>1717</v>
      </c>
      <c r="P1788" s="96" t="s">
        <v>1609</v>
      </c>
      <c r="Q1788" s="96" t="s">
        <v>1765</v>
      </c>
      <c r="R1788" s="96" t="s">
        <v>1605</v>
      </c>
      <c r="S1788" s="96" t="s">
        <v>5902</v>
      </c>
      <c r="T1788" s="96" t="s">
        <v>1568</v>
      </c>
    </row>
    <row r="1789" ht="14.25" customHeight="1">
      <c r="A1789" s="96" t="s">
        <v>5903</v>
      </c>
      <c r="B1789" s="96" t="s">
        <v>5904</v>
      </c>
      <c r="D1789" s="96" t="s">
        <v>1350</v>
      </c>
      <c r="E1789" s="96" t="s">
        <v>1561</v>
      </c>
      <c r="F1789" s="96" t="s">
        <v>1628</v>
      </c>
      <c r="J1789" s="96" t="s">
        <v>1147</v>
      </c>
      <c r="L1789" s="96" t="s">
        <v>41</v>
      </c>
      <c r="M1789" s="96" t="s">
        <v>1147</v>
      </c>
      <c r="O1789" s="96" t="s">
        <v>1717</v>
      </c>
      <c r="P1789" s="96" t="s">
        <v>1609</v>
      </c>
      <c r="Q1789" s="96" t="s">
        <v>1756</v>
      </c>
      <c r="R1789" s="96" t="s">
        <v>1566</v>
      </c>
      <c r="S1789" s="96" t="s">
        <v>5905</v>
      </c>
      <c r="T1789" s="96" t="s">
        <v>1568</v>
      </c>
    </row>
    <row r="1790" ht="14.25" customHeight="1">
      <c r="A1790" s="96" t="s">
        <v>5906</v>
      </c>
      <c r="D1790" s="96" t="s">
        <v>1350</v>
      </c>
      <c r="E1790" s="96" t="s">
        <v>1561</v>
      </c>
      <c r="F1790" s="96">
        <v>2030.0</v>
      </c>
      <c r="J1790" s="96" t="s">
        <v>1147</v>
      </c>
      <c r="L1790" s="96" t="s">
        <v>1562</v>
      </c>
      <c r="M1790" s="96" t="s">
        <v>1147</v>
      </c>
      <c r="O1790" s="96" t="s">
        <v>1829</v>
      </c>
      <c r="P1790" s="96" t="s">
        <v>1564</v>
      </c>
      <c r="Q1790" s="96" t="s">
        <v>1580</v>
      </c>
      <c r="R1790" s="96" t="s">
        <v>1631</v>
      </c>
      <c r="S1790" s="96" t="s">
        <v>5907</v>
      </c>
      <c r="T1790" s="96" t="s">
        <v>1568</v>
      </c>
    </row>
    <row r="1791" ht="14.25" customHeight="1">
      <c r="A1791" s="96" t="s">
        <v>5908</v>
      </c>
      <c r="B1791" s="96" t="s">
        <v>5909</v>
      </c>
      <c r="C1791" s="96" t="s">
        <v>5910</v>
      </c>
      <c r="D1791" s="96" t="s">
        <v>1350</v>
      </c>
      <c r="E1791" s="96" t="s">
        <v>1561</v>
      </c>
      <c r="F1791" s="96" t="s">
        <v>1628</v>
      </c>
      <c r="J1791" s="96" t="s">
        <v>1351</v>
      </c>
      <c r="L1791" s="96" t="s">
        <v>41</v>
      </c>
      <c r="M1791" s="96" t="s">
        <v>1147</v>
      </c>
      <c r="O1791" s="96" t="s">
        <v>1717</v>
      </c>
      <c r="P1791" s="96" t="s">
        <v>1609</v>
      </c>
      <c r="Q1791" s="96" t="s">
        <v>1754</v>
      </c>
      <c r="R1791" s="96" t="s">
        <v>1586</v>
      </c>
      <c r="S1791" s="96" t="s">
        <v>5911</v>
      </c>
      <c r="T1791" s="96" t="s">
        <v>1568</v>
      </c>
    </row>
    <row r="1792" ht="14.25" customHeight="1">
      <c r="A1792" s="96" t="s">
        <v>5912</v>
      </c>
      <c r="D1792" s="96" t="s">
        <v>1350</v>
      </c>
      <c r="E1792" s="96" t="s">
        <v>1561</v>
      </c>
      <c r="F1792" s="96">
        <v>2030.0</v>
      </c>
      <c r="J1792" s="96" t="s">
        <v>1147</v>
      </c>
      <c r="L1792" s="96" t="s">
        <v>1562</v>
      </c>
      <c r="M1792" s="96" t="s">
        <v>1147</v>
      </c>
      <c r="O1792" s="96" t="s">
        <v>1717</v>
      </c>
      <c r="P1792" s="96" t="s">
        <v>1609</v>
      </c>
      <c r="Q1792" s="96" t="s">
        <v>1756</v>
      </c>
      <c r="R1792" s="96" t="s">
        <v>1581</v>
      </c>
      <c r="S1792" s="96" t="s">
        <v>5913</v>
      </c>
      <c r="T1792" s="96" t="s">
        <v>1568</v>
      </c>
    </row>
    <row r="1793" ht="14.25" customHeight="1">
      <c r="A1793" s="96" t="s">
        <v>5914</v>
      </c>
      <c r="B1793" s="96" t="s">
        <v>5915</v>
      </c>
      <c r="D1793" s="96" t="s">
        <v>1350</v>
      </c>
      <c r="E1793" s="96" t="s">
        <v>1570</v>
      </c>
      <c r="F1793" s="96" t="s">
        <v>1628</v>
      </c>
      <c r="J1793" s="96" t="s">
        <v>1147</v>
      </c>
      <c r="L1793" s="96" t="s">
        <v>41</v>
      </c>
      <c r="M1793" s="96" t="s">
        <v>1147</v>
      </c>
      <c r="O1793" s="96" t="s">
        <v>1717</v>
      </c>
      <c r="P1793" s="96" t="s">
        <v>1609</v>
      </c>
      <c r="Q1793" s="96" t="s">
        <v>2188</v>
      </c>
      <c r="R1793" s="96" t="s">
        <v>1586</v>
      </c>
      <c r="S1793" s="96" t="s">
        <v>5916</v>
      </c>
      <c r="T1793" s="96" t="s">
        <v>1576</v>
      </c>
    </row>
    <row r="1794" ht="14.25" customHeight="1">
      <c r="A1794" s="96" t="s">
        <v>5917</v>
      </c>
      <c r="D1794" s="96" t="s">
        <v>1350</v>
      </c>
      <c r="E1794" s="96" t="s">
        <v>1561</v>
      </c>
      <c r="F1794" s="96">
        <v>2030.0</v>
      </c>
      <c r="J1794" s="96" t="s">
        <v>1147</v>
      </c>
      <c r="L1794" s="96" t="s">
        <v>1562</v>
      </c>
      <c r="M1794" s="96" t="s">
        <v>1147</v>
      </c>
      <c r="O1794" s="96" t="s">
        <v>1717</v>
      </c>
      <c r="P1794" s="96" t="s">
        <v>1609</v>
      </c>
      <c r="Q1794" s="96" t="s">
        <v>1756</v>
      </c>
      <c r="R1794" s="96" t="s">
        <v>1637</v>
      </c>
      <c r="S1794" s="96" t="s">
        <v>5918</v>
      </c>
      <c r="T1794" s="96" t="s">
        <v>1568</v>
      </c>
    </row>
    <row r="1795" ht="14.25" customHeight="1">
      <c r="A1795" s="96" t="s">
        <v>5919</v>
      </c>
      <c r="D1795" s="96" t="s">
        <v>1350</v>
      </c>
      <c r="E1795" s="96" t="s">
        <v>1561</v>
      </c>
      <c r="F1795" s="96" t="s">
        <v>2176</v>
      </c>
      <c r="J1795" s="96" t="s">
        <v>1147</v>
      </c>
      <c r="L1795" s="96" t="s">
        <v>41</v>
      </c>
      <c r="M1795" s="96" t="s">
        <v>1147</v>
      </c>
      <c r="O1795" s="96" t="s">
        <v>1717</v>
      </c>
      <c r="P1795" s="96" t="s">
        <v>1609</v>
      </c>
      <c r="Q1795" s="96" t="s">
        <v>1756</v>
      </c>
      <c r="R1795" s="96" t="s">
        <v>1648</v>
      </c>
      <c r="S1795" s="96" t="s">
        <v>5920</v>
      </c>
      <c r="T1795" s="96" t="s">
        <v>1568</v>
      </c>
    </row>
    <row r="1796" ht="14.25" customHeight="1">
      <c r="A1796" s="96" t="s">
        <v>5921</v>
      </c>
      <c r="D1796" s="96" t="s">
        <v>1350</v>
      </c>
      <c r="E1796" s="96" t="s">
        <v>1561</v>
      </c>
      <c r="J1796" s="96" t="s">
        <v>1147</v>
      </c>
      <c r="L1796" s="96" t="s">
        <v>1562</v>
      </c>
      <c r="M1796" s="96" t="s">
        <v>1147</v>
      </c>
      <c r="O1796" s="96" t="s">
        <v>1717</v>
      </c>
      <c r="P1796" s="96" t="s">
        <v>1609</v>
      </c>
      <c r="Q1796" s="96" t="s">
        <v>1948</v>
      </c>
      <c r="R1796" s="96" t="s">
        <v>1841</v>
      </c>
      <c r="S1796" s="96" t="s">
        <v>5922</v>
      </c>
      <c r="T1796" s="96" t="s">
        <v>1568</v>
      </c>
    </row>
    <row r="1797" ht="14.25" customHeight="1">
      <c r="A1797" s="96" t="s">
        <v>5923</v>
      </c>
      <c r="D1797" s="96" t="s">
        <v>1350</v>
      </c>
      <c r="E1797" s="96" t="s">
        <v>1561</v>
      </c>
      <c r="F1797" s="96">
        <v>2030.0</v>
      </c>
      <c r="J1797" s="96" t="s">
        <v>1147</v>
      </c>
      <c r="L1797" s="96" t="s">
        <v>1562</v>
      </c>
      <c r="M1797" s="96" t="s">
        <v>1147</v>
      </c>
      <c r="O1797" s="96" t="s">
        <v>1717</v>
      </c>
      <c r="P1797" s="96" t="s">
        <v>1609</v>
      </c>
      <c r="Q1797" s="96" t="s">
        <v>1636</v>
      </c>
      <c r="R1797" s="96" t="s">
        <v>1631</v>
      </c>
      <c r="S1797" s="96" t="s">
        <v>5924</v>
      </c>
      <c r="T1797" s="96" t="s">
        <v>1568</v>
      </c>
    </row>
    <row r="1798" ht="14.25" customHeight="1">
      <c r="A1798" s="96" t="s">
        <v>5925</v>
      </c>
      <c r="C1798" s="96" t="s">
        <v>5926</v>
      </c>
      <c r="D1798" s="96" t="s">
        <v>1350</v>
      </c>
      <c r="E1798" s="96" t="s">
        <v>1570</v>
      </c>
      <c r="F1798" s="96">
        <v>2030.0</v>
      </c>
      <c r="J1798" s="96" t="s">
        <v>1147</v>
      </c>
      <c r="L1798" s="96" t="s">
        <v>41</v>
      </c>
      <c r="M1798" s="96" t="s">
        <v>1147</v>
      </c>
      <c r="O1798" s="96" t="s">
        <v>1578</v>
      </c>
      <c r="P1798" s="96" t="s">
        <v>1579</v>
      </c>
      <c r="Q1798" s="96" t="s">
        <v>1590</v>
      </c>
      <c r="R1798" s="96" t="s">
        <v>1924</v>
      </c>
      <c r="S1798" s="96" t="s">
        <v>5927</v>
      </c>
      <c r="T1798" s="96" t="s">
        <v>1576</v>
      </c>
    </row>
    <row r="1799" ht="14.25" customHeight="1">
      <c r="A1799" s="96" t="s">
        <v>5928</v>
      </c>
      <c r="C1799" s="96" t="s">
        <v>5929</v>
      </c>
      <c r="D1799" s="96" t="s">
        <v>1355</v>
      </c>
      <c r="J1799" s="96" t="s">
        <v>1147</v>
      </c>
      <c r="L1799" s="96" t="s">
        <v>41</v>
      </c>
      <c r="M1799" s="96" t="s">
        <v>1147</v>
      </c>
      <c r="O1799" s="96" t="s">
        <v>1669</v>
      </c>
      <c r="P1799" s="96" t="s">
        <v>1564</v>
      </c>
      <c r="Q1799" s="96" t="s">
        <v>1590</v>
      </c>
      <c r="R1799" s="96" t="s">
        <v>1586</v>
      </c>
    </row>
    <row r="1800" ht="14.25" customHeight="1">
      <c r="A1800" s="96" t="s">
        <v>5930</v>
      </c>
      <c r="D1800" s="96" t="s">
        <v>1372</v>
      </c>
      <c r="J1800" s="96" t="s">
        <v>1351</v>
      </c>
      <c r="L1800" s="96" t="s">
        <v>41</v>
      </c>
      <c r="M1800" s="96" t="s">
        <v>1147</v>
      </c>
      <c r="O1800" s="96" t="s">
        <v>1584</v>
      </c>
      <c r="P1800" s="96" t="s">
        <v>1564</v>
      </c>
      <c r="Q1800" s="96" t="s">
        <v>1590</v>
      </c>
      <c r="R1800" s="96" t="s">
        <v>1712</v>
      </c>
    </row>
    <row r="1801" ht="14.25" customHeight="1">
      <c r="A1801" s="96" t="s">
        <v>5931</v>
      </c>
      <c r="B1801" s="96" t="s">
        <v>5932</v>
      </c>
      <c r="D1801" s="96" t="s">
        <v>1350</v>
      </c>
      <c r="E1801" s="96" t="s">
        <v>1561</v>
      </c>
      <c r="F1801" s="96" t="s">
        <v>5933</v>
      </c>
      <c r="J1801" s="96" t="s">
        <v>1147</v>
      </c>
      <c r="L1801" s="96" t="s">
        <v>41</v>
      </c>
      <c r="M1801" s="96" t="s">
        <v>1147</v>
      </c>
      <c r="O1801" s="96" t="s">
        <v>1717</v>
      </c>
      <c r="P1801" s="96" t="s">
        <v>1609</v>
      </c>
      <c r="Q1801" s="96" t="s">
        <v>1735</v>
      </c>
      <c r="R1801" s="96" t="s">
        <v>1591</v>
      </c>
      <c r="S1801" s="96" t="s">
        <v>5934</v>
      </c>
      <c r="T1801" s="96" t="s">
        <v>1568</v>
      </c>
    </row>
    <row r="1802" ht="14.25" customHeight="1">
      <c r="A1802" s="96" t="s">
        <v>5935</v>
      </c>
      <c r="D1802" s="96" t="s">
        <v>1350</v>
      </c>
      <c r="E1802" s="96" t="s">
        <v>1561</v>
      </c>
      <c r="F1802" s="96">
        <v>2030.0</v>
      </c>
      <c r="J1802" s="96" t="s">
        <v>1147</v>
      </c>
      <c r="L1802" s="96" t="s">
        <v>1562</v>
      </c>
      <c r="M1802" s="96" t="s">
        <v>1147</v>
      </c>
      <c r="O1802" s="96" t="s">
        <v>1717</v>
      </c>
      <c r="P1802" s="96" t="s">
        <v>1609</v>
      </c>
      <c r="Q1802" s="96" t="s">
        <v>1756</v>
      </c>
      <c r="R1802" s="96" t="s">
        <v>1566</v>
      </c>
      <c r="S1802" s="96" t="s">
        <v>5936</v>
      </c>
      <c r="T1802" s="96" t="s">
        <v>1568</v>
      </c>
    </row>
    <row r="1803" ht="14.25" customHeight="1">
      <c r="A1803" s="96" t="s">
        <v>5937</v>
      </c>
      <c r="D1803" s="96" t="s">
        <v>1350</v>
      </c>
      <c r="E1803" s="96" t="s">
        <v>1561</v>
      </c>
      <c r="F1803" s="96">
        <v>2030.0</v>
      </c>
      <c r="J1803" s="96" t="s">
        <v>1147</v>
      </c>
      <c r="L1803" s="96" t="s">
        <v>1562</v>
      </c>
      <c r="M1803" s="96" t="s">
        <v>1147</v>
      </c>
      <c r="O1803" s="96" t="s">
        <v>1717</v>
      </c>
      <c r="P1803" s="96" t="s">
        <v>1609</v>
      </c>
      <c r="Q1803" s="96" t="s">
        <v>1756</v>
      </c>
      <c r="R1803" s="96" t="s">
        <v>1644</v>
      </c>
      <c r="S1803" s="96" t="s">
        <v>5938</v>
      </c>
      <c r="T1803" s="96" t="s">
        <v>1568</v>
      </c>
    </row>
    <row r="1804" ht="14.25" customHeight="1">
      <c r="A1804" s="96" t="s">
        <v>5939</v>
      </c>
      <c r="B1804" s="96" t="s">
        <v>5940</v>
      </c>
      <c r="C1804" s="96" t="s">
        <v>5941</v>
      </c>
      <c r="D1804" s="96" t="s">
        <v>1350</v>
      </c>
      <c r="E1804" s="96" t="s">
        <v>1561</v>
      </c>
      <c r="F1804" s="96">
        <v>2030.0</v>
      </c>
      <c r="G1804" s="96" t="s">
        <v>1350</v>
      </c>
      <c r="H1804" s="96" t="s">
        <v>1561</v>
      </c>
      <c r="I1804" s="96">
        <v>2050.0</v>
      </c>
      <c r="J1804" s="96" t="s">
        <v>1351</v>
      </c>
      <c r="K1804" s="96">
        <v>2050.0</v>
      </c>
      <c r="L1804" s="96" t="s">
        <v>41</v>
      </c>
      <c r="M1804" s="96" t="s">
        <v>1351</v>
      </c>
      <c r="N1804" s="96" t="s">
        <v>1712</v>
      </c>
      <c r="O1804" s="96" t="s">
        <v>1717</v>
      </c>
      <c r="P1804" s="96" t="s">
        <v>1609</v>
      </c>
      <c r="Q1804" s="96" t="s">
        <v>1639</v>
      </c>
      <c r="R1804" s="96" t="s">
        <v>1699</v>
      </c>
      <c r="S1804" s="96" t="s">
        <v>5942</v>
      </c>
      <c r="T1804" s="96" t="s">
        <v>1568</v>
      </c>
    </row>
    <row r="1805" ht="14.25" customHeight="1">
      <c r="A1805" s="96" t="s">
        <v>5943</v>
      </c>
      <c r="D1805" s="96" t="s">
        <v>1350</v>
      </c>
      <c r="E1805" s="96" t="s">
        <v>1570</v>
      </c>
      <c r="F1805" s="96">
        <v>2030.0</v>
      </c>
      <c r="J1805" s="96" t="s">
        <v>1147</v>
      </c>
      <c r="L1805" s="96" t="s">
        <v>1562</v>
      </c>
      <c r="M1805" s="96" t="s">
        <v>1147</v>
      </c>
      <c r="O1805" s="96" t="s">
        <v>1717</v>
      </c>
      <c r="P1805" s="96" t="s">
        <v>1609</v>
      </c>
      <c r="Q1805" s="96" t="s">
        <v>1784</v>
      </c>
      <c r="R1805" s="96" t="s">
        <v>1787</v>
      </c>
      <c r="S1805" s="96" t="s">
        <v>5944</v>
      </c>
      <c r="T1805" s="96" t="s">
        <v>1576</v>
      </c>
    </row>
    <row r="1806" ht="14.25" customHeight="1">
      <c r="A1806" s="96" t="s">
        <v>5945</v>
      </c>
      <c r="D1806" s="96" t="s">
        <v>1350</v>
      </c>
      <c r="E1806" s="96" t="s">
        <v>1561</v>
      </c>
      <c r="F1806" s="96">
        <v>2030.0</v>
      </c>
      <c r="J1806" s="96" t="s">
        <v>1147</v>
      </c>
      <c r="L1806" s="96" t="s">
        <v>1562</v>
      </c>
      <c r="M1806" s="96" t="s">
        <v>1147</v>
      </c>
      <c r="O1806" s="96" t="s">
        <v>1717</v>
      </c>
      <c r="P1806" s="96" t="s">
        <v>1609</v>
      </c>
      <c r="Q1806" s="96" t="s">
        <v>1735</v>
      </c>
      <c r="R1806" s="96" t="s">
        <v>1581</v>
      </c>
      <c r="S1806" s="96" t="s">
        <v>5946</v>
      </c>
      <c r="T1806" s="96" t="s">
        <v>1568</v>
      </c>
    </row>
    <row r="1807" ht="14.25" customHeight="1">
      <c r="A1807" s="96" t="s">
        <v>5947</v>
      </c>
      <c r="D1807" s="96" t="s">
        <v>1350</v>
      </c>
      <c r="E1807" s="96" t="s">
        <v>1561</v>
      </c>
      <c r="F1807" s="96">
        <v>2030.0</v>
      </c>
      <c r="J1807" s="96" t="s">
        <v>1147</v>
      </c>
      <c r="L1807" s="96" t="s">
        <v>1562</v>
      </c>
      <c r="M1807" s="96" t="s">
        <v>1147</v>
      </c>
      <c r="O1807" s="96" t="s">
        <v>1717</v>
      </c>
      <c r="P1807" s="96" t="s">
        <v>1609</v>
      </c>
      <c r="Q1807" s="96" t="s">
        <v>1886</v>
      </c>
      <c r="R1807" s="96" t="s">
        <v>1615</v>
      </c>
      <c r="S1807" s="96" t="s">
        <v>5948</v>
      </c>
      <c r="T1807" s="96" t="s">
        <v>1568</v>
      </c>
    </row>
    <row r="1808" ht="14.25" customHeight="1">
      <c r="A1808" s="96" t="s">
        <v>5949</v>
      </c>
      <c r="B1808" s="96" t="s">
        <v>5950</v>
      </c>
      <c r="D1808" s="96" t="s">
        <v>1350</v>
      </c>
      <c r="E1808" s="96" t="s">
        <v>1561</v>
      </c>
      <c r="F1808" s="96" t="s">
        <v>5951</v>
      </c>
      <c r="G1808" s="96" t="s">
        <v>1350</v>
      </c>
      <c r="H1808" s="96" t="s">
        <v>1561</v>
      </c>
      <c r="I1808" s="96" t="s">
        <v>1689</v>
      </c>
      <c r="J1808" s="96" t="s">
        <v>1351</v>
      </c>
      <c r="K1808" s="96" t="s">
        <v>1689</v>
      </c>
      <c r="L1808" s="96" t="s">
        <v>41</v>
      </c>
      <c r="M1808" s="96" t="s">
        <v>1351</v>
      </c>
      <c r="N1808" s="96" t="s">
        <v>1779</v>
      </c>
      <c r="O1808" s="96" t="s">
        <v>1717</v>
      </c>
      <c r="P1808" s="96" t="s">
        <v>1609</v>
      </c>
      <c r="Q1808" s="96" t="s">
        <v>1652</v>
      </c>
      <c r="R1808" s="96" t="s">
        <v>1586</v>
      </c>
      <c r="S1808" s="96" t="s">
        <v>5952</v>
      </c>
      <c r="T1808" s="96" t="s">
        <v>1568</v>
      </c>
    </row>
    <row r="1809" ht="14.25" customHeight="1">
      <c r="A1809" s="96" t="s">
        <v>5953</v>
      </c>
      <c r="B1809" s="96" t="s">
        <v>5954</v>
      </c>
      <c r="C1809" s="96" t="s">
        <v>5955</v>
      </c>
      <c r="D1809" s="96" t="s">
        <v>1350</v>
      </c>
      <c r="E1809" s="96" t="s">
        <v>1561</v>
      </c>
      <c r="F1809" s="96">
        <v>2030.0</v>
      </c>
      <c r="G1809" s="96" t="s">
        <v>1350</v>
      </c>
      <c r="H1809" s="96" t="s">
        <v>1561</v>
      </c>
      <c r="I1809" s="96">
        <v>2050.0</v>
      </c>
      <c r="J1809" s="96" t="s">
        <v>1351</v>
      </c>
      <c r="K1809" s="96">
        <v>2050.0</v>
      </c>
      <c r="L1809" s="96" t="s">
        <v>1562</v>
      </c>
      <c r="M1809" s="96" t="s">
        <v>1351</v>
      </c>
      <c r="N1809" s="96" t="s">
        <v>1690</v>
      </c>
      <c r="O1809" s="96" t="s">
        <v>1717</v>
      </c>
      <c r="P1809" s="96" t="s">
        <v>1609</v>
      </c>
      <c r="Q1809" s="96" t="s">
        <v>1652</v>
      </c>
      <c r="R1809" s="96" t="s">
        <v>1690</v>
      </c>
      <c r="S1809" s="96" t="s">
        <v>5956</v>
      </c>
      <c r="T1809" s="96" t="s">
        <v>1568</v>
      </c>
    </row>
    <row r="1810" ht="14.25" customHeight="1">
      <c r="A1810" s="96" t="s">
        <v>5957</v>
      </c>
      <c r="D1810" s="96" t="s">
        <v>1350</v>
      </c>
      <c r="E1810" s="96" t="s">
        <v>1561</v>
      </c>
      <c r="F1810" s="96">
        <v>2030.0</v>
      </c>
      <c r="J1810" s="96" t="s">
        <v>1147</v>
      </c>
      <c r="L1810" s="96" t="s">
        <v>1562</v>
      </c>
      <c r="M1810" s="96" t="s">
        <v>1147</v>
      </c>
      <c r="O1810" s="96" t="s">
        <v>1717</v>
      </c>
      <c r="P1810" s="96" t="s">
        <v>1609</v>
      </c>
      <c r="Q1810" s="96" t="s">
        <v>1756</v>
      </c>
      <c r="R1810" s="96" t="s">
        <v>1566</v>
      </c>
      <c r="S1810" s="96" t="s">
        <v>5958</v>
      </c>
      <c r="T1810" s="96" t="s">
        <v>1568</v>
      </c>
    </row>
    <row r="1811" ht="14.25" customHeight="1">
      <c r="A1811" s="96" t="s">
        <v>5959</v>
      </c>
      <c r="D1811" s="96" t="s">
        <v>1350</v>
      </c>
      <c r="E1811" s="96" t="s">
        <v>1561</v>
      </c>
      <c r="F1811" s="96">
        <v>2030.0</v>
      </c>
      <c r="J1811" s="96" t="s">
        <v>1147</v>
      </c>
      <c r="L1811" s="96" t="s">
        <v>1562</v>
      </c>
      <c r="M1811" s="96" t="s">
        <v>1147</v>
      </c>
      <c r="O1811" s="96" t="s">
        <v>1717</v>
      </c>
      <c r="P1811" s="96" t="s">
        <v>1609</v>
      </c>
      <c r="Q1811" s="96" t="s">
        <v>1756</v>
      </c>
      <c r="R1811" s="96" t="s">
        <v>1805</v>
      </c>
      <c r="S1811" s="96" t="s">
        <v>5960</v>
      </c>
      <c r="T1811" s="96" t="s">
        <v>1568</v>
      </c>
    </row>
    <row r="1812" ht="14.25" customHeight="1">
      <c r="A1812" s="96" t="s">
        <v>5961</v>
      </c>
      <c r="D1812" s="96" t="s">
        <v>1350</v>
      </c>
      <c r="E1812" s="96" t="s">
        <v>1561</v>
      </c>
      <c r="F1812" s="96">
        <v>2026.0</v>
      </c>
      <c r="J1812" s="96" t="s">
        <v>1147</v>
      </c>
      <c r="L1812" s="96" t="s">
        <v>41</v>
      </c>
      <c r="M1812" s="96" t="s">
        <v>1147</v>
      </c>
      <c r="O1812" s="96" t="s">
        <v>1584</v>
      </c>
      <c r="P1812" s="96" t="s">
        <v>1579</v>
      </c>
      <c r="Q1812" s="96" t="s">
        <v>1580</v>
      </c>
      <c r="R1812" s="96" t="s">
        <v>2023</v>
      </c>
      <c r="S1812" s="96" t="s">
        <v>5962</v>
      </c>
      <c r="T1812" s="96" t="s">
        <v>1568</v>
      </c>
    </row>
    <row r="1813" ht="14.25" customHeight="1">
      <c r="A1813" s="96" t="s">
        <v>5963</v>
      </c>
      <c r="D1813" s="96" t="s">
        <v>1355</v>
      </c>
      <c r="J1813" s="96" t="s">
        <v>1147</v>
      </c>
      <c r="L1813" s="96" t="s">
        <v>41</v>
      </c>
      <c r="M1813" s="96" t="s">
        <v>1147</v>
      </c>
      <c r="O1813" s="96" t="s">
        <v>1791</v>
      </c>
      <c r="P1813" s="96" t="s">
        <v>1609</v>
      </c>
      <c r="Q1813" s="96" t="s">
        <v>1610</v>
      </c>
      <c r="R1813" s="96" t="s">
        <v>1566</v>
      </c>
    </row>
    <row r="1814" ht="14.25" customHeight="1">
      <c r="A1814" s="96" t="s">
        <v>5964</v>
      </c>
      <c r="D1814" s="96" t="s">
        <v>1355</v>
      </c>
      <c r="J1814" s="96" t="s">
        <v>1351</v>
      </c>
      <c r="L1814" s="96" t="s">
        <v>41</v>
      </c>
      <c r="M1814" s="96" t="s">
        <v>1147</v>
      </c>
      <c r="O1814" s="96" t="s">
        <v>1584</v>
      </c>
      <c r="P1814" s="96" t="s">
        <v>1564</v>
      </c>
      <c r="Q1814" s="96" t="s">
        <v>1639</v>
      </c>
      <c r="R1814" s="96" t="s">
        <v>1699</v>
      </c>
    </row>
    <row r="1815" ht="14.25" customHeight="1">
      <c r="A1815" s="96" t="s">
        <v>5965</v>
      </c>
      <c r="B1815" s="96" t="s">
        <v>5966</v>
      </c>
      <c r="C1815" s="96" t="s">
        <v>5967</v>
      </c>
      <c r="D1815" s="96" t="s">
        <v>1350</v>
      </c>
      <c r="E1815" s="96" t="s">
        <v>1570</v>
      </c>
      <c r="F1815" s="96" t="s">
        <v>5968</v>
      </c>
      <c r="J1815" s="96" t="s">
        <v>1351</v>
      </c>
      <c r="L1815" s="96" t="s">
        <v>41</v>
      </c>
      <c r="M1815" s="96" t="s">
        <v>1351</v>
      </c>
      <c r="N1815" s="96" t="s">
        <v>1890</v>
      </c>
      <c r="O1815" s="96" t="s">
        <v>1614</v>
      </c>
      <c r="P1815" s="96" t="s">
        <v>1609</v>
      </c>
      <c r="Q1815" s="96" t="s">
        <v>1862</v>
      </c>
      <c r="R1815" s="96" t="s">
        <v>1574</v>
      </c>
      <c r="S1815" s="96" t="s">
        <v>5969</v>
      </c>
      <c r="T1815" s="96" t="s">
        <v>1576</v>
      </c>
    </row>
    <row r="1816" ht="14.25" customHeight="1">
      <c r="A1816" s="96" t="s">
        <v>5970</v>
      </c>
      <c r="D1816" s="96" t="s">
        <v>1350</v>
      </c>
      <c r="E1816" s="96" t="s">
        <v>1561</v>
      </c>
      <c r="F1816" s="96">
        <v>2030.0</v>
      </c>
      <c r="J1816" s="96" t="s">
        <v>1147</v>
      </c>
      <c r="L1816" s="96" t="s">
        <v>1562</v>
      </c>
      <c r="M1816" s="96" t="s">
        <v>1147</v>
      </c>
      <c r="O1816" s="96" t="s">
        <v>1647</v>
      </c>
      <c r="P1816" s="96" t="s">
        <v>1564</v>
      </c>
      <c r="Q1816" s="96" t="s">
        <v>1639</v>
      </c>
      <c r="R1816" s="96" t="s">
        <v>1586</v>
      </c>
      <c r="S1816" s="96" t="s">
        <v>5971</v>
      </c>
      <c r="T1816" s="96" t="s">
        <v>1568</v>
      </c>
    </row>
    <row r="1817" ht="14.25" customHeight="1">
      <c r="A1817" s="96" t="s">
        <v>5972</v>
      </c>
      <c r="D1817" s="96" t="s">
        <v>1355</v>
      </c>
      <c r="J1817" s="96" t="s">
        <v>1147</v>
      </c>
      <c r="L1817" s="96" t="s">
        <v>41</v>
      </c>
      <c r="M1817" s="96" t="s">
        <v>1147</v>
      </c>
      <c r="O1817" s="96" t="s">
        <v>1684</v>
      </c>
      <c r="P1817" s="96" t="s">
        <v>1564</v>
      </c>
      <c r="Q1817" s="96" t="s">
        <v>1590</v>
      </c>
      <c r="R1817" s="96" t="s">
        <v>1594</v>
      </c>
    </row>
    <row r="1818" ht="14.25" customHeight="1">
      <c r="A1818" s="96" t="s">
        <v>5973</v>
      </c>
      <c r="D1818" s="96" t="s">
        <v>1350</v>
      </c>
      <c r="E1818" s="96" t="s">
        <v>1561</v>
      </c>
      <c r="J1818" s="96" t="s">
        <v>1147</v>
      </c>
      <c r="L1818" s="96" t="s">
        <v>1562</v>
      </c>
      <c r="M1818" s="96" t="s">
        <v>1147</v>
      </c>
      <c r="O1818" s="96" t="s">
        <v>1791</v>
      </c>
      <c r="P1818" s="96" t="s">
        <v>1609</v>
      </c>
      <c r="Q1818" s="96" t="s">
        <v>1639</v>
      </c>
      <c r="R1818" s="96" t="s">
        <v>1841</v>
      </c>
      <c r="S1818" s="96" t="s">
        <v>5974</v>
      </c>
      <c r="T1818" s="96" t="s">
        <v>1616</v>
      </c>
    </row>
    <row r="1819" ht="14.25" customHeight="1">
      <c r="A1819" s="96" t="s">
        <v>5975</v>
      </c>
      <c r="B1819" s="96" t="s">
        <v>5976</v>
      </c>
      <c r="C1819" s="96" t="s">
        <v>5977</v>
      </c>
      <c r="D1819" s="96" t="s">
        <v>1350</v>
      </c>
      <c r="E1819" s="96" t="s">
        <v>1561</v>
      </c>
      <c r="F1819" s="96">
        <v>2029.0</v>
      </c>
      <c r="J1819" s="96" t="s">
        <v>1147</v>
      </c>
      <c r="L1819" s="96" t="s">
        <v>41</v>
      </c>
      <c r="M1819" s="96" t="s">
        <v>1351</v>
      </c>
      <c r="N1819" s="96" t="s">
        <v>1779</v>
      </c>
      <c r="O1819" s="96" t="s">
        <v>1578</v>
      </c>
      <c r="P1819" s="96" t="s">
        <v>1579</v>
      </c>
      <c r="Q1819" s="96" t="s">
        <v>2015</v>
      </c>
      <c r="R1819" s="96" t="s">
        <v>1623</v>
      </c>
      <c r="S1819" s="96" t="s">
        <v>5978</v>
      </c>
      <c r="T1819" s="96" t="s">
        <v>1568</v>
      </c>
    </row>
    <row r="1820" ht="14.25" customHeight="1">
      <c r="A1820" s="96" t="s">
        <v>5979</v>
      </c>
      <c r="D1820" s="96" t="s">
        <v>1350</v>
      </c>
      <c r="E1820" s="96" t="s">
        <v>1561</v>
      </c>
      <c r="F1820" s="96">
        <v>2030.0</v>
      </c>
      <c r="J1820" s="96" t="s">
        <v>1147</v>
      </c>
      <c r="L1820" s="96" t="s">
        <v>1562</v>
      </c>
      <c r="M1820" s="96" t="s">
        <v>1147</v>
      </c>
      <c r="O1820" s="96" t="s">
        <v>1563</v>
      </c>
      <c r="P1820" s="96" t="s">
        <v>1564</v>
      </c>
      <c r="Q1820" s="96" t="s">
        <v>1636</v>
      </c>
      <c r="R1820" s="96" t="s">
        <v>1805</v>
      </c>
      <c r="S1820" s="96" t="s">
        <v>5980</v>
      </c>
      <c r="T1820" s="96" t="s">
        <v>1568</v>
      </c>
    </row>
    <row r="1821" ht="14.25" customHeight="1">
      <c r="A1821" s="96" t="s">
        <v>5981</v>
      </c>
      <c r="B1821" s="96" t="s">
        <v>5982</v>
      </c>
      <c r="C1821" s="96" t="s">
        <v>5983</v>
      </c>
      <c r="D1821" s="96" t="s">
        <v>1355</v>
      </c>
      <c r="J1821" s="96" t="s">
        <v>1351</v>
      </c>
      <c r="L1821" s="96" t="s">
        <v>41</v>
      </c>
      <c r="M1821" s="96" t="s">
        <v>1147</v>
      </c>
      <c r="O1821" s="96" t="s">
        <v>1578</v>
      </c>
      <c r="P1821" s="96" t="s">
        <v>1579</v>
      </c>
      <c r="Q1821" s="96" t="s">
        <v>1754</v>
      </c>
      <c r="R1821" s="96" t="s">
        <v>1699</v>
      </c>
    </row>
    <row r="1822" ht="14.25" customHeight="1">
      <c r="A1822" s="96" t="s">
        <v>5984</v>
      </c>
      <c r="C1822" s="96" t="s">
        <v>5985</v>
      </c>
      <c r="D1822" s="96" t="s">
        <v>1350</v>
      </c>
      <c r="E1822" s="96" t="s">
        <v>1561</v>
      </c>
      <c r="F1822" s="96">
        <v>2030.0</v>
      </c>
      <c r="J1822" s="96" t="s">
        <v>1147</v>
      </c>
      <c r="L1822" s="96" t="s">
        <v>41</v>
      </c>
      <c r="M1822" s="96" t="s">
        <v>1351</v>
      </c>
      <c r="N1822" s="96" t="s">
        <v>1850</v>
      </c>
      <c r="O1822" s="96" t="s">
        <v>1563</v>
      </c>
      <c r="P1822" s="96" t="s">
        <v>1564</v>
      </c>
      <c r="Q1822" s="96" t="s">
        <v>1948</v>
      </c>
      <c r="R1822" s="96" t="s">
        <v>1673</v>
      </c>
      <c r="S1822" s="96" t="s">
        <v>5986</v>
      </c>
      <c r="T1822" s="96" t="s">
        <v>1568</v>
      </c>
    </row>
    <row r="1823" ht="14.25" customHeight="1">
      <c r="A1823" s="96" t="s">
        <v>5987</v>
      </c>
      <c r="B1823" s="96" t="s">
        <v>5988</v>
      </c>
      <c r="C1823" s="96" t="s">
        <v>5989</v>
      </c>
      <c r="D1823" s="96" t="s">
        <v>1350</v>
      </c>
      <c r="E1823" s="96" t="s">
        <v>1561</v>
      </c>
      <c r="F1823" s="96" t="s">
        <v>1628</v>
      </c>
      <c r="G1823" s="96" t="s">
        <v>1350</v>
      </c>
      <c r="H1823" s="96" t="s">
        <v>1561</v>
      </c>
      <c r="I1823" s="96" t="s">
        <v>1689</v>
      </c>
      <c r="J1823" s="96" t="s">
        <v>1351</v>
      </c>
      <c r="K1823" s="96" t="s">
        <v>1689</v>
      </c>
      <c r="L1823" s="96" t="s">
        <v>41</v>
      </c>
      <c r="M1823" s="96" t="s">
        <v>1351</v>
      </c>
      <c r="N1823" s="96" t="s">
        <v>1846</v>
      </c>
      <c r="O1823" s="96" t="s">
        <v>1684</v>
      </c>
      <c r="P1823" s="96" t="s">
        <v>1564</v>
      </c>
      <c r="Q1823" s="96" t="s">
        <v>1756</v>
      </c>
      <c r="R1823" s="96" t="s">
        <v>1805</v>
      </c>
      <c r="S1823" s="96" t="s">
        <v>5990</v>
      </c>
      <c r="T1823" s="96" t="s">
        <v>1568</v>
      </c>
    </row>
    <row r="1824" ht="14.25" customHeight="1">
      <c r="A1824" s="96" t="s">
        <v>5991</v>
      </c>
      <c r="C1824" s="96" t="s">
        <v>5992</v>
      </c>
      <c r="D1824" s="96" t="s">
        <v>1350</v>
      </c>
      <c r="E1824" s="96" t="s">
        <v>1561</v>
      </c>
      <c r="F1824" s="96" t="s">
        <v>1628</v>
      </c>
      <c r="J1824" s="96" t="s">
        <v>1147</v>
      </c>
      <c r="L1824" s="96" t="s">
        <v>41</v>
      </c>
      <c r="M1824" s="96" t="s">
        <v>1147</v>
      </c>
      <c r="O1824" s="96" t="s">
        <v>1563</v>
      </c>
      <c r="P1824" s="96" t="s">
        <v>1564</v>
      </c>
      <c r="Q1824" s="96" t="s">
        <v>1590</v>
      </c>
      <c r="R1824" s="96" t="s">
        <v>1591</v>
      </c>
      <c r="S1824" s="96" t="s">
        <v>5993</v>
      </c>
      <c r="T1824" s="96" t="s">
        <v>1568</v>
      </c>
    </row>
    <row r="1825" ht="14.25" customHeight="1">
      <c r="A1825" s="96" t="s">
        <v>5994</v>
      </c>
      <c r="C1825" s="96" t="s">
        <v>5995</v>
      </c>
      <c r="D1825" s="96" t="s">
        <v>1355</v>
      </c>
      <c r="J1825" s="96" t="s">
        <v>1351</v>
      </c>
      <c r="L1825" s="96" t="s">
        <v>41</v>
      </c>
      <c r="M1825" s="96" t="s">
        <v>1351</v>
      </c>
      <c r="N1825" s="96" t="s">
        <v>1589</v>
      </c>
      <c r="O1825" s="96" t="s">
        <v>1563</v>
      </c>
      <c r="P1825" s="96" t="s">
        <v>1564</v>
      </c>
      <c r="Q1825" s="96" t="s">
        <v>1580</v>
      </c>
      <c r="R1825" s="96" t="s">
        <v>1591</v>
      </c>
    </row>
    <row r="1826" ht="14.25" customHeight="1">
      <c r="A1826" s="96" t="s">
        <v>5996</v>
      </c>
      <c r="D1826" s="96" t="s">
        <v>1355</v>
      </c>
      <c r="J1826" s="96" t="s">
        <v>1351</v>
      </c>
      <c r="L1826" s="96" t="s">
        <v>41</v>
      </c>
      <c r="M1826" s="96" t="s">
        <v>1147</v>
      </c>
      <c r="O1826" s="96" t="s">
        <v>1584</v>
      </c>
      <c r="P1826" s="96" t="s">
        <v>1564</v>
      </c>
      <c r="Q1826" s="96" t="s">
        <v>1639</v>
      </c>
      <c r="R1826" s="96" t="s">
        <v>1644</v>
      </c>
    </row>
    <row r="1827" ht="14.25" customHeight="1">
      <c r="A1827" s="96" t="s">
        <v>5997</v>
      </c>
      <c r="C1827" s="96" t="s">
        <v>5998</v>
      </c>
      <c r="D1827" s="96" t="s">
        <v>1350</v>
      </c>
      <c r="E1827" s="96" t="s">
        <v>1561</v>
      </c>
      <c r="F1827" s="96">
        <v>2030.0</v>
      </c>
      <c r="J1827" s="96" t="s">
        <v>1147</v>
      </c>
      <c r="L1827" s="96" t="s">
        <v>1562</v>
      </c>
      <c r="M1827" s="96" t="s">
        <v>1147</v>
      </c>
      <c r="O1827" s="96" t="s">
        <v>1563</v>
      </c>
      <c r="P1827" s="96" t="s">
        <v>1564</v>
      </c>
      <c r="Q1827" s="96" t="s">
        <v>1800</v>
      </c>
      <c r="R1827" s="96" t="s">
        <v>2023</v>
      </c>
      <c r="S1827" s="96" t="s">
        <v>5999</v>
      </c>
      <c r="T1827" s="96" t="s">
        <v>1568</v>
      </c>
    </row>
    <row r="1828" ht="14.25" customHeight="1">
      <c r="A1828" s="96" t="s">
        <v>6000</v>
      </c>
      <c r="B1828" s="96" t="s">
        <v>6001</v>
      </c>
      <c r="C1828" s="96" t="s">
        <v>6002</v>
      </c>
      <c r="D1828" s="96" t="s">
        <v>1350</v>
      </c>
      <c r="E1828" s="96" t="s">
        <v>1561</v>
      </c>
      <c r="F1828" s="96">
        <v>2030.0</v>
      </c>
      <c r="G1828" s="96" t="s">
        <v>1350</v>
      </c>
      <c r="H1828" s="96" t="s">
        <v>1561</v>
      </c>
      <c r="I1828" s="96">
        <v>2050.0</v>
      </c>
      <c r="J1828" s="96" t="s">
        <v>1351</v>
      </c>
      <c r="K1828" s="96">
        <v>2050.0</v>
      </c>
      <c r="L1828" s="96" t="s">
        <v>41</v>
      </c>
      <c r="M1828" s="96" t="s">
        <v>1351</v>
      </c>
      <c r="N1828" s="96" t="s">
        <v>2363</v>
      </c>
      <c r="O1828" s="96" t="s">
        <v>1703</v>
      </c>
      <c r="P1828" s="96" t="s">
        <v>1564</v>
      </c>
      <c r="Q1828" s="96" t="s">
        <v>1590</v>
      </c>
      <c r="R1828" s="96" t="s">
        <v>1631</v>
      </c>
      <c r="S1828" s="96" t="s">
        <v>6003</v>
      </c>
      <c r="T1828" s="96" t="s">
        <v>1568</v>
      </c>
    </row>
    <row r="1829" ht="14.25" customHeight="1">
      <c r="A1829" s="96" t="s">
        <v>6004</v>
      </c>
      <c r="B1829" s="96" t="s">
        <v>6005</v>
      </c>
      <c r="C1829" s="96" t="s">
        <v>6006</v>
      </c>
      <c r="D1829" s="96" t="s">
        <v>1355</v>
      </c>
      <c r="J1829" s="96" t="s">
        <v>1351</v>
      </c>
      <c r="L1829" s="96" t="s">
        <v>1629</v>
      </c>
      <c r="M1829" s="96" t="s">
        <v>1351</v>
      </c>
      <c r="N1829" s="96" t="s">
        <v>1656</v>
      </c>
      <c r="O1829" s="96" t="s">
        <v>1563</v>
      </c>
      <c r="P1829" s="96" t="s">
        <v>1564</v>
      </c>
      <c r="Q1829" s="96" t="s">
        <v>1630</v>
      </c>
      <c r="R1829" s="96" t="s">
        <v>1656</v>
      </c>
    </row>
    <row r="1830" ht="14.25" customHeight="1">
      <c r="A1830" s="96" t="s">
        <v>6007</v>
      </c>
      <c r="C1830" s="96" t="s">
        <v>6008</v>
      </c>
      <c r="D1830" s="96" t="s">
        <v>1355</v>
      </c>
      <c r="J1830" s="96" t="s">
        <v>1147</v>
      </c>
      <c r="L1830" s="96" t="s">
        <v>41</v>
      </c>
      <c r="M1830" s="96" t="s">
        <v>1147</v>
      </c>
      <c r="O1830" s="96" t="s">
        <v>1563</v>
      </c>
      <c r="P1830" s="96" t="s">
        <v>1564</v>
      </c>
      <c r="Q1830" s="96" t="s">
        <v>1679</v>
      </c>
      <c r="R1830" s="96" t="s">
        <v>1623</v>
      </c>
    </row>
    <row r="1831" ht="14.25" customHeight="1">
      <c r="A1831" s="96" t="s">
        <v>6009</v>
      </c>
      <c r="B1831" s="96" t="s">
        <v>6010</v>
      </c>
      <c r="D1831" s="96" t="s">
        <v>1355</v>
      </c>
      <c r="J1831" s="96" t="s">
        <v>1147</v>
      </c>
      <c r="L1831" s="96" t="s">
        <v>41</v>
      </c>
      <c r="M1831" s="96" t="s">
        <v>1147</v>
      </c>
      <c r="O1831" s="96" t="s">
        <v>1857</v>
      </c>
      <c r="P1831" s="96" t="s">
        <v>1609</v>
      </c>
      <c r="Q1831" s="96" t="s">
        <v>1800</v>
      </c>
      <c r="R1831" s="96" t="s">
        <v>1926</v>
      </c>
    </row>
    <row r="1832" ht="14.25" customHeight="1">
      <c r="A1832" s="96" t="s">
        <v>6011</v>
      </c>
      <c r="B1832" s="96" t="s">
        <v>6012</v>
      </c>
      <c r="C1832" s="96" t="s">
        <v>6013</v>
      </c>
      <c r="D1832" s="96" t="s">
        <v>1355</v>
      </c>
      <c r="J1832" s="96" t="s">
        <v>1351</v>
      </c>
      <c r="L1832" s="96" t="s">
        <v>41</v>
      </c>
      <c r="M1832" s="96" t="s">
        <v>1147</v>
      </c>
      <c r="O1832" s="96" t="s">
        <v>1584</v>
      </c>
      <c r="P1832" s="96" t="s">
        <v>1564</v>
      </c>
      <c r="Q1832" s="96" t="s">
        <v>1610</v>
      </c>
      <c r="R1832" s="96" t="s">
        <v>1805</v>
      </c>
    </row>
    <row r="1833" ht="14.25" customHeight="1">
      <c r="A1833" s="96" t="s">
        <v>6014</v>
      </c>
      <c r="B1833" s="96" t="s">
        <v>6015</v>
      </c>
      <c r="C1833" s="96" t="s">
        <v>6016</v>
      </c>
      <c r="D1833" s="96" t="s">
        <v>1355</v>
      </c>
      <c r="J1833" s="96" t="s">
        <v>1351</v>
      </c>
      <c r="L1833" s="96" t="s">
        <v>41</v>
      </c>
      <c r="M1833" s="96" t="s">
        <v>1351</v>
      </c>
      <c r="N1833" s="96" t="s">
        <v>1591</v>
      </c>
      <c r="O1833" s="96" t="s">
        <v>1578</v>
      </c>
      <c r="P1833" s="96" t="s">
        <v>1579</v>
      </c>
      <c r="Q1833" s="96" t="s">
        <v>1679</v>
      </c>
      <c r="R1833" s="96" t="s">
        <v>1591</v>
      </c>
    </row>
    <row r="1834" ht="14.25" customHeight="1">
      <c r="A1834" s="96" t="s">
        <v>6017</v>
      </c>
      <c r="B1834" s="96" t="s">
        <v>6018</v>
      </c>
      <c r="C1834" s="96" t="s">
        <v>6019</v>
      </c>
      <c r="D1834" s="96" t="s">
        <v>1350</v>
      </c>
      <c r="E1834" s="96" t="s">
        <v>1561</v>
      </c>
      <c r="F1834" s="96" t="s">
        <v>6020</v>
      </c>
      <c r="J1834" s="96" t="s">
        <v>1147</v>
      </c>
      <c r="L1834" s="96" t="s">
        <v>41</v>
      </c>
      <c r="M1834" s="96" t="s">
        <v>1351</v>
      </c>
      <c r="N1834" s="96" t="s">
        <v>1779</v>
      </c>
      <c r="O1834" s="96" t="s">
        <v>1703</v>
      </c>
      <c r="P1834" s="96" t="s">
        <v>1564</v>
      </c>
      <c r="Q1834" s="96" t="s">
        <v>1610</v>
      </c>
      <c r="R1834" s="96" t="s">
        <v>1566</v>
      </c>
      <c r="S1834" s="96" t="s">
        <v>6021</v>
      </c>
      <c r="T1834" s="96" t="s">
        <v>1568</v>
      </c>
    </row>
    <row r="1835" ht="14.25" customHeight="1">
      <c r="A1835" s="96" t="s">
        <v>6022</v>
      </c>
      <c r="B1835" s="96" t="s">
        <v>6023</v>
      </c>
      <c r="D1835" s="96" t="s">
        <v>1350</v>
      </c>
      <c r="E1835" s="96" t="s">
        <v>1561</v>
      </c>
      <c r="F1835" s="96">
        <v>2030.0</v>
      </c>
      <c r="J1835" s="96" t="s">
        <v>1147</v>
      </c>
      <c r="L1835" s="96" t="s">
        <v>41</v>
      </c>
      <c r="M1835" s="96" t="s">
        <v>1147</v>
      </c>
      <c r="O1835" s="96" t="s">
        <v>2054</v>
      </c>
      <c r="P1835" s="96" t="s">
        <v>1579</v>
      </c>
      <c r="Q1835" s="96" t="s">
        <v>1585</v>
      </c>
      <c r="R1835" s="96" t="s">
        <v>1581</v>
      </c>
      <c r="S1835" s="96" t="s">
        <v>6024</v>
      </c>
      <c r="T1835" s="96" t="s">
        <v>1568</v>
      </c>
    </row>
    <row r="1836" ht="14.25" customHeight="1">
      <c r="A1836" s="96" t="s">
        <v>6025</v>
      </c>
      <c r="D1836" s="96" t="s">
        <v>1350</v>
      </c>
      <c r="E1836" s="96" t="s">
        <v>1561</v>
      </c>
      <c r="F1836" s="96">
        <v>2030.0</v>
      </c>
      <c r="G1836" s="96" t="s">
        <v>1350</v>
      </c>
      <c r="H1836" s="96" t="s">
        <v>1561</v>
      </c>
      <c r="I1836" s="96">
        <v>2050.0</v>
      </c>
      <c r="J1836" s="96" t="s">
        <v>1351</v>
      </c>
      <c r="K1836" s="96">
        <v>2050.0</v>
      </c>
      <c r="L1836" s="96" t="s">
        <v>1562</v>
      </c>
      <c r="M1836" s="96" t="s">
        <v>1351</v>
      </c>
      <c r="N1836" s="96" t="s">
        <v>1597</v>
      </c>
      <c r="O1836" s="96" t="s">
        <v>1703</v>
      </c>
      <c r="P1836" s="96" t="s">
        <v>1564</v>
      </c>
      <c r="Q1836" s="96" t="s">
        <v>1652</v>
      </c>
      <c r="R1836" s="96" t="s">
        <v>1597</v>
      </c>
      <c r="S1836" s="96" t="s">
        <v>6026</v>
      </c>
      <c r="T1836" s="96" t="s">
        <v>1568</v>
      </c>
    </row>
    <row r="1837" ht="14.25" customHeight="1">
      <c r="A1837" s="96" t="s">
        <v>6027</v>
      </c>
      <c r="D1837" s="96" t="s">
        <v>1355</v>
      </c>
      <c r="J1837" s="96" t="s">
        <v>1351</v>
      </c>
      <c r="L1837" s="96" t="s">
        <v>41</v>
      </c>
      <c r="M1837" s="96" t="s">
        <v>1147</v>
      </c>
      <c r="O1837" s="96" t="s">
        <v>1578</v>
      </c>
      <c r="P1837" s="96" t="s">
        <v>1579</v>
      </c>
      <c r="Q1837" s="96" t="s">
        <v>1610</v>
      </c>
      <c r="R1837" s="96" t="s">
        <v>1637</v>
      </c>
    </row>
    <row r="1838" ht="14.25" customHeight="1">
      <c r="A1838" s="96" t="s">
        <v>6028</v>
      </c>
      <c r="D1838" s="96" t="s">
        <v>1350</v>
      </c>
      <c r="E1838" s="96" t="s">
        <v>1561</v>
      </c>
      <c r="F1838" s="96">
        <v>2030.0</v>
      </c>
      <c r="G1838" s="96" t="s">
        <v>1350</v>
      </c>
      <c r="H1838" s="96" t="s">
        <v>1561</v>
      </c>
      <c r="I1838" s="96">
        <v>2050.0</v>
      </c>
      <c r="J1838" s="96" t="s">
        <v>1351</v>
      </c>
      <c r="K1838" s="96">
        <v>2050.0</v>
      </c>
      <c r="L1838" s="96" t="s">
        <v>1562</v>
      </c>
      <c r="M1838" s="96" t="s">
        <v>1351</v>
      </c>
      <c r="N1838" s="96" t="s">
        <v>1623</v>
      </c>
      <c r="O1838" s="96" t="s">
        <v>1584</v>
      </c>
      <c r="P1838" s="96" t="s">
        <v>1564</v>
      </c>
      <c r="Q1838" s="96" t="s">
        <v>1585</v>
      </c>
      <c r="R1838" s="96" t="s">
        <v>1623</v>
      </c>
      <c r="S1838" s="96" t="s">
        <v>6029</v>
      </c>
      <c r="T1838" s="96" t="s">
        <v>1568</v>
      </c>
    </row>
    <row r="1839" ht="14.25" customHeight="1">
      <c r="A1839" s="96" t="s">
        <v>6030</v>
      </c>
      <c r="D1839" s="96" t="s">
        <v>1350</v>
      </c>
      <c r="E1839" s="96" t="s">
        <v>1561</v>
      </c>
      <c r="F1839" s="96">
        <v>2030.0</v>
      </c>
      <c r="J1839" s="96" t="s">
        <v>1147</v>
      </c>
      <c r="L1839" s="96" t="s">
        <v>1562</v>
      </c>
      <c r="M1839" s="96" t="s">
        <v>1147</v>
      </c>
      <c r="O1839" s="96" t="s">
        <v>1578</v>
      </c>
      <c r="P1839" s="96" t="s">
        <v>1579</v>
      </c>
      <c r="Q1839" s="96" t="s">
        <v>1610</v>
      </c>
      <c r="R1839" s="96" t="s">
        <v>1566</v>
      </c>
      <c r="S1839" s="96" t="s">
        <v>6031</v>
      </c>
      <c r="T1839" s="96" t="s">
        <v>1568</v>
      </c>
    </row>
    <row r="1840" ht="14.25" customHeight="1">
      <c r="A1840" s="96" t="s">
        <v>6032</v>
      </c>
      <c r="B1840" s="96" t="s">
        <v>6033</v>
      </c>
      <c r="D1840" s="96" t="s">
        <v>1350</v>
      </c>
      <c r="E1840" s="96" t="s">
        <v>1561</v>
      </c>
      <c r="F1840" s="96" t="s">
        <v>3106</v>
      </c>
      <c r="G1840" s="96" t="s">
        <v>1350</v>
      </c>
      <c r="H1840" s="96" t="s">
        <v>1561</v>
      </c>
      <c r="I1840" s="96" t="s">
        <v>1689</v>
      </c>
      <c r="J1840" s="96" t="s">
        <v>1351</v>
      </c>
      <c r="K1840" s="96" t="s">
        <v>1689</v>
      </c>
      <c r="L1840" s="96" t="s">
        <v>41</v>
      </c>
      <c r="M1840" s="96" t="s">
        <v>1147</v>
      </c>
      <c r="O1840" s="96" t="s">
        <v>3253</v>
      </c>
      <c r="P1840" s="96" t="s">
        <v>1572</v>
      </c>
      <c r="Q1840" s="96" t="s">
        <v>1610</v>
      </c>
      <c r="R1840" s="96" t="s">
        <v>1566</v>
      </c>
      <c r="S1840" s="96" t="s">
        <v>6034</v>
      </c>
      <c r="T1840" s="96" t="s">
        <v>1568</v>
      </c>
    </row>
    <row r="1841" ht="14.25" customHeight="1">
      <c r="A1841" s="96" t="s">
        <v>6035</v>
      </c>
      <c r="D1841" s="96" t="s">
        <v>1355</v>
      </c>
      <c r="J1841" s="96" t="s">
        <v>1351</v>
      </c>
      <c r="L1841" s="96" t="s">
        <v>41</v>
      </c>
      <c r="M1841" s="96" t="s">
        <v>1147</v>
      </c>
      <c r="O1841" s="96" t="s">
        <v>1563</v>
      </c>
      <c r="P1841" s="96" t="s">
        <v>1564</v>
      </c>
      <c r="Q1841" s="96" t="s">
        <v>1679</v>
      </c>
      <c r="R1841" s="96" t="s">
        <v>1699</v>
      </c>
    </row>
    <row r="1842" ht="14.25" customHeight="1">
      <c r="A1842" s="96" t="s">
        <v>6036</v>
      </c>
      <c r="D1842" s="96" t="s">
        <v>1355</v>
      </c>
      <c r="J1842" s="96" t="s">
        <v>1147</v>
      </c>
      <c r="L1842" s="96" t="s">
        <v>41</v>
      </c>
      <c r="M1842" s="96" t="s">
        <v>1351</v>
      </c>
      <c r="N1842" s="96" t="s">
        <v>1621</v>
      </c>
      <c r="O1842" s="96" t="s">
        <v>1584</v>
      </c>
      <c r="P1842" s="96" t="s">
        <v>1564</v>
      </c>
      <c r="Q1842" s="96" t="s">
        <v>1756</v>
      </c>
      <c r="R1842" s="96" t="s">
        <v>1621</v>
      </c>
    </row>
    <row r="1843" ht="14.25" customHeight="1">
      <c r="A1843" s="96" t="s">
        <v>6037</v>
      </c>
      <c r="C1843" s="96" t="s">
        <v>6038</v>
      </c>
      <c r="D1843" s="96" t="s">
        <v>1355</v>
      </c>
      <c r="J1843" s="96" t="s">
        <v>1351</v>
      </c>
      <c r="L1843" s="96" t="s">
        <v>41</v>
      </c>
      <c r="M1843" s="96" t="s">
        <v>1147</v>
      </c>
      <c r="O1843" s="96" t="s">
        <v>1584</v>
      </c>
      <c r="P1843" s="96" t="s">
        <v>1564</v>
      </c>
      <c r="Q1843" s="96" t="s">
        <v>1897</v>
      </c>
      <c r="R1843" s="96" t="s">
        <v>1605</v>
      </c>
    </row>
    <row r="1844" ht="14.25" customHeight="1">
      <c r="A1844" s="96" t="s">
        <v>6039</v>
      </c>
      <c r="D1844" s="96" t="s">
        <v>1350</v>
      </c>
      <c r="E1844" s="96" t="s">
        <v>1561</v>
      </c>
      <c r="F1844" s="96">
        <v>2032.0</v>
      </c>
      <c r="J1844" s="96" t="s">
        <v>1351</v>
      </c>
      <c r="L1844" s="96" t="s">
        <v>41</v>
      </c>
      <c r="M1844" s="96" t="s">
        <v>1351</v>
      </c>
      <c r="N1844" s="96" t="s">
        <v>2384</v>
      </c>
      <c r="O1844" s="96" t="s">
        <v>1703</v>
      </c>
      <c r="P1844" s="96" t="s">
        <v>1564</v>
      </c>
      <c r="Q1844" s="96" t="s">
        <v>1580</v>
      </c>
      <c r="R1844" s="96" t="s">
        <v>1589</v>
      </c>
      <c r="S1844" s="96" t="s">
        <v>6040</v>
      </c>
      <c r="T1844" s="96" t="s">
        <v>1568</v>
      </c>
    </row>
    <row r="1845" ht="14.25" customHeight="1">
      <c r="A1845" s="96" t="s">
        <v>6041</v>
      </c>
      <c r="D1845" s="96" t="s">
        <v>1355</v>
      </c>
      <c r="J1845" s="96" t="s">
        <v>1351</v>
      </c>
      <c r="L1845" s="96" t="s">
        <v>41</v>
      </c>
      <c r="M1845" s="96" t="s">
        <v>1351</v>
      </c>
      <c r="N1845" s="96" t="s">
        <v>1841</v>
      </c>
      <c r="O1845" s="96" t="s">
        <v>1584</v>
      </c>
      <c r="P1845" s="96" t="s">
        <v>1564</v>
      </c>
      <c r="Q1845" s="96" t="s">
        <v>1580</v>
      </c>
      <c r="R1845" s="96" t="s">
        <v>1841</v>
      </c>
    </row>
    <row r="1846" ht="14.25" customHeight="1">
      <c r="A1846" s="96" t="s">
        <v>6042</v>
      </c>
      <c r="B1846" s="96" t="s">
        <v>6043</v>
      </c>
      <c r="C1846" s="96" t="s">
        <v>6044</v>
      </c>
      <c r="D1846" s="96" t="s">
        <v>1355</v>
      </c>
      <c r="J1846" s="96" t="s">
        <v>1351</v>
      </c>
      <c r="L1846" s="96" t="s">
        <v>41</v>
      </c>
      <c r="M1846" s="96" t="s">
        <v>1351</v>
      </c>
      <c r="N1846" s="96" t="s">
        <v>1673</v>
      </c>
      <c r="O1846" s="96" t="s">
        <v>1684</v>
      </c>
      <c r="P1846" s="96" t="s">
        <v>1564</v>
      </c>
      <c r="Q1846" s="96" t="s">
        <v>1593</v>
      </c>
      <c r="R1846" s="96" t="s">
        <v>1673</v>
      </c>
    </row>
    <row r="1847" ht="14.25" customHeight="1">
      <c r="A1847" s="96" t="s">
        <v>6045</v>
      </c>
      <c r="B1847" s="96" t="s">
        <v>6046</v>
      </c>
      <c r="C1847" s="96" t="s">
        <v>6047</v>
      </c>
      <c r="D1847" s="96" t="s">
        <v>1350</v>
      </c>
      <c r="E1847" s="96" t="s">
        <v>1561</v>
      </c>
      <c r="F1847" s="96" t="s">
        <v>1663</v>
      </c>
      <c r="J1847" s="96" t="s">
        <v>1147</v>
      </c>
      <c r="L1847" s="96" t="s">
        <v>41</v>
      </c>
      <c r="M1847" s="96" t="s">
        <v>1147</v>
      </c>
      <c r="O1847" s="96" t="s">
        <v>1578</v>
      </c>
      <c r="P1847" s="96" t="s">
        <v>1579</v>
      </c>
      <c r="Q1847" s="96" t="s">
        <v>2005</v>
      </c>
      <c r="R1847" s="96" t="s">
        <v>1697</v>
      </c>
      <c r="S1847" s="96" t="s">
        <v>6048</v>
      </c>
      <c r="T1847" s="96" t="s">
        <v>1568</v>
      </c>
    </row>
    <row r="1848" ht="14.25" customHeight="1">
      <c r="A1848" s="96" t="s">
        <v>6049</v>
      </c>
      <c r="C1848" s="96" t="s">
        <v>6050</v>
      </c>
      <c r="D1848" s="96" t="s">
        <v>1350</v>
      </c>
      <c r="E1848" s="96" t="s">
        <v>1561</v>
      </c>
      <c r="F1848" s="96">
        <v>2030.0</v>
      </c>
      <c r="J1848" s="96" t="s">
        <v>1147</v>
      </c>
      <c r="L1848" s="96" t="s">
        <v>41</v>
      </c>
      <c r="M1848" s="96" t="s">
        <v>1147</v>
      </c>
      <c r="O1848" s="96" t="s">
        <v>1669</v>
      </c>
      <c r="P1848" s="96" t="s">
        <v>1564</v>
      </c>
      <c r="Q1848" s="96" t="s">
        <v>1590</v>
      </c>
      <c r="R1848" s="96" t="s">
        <v>1805</v>
      </c>
      <c r="S1848" s="96" t="s">
        <v>6051</v>
      </c>
      <c r="T1848" s="96" t="s">
        <v>1568</v>
      </c>
    </row>
    <row r="1849" ht="14.25" customHeight="1">
      <c r="A1849" s="96" t="s">
        <v>6052</v>
      </c>
      <c r="C1849" s="96" t="s">
        <v>6053</v>
      </c>
      <c r="D1849" s="96" t="s">
        <v>1350</v>
      </c>
      <c r="E1849" s="96" t="s">
        <v>1561</v>
      </c>
      <c r="F1849" s="96">
        <v>2030.0</v>
      </c>
      <c r="J1849" s="96" t="s">
        <v>1351</v>
      </c>
      <c r="L1849" s="96" t="s">
        <v>41</v>
      </c>
      <c r="M1849" s="96" t="s">
        <v>1147</v>
      </c>
      <c r="O1849" s="96" t="s">
        <v>1669</v>
      </c>
      <c r="P1849" s="96" t="s">
        <v>1564</v>
      </c>
      <c r="Q1849" s="96" t="s">
        <v>1590</v>
      </c>
      <c r="R1849" s="96" t="s">
        <v>1621</v>
      </c>
      <c r="S1849" s="96" t="s">
        <v>6054</v>
      </c>
      <c r="T1849" s="96" t="s">
        <v>1568</v>
      </c>
    </row>
    <row r="1850" ht="14.25" customHeight="1">
      <c r="A1850" s="96" t="s">
        <v>6055</v>
      </c>
      <c r="D1850" s="96" t="s">
        <v>1355</v>
      </c>
      <c r="J1850" s="96" t="s">
        <v>1147</v>
      </c>
      <c r="L1850" s="96" t="s">
        <v>41</v>
      </c>
      <c r="M1850" s="96" t="s">
        <v>1147</v>
      </c>
      <c r="O1850" s="96" t="s">
        <v>1608</v>
      </c>
      <c r="P1850" s="96" t="s">
        <v>1609</v>
      </c>
      <c r="Q1850" s="96" t="s">
        <v>1948</v>
      </c>
    </row>
    <row r="1851" ht="14.25" customHeight="1">
      <c r="A1851" s="96" t="s">
        <v>6056</v>
      </c>
      <c r="D1851" s="96" t="s">
        <v>1350</v>
      </c>
      <c r="E1851" s="96" t="s">
        <v>1721</v>
      </c>
      <c r="F1851" s="96">
        <v>2030.0</v>
      </c>
      <c r="J1851" s="96" t="s">
        <v>1147</v>
      </c>
      <c r="L1851" s="96" t="s">
        <v>41</v>
      </c>
      <c r="M1851" s="96" t="s">
        <v>1147</v>
      </c>
      <c r="O1851" s="96" t="s">
        <v>1713</v>
      </c>
      <c r="P1851" s="96" t="s">
        <v>1564</v>
      </c>
      <c r="Q1851" s="96" t="s">
        <v>1580</v>
      </c>
      <c r="R1851" s="96" t="s">
        <v>3311</v>
      </c>
      <c r="S1851" s="96" t="s">
        <v>6057</v>
      </c>
      <c r="T1851" s="96" t="s">
        <v>6058</v>
      </c>
    </row>
    <row r="1852" ht="14.25" customHeight="1">
      <c r="A1852" s="96" t="s">
        <v>6059</v>
      </c>
      <c r="D1852" s="96" t="s">
        <v>1350</v>
      </c>
      <c r="E1852" s="96" t="s">
        <v>1561</v>
      </c>
      <c r="F1852" s="96">
        <v>2030.0</v>
      </c>
      <c r="J1852" s="96" t="s">
        <v>1147</v>
      </c>
      <c r="L1852" s="96" t="s">
        <v>1562</v>
      </c>
      <c r="M1852" s="96" t="s">
        <v>1147</v>
      </c>
      <c r="O1852" s="96" t="s">
        <v>1717</v>
      </c>
      <c r="P1852" s="96" t="s">
        <v>1609</v>
      </c>
      <c r="Q1852" s="96" t="s">
        <v>1948</v>
      </c>
      <c r="R1852" s="96" t="s">
        <v>2023</v>
      </c>
      <c r="S1852" s="96" t="s">
        <v>6060</v>
      </c>
      <c r="T1852" s="96" t="s">
        <v>1568</v>
      </c>
    </row>
    <row r="1853" ht="14.25" customHeight="1">
      <c r="A1853" s="96" t="s">
        <v>6061</v>
      </c>
      <c r="C1853" s="96" t="s">
        <v>6062</v>
      </c>
      <c r="D1853" s="96" t="s">
        <v>1372</v>
      </c>
      <c r="J1853" s="96" t="s">
        <v>1147</v>
      </c>
      <c r="L1853" s="96" t="s">
        <v>41</v>
      </c>
      <c r="M1853" s="96" t="s">
        <v>1147</v>
      </c>
      <c r="O1853" s="96" t="s">
        <v>1584</v>
      </c>
      <c r="P1853" s="96" t="s">
        <v>1564</v>
      </c>
      <c r="Q1853" s="96" t="s">
        <v>2479</v>
      </c>
      <c r="R1853" s="96" t="s">
        <v>1757</v>
      </c>
    </row>
    <row r="1854" ht="14.25" customHeight="1">
      <c r="A1854" s="96" t="s">
        <v>6063</v>
      </c>
      <c r="D1854" s="96" t="s">
        <v>1350</v>
      </c>
      <c r="E1854" s="96" t="s">
        <v>1561</v>
      </c>
      <c r="F1854" s="96">
        <v>2030.0</v>
      </c>
      <c r="G1854" s="96" t="s">
        <v>1350</v>
      </c>
      <c r="H1854" s="96" t="s">
        <v>1561</v>
      </c>
      <c r="I1854" s="96">
        <v>2050.0</v>
      </c>
      <c r="J1854" s="96" t="s">
        <v>1351</v>
      </c>
      <c r="K1854" s="96">
        <v>2050.0</v>
      </c>
      <c r="L1854" s="96" t="s">
        <v>1562</v>
      </c>
      <c r="M1854" s="96" t="s">
        <v>1147</v>
      </c>
      <c r="O1854" s="96" t="s">
        <v>1717</v>
      </c>
      <c r="P1854" s="96" t="s">
        <v>1609</v>
      </c>
      <c r="Q1854" s="96" t="s">
        <v>1652</v>
      </c>
      <c r="R1854" s="96" t="s">
        <v>1644</v>
      </c>
      <c r="S1854" s="96" t="s">
        <v>6064</v>
      </c>
      <c r="T1854" s="96" t="s">
        <v>1568</v>
      </c>
    </row>
    <row r="1855" ht="14.25" customHeight="1">
      <c r="A1855" s="96" t="s">
        <v>6065</v>
      </c>
      <c r="D1855" s="96" t="s">
        <v>1350</v>
      </c>
      <c r="E1855" s="96" t="s">
        <v>1561</v>
      </c>
      <c r="F1855" s="96">
        <v>2030.0</v>
      </c>
      <c r="G1855" s="96" t="s">
        <v>1350</v>
      </c>
      <c r="H1855" s="96" t="s">
        <v>1561</v>
      </c>
      <c r="I1855" s="96">
        <v>2050.0</v>
      </c>
      <c r="J1855" s="96" t="s">
        <v>1351</v>
      </c>
      <c r="K1855" s="96">
        <v>2050.0</v>
      </c>
      <c r="L1855" s="96" t="s">
        <v>1562</v>
      </c>
      <c r="M1855" s="96" t="s">
        <v>1351</v>
      </c>
      <c r="N1855" s="96" t="s">
        <v>1863</v>
      </c>
      <c r="O1855" s="96" t="s">
        <v>1563</v>
      </c>
      <c r="P1855" s="96" t="s">
        <v>1564</v>
      </c>
      <c r="Q1855" s="96" t="s">
        <v>1675</v>
      </c>
      <c r="R1855" s="96" t="s">
        <v>1594</v>
      </c>
      <c r="S1855" s="96" t="s">
        <v>6066</v>
      </c>
      <c r="T1855" s="96" t="s">
        <v>1568</v>
      </c>
    </row>
    <row r="1856" ht="14.25" customHeight="1">
      <c r="A1856" s="96" t="s">
        <v>6067</v>
      </c>
      <c r="D1856" s="96" t="s">
        <v>1350</v>
      </c>
      <c r="E1856" s="96" t="s">
        <v>1561</v>
      </c>
      <c r="F1856" s="96">
        <v>2030.0</v>
      </c>
      <c r="J1856" s="96" t="s">
        <v>1147</v>
      </c>
      <c r="L1856" s="96" t="s">
        <v>1562</v>
      </c>
      <c r="M1856" s="96" t="s">
        <v>1147</v>
      </c>
      <c r="O1856" s="96" t="s">
        <v>1584</v>
      </c>
      <c r="P1856" s="96" t="s">
        <v>1564</v>
      </c>
      <c r="Q1856" s="96" t="s">
        <v>1604</v>
      </c>
      <c r="R1856" s="96" t="s">
        <v>1648</v>
      </c>
      <c r="S1856" s="96" t="s">
        <v>6068</v>
      </c>
      <c r="T1856" s="96" t="s">
        <v>1568</v>
      </c>
    </row>
    <row r="1857" ht="14.25" customHeight="1">
      <c r="A1857" s="96" t="s">
        <v>6069</v>
      </c>
      <c r="C1857" s="96" t="s">
        <v>6070</v>
      </c>
      <c r="D1857" s="96" t="s">
        <v>1350</v>
      </c>
      <c r="E1857" s="96" t="s">
        <v>1561</v>
      </c>
      <c r="F1857" s="96">
        <v>2030.0</v>
      </c>
      <c r="J1857" s="96" t="s">
        <v>1351</v>
      </c>
      <c r="L1857" s="96" t="s">
        <v>41</v>
      </c>
      <c r="M1857" s="96" t="s">
        <v>1351</v>
      </c>
      <c r="N1857" s="96" t="s">
        <v>1690</v>
      </c>
      <c r="O1857" s="96" t="s">
        <v>1584</v>
      </c>
      <c r="P1857" s="96" t="s">
        <v>1564</v>
      </c>
      <c r="Q1857" s="96" t="s">
        <v>4566</v>
      </c>
      <c r="R1857" s="96" t="s">
        <v>1615</v>
      </c>
      <c r="S1857" s="96" t="s">
        <v>6071</v>
      </c>
      <c r="T1857" s="96" t="s">
        <v>1568</v>
      </c>
    </row>
    <row r="1858" ht="14.25" customHeight="1">
      <c r="A1858" s="96" t="s">
        <v>6072</v>
      </c>
      <c r="D1858" s="96" t="s">
        <v>1355</v>
      </c>
      <c r="J1858" s="96" t="s">
        <v>1147</v>
      </c>
      <c r="L1858" s="96" t="s">
        <v>41</v>
      </c>
      <c r="M1858" s="96" t="s">
        <v>1147</v>
      </c>
      <c r="O1858" s="96" t="s">
        <v>1620</v>
      </c>
      <c r="P1858" s="96" t="s">
        <v>1564</v>
      </c>
      <c r="Q1858" s="96" t="s">
        <v>1610</v>
      </c>
      <c r="R1858" s="96" t="s">
        <v>1793</v>
      </c>
      <c r="T1858" s="96" t="s">
        <v>1616</v>
      </c>
    </row>
    <row r="1859" ht="14.25" customHeight="1">
      <c r="A1859" s="96" t="s">
        <v>6073</v>
      </c>
      <c r="D1859" s="96" t="s">
        <v>1350</v>
      </c>
      <c r="E1859" s="96" t="s">
        <v>1561</v>
      </c>
      <c r="F1859" s="96">
        <v>2030.0</v>
      </c>
      <c r="J1859" s="96" t="s">
        <v>1147</v>
      </c>
      <c r="L1859" s="96" t="s">
        <v>1562</v>
      </c>
      <c r="M1859" s="96" t="s">
        <v>1147</v>
      </c>
      <c r="O1859" s="96" t="s">
        <v>1647</v>
      </c>
      <c r="P1859" s="96" t="s">
        <v>1564</v>
      </c>
      <c r="Q1859" s="96" t="s">
        <v>1590</v>
      </c>
      <c r="R1859" s="96" t="s">
        <v>1676</v>
      </c>
      <c r="S1859" s="96" t="s">
        <v>6074</v>
      </c>
      <c r="T1859" s="96" t="s">
        <v>1568</v>
      </c>
    </row>
    <row r="1860" ht="14.25" customHeight="1">
      <c r="A1860" s="96" t="s">
        <v>6075</v>
      </c>
      <c r="B1860" s="96" t="s">
        <v>6076</v>
      </c>
      <c r="C1860" s="96" t="s">
        <v>6077</v>
      </c>
      <c r="D1860" s="96" t="s">
        <v>1350</v>
      </c>
      <c r="E1860" s="96" t="s">
        <v>1561</v>
      </c>
      <c r="F1860" s="96" t="s">
        <v>1628</v>
      </c>
      <c r="J1860" s="96" t="s">
        <v>1147</v>
      </c>
      <c r="L1860" s="96" t="s">
        <v>41</v>
      </c>
      <c r="M1860" s="96" t="s">
        <v>1147</v>
      </c>
      <c r="O1860" s="96" t="s">
        <v>1584</v>
      </c>
      <c r="P1860" s="96" t="s">
        <v>1564</v>
      </c>
      <c r="Q1860" s="96" t="s">
        <v>1585</v>
      </c>
      <c r="R1860" s="96" t="s">
        <v>1591</v>
      </c>
      <c r="S1860" s="96" t="s">
        <v>6078</v>
      </c>
      <c r="T1860" s="96" t="s">
        <v>1568</v>
      </c>
    </row>
    <row r="1861" ht="14.25" customHeight="1">
      <c r="A1861" s="96" t="s">
        <v>6079</v>
      </c>
      <c r="D1861" s="96" t="s">
        <v>1350</v>
      </c>
      <c r="E1861" s="96" t="s">
        <v>1561</v>
      </c>
      <c r="F1861" s="96">
        <v>2030.0</v>
      </c>
      <c r="J1861" s="96" t="s">
        <v>1147</v>
      </c>
      <c r="L1861" s="96" t="s">
        <v>1562</v>
      </c>
      <c r="M1861" s="96" t="s">
        <v>1147</v>
      </c>
      <c r="O1861" s="96" t="s">
        <v>3021</v>
      </c>
      <c r="P1861" s="96" t="s">
        <v>1564</v>
      </c>
      <c r="Q1861" s="96" t="s">
        <v>1585</v>
      </c>
      <c r="R1861" s="96" t="s">
        <v>1707</v>
      </c>
      <c r="S1861" s="96" t="s">
        <v>6080</v>
      </c>
      <c r="T1861" s="96" t="s">
        <v>1568</v>
      </c>
    </row>
    <row r="1862" ht="14.25" customHeight="1">
      <c r="A1862" s="96" t="s">
        <v>6081</v>
      </c>
      <c r="D1862" s="96" t="s">
        <v>1355</v>
      </c>
      <c r="J1862" s="96" t="s">
        <v>1147</v>
      </c>
      <c r="L1862" s="96" t="s">
        <v>41</v>
      </c>
      <c r="M1862" s="96" t="s">
        <v>1147</v>
      </c>
      <c r="O1862" s="96" t="s">
        <v>2126</v>
      </c>
      <c r="P1862" s="96" t="s">
        <v>1728</v>
      </c>
      <c r="Q1862" s="96" t="s">
        <v>1886</v>
      </c>
      <c r="R1862" s="96" t="s">
        <v>1581</v>
      </c>
    </row>
    <row r="1863" ht="14.25" customHeight="1">
      <c r="A1863" s="96" t="s">
        <v>6082</v>
      </c>
      <c r="B1863" s="96" t="s">
        <v>6083</v>
      </c>
      <c r="C1863" s="96" t="s">
        <v>6084</v>
      </c>
      <c r="D1863" s="96" t="s">
        <v>1350</v>
      </c>
      <c r="E1863" s="96" t="s">
        <v>1561</v>
      </c>
      <c r="F1863" s="96">
        <v>2030.0</v>
      </c>
      <c r="G1863" s="96" t="s">
        <v>1350</v>
      </c>
      <c r="H1863" s="96" t="s">
        <v>1561</v>
      </c>
      <c r="I1863" s="96">
        <v>2050.0</v>
      </c>
      <c r="J1863" s="96" t="s">
        <v>1351</v>
      </c>
      <c r="K1863" s="96">
        <v>2050.0</v>
      </c>
      <c r="L1863" s="96" t="s">
        <v>41</v>
      </c>
      <c r="M1863" s="96" t="s">
        <v>1351</v>
      </c>
      <c r="N1863" s="96" t="s">
        <v>2181</v>
      </c>
      <c r="O1863" s="96" t="s">
        <v>1703</v>
      </c>
      <c r="P1863" s="96" t="s">
        <v>1564</v>
      </c>
      <c r="Q1863" s="96" t="s">
        <v>1820</v>
      </c>
      <c r="R1863" s="96" t="s">
        <v>1594</v>
      </c>
      <c r="S1863" s="96" t="s">
        <v>6085</v>
      </c>
      <c r="T1863" s="96" t="s">
        <v>1568</v>
      </c>
    </row>
    <row r="1864" ht="14.25" customHeight="1">
      <c r="A1864" s="96" t="s">
        <v>6086</v>
      </c>
      <c r="B1864" s="96" t="s">
        <v>6087</v>
      </c>
      <c r="C1864" s="96" t="s">
        <v>6088</v>
      </c>
      <c r="D1864" s="96" t="s">
        <v>1350</v>
      </c>
      <c r="E1864" s="96" t="s">
        <v>1561</v>
      </c>
      <c r="F1864" s="96">
        <v>2030.0</v>
      </c>
      <c r="G1864" s="96" t="s">
        <v>1350</v>
      </c>
      <c r="H1864" s="96" t="s">
        <v>1561</v>
      </c>
      <c r="I1864" s="96">
        <v>2050.0</v>
      </c>
      <c r="J1864" s="96" t="s">
        <v>1351</v>
      </c>
      <c r="K1864" s="96">
        <v>2050.0</v>
      </c>
      <c r="L1864" s="96" t="s">
        <v>41</v>
      </c>
      <c r="M1864" s="96" t="s">
        <v>1351</v>
      </c>
      <c r="N1864" s="96" t="s">
        <v>1971</v>
      </c>
      <c r="O1864" s="96" t="s">
        <v>1620</v>
      </c>
      <c r="P1864" s="96" t="s">
        <v>1564</v>
      </c>
      <c r="Q1864" s="96" t="s">
        <v>1948</v>
      </c>
      <c r="R1864" s="96" t="s">
        <v>1676</v>
      </c>
      <c r="S1864" s="96" t="s">
        <v>6089</v>
      </c>
      <c r="T1864" s="96" t="s">
        <v>1568</v>
      </c>
    </row>
    <row r="1865" ht="14.25" customHeight="1">
      <c r="A1865" s="96" t="s">
        <v>6090</v>
      </c>
      <c r="B1865" s="96" t="s">
        <v>6091</v>
      </c>
      <c r="C1865" s="96" t="s">
        <v>6092</v>
      </c>
      <c r="D1865" s="96" t="s">
        <v>1350</v>
      </c>
      <c r="E1865" s="96" t="s">
        <v>1561</v>
      </c>
      <c r="F1865" s="96">
        <v>2030.0</v>
      </c>
      <c r="J1865" s="96" t="s">
        <v>1351</v>
      </c>
      <c r="L1865" s="96" t="s">
        <v>41</v>
      </c>
      <c r="M1865" s="96" t="s">
        <v>1351</v>
      </c>
      <c r="N1865" s="96" t="s">
        <v>1787</v>
      </c>
      <c r="O1865" s="96" t="s">
        <v>1584</v>
      </c>
      <c r="P1865" s="96" t="s">
        <v>1564</v>
      </c>
      <c r="Q1865" s="96" t="s">
        <v>1754</v>
      </c>
      <c r="R1865" s="96" t="s">
        <v>1637</v>
      </c>
      <c r="S1865" s="96" t="s">
        <v>6093</v>
      </c>
      <c r="T1865" s="96" t="s">
        <v>1568</v>
      </c>
    </row>
    <row r="1866" ht="14.25" customHeight="1">
      <c r="A1866" s="96" t="s">
        <v>6094</v>
      </c>
      <c r="B1866" s="96" t="s">
        <v>6095</v>
      </c>
      <c r="C1866" s="96" t="s">
        <v>6096</v>
      </c>
      <c r="D1866" s="96" t="s">
        <v>1350</v>
      </c>
      <c r="E1866" s="96" t="s">
        <v>1561</v>
      </c>
      <c r="F1866" s="96">
        <v>2030.0</v>
      </c>
      <c r="J1866" s="96" t="s">
        <v>1147</v>
      </c>
      <c r="L1866" s="96" t="s">
        <v>41</v>
      </c>
      <c r="M1866" s="96" t="s">
        <v>1147</v>
      </c>
      <c r="N1866" s="96" t="s">
        <v>2098</v>
      </c>
      <c r="O1866" s="96" t="s">
        <v>1578</v>
      </c>
      <c r="P1866" s="96" t="s">
        <v>1579</v>
      </c>
      <c r="Q1866" s="96" t="s">
        <v>1675</v>
      </c>
      <c r="R1866" s="96" t="s">
        <v>2098</v>
      </c>
      <c r="S1866" s="96" t="s">
        <v>6097</v>
      </c>
      <c r="T1866" s="96" t="s">
        <v>1568</v>
      </c>
    </row>
    <row r="1867" ht="14.25" customHeight="1">
      <c r="A1867" s="96" t="s">
        <v>6098</v>
      </c>
      <c r="D1867" s="96" t="s">
        <v>1350</v>
      </c>
      <c r="E1867" s="96" t="s">
        <v>1561</v>
      </c>
      <c r="F1867" s="96">
        <v>2030.0</v>
      </c>
      <c r="J1867" s="96" t="s">
        <v>1147</v>
      </c>
      <c r="L1867" s="96" t="s">
        <v>1562</v>
      </c>
      <c r="M1867" s="96" t="s">
        <v>1147</v>
      </c>
      <c r="O1867" s="96" t="s">
        <v>1791</v>
      </c>
      <c r="P1867" s="96" t="s">
        <v>1609</v>
      </c>
      <c r="Q1867" s="96" t="s">
        <v>1675</v>
      </c>
      <c r="R1867" s="96" t="s">
        <v>1690</v>
      </c>
      <c r="S1867" s="96" t="s">
        <v>6099</v>
      </c>
      <c r="T1867" s="96" t="s">
        <v>1568</v>
      </c>
    </row>
    <row r="1868" ht="14.25" customHeight="1">
      <c r="A1868" s="96" t="s">
        <v>6100</v>
      </c>
      <c r="D1868" s="96" t="s">
        <v>1350</v>
      </c>
      <c r="E1868" s="96" t="s">
        <v>1561</v>
      </c>
      <c r="F1868" s="96">
        <v>2030.0</v>
      </c>
      <c r="J1868" s="96" t="s">
        <v>1147</v>
      </c>
      <c r="L1868" s="96" t="s">
        <v>1562</v>
      </c>
      <c r="M1868" s="96" t="s">
        <v>1147</v>
      </c>
      <c r="O1868" s="96" t="s">
        <v>1578</v>
      </c>
      <c r="P1868" s="96" t="s">
        <v>1579</v>
      </c>
      <c r="Q1868" s="96" t="s">
        <v>1580</v>
      </c>
      <c r="R1868" s="96" t="s">
        <v>1623</v>
      </c>
      <c r="S1868" s="96" t="s">
        <v>6101</v>
      </c>
      <c r="T1868" s="96" t="s">
        <v>1568</v>
      </c>
    </row>
    <row r="1869" ht="14.25" customHeight="1">
      <c r="A1869" s="96" t="s">
        <v>6102</v>
      </c>
      <c r="D1869" s="96" t="s">
        <v>1350</v>
      </c>
      <c r="E1869" s="96" t="s">
        <v>1561</v>
      </c>
      <c r="F1869" s="96">
        <v>2030.0</v>
      </c>
      <c r="J1869" s="96" t="s">
        <v>1147</v>
      </c>
      <c r="L1869" s="96" t="s">
        <v>1562</v>
      </c>
      <c r="M1869" s="96" t="s">
        <v>1147</v>
      </c>
      <c r="O1869" s="96" t="s">
        <v>1741</v>
      </c>
      <c r="P1869" s="96" t="s">
        <v>1564</v>
      </c>
      <c r="Q1869" s="96" t="s">
        <v>1754</v>
      </c>
      <c r="R1869" s="96" t="s">
        <v>1699</v>
      </c>
      <c r="S1869" s="96" t="s">
        <v>6103</v>
      </c>
      <c r="T1869" s="96" t="s">
        <v>1568</v>
      </c>
    </row>
    <row r="1870" ht="14.25" customHeight="1">
      <c r="A1870" s="96" t="s">
        <v>6104</v>
      </c>
      <c r="B1870" s="96" t="s">
        <v>6105</v>
      </c>
      <c r="C1870" s="96" t="s">
        <v>6106</v>
      </c>
      <c r="D1870" s="96" t="s">
        <v>1350</v>
      </c>
      <c r="E1870" s="96" t="s">
        <v>1561</v>
      </c>
      <c r="F1870" s="96" t="s">
        <v>1628</v>
      </c>
      <c r="J1870" s="96" t="s">
        <v>1147</v>
      </c>
      <c r="L1870" s="96" t="s">
        <v>41</v>
      </c>
      <c r="M1870" s="96" t="s">
        <v>1147</v>
      </c>
      <c r="O1870" s="96" t="s">
        <v>1578</v>
      </c>
      <c r="P1870" s="96" t="s">
        <v>1579</v>
      </c>
      <c r="Q1870" s="96" t="s">
        <v>1756</v>
      </c>
      <c r="R1870" s="96" t="s">
        <v>1841</v>
      </c>
      <c r="S1870" s="96" t="s">
        <v>6107</v>
      </c>
      <c r="T1870" s="96" t="s">
        <v>1568</v>
      </c>
    </row>
    <row r="1871" ht="14.25" customHeight="1">
      <c r="A1871" s="96" t="s">
        <v>6108</v>
      </c>
      <c r="D1871" s="96" t="s">
        <v>1355</v>
      </c>
      <c r="J1871" s="96" t="s">
        <v>1351</v>
      </c>
      <c r="L1871" s="96" t="s">
        <v>41</v>
      </c>
      <c r="M1871" s="96" t="s">
        <v>1147</v>
      </c>
      <c r="O1871" s="96" t="s">
        <v>1812</v>
      </c>
      <c r="P1871" s="96" t="s">
        <v>1564</v>
      </c>
      <c r="Q1871" s="96" t="s">
        <v>1820</v>
      </c>
      <c r="R1871" s="96" t="s">
        <v>1581</v>
      </c>
    </row>
    <row r="1872" ht="14.25" customHeight="1">
      <c r="A1872" s="96" t="s">
        <v>6109</v>
      </c>
      <c r="B1872" s="96" t="s">
        <v>6110</v>
      </c>
      <c r="C1872" s="96" t="s">
        <v>6111</v>
      </c>
      <c r="D1872" s="96" t="s">
        <v>1355</v>
      </c>
      <c r="J1872" s="96" t="s">
        <v>1351</v>
      </c>
      <c r="L1872" s="96" t="s">
        <v>1629</v>
      </c>
      <c r="M1872" s="96" t="s">
        <v>1351</v>
      </c>
      <c r="N1872" s="96" t="s">
        <v>1574</v>
      </c>
      <c r="O1872" s="96" t="s">
        <v>2054</v>
      </c>
      <c r="P1872" s="96" t="s">
        <v>1579</v>
      </c>
      <c r="Q1872" s="96" t="s">
        <v>1630</v>
      </c>
      <c r="R1872" s="96" t="s">
        <v>1574</v>
      </c>
      <c r="U1872" s="96" t="s">
        <v>3980</v>
      </c>
    </row>
    <row r="1873" ht="14.25" customHeight="1">
      <c r="A1873" s="96" t="s">
        <v>6112</v>
      </c>
      <c r="D1873" s="96" t="s">
        <v>1350</v>
      </c>
      <c r="E1873" s="96" t="s">
        <v>1561</v>
      </c>
      <c r="F1873" s="96">
        <v>2030.0</v>
      </c>
      <c r="J1873" s="96" t="s">
        <v>1147</v>
      </c>
      <c r="L1873" s="96" t="s">
        <v>1562</v>
      </c>
      <c r="M1873" s="96" t="s">
        <v>1147</v>
      </c>
      <c r="O1873" s="96" t="s">
        <v>1578</v>
      </c>
      <c r="P1873" s="96" t="s">
        <v>1579</v>
      </c>
      <c r="Q1873" s="96" t="s">
        <v>1610</v>
      </c>
      <c r="R1873" s="96" t="s">
        <v>1648</v>
      </c>
      <c r="S1873" s="96" t="s">
        <v>6113</v>
      </c>
      <c r="T1873" s="96" t="s">
        <v>1568</v>
      </c>
    </row>
    <row r="1874" ht="14.25" customHeight="1">
      <c r="A1874" s="96" t="s">
        <v>6114</v>
      </c>
      <c r="C1874" s="96" t="s">
        <v>6115</v>
      </c>
      <c r="D1874" s="96" t="s">
        <v>1355</v>
      </c>
      <c r="J1874" s="96" t="s">
        <v>1351</v>
      </c>
      <c r="L1874" s="96" t="s">
        <v>41</v>
      </c>
      <c r="M1874" s="96" t="s">
        <v>1147</v>
      </c>
      <c r="O1874" s="96" t="s">
        <v>1563</v>
      </c>
      <c r="P1874" s="96" t="s">
        <v>1564</v>
      </c>
      <c r="Q1874" s="96" t="s">
        <v>1756</v>
      </c>
      <c r="R1874" s="96" t="s">
        <v>1581</v>
      </c>
    </row>
    <row r="1875" ht="14.25" customHeight="1">
      <c r="A1875" s="96" t="s">
        <v>6116</v>
      </c>
      <c r="D1875" s="96" t="s">
        <v>1350</v>
      </c>
      <c r="E1875" s="96" t="s">
        <v>1561</v>
      </c>
      <c r="F1875" s="96">
        <v>2030.0</v>
      </c>
      <c r="J1875" s="96" t="s">
        <v>1147</v>
      </c>
      <c r="L1875" s="96" t="s">
        <v>1562</v>
      </c>
      <c r="M1875" s="96" t="s">
        <v>1147</v>
      </c>
      <c r="O1875" s="96" t="s">
        <v>1647</v>
      </c>
      <c r="P1875" s="96" t="s">
        <v>1564</v>
      </c>
      <c r="Q1875" s="96" t="s">
        <v>1580</v>
      </c>
      <c r="R1875" s="96" t="s">
        <v>1841</v>
      </c>
      <c r="S1875" s="96" t="s">
        <v>6117</v>
      </c>
      <c r="T1875" s="96" t="s">
        <v>1568</v>
      </c>
    </row>
    <row r="1876" ht="14.25" customHeight="1">
      <c r="A1876" s="96" t="s">
        <v>6118</v>
      </c>
      <c r="C1876" s="96" t="s">
        <v>6119</v>
      </c>
      <c r="D1876" s="96" t="s">
        <v>1355</v>
      </c>
      <c r="J1876" s="96" t="s">
        <v>1147</v>
      </c>
      <c r="L1876" s="96" t="s">
        <v>41</v>
      </c>
      <c r="M1876" s="96" t="s">
        <v>1351</v>
      </c>
      <c r="N1876" s="96" t="s">
        <v>1621</v>
      </c>
      <c r="O1876" s="96" t="s">
        <v>1845</v>
      </c>
      <c r="P1876" s="96" t="s">
        <v>1564</v>
      </c>
      <c r="Q1876" s="96" t="s">
        <v>1580</v>
      </c>
      <c r="R1876" s="96" t="s">
        <v>1621</v>
      </c>
    </row>
    <row r="1877" ht="14.25" customHeight="1">
      <c r="A1877" s="96" t="s">
        <v>6120</v>
      </c>
      <c r="B1877" s="96" t="s">
        <v>6121</v>
      </c>
      <c r="C1877" s="96" t="s">
        <v>6122</v>
      </c>
      <c r="D1877" s="96" t="s">
        <v>1355</v>
      </c>
      <c r="J1877" s="96" t="s">
        <v>1351</v>
      </c>
      <c r="L1877" s="96" t="s">
        <v>41</v>
      </c>
      <c r="M1877" s="96" t="s">
        <v>1351</v>
      </c>
      <c r="N1877" s="96" t="s">
        <v>1757</v>
      </c>
      <c r="O1877" s="96" t="s">
        <v>1578</v>
      </c>
      <c r="P1877" s="96" t="s">
        <v>1579</v>
      </c>
      <c r="Q1877" s="96" t="s">
        <v>1590</v>
      </c>
      <c r="R1877" s="96" t="s">
        <v>1757</v>
      </c>
    </row>
    <row r="1878" ht="14.25" customHeight="1">
      <c r="A1878" s="96" t="s">
        <v>6123</v>
      </c>
      <c r="D1878" s="96" t="s">
        <v>1355</v>
      </c>
      <c r="J1878" s="96" t="s">
        <v>1351</v>
      </c>
      <c r="L1878" s="96" t="s">
        <v>41</v>
      </c>
      <c r="M1878" s="96" t="s">
        <v>1147</v>
      </c>
      <c r="O1878" s="96" t="s">
        <v>3454</v>
      </c>
      <c r="P1878" s="96" t="s">
        <v>1572</v>
      </c>
      <c r="Q1878" s="96" t="s">
        <v>1655</v>
      </c>
      <c r="R1878" s="96" t="s">
        <v>1676</v>
      </c>
    </row>
    <row r="1879" ht="14.25" customHeight="1">
      <c r="A1879" s="96" t="s">
        <v>6124</v>
      </c>
      <c r="D1879" s="96" t="s">
        <v>1355</v>
      </c>
      <c r="J1879" s="96" t="s">
        <v>1351</v>
      </c>
      <c r="L1879" s="96" t="s">
        <v>41</v>
      </c>
      <c r="M1879" s="96" t="s">
        <v>1351</v>
      </c>
      <c r="N1879" s="96" t="s">
        <v>1591</v>
      </c>
      <c r="O1879" s="96" t="s">
        <v>1672</v>
      </c>
      <c r="P1879" s="96" t="s">
        <v>1564</v>
      </c>
      <c r="Q1879" s="96" t="s">
        <v>1652</v>
      </c>
      <c r="R1879" s="96" t="s">
        <v>1591</v>
      </c>
    </row>
    <row r="1880" ht="14.25" customHeight="1">
      <c r="A1880" s="96" t="s">
        <v>6125</v>
      </c>
      <c r="B1880" s="96" t="s">
        <v>6126</v>
      </c>
      <c r="C1880" s="96" t="s">
        <v>6127</v>
      </c>
      <c r="D1880" s="96" t="s">
        <v>1355</v>
      </c>
      <c r="J1880" s="96" t="s">
        <v>1351</v>
      </c>
      <c r="L1880" s="96" t="s">
        <v>41</v>
      </c>
      <c r="M1880" s="96" t="s">
        <v>1147</v>
      </c>
      <c r="O1880" s="96" t="s">
        <v>1703</v>
      </c>
      <c r="P1880" s="96" t="s">
        <v>1564</v>
      </c>
      <c r="Q1880" s="96" t="s">
        <v>2015</v>
      </c>
      <c r="R1880" s="96" t="s">
        <v>1589</v>
      </c>
    </row>
    <row r="1881" ht="14.25" customHeight="1">
      <c r="A1881" s="96" t="s">
        <v>6128</v>
      </c>
      <c r="D1881" s="96" t="s">
        <v>1355</v>
      </c>
      <c r="J1881" s="96" t="s">
        <v>1351</v>
      </c>
      <c r="L1881" s="96" t="s">
        <v>41</v>
      </c>
      <c r="M1881" s="96" t="s">
        <v>1351</v>
      </c>
      <c r="N1881" s="96" t="s">
        <v>1656</v>
      </c>
      <c r="O1881" s="96" t="s">
        <v>1713</v>
      </c>
      <c r="P1881" s="96" t="s">
        <v>1564</v>
      </c>
      <c r="Q1881" s="96" t="s">
        <v>2188</v>
      </c>
      <c r="R1881" s="96" t="s">
        <v>1656</v>
      </c>
    </row>
    <row r="1882" ht="14.25" customHeight="1">
      <c r="A1882" s="96" t="s">
        <v>6129</v>
      </c>
      <c r="D1882" s="96" t="s">
        <v>1355</v>
      </c>
      <c r="J1882" s="96" t="s">
        <v>1147</v>
      </c>
      <c r="L1882" s="96" t="s">
        <v>41</v>
      </c>
      <c r="M1882" s="96" t="s">
        <v>1147</v>
      </c>
      <c r="O1882" s="96" t="s">
        <v>3021</v>
      </c>
      <c r="P1882" s="96" t="s">
        <v>1564</v>
      </c>
      <c r="Q1882" s="96" t="s">
        <v>1897</v>
      </c>
      <c r="R1882" s="96" t="s">
        <v>1793</v>
      </c>
      <c r="T1882" s="96" t="s">
        <v>1616</v>
      </c>
    </row>
    <row r="1883" ht="14.25" customHeight="1">
      <c r="A1883" s="96" t="s">
        <v>6130</v>
      </c>
      <c r="B1883" s="96" t="s">
        <v>6131</v>
      </c>
      <c r="C1883" s="96" t="s">
        <v>6132</v>
      </c>
      <c r="D1883" s="96" t="s">
        <v>1350</v>
      </c>
      <c r="E1883" s="96" t="s">
        <v>1561</v>
      </c>
      <c r="F1883" s="96">
        <v>2032.0</v>
      </c>
      <c r="J1883" s="96" t="s">
        <v>1147</v>
      </c>
      <c r="L1883" s="96" t="s">
        <v>41</v>
      </c>
      <c r="M1883" s="96" t="s">
        <v>1147</v>
      </c>
      <c r="N1883" s="96" t="s">
        <v>1690</v>
      </c>
      <c r="O1883" s="96" t="s">
        <v>1845</v>
      </c>
      <c r="P1883" s="96" t="s">
        <v>1564</v>
      </c>
      <c r="Q1883" s="96" t="s">
        <v>1610</v>
      </c>
      <c r="R1883" s="96" t="s">
        <v>1637</v>
      </c>
      <c r="S1883" s="96" t="s">
        <v>6133</v>
      </c>
      <c r="T1883" s="96" t="s">
        <v>1568</v>
      </c>
    </row>
    <row r="1884" ht="14.25" customHeight="1">
      <c r="A1884" s="96" t="s">
        <v>6134</v>
      </c>
      <c r="B1884" s="96" t="s">
        <v>6135</v>
      </c>
      <c r="C1884" s="96" t="s">
        <v>6136</v>
      </c>
      <c r="D1884" s="96" t="s">
        <v>1350</v>
      </c>
      <c r="E1884" s="96" t="s">
        <v>1561</v>
      </c>
      <c r="F1884" s="96" t="s">
        <v>2176</v>
      </c>
      <c r="J1884" s="96" t="s">
        <v>1351</v>
      </c>
      <c r="L1884" s="96" t="s">
        <v>41</v>
      </c>
      <c r="M1884" s="96" t="s">
        <v>1351</v>
      </c>
      <c r="N1884" s="96" t="s">
        <v>1846</v>
      </c>
      <c r="O1884" s="96" t="s">
        <v>1578</v>
      </c>
      <c r="P1884" s="96" t="s">
        <v>1579</v>
      </c>
      <c r="Q1884" s="96" t="s">
        <v>1800</v>
      </c>
      <c r="R1884" s="96" t="s">
        <v>1656</v>
      </c>
      <c r="S1884" s="96" t="s">
        <v>6137</v>
      </c>
      <c r="T1884" s="96" t="s">
        <v>1568</v>
      </c>
    </row>
    <row r="1885" ht="14.25" customHeight="1">
      <c r="A1885" s="96" t="s">
        <v>6138</v>
      </c>
      <c r="C1885" s="96" t="s">
        <v>6139</v>
      </c>
      <c r="D1885" s="96" t="s">
        <v>1355</v>
      </c>
      <c r="J1885" s="96" t="s">
        <v>1147</v>
      </c>
      <c r="L1885" s="96" t="s">
        <v>41</v>
      </c>
      <c r="M1885" s="96" t="s">
        <v>1147</v>
      </c>
      <c r="O1885" s="96" t="s">
        <v>1684</v>
      </c>
      <c r="P1885" s="96" t="s">
        <v>1564</v>
      </c>
      <c r="Q1885" s="96" t="s">
        <v>1590</v>
      </c>
      <c r="R1885" s="96" t="s">
        <v>1656</v>
      </c>
    </row>
    <row r="1886" ht="14.25" customHeight="1">
      <c r="A1886" s="96" t="s">
        <v>6140</v>
      </c>
      <c r="C1886" s="96" t="s">
        <v>6141</v>
      </c>
      <c r="D1886" s="96" t="s">
        <v>1350</v>
      </c>
      <c r="E1886" s="96" t="s">
        <v>1561</v>
      </c>
      <c r="F1886" s="96">
        <v>2030.0</v>
      </c>
      <c r="J1886" s="96" t="s">
        <v>1147</v>
      </c>
      <c r="L1886" s="96" t="s">
        <v>41</v>
      </c>
      <c r="M1886" s="96" t="s">
        <v>1147</v>
      </c>
      <c r="O1886" s="96" t="s">
        <v>1741</v>
      </c>
      <c r="P1886" s="96" t="s">
        <v>1564</v>
      </c>
      <c r="Q1886" s="96" t="s">
        <v>2479</v>
      </c>
      <c r="R1886" s="96" t="s">
        <v>1793</v>
      </c>
      <c r="S1886" s="96" t="s">
        <v>6142</v>
      </c>
      <c r="T1886" s="96" t="s">
        <v>1568</v>
      </c>
    </row>
    <row r="1887" ht="14.25" customHeight="1">
      <c r="A1887" s="96" t="s">
        <v>6143</v>
      </c>
      <c r="C1887" s="96" t="s">
        <v>6144</v>
      </c>
      <c r="D1887" s="96" t="s">
        <v>1372</v>
      </c>
      <c r="J1887" s="96" t="s">
        <v>1147</v>
      </c>
      <c r="L1887" s="96" t="s">
        <v>41</v>
      </c>
      <c r="M1887" s="96" t="s">
        <v>1147</v>
      </c>
      <c r="O1887" s="96" t="s">
        <v>2054</v>
      </c>
      <c r="P1887" s="96" t="s">
        <v>1579</v>
      </c>
      <c r="Q1887" s="96" t="s">
        <v>2158</v>
      </c>
      <c r="R1887" s="96" t="s">
        <v>1723</v>
      </c>
    </row>
    <row r="1888" ht="14.25" customHeight="1">
      <c r="A1888" s="96" t="s">
        <v>6145</v>
      </c>
      <c r="C1888" s="96" t="s">
        <v>6146</v>
      </c>
      <c r="D1888" s="96" t="s">
        <v>1350</v>
      </c>
      <c r="E1888" s="96" t="s">
        <v>1561</v>
      </c>
      <c r="F1888" s="96" t="s">
        <v>1663</v>
      </c>
      <c r="J1888" s="96" t="s">
        <v>1351</v>
      </c>
      <c r="L1888" s="96" t="s">
        <v>41</v>
      </c>
      <c r="M1888" s="96" t="s">
        <v>1351</v>
      </c>
      <c r="N1888" s="96" t="s">
        <v>1666</v>
      </c>
      <c r="O1888" s="96" t="s">
        <v>1578</v>
      </c>
      <c r="P1888" s="96" t="s">
        <v>1579</v>
      </c>
      <c r="Q1888" s="96" t="s">
        <v>1580</v>
      </c>
      <c r="R1888" s="96" t="s">
        <v>1882</v>
      </c>
      <c r="S1888" s="96" t="s">
        <v>6147</v>
      </c>
      <c r="T1888" s="96" t="s">
        <v>1568</v>
      </c>
    </row>
    <row r="1889" ht="14.25" customHeight="1">
      <c r="A1889" s="96" t="s">
        <v>6148</v>
      </c>
      <c r="B1889" s="96" t="s">
        <v>6149</v>
      </c>
      <c r="D1889" s="96" t="s">
        <v>1372</v>
      </c>
      <c r="J1889" s="96" t="s">
        <v>1147</v>
      </c>
      <c r="L1889" s="96" t="s">
        <v>41</v>
      </c>
      <c r="M1889" s="96" t="s">
        <v>1147</v>
      </c>
      <c r="O1889" s="96" t="s">
        <v>1584</v>
      </c>
      <c r="P1889" s="96" t="s">
        <v>1564</v>
      </c>
      <c r="Q1889" s="96" t="s">
        <v>2015</v>
      </c>
      <c r="R1889" s="96" t="s">
        <v>4313</v>
      </c>
      <c r="U1889" s="96" t="s">
        <v>1742</v>
      </c>
    </row>
    <row r="1890" ht="14.25" customHeight="1">
      <c r="A1890" s="96" t="s">
        <v>6150</v>
      </c>
      <c r="D1890" s="96" t="s">
        <v>1350</v>
      </c>
      <c r="E1890" s="96" t="s">
        <v>1561</v>
      </c>
      <c r="F1890" s="96">
        <v>2030.0</v>
      </c>
      <c r="J1890" s="96" t="s">
        <v>1147</v>
      </c>
      <c r="L1890" s="96" t="s">
        <v>1562</v>
      </c>
      <c r="M1890" s="96" t="s">
        <v>1147</v>
      </c>
      <c r="O1890" s="96" t="s">
        <v>1614</v>
      </c>
      <c r="P1890" s="96" t="s">
        <v>1609</v>
      </c>
      <c r="Q1890" s="96" t="s">
        <v>1610</v>
      </c>
      <c r="R1890" s="96" t="s">
        <v>1594</v>
      </c>
      <c r="S1890" s="96" t="s">
        <v>6151</v>
      </c>
      <c r="T1890" s="96" t="s">
        <v>1568</v>
      </c>
    </row>
    <row r="1891" ht="14.25" customHeight="1">
      <c r="A1891" s="96" t="s">
        <v>6152</v>
      </c>
      <c r="B1891" s="96" t="s">
        <v>6153</v>
      </c>
      <c r="C1891" s="96" t="s">
        <v>6154</v>
      </c>
      <c r="D1891" s="96" t="s">
        <v>1350</v>
      </c>
      <c r="E1891" s="96" t="s">
        <v>1570</v>
      </c>
      <c r="F1891" s="96">
        <v>2035.0</v>
      </c>
      <c r="J1891" s="96" t="s">
        <v>1351</v>
      </c>
      <c r="L1891" s="96" t="s">
        <v>41</v>
      </c>
      <c r="M1891" s="96" t="s">
        <v>1351</v>
      </c>
      <c r="N1891" s="96" t="s">
        <v>1619</v>
      </c>
      <c r="O1891" s="96" t="s">
        <v>1578</v>
      </c>
      <c r="P1891" s="96" t="s">
        <v>1579</v>
      </c>
      <c r="Q1891" s="96" t="s">
        <v>2228</v>
      </c>
      <c r="R1891" s="96" t="s">
        <v>1805</v>
      </c>
      <c r="S1891" s="96" t="s">
        <v>6155</v>
      </c>
      <c r="T1891" s="96" t="s">
        <v>1576</v>
      </c>
    </row>
    <row r="1892" ht="14.25" customHeight="1">
      <c r="A1892" s="96" t="s">
        <v>6156</v>
      </c>
      <c r="D1892" s="96" t="s">
        <v>1355</v>
      </c>
      <c r="J1892" s="96" t="s">
        <v>1351</v>
      </c>
      <c r="L1892" s="96" t="s">
        <v>41</v>
      </c>
      <c r="M1892" s="96" t="s">
        <v>1351</v>
      </c>
      <c r="N1892" s="96" t="s">
        <v>1805</v>
      </c>
      <c r="O1892" s="96" t="s">
        <v>1584</v>
      </c>
      <c r="P1892" s="96" t="s">
        <v>1564</v>
      </c>
      <c r="Q1892" s="96" t="s">
        <v>1580</v>
      </c>
      <c r="R1892" s="96" t="s">
        <v>1805</v>
      </c>
    </row>
    <row r="1893" ht="14.25" customHeight="1">
      <c r="A1893" s="96" t="s">
        <v>6157</v>
      </c>
      <c r="D1893" s="96" t="s">
        <v>1350</v>
      </c>
      <c r="E1893" s="96" t="s">
        <v>1561</v>
      </c>
      <c r="F1893" s="96">
        <v>2030.0</v>
      </c>
      <c r="J1893" s="96" t="s">
        <v>1147</v>
      </c>
      <c r="L1893" s="96" t="s">
        <v>1562</v>
      </c>
      <c r="M1893" s="96" t="s">
        <v>1147</v>
      </c>
      <c r="O1893" s="96" t="s">
        <v>3253</v>
      </c>
      <c r="P1893" s="96" t="s">
        <v>1572</v>
      </c>
      <c r="Q1893" s="96" t="s">
        <v>1580</v>
      </c>
      <c r="R1893" s="96" t="s">
        <v>1971</v>
      </c>
      <c r="S1893" s="96" t="s">
        <v>6158</v>
      </c>
      <c r="T1893" s="96" t="s">
        <v>1568</v>
      </c>
    </row>
    <row r="1894" ht="14.25" customHeight="1">
      <c r="A1894" s="96" t="s">
        <v>6159</v>
      </c>
      <c r="C1894" s="96" t="s">
        <v>6160</v>
      </c>
      <c r="D1894" s="96" t="s">
        <v>1372</v>
      </c>
      <c r="J1894" s="96" t="s">
        <v>1351</v>
      </c>
      <c r="L1894" s="96" t="s">
        <v>41</v>
      </c>
      <c r="M1894" s="96" t="s">
        <v>1351</v>
      </c>
      <c r="N1894" s="96" t="s">
        <v>1757</v>
      </c>
      <c r="O1894" s="96" t="s">
        <v>1584</v>
      </c>
      <c r="P1894" s="96" t="s">
        <v>1564</v>
      </c>
      <c r="Q1894" s="96" t="s">
        <v>1593</v>
      </c>
      <c r="R1894" s="96" t="s">
        <v>1757</v>
      </c>
    </row>
    <row r="1895" ht="14.25" customHeight="1">
      <c r="A1895" s="96" t="s">
        <v>6161</v>
      </c>
      <c r="C1895" s="96" t="s">
        <v>6162</v>
      </c>
      <c r="D1895" s="96" t="s">
        <v>1355</v>
      </c>
      <c r="J1895" s="96" t="s">
        <v>1147</v>
      </c>
      <c r="L1895" s="96" t="s">
        <v>41</v>
      </c>
      <c r="M1895" s="96" t="s">
        <v>1147</v>
      </c>
      <c r="O1895" s="96" t="s">
        <v>1703</v>
      </c>
      <c r="P1895" s="96" t="s">
        <v>1564</v>
      </c>
      <c r="Q1895" s="96" t="s">
        <v>1756</v>
      </c>
      <c r="R1895" s="96" t="s">
        <v>1581</v>
      </c>
    </row>
    <row r="1896" ht="14.25" customHeight="1">
      <c r="A1896" s="96" t="s">
        <v>6163</v>
      </c>
      <c r="B1896" s="96" t="s">
        <v>6164</v>
      </c>
      <c r="C1896" s="96" t="s">
        <v>6165</v>
      </c>
      <c r="D1896" s="96" t="s">
        <v>1350</v>
      </c>
      <c r="E1896" s="96" t="s">
        <v>1561</v>
      </c>
      <c r="F1896" s="96">
        <v>2030.0</v>
      </c>
      <c r="G1896" s="96" t="s">
        <v>1350</v>
      </c>
      <c r="H1896" s="96" t="s">
        <v>1561</v>
      </c>
      <c r="I1896" s="96">
        <v>2050.0</v>
      </c>
      <c r="J1896" s="96" t="s">
        <v>1351</v>
      </c>
      <c r="K1896" s="96">
        <v>2050.0</v>
      </c>
      <c r="L1896" s="96" t="s">
        <v>41</v>
      </c>
      <c r="M1896" s="96" t="s">
        <v>1351</v>
      </c>
      <c r="N1896" s="96" t="s">
        <v>1619</v>
      </c>
      <c r="O1896" s="96" t="s">
        <v>1857</v>
      </c>
      <c r="P1896" s="96" t="s">
        <v>1609</v>
      </c>
      <c r="Q1896" s="96" t="s">
        <v>1800</v>
      </c>
      <c r="R1896" s="96" t="s">
        <v>1591</v>
      </c>
      <c r="S1896" s="96" t="s">
        <v>6166</v>
      </c>
      <c r="T1896" s="96" t="s">
        <v>1568</v>
      </c>
    </row>
    <row r="1897" ht="14.25" customHeight="1">
      <c r="A1897" s="96" t="s">
        <v>6167</v>
      </c>
      <c r="C1897" s="96" t="s">
        <v>6168</v>
      </c>
      <c r="D1897" s="96" t="s">
        <v>1350</v>
      </c>
      <c r="E1897" s="96" t="s">
        <v>1561</v>
      </c>
      <c r="F1897" s="96">
        <v>2030.0</v>
      </c>
      <c r="J1897" s="96" t="s">
        <v>1147</v>
      </c>
      <c r="L1897" s="96" t="s">
        <v>41</v>
      </c>
      <c r="M1897" s="96" t="s">
        <v>1147</v>
      </c>
      <c r="O1897" s="96" t="s">
        <v>1647</v>
      </c>
      <c r="P1897" s="96" t="s">
        <v>1564</v>
      </c>
      <c r="Q1897" s="96" t="s">
        <v>1604</v>
      </c>
      <c r="R1897" s="96" t="s">
        <v>1566</v>
      </c>
      <c r="S1897" s="96" t="s">
        <v>6169</v>
      </c>
      <c r="T1897" s="96" t="s">
        <v>1568</v>
      </c>
    </row>
    <row r="1898" ht="14.25" customHeight="1">
      <c r="A1898" s="96" t="s">
        <v>6170</v>
      </c>
      <c r="C1898" s="96" t="s">
        <v>6171</v>
      </c>
      <c r="D1898" s="96" t="s">
        <v>1355</v>
      </c>
      <c r="J1898" s="96" t="s">
        <v>1147</v>
      </c>
      <c r="L1898" s="96" t="s">
        <v>41</v>
      </c>
      <c r="M1898" s="96" t="s">
        <v>1147</v>
      </c>
      <c r="O1898" s="96" t="s">
        <v>1682</v>
      </c>
      <c r="P1898" s="96" t="s">
        <v>1564</v>
      </c>
      <c r="Q1898" s="96" t="s">
        <v>1590</v>
      </c>
      <c r="R1898" s="96" t="s">
        <v>1637</v>
      </c>
    </row>
    <row r="1899" ht="14.25" customHeight="1">
      <c r="A1899" s="96" t="s">
        <v>6172</v>
      </c>
      <c r="C1899" s="96" t="s">
        <v>6173</v>
      </c>
      <c r="D1899" s="96" t="s">
        <v>1350</v>
      </c>
      <c r="E1899" s="96" t="s">
        <v>1561</v>
      </c>
      <c r="F1899" s="96">
        <v>2030.0</v>
      </c>
      <c r="J1899" s="96" t="s">
        <v>1147</v>
      </c>
      <c r="L1899" s="96" t="s">
        <v>1562</v>
      </c>
      <c r="M1899" s="96" t="s">
        <v>1147</v>
      </c>
      <c r="O1899" s="96" t="s">
        <v>1584</v>
      </c>
      <c r="P1899" s="96" t="s">
        <v>1564</v>
      </c>
      <c r="Q1899" s="96" t="s">
        <v>1580</v>
      </c>
      <c r="R1899" s="96" t="s">
        <v>1924</v>
      </c>
      <c r="S1899" s="96" t="s">
        <v>6174</v>
      </c>
      <c r="T1899" s="96" t="s">
        <v>1568</v>
      </c>
    </row>
    <row r="1900" ht="14.25" customHeight="1">
      <c r="A1900" s="96" t="s">
        <v>6175</v>
      </c>
      <c r="B1900" s="96" t="s">
        <v>6176</v>
      </c>
      <c r="C1900" s="96" t="s">
        <v>6177</v>
      </c>
      <c r="D1900" s="96" t="s">
        <v>1350</v>
      </c>
      <c r="E1900" s="96" t="s">
        <v>1561</v>
      </c>
      <c r="F1900" s="96">
        <v>2030.0</v>
      </c>
      <c r="G1900" s="96" t="s">
        <v>1350</v>
      </c>
      <c r="H1900" s="96" t="s">
        <v>1561</v>
      </c>
      <c r="I1900" s="96">
        <v>2050.0</v>
      </c>
      <c r="J1900" s="96" t="s">
        <v>1351</v>
      </c>
      <c r="K1900" s="96">
        <v>2050.0</v>
      </c>
      <c r="L1900" s="96" t="s">
        <v>41</v>
      </c>
      <c r="M1900" s="96" t="s">
        <v>1351</v>
      </c>
      <c r="N1900" s="96" t="s">
        <v>1863</v>
      </c>
      <c r="O1900" s="96" t="s">
        <v>1563</v>
      </c>
      <c r="P1900" s="96" t="s">
        <v>1564</v>
      </c>
      <c r="Q1900" s="96" t="s">
        <v>2005</v>
      </c>
      <c r="R1900" s="96" t="s">
        <v>1793</v>
      </c>
      <c r="S1900" s="96" t="s">
        <v>6178</v>
      </c>
      <c r="T1900" s="96" t="s">
        <v>1568</v>
      </c>
    </row>
    <row r="1901" ht="14.25" customHeight="1">
      <c r="A1901" s="96" t="s">
        <v>6179</v>
      </c>
      <c r="C1901" s="96" t="s">
        <v>6180</v>
      </c>
      <c r="D1901" s="96" t="s">
        <v>1350</v>
      </c>
      <c r="E1901" s="96" t="s">
        <v>1561</v>
      </c>
      <c r="F1901" s="96">
        <v>2030.0</v>
      </c>
      <c r="J1901" s="96" t="s">
        <v>1147</v>
      </c>
      <c r="L1901" s="96" t="s">
        <v>1562</v>
      </c>
      <c r="M1901" s="96" t="s">
        <v>1147</v>
      </c>
      <c r="O1901" s="96" t="s">
        <v>6181</v>
      </c>
      <c r="P1901" s="96" t="s">
        <v>1572</v>
      </c>
      <c r="Q1901" s="96" t="s">
        <v>1675</v>
      </c>
      <c r="R1901" s="96" t="s">
        <v>1805</v>
      </c>
      <c r="S1901" s="96" t="s">
        <v>6182</v>
      </c>
      <c r="T1901" s="96" t="s">
        <v>1568</v>
      </c>
    </row>
    <row r="1902" ht="14.25" customHeight="1">
      <c r="A1902" s="96" t="s">
        <v>6183</v>
      </c>
      <c r="C1902" s="96" t="s">
        <v>6184</v>
      </c>
      <c r="D1902" s="96" t="s">
        <v>1355</v>
      </c>
      <c r="J1902" s="96" t="s">
        <v>1147</v>
      </c>
      <c r="L1902" s="96" t="s">
        <v>41</v>
      </c>
      <c r="M1902" s="96" t="s">
        <v>1147</v>
      </c>
      <c r="O1902" s="96" t="s">
        <v>1614</v>
      </c>
      <c r="P1902" s="96" t="s">
        <v>1609</v>
      </c>
      <c r="Q1902" s="96" t="s">
        <v>1580</v>
      </c>
      <c r="R1902" s="96" t="s">
        <v>1615</v>
      </c>
    </row>
    <row r="1903" ht="14.25" customHeight="1">
      <c r="A1903" s="96" t="s">
        <v>6185</v>
      </c>
      <c r="D1903" s="96" t="s">
        <v>1355</v>
      </c>
      <c r="J1903" s="96" t="s">
        <v>1351</v>
      </c>
      <c r="L1903" s="96" t="s">
        <v>41</v>
      </c>
      <c r="M1903" s="96" t="s">
        <v>1351</v>
      </c>
      <c r="N1903" s="96" t="s">
        <v>1589</v>
      </c>
      <c r="O1903" s="96" t="s">
        <v>2314</v>
      </c>
      <c r="P1903" s="96" t="s">
        <v>1609</v>
      </c>
      <c r="Q1903" s="96" t="s">
        <v>1675</v>
      </c>
      <c r="R1903" s="96" t="s">
        <v>1591</v>
      </c>
    </row>
    <row r="1904" ht="14.25" customHeight="1">
      <c r="A1904" s="96" t="s">
        <v>6186</v>
      </c>
      <c r="D1904" s="96" t="s">
        <v>1350</v>
      </c>
      <c r="E1904" s="96" t="s">
        <v>1561</v>
      </c>
      <c r="F1904" s="96">
        <v>2030.0</v>
      </c>
      <c r="J1904" s="96" t="s">
        <v>1147</v>
      </c>
      <c r="L1904" s="96" t="s">
        <v>1562</v>
      </c>
      <c r="M1904" s="96" t="s">
        <v>1147</v>
      </c>
      <c r="O1904" s="96" t="s">
        <v>1703</v>
      </c>
      <c r="P1904" s="96" t="s">
        <v>1564</v>
      </c>
      <c r="Q1904" s="96" t="s">
        <v>2352</v>
      </c>
      <c r="R1904" s="96" t="s">
        <v>1699</v>
      </c>
      <c r="S1904" s="96" t="s">
        <v>6187</v>
      </c>
      <c r="T1904" s="96" t="s">
        <v>1568</v>
      </c>
    </row>
    <row r="1905" ht="14.25" customHeight="1">
      <c r="A1905" s="96" t="s">
        <v>6188</v>
      </c>
      <c r="D1905" s="96" t="s">
        <v>1350</v>
      </c>
      <c r="E1905" s="96" t="s">
        <v>1561</v>
      </c>
      <c r="F1905" s="96">
        <v>2030.0</v>
      </c>
      <c r="J1905" s="96" t="s">
        <v>1147</v>
      </c>
      <c r="L1905" s="96" t="s">
        <v>1562</v>
      </c>
      <c r="M1905" s="96" t="s">
        <v>1147</v>
      </c>
      <c r="O1905" s="96" t="s">
        <v>1713</v>
      </c>
      <c r="P1905" s="96" t="s">
        <v>1564</v>
      </c>
      <c r="Q1905" s="96" t="s">
        <v>1580</v>
      </c>
      <c r="R1905" s="96" t="s">
        <v>1787</v>
      </c>
      <c r="S1905" s="96" t="s">
        <v>6189</v>
      </c>
      <c r="T1905" s="96" t="s">
        <v>1568</v>
      </c>
    </row>
    <row r="1906" ht="14.25" customHeight="1">
      <c r="A1906" s="96" t="s">
        <v>6190</v>
      </c>
      <c r="D1906" s="96" t="s">
        <v>1350</v>
      </c>
      <c r="E1906" s="96" t="s">
        <v>1561</v>
      </c>
      <c r="F1906" s="96">
        <v>2030.0</v>
      </c>
      <c r="G1906" s="96" t="s">
        <v>1350</v>
      </c>
      <c r="H1906" s="96" t="s">
        <v>1561</v>
      </c>
      <c r="I1906" s="96">
        <v>2045.0</v>
      </c>
      <c r="J1906" s="96" t="s">
        <v>1351</v>
      </c>
      <c r="K1906" s="96">
        <v>2045.0</v>
      </c>
      <c r="L1906" s="96" t="s">
        <v>1562</v>
      </c>
      <c r="M1906" s="96" t="s">
        <v>1147</v>
      </c>
      <c r="O1906" s="96" t="s">
        <v>1584</v>
      </c>
      <c r="P1906" s="96" t="s">
        <v>1564</v>
      </c>
      <c r="Q1906" s="96" t="s">
        <v>1585</v>
      </c>
      <c r="R1906" s="96" t="s">
        <v>1581</v>
      </c>
      <c r="S1906" s="96" t="s">
        <v>6191</v>
      </c>
      <c r="T1906" s="96" t="s">
        <v>1568</v>
      </c>
    </row>
    <row r="1907" ht="14.25" customHeight="1">
      <c r="A1907" s="96" t="s">
        <v>6192</v>
      </c>
      <c r="D1907" s="96" t="s">
        <v>1350</v>
      </c>
      <c r="E1907" s="96" t="s">
        <v>1561</v>
      </c>
      <c r="F1907" s="96">
        <v>2030.0</v>
      </c>
      <c r="J1907" s="96" t="s">
        <v>1147</v>
      </c>
      <c r="L1907" s="96" t="s">
        <v>1562</v>
      </c>
      <c r="M1907" s="96" t="s">
        <v>1147</v>
      </c>
      <c r="O1907" s="96" t="s">
        <v>1901</v>
      </c>
      <c r="P1907" s="96" t="s">
        <v>1564</v>
      </c>
      <c r="Q1907" s="96" t="s">
        <v>1580</v>
      </c>
      <c r="R1907" s="96" t="s">
        <v>1644</v>
      </c>
      <c r="S1907" s="96" t="s">
        <v>6193</v>
      </c>
      <c r="T1907" s="96" t="s">
        <v>1568</v>
      </c>
    </row>
    <row r="1908" ht="14.25" customHeight="1">
      <c r="A1908" s="96" t="s">
        <v>6194</v>
      </c>
      <c r="D1908" s="96" t="s">
        <v>1350</v>
      </c>
      <c r="E1908" s="96" t="s">
        <v>1561</v>
      </c>
      <c r="F1908" s="96" t="s">
        <v>3187</v>
      </c>
      <c r="J1908" s="96" t="s">
        <v>1351</v>
      </c>
      <c r="L1908" s="96" t="s">
        <v>41</v>
      </c>
      <c r="M1908" s="96" t="s">
        <v>1147</v>
      </c>
      <c r="O1908" s="96" t="s">
        <v>1797</v>
      </c>
      <c r="P1908" s="96" t="s">
        <v>1564</v>
      </c>
      <c r="Q1908" s="96" t="s">
        <v>1820</v>
      </c>
      <c r="R1908" s="96" t="s">
        <v>1986</v>
      </c>
      <c r="S1908" s="96" t="s">
        <v>6195</v>
      </c>
      <c r="T1908" s="96" t="s">
        <v>1568</v>
      </c>
    </row>
    <row r="1909" ht="14.25" customHeight="1">
      <c r="A1909" s="96" t="s">
        <v>6196</v>
      </c>
      <c r="B1909" s="96" t="s">
        <v>6197</v>
      </c>
      <c r="C1909" s="96" t="s">
        <v>6198</v>
      </c>
      <c r="D1909" s="96" t="s">
        <v>1350</v>
      </c>
      <c r="E1909" s="96" t="s">
        <v>1561</v>
      </c>
      <c r="F1909" s="96" t="s">
        <v>6199</v>
      </c>
      <c r="J1909" s="96" t="s">
        <v>1147</v>
      </c>
      <c r="L1909" s="96" t="s">
        <v>41</v>
      </c>
      <c r="M1909" s="96" t="s">
        <v>1147</v>
      </c>
      <c r="O1909" s="96" t="s">
        <v>1717</v>
      </c>
      <c r="P1909" s="96" t="s">
        <v>1609</v>
      </c>
      <c r="Q1909" s="96" t="s">
        <v>2015</v>
      </c>
      <c r="R1909" s="96" t="s">
        <v>1793</v>
      </c>
      <c r="S1909" s="96" t="s">
        <v>6200</v>
      </c>
      <c r="T1909" s="96" t="s">
        <v>1568</v>
      </c>
    </row>
    <row r="1910" ht="14.25" customHeight="1">
      <c r="A1910" s="96" t="s">
        <v>6201</v>
      </c>
      <c r="D1910" s="96" t="s">
        <v>1350</v>
      </c>
      <c r="E1910" s="96" t="s">
        <v>1561</v>
      </c>
      <c r="F1910" s="96">
        <v>2030.0</v>
      </c>
      <c r="J1910" s="96" t="s">
        <v>1147</v>
      </c>
      <c r="L1910" s="96" t="s">
        <v>1562</v>
      </c>
      <c r="M1910" s="96" t="s">
        <v>1147</v>
      </c>
      <c r="O1910" s="96" t="s">
        <v>1578</v>
      </c>
      <c r="P1910" s="96" t="s">
        <v>1579</v>
      </c>
      <c r="Q1910" s="96" t="s">
        <v>1610</v>
      </c>
      <c r="R1910" s="96" t="s">
        <v>1805</v>
      </c>
      <c r="S1910" s="96" t="s">
        <v>6202</v>
      </c>
      <c r="T1910" s="96" t="s">
        <v>1568</v>
      </c>
    </row>
    <row r="1911" ht="14.25" customHeight="1">
      <c r="A1911" s="96" t="s">
        <v>6203</v>
      </c>
      <c r="D1911" s="96" t="s">
        <v>1355</v>
      </c>
      <c r="J1911" s="96" t="s">
        <v>1351</v>
      </c>
      <c r="L1911" s="96" t="s">
        <v>41</v>
      </c>
      <c r="M1911" s="96" t="s">
        <v>1351</v>
      </c>
      <c r="N1911" s="96" t="s">
        <v>1707</v>
      </c>
      <c r="O1911" s="96" t="s">
        <v>1578</v>
      </c>
      <c r="P1911" s="96" t="s">
        <v>1579</v>
      </c>
      <c r="Q1911" s="96" t="s">
        <v>1580</v>
      </c>
      <c r="R1911" s="96" t="s">
        <v>1707</v>
      </c>
    </row>
    <row r="1912" ht="14.25" customHeight="1">
      <c r="A1912" s="96" t="s">
        <v>6204</v>
      </c>
      <c r="D1912" s="96" t="s">
        <v>1355</v>
      </c>
      <c r="J1912" s="96" t="s">
        <v>1351</v>
      </c>
      <c r="L1912" s="96" t="s">
        <v>41</v>
      </c>
      <c r="M1912" s="96" t="s">
        <v>1147</v>
      </c>
      <c r="O1912" s="96" t="s">
        <v>1584</v>
      </c>
      <c r="P1912" s="96" t="s">
        <v>1564</v>
      </c>
      <c r="Q1912" s="96" t="s">
        <v>1580</v>
      </c>
      <c r="R1912" s="96" t="s">
        <v>1699</v>
      </c>
    </row>
    <row r="1913" ht="14.25" customHeight="1">
      <c r="A1913" s="96" t="s">
        <v>6205</v>
      </c>
      <c r="B1913" s="96" t="s">
        <v>6206</v>
      </c>
      <c r="C1913" s="96" t="s">
        <v>6207</v>
      </c>
      <c r="D1913" s="96" t="s">
        <v>1350</v>
      </c>
      <c r="E1913" s="96" t="s">
        <v>1721</v>
      </c>
      <c r="F1913" s="96">
        <v>2030.0</v>
      </c>
      <c r="J1913" s="96" t="s">
        <v>1351</v>
      </c>
      <c r="L1913" s="96" t="s">
        <v>41</v>
      </c>
      <c r="M1913" s="96" t="s">
        <v>1351</v>
      </c>
      <c r="N1913" s="96" t="s">
        <v>1589</v>
      </c>
      <c r="O1913" s="96" t="s">
        <v>1717</v>
      </c>
      <c r="P1913" s="96" t="s">
        <v>1609</v>
      </c>
      <c r="Q1913" s="96" t="s">
        <v>1565</v>
      </c>
      <c r="R1913" s="96" t="s">
        <v>6208</v>
      </c>
      <c r="S1913" s="96" t="s">
        <v>6209</v>
      </c>
      <c r="T1913" s="96" t="s">
        <v>1725</v>
      </c>
    </row>
    <row r="1914" ht="14.25" customHeight="1">
      <c r="A1914" s="96" t="s">
        <v>6210</v>
      </c>
      <c r="B1914" s="96" t="s">
        <v>6211</v>
      </c>
      <c r="C1914" s="96" t="s">
        <v>6212</v>
      </c>
      <c r="D1914" s="96" t="s">
        <v>1350</v>
      </c>
      <c r="E1914" s="96" t="s">
        <v>1561</v>
      </c>
      <c r="F1914" s="96">
        <v>2030.0</v>
      </c>
      <c r="G1914" s="96" t="s">
        <v>1350</v>
      </c>
      <c r="H1914" s="96" t="s">
        <v>1561</v>
      </c>
      <c r="I1914" s="96">
        <v>2040.0</v>
      </c>
      <c r="J1914" s="96" t="s">
        <v>1351</v>
      </c>
      <c r="K1914" s="96">
        <v>2040.0</v>
      </c>
      <c r="L1914" s="96" t="s">
        <v>41</v>
      </c>
      <c r="M1914" s="96" t="s">
        <v>1351</v>
      </c>
      <c r="N1914" s="96" t="s">
        <v>1924</v>
      </c>
      <c r="O1914" s="96" t="s">
        <v>1584</v>
      </c>
      <c r="P1914" s="96" t="s">
        <v>1564</v>
      </c>
      <c r="Q1914" s="96" t="s">
        <v>1565</v>
      </c>
      <c r="R1914" s="96" t="s">
        <v>1621</v>
      </c>
      <c r="S1914" s="96" t="s">
        <v>6213</v>
      </c>
      <c r="T1914" s="96" t="s">
        <v>1568</v>
      </c>
    </row>
    <row r="1915" ht="14.25" customHeight="1">
      <c r="A1915" s="96" t="s">
        <v>6214</v>
      </c>
      <c r="C1915" s="96" t="s">
        <v>6215</v>
      </c>
      <c r="D1915" s="96" t="s">
        <v>1355</v>
      </c>
      <c r="J1915" s="96" t="s">
        <v>1147</v>
      </c>
      <c r="L1915" s="96" t="s">
        <v>41</v>
      </c>
      <c r="M1915" s="96" t="s">
        <v>1147</v>
      </c>
      <c r="O1915" s="96" t="s">
        <v>1829</v>
      </c>
      <c r="P1915" s="96" t="s">
        <v>1564</v>
      </c>
      <c r="Q1915" s="96" t="s">
        <v>1590</v>
      </c>
      <c r="R1915" s="96" t="s">
        <v>1566</v>
      </c>
    </row>
    <row r="1916" ht="14.25" customHeight="1">
      <c r="A1916" s="96" t="s">
        <v>6216</v>
      </c>
      <c r="D1916" s="96" t="s">
        <v>1355</v>
      </c>
      <c r="J1916" s="96" t="s">
        <v>1147</v>
      </c>
      <c r="L1916" s="96" t="s">
        <v>41</v>
      </c>
      <c r="M1916" s="96" t="s">
        <v>1147</v>
      </c>
      <c r="O1916" s="96" t="s">
        <v>1647</v>
      </c>
      <c r="P1916" s="96" t="s">
        <v>1564</v>
      </c>
      <c r="Q1916" s="96" t="s">
        <v>1580</v>
      </c>
      <c r="R1916" s="96" t="s">
        <v>1644</v>
      </c>
    </row>
    <row r="1917" ht="14.25" customHeight="1">
      <c r="A1917" s="96" t="s">
        <v>6217</v>
      </c>
      <c r="B1917" s="96" t="s">
        <v>6218</v>
      </c>
      <c r="C1917" s="96" t="s">
        <v>6219</v>
      </c>
      <c r="D1917" s="96" t="s">
        <v>1350</v>
      </c>
      <c r="E1917" s="96" t="s">
        <v>1561</v>
      </c>
      <c r="F1917" s="96">
        <v>2030.0</v>
      </c>
      <c r="G1917" s="96" t="s">
        <v>1350</v>
      </c>
      <c r="H1917" s="96" t="s">
        <v>1561</v>
      </c>
      <c r="I1917" s="96">
        <v>2040.0</v>
      </c>
      <c r="J1917" s="96" t="s">
        <v>1351</v>
      </c>
      <c r="K1917" s="96">
        <v>2040.0</v>
      </c>
      <c r="L1917" s="96" t="s">
        <v>41</v>
      </c>
      <c r="M1917" s="96" t="s">
        <v>1351</v>
      </c>
      <c r="N1917" s="96" t="s">
        <v>1740</v>
      </c>
      <c r="O1917" s="96" t="s">
        <v>1584</v>
      </c>
      <c r="P1917" s="96" t="s">
        <v>1564</v>
      </c>
      <c r="Q1917" s="96" t="s">
        <v>1652</v>
      </c>
      <c r="R1917" s="96" t="s">
        <v>1699</v>
      </c>
      <c r="S1917" s="96" t="s">
        <v>6220</v>
      </c>
      <c r="T1917" s="96" t="s">
        <v>1568</v>
      </c>
    </row>
    <row r="1918" ht="14.25" customHeight="1">
      <c r="A1918" s="96" t="s">
        <v>6221</v>
      </c>
      <c r="D1918" s="96" t="s">
        <v>1350</v>
      </c>
      <c r="E1918" s="96" t="s">
        <v>1561</v>
      </c>
      <c r="F1918" s="96">
        <v>2030.0</v>
      </c>
      <c r="J1918" s="96" t="s">
        <v>1147</v>
      </c>
      <c r="L1918" s="96" t="s">
        <v>1562</v>
      </c>
      <c r="M1918" s="96" t="s">
        <v>1147</v>
      </c>
      <c r="O1918" s="96" t="s">
        <v>1584</v>
      </c>
      <c r="P1918" s="96" t="s">
        <v>1564</v>
      </c>
      <c r="Q1918" s="96" t="s">
        <v>1610</v>
      </c>
      <c r="R1918" s="96" t="s">
        <v>1581</v>
      </c>
      <c r="S1918" s="96" t="s">
        <v>6222</v>
      </c>
      <c r="T1918" s="96" t="s">
        <v>1568</v>
      </c>
    </row>
    <row r="1919" ht="14.25" customHeight="1">
      <c r="A1919" s="96" t="s">
        <v>6223</v>
      </c>
      <c r="D1919" s="96" t="s">
        <v>1350</v>
      </c>
      <c r="E1919" s="96" t="s">
        <v>1561</v>
      </c>
      <c r="F1919" s="96">
        <v>2030.0</v>
      </c>
      <c r="J1919" s="96" t="s">
        <v>1147</v>
      </c>
      <c r="L1919" s="96" t="s">
        <v>1562</v>
      </c>
      <c r="M1919" s="96" t="s">
        <v>1147</v>
      </c>
      <c r="O1919" s="96" t="s">
        <v>4713</v>
      </c>
      <c r="P1919" s="96" t="s">
        <v>1609</v>
      </c>
      <c r="Q1919" s="96" t="s">
        <v>1580</v>
      </c>
      <c r="R1919" s="96" t="s">
        <v>1637</v>
      </c>
      <c r="S1919" s="96" t="s">
        <v>6224</v>
      </c>
    </row>
    <row r="1920" ht="14.25" customHeight="1">
      <c r="A1920" s="96" t="s">
        <v>6225</v>
      </c>
      <c r="D1920" s="96" t="s">
        <v>1355</v>
      </c>
      <c r="J1920" s="96" t="s">
        <v>1351</v>
      </c>
      <c r="L1920" s="96" t="s">
        <v>41</v>
      </c>
      <c r="M1920" s="96" t="s">
        <v>1147</v>
      </c>
      <c r="O1920" s="96" t="s">
        <v>1614</v>
      </c>
      <c r="P1920" s="96" t="s">
        <v>1609</v>
      </c>
      <c r="Q1920" s="96" t="s">
        <v>1593</v>
      </c>
      <c r="R1920" s="96" t="s">
        <v>1644</v>
      </c>
    </row>
    <row r="1921" ht="14.25" customHeight="1">
      <c r="A1921" s="96" t="s">
        <v>6226</v>
      </c>
      <c r="D1921" s="96" t="s">
        <v>1350</v>
      </c>
      <c r="E1921" s="96" t="s">
        <v>1561</v>
      </c>
      <c r="F1921" s="96">
        <v>2026.0</v>
      </c>
      <c r="J1921" s="96" t="s">
        <v>1147</v>
      </c>
      <c r="L1921" s="96" t="s">
        <v>41</v>
      </c>
      <c r="M1921" s="96" t="s">
        <v>1351</v>
      </c>
      <c r="N1921" s="96" t="s">
        <v>2023</v>
      </c>
      <c r="O1921" s="96" t="s">
        <v>1829</v>
      </c>
      <c r="P1921" s="96" t="s">
        <v>1564</v>
      </c>
      <c r="Q1921" s="96" t="s">
        <v>1675</v>
      </c>
      <c r="R1921" s="96" t="s">
        <v>1690</v>
      </c>
      <c r="S1921" s="96" t="s">
        <v>6227</v>
      </c>
      <c r="T1921" s="96" t="s">
        <v>1568</v>
      </c>
    </row>
    <row r="1922" ht="14.25" customHeight="1">
      <c r="A1922" s="96" t="s">
        <v>6228</v>
      </c>
      <c r="B1922" s="96" t="s">
        <v>6229</v>
      </c>
      <c r="C1922" s="96" t="s">
        <v>6230</v>
      </c>
      <c r="D1922" s="96" t="s">
        <v>1350</v>
      </c>
      <c r="E1922" s="96" t="s">
        <v>1561</v>
      </c>
      <c r="F1922" s="96">
        <v>2030.0</v>
      </c>
      <c r="J1922" s="96" t="s">
        <v>1351</v>
      </c>
      <c r="L1922" s="96" t="s">
        <v>1629</v>
      </c>
      <c r="M1922" s="96" t="s">
        <v>1351</v>
      </c>
      <c r="N1922" s="96" t="s">
        <v>1619</v>
      </c>
      <c r="O1922" s="96" t="s">
        <v>2054</v>
      </c>
      <c r="P1922" s="96" t="s">
        <v>1579</v>
      </c>
      <c r="Q1922" s="96" t="s">
        <v>1630</v>
      </c>
      <c r="R1922" s="96" t="s">
        <v>1699</v>
      </c>
      <c r="S1922" s="96" t="s">
        <v>6231</v>
      </c>
      <c r="T1922" s="96" t="s">
        <v>1568</v>
      </c>
      <c r="U1922" s="96" t="s">
        <v>3305</v>
      </c>
    </row>
    <row r="1923" ht="14.25" customHeight="1">
      <c r="A1923" s="96" t="s">
        <v>6232</v>
      </c>
      <c r="D1923" s="96" t="s">
        <v>1350</v>
      </c>
      <c r="E1923" s="96" t="s">
        <v>1561</v>
      </c>
      <c r="F1923" s="96">
        <v>2030.0</v>
      </c>
      <c r="J1923" s="96" t="s">
        <v>1147</v>
      </c>
      <c r="L1923" s="96" t="s">
        <v>1562</v>
      </c>
      <c r="M1923" s="96" t="s">
        <v>1147</v>
      </c>
      <c r="O1923" s="96" t="s">
        <v>1620</v>
      </c>
      <c r="P1923" s="96" t="s">
        <v>1564</v>
      </c>
      <c r="Q1923" s="96" t="s">
        <v>1765</v>
      </c>
      <c r="R1923" s="96" t="s">
        <v>1676</v>
      </c>
      <c r="S1923" s="96" t="s">
        <v>6233</v>
      </c>
      <c r="T1923" s="96" t="s">
        <v>1568</v>
      </c>
    </row>
    <row r="1924" ht="14.25" customHeight="1">
      <c r="A1924" s="96" t="s">
        <v>6234</v>
      </c>
      <c r="D1924" s="96" t="s">
        <v>1355</v>
      </c>
      <c r="J1924" s="96" t="s">
        <v>1351</v>
      </c>
      <c r="L1924" s="96" t="s">
        <v>41</v>
      </c>
      <c r="M1924" s="96" t="s">
        <v>1351</v>
      </c>
      <c r="N1924" s="96" t="s">
        <v>1656</v>
      </c>
      <c r="O1924" s="96" t="s">
        <v>1620</v>
      </c>
      <c r="P1924" s="96" t="s">
        <v>1564</v>
      </c>
      <c r="Q1924" s="96" t="s">
        <v>1636</v>
      </c>
      <c r="R1924" s="96" t="s">
        <v>1656</v>
      </c>
    </row>
    <row r="1925" ht="14.25" customHeight="1">
      <c r="A1925" s="96" t="s">
        <v>6235</v>
      </c>
      <c r="C1925" s="96" t="s">
        <v>6236</v>
      </c>
      <c r="D1925" s="96" t="s">
        <v>1355</v>
      </c>
      <c r="J1925" s="96" t="s">
        <v>1351</v>
      </c>
      <c r="L1925" s="96" t="s">
        <v>41</v>
      </c>
      <c r="M1925" s="96" t="s">
        <v>1351</v>
      </c>
      <c r="N1925" s="96" t="s">
        <v>1623</v>
      </c>
      <c r="O1925" s="96" t="s">
        <v>1672</v>
      </c>
      <c r="P1925" s="96" t="s">
        <v>1564</v>
      </c>
      <c r="Q1925" s="96" t="s">
        <v>1639</v>
      </c>
      <c r="R1925" s="96" t="s">
        <v>1623</v>
      </c>
    </row>
    <row r="1926" ht="14.25" customHeight="1">
      <c r="A1926" s="96" t="s">
        <v>6237</v>
      </c>
      <c r="D1926" s="96" t="s">
        <v>1350</v>
      </c>
      <c r="E1926" s="96" t="s">
        <v>1561</v>
      </c>
      <c r="F1926" s="96">
        <v>2030.0</v>
      </c>
      <c r="J1926" s="96" t="s">
        <v>1147</v>
      </c>
      <c r="L1926" s="96" t="s">
        <v>1562</v>
      </c>
      <c r="M1926" s="96" t="s">
        <v>1147</v>
      </c>
      <c r="O1926" s="96" t="s">
        <v>1620</v>
      </c>
      <c r="P1926" s="96" t="s">
        <v>1564</v>
      </c>
      <c r="Q1926" s="96" t="s">
        <v>1590</v>
      </c>
      <c r="R1926" s="96" t="s">
        <v>1637</v>
      </c>
      <c r="S1926" s="96" t="s">
        <v>6238</v>
      </c>
      <c r="T1926" s="96" t="s">
        <v>1568</v>
      </c>
    </row>
    <row r="1927" ht="14.25" customHeight="1">
      <c r="A1927" s="96" t="s">
        <v>6239</v>
      </c>
      <c r="D1927" s="96" t="s">
        <v>1350</v>
      </c>
      <c r="E1927" s="96" t="s">
        <v>1561</v>
      </c>
      <c r="F1927" s="96">
        <v>2030.0</v>
      </c>
      <c r="J1927" s="96" t="s">
        <v>1147</v>
      </c>
      <c r="L1927" s="96" t="s">
        <v>1562</v>
      </c>
      <c r="M1927" s="96" t="s">
        <v>1147</v>
      </c>
      <c r="O1927" s="96" t="s">
        <v>1925</v>
      </c>
      <c r="P1927" s="96" t="s">
        <v>1728</v>
      </c>
      <c r="Q1927" s="96" t="s">
        <v>1580</v>
      </c>
      <c r="R1927" s="96" t="s">
        <v>1926</v>
      </c>
      <c r="S1927" s="96" t="s">
        <v>6240</v>
      </c>
      <c r="T1927" s="96" t="s">
        <v>1568</v>
      </c>
    </row>
    <row r="1928" ht="14.25" customHeight="1">
      <c r="A1928" s="96" t="s">
        <v>6241</v>
      </c>
      <c r="B1928" s="96" t="s">
        <v>6242</v>
      </c>
      <c r="C1928" s="96" t="s">
        <v>6243</v>
      </c>
      <c r="D1928" s="96" t="s">
        <v>1350</v>
      </c>
      <c r="E1928" s="96" t="s">
        <v>1721</v>
      </c>
      <c r="F1928" s="96">
        <v>2030.0</v>
      </c>
      <c r="J1928" s="96" t="s">
        <v>1351</v>
      </c>
      <c r="L1928" s="96" t="s">
        <v>41</v>
      </c>
      <c r="M1928" s="96" t="s">
        <v>1351</v>
      </c>
      <c r="N1928" s="96" t="s">
        <v>1707</v>
      </c>
      <c r="O1928" s="96" t="s">
        <v>1845</v>
      </c>
      <c r="P1928" s="96" t="s">
        <v>1564</v>
      </c>
      <c r="Q1928" s="96" t="s">
        <v>2479</v>
      </c>
      <c r="R1928" s="96" t="s">
        <v>1746</v>
      </c>
      <c r="S1928" s="96" t="s">
        <v>6244</v>
      </c>
      <c r="T1928" s="96" t="s">
        <v>1725</v>
      </c>
    </row>
    <row r="1929" ht="14.25" customHeight="1">
      <c r="A1929" s="96" t="s">
        <v>6245</v>
      </c>
      <c r="B1929" s="96" t="s">
        <v>6246</v>
      </c>
      <c r="C1929" s="96" t="s">
        <v>6247</v>
      </c>
      <c r="D1929" s="96" t="s">
        <v>1355</v>
      </c>
      <c r="J1929" s="96" t="s">
        <v>1351</v>
      </c>
      <c r="L1929" s="96" t="s">
        <v>41</v>
      </c>
      <c r="M1929" s="96" t="s">
        <v>1147</v>
      </c>
      <c r="O1929" s="96" t="s">
        <v>1845</v>
      </c>
      <c r="P1929" s="96" t="s">
        <v>1564</v>
      </c>
      <c r="Q1929" s="96" t="s">
        <v>2352</v>
      </c>
      <c r="R1929" s="96" t="s">
        <v>1787</v>
      </c>
      <c r="U1929" s="96" t="s">
        <v>6248</v>
      </c>
    </row>
    <row r="1930" ht="14.25" customHeight="1">
      <c r="A1930" s="96" t="s">
        <v>6249</v>
      </c>
      <c r="C1930" s="96" t="s">
        <v>6250</v>
      </c>
      <c r="D1930" s="96" t="s">
        <v>1350</v>
      </c>
      <c r="E1930" s="96" t="s">
        <v>1561</v>
      </c>
      <c r="F1930" s="96">
        <v>2025.0</v>
      </c>
      <c r="J1930" s="96" t="s">
        <v>1147</v>
      </c>
      <c r="L1930" s="96" t="s">
        <v>41</v>
      </c>
      <c r="M1930" s="96" t="s">
        <v>1147</v>
      </c>
      <c r="O1930" s="96" t="s">
        <v>1845</v>
      </c>
      <c r="P1930" s="96" t="s">
        <v>1564</v>
      </c>
      <c r="Q1930" s="96" t="s">
        <v>1580</v>
      </c>
      <c r="R1930" s="96" t="s">
        <v>2098</v>
      </c>
      <c r="S1930" s="96" t="s">
        <v>6251</v>
      </c>
      <c r="T1930" s="96" t="s">
        <v>1568</v>
      </c>
    </row>
    <row r="1931" ht="14.25" customHeight="1">
      <c r="A1931" s="96" t="s">
        <v>6252</v>
      </c>
      <c r="C1931" s="96" t="s">
        <v>6253</v>
      </c>
      <c r="D1931" s="96" t="s">
        <v>1350</v>
      </c>
      <c r="E1931" s="96" t="s">
        <v>1561</v>
      </c>
      <c r="F1931" s="96">
        <v>2030.0</v>
      </c>
      <c r="J1931" s="96" t="s">
        <v>1147</v>
      </c>
      <c r="L1931" s="96" t="s">
        <v>41</v>
      </c>
      <c r="M1931" s="96" t="s">
        <v>1147</v>
      </c>
      <c r="O1931" s="96" t="s">
        <v>1845</v>
      </c>
      <c r="P1931" s="96" t="s">
        <v>1564</v>
      </c>
      <c r="Q1931" s="96" t="s">
        <v>1604</v>
      </c>
      <c r="R1931" s="96" t="s">
        <v>1644</v>
      </c>
      <c r="S1931" s="96" t="s">
        <v>6254</v>
      </c>
      <c r="T1931" s="96" t="s">
        <v>1568</v>
      </c>
    </row>
    <row r="1932" ht="14.25" customHeight="1">
      <c r="A1932" s="96" t="s">
        <v>6255</v>
      </c>
      <c r="B1932" s="96" t="s">
        <v>6256</v>
      </c>
      <c r="C1932" s="96" t="s">
        <v>6257</v>
      </c>
      <c r="D1932" s="96" t="s">
        <v>1350</v>
      </c>
      <c r="E1932" s="96" t="s">
        <v>1561</v>
      </c>
      <c r="F1932" s="96">
        <v>2030.0</v>
      </c>
      <c r="J1932" s="96" t="s">
        <v>1351</v>
      </c>
      <c r="L1932" s="96" t="s">
        <v>41</v>
      </c>
      <c r="M1932" s="96" t="s">
        <v>1351</v>
      </c>
      <c r="N1932" s="96" t="s">
        <v>1863</v>
      </c>
      <c r="O1932" s="96" t="s">
        <v>1845</v>
      </c>
      <c r="P1932" s="96" t="s">
        <v>1564</v>
      </c>
      <c r="Q1932" s="96" t="s">
        <v>2158</v>
      </c>
      <c r="R1932" s="96" t="s">
        <v>1589</v>
      </c>
      <c r="S1932" s="96" t="s">
        <v>6258</v>
      </c>
      <c r="T1932" s="96" t="s">
        <v>1568</v>
      </c>
      <c r="U1932" s="96" t="s">
        <v>6259</v>
      </c>
    </row>
    <row r="1933" ht="14.25" customHeight="1">
      <c r="A1933" s="96" t="s">
        <v>6260</v>
      </c>
      <c r="B1933" s="96" t="s">
        <v>6261</v>
      </c>
      <c r="C1933" s="96" t="s">
        <v>6262</v>
      </c>
      <c r="D1933" s="96" t="s">
        <v>1350</v>
      </c>
      <c r="E1933" s="96" t="s">
        <v>1561</v>
      </c>
      <c r="F1933" s="96">
        <v>2030.0</v>
      </c>
      <c r="G1933" s="96" t="s">
        <v>1350</v>
      </c>
      <c r="H1933" s="96" t="s">
        <v>1561</v>
      </c>
      <c r="I1933" s="96">
        <v>2040.0</v>
      </c>
      <c r="J1933" s="96" t="s">
        <v>1351</v>
      </c>
      <c r="K1933" s="96">
        <v>2040.0</v>
      </c>
      <c r="L1933" s="96" t="s">
        <v>41</v>
      </c>
      <c r="M1933" s="96" t="s">
        <v>1351</v>
      </c>
      <c r="N1933" s="96" t="s">
        <v>2363</v>
      </c>
      <c r="O1933" s="96" t="s">
        <v>1845</v>
      </c>
      <c r="P1933" s="96" t="s">
        <v>1564</v>
      </c>
      <c r="Q1933" s="96" t="s">
        <v>1604</v>
      </c>
      <c r="R1933" s="96" t="s">
        <v>1699</v>
      </c>
      <c r="S1933" s="96" t="s">
        <v>6263</v>
      </c>
      <c r="T1933" s="96" t="s">
        <v>1568</v>
      </c>
    </row>
    <row r="1934" ht="14.25" customHeight="1">
      <c r="A1934" s="96" t="s">
        <v>6264</v>
      </c>
      <c r="C1934" s="96" t="s">
        <v>6265</v>
      </c>
      <c r="D1934" s="96" t="s">
        <v>1355</v>
      </c>
      <c r="J1934" s="96" t="s">
        <v>1351</v>
      </c>
      <c r="L1934" s="96" t="s">
        <v>41</v>
      </c>
      <c r="M1934" s="96" t="s">
        <v>1351</v>
      </c>
      <c r="N1934" s="96" t="s">
        <v>1656</v>
      </c>
      <c r="O1934" s="96" t="s">
        <v>1845</v>
      </c>
      <c r="P1934" s="96" t="s">
        <v>1564</v>
      </c>
      <c r="Q1934" s="96" t="s">
        <v>1590</v>
      </c>
      <c r="R1934" s="96" t="s">
        <v>1656</v>
      </c>
    </row>
    <row r="1935" ht="14.25" customHeight="1">
      <c r="A1935" s="96" t="s">
        <v>6266</v>
      </c>
      <c r="D1935" s="96" t="s">
        <v>1355</v>
      </c>
      <c r="J1935" s="96" t="s">
        <v>1351</v>
      </c>
      <c r="L1935" s="96" t="s">
        <v>41</v>
      </c>
      <c r="M1935" s="96" t="s">
        <v>1351</v>
      </c>
      <c r="N1935" s="96" t="s">
        <v>1574</v>
      </c>
      <c r="O1935" s="96" t="s">
        <v>1614</v>
      </c>
      <c r="P1935" s="96" t="s">
        <v>1609</v>
      </c>
      <c r="Q1935" s="96" t="s">
        <v>1675</v>
      </c>
      <c r="R1935" s="96" t="s">
        <v>1574</v>
      </c>
    </row>
    <row r="1936" ht="14.25" customHeight="1">
      <c r="A1936" s="96" t="s">
        <v>6267</v>
      </c>
      <c r="D1936" s="96" t="s">
        <v>1355</v>
      </c>
      <c r="J1936" s="96" t="s">
        <v>1147</v>
      </c>
      <c r="L1936" s="96" t="s">
        <v>41</v>
      </c>
      <c r="M1936" s="96" t="s">
        <v>1147</v>
      </c>
      <c r="O1936" s="96" t="s">
        <v>1578</v>
      </c>
      <c r="P1936" s="96" t="s">
        <v>1579</v>
      </c>
      <c r="Q1936" s="96" t="s">
        <v>1610</v>
      </c>
      <c r="R1936" s="96" t="s">
        <v>1597</v>
      </c>
    </row>
    <row r="1937" ht="14.25" customHeight="1">
      <c r="A1937" s="96" t="s">
        <v>6268</v>
      </c>
      <c r="D1937" s="96" t="s">
        <v>1350</v>
      </c>
      <c r="E1937" s="96" t="s">
        <v>1561</v>
      </c>
      <c r="F1937" s="96">
        <v>2030.0</v>
      </c>
      <c r="J1937" s="96" t="s">
        <v>1147</v>
      </c>
      <c r="L1937" s="96" t="s">
        <v>1629</v>
      </c>
      <c r="M1937" s="96" t="s">
        <v>1147</v>
      </c>
      <c r="O1937" s="96" t="s">
        <v>1647</v>
      </c>
      <c r="P1937" s="96" t="s">
        <v>1564</v>
      </c>
      <c r="Q1937" s="96" t="s">
        <v>1630</v>
      </c>
      <c r="R1937" s="96" t="s">
        <v>1589</v>
      </c>
      <c r="S1937" s="96" t="s">
        <v>6269</v>
      </c>
      <c r="T1937" s="96" t="s">
        <v>1568</v>
      </c>
    </row>
    <row r="1938" ht="14.25" customHeight="1">
      <c r="A1938" s="96" t="s">
        <v>6270</v>
      </c>
      <c r="D1938" s="96" t="s">
        <v>1355</v>
      </c>
      <c r="J1938" s="96" t="s">
        <v>1351</v>
      </c>
      <c r="L1938" s="96" t="s">
        <v>41</v>
      </c>
      <c r="M1938" s="96" t="s">
        <v>1351</v>
      </c>
      <c r="N1938" s="96" t="s">
        <v>1656</v>
      </c>
      <c r="O1938" s="96" t="s">
        <v>1703</v>
      </c>
      <c r="P1938" s="96" t="s">
        <v>1564</v>
      </c>
      <c r="Q1938" s="96" t="s">
        <v>1610</v>
      </c>
      <c r="R1938" s="96" t="s">
        <v>1656</v>
      </c>
    </row>
    <row r="1939" ht="14.25" customHeight="1">
      <c r="A1939" s="96" t="s">
        <v>6271</v>
      </c>
      <c r="B1939" s="96" t="s">
        <v>6272</v>
      </c>
      <c r="C1939" s="96" t="s">
        <v>6273</v>
      </c>
      <c r="D1939" s="96" t="s">
        <v>1355</v>
      </c>
      <c r="J1939" s="96" t="s">
        <v>1351</v>
      </c>
      <c r="L1939" s="96" t="s">
        <v>41</v>
      </c>
      <c r="M1939" s="96" t="s">
        <v>1351</v>
      </c>
      <c r="N1939" s="96" t="s">
        <v>1841</v>
      </c>
      <c r="O1939" s="96" t="s">
        <v>1584</v>
      </c>
      <c r="P1939" s="96" t="s">
        <v>1564</v>
      </c>
      <c r="Q1939" s="96" t="s">
        <v>1590</v>
      </c>
      <c r="R1939" s="96" t="s">
        <v>1841</v>
      </c>
    </row>
    <row r="1940" ht="14.25" customHeight="1">
      <c r="A1940" s="96" t="s">
        <v>6274</v>
      </c>
      <c r="B1940" s="96" t="s">
        <v>6275</v>
      </c>
      <c r="C1940" s="96" t="s">
        <v>6276</v>
      </c>
      <c r="D1940" s="96" t="s">
        <v>1355</v>
      </c>
      <c r="J1940" s="96" t="s">
        <v>1147</v>
      </c>
      <c r="L1940" s="96" t="s">
        <v>41</v>
      </c>
      <c r="M1940" s="96" t="s">
        <v>1147</v>
      </c>
      <c r="O1940" s="96" t="s">
        <v>1578</v>
      </c>
      <c r="P1940" s="96" t="s">
        <v>1579</v>
      </c>
      <c r="Q1940" s="96" t="s">
        <v>1804</v>
      </c>
      <c r="R1940" s="96" t="s">
        <v>1644</v>
      </c>
    </row>
    <row r="1941" ht="14.25" customHeight="1">
      <c r="A1941" s="96" t="s">
        <v>6277</v>
      </c>
      <c r="B1941" s="96" t="s">
        <v>6278</v>
      </c>
      <c r="D1941" s="96" t="s">
        <v>1350</v>
      </c>
      <c r="E1941" s="96" t="s">
        <v>1561</v>
      </c>
      <c r="F1941" s="96">
        <v>2030.0</v>
      </c>
      <c r="J1941" s="96" t="s">
        <v>1351</v>
      </c>
      <c r="L1941" s="96" t="s">
        <v>41</v>
      </c>
      <c r="M1941" s="96" t="s">
        <v>1351</v>
      </c>
      <c r="N1941" s="96" t="s">
        <v>2321</v>
      </c>
      <c r="O1941" s="96" t="s">
        <v>1893</v>
      </c>
      <c r="P1941" s="96" t="s">
        <v>1603</v>
      </c>
      <c r="Q1941" s="96" t="s">
        <v>1652</v>
      </c>
      <c r="R1941" s="96" t="s">
        <v>1890</v>
      </c>
      <c r="S1941" s="96" t="s">
        <v>6279</v>
      </c>
      <c r="T1941" s="96" t="s">
        <v>1568</v>
      </c>
    </row>
    <row r="1942" ht="14.25" customHeight="1">
      <c r="A1942" s="96" t="s">
        <v>6280</v>
      </c>
      <c r="D1942" s="96" t="s">
        <v>1355</v>
      </c>
      <c r="J1942" s="96" t="s">
        <v>1147</v>
      </c>
      <c r="L1942" s="96" t="s">
        <v>41</v>
      </c>
      <c r="M1942" s="96" t="s">
        <v>1147</v>
      </c>
      <c r="O1942" s="96" t="s">
        <v>1845</v>
      </c>
      <c r="P1942" s="96" t="s">
        <v>1564</v>
      </c>
      <c r="Q1942" s="96" t="s">
        <v>1590</v>
      </c>
      <c r="R1942" s="96" t="s">
        <v>1637</v>
      </c>
    </row>
    <row r="1943" ht="14.25" customHeight="1">
      <c r="A1943" s="96" t="s">
        <v>6281</v>
      </c>
      <c r="C1943" s="96" t="s">
        <v>6282</v>
      </c>
      <c r="D1943" s="96" t="s">
        <v>1355</v>
      </c>
      <c r="J1943" s="96" t="s">
        <v>1147</v>
      </c>
      <c r="L1943" s="96" t="s">
        <v>41</v>
      </c>
      <c r="M1943" s="96" t="s">
        <v>1147</v>
      </c>
      <c r="O1943" s="96" t="s">
        <v>1845</v>
      </c>
      <c r="P1943" s="96" t="s">
        <v>1564</v>
      </c>
      <c r="Q1943" s="96" t="s">
        <v>1754</v>
      </c>
      <c r="R1943" s="96" t="s">
        <v>1581</v>
      </c>
    </row>
    <row r="1944" ht="14.25" customHeight="1">
      <c r="A1944" s="96" t="s">
        <v>6283</v>
      </c>
      <c r="D1944" s="96" t="s">
        <v>1350</v>
      </c>
      <c r="E1944" s="96" t="s">
        <v>1561</v>
      </c>
      <c r="F1944" s="96">
        <v>2030.0</v>
      </c>
      <c r="G1944" s="96" t="s">
        <v>1350</v>
      </c>
      <c r="H1944" s="96" t="s">
        <v>1561</v>
      </c>
      <c r="I1944" s="96">
        <v>2050.0</v>
      </c>
      <c r="J1944" s="96" t="s">
        <v>1351</v>
      </c>
      <c r="K1944" s="96">
        <v>2050.0</v>
      </c>
      <c r="L1944" s="96" t="s">
        <v>1562</v>
      </c>
      <c r="M1944" s="96" t="s">
        <v>1147</v>
      </c>
      <c r="O1944" s="96" t="s">
        <v>1845</v>
      </c>
      <c r="P1944" s="96" t="s">
        <v>1564</v>
      </c>
      <c r="Q1944" s="96" t="s">
        <v>1580</v>
      </c>
      <c r="R1944" s="96" t="s">
        <v>1586</v>
      </c>
      <c r="S1944" s="96" t="s">
        <v>6284</v>
      </c>
      <c r="T1944" s="96" t="s">
        <v>1568</v>
      </c>
    </row>
    <row r="1945" ht="14.25" customHeight="1">
      <c r="A1945" s="96" t="s">
        <v>6285</v>
      </c>
      <c r="B1945" s="96" t="s">
        <v>6286</v>
      </c>
      <c r="D1945" s="96" t="s">
        <v>1350</v>
      </c>
      <c r="E1945" s="96" t="s">
        <v>1561</v>
      </c>
      <c r="F1945" s="96">
        <v>2030.0</v>
      </c>
      <c r="J1945" s="96" t="s">
        <v>1147</v>
      </c>
      <c r="L1945" s="96" t="s">
        <v>41</v>
      </c>
      <c r="M1945" s="96" t="s">
        <v>1147</v>
      </c>
      <c r="O1945" s="96" t="s">
        <v>2194</v>
      </c>
      <c r="P1945" s="96" t="s">
        <v>1609</v>
      </c>
      <c r="Q1945" s="96" t="s">
        <v>1685</v>
      </c>
      <c r="R1945" s="96" t="s">
        <v>1605</v>
      </c>
      <c r="S1945" s="96" t="s">
        <v>6287</v>
      </c>
      <c r="T1945" s="96" t="s">
        <v>1568</v>
      </c>
    </row>
    <row r="1946" ht="14.25" customHeight="1">
      <c r="A1946" s="96" t="s">
        <v>6288</v>
      </c>
      <c r="B1946" s="96" t="s">
        <v>6289</v>
      </c>
      <c r="C1946" s="96" t="s">
        <v>6290</v>
      </c>
      <c r="D1946" s="96" t="s">
        <v>1355</v>
      </c>
      <c r="J1946" s="96" t="s">
        <v>1147</v>
      </c>
      <c r="L1946" s="96" t="s">
        <v>41</v>
      </c>
      <c r="M1946" s="96" t="s">
        <v>1147</v>
      </c>
      <c r="O1946" s="96" t="s">
        <v>1584</v>
      </c>
      <c r="P1946" s="96" t="s">
        <v>1564</v>
      </c>
      <c r="Q1946" s="96" t="s">
        <v>1820</v>
      </c>
      <c r="R1946" s="96" t="s">
        <v>1707</v>
      </c>
    </row>
    <row r="1947" ht="14.25" customHeight="1">
      <c r="A1947" s="96" t="s">
        <v>6291</v>
      </c>
      <c r="B1947" s="96" t="s">
        <v>6292</v>
      </c>
      <c r="D1947" s="96" t="s">
        <v>1350</v>
      </c>
      <c r="E1947" s="96" t="s">
        <v>1561</v>
      </c>
      <c r="F1947" s="96">
        <v>2030.0</v>
      </c>
      <c r="J1947" s="96" t="s">
        <v>1147</v>
      </c>
      <c r="L1947" s="96" t="s">
        <v>1629</v>
      </c>
      <c r="M1947" s="96" t="s">
        <v>1147</v>
      </c>
      <c r="O1947" s="96" t="s">
        <v>1608</v>
      </c>
      <c r="P1947" s="96" t="s">
        <v>1609</v>
      </c>
      <c r="Q1947" s="96" t="s">
        <v>1630</v>
      </c>
      <c r="R1947" s="96" t="s">
        <v>1805</v>
      </c>
      <c r="S1947" s="96" t="s">
        <v>6293</v>
      </c>
      <c r="T1947" s="96" t="s">
        <v>1568</v>
      </c>
    </row>
    <row r="1948" ht="14.25" customHeight="1">
      <c r="A1948" s="96" t="s">
        <v>6294</v>
      </c>
      <c r="D1948" s="96" t="s">
        <v>1355</v>
      </c>
      <c r="J1948" s="96" t="s">
        <v>1351</v>
      </c>
      <c r="L1948" s="96" t="s">
        <v>41</v>
      </c>
      <c r="M1948" s="96" t="s">
        <v>1147</v>
      </c>
      <c r="O1948" s="96" t="s">
        <v>3253</v>
      </c>
      <c r="P1948" s="96" t="s">
        <v>1572</v>
      </c>
      <c r="Q1948" s="96" t="s">
        <v>1590</v>
      </c>
      <c r="R1948" s="96" t="s">
        <v>1581</v>
      </c>
    </row>
    <row r="1949" ht="14.25" customHeight="1">
      <c r="A1949" s="96" t="s">
        <v>6295</v>
      </c>
      <c r="D1949" s="96" t="s">
        <v>1355</v>
      </c>
      <c r="J1949" s="96" t="s">
        <v>1147</v>
      </c>
      <c r="L1949" s="96" t="s">
        <v>41</v>
      </c>
      <c r="M1949" s="96" t="s">
        <v>1147</v>
      </c>
      <c r="O1949" s="96" t="s">
        <v>1608</v>
      </c>
      <c r="P1949" s="96" t="s">
        <v>1609</v>
      </c>
      <c r="Q1949" s="96" t="s">
        <v>2015</v>
      </c>
      <c r="R1949" s="96" t="s">
        <v>1648</v>
      </c>
    </row>
    <row r="1950" ht="14.25" customHeight="1">
      <c r="A1950" s="96" t="s">
        <v>6296</v>
      </c>
      <c r="D1950" s="96" t="s">
        <v>1350</v>
      </c>
      <c r="E1950" s="96" t="s">
        <v>1561</v>
      </c>
      <c r="F1950" s="96">
        <v>2030.0</v>
      </c>
      <c r="J1950" s="96" t="s">
        <v>1147</v>
      </c>
      <c r="L1950" s="96" t="s">
        <v>1562</v>
      </c>
      <c r="M1950" s="96" t="s">
        <v>1147</v>
      </c>
      <c r="O1950" s="96" t="s">
        <v>1614</v>
      </c>
      <c r="P1950" s="96" t="s">
        <v>1609</v>
      </c>
      <c r="Q1950" s="96" t="s">
        <v>1886</v>
      </c>
      <c r="R1950" s="96" t="s">
        <v>1631</v>
      </c>
      <c r="S1950" s="96" t="s">
        <v>6297</v>
      </c>
      <c r="T1950" s="96" t="s">
        <v>1568</v>
      </c>
    </row>
    <row r="1951" ht="14.25" customHeight="1">
      <c r="A1951" s="96" t="s">
        <v>6298</v>
      </c>
      <c r="C1951" s="96" t="s">
        <v>6299</v>
      </c>
      <c r="D1951" s="96" t="s">
        <v>1350</v>
      </c>
      <c r="E1951" s="96" t="s">
        <v>1561</v>
      </c>
      <c r="F1951" s="96">
        <v>2030.0</v>
      </c>
      <c r="J1951" s="96" t="s">
        <v>1147</v>
      </c>
      <c r="L1951" s="96" t="s">
        <v>1562</v>
      </c>
      <c r="M1951" s="96" t="s">
        <v>1147</v>
      </c>
      <c r="O1951" s="96" t="s">
        <v>1741</v>
      </c>
      <c r="P1951" s="96" t="s">
        <v>1564</v>
      </c>
      <c r="Q1951" s="96" t="s">
        <v>1590</v>
      </c>
      <c r="R1951" s="96" t="s">
        <v>1863</v>
      </c>
      <c r="S1951" s="96" t="s">
        <v>6300</v>
      </c>
      <c r="T1951" s="96" t="s">
        <v>1568</v>
      </c>
    </row>
    <row r="1952" ht="14.25" customHeight="1">
      <c r="A1952" s="96" t="s">
        <v>6301</v>
      </c>
      <c r="C1952" s="96" t="s">
        <v>6302</v>
      </c>
      <c r="D1952" s="96" t="s">
        <v>1350</v>
      </c>
      <c r="E1952" s="96" t="s">
        <v>1561</v>
      </c>
      <c r="F1952" s="96">
        <v>2022.0</v>
      </c>
      <c r="J1952" s="96" t="s">
        <v>1147</v>
      </c>
      <c r="L1952" s="96" t="s">
        <v>41</v>
      </c>
      <c r="M1952" s="96" t="s">
        <v>1147</v>
      </c>
      <c r="O1952" s="96" t="s">
        <v>1741</v>
      </c>
      <c r="P1952" s="96" t="s">
        <v>1564</v>
      </c>
      <c r="Q1952" s="96" t="s">
        <v>1948</v>
      </c>
      <c r="R1952" s="96" t="s">
        <v>5456</v>
      </c>
      <c r="S1952" s="96" t="s">
        <v>6303</v>
      </c>
      <c r="T1952" s="96" t="s">
        <v>1568</v>
      </c>
    </row>
    <row r="1953" ht="14.25" customHeight="1">
      <c r="A1953" s="96" t="s">
        <v>6304</v>
      </c>
      <c r="B1953" s="96" t="s">
        <v>6305</v>
      </c>
      <c r="C1953" s="96" t="s">
        <v>6306</v>
      </c>
      <c r="D1953" s="96" t="s">
        <v>1350</v>
      </c>
      <c r="E1953" s="96" t="s">
        <v>1561</v>
      </c>
      <c r="F1953" s="96">
        <v>2030.0</v>
      </c>
      <c r="J1953" s="96" t="s">
        <v>1351</v>
      </c>
      <c r="L1953" s="96" t="s">
        <v>41</v>
      </c>
      <c r="M1953" s="96" t="s">
        <v>1351</v>
      </c>
      <c r="N1953" s="96" t="s">
        <v>2030</v>
      </c>
      <c r="O1953" s="96" t="s">
        <v>1584</v>
      </c>
      <c r="P1953" s="96" t="s">
        <v>1564</v>
      </c>
      <c r="Q1953" s="96" t="s">
        <v>1590</v>
      </c>
      <c r="R1953" s="96" t="s">
        <v>1619</v>
      </c>
      <c r="S1953" s="96" t="s">
        <v>6307</v>
      </c>
      <c r="T1953" s="96" t="s">
        <v>1568</v>
      </c>
    </row>
    <row r="1954" ht="14.25" customHeight="1">
      <c r="A1954" s="96" t="s">
        <v>6308</v>
      </c>
      <c r="B1954" s="96" t="s">
        <v>6309</v>
      </c>
      <c r="C1954" s="96" t="s">
        <v>6310</v>
      </c>
      <c r="D1954" s="96" t="s">
        <v>1350</v>
      </c>
      <c r="E1954" s="96" t="s">
        <v>1561</v>
      </c>
      <c r="F1954" s="96">
        <v>2029.0</v>
      </c>
      <c r="G1954" s="96" t="s">
        <v>1350</v>
      </c>
      <c r="H1954" s="96" t="s">
        <v>1561</v>
      </c>
      <c r="I1954" s="96">
        <v>2040.0</v>
      </c>
      <c r="J1954" s="96" t="s">
        <v>1351</v>
      </c>
      <c r="K1954" s="96">
        <v>2040.0</v>
      </c>
      <c r="L1954" s="96" t="s">
        <v>41</v>
      </c>
      <c r="M1954" s="96" t="s">
        <v>1351</v>
      </c>
      <c r="N1954" s="96" t="s">
        <v>1787</v>
      </c>
      <c r="O1954" s="96" t="s">
        <v>1584</v>
      </c>
      <c r="P1954" s="96" t="s">
        <v>1564</v>
      </c>
      <c r="Q1954" s="96" t="s">
        <v>1756</v>
      </c>
      <c r="R1954" s="96" t="s">
        <v>1566</v>
      </c>
      <c r="S1954" s="96" t="s">
        <v>6311</v>
      </c>
      <c r="T1954" s="96" t="s">
        <v>1568</v>
      </c>
    </row>
    <row r="1955" ht="14.25" customHeight="1">
      <c r="A1955" s="96" t="s">
        <v>6312</v>
      </c>
      <c r="D1955" s="96" t="s">
        <v>1355</v>
      </c>
      <c r="J1955" s="96" t="s">
        <v>1147</v>
      </c>
      <c r="L1955" s="96" t="s">
        <v>41</v>
      </c>
      <c r="M1955" s="96" t="s">
        <v>1147</v>
      </c>
      <c r="O1955" s="96" t="s">
        <v>1578</v>
      </c>
      <c r="P1955" s="96" t="s">
        <v>1579</v>
      </c>
      <c r="Q1955" s="96" t="s">
        <v>1585</v>
      </c>
      <c r="R1955" s="96" t="s">
        <v>1566</v>
      </c>
    </row>
    <row r="1956" ht="14.25" customHeight="1">
      <c r="A1956" s="96" t="s">
        <v>6313</v>
      </c>
      <c r="D1956" s="96" t="s">
        <v>1350</v>
      </c>
      <c r="E1956" s="96" t="s">
        <v>1561</v>
      </c>
      <c r="F1956" s="96">
        <v>2030.0</v>
      </c>
      <c r="J1956" s="96" t="s">
        <v>1147</v>
      </c>
      <c r="L1956" s="96" t="s">
        <v>41</v>
      </c>
      <c r="M1956" s="96" t="s">
        <v>1351</v>
      </c>
      <c r="N1956" s="96" t="s">
        <v>1740</v>
      </c>
      <c r="O1956" s="96" t="s">
        <v>1703</v>
      </c>
      <c r="P1956" s="96" t="s">
        <v>1564</v>
      </c>
      <c r="Q1956" s="96" t="s">
        <v>1820</v>
      </c>
      <c r="R1956" s="96" t="s">
        <v>1850</v>
      </c>
      <c r="S1956" s="96" t="s">
        <v>6314</v>
      </c>
      <c r="T1956" s="96" t="s">
        <v>1568</v>
      </c>
    </row>
    <row r="1957" ht="14.25" customHeight="1">
      <c r="A1957" s="96" t="s">
        <v>6315</v>
      </c>
      <c r="D1957" s="96" t="s">
        <v>1350</v>
      </c>
      <c r="E1957" s="96" t="s">
        <v>1570</v>
      </c>
      <c r="F1957" s="96">
        <v>2030.0</v>
      </c>
      <c r="J1957" s="96" t="s">
        <v>1147</v>
      </c>
      <c r="L1957" s="96" t="s">
        <v>1562</v>
      </c>
      <c r="M1957" s="96" t="s">
        <v>1147</v>
      </c>
      <c r="O1957" s="96" t="s">
        <v>1893</v>
      </c>
      <c r="P1957" s="96" t="s">
        <v>1603</v>
      </c>
      <c r="Q1957" s="96" t="s">
        <v>1665</v>
      </c>
      <c r="R1957" s="96" t="s">
        <v>1882</v>
      </c>
      <c r="S1957" s="96" t="s">
        <v>6316</v>
      </c>
      <c r="T1957" s="96" t="s">
        <v>1576</v>
      </c>
    </row>
    <row r="1958" ht="14.25" customHeight="1">
      <c r="A1958" s="96" t="s">
        <v>6317</v>
      </c>
      <c r="D1958" s="96" t="s">
        <v>1350</v>
      </c>
      <c r="E1958" s="96" t="s">
        <v>1561</v>
      </c>
      <c r="F1958" s="96">
        <v>2030.0</v>
      </c>
      <c r="J1958" s="96" t="s">
        <v>1147</v>
      </c>
      <c r="L1958" s="96" t="s">
        <v>1562</v>
      </c>
      <c r="M1958" s="96" t="s">
        <v>1147</v>
      </c>
      <c r="O1958" s="96" t="s">
        <v>1578</v>
      </c>
      <c r="P1958" s="96" t="s">
        <v>1579</v>
      </c>
      <c r="Q1958" s="96" t="s">
        <v>2188</v>
      </c>
      <c r="R1958" s="96" t="s">
        <v>1586</v>
      </c>
      <c r="S1958" s="96" t="s">
        <v>6318</v>
      </c>
      <c r="T1958" s="96" t="s">
        <v>1568</v>
      </c>
    </row>
    <row r="1959" ht="14.25" customHeight="1">
      <c r="A1959" s="96" t="s">
        <v>6319</v>
      </c>
      <c r="D1959" s="96" t="s">
        <v>1350</v>
      </c>
      <c r="E1959" s="96" t="s">
        <v>1561</v>
      </c>
      <c r="F1959" s="96">
        <v>2030.0</v>
      </c>
      <c r="J1959" s="96" t="s">
        <v>1147</v>
      </c>
      <c r="L1959" s="96" t="s">
        <v>1562</v>
      </c>
      <c r="M1959" s="96" t="s">
        <v>1147</v>
      </c>
      <c r="O1959" s="96" t="s">
        <v>1717</v>
      </c>
      <c r="P1959" s="96" t="s">
        <v>1609</v>
      </c>
      <c r="Q1959" s="96" t="s">
        <v>1593</v>
      </c>
      <c r="R1959" s="96" t="s">
        <v>1637</v>
      </c>
      <c r="S1959" s="96" t="s">
        <v>6320</v>
      </c>
      <c r="T1959" s="96" t="s">
        <v>1568</v>
      </c>
    </row>
    <row r="1960" ht="14.25" customHeight="1">
      <c r="A1960" s="96" t="s">
        <v>6321</v>
      </c>
      <c r="B1960" s="96" t="s">
        <v>6322</v>
      </c>
      <c r="C1960" s="96" t="s">
        <v>6323</v>
      </c>
      <c r="D1960" s="96" t="s">
        <v>1350</v>
      </c>
      <c r="E1960" s="96" t="s">
        <v>1570</v>
      </c>
      <c r="F1960" s="96">
        <v>2030.0</v>
      </c>
      <c r="J1960" s="96" t="s">
        <v>1147</v>
      </c>
      <c r="L1960" s="96" t="s">
        <v>41</v>
      </c>
      <c r="M1960" s="96" t="s">
        <v>1147</v>
      </c>
      <c r="O1960" s="96" t="s">
        <v>1717</v>
      </c>
      <c r="P1960" s="96" t="s">
        <v>1609</v>
      </c>
      <c r="Q1960" s="96" t="s">
        <v>1636</v>
      </c>
      <c r="R1960" s="96" t="s">
        <v>1597</v>
      </c>
      <c r="S1960" s="96" t="s">
        <v>6324</v>
      </c>
      <c r="T1960" s="96" t="s">
        <v>1576</v>
      </c>
    </row>
    <row r="1961" ht="14.25" customHeight="1">
      <c r="A1961" s="96" t="s">
        <v>6325</v>
      </c>
      <c r="D1961" s="96" t="s">
        <v>1350</v>
      </c>
      <c r="E1961" s="96" t="s">
        <v>1561</v>
      </c>
      <c r="F1961" s="96">
        <v>2030.0</v>
      </c>
      <c r="J1961" s="96" t="s">
        <v>1147</v>
      </c>
      <c r="L1961" s="96" t="s">
        <v>1562</v>
      </c>
      <c r="M1961" s="96" t="s">
        <v>1147</v>
      </c>
      <c r="O1961" s="96" t="s">
        <v>1620</v>
      </c>
      <c r="P1961" s="96" t="s">
        <v>1564</v>
      </c>
      <c r="Q1961" s="96" t="s">
        <v>1866</v>
      </c>
      <c r="R1961" s="96" t="s">
        <v>1644</v>
      </c>
      <c r="S1961" s="96" t="s">
        <v>6326</v>
      </c>
      <c r="T1961" s="96" t="s">
        <v>1568</v>
      </c>
    </row>
    <row r="1962" ht="14.25" customHeight="1">
      <c r="A1962" s="96" t="s">
        <v>6327</v>
      </c>
      <c r="D1962" s="96" t="s">
        <v>1350</v>
      </c>
      <c r="E1962" s="96" t="s">
        <v>1561</v>
      </c>
      <c r="F1962" s="96">
        <v>2030.0</v>
      </c>
      <c r="J1962" s="96" t="s">
        <v>1147</v>
      </c>
      <c r="L1962" s="96" t="s">
        <v>1562</v>
      </c>
      <c r="M1962" s="96" t="s">
        <v>1147</v>
      </c>
      <c r="O1962" s="96" t="s">
        <v>1717</v>
      </c>
      <c r="P1962" s="96" t="s">
        <v>1609</v>
      </c>
      <c r="Q1962" s="96" t="s">
        <v>2015</v>
      </c>
      <c r="R1962" s="96" t="s">
        <v>1615</v>
      </c>
      <c r="S1962" s="96" t="s">
        <v>6328</v>
      </c>
      <c r="T1962" s="96" t="s">
        <v>1568</v>
      </c>
    </row>
    <row r="1963" ht="14.25" customHeight="1">
      <c r="A1963" s="96" t="s">
        <v>6329</v>
      </c>
      <c r="D1963" s="96" t="s">
        <v>1350</v>
      </c>
      <c r="E1963" s="96" t="s">
        <v>1721</v>
      </c>
      <c r="F1963" s="96">
        <v>2025.0</v>
      </c>
      <c r="J1963" s="96" t="s">
        <v>1147</v>
      </c>
      <c r="L1963" s="96" t="s">
        <v>41</v>
      </c>
      <c r="M1963" s="96" t="s">
        <v>1147</v>
      </c>
      <c r="O1963" s="96" t="s">
        <v>1845</v>
      </c>
      <c r="P1963" s="96" t="s">
        <v>1564</v>
      </c>
      <c r="Q1963" s="96" t="s">
        <v>1585</v>
      </c>
      <c r="R1963" s="96" t="s">
        <v>2321</v>
      </c>
      <c r="S1963" s="96" t="s">
        <v>6330</v>
      </c>
      <c r="T1963" s="96" t="s">
        <v>1725</v>
      </c>
    </row>
    <row r="1964" ht="14.25" customHeight="1">
      <c r="A1964" s="96" t="s">
        <v>6331</v>
      </c>
      <c r="D1964" s="96" t="s">
        <v>1350</v>
      </c>
      <c r="E1964" s="96" t="s">
        <v>1561</v>
      </c>
      <c r="F1964" s="96">
        <v>2030.0</v>
      </c>
      <c r="J1964" s="96" t="s">
        <v>1147</v>
      </c>
      <c r="L1964" s="96" t="s">
        <v>1562</v>
      </c>
      <c r="M1964" s="96" t="s">
        <v>1147</v>
      </c>
      <c r="O1964" s="96" t="s">
        <v>1647</v>
      </c>
      <c r="P1964" s="96" t="s">
        <v>1564</v>
      </c>
      <c r="Q1964" s="96" t="s">
        <v>1639</v>
      </c>
      <c r="R1964" s="96" t="s">
        <v>1623</v>
      </c>
      <c r="S1964" s="96" t="s">
        <v>6332</v>
      </c>
      <c r="T1964" s="96" t="s">
        <v>1568</v>
      </c>
    </row>
    <row r="1965" ht="14.25" customHeight="1">
      <c r="A1965" s="96" t="s">
        <v>6333</v>
      </c>
      <c r="B1965" s="96" t="s">
        <v>6334</v>
      </c>
      <c r="D1965" s="96" t="s">
        <v>1355</v>
      </c>
      <c r="J1965" s="96" t="s">
        <v>1147</v>
      </c>
      <c r="L1965" s="96" t="s">
        <v>41</v>
      </c>
      <c r="M1965" s="96" t="s">
        <v>1147</v>
      </c>
      <c r="O1965" s="96" t="s">
        <v>2272</v>
      </c>
      <c r="P1965" s="96" t="s">
        <v>1609</v>
      </c>
      <c r="Q1965" s="96" t="s">
        <v>1820</v>
      </c>
      <c r="R1965" s="96" t="s">
        <v>1648</v>
      </c>
    </row>
    <row r="1966" ht="14.25" customHeight="1">
      <c r="A1966" s="96" t="s">
        <v>6335</v>
      </c>
      <c r="D1966" s="96" t="s">
        <v>1350</v>
      </c>
      <c r="E1966" s="96" t="s">
        <v>1561</v>
      </c>
      <c r="F1966" s="96">
        <v>2030.0</v>
      </c>
      <c r="J1966" s="96" t="s">
        <v>1351</v>
      </c>
      <c r="L1966" s="96" t="s">
        <v>1562</v>
      </c>
      <c r="M1966" s="96" t="s">
        <v>1147</v>
      </c>
      <c r="O1966" s="96" t="s">
        <v>1937</v>
      </c>
      <c r="P1966" s="96" t="s">
        <v>1728</v>
      </c>
      <c r="Q1966" s="96" t="s">
        <v>1800</v>
      </c>
      <c r="R1966" s="96" t="s">
        <v>1712</v>
      </c>
      <c r="S1966" s="96" t="s">
        <v>6336</v>
      </c>
      <c r="T1966" s="96" t="s">
        <v>1568</v>
      </c>
    </row>
    <row r="1967" ht="14.25" customHeight="1">
      <c r="A1967" s="96" t="s">
        <v>6337</v>
      </c>
      <c r="D1967" s="96" t="s">
        <v>1350</v>
      </c>
      <c r="E1967" s="96" t="s">
        <v>1561</v>
      </c>
      <c r="F1967" s="96">
        <v>2030.0</v>
      </c>
      <c r="J1967" s="96" t="s">
        <v>1147</v>
      </c>
      <c r="L1967" s="96" t="s">
        <v>1562</v>
      </c>
      <c r="M1967" s="96" t="s">
        <v>1147</v>
      </c>
      <c r="O1967" s="96" t="s">
        <v>1703</v>
      </c>
      <c r="P1967" s="96" t="s">
        <v>1564</v>
      </c>
      <c r="Q1967" s="96" t="s">
        <v>1580</v>
      </c>
      <c r="R1967" s="96" t="s">
        <v>1793</v>
      </c>
      <c r="S1967" s="96" t="s">
        <v>6338</v>
      </c>
      <c r="T1967" s="96" t="s">
        <v>1568</v>
      </c>
    </row>
    <row r="1968" ht="14.25" customHeight="1">
      <c r="A1968" s="96" t="s">
        <v>6339</v>
      </c>
      <c r="D1968" s="96" t="s">
        <v>1350</v>
      </c>
      <c r="E1968" s="96" t="s">
        <v>1561</v>
      </c>
      <c r="F1968" s="96">
        <v>2030.0</v>
      </c>
      <c r="J1968" s="96" t="s">
        <v>1147</v>
      </c>
      <c r="L1968" s="96" t="s">
        <v>1562</v>
      </c>
      <c r="M1968" s="96" t="s">
        <v>1147</v>
      </c>
      <c r="O1968" s="96" t="s">
        <v>2792</v>
      </c>
      <c r="P1968" s="96" t="s">
        <v>1609</v>
      </c>
      <c r="Q1968" s="96" t="s">
        <v>1604</v>
      </c>
      <c r="R1968" s="96" t="s">
        <v>1656</v>
      </c>
      <c r="S1968" s="96" t="s">
        <v>6340</v>
      </c>
      <c r="T1968" s="96" t="s">
        <v>1568</v>
      </c>
    </row>
    <row r="1969" ht="14.25" customHeight="1">
      <c r="A1969" s="96" t="s">
        <v>6341</v>
      </c>
      <c r="C1969" s="96" t="s">
        <v>6342</v>
      </c>
      <c r="D1969" s="96" t="s">
        <v>1350</v>
      </c>
      <c r="E1969" s="96" t="s">
        <v>1561</v>
      </c>
      <c r="F1969" s="96">
        <v>2030.0</v>
      </c>
      <c r="J1969" s="96" t="s">
        <v>1147</v>
      </c>
      <c r="L1969" s="96" t="s">
        <v>1562</v>
      </c>
      <c r="M1969" s="96" t="s">
        <v>1351</v>
      </c>
      <c r="N1969" s="96" t="s">
        <v>1666</v>
      </c>
      <c r="O1969" s="96" t="s">
        <v>1717</v>
      </c>
      <c r="P1969" s="96" t="s">
        <v>1609</v>
      </c>
      <c r="Q1969" s="96" t="s">
        <v>1665</v>
      </c>
      <c r="R1969" s="96" t="s">
        <v>1666</v>
      </c>
      <c r="S1969" s="96" t="s">
        <v>6343</v>
      </c>
      <c r="T1969" s="96" t="s">
        <v>1568</v>
      </c>
    </row>
    <row r="1970" ht="14.25" customHeight="1">
      <c r="A1970" s="96" t="s">
        <v>6344</v>
      </c>
      <c r="B1970" s="96" t="s">
        <v>6345</v>
      </c>
      <c r="C1970" s="96" t="s">
        <v>6346</v>
      </c>
      <c r="D1970" s="96" t="s">
        <v>1350</v>
      </c>
      <c r="E1970" s="96" t="s">
        <v>1561</v>
      </c>
      <c r="F1970" s="96">
        <v>2030.0</v>
      </c>
      <c r="J1970" s="96" t="s">
        <v>1147</v>
      </c>
      <c r="L1970" s="96" t="s">
        <v>41</v>
      </c>
      <c r="M1970" s="96" t="s">
        <v>1351</v>
      </c>
      <c r="N1970" s="96" t="s">
        <v>2256</v>
      </c>
      <c r="O1970" s="96" t="s">
        <v>1578</v>
      </c>
      <c r="P1970" s="96" t="s">
        <v>1579</v>
      </c>
      <c r="Q1970" s="96" t="s">
        <v>1652</v>
      </c>
      <c r="R1970" s="96" t="s">
        <v>2256</v>
      </c>
      <c r="S1970" s="96" t="s">
        <v>6347</v>
      </c>
      <c r="T1970" s="96" t="s">
        <v>1568</v>
      </c>
    </row>
    <row r="1971" ht="14.25" customHeight="1">
      <c r="A1971" s="96" t="s">
        <v>6348</v>
      </c>
      <c r="D1971" s="96" t="s">
        <v>1350</v>
      </c>
      <c r="E1971" s="96" t="s">
        <v>1561</v>
      </c>
      <c r="F1971" s="96">
        <v>2030.0</v>
      </c>
      <c r="J1971" s="96" t="s">
        <v>1147</v>
      </c>
      <c r="L1971" s="96" t="s">
        <v>1562</v>
      </c>
      <c r="M1971" s="96" t="s">
        <v>1147</v>
      </c>
      <c r="N1971" s="96" t="s">
        <v>2023</v>
      </c>
      <c r="O1971" s="96" t="s">
        <v>1584</v>
      </c>
      <c r="P1971" s="96" t="s">
        <v>1564</v>
      </c>
      <c r="Q1971" s="96" t="s">
        <v>1610</v>
      </c>
      <c r="R1971" s="96" t="s">
        <v>2023</v>
      </c>
      <c r="S1971" s="96" t="s">
        <v>6349</v>
      </c>
      <c r="T1971" s="96" t="s">
        <v>1568</v>
      </c>
    </row>
    <row r="1972" ht="14.25" customHeight="1">
      <c r="A1972" s="96" t="s">
        <v>6350</v>
      </c>
      <c r="B1972" s="96" t="s">
        <v>6351</v>
      </c>
      <c r="C1972" s="96" t="s">
        <v>6352</v>
      </c>
      <c r="D1972" s="96" t="s">
        <v>1355</v>
      </c>
      <c r="J1972" s="96" t="s">
        <v>1351</v>
      </c>
      <c r="L1972" s="96" t="s">
        <v>1629</v>
      </c>
      <c r="M1972" s="96" t="s">
        <v>1351</v>
      </c>
      <c r="N1972" s="96" t="s">
        <v>2023</v>
      </c>
      <c r="O1972" s="96" t="s">
        <v>1578</v>
      </c>
      <c r="P1972" s="96" t="s">
        <v>1579</v>
      </c>
      <c r="Q1972" s="96" t="s">
        <v>2352</v>
      </c>
      <c r="R1972" s="96" t="s">
        <v>2023</v>
      </c>
      <c r="U1972" s="96" t="s">
        <v>2923</v>
      </c>
    </row>
    <row r="1973" ht="14.25" customHeight="1">
      <c r="A1973" s="96" t="s">
        <v>6353</v>
      </c>
      <c r="C1973" s="96" t="s">
        <v>6354</v>
      </c>
      <c r="D1973" s="96" t="s">
        <v>1355</v>
      </c>
      <c r="J1973" s="96" t="s">
        <v>1351</v>
      </c>
      <c r="L1973" s="96" t="s">
        <v>41</v>
      </c>
      <c r="M1973" s="96" t="s">
        <v>1351</v>
      </c>
      <c r="N1973" s="96" t="s">
        <v>1971</v>
      </c>
      <c r="O1973" s="96" t="s">
        <v>2272</v>
      </c>
      <c r="P1973" s="96" t="s">
        <v>1609</v>
      </c>
      <c r="Q1973" s="96" t="s">
        <v>1590</v>
      </c>
      <c r="R1973" s="96" t="s">
        <v>1971</v>
      </c>
    </row>
    <row r="1974" ht="14.25" customHeight="1">
      <c r="A1974" s="96" t="s">
        <v>6355</v>
      </c>
      <c r="D1974" s="96" t="s">
        <v>1355</v>
      </c>
      <c r="J1974" s="96" t="s">
        <v>1351</v>
      </c>
      <c r="L1974" s="96" t="s">
        <v>41</v>
      </c>
      <c r="M1974" s="96" t="s">
        <v>1147</v>
      </c>
      <c r="O1974" s="96" t="s">
        <v>2194</v>
      </c>
      <c r="P1974" s="96" t="s">
        <v>1609</v>
      </c>
      <c r="Q1974" s="96" t="s">
        <v>1675</v>
      </c>
      <c r="R1974" s="96" t="s">
        <v>1566</v>
      </c>
    </row>
    <row r="1975" ht="14.25" customHeight="1">
      <c r="A1975" s="96" t="s">
        <v>6356</v>
      </c>
      <c r="D1975" s="96" t="s">
        <v>1355</v>
      </c>
      <c r="J1975" s="96" t="s">
        <v>1351</v>
      </c>
      <c r="L1975" s="96" t="s">
        <v>41</v>
      </c>
      <c r="M1975" s="96" t="s">
        <v>1351</v>
      </c>
      <c r="N1975" s="96" t="s">
        <v>1805</v>
      </c>
      <c r="O1975" s="96" t="s">
        <v>6357</v>
      </c>
      <c r="P1975" s="96" t="s">
        <v>1609</v>
      </c>
      <c r="Q1975" s="96" t="s">
        <v>1675</v>
      </c>
      <c r="R1975" s="96" t="s">
        <v>1805</v>
      </c>
    </row>
    <row r="1976" ht="14.25" customHeight="1">
      <c r="A1976" s="96" t="s">
        <v>6358</v>
      </c>
      <c r="D1976" s="96" t="s">
        <v>1355</v>
      </c>
      <c r="J1976" s="96" t="s">
        <v>1351</v>
      </c>
      <c r="L1976" s="96" t="s">
        <v>41</v>
      </c>
      <c r="M1976" s="96" t="s">
        <v>1351</v>
      </c>
      <c r="N1976" s="96" t="s">
        <v>1841</v>
      </c>
      <c r="O1976" s="96" t="s">
        <v>6357</v>
      </c>
      <c r="P1976" s="96" t="s">
        <v>1609</v>
      </c>
      <c r="Q1976" s="96" t="s">
        <v>1675</v>
      </c>
      <c r="R1976" s="96" t="s">
        <v>1841</v>
      </c>
    </row>
    <row r="1977" ht="14.25" customHeight="1">
      <c r="A1977" s="96" t="s">
        <v>6359</v>
      </c>
      <c r="D1977" s="96" t="s">
        <v>1355</v>
      </c>
      <c r="J1977" s="96" t="s">
        <v>1351</v>
      </c>
      <c r="L1977" s="96" t="s">
        <v>41</v>
      </c>
      <c r="M1977" s="96" t="s">
        <v>1351</v>
      </c>
      <c r="N1977" s="96" t="s">
        <v>1690</v>
      </c>
      <c r="O1977" s="96" t="s">
        <v>2423</v>
      </c>
      <c r="P1977" s="96" t="s">
        <v>1609</v>
      </c>
      <c r="Q1977" s="96" t="s">
        <v>1675</v>
      </c>
      <c r="R1977" s="96" t="s">
        <v>1690</v>
      </c>
    </row>
    <row r="1978" ht="14.25" customHeight="1">
      <c r="A1978" s="96" t="s">
        <v>667</v>
      </c>
      <c r="B1978" s="96" t="s">
        <v>6360</v>
      </c>
      <c r="C1978" s="96" t="s">
        <v>6361</v>
      </c>
      <c r="D1978" s="96" t="s">
        <v>1350</v>
      </c>
      <c r="E1978" s="96" t="s">
        <v>1561</v>
      </c>
      <c r="F1978" s="96">
        <v>2030.0</v>
      </c>
      <c r="J1978" s="96" t="s">
        <v>1147</v>
      </c>
      <c r="L1978" s="96" t="s">
        <v>1562</v>
      </c>
      <c r="M1978" s="96" t="s">
        <v>1147</v>
      </c>
      <c r="O1978" s="96" t="s">
        <v>1741</v>
      </c>
      <c r="P1978" s="96" t="s">
        <v>1564</v>
      </c>
      <c r="Q1978" s="96" t="s">
        <v>1652</v>
      </c>
      <c r="R1978" s="96" t="s">
        <v>1619</v>
      </c>
      <c r="S1978" s="96" t="s">
        <v>1388</v>
      </c>
      <c r="T1978" s="96" t="s">
        <v>1568</v>
      </c>
    </row>
    <row r="1979" ht="14.25" customHeight="1">
      <c r="A1979" s="96" t="s">
        <v>6362</v>
      </c>
      <c r="B1979" s="96" t="s">
        <v>6363</v>
      </c>
      <c r="C1979" s="96" t="s">
        <v>6364</v>
      </c>
      <c r="D1979" s="96" t="s">
        <v>1350</v>
      </c>
      <c r="E1979" s="96" t="s">
        <v>1561</v>
      </c>
      <c r="F1979" s="96" t="s">
        <v>1628</v>
      </c>
      <c r="G1979" s="96" t="s">
        <v>1350</v>
      </c>
      <c r="H1979" s="96" t="s">
        <v>1561</v>
      </c>
      <c r="I1979" s="96" t="s">
        <v>1366</v>
      </c>
      <c r="J1979" s="96" t="s">
        <v>1351</v>
      </c>
      <c r="K1979" s="96" t="s">
        <v>1366</v>
      </c>
      <c r="L1979" s="96" t="s">
        <v>41</v>
      </c>
      <c r="M1979" s="96" t="s">
        <v>1351</v>
      </c>
      <c r="N1979" s="96" t="s">
        <v>2384</v>
      </c>
      <c r="O1979" s="96" t="s">
        <v>1584</v>
      </c>
      <c r="P1979" s="96" t="s">
        <v>1564</v>
      </c>
      <c r="Q1979" s="96" t="s">
        <v>1585</v>
      </c>
      <c r="R1979" s="96" t="s">
        <v>1566</v>
      </c>
      <c r="S1979" s="96" t="s">
        <v>6365</v>
      </c>
      <c r="T1979" s="96" t="s">
        <v>1568</v>
      </c>
    </row>
    <row r="1980" ht="14.25" customHeight="1">
      <c r="A1980" s="96" t="s">
        <v>6366</v>
      </c>
      <c r="D1980" s="96" t="s">
        <v>1350</v>
      </c>
      <c r="E1980" s="96" t="s">
        <v>1561</v>
      </c>
      <c r="F1980" s="96">
        <v>2030.0</v>
      </c>
      <c r="J1980" s="96" t="s">
        <v>1147</v>
      </c>
      <c r="L1980" s="96" t="s">
        <v>1562</v>
      </c>
      <c r="M1980" s="96" t="s">
        <v>1147</v>
      </c>
      <c r="O1980" s="96" t="s">
        <v>1584</v>
      </c>
      <c r="P1980" s="96" t="s">
        <v>1564</v>
      </c>
      <c r="Q1980" s="96" t="s">
        <v>1675</v>
      </c>
      <c r="R1980" s="96" t="s">
        <v>1644</v>
      </c>
      <c r="S1980" s="96" t="s">
        <v>6367</v>
      </c>
      <c r="T1980" s="96" t="s">
        <v>1568</v>
      </c>
    </row>
    <row r="1981" ht="14.25" customHeight="1">
      <c r="A1981" s="96" t="s">
        <v>6368</v>
      </c>
      <c r="B1981" s="96" t="s">
        <v>6369</v>
      </c>
      <c r="C1981" s="96" t="s">
        <v>6370</v>
      </c>
      <c r="D1981" s="96" t="s">
        <v>1350</v>
      </c>
      <c r="E1981" s="96" t="s">
        <v>1561</v>
      </c>
      <c r="F1981" s="96">
        <v>2030.0</v>
      </c>
      <c r="J1981" s="96" t="s">
        <v>1147</v>
      </c>
      <c r="L1981" s="96" t="s">
        <v>1629</v>
      </c>
      <c r="M1981" s="96" t="s">
        <v>1351</v>
      </c>
      <c r="N1981" s="96" t="s">
        <v>1846</v>
      </c>
      <c r="O1981" s="96" t="s">
        <v>1584</v>
      </c>
      <c r="P1981" s="96" t="s">
        <v>1564</v>
      </c>
      <c r="Q1981" s="96" t="s">
        <v>1630</v>
      </c>
      <c r="R1981" s="96" t="s">
        <v>1589</v>
      </c>
      <c r="S1981" s="96" t="s">
        <v>6371</v>
      </c>
      <c r="T1981" s="96" t="s">
        <v>1568</v>
      </c>
    </row>
    <row r="1982" ht="14.25" customHeight="1">
      <c r="A1982" s="96" t="s">
        <v>6372</v>
      </c>
      <c r="C1982" s="96" t="s">
        <v>3820</v>
      </c>
      <c r="D1982" s="96" t="s">
        <v>1355</v>
      </c>
      <c r="J1982" s="96" t="s">
        <v>1351</v>
      </c>
      <c r="L1982" s="96" t="s">
        <v>41</v>
      </c>
      <c r="M1982" s="96" t="s">
        <v>1351</v>
      </c>
      <c r="N1982" s="96" t="s">
        <v>1656</v>
      </c>
      <c r="O1982" s="96" t="s">
        <v>1584</v>
      </c>
      <c r="P1982" s="96" t="s">
        <v>1564</v>
      </c>
      <c r="Q1982" s="96" t="s">
        <v>1820</v>
      </c>
      <c r="R1982" s="96" t="s">
        <v>1656</v>
      </c>
    </row>
    <row r="1983" ht="14.25" customHeight="1">
      <c r="A1983" s="96" t="s">
        <v>6373</v>
      </c>
      <c r="D1983" s="96" t="s">
        <v>1350</v>
      </c>
      <c r="E1983" s="96" t="s">
        <v>1561</v>
      </c>
      <c r="F1983" s="96">
        <v>2030.0</v>
      </c>
      <c r="J1983" s="96" t="s">
        <v>1147</v>
      </c>
      <c r="L1983" s="96" t="s">
        <v>1562</v>
      </c>
      <c r="M1983" s="96" t="s">
        <v>1147</v>
      </c>
      <c r="O1983" s="96" t="s">
        <v>1584</v>
      </c>
      <c r="P1983" s="96" t="s">
        <v>1564</v>
      </c>
      <c r="Q1983" s="96" t="s">
        <v>2223</v>
      </c>
      <c r="R1983" s="96" t="s">
        <v>1644</v>
      </c>
      <c r="S1983" s="96" t="s">
        <v>6374</v>
      </c>
      <c r="T1983" s="96" t="s">
        <v>1568</v>
      </c>
    </row>
    <row r="1984" ht="14.25" customHeight="1">
      <c r="A1984" s="96" t="s">
        <v>6375</v>
      </c>
      <c r="B1984" s="96" t="s">
        <v>6376</v>
      </c>
      <c r="C1984" s="96" t="s">
        <v>6377</v>
      </c>
      <c r="D1984" s="96" t="s">
        <v>1355</v>
      </c>
      <c r="J1984" s="96" t="s">
        <v>1351</v>
      </c>
      <c r="L1984" s="96" t="s">
        <v>41</v>
      </c>
      <c r="M1984" s="96" t="s">
        <v>1351</v>
      </c>
      <c r="N1984" s="96" t="s">
        <v>1591</v>
      </c>
      <c r="O1984" s="96" t="s">
        <v>1584</v>
      </c>
      <c r="P1984" s="96" t="s">
        <v>1564</v>
      </c>
      <c r="Q1984" s="96" t="s">
        <v>1800</v>
      </c>
      <c r="R1984" s="96" t="s">
        <v>1591</v>
      </c>
    </row>
    <row r="1985" ht="14.25" customHeight="1">
      <c r="A1985" s="96" t="s">
        <v>6378</v>
      </c>
      <c r="D1985" s="96" t="s">
        <v>1355</v>
      </c>
      <c r="J1985" s="96" t="s">
        <v>1147</v>
      </c>
      <c r="L1985" s="96" t="s">
        <v>41</v>
      </c>
      <c r="M1985" s="96" t="s">
        <v>1147</v>
      </c>
      <c r="O1985" s="96" t="s">
        <v>1578</v>
      </c>
      <c r="P1985" s="96" t="s">
        <v>1579</v>
      </c>
      <c r="Q1985" s="96" t="s">
        <v>1754</v>
      </c>
      <c r="R1985" s="96" t="s">
        <v>1566</v>
      </c>
    </row>
    <row r="1986" ht="14.25" customHeight="1">
      <c r="A1986" s="96" t="s">
        <v>6379</v>
      </c>
      <c r="D1986" s="96" t="s">
        <v>1350</v>
      </c>
      <c r="E1986" s="96" t="s">
        <v>1561</v>
      </c>
      <c r="F1986" s="96">
        <v>2030.0</v>
      </c>
      <c r="J1986" s="96" t="s">
        <v>1351</v>
      </c>
      <c r="L1986" s="96" t="s">
        <v>1562</v>
      </c>
      <c r="M1986" s="96" t="s">
        <v>1351</v>
      </c>
      <c r="N1986" s="96" t="s">
        <v>1779</v>
      </c>
      <c r="O1986" s="96" t="s">
        <v>3128</v>
      </c>
      <c r="P1986" s="96" t="s">
        <v>1609</v>
      </c>
      <c r="Q1986" s="96" t="s">
        <v>1665</v>
      </c>
      <c r="R1986" s="96" t="s">
        <v>1619</v>
      </c>
      <c r="S1986" s="96" t="s">
        <v>6380</v>
      </c>
      <c r="T1986" s="96" t="s">
        <v>1568</v>
      </c>
    </row>
    <row r="1987" ht="14.25" customHeight="1">
      <c r="A1987" s="96" t="s">
        <v>6381</v>
      </c>
      <c r="B1987" s="96" t="s">
        <v>6382</v>
      </c>
      <c r="D1987" s="96" t="s">
        <v>1355</v>
      </c>
      <c r="J1987" s="96" t="s">
        <v>1351</v>
      </c>
      <c r="L1987" s="96" t="s">
        <v>41</v>
      </c>
      <c r="M1987" s="96" t="s">
        <v>1147</v>
      </c>
      <c r="O1987" s="96" t="s">
        <v>1578</v>
      </c>
      <c r="P1987" s="96" t="s">
        <v>1579</v>
      </c>
      <c r="Q1987" s="96" t="s">
        <v>1636</v>
      </c>
      <c r="R1987" s="96" t="s">
        <v>1589</v>
      </c>
    </row>
    <row r="1988" ht="14.25" customHeight="1">
      <c r="A1988" s="96" t="s">
        <v>6383</v>
      </c>
      <c r="D1988" s="96" t="s">
        <v>1355</v>
      </c>
      <c r="J1988" s="96" t="s">
        <v>1147</v>
      </c>
      <c r="L1988" s="96" t="s">
        <v>41</v>
      </c>
      <c r="M1988" s="96" t="s">
        <v>1147</v>
      </c>
      <c r="O1988" s="96" t="s">
        <v>1578</v>
      </c>
      <c r="P1988" s="96" t="s">
        <v>1579</v>
      </c>
      <c r="Q1988" s="96" t="s">
        <v>1610</v>
      </c>
      <c r="R1988" s="96" t="s">
        <v>1648</v>
      </c>
    </row>
    <row r="1989" ht="14.25" customHeight="1">
      <c r="A1989" s="96" t="s">
        <v>6384</v>
      </c>
      <c r="D1989" s="96" t="s">
        <v>1355</v>
      </c>
      <c r="J1989" s="96" t="s">
        <v>1351</v>
      </c>
      <c r="L1989" s="96" t="s">
        <v>41</v>
      </c>
      <c r="M1989" s="96" t="s">
        <v>1147</v>
      </c>
      <c r="O1989" s="96" t="s">
        <v>1614</v>
      </c>
      <c r="P1989" s="96" t="s">
        <v>1609</v>
      </c>
      <c r="Q1989" s="96" t="s">
        <v>1754</v>
      </c>
      <c r="R1989" s="96" t="s">
        <v>1605</v>
      </c>
    </row>
    <row r="1990" ht="14.25" customHeight="1">
      <c r="A1990" s="96" t="s">
        <v>6385</v>
      </c>
      <c r="C1990" s="96" t="s">
        <v>6386</v>
      </c>
      <c r="D1990" s="96" t="s">
        <v>1355</v>
      </c>
      <c r="J1990" s="96" t="s">
        <v>1147</v>
      </c>
      <c r="L1990" s="96" t="s">
        <v>41</v>
      </c>
      <c r="M1990" s="96" t="s">
        <v>1147</v>
      </c>
      <c r="O1990" s="96" t="s">
        <v>1563</v>
      </c>
      <c r="P1990" s="96" t="s">
        <v>1564</v>
      </c>
      <c r="Q1990" s="96" t="s">
        <v>1675</v>
      </c>
      <c r="R1990" s="96" t="s">
        <v>1656</v>
      </c>
    </row>
    <row r="1991" ht="14.25" customHeight="1">
      <c r="A1991" s="96" t="s">
        <v>6387</v>
      </c>
      <c r="D1991" s="96" t="s">
        <v>1350</v>
      </c>
      <c r="E1991" s="96" t="s">
        <v>1561</v>
      </c>
      <c r="F1991" s="96">
        <v>2030.0</v>
      </c>
      <c r="J1991" s="96" t="s">
        <v>1147</v>
      </c>
      <c r="L1991" s="96" t="s">
        <v>1562</v>
      </c>
      <c r="M1991" s="96" t="s">
        <v>1147</v>
      </c>
      <c r="O1991" s="96" t="s">
        <v>1563</v>
      </c>
      <c r="P1991" s="96" t="s">
        <v>1564</v>
      </c>
      <c r="Q1991" s="96" t="s">
        <v>1804</v>
      </c>
      <c r="R1991" s="96" t="s">
        <v>1566</v>
      </c>
      <c r="S1991" s="96" t="s">
        <v>6388</v>
      </c>
      <c r="T1991" s="96" t="s">
        <v>1568</v>
      </c>
    </row>
    <row r="1992" ht="14.25" customHeight="1">
      <c r="A1992" s="96" t="s">
        <v>6389</v>
      </c>
      <c r="D1992" s="96" t="s">
        <v>1350</v>
      </c>
      <c r="E1992" s="96" t="s">
        <v>1561</v>
      </c>
      <c r="F1992" s="96">
        <v>2030.0</v>
      </c>
      <c r="J1992" s="96" t="s">
        <v>1147</v>
      </c>
      <c r="L1992" s="96" t="s">
        <v>1562</v>
      </c>
      <c r="M1992" s="96" t="s">
        <v>1147</v>
      </c>
      <c r="O1992" s="96" t="s">
        <v>1563</v>
      </c>
      <c r="P1992" s="96" t="s">
        <v>1564</v>
      </c>
      <c r="Q1992" s="96" t="s">
        <v>1593</v>
      </c>
      <c r="R1992" s="96" t="s">
        <v>1566</v>
      </c>
      <c r="S1992" s="96" t="s">
        <v>6390</v>
      </c>
      <c r="T1992" s="96" t="s">
        <v>1568</v>
      </c>
    </row>
    <row r="1993" ht="14.25" customHeight="1">
      <c r="A1993" s="96" t="s">
        <v>6391</v>
      </c>
      <c r="D1993" s="96" t="s">
        <v>1355</v>
      </c>
      <c r="J1993" s="96" t="s">
        <v>1147</v>
      </c>
      <c r="L1993" s="96" t="s">
        <v>41</v>
      </c>
      <c r="M1993" s="96" t="s">
        <v>1147</v>
      </c>
      <c r="O1993" s="96" t="s">
        <v>1717</v>
      </c>
      <c r="P1993" s="96" t="s">
        <v>1609</v>
      </c>
      <c r="Q1993" s="96" t="s">
        <v>1800</v>
      </c>
    </row>
    <row r="1994" ht="14.25" customHeight="1">
      <c r="A1994" s="96" t="s">
        <v>6392</v>
      </c>
      <c r="C1994" s="96" t="s">
        <v>6393</v>
      </c>
      <c r="D1994" s="96" t="s">
        <v>1355</v>
      </c>
      <c r="J1994" s="96" t="s">
        <v>1351</v>
      </c>
      <c r="L1994" s="96" t="s">
        <v>41</v>
      </c>
      <c r="M1994" s="96" t="s">
        <v>1147</v>
      </c>
      <c r="O1994" s="96" t="s">
        <v>1845</v>
      </c>
      <c r="P1994" s="96" t="s">
        <v>1564</v>
      </c>
      <c r="Q1994" s="96" t="s">
        <v>1610</v>
      </c>
      <c r="R1994" s="96" t="s">
        <v>1676</v>
      </c>
    </row>
    <row r="1995" ht="14.25" customHeight="1">
      <c r="A1995" s="96" t="s">
        <v>6394</v>
      </c>
      <c r="D1995" s="96" t="s">
        <v>1355</v>
      </c>
      <c r="J1995" s="96" t="s">
        <v>1351</v>
      </c>
      <c r="L1995" s="96" t="s">
        <v>1629</v>
      </c>
      <c r="M1995" s="96" t="s">
        <v>1351</v>
      </c>
      <c r="N1995" s="96" t="s">
        <v>1589</v>
      </c>
      <c r="O1995" s="96" t="s">
        <v>1829</v>
      </c>
      <c r="P1995" s="96" t="s">
        <v>1564</v>
      </c>
      <c r="Q1995" s="96" t="s">
        <v>2352</v>
      </c>
      <c r="R1995" s="96" t="s">
        <v>1589</v>
      </c>
    </row>
    <row r="1996" ht="14.25" customHeight="1">
      <c r="A1996" s="96" t="s">
        <v>6395</v>
      </c>
      <c r="D1996" s="96" t="s">
        <v>1350</v>
      </c>
      <c r="E1996" s="96" t="s">
        <v>1561</v>
      </c>
      <c r="F1996" s="96" t="s">
        <v>1628</v>
      </c>
      <c r="G1996" s="96" t="s">
        <v>1350</v>
      </c>
      <c r="H1996" s="96" t="s">
        <v>1561</v>
      </c>
      <c r="I1996" s="96" t="s">
        <v>1403</v>
      </c>
      <c r="J1996" s="96" t="s">
        <v>1351</v>
      </c>
      <c r="K1996" s="96" t="s">
        <v>1403</v>
      </c>
      <c r="L1996" s="96" t="s">
        <v>41</v>
      </c>
      <c r="M1996" s="96" t="s">
        <v>1351</v>
      </c>
      <c r="N1996" s="96" t="s">
        <v>1924</v>
      </c>
      <c r="O1996" s="96" t="s">
        <v>1584</v>
      </c>
      <c r="P1996" s="96" t="s">
        <v>1564</v>
      </c>
      <c r="Q1996" s="96" t="s">
        <v>1580</v>
      </c>
      <c r="R1996" s="96" t="s">
        <v>1586</v>
      </c>
      <c r="S1996" s="96" t="s">
        <v>6396</v>
      </c>
      <c r="T1996" s="96" t="s">
        <v>1568</v>
      </c>
    </row>
    <row r="1997" ht="14.25" customHeight="1">
      <c r="A1997" s="96" t="s">
        <v>6397</v>
      </c>
      <c r="D1997" s="96" t="s">
        <v>1355</v>
      </c>
      <c r="J1997" s="96" t="s">
        <v>1147</v>
      </c>
      <c r="L1997" s="96" t="s">
        <v>41</v>
      </c>
      <c r="M1997" s="96" t="s">
        <v>1147</v>
      </c>
      <c r="O1997" s="96" t="s">
        <v>1578</v>
      </c>
      <c r="P1997" s="96" t="s">
        <v>1579</v>
      </c>
      <c r="Q1997" s="96" t="s">
        <v>1580</v>
      </c>
      <c r="R1997" s="96" t="s">
        <v>1699</v>
      </c>
    </row>
    <row r="1998" ht="14.25" customHeight="1">
      <c r="A1998" s="96" t="s">
        <v>6398</v>
      </c>
      <c r="D1998" s="96" t="s">
        <v>1350</v>
      </c>
      <c r="E1998" s="96" t="s">
        <v>1561</v>
      </c>
      <c r="F1998" s="96">
        <v>2030.0</v>
      </c>
      <c r="J1998" s="96" t="s">
        <v>1147</v>
      </c>
      <c r="L1998" s="96" t="s">
        <v>41</v>
      </c>
      <c r="M1998" s="96" t="s">
        <v>1147</v>
      </c>
      <c r="O1998" s="96" t="s">
        <v>1563</v>
      </c>
      <c r="P1998" s="96" t="s">
        <v>1564</v>
      </c>
      <c r="Q1998" s="96" t="s">
        <v>1585</v>
      </c>
      <c r="R1998" s="96" t="s">
        <v>1597</v>
      </c>
      <c r="S1998" s="96" t="s">
        <v>6399</v>
      </c>
      <c r="T1998" s="96" t="s">
        <v>1568</v>
      </c>
    </row>
    <row r="1999" ht="14.25" customHeight="1">
      <c r="A1999" s="96" t="s">
        <v>6400</v>
      </c>
      <c r="D1999" s="96" t="s">
        <v>1350</v>
      </c>
      <c r="E1999" s="96" t="s">
        <v>1561</v>
      </c>
      <c r="F1999" s="96">
        <v>2030.0</v>
      </c>
      <c r="J1999" s="96" t="s">
        <v>1147</v>
      </c>
      <c r="L1999" s="96" t="s">
        <v>1562</v>
      </c>
      <c r="M1999" s="96" t="s">
        <v>1147</v>
      </c>
      <c r="O1999" s="96" t="s">
        <v>1584</v>
      </c>
      <c r="P1999" s="96" t="s">
        <v>1564</v>
      </c>
      <c r="Q1999" s="96" t="s">
        <v>1585</v>
      </c>
      <c r="R1999" s="96" t="s">
        <v>1637</v>
      </c>
      <c r="S1999" s="96" t="s">
        <v>6401</v>
      </c>
      <c r="T1999" s="96" t="s">
        <v>1568</v>
      </c>
    </row>
    <row r="2000" ht="14.25" customHeight="1">
      <c r="A2000" s="96" t="s">
        <v>6402</v>
      </c>
      <c r="B2000" s="96" t="s">
        <v>6403</v>
      </c>
      <c r="C2000" s="96" t="s">
        <v>6404</v>
      </c>
      <c r="D2000" s="96" t="s">
        <v>1350</v>
      </c>
      <c r="E2000" s="96" t="s">
        <v>1561</v>
      </c>
      <c r="F2000" s="96">
        <v>2030.0</v>
      </c>
      <c r="J2000" s="96" t="s">
        <v>1351</v>
      </c>
      <c r="L2000" s="96" t="s">
        <v>41</v>
      </c>
      <c r="M2000" s="96" t="s">
        <v>1351</v>
      </c>
      <c r="N2000" s="96" t="s">
        <v>1666</v>
      </c>
      <c r="O2000" s="96" t="s">
        <v>1845</v>
      </c>
      <c r="P2000" s="96" t="s">
        <v>1564</v>
      </c>
      <c r="Q2000" s="96" t="s">
        <v>1756</v>
      </c>
      <c r="R2000" s="96" t="s">
        <v>1621</v>
      </c>
      <c r="S2000" s="96" t="s">
        <v>6405</v>
      </c>
      <c r="T2000" s="96" t="s">
        <v>1568</v>
      </c>
    </row>
    <row r="2001" ht="14.25" customHeight="1">
      <c r="A2001" s="96" t="s">
        <v>6406</v>
      </c>
      <c r="B2001" s="96" t="s">
        <v>6407</v>
      </c>
      <c r="C2001" s="96" t="s">
        <v>6408</v>
      </c>
      <c r="D2001" s="96" t="s">
        <v>1350</v>
      </c>
      <c r="E2001" s="96" t="s">
        <v>1561</v>
      </c>
      <c r="F2001" s="96">
        <v>2030.0</v>
      </c>
      <c r="J2001" s="96" t="s">
        <v>1351</v>
      </c>
      <c r="L2001" s="96" t="s">
        <v>41</v>
      </c>
      <c r="M2001" s="96" t="s">
        <v>1147</v>
      </c>
      <c r="O2001" s="96" t="s">
        <v>1717</v>
      </c>
      <c r="P2001" s="96" t="s">
        <v>1609</v>
      </c>
      <c r="Q2001" s="96" t="s">
        <v>1756</v>
      </c>
      <c r="R2001" s="96" t="s">
        <v>2384</v>
      </c>
      <c r="S2001" s="96" t="s">
        <v>6409</v>
      </c>
      <c r="T2001" s="96" t="s">
        <v>1568</v>
      </c>
    </row>
    <row r="2002" ht="14.25" customHeight="1">
      <c r="A2002" s="96" t="s">
        <v>6410</v>
      </c>
      <c r="C2002" s="96" t="s">
        <v>6411</v>
      </c>
      <c r="D2002" s="96" t="s">
        <v>1350</v>
      </c>
      <c r="E2002" s="96" t="s">
        <v>1570</v>
      </c>
      <c r="F2002" s="96">
        <v>2030.0</v>
      </c>
      <c r="J2002" s="96" t="s">
        <v>1147</v>
      </c>
      <c r="L2002" s="96" t="s">
        <v>41</v>
      </c>
      <c r="M2002" s="96" t="s">
        <v>1147</v>
      </c>
      <c r="O2002" s="96" t="s">
        <v>1845</v>
      </c>
      <c r="P2002" s="96" t="s">
        <v>1564</v>
      </c>
      <c r="Q2002" s="96" t="s">
        <v>1679</v>
      </c>
      <c r="R2002" s="96" t="s">
        <v>1656</v>
      </c>
      <c r="S2002" s="96" t="s">
        <v>6412</v>
      </c>
      <c r="T2002" s="96" t="s">
        <v>1576</v>
      </c>
    </row>
    <row r="2003" ht="14.25" customHeight="1">
      <c r="A2003" s="96" t="s">
        <v>6413</v>
      </c>
      <c r="D2003" s="96" t="s">
        <v>1350</v>
      </c>
      <c r="E2003" s="96" t="s">
        <v>1561</v>
      </c>
      <c r="F2003" s="96">
        <v>2030.0</v>
      </c>
      <c r="J2003" s="96" t="s">
        <v>1147</v>
      </c>
      <c r="L2003" s="96" t="s">
        <v>1562</v>
      </c>
      <c r="M2003" s="96" t="s">
        <v>1147</v>
      </c>
      <c r="O2003" s="96" t="s">
        <v>1584</v>
      </c>
      <c r="P2003" s="96" t="s">
        <v>1564</v>
      </c>
      <c r="Q2003" s="96" t="s">
        <v>1862</v>
      </c>
      <c r="R2003" s="96" t="s">
        <v>1644</v>
      </c>
      <c r="S2003" s="96" t="s">
        <v>6414</v>
      </c>
      <c r="T2003" s="96" t="s">
        <v>1568</v>
      </c>
    </row>
    <row r="2004" ht="14.25" customHeight="1">
      <c r="A2004" s="96" t="s">
        <v>6415</v>
      </c>
      <c r="C2004" s="96" t="s">
        <v>6416</v>
      </c>
      <c r="D2004" s="96" t="s">
        <v>1372</v>
      </c>
      <c r="J2004" s="96" t="s">
        <v>1351</v>
      </c>
      <c r="L2004" s="96" t="s">
        <v>41</v>
      </c>
      <c r="M2004" s="96" t="s">
        <v>1351</v>
      </c>
      <c r="N2004" s="96" t="s">
        <v>1621</v>
      </c>
      <c r="O2004" s="96" t="s">
        <v>1664</v>
      </c>
      <c r="P2004" s="96" t="s">
        <v>1564</v>
      </c>
      <c r="Q2004" s="96" t="s">
        <v>1580</v>
      </c>
      <c r="R2004" s="96" t="s">
        <v>1621</v>
      </c>
    </row>
    <row r="2005" ht="14.25" customHeight="1">
      <c r="A2005" s="96" t="s">
        <v>6417</v>
      </c>
      <c r="B2005" s="96" t="s">
        <v>6418</v>
      </c>
      <c r="C2005" s="96" t="s">
        <v>6419</v>
      </c>
      <c r="D2005" s="96" t="s">
        <v>1355</v>
      </c>
      <c r="J2005" s="96" t="s">
        <v>1351</v>
      </c>
      <c r="L2005" s="96" t="s">
        <v>41</v>
      </c>
      <c r="M2005" s="96" t="s">
        <v>1351</v>
      </c>
      <c r="N2005" s="96" t="s">
        <v>1623</v>
      </c>
      <c r="O2005" s="96" t="s">
        <v>1713</v>
      </c>
      <c r="P2005" s="96" t="s">
        <v>1564</v>
      </c>
      <c r="Q2005" s="96" t="s">
        <v>1897</v>
      </c>
      <c r="R2005" s="96" t="s">
        <v>1623</v>
      </c>
    </row>
    <row r="2006" ht="14.25" customHeight="1">
      <c r="A2006" s="96" t="s">
        <v>6420</v>
      </c>
      <c r="D2006" s="96" t="s">
        <v>1350</v>
      </c>
      <c r="E2006" s="96" t="s">
        <v>1561</v>
      </c>
      <c r="F2006" s="96">
        <v>2030.0</v>
      </c>
      <c r="J2006" s="96" t="s">
        <v>1147</v>
      </c>
      <c r="L2006" s="96" t="s">
        <v>1562</v>
      </c>
      <c r="M2006" s="96" t="s">
        <v>1147</v>
      </c>
      <c r="O2006" s="96" t="s">
        <v>1845</v>
      </c>
      <c r="P2006" s="96" t="s">
        <v>1564</v>
      </c>
      <c r="Q2006" s="96" t="s">
        <v>1580</v>
      </c>
      <c r="R2006" s="96" t="s">
        <v>1581</v>
      </c>
      <c r="S2006" s="96" t="s">
        <v>6421</v>
      </c>
      <c r="T2006" s="96" t="s">
        <v>1568</v>
      </c>
    </row>
    <row r="2007" ht="14.25" customHeight="1">
      <c r="A2007" s="96" t="s">
        <v>6422</v>
      </c>
      <c r="D2007" s="96" t="s">
        <v>1350</v>
      </c>
      <c r="E2007" s="96" t="s">
        <v>1561</v>
      </c>
      <c r="F2007" s="96">
        <v>2030.0</v>
      </c>
      <c r="J2007" s="96" t="s">
        <v>1147</v>
      </c>
      <c r="L2007" s="96" t="s">
        <v>1562</v>
      </c>
      <c r="M2007" s="96" t="s">
        <v>1147</v>
      </c>
      <c r="O2007" s="96" t="s">
        <v>1664</v>
      </c>
      <c r="P2007" s="96" t="s">
        <v>1564</v>
      </c>
      <c r="Q2007" s="96" t="s">
        <v>1610</v>
      </c>
      <c r="R2007" s="96" t="s">
        <v>1648</v>
      </c>
      <c r="S2007" s="96" t="s">
        <v>6423</v>
      </c>
      <c r="T2007" s="96" t="s">
        <v>1568</v>
      </c>
    </row>
    <row r="2008" ht="14.25" customHeight="1">
      <c r="A2008" s="96" t="s">
        <v>6424</v>
      </c>
      <c r="B2008" s="96" t="s">
        <v>6425</v>
      </c>
      <c r="C2008" s="96" t="s">
        <v>6426</v>
      </c>
      <c r="D2008" s="96" t="s">
        <v>1355</v>
      </c>
      <c r="J2008" s="96" t="s">
        <v>1351</v>
      </c>
      <c r="L2008" s="96" t="s">
        <v>41</v>
      </c>
      <c r="M2008" s="96" t="s">
        <v>1351</v>
      </c>
      <c r="N2008" s="96" t="s">
        <v>1619</v>
      </c>
      <c r="O2008" s="96" t="s">
        <v>1578</v>
      </c>
      <c r="P2008" s="96" t="s">
        <v>1579</v>
      </c>
      <c r="Q2008" s="96" t="s">
        <v>1610</v>
      </c>
      <c r="R2008" s="96" t="s">
        <v>1619</v>
      </c>
    </row>
    <row r="2009" ht="14.25" customHeight="1">
      <c r="A2009" s="96" t="s">
        <v>6427</v>
      </c>
      <c r="D2009" s="96" t="s">
        <v>1350</v>
      </c>
      <c r="E2009" s="96" t="s">
        <v>1561</v>
      </c>
      <c r="F2009" s="96">
        <v>2030.0</v>
      </c>
      <c r="J2009" s="96" t="s">
        <v>1147</v>
      </c>
      <c r="L2009" s="96" t="s">
        <v>1562</v>
      </c>
      <c r="M2009" s="96" t="s">
        <v>1147</v>
      </c>
      <c r="O2009" s="96" t="s">
        <v>1578</v>
      </c>
      <c r="P2009" s="96" t="s">
        <v>1579</v>
      </c>
      <c r="Q2009" s="96" t="s">
        <v>1675</v>
      </c>
      <c r="R2009" s="96" t="s">
        <v>1690</v>
      </c>
      <c r="S2009" s="96" t="s">
        <v>6428</v>
      </c>
      <c r="T2009" s="96" t="s">
        <v>1568</v>
      </c>
    </row>
    <row r="2010" ht="14.25" customHeight="1">
      <c r="A2010" s="96" t="s">
        <v>6429</v>
      </c>
      <c r="D2010" s="96" t="s">
        <v>1355</v>
      </c>
      <c r="J2010" s="96" t="s">
        <v>1147</v>
      </c>
      <c r="L2010" s="96" t="s">
        <v>41</v>
      </c>
      <c r="M2010" s="96" t="s">
        <v>1147</v>
      </c>
      <c r="O2010" s="96" t="s">
        <v>1845</v>
      </c>
      <c r="P2010" s="96" t="s">
        <v>1564</v>
      </c>
      <c r="Q2010" s="96" t="s">
        <v>1590</v>
      </c>
      <c r="R2010" s="96" t="s">
        <v>1589</v>
      </c>
    </row>
    <row r="2011" ht="14.25" customHeight="1">
      <c r="A2011" s="96" t="s">
        <v>6430</v>
      </c>
      <c r="D2011" s="96" t="s">
        <v>1350</v>
      </c>
      <c r="E2011" s="96" t="s">
        <v>1561</v>
      </c>
      <c r="F2011" s="96">
        <v>2030.0</v>
      </c>
      <c r="J2011" s="96" t="s">
        <v>1147</v>
      </c>
      <c r="L2011" s="96" t="s">
        <v>1562</v>
      </c>
      <c r="M2011" s="96" t="s">
        <v>1147</v>
      </c>
      <c r="O2011" s="96" t="s">
        <v>1717</v>
      </c>
      <c r="P2011" s="96" t="s">
        <v>1609</v>
      </c>
      <c r="Q2011" s="96" t="s">
        <v>1756</v>
      </c>
      <c r="R2011" s="96" t="s">
        <v>1637</v>
      </c>
      <c r="S2011" s="96" t="s">
        <v>6431</v>
      </c>
      <c r="T2011" s="96" t="s">
        <v>1568</v>
      </c>
    </row>
    <row r="2012" ht="14.25" customHeight="1">
      <c r="A2012" s="96" t="s">
        <v>6432</v>
      </c>
      <c r="B2012" s="96" t="s">
        <v>6433</v>
      </c>
      <c r="C2012" s="96" t="s">
        <v>6434</v>
      </c>
      <c r="D2012" s="96" t="s">
        <v>1350</v>
      </c>
      <c r="E2012" s="96" t="s">
        <v>1561</v>
      </c>
      <c r="F2012" s="96" t="s">
        <v>1628</v>
      </c>
      <c r="J2012" s="96" t="s">
        <v>1147</v>
      </c>
      <c r="L2012" s="96" t="s">
        <v>41</v>
      </c>
      <c r="M2012" s="96" t="s">
        <v>1147</v>
      </c>
      <c r="O2012" s="96" t="s">
        <v>1578</v>
      </c>
      <c r="P2012" s="96" t="s">
        <v>1579</v>
      </c>
      <c r="Q2012" s="96" t="s">
        <v>1610</v>
      </c>
      <c r="R2012" s="96" t="s">
        <v>1676</v>
      </c>
      <c r="S2012" s="96" t="s">
        <v>6435</v>
      </c>
      <c r="T2012" s="96" t="s">
        <v>1568</v>
      </c>
    </row>
    <row r="2013" ht="14.25" customHeight="1">
      <c r="A2013" s="96" t="s">
        <v>6436</v>
      </c>
      <c r="D2013" s="96" t="s">
        <v>1355</v>
      </c>
      <c r="J2013" s="96" t="s">
        <v>1147</v>
      </c>
      <c r="L2013" s="96" t="s">
        <v>41</v>
      </c>
      <c r="M2013" s="96" t="s">
        <v>1147</v>
      </c>
      <c r="O2013" s="96" t="s">
        <v>1684</v>
      </c>
      <c r="P2013" s="96" t="s">
        <v>1564</v>
      </c>
      <c r="Q2013" s="96" t="s">
        <v>1675</v>
      </c>
      <c r="R2013" s="96" t="s">
        <v>1631</v>
      </c>
    </row>
    <row r="2014" ht="14.25" customHeight="1">
      <c r="A2014" s="96" t="s">
        <v>6437</v>
      </c>
      <c r="D2014" s="96" t="s">
        <v>1350</v>
      </c>
      <c r="E2014" s="96" t="s">
        <v>1561</v>
      </c>
      <c r="F2014" s="96">
        <v>2030.0</v>
      </c>
      <c r="J2014" s="96" t="s">
        <v>1147</v>
      </c>
      <c r="L2014" s="96" t="s">
        <v>1562</v>
      </c>
      <c r="M2014" s="96" t="s">
        <v>1147</v>
      </c>
      <c r="O2014" s="96" t="s">
        <v>1684</v>
      </c>
      <c r="P2014" s="96" t="s">
        <v>1564</v>
      </c>
      <c r="Q2014" s="96" t="s">
        <v>1675</v>
      </c>
      <c r="R2014" s="96" t="s">
        <v>1644</v>
      </c>
      <c r="S2014" s="96" t="s">
        <v>6438</v>
      </c>
      <c r="T2014" s="96" t="s">
        <v>1568</v>
      </c>
    </row>
    <row r="2015" ht="14.25" customHeight="1">
      <c r="A2015" s="96" t="s">
        <v>6439</v>
      </c>
      <c r="D2015" s="96" t="s">
        <v>1355</v>
      </c>
      <c r="J2015" s="96" t="s">
        <v>1351</v>
      </c>
      <c r="L2015" s="96" t="s">
        <v>41</v>
      </c>
      <c r="M2015" s="96" t="s">
        <v>1147</v>
      </c>
      <c r="O2015" s="96" t="s">
        <v>1812</v>
      </c>
      <c r="P2015" s="96" t="s">
        <v>1564</v>
      </c>
      <c r="Q2015" s="96" t="s">
        <v>1675</v>
      </c>
      <c r="R2015" s="96" t="s">
        <v>1566</v>
      </c>
    </row>
    <row r="2016" ht="14.25" customHeight="1">
      <c r="A2016" s="96" t="s">
        <v>6440</v>
      </c>
      <c r="B2016" s="96" t="s">
        <v>6441</v>
      </c>
      <c r="C2016" s="96" t="s">
        <v>6442</v>
      </c>
      <c r="D2016" s="96" t="s">
        <v>1350</v>
      </c>
      <c r="E2016" s="96" t="s">
        <v>1561</v>
      </c>
      <c r="F2016" s="96" t="s">
        <v>2176</v>
      </c>
      <c r="G2016" s="96" t="s">
        <v>1350</v>
      </c>
      <c r="H2016" s="96" t="s">
        <v>1561</v>
      </c>
      <c r="I2016" s="96" t="s">
        <v>1689</v>
      </c>
      <c r="J2016" s="96" t="s">
        <v>1351</v>
      </c>
      <c r="K2016" s="96" t="s">
        <v>1689</v>
      </c>
      <c r="L2016" s="96" t="s">
        <v>41</v>
      </c>
      <c r="M2016" s="96" t="s">
        <v>1351</v>
      </c>
      <c r="N2016" s="96" t="s">
        <v>2098</v>
      </c>
      <c r="O2016" s="96" t="s">
        <v>1893</v>
      </c>
      <c r="P2016" s="96" t="s">
        <v>1603</v>
      </c>
      <c r="Q2016" s="96" t="s">
        <v>1897</v>
      </c>
      <c r="R2016" s="96" t="s">
        <v>1586</v>
      </c>
      <c r="S2016" s="96" t="s">
        <v>6443</v>
      </c>
      <c r="T2016" s="96" t="s">
        <v>1568</v>
      </c>
    </row>
    <row r="2017" ht="14.25" customHeight="1">
      <c r="A2017" s="96" t="s">
        <v>6444</v>
      </c>
      <c r="B2017" s="96" t="s">
        <v>6445</v>
      </c>
      <c r="C2017" s="96" t="s">
        <v>6446</v>
      </c>
      <c r="D2017" s="96" t="s">
        <v>1350</v>
      </c>
      <c r="E2017" s="96" t="s">
        <v>1561</v>
      </c>
      <c r="F2017" s="96">
        <v>2031.0</v>
      </c>
      <c r="G2017" s="96" t="s">
        <v>1350</v>
      </c>
      <c r="H2017" s="96" t="s">
        <v>1561</v>
      </c>
      <c r="I2017" s="96">
        <v>2050.0</v>
      </c>
      <c r="J2017" s="96" t="s">
        <v>1351</v>
      </c>
      <c r="K2017" s="96">
        <v>2050.0</v>
      </c>
      <c r="L2017" s="96" t="s">
        <v>41</v>
      </c>
      <c r="M2017" s="96" t="s">
        <v>1351</v>
      </c>
      <c r="N2017" s="96" t="s">
        <v>2384</v>
      </c>
      <c r="O2017" s="96" t="s">
        <v>1584</v>
      </c>
      <c r="P2017" s="96" t="s">
        <v>1564</v>
      </c>
      <c r="Q2017" s="96" t="s">
        <v>1897</v>
      </c>
      <c r="R2017" s="96" t="s">
        <v>1690</v>
      </c>
      <c r="S2017" s="96" t="s">
        <v>6447</v>
      </c>
      <c r="T2017" s="96" t="s">
        <v>1568</v>
      </c>
    </row>
    <row r="2018" ht="14.25" customHeight="1">
      <c r="A2018" s="96" t="s">
        <v>6448</v>
      </c>
      <c r="B2018" s="96" t="s">
        <v>6449</v>
      </c>
      <c r="C2018" s="96" t="s">
        <v>6450</v>
      </c>
      <c r="D2018" s="96" t="s">
        <v>1355</v>
      </c>
      <c r="J2018" s="96" t="s">
        <v>1351</v>
      </c>
      <c r="L2018" s="96" t="s">
        <v>41</v>
      </c>
      <c r="M2018" s="96" t="s">
        <v>1351</v>
      </c>
      <c r="N2018" s="96" t="s">
        <v>1971</v>
      </c>
      <c r="O2018" s="96" t="s">
        <v>1578</v>
      </c>
      <c r="P2018" s="96" t="s">
        <v>1579</v>
      </c>
      <c r="Q2018" s="96" t="s">
        <v>1685</v>
      </c>
      <c r="R2018" s="96" t="s">
        <v>1971</v>
      </c>
    </row>
    <row r="2019" ht="14.25" customHeight="1">
      <c r="A2019" s="96" t="s">
        <v>6451</v>
      </c>
      <c r="C2019" s="96" t="s">
        <v>6452</v>
      </c>
      <c r="D2019" s="96" t="s">
        <v>1355</v>
      </c>
      <c r="J2019" s="96" t="s">
        <v>1147</v>
      </c>
      <c r="L2019" s="96" t="s">
        <v>41</v>
      </c>
      <c r="M2019" s="96" t="s">
        <v>1147</v>
      </c>
      <c r="O2019" s="96" t="s">
        <v>1703</v>
      </c>
      <c r="P2019" s="96" t="s">
        <v>1564</v>
      </c>
      <c r="Q2019" s="96" t="s">
        <v>2005</v>
      </c>
      <c r="R2019" s="96" t="s">
        <v>1648</v>
      </c>
    </row>
    <row r="2020" ht="14.25" customHeight="1">
      <c r="A2020" s="96" t="s">
        <v>6453</v>
      </c>
      <c r="D2020" s="96" t="s">
        <v>1350</v>
      </c>
      <c r="E2020" s="96" t="s">
        <v>1561</v>
      </c>
      <c r="F2020" s="96">
        <v>2030.0</v>
      </c>
      <c r="J2020" s="96" t="s">
        <v>1147</v>
      </c>
      <c r="L2020" s="96" t="s">
        <v>1562</v>
      </c>
      <c r="M2020" s="96" t="s">
        <v>1147</v>
      </c>
      <c r="O2020" s="96" t="s">
        <v>1584</v>
      </c>
      <c r="P2020" s="96" t="s">
        <v>1564</v>
      </c>
      <c r="Q2020" s="96" t="s">
        <v>1580</v>
      </c>
      <c r="R2020" s="96" t="s">
        <v>1619</v>
      </c>
      <c r="S2020" s="96" t="s">
        <v>6454</v>
      </c>
      <c r="T2020" s="96" t="s">
        <v>1568</v>
      </c>
    </row>
    <row r="2021" ht="14.25" customHeight="1">
      <c r="A2021" s="96" t="s">
        <v>6455</v>
      </c>
      <c r="D2021" s="96" t="s">
        <v>1350</v>
      </c>
      <c r="E2021" s="96" t="s">
        <v>1561</v>
      </c>
      <c r="F2021" s="96">
        <v>2030.0</v>
      </c>
      <c r="J2021" s="96" t="s">
        <v>1147</v>
      </c>
      <c r="L2021" s="96" t="s">
        <v>1562</v>
      </c>
      <c r="M2021" s="96" t="s">
        <v>1147</v>
      </c>
      <c r="O2021" s="96" t="s">
        <v>1614</v>
      </c>
      <c r="P2021" s="96" t="s">
        <v>1609</v>
      </c>
      <c r="Q2021" s="96" t="s">
        <v>1580</v>
      </c>
      <c r="R2021" s="96" t="s">
        <v>1644</v>
      </c>
      <c r="S2021" s="96" t="s">
        <v>6456</v>
      </c>
      <c r="T2021" s="96" t="s">
        <v>1568</v>
      </c>
    </row>
    <row r="2022" ht="14.25" customHeight="1">
      <c r="A2022" s="96" t="s">
        <v>6457</v>
      </c>
      <c r="D2022" s="96" t="s">
        <v>1355</v>
      </c>
      <c r="J2022" s="96" t="s">
        <v>1147</v>
      </c>
      <c r="L2022" s="96" t="s">
        <v>41</v>
      </c>
      <c r="M2022" s="96" t="s">
        <v>1147</v>
      </c>
      <c r="O2022" s="96" t="s">
        <v>1791</v>
      </c>
      <c r="P2022" s="96" t="s">
        <v>1609</v>
      </c>
      <c r="Q2022" s="96" t="s">
        <v>1604</v>
      </c>
      <c r="R2022" s="96" t="s">
        <v>1644</v>
      </c>
    </row>
    <row r="2023" ht="14.25" customHeight="1">
      <c r="A2023" s="96" t="s">
        <v>6458</v>
      </c>
      <c r="D2023" s="96" t="s">
        <v>1350</v>
      </c>
      <c r="E2023" s="96" t="s">
        <v>1561</v>
      </c>
      <c r="F2023" s="96">
        <v>2030.0</v>
      </c>
      <c r="J2023" s="96" t="s">
        <v>1147</v>
      </c>
      <c r="L2023" s="96" t="s">
        <v>41</v>
      </c>
      <c r="M2023" s="96" t="s">
        <v>1147</v>
      </c>
      <c r="O2023" s="96" t="s">
        <v>1791</v>
      </c>
      <c r="P2023" s="96" t="s">
        <v>1609</v>
      </c>
      <c r="Q2023" s="96" t="s">
        <v>1593</v>
      </c>
      <c r="R2023" s="96" t="s">
        <v>1707</v>
      </c>
      <c r="S2023" s="96" t="s">
        <v>6459</v>
      </c>
      <c r="T2023" s="96" t="s">
        <v>1568</v>
      </c>
    </row>
    <row r="2024" ht="14.25" customHeight="1">
      <c r="A2024" s="96" t="s">
        <v>6460</v>
      </c>
      <c r="D2024" s="96" t="s">
        <v>1350</v>
      </c>
      <c r="E2024" s="96" t="s">
        <v>1561</v>
      </c>
      <c r="F2024" s="96">
        <v>2030.0</v>
      </c>
      <c r="J2024" s="96" t="s">
        <v>1147</v>
      </c>
      <c r="L2024" s="96" t="s">
        <v>1562</v>
      </c>
      <c r="M2024" s="96" t="s">
        <v>1147</v>
      </c>
      <c r="O2024" s="96" t="s">
        <v>1791</v>
      </c>
      <c r="P2024" s="96" t="s">
        <v>1609</v>
      </c>
      <c r="Q2024" s="96" t="s">
        <v>1593</v>
      </c>
      <c r="R2024" s="96" t="s">
        <v>1623</v>
      </c>
      <c r="S2024" s="96" t="s">
        <v>6461</v>
      </c>
    </row>
    <row r="2025" ht="14.25" customHeight="1">
      <c r="A2025" s="96" t="s">
        <v>6462</v>
      </c>
      <c r="D2025" s="96" t="s">
        <v>1350</v>
      </c>
      <c r="E2025" s="96" t="s">
        <v>1561</v>
      </c>
      <c r="F2025" s="96">
        <v>2030.0</v>
      </c>
      <c r="J2025" s="96" t="s">
        <v>1147</v>
      </c>
      <c r="L2025" s="96" t="s">
        <v>1562</v>
      </c>
      <c r="M2025" s="96" t="s">
        <v>1147</v>
      </c>
      <c r="O2025" s="96" t="s">
        <v>1791</v>
      </c>
      <c r="P2025" s="96" t="s">
        <v>1609</v>
      </c>
      <c r="Q2025" s="96" t="s">
        <v>1593</v>
      </c>
      <c r="R2025" s="96" t="s">
        <v>1615</v>
      </c>
      <c r="S2025" s="96" t="s">
        <v>6463</v>
      </c>
      <c r="T2025" s="96" t="s">
        <v>1568</v>
      </c>
    </row>
    <row r="2026" ht="14.25" customHeight="1">
      <c r="A2026" s="96" t="s">
        <v>6464</v>
      </c>
      <c r="D2026" s="96" t="s">
        <v>1355</v>
      </c>
      <c r="J2026" s="96" t="s">
        <v>1147</v>
      </c>
      <c r="L2026" s="96" t="s">
        <v>41</v>
      </c>
      <c r="M2026" s="96" t="s">
        <v>1147</v>
      </c>
      <c r="O2026" s="96" t="s">
        <v>1791</v>
      </c>
      <c r="P2026" s="96" t="s">
        <v>1609</v>
      </c>
      <c r="Q2026" s="96" t="s">
        <v>1800</v>
      </c>
    </row>
    <row r="2027" ht="14.25" customHeight="1">
      <c r="A2027" s="96" t="s">
        <v>6465</v>
      </c>
      <c r="D2027" s="96" t="s">
        <v>1355</v>
      </c>
      <c r="J2027" s="96" t="s">
        <v>1147</v>
      </c>
      <c r="L2027" s="96" t="s">
        <v>41</v>
      </c>
      <c r="M2027" s="96" t="s">
        <v>1147</v>
      </c>
      <c r="O2027" s="96" t="s">
        <v>1791</v>
      </c>
      <c r="P2027" s="96" t="s">
        <v>1609</v>
      </c>
      <c r="Q2027" s="96" t="s">
        <v>1593</v>
      </c>
      <c r="R2027" s="96" t="s">
        <v>1594</v>
      </c>
    </row>
    <row r="2028" ht="14.25" customHeight="1">
      <c r="A2028" s="96" t="s">
        <v>6466</v>
      </c>
      <c r="D2028" s="96" t="s">
        <v>1350</v>
      </c>
      <c r="E2028" s="96" t="s">
        <v>1561</v>
      </c>
      <c r="F2028" s="96">
        <v>2030.0</v>
      </c>
      <c r="J2028" s="96" t="s">
        <v>1147</v>
      </c>
      <c r="L2028" s="96" t="s">
        <v>1562</v>
      </c>
      <c r="M2028" s="96" t="s">
        <v>1147</v>
      </c>
      <c r="O2028" s="96" t="s">
        <v>1791</v>
      </c>
      <c r="P2028" s="96" t="s">
        <v>1609</v>
      </c>
      <c r="Q2028" s="96" t="s">
        <v>1756</v>
      </c>
      <c r="R2028" s="96" t="s">
        <v>1644</v>
      </c>
      <c r="S2028" s="96" t="s">
        <v>6467</v>
      </c>
      <c r="T2028" s="96" t="s">
        <v>1568</v>
      </c>
    </row>
    <row r="2029" ht="14.25" customHeight="1">
      <c r="A2029" s="96" t="s">
        <v>6468</v>
      </c>
      <c r="D2029" s="96" t="s">
        <v>1350</v>
      </c>
      <c r="E2029" s="96" t="s">
        <v>1561</v>
      </c>
      <c r="F2029" s="96">
        <v>2030.0</v>
      </c>
      <c r="J2029" s="96" t="s">
        <v>1147</v>
      </c>
      <c r="L2029" s="96" t="s">
        <v>1562</v>
      </c>
      <c r="M2029" s="96" t="s">
        <v>1147</v>
      </c>
      <c r="O2029" s="96" t="s">
        <v>1791</v>
      </c>
      <c r="P2029" s="96" t="s">
        <v>1609</v>
      </c>
      <c r="Q2029" s="96" t="s">
        <v>1585</v>
      </c>
      <c r="R2029" s="96" t="s">
        <v>1589</v>
      </c>
      <c r="S2029" s="96" t="s">
        <v>6469</v>
      </c>
      <c r="T2029" s="96" t="s">
        <v>1568</v>
      </c>
    </row>
    <row r="2030" ht="14.25" customHeight="1">
      <c r="A2030" s="96" t="s">
        <v>6470</v>
      </c>
      <c r="D2030" s="96" t="s">
        <v>1372</v>
      </c>
      <c r="J2030" s="96" t="s">
        <v>1351</v>
      </c>
      <c r="L2030" s="96" t="s">
        <v>41</v>
      </c>
      <c r="M2030" s="96" t="s">
        <v>1351</v>
      </c>
      <c r="N2030" s="96" t="s">
        <v>1757</v>
      </c>
      <c r="O2030" s="96" t="s">
        <v>1791</v>
      </c>
      <c r="P2030" s="96" t="s">
        <v>1609</v>
      </c>
      <c r="Q2030" s="96" t="s">
        <v>1593</v>
      </c>
      <c r="R2030" s="96" t="s">
        <v>1757</v>
      </c>
    </row>
    <row r="2031" ht="14.25" customHeight="1">
      <c r="A2031" s="96" t="s">
        <v>6471</v>
      </c>
      <c r="D2031" s="96" t="s">
        <v>1355</v>
      </c>
      <c r="J2031" s="96" t="s">
        <v>1147</v>
      </c>
      <c r="L2031" s="96" t="s">
        <v>41</v>
      </c>
      <c r="M2031" s="96" t="s">
        <v>1147</v>
      </c>
      <c r="O2031" s="96" t="s">
        <v>1791</v>
      </c>
      <c r="P2031" s="96" t="s">
        <v>1609</v>
      </c>
      <c r="Q2031" s="96" t="s">
        <v>1675</v>
      </c>
      <c r="R2031" s="96" t="s">
        <v>1605</v>
      </c>
    </row>
    <row r="2032" ht="14.25" customHeight="1">
      <c r="A2032" s="96" t="s">
        <v>6472</v>
      </c>
      <c r="D2032" s="96" t="s">
        <v>1355</v>
      </c>
      <c r="J2032" s="96" t="s">
        <v>1147</v>
      </c>
      <c r="L2032" s="96" t="s">
        <v>41</v>
      </c>
      <c r="M2032" s="96" t="s">
        <v>1147</v>
      </c>
      <c r="O2032" s="96" t="s">
        <v>1791</v>
      </c>
      <c r="P2032" s="96" t="s">
        <v>1609</v>
      </c>
      <c r="Q2032" s="96" t="s">
        <v>1800</v>
      </c>
      <c r="R2032" s="96" t="s">
        <v>1623</v>
      </c>
    </row>
    <row r="2033" ht="14.25" customHeight="1">
      <c r="A2033" s="96" t="s">
        <v>6473</v>
      </c>
      <c r="D2033" s="96" t="s">
        <v>1355</v>
      </c>
      <c r="J2033" s="96" t="s">
        <v>1351</v>
      </c>
      <c r="L2033" s="96" t="s">
        <v>41</v>
      </c>
      <c r="M2033" s="96" t="s">
        <v>1147</v>
      </c>
      <c r="O2033" s="96" t="s">
        <v>1608</v>
      </c>
      <c r="P2033" s="96" t="s">
        <v>1609</v>
      </c>
      <c r="Q2033" s="96" t="s">
        <v>1675</v>
      </c>
      <c r="R2033" s="96" t="s">
        <v>1605</v>
      </c>
    </row>
    <row r="2034" ht="14.25" customHeight="1">
      <c r="A2034" s="96" t="s">
        <v>6474</v>
      </c>
      <c r="D2034" s="96" t="s">
        <v>1355</v>
      </c>
      <c r="J2034" s="96" t="s">
        <v>1147</v>
      </c>
      <c r="L2034" s="96" t="s">
        <v>41</v>
      </c>
      <c r="M2034" s="96" t="s">
        <v>1147</v>
      </c>
      <c r="O2034" s="96" t="s">
        <v>1578</v>
      </c>
      <c r="P2034" s="96" t="s">
        <v>1579</v>
      </c>
      <c r="Q2034" s="96" t="s">
        <v>1590</v>
      </c>
      <c r="R2034" s="96" t="s">
        <v>1673</v>
      </c>
    </row>
    <row r="2035" ht="14.25" customHeight="1">
      <c r="A2035" s="96" t="s">
        <v>6475</v>
      </c>
      <c r="D2035" s="96" t="s">
        <v>1355</v>
      </c>
      <c r="J2035" s="96" t="s">
        <v>1147</v>
      </c>
      <c r="L2035" s="96" t="s">
        <v>41</v>
      </c>
      <c r="M2035" s="96" t="s">
        <v>1147</v>
      </c>
      <c r="O2035" s="96" t="s">
        <v>1647</v>
      </c>
      <c r="P2035" s="96" t="s">
        <v>1564</v>
      </c>
      <c r="Q2035" s="96" t="s">
        <v>1804</v>
      </c>
      <c r="R2035" s="96" t="s">
        <v>1637</v>
      </c>
    </row>
    <row r="2036" ht="14.25" customHeight="1">
      <c r="A2036" s="96" t="s">
        <v>6476</v>
      </c>
      <c r="D2036" s="96" t="s">
        <v>1350</v>
      </c>
      <c r="E2036" s="96" t="s">
        <v>1561</v>
      </c>
      <c r="F2036" s="96">
        <v>2030.0</v>
      </c>
      <c r="J2036" s="96" t="s">
        <v>1147</v>
      </c>
      <c r="L2036" s="96" t="s">
        <v>1562</v>
      </c>
      <c r="M2036" s="96" t="s">
        <v>1147</v>
      </c>
      <c r="O2036" s="96" t="s">
        <v>1717</v>
      </c>
      <c r="P2036" s="96" t="s">
        <v>1609</v>
      </c>
      <c r="Q2036" s="96" t="s">
        <v>1756</v>
      </c>
      <c r="R2036" s="96" t="s">
        <v>1699</v>
      </c>
      <c r="S2036" s="96" t="s">
        <v>6477</v>
      </c>
      <c r="T2036" s="96" t="s">
        <v>1568</v>
      </c>
    </row>
    <row r="2037" ht="14.25" customHeight="1">
      <c r="A2037" s="96" t="s">
        <v>6478</v>
      </c>
      <c r="B2037" s="96" t="s">
        <v>6479</v>
      </c>
      <c r="C2037" s="96" t="s">
        <v>6480</v>
      </c>
      <c r="D2037" s="96" t="s">
        <v>1350</v>
      </c>
      <c r="E2037" s="96" t="s">
        <v>1561</v>
      </c>
      <c r="F2037" s="96" t="s">
        <v>1628</v>
      </c>
      <c r="J2037" s="96" t="s">
        <v>1147</v>
      </c>
      <c r="L2037" s="96" t="s">
        <v>41</v>
      </c>
      <c r="M2037" s="96" t="s">
        <v>1147</v>
      </c>
      <c r="O2037" s="96" t="s">
        <v>1797</v>
      </c>
      <c r="P2037" s="96" t="s">
        <v>1564</v>
      </c>
      <c r="Q2037" s="96" t="s">
        <v>1800</v>
      </c>
      <c r="R2037" s="96" t="s">
        <v>1841</v>
      </c>
      <c r="S2037" s="96" t="s">
        <v>6481</v>
      </c>
      <c r="T2037" s="96" t="s">
        <v>1568</v>
      </c>
    </row>
    <row r="2038" ht="14.25" customHeight="1">
      <c r="A2038" s="96" t="s">
        <v>6482</v>
      </c>
      <c r="D2038" s="96" t="s">
        <v>1350</v>
      </c>
      <c r="E2038" s="96" t="s">
        <v>1561</v>
      </c>
      <c r="F2038" s="96">
        <v>2030.0</v>
      </c>
      <c r="J2038" s="96" t="s">
        <v>1147</v>
      </c>
      <c r="L2038" s="96" t="s">
        <v>1562</v>
      </c>
      <c r="M2038" s="96" t="s">
        <v>1147</v>
      </c>
      <c r="O2038" s="96" t="s">
        <v>1741</v>
      </c>
      <c r="P2038" s="96" t="s">
        <v>1564</v>
      </c>
      <c r="Q2038" s="96" t="s">
        <v>1820</v>
      </c>
      <c r="R2038" s="96" t="s">
        <v>1637</v>
      </c>
      <c r="S2038" s="96" t="s">
        <v>6483</v>
      </c>
      <c r="T2038" s="96" t="s">
        <v>1568</v>
      </c>
    </row>
    <row r="2039" ht="14.25" customHeight="1">
      <c r="A2039" s="96" t="s">
        <v>6484</v>
      </c>
      <c r="D2039" s="96" t="s">
        <v>1350</v>
      </c>
      <c r="E2039" s="96" t="s">
        <v>1561</v>
      </c>
      <c r="F2039" s="96">
        <v>2030.0</v>
      </c>
      <c r="J2039" s="96" t="s">
        <v>1147</v>
      </c>
      <c r="L2039" s="96" t="s">
        <v>1562</v>
      </c>
      <c r="M2039" s="96" t="s">
        <v>1147</v>
      </c>
      <c r="O2039" s="96" t="s">
        <v>1829</v>
      </c>
      <c r="P2039" s="96" t="s">
        <v>1564</v>
      </c>
      <c r="Q2039" s="96" t="s">
        <v>1590</v>
      </c>
      <c r="R2039" s="96" t="s">
        <v>1699</v>
      </c>
      <c r="S2039" s="96" t="s">
        <v>6485</v>
      </c>
      <c r="T2039" s="96" t="s">
        <v>1568</v>
      </c>
    </row>
    <row r="2040" ht="14.25" customHeight="1">
      <c r="A2040" s="96" t="s">
        <v>6486</v>
      </c>
      <c r="D2040" s="96" t="s">
        <v>1350</v>
      </c>
      <c r="E2040" s="96" t="s">
        <v>1561</v>
      </c>
      <c r="F2040" s="96">
        <v>2030.0</v>
      </c>
      <c r="J2040" s="96" t="s">
        <v>1147</v>
      </c>
      <c r="L2040" s="96" t="s">
        <v>1562</v>
      </c>
      <c r="M2040" s="96" t="s">
        <v>1147</v>
      </c>
      <c r="O2040" s="96" t="s">
        <v>1812</v>
      </c>
      <c r="P2040" s="96" t="s">
        <v>1564</v>
      </c>
      <c r="Q2040" s="96" t="s">
        <v>1784</v>
      </c>
      <c r="R2040" s="96" t="s">
        <v>1699</v>
      </c>
      <c r="S2040" s="96" t="s">
        <v>6487</v>
      </c>
      <c r="T2040" s="96" t="s">
        <v>1568</v>
      </c>
    </row>
    <row r="2041" ht="14.25" customHeight="1">
      <c r="A2041" s="96" t="s">
        <v>6488</v>
      </c>
      <c r="D2041" s="96" t="s">
        <v>1350</v>
      </c>
      <c r="E2041" s="96" t="s">
        <v>1561</v>
      </c>
      <c r="F2041" s="96">
        <v>2030.0</v>
      </c>
      <c r="J2041" s="96" t="s">
        <v>1147</v>
      </c>
      <c r="L2041" s="96" t="s">
        <v>1562</v>
      </c>
      <c r="M2041" s="96" t="s">
        <v>1147</v>
      </c>
      <c r="O2041" s="96" t="s">
        <v>1647</v>
      </c>
      <c r="P2041" s="96" t="s">
        <v>1564</v>
      </c>
      <c r="Q2041" s="96" t="s">
        <v>1784</v>
      </c>
      <c r="R2041" s="96" t="s">
        <v>1787</v>
      </c>
      <c r="S2041" s="96" t="s">
        <v>6489</v>
      </c>
      <c r="T2041" s="96" t="s">
        <v>1568</v>
      </c>
    </row>
    <row r="2042" ht="14.25" customHeight="1">
      <c r="A2042" s="96" t="s">
        <v>6490</v>
      </c>
      <c r="B2042" s="96" t="s">
        <v>6491</v>
      </c>
      <c r="C2042" s="96" t="s">
        <v>6492</v>
      </c>
      <c r="D2042" s="96" t="s">
        <v>1355</v>
      </c>
      <c r="J2042" s="96" t="s">
        <v>1147</v>
      </c>
      <c r="L2042" s="96" t="s">
        <v>41</v>
      </c>
      <c r="M2042" s="96" t="s">
        <v>1147</v>
      </c>
      <c r="O2042" s="96" t="s">
        <v>1845</v>
      </c>
      <c r="P2042" s="96" t="s">
        <v>1564</v>
      </c>
      <c r="Q2042" s="96" t="s">
        <v>1820</v>
      </c>
      <c r="R2042" s="96" t="s">
        <v>1566</v>
      </c>
    </row>
    <row r="2043" ht="14.25" customHeight="1">
      <c r="A2043" s="96" t="s">
        <v>6493</v>
      </c>
      <c r="B2043" s="96" t="s">
        <v>6494</v>
      </c>
      <c r="C2043" s="96" t="s">
        <v>6495</v>
      </c>
      <c r="D2043" s="96" t="s">
        <v>1350</v>
      </c>
      <c r="E2043" s="96" t="s">
        <v>1570</v>
      </c>
      <c r="F2043" s="96">
        <v>2030.0</v>
      </c>
      <c r="J2043" s="96" t="s">
        <v>1147</v>
      </c>
      <c r="L2043" s="96" t="s">
        <v>41</v>
      </c>
      <c r="M2043" s="96" t="s">
        <v>1147</v>
      </c>
      <c r="O2043" s="96" t="s">
        <v>1578</v>
      </c>
      <c r="P2043" s="96" t="s">
        <v>1579</v>
      </c>
      <c r="Q2043" s="96" t="s">
        <v>1756</v>
      </c>
      <c r="R2043" s="96" t="s">
        <v>1787</v>
      </c>
      <c r="S2043" s="96" t="s">
        <v>6496</v>
      </c>
      <c r="T2043" s="96" t="s">
        <v>1576</v>
      </c>
    </row>
    <row r="2044" ht="14.25" customHeight="1">
      <c r="A2044" s="96" t="s">
        <v>6497</v>
      </c>
      <c r="B2044" s="96" t="s">
        <v>6498</v>
      </c>
      <c r="C2044" s="96" t="s">
        <v>6499</v>
      </c>
      <c r="D2044" s="96" t="s">
        <v>1350</v>
      </c>
      <c r="E2044" s="96" t="s">
        <v>1561</v>
      </c>
      <c r="F2044" s="96">
        <v>2030.0</v>
      </c>
      <c r="J2044" s="96" t="s">
        <v>1351</v>
      </c>
      <c r="L2044" s="96" t="s">
        <v>41</v>
      </c>
      <c r="M2044" s="96" t="s">
        <v>1351</v>
      </c>
      <c r="N2044" s="96" t="s">
        <v>1589</v>
      </c>
      <c r="O2044" s="96" t="s">
        <v>1563</v>
      </c>
      <c r="P2044" s="96" t="s">
        <v>1564</v>
      </c>
      <c r="Q2044" s="96" t="s">
        <v>1948</v>
      </c>
      <c r="R2044" s="96" t="s">
        <v>1644</v>
      </c>
      <c r="S2044" s="96" t="s">
        <v>6500</v>
      </c>
      <c r="T2044" s="96" t="s">
        <v>1568</v>
      </c>
    </row>
    <row r="2045" ht="14.25" customHeight="1">
      <c r="A2045" s="96" t="s">
        <v>6501</v>
      </c>
      <c r="B2045" s="96" t="s">
        <v>6502</v>
      </c>
      <c r="C2045" s="96" t="s">
        <v>6503</v>
      </c>
      <c r="D2045" s="96" t="s">
        <v>1372</v>
      </c>
      <c r="J2045" s="96" t="s">
        <v>1147</v>
      </c>
      <c r="L2045" s="96" t="s">
        <v>41</v>
      </c>
      <c r="M2045" s="96" t="s">
        <v>1351</v>
      </c>
      <c r="N2045" s="96" t="s">
        <v>1903</v>
      </c>
      <c r="O2045" s="96" t="s">
        <v>1893</v>
      </c>
      <c r="P2045" s="96" t="s">
        <v>1603</v>
      </c>
      <c r="Q2045" s="96" t="s">
        <v>1639</v>
      </c>
      <c r="R2045" s="96" t="s">
        <v>1666</v>
      </c>
    </row>
    <row r="2046" ht="14.25" customHeight="1">
      <c r="A2046" s="96" t="s">
        <v>6504</v>
      </c>
      <c r="B2046" s="96" t="s">
        <v>6505</v>
      </c>
      <c r="D2046" s="96" t="s">
        <v>1355</v>
      </c>
      <c r="J2046" s="96" t="s">
        <v>1351</v>
      </c>
      <c r="L2046" s="96" t="s">
        <v>41</v>
      </c>
      <c r="M2046" s="96" t="s">
        <v>1351</v>
      </c>
      <c r="N2046" s="96" t="s">
        <v>1779</v>
      </c>
      <c r="O2046" s="96" t="s">
        <v>1731</v>
      </c>
      <c r="P2046" s="96" t="s">
        <v>1609</v>
      </c>
      <c r="Q2046" s="96" t="s">
        <v>6506</v>
      </c>
      <c r="R2046" s="96" t="s">
        <v>1863</v>
      </c>
    </row>
    <row r="2047" ht="14.25" customHeight="1">
      <c r="A2047" s="96" t="s">
        <v>6507</v>
      </c>
      <c r="D2047" s="96" t="s">
        <v>1355</v>
      </c>
      <c r="J2047" s="96" t="s">
        <v>1351</v>
      </c>
      <c r="L2047" s="96" t="s">
        <v>41</v>
      </c>
      <c r="M2047" s="96" t="s">
        <v>1147</v>
      </c>
      <c r="O2047" s="96" t="s">
        <v>1845</v>
      </c>
      <c r="P2047" s="96" t="s">
        <v>1564</v>
      </c>
      <c r="Q2047" s="96" t="s">
        <v>1590</v>
      </c>
      <c r="R2047" s="96" t="s">
        <v>1594</v>
      </c>
    </row>
    <row r="2048" ht="14.25" customHeight="1">
      <c r="A2048" s="96" t="s">
        <v>6508</v>
      </c>
      <c r="D2048" s="96" t="s">
        <v>1355</v>
      </c>
      <c r="J2048" s="96" t="s">
        <v>1351</v>
      </c>
      <c r="L2048" s="96" t="s">
        <v>41</v>
      </c>
      <c r="M2048" s="96" t="s">
        <v>1351</v>
      </c>
      <c r="N2048" s="96" t="s">
        <v>1597</v>
      </c>
      <c r="O2048" s="96" t="s">
        <v>1845</v>
      </c>
      <c r="P2048" s="96" t="s">
        <v>1564</v>
      </c>
      <c r="Q2048" s="96" t="s">
        <v>1675</v>
      </c>
      <c r="R2048" s="96" t="s">
        <v>1597</v>
      </c>
    </row>
    <row r="2049" ht="14.25" customHeight="1">
      <c r="A2049" s="96" t="s">
        <v>6509</v>
      </c>
      <c r="C2049" s="96" t="s">
        <v>6510</v>
      </c>
      <c r="D2049" s="96" t="s">
        <v>1355</v>
      </c>
      <c r="J2049" s="96" t="s">
        <v>1351</v>
      </c>
      <c r="L2049" s="96" t="s">
        <v>41</v>
      </c>
      <c r="M2049" s="96" t="s">
        <v>1351</v>
      </c>
      <c r="N2049" s="96" t="s">
        <v>1673</v>
      </c>
      <c r="O2049" s="96" t="s">
        <v>1845</v>
      </c>
      <c r="P2049" s="96" t="s">
        <v>1564</v>
      </c>
      <c r="Q2049" s="96" t="s">
        <v>2015</v>
      </c>
      <c r="R2049" s="96" t="s">
        <v>1673</v>
      </c>
    </row>
    <row r="2050" ht="14.25" customHeight="1">
      <c r="A2050" s="96" t="s">
        <v>6511</v>
      </c>
      <c r="D2050" s="96" t="s">
        <v>1350</v>
      </c>
      <c r="E2050" s="96" t="s">
        <v>1570</v>
      </c>
      <c r="F2050" s="96">
        <v>2030.0</v>
      </c>
      <c r="J2050" s="96" t="s">
        <v>1147</v>
      </c>
      <c r="L2050" s="96" t="s">
        <v>1562</v>
      </c>
      <c r="M2050" s="96" t="s">
        <v>1147</v>
      </c>
      <c r="O2050" s="96" t="s">
        <v>1845</v>
      </c>
      <c r="P2050" s="96" t="s">
        <v>1564</v>
      </c>
      <c r="Q2050" s="96" t="s">
        <v>1590</v>
      </c>
      <c r="R2050" s="96" t="s">
        <v>1690</v>
      </c>
      <c r="S2050" s="96" t="s">
        <v>6512</v>
      </c>
      <c r="T2050" s="96" t="s">
        <v>1576</v>
      </c>
    </row>
    <row r="2051" ht="14.25" customHeight="1">
      <c r="A2051" s="96" t="s">
        <v>6513</v>
      </c>
      <c r="B2051" s="96" t="s">
        <v>6514</v>
      </c>
      <c r="C2051" s="96" t="s">
        <v>6515</v>
      </c>
      <c r="D2051" s="96" t="s">
        <v>1350</v>
      </c>
      <c r="E2051" s="96" t="s">
        <v>1570</v>
      </c>
      <c r="F2051" s="96">
        <v>2030.0</v>
      </c>
      <c r="J2051" s="96" t="s">
        <v>1147</v>
      </c>
      <c r="L2051" s="96" t="s">
        <v>41</v>
      </c>
      <c r="M2051" s="96" t="s">
        <v>1351</v>
      </c>
      <c r="N2051" s="96" t="s">
        <v>2181</v>
      </c>
      <c r="O2051" s="96" t="s">
        <v>1614</v>
      </c>
      <c r="P2051" s="96" t="s">
        <v>1609</v>
      </c>
      <c r="Q2051" s="96" t="s">
        <v>1754</v>
      </c>
      <c r="R2051" s="96" t="s">
        <v>1926</v>
      </c>
      <c r="S2051" s="96" t="s">
        <v>6516</v>
      </c>
      <c r="T2051" s="96" t="s">
        <v>1576</v>
      </c>
    </row>
    <row r="2052" ht="14.25" customHeight="1">
      <c r="A2052" s="96" t="s">
        <v>6517</v>
      </c>
      <c r="D2052" s="96" t="s">
        <v>1355</v>
      </c>
      <c r="J2052" s="96" t="s">
        <v>1351</v>
      </c>
      <c r="L2052" s="96" t="s">
        <v>41</v>
      </c>
      <c r="M2052" s="96" t="s">
        <v>1147</v>
      </c>
      <c r="O2052" s="96" t="s">
        <v>1845</v>
      </c>
      <c r="P2052" s="96" t="s">
        <v>1564</v>
      </c>
      <c r="Q2052" s="96" t="s">
        <v>1585</v>
      </c>
    </row>
    <row r="2053" ht="14.25" customHeight="1">
      <c r="A2053" s="96" t="s">
        <v>6518</v>
      </c>
      <c r="C2053" s="96" t="s">
        <v>6519</v>
      </c>
      <c r="D2053" s="96" t="s">
        <v>1350</v>
      </c>
      <c r="E2053" s="96" t="s">
        <v>1561</v>
      </c>
      <c r="F2053" s="96" t="s">
        <v>6520</v>
      </c>
      <c r="G2053" s="96" t="s">
        <v>1350</v>
      </c>
      <c r="H2053" s="96" t="s">
        <v>1561</v>
      </c>
      <c r="I2053" s="96" t="s">
        <v>1403</v>
      </c>
      <c r="J2053" s="96" t="s">
        <v>1351</v>
      </c>
      <c r="K2053" s="96" t="s">
        <v>1403</v>
      </c>
      <c r="L2053" s="96" t="s">
        <v>41</v>
      </c>
      <c r="M2053" s="96" t="s">
        <v>1351</v>
      </c>
      <c r="N2053" s="96" t="s">
        <v>1619</v>
      </c>
      <c r="O2053" s="96" t="s">
        <v>1584</v>
      </c>
      <c r="P2053" s="96" t="s">
        <v>1564</v>
      </c>
      <c r="Q2053" s="96" t="s">
        <v>1675</v>
      </c>
      <c r="R2053" s="96" t="s">
        <v>1637</v>
      </c>
      <c r="S2053" s="96" t="s">
        <v>6521</v>
      </c>
      <c r="T2053" s="96" t="s">
        <v>1568</v>
      </c>
    </row>
    <row r="2054" ht="14.25" customHeight="1">
      <c r="A2054" s="96" t="s">
        <v>6522</v>
      </c>
      <c r="D2054" s="96" t="s">
        <v>1350</v>
      </c>
      <c r="E2054" s="96" t="s">
        <v>1561</v>
      </c>
      <c r="F2054" s="96">
        <v>2030.0</v>
      </c>
      <c r="J2054" s="96" t="s">
        <v>1147</v>
      </c>
      <c r="L2054" s="96" t="s">
        <v>1562</v>
      </c>
      <c r="M2054" s="96" t="s">
        <v>1147</v>
      </c>
      <c r="O2054" s="96" t="s">
        <v>1584</v>
      </c>
      <c r="P2054" s="96" t="s">
        <v>1564</v>
      </c>
      <c r="Q2054" s="96" t="s">
        <v>1639</v>
      </c>
      <c r="R2054" s="96" t="s">
        <v>1615</v>
      </c>
      <c r="S2054" s="96" t="s">
        <v>6523</v>
      </c>
      <c r="T2054" s="96" t="s">
        <v>1568</v>
      </c>
    </row>
    <row r="2055" ht="14.25" customHeight="1">
      <c r="A2055" s="96" t="s">
        <v>6524</v>
      </c>
      <c r="D2055" s="96" t="s">
        <v>1355</v>
      </c>
      <c r="J2055" s="96" t="s">
        <v>1147</v>
      </c>
      <c r="L2055" s="96" t="s">
        <v>41</v>
      </c>
      <c r="M2055" s="96" t="s">
        <v>1147</v>
      </c>
      <c r="O2055" s="96" t="s">
        <v>1578</v>
      </c>
      <c r="P2055" s="96" t="s">
        <v>1579</v>
      </c>
      <c r="Q2055" s="96" t="s">
        <v>1610</v>
      </c>
      <c r="R2055" s="96" t="s">
        <v>1676</v>
      </c>
    </row>
    <row r="2056" ht="14.25" customHeight="1">
      <c r="A2056" s="96" t="s">
        <v>6525</v>
      </c>
      <c r="D2056" s="96" t="s">
        <v>1350</v>
      </c>
      <c r="E2056" s="96" t="s">
        <v>1561</v>
      </c>
      <c r="F2056" s="96">
        <v>2030.0</v>
      </c>
      <c r="J2056" s="96" t="s">
        <v>1147</v>
      </c>
      <c r="L2056" s="96" t="s">
        <v>1562</v>
      </c>
      <c r="M2056" s="96" t="s">
        <v>1147</v>
      </c>
      <c r="O2056" s="96" t="s">
        <v>1791</v>
      </c>
      <c r="P2056" s="96" t="s">
        <v>1609</v>
      </c>
      <c r="Q2056" s="96" t="s">
        <v>1756</v>
      </c>
      <c r="R2056" s="96" t="s">
        <v>1615</v>
      </c>
      <c r="S2056" s="96" t="s">
        <v>6526</v>
      </c>
      <c r="T2056" s="96" t="s">
        <v>1568</v>
      </c>
    </row>
    <row r="2057" ht="14.25" customHeight="1">
      <c r="A2057" s="96" t="s">
        <v>6527</v>
      </c>
      <c r="B2057" s="96" t="s">
        <v>6528</v>
      </c>
      <c r="C2057" s="96" t="s">
        <v>6529</v>
      </c>
      <c r="D2057" s="96" t="s">
        <v>1350</v>
      </c>
      <c r="E2057" s="96" t="s">
        <v>1561</v>
      </c>
      <c r="F2057" s="96">
        <v>2030.0</v>
      </c>
      <c r="J2057" s="96" t="s">
        <v>1351</v>
      </c>
      <c r="L2057" s="96" t="s">
        <v>41</v>
      </c>
      <c r="M2057" s="96" t="s">
        <v>1351</v>
      </c>
      <c r="N2057" s="96" t="s">
        <v>1903</v>
      </c>
      <c r="O2057" s="96" t="s">
        <v>1584</v>
      </c>
      <c r="P2057" s="96" t="s">
        <v>1564</v>
      </c>
      <c r="Q2057" s="96" t="s">
        <v>1665</v>
      </c>
      <c r="R2057" s="96" t="s">
        <v>1637</v>
      </c>
      <c r="S2057" s="96" t="s">
        <v>6530</v>
      </c>
      <c r="T2057" s="96" t="s">
        <v>1568</v>
      </c>
    </row>
    <row r="2058" ht="14.25" customHeight="1">
      <c r="A2058" s="96" t="s">
        <v>6531</v>
      </c>
      <c r="D2058" s="96" t="s">
        <v>1355</v>
      </c>
      <c r="J2058" s="96" t="s">
        <v>1351</v>
      </c>
      <c r="L2058" s="96" t="s">
        <v>41</v>
      </c>
      <c r="M2058" s="96" t="s">
        <v>1147</v>
      </c>
      <c r="O2058" s="96" t="s">
        <v>1608</v>
      </c>
      <c r="P2058" s="96" t="s">
        <v>1609</v>
      </c>
      <c r="Q2058" s="96" t="s">
        <v>1636</v>
      </c>
      <c r="R2058" s="96" t="s">
        <v>1637</v>
      </c>
    </row>
    <row r="2059" ht="14.25" customHeight="1">
      <c r="A2059" s="96" t="s">
        <v>6532</v>
      </c>
      <c r="D2059" s="96" t="s">
        <v>1350</v>
      </c>
      <c r="E2059" s="96" t="s">
        <v>1561</v>
      </c>
      <c r="F2059" s="96">
        <v>2030.0</v>
      </c>
      <c r="J2059" s="96" t="s">
        <v>1147</v>
      </c>
      <c r="L2059" s="96" t="s">
        <v>1562</v>
      </c>
      <c r="M2059" s="96" t="s">
        <v>1147</v>
      </c>
      <c r="O2059" s="96" t="s">
        <v>1614</v>
      </c>
      <c r="P2059" s="96" t="s">
        <v>1609</v>
      </c>
      <c r="Q2059" s="96" t="s">
        <v>1610</v>
      </c>
      <c r="R2059" s="96" t="s">
        <v>1594</v>
      </c>
      <c r="S2059" s="96" t="s">
        <v>6533</v>
      </c>
      <c r="T2059" s="96" t="s">
        <v>1568</v>
      </c>
    </row>
    <row r="2060" ht="14.25" customHeight="1">
      <c r="A2060" s="96" t="s">
        <v>6534</v>
      </c>
      <c r="C2060" s="96" t="s">
        <v>6535</v>
      </c>
      <c r="D2060" s="96" t="s">
        <v>1372</v>
      </c>
      <c r="J2060" s="96" t="s">
        <v>1147</v>
      </c>
      <c r="L2060" s="96" t="s">
        <v>41</v>
      </c>
      <c r="M2060" s="96" t="s">
        <v>1147</v>
      </c>
      <c r="O2060" s="96" t="s">
        <v>1845</v>
      </c>
      <c r="P2060" s="96" t="s">
        <v>1564</v>
      </c>
      <c r="Q2060" s="96" t="s">
        <v>1639</v>
      </c>
      <c r="R2060" s="96" t="s">
        <v>1574</v>
      </c>
    </row>
    <row r="2061" ht="14.25" customHeight="1">
      <c r="A2061" s="96" t="s">
        <v>6536</v>
      </c>
      <c r="D2061" s="96" t="s">
        <v>1350</v>
      </c>
      <c r="E2061" s="96" t="s">
        <v>1561</v>
      </c>
      <c r="F2061" s="96">
        <v>2030.0</v>
      </c>
      <c r="J2061" s="96" t="s">
        <v>1147</v>
      </c>
      <c r="L2061" s="96" t="s">
        <v>1562</v>
      </c>
      <c r="M2061" s="96" t="s">
        <v>1147</v>
      </c>
      <c r="O2061" s="96" t="s">
        <v>1845</v>
      </c>
      <c r="P2061" s="96" t="s">
        <v>1564</v>
      </c>
      <c r="Q2061" s="96" t="s">
        <v>2005</v>
      </c>
      <c r="R2061" s="96" t="s">
        <v>1623</v>
      </c>
      <c r="S2061" s="96" t="s">
        <v>6537</v>
      </c>
      <c r="T2061" s="96" t="s">
        <v>1568</v>
      </c>
    </row>
    <row r="2062" ht="14.25" customHeight="1">
      <c r="A2062" s="96" t="s">
        <v>6538</v>
      </c>
      <c r="D2062" s="96" t="s">
        <v>1350</v>
      </c>
      <c r="E2062" s="96" t="s">
        <v>1561</v>
      </c>
      <c r="F2062" s="96">
        <v>2030.0</v>
      </c>
      <c r="J2062" s="96" t="s">
        <v>1147</v>
      </c>
      <c r="L2062" s="96" t="s">
        <v>1562</v>
      </c>
      <c r="M2062" s="96" t="s">
        <v>1147</v>
      </c>
      <c r="O2062" s="96" t="s">
        <v>1717</v>
      </c>
      <c r="P2062" s="96" t="s">
        <v>1609</v>
      </c>
      <c r="Q2062" s="96" t="s">
        <v>1580</v>
      </c>
      <c r="R2062" s="96" t="s">
        <v>1619</v>
      </c>
      <c r="S2062" s="96" t="s">
        <v>6539</v>
      </c>
      <c r="T2062" s="96" t="s">
        <v>1568</v>
      </c>
    </row>
    <row r="2063" ht="14.25" customHeight="1">
      <c r="A2063" s="96" t="s">
        <v>6540</v>
      </c>
      <c r="D2063" s="96" t="s">
        <v>1350</v>
      </c>
      <c r="E2063" s="96" t="s">
        <v>1561</v>
      </c>
      <c r="F2063" s="96" t="s">
        <v>2853</v>
      </c>
      <c r="G2063" s="96" t="s">
        <v>1350</v>
      </c>
      <c r="H2063" s="96" t="s">
        <v>1561</v>
      </c>
      <c r="I2063" s="96" t="s">
        <v>3575</v>
      </c>
      <c r="J2063" s="96" t="s">
        <v>1351</v>
      </c>
      <c r="K2063" s="96" t="s">
        <v>3575</v>
      </c>
      <c r="L2063" s="96" t="s">
        <v>41</v>
      </c>
      <c r="M2063" s="96" t="s">
        <v>1351</v>
      </c>
      <c r="N2063" s="96" t="s">
        <v>1666</v>
      </c>
      <c r="O2063" s="96" t="s">
        <v>1703</v>
      </c>
      <c r="P2063" s="96" t="s">
        <v>1564</v>
      </c>
      <c r="Q2063" s="96" t="s">
        <v>1636</v>
      </c>
      <c r="R2063" s="96" t="s">
        <v>1644</v>
      </c>
      <c r="S2063" s="96" t="s">
        <v>6541</v>
      </c>
      <c r="T2063" s="96" t="s">
        <v>1568</v>
      </c>
    </row>
    <row r="2064" ht="14.25" customHeight="1">
      <c r="A2064" s="96" t="s">
        <v>6542</v>
      </c>
      <c r="D2064" s="96" t="s">
        <v>1355</v>
      </c>
      <c r="J2064" s="96" t="s">
        <v>1351</v>
      </c>
      <c r="L2064" s="96" t="s">
        <v>41</v>
      </c>
      <c r="M2064" s="96" t="s">
        <v>1147</v>
      </c>
      <c r="O2064" s="96" t="s">
        <v>1578</v>
      </c>
      <c r="P2064" s="96" t="s">
        <v>1579</v>
      </c>
      <c r="Q2064" s="96" t="s">
        <v>1573</v>
      </c>
      <c r="R2064" s="96" t="s">
        <v>1566</v>
      </c>
    </row>
    <row r="2065" ht="14.25" customHeight="1">
      <c r="A2065" s="96" t="s">
        <v>6543</v>
      </c>
      <c r="D2065" s="96" t="s">
        <v>1355</v>
      </c>
      <c r="J2065" s="96" t="s">
        <v>1147</v>
      </c>
      <c r="L2065" s="96" t="s">
        <v>41</v>
      </c>
      <c r="M2065" s="96" t="s">
        <v>1147</v>
      </c>
      <c r="O2065" s="96" t="s">
        <v>1614</v>
      </c>
      <c r="P2065" s="96" t="s">
        <v>1609</v>
      </c>
      <c r="Q2065" s="96" t="s">
        <v>1610</v>
      </c>
      <c r="R2065" s="96" t="s">
        <v>1644</v>
      </c>
    </row>
    <row r="2066" ht="14.25" customHeight="1">
      <c r="A2066" s="96" t="s">
        <v>6544</v>
      </c>
      <c r="D2066" s="96" t="s">
        <v>1350</v>
      </c>
      <c r="E2066" s="96" t="s">
        <v>1561</v>
      </c>
      <c r="F2066" s="96">
        <v>2030.0</v>
      </c>
      <c r="J2066" s="96" t="s">
        <v>1147</v>
      </c>
      <c r="L2066" s="96" t="s">
        <v>1562</v>
      </c>
      <c r="M2066" s="96" t="s">
        <v>1147</v>
      </c>
      <c r="O2066" s="96" t="s">
        <v>1620</v>
      </c>
      <c r="P2066" s="96" t="s">
        <v>1564</v>
      </c>
      <c r="Q2066" s="96" t="s">
        <v>1590</v>
      </c>
      <c r="R2066" s="96" t="s">
        <v>1637</v>
      </c>
      <c r="S2066" s="96" t="s">
        <v>6545</v>
      </c>
      <c r="T2066" s="96" t="s">
        <v>1568</v>
      </c>
    </row>
    <row r="2067" ht="14.25" customHeight="1">
      <c r="A2067" s="96" t="s">
        <v>6546</v>
      </c>
      <c r="D2067" s="96" t="s">
        <v>1350</v>
      </c>
      <c r="E2067" s="96" t="s">
        <v>1561</v>
      </c>
      <c r="F2067" s="96">
        <v>2030.0</v>
      </c>
      <c r="J2067" s="96" t="s">
        <v>1147</v>
      </c>
      <c r="L2067" s="96" t="s">
        <v>1562</v>
      </c>
      <c r="M2067" s="96" t="s">
        <v>1147</v>
      </c>
      <c r="O2067" s="96" t="s">
        <v>1845</v>
      </c>
      <c r="P2067" s="96" t="s">
        <v>1564</v>
      </c>
      <c r="Q2067" s="96" t="s">
        <v>1675</v>
      </c>
      <c r="R2067" s="96" t="s">
        <v>1648</v>
      </c>
      <c r="S2067" s="96" t="s">
        <v>6547</v>
      </c>
      <c r="T2067" s="96" t="s">
        <v>1568</v>
      </c>
    </row>
    <row r="2068" ht="14.25" customHeight="1">
      <c r="A2068" s="96" t="s">
        <v>6548</v>
      </c>
      <c r="C2068" s="96" t="s">
        <v>6549</v>
      </c>
      <c r="D2068" s="96" t="s">
        <v>1350</v>
      </c>
      <c r="E2068" s="96" t="s">
        <v>1561</v>
      </c>
      <c r="F2068" s="96">
        <v>2030.0</v>
      </c>
      <c r="J2068" s="96" t="s">
        <v>1147</v>
      </c>
      <c r="L2068" s="96" t="s">
        <v>41</v>
      </c>
      <c r="M2068" s="96" t="s">
        <v>1147</v>
      </c>
      <c r="O2068" s="96" t="s">
        <v>1620</v>
      </c>
      <c r="P2068" s="96" t="s">
        <v>1564</v>
      </c>
      <c r="Q2068" s="96" t="s">
        <v>1593</v>
      </c>
      <c r="R2068" s="96" t="s">
        <v>1676</v>
      </c>
      <c r="S2068" s="96" t="s">
        <v>6550</v>
      </c>
      <c r="T2068" s="96" t="s">
        <v>1568</v>
      </c>
    </row>
    <row r="2069" ht="14.25" customHeight="1">
      <c r="A2069" s="96" t="s">
        <v>6551</v>
      </c>
      <c r="D2069" s="96" t="s">
        <v>1350</v>
      </c>
      <c r="E2069" s="96" t="s">
        <v>1561</v>
      </c>
      <c r="F2069" s="96">
        <v>2030.0</v>
      </c>
      <c r="J2069" s="96" t="s">
        <v>1147</v>
      </c>
      <c r="L2069" s="96" t="s">
        <v>1562</v>
      </c>
      <c r="M2069" s="96" t="s">
        <v>1147</v>
      </c>
      <c r="O2069" s="96" t="s">
        <v>1717</v>
      </c>
      <c r="P2069" s="96" t="s">
        <v>1609</v>
      </c>
      <c r="Q2069" s="96" t="s">
        <v>1585</v>
      </c>
      <c r="R2069" s="96" t="s">
        <v>1699</v>
      </c>
      <c r="S2069" s="96" t="s">
        <v>6552</v>
      </c>
      <c r="T2069" s="96" t="s">
        <v>1568</v>
      </c>
    </row>
    <row r="2070" ht="14.25" customHeight="1">
      <c r="A2070" s="96" t="s">
        <v>6553</v>
      </c>
      <c r="B2070" s="96" t="s">
        <v>6554</v>
      </c>
      <c r="C2070" s="96" t="s">
        <v>6555</v>
      </c>
      <c r="D2070" s="96" t="s">
        <v>1350</v>
      </c>
      <c r="E2070" s="96" t="s">
        <v>1561</v>
      </c>
      <c r="F2070" s="96" t="s">
        <v>1628</v>
      </c>
      <c r="J2070" s="96" t="s">
        <v>1351</v>
      </c>
      <c r="L2070" s="96" t="s">
        <v>41</v>
      </c>
      <c r="M2070" s="96" t="s">
        <v>1351</v>
      </c>
      <c r="N2070" s="96" t="s">
        <v>1787</v>
      </c>
      <c r="O2070" s="96" t="s">
        <v>1584</v>
      </c>
      <c r="P2070" s="96" t="s">
        <v>1564</v>
      </c>
      <c r="Q2070" s="96" t="s">
        <v>2188</v>
      </c>
      <c r="R2070" s="96" t="s">
        <v>1673</v>
      </c>
      <c r="S2070" s="96" t="s">
        <v>6556</v>
      </c>
      <c r="T2070" s="96" t="s">
        <v>1568</v>
      </c>
    </row>
    <row r="2071" ht="14.25" customHeight="1">
      <c r="A2071" s="96" t="s">
        <v>6557</v>
      </c>
      <c r="C2071" s="96" t="s">
        <v>6558</v>
      </c>
      <c r="D2071" s="96" t="s">
        <v>1350</v>
      </c>
      <c r="E2071" s="96" t="s">
        <v>1561</v>
      </c>
      <c r="F2071" s="96">
        <v>2030.0</v>
      </c>
      <c r="G2071" s="96" t="s">
        <v>1350</v>
      </c>
      <c r="H2071" s="96" t="s">
        <v>1561</v>
      </c>
      <c r="I2071" s="96">
        <v>2050.0</v>
      </c>
      <c r="J2071" s="96" t="s">
        <v>1351</v>
      </c>
      <c r="K2071" s="96">
        <v>2050.0</v>
      </c>
      <c r="L2071" s="96" t="s">
        <v>41</v>
      </c>
      <c r="M2071" s="96" t="s">
        <v>1351</v>
      </c>
      <c r="N2071" s="96" t="s">
        <v>1591</v>
      </c>
      <c r="O2071" s="96" t="s">
        <v>1563</v>
      </c>
      <c r="P2071" s="96" t="s">
        <v>1564</v>
      </c>
      <c r="Q2071" s="96" t="s">
        <v>2479</v>
      </c>
      <c r="R2071" s="96" t="s">
        <v>1566</v>
      </c>
      <c r="S2071" s="96" t="s">
        <v>6559</v>
      </c>
      <c r="T2071" s="96" t="s">
        <v>1568</v>
      </c>
    </row>
    <row r="2072" ht="14.25" customHeight="1">
      <c r="A2072" s="96" t="s">
        <v>6560</v>
      </c>
      <c r="D2072" s="96" t="s">
        <v>1350</v>
      </c>
      <c r="E2072" s="96" t="s">
        <v>1561</v>
      </c>
      <c r="F2072" s="96">
        <v>2030.0</v>
      </c>
      <c r="H2072" s="96" t="s">
        <v>1561</v>
      </c>
      <c r="I2072" s="96">
        <v>2050.0</v>
      </c>
      <c r="J2072" s="96" t="s">
        <v>1351</v>
      </c>
      <c r="K2072" s="96">
        <v>2050.0</v>
      </c>
      <c r="L2072" s="96" t="s">
        <v>1562</v>
      </c>
      <c r="M2072" s="96" t="s">
        <v>1147</v>
      </c>
      <c r="O2072" s="96" t="s">
        <v>2526</v>
      </c>
      <c r="P2072" s="96" t="s">
        <v>1564</v>
      </c>
      <c r="Q2072" s="96" t="s">
        <v>1604</v>
      </c>
      <c r="R2072" s="96" t="s">
        <v>1793</v>
      </c>
      <c r="S2072" s="96" t="s">
        <v>6561</v>
      </c>
      <c r="T2072" s="96" t="s">
        <v>1568</v>
      </c>
    </row>
    <row r="2073" ht="14.25" customHeight="1">
      <c r="A2073" s="96" t="s">
        <v>6562</v>
      </c>
      <c r="B2073" s="96" t="s">
        <v>6563</v>
      </c>
      <c r="D2073" s="96" t="s">
        <v>1350</v>
      </c>
      <c r="E2073" s="96" t="s">
        <v>1561</v>
      </c>
      <c r="F2073" s="96">
        <v>2030.0</v>
      </c>
      <c r="J2073" s="96" t="s">
        <v>1351</v>
      </c>
      <c r="L2073" s="96" t="s">
        <v>41</v>
      </c>
      <c r="M2073" s="96" t="s">
        <v>1351</v>
      </c>
      <c r="N2073" s="96" t="s">
        <v>1597</v>
      </c>
      <c r="O2073" s="96" t="s">
        <v>1563</v>
      </c>
      <c r="P2073" s="96" t="s">
        <v>1564</v>
      </c>
      <c r="Q2073" s="96" t="s">
        <v>2158</v>
      </c>
      <c r="R2073" s="96" t="s">
        <v>1699</v>
      </c>
      <c r="S2073" s="96" t="s">
        <v>6564</v>
      </c>
      <c r="T2073" s="96" t="s">
        <v>1568</v>
      </c>
    </row>
    <row r="2074" ht="14.25" customHeight="1">
      <c r="A2074" s="96" t="s">
        <v>6565</v>
      </c>
      <c r="D2074" s="96" t="s">
        <v>1372</v>
      </c>
      <c r="J2074" s="96" t="s">
        <v>1147</v>
      </c>
      <c r="L2074" s="96" t="s">
        <v>41</v>
      </c>
      <c r="M2074" s="96" t="s">
        <v>1147</v>
      </c>
      <c r="O2074" s="96" t="s">
        <v>1578</v>
      </c>
      <c r="P2074" s="96" t="s">
        <v>1579</v>
      </c>
      <c r="Q2074" s="96" t="s">
        <v>1580</v>
      </c>
      <c r="R2074" s="96" t="s">
        <v>1787</v>
      </c>
    </row>
    <row r="2075" ht="14.25" customHeight="1">
      <c r="A2075" s="96" t="s">
        <v>6566</v>
      </c>
      <c r="B2075" s="96" t="s">
        <v>6567</v>
      </c>
      <c r="D2075" s="96" t="s">
        <v>1350</v>
      </c>
      <c r="E2075" s="96" t="s">
        <v>1561</v>
      </c>
      <c r="F2075" s="96" t="s">
        <v>1628</v>
      </c>
      <c r="J2075" s="96" t="s">
        <v>1351</v>
      </c>
      <c r="L2075" s="96" t="s">
        <v>41</v>
      </c>
      <c r="M2075" s="96" t="s">
        <v>1351</v>
      </c>
      <c r="N2075" s="96" t="s">
        <v>1656</v>
      </c>
      <c r="O2075" s="96" t="s">
        <v>1717</v>
      </c>
      <c r="P2075" s="96" t="s">
        <v>1609</v>
      </c>
      <c r="Q2075" s="96" t="s">
        <v>1610</v>
      </c>
      <c r="R2075" s="96" t="s">
        <v>1648</v>
      </c>
      <c r="S2075" s="96" t="s">
        <v>6568</v>
      </c>
      <c r="T2075" s="96" t="s">
        <v>1568</v>
      </c>
    </row>
    <row r="2076" ht="14.25" customHeight="1">
      <c r="A2076" s="96" t="s">
        <v>6569</v>
      </c>
      <c r="D2076" s="96" t="s">
        <v>1350</v>
      </c>
      <c r="E2076" s="96" t="s">
        <v>1561</v>
      </c>
      <c r="F2076" s="96">
        <v>2030.0</v>
      </c>
      <c r="J2076" s="96" t="s">
        <v>1147</v>
      </c>
      <c r="L2076" s="96" t="s">
        <v>1562</v>
      </c>
      <c r="M2076" s="96" t="s">
        <v>1147</v>
      </c>
      <c r="O2076" s="96" t="s">
        <v>1812</v>
      </c>
      <c r="P2076" s="96" t="s">
        <v>1564</v>
      </c>
      <c r="Q2076" s="96" t="s">
        <v>1886</v>
      </c>
      <c r="R2076" s="96" t="s">
        <v>1594</v>
      </c>
      <c r="S2076" s="96" t="s">
        <v>6570</v>
      </c>
      <c r="T2076" s="96" t="s">
        <v>1568</v>
      </c>
    </row>
    <row r="2077" ht="14.25" customHeight="1">
      <c r="A2077" s="96" t="s">
        <v>6571</v>
      </c>
      <c r="B2077" s="96" t="s">
        <v>6572</v>
      </c>
      <c r="C2077" s="96" t="s">
        <v>6573</v>
      </c>
      <c r="D2077" s="96" t="s">
        <v>1350</v>
      </c>
      <c r="E2077" s="96" t="s">
        <v>1561</v>
      </c>
      <c r="F2077" s="96">
        <v>2030.0</v>
      </c>
      <c r="J2077" s="96" t="s">
        <v>1147</v>
      </c>
      <c r="L2077" s="96" t="s">
        <v>41</v>
      </c>
      <c r="M2077" s="96" t="s">
        <v>1147</v>
      </c>
      <c r="N2077" s="96" t="s">
        <v>2023</v>
      </c>
      <c r="O2077" s="96" t="s">
        <v>1797</v>
      </c>
      <c r="P2077" s="96" t="s">
        <v>1564</v>
      </c>
      <c r="Q2077" s="96" t="s">
        <v>1820</v>
      </c>
      <c r="R2077" s="96" t="s">
        <v>1623</v>
      </c>
      <c r="S2077" s="96" t="s">
        <v>6574</v>
      </c>
      <c r="T2077" s="96" t="s">
        <v>1568</v>
      </c>
    </row>
    <row r="2078" ht="14.25" customHeight="1">
      <c r="A2078" s="96" t="s">
        <v>6575</v>
      </c>
      <c r="B2078" s="96" t="s">
        <v>6576</v>
      </c>
      <c r="D2078" s="96" t="s">
        <v>1350</v>
      </c>
      <c r="E2078" s="96" t="s">
        <v>1561</v>
      </c>
      <c r="F2078" s="96">
        <v>2030.0</v>
      </c>
      <c r="J2078" s="96" t="s">
        <v>1147</v>
      </c>
      <c r="L2078" s="96" t="s">
        <v>1562</v>
      </c>
      <c r="M2078" s="96" t="s">
        <v>1147</v>
      </c>
      <c r="O2078" s="96" t="s">
        <v>1578</v>
      </c>
      <c r="P2078" s="96" t="s">
        <v>1579</v>
      </c>
      <c r="Q2078" s="96" t="s">
        <v>1652</v>
      </c>
      <c r="R2078" s="96" t="s">
        <v>1707</v>
      </c>
      <c r="S2078" s="96" t="s">
        <v>6577</v>
      </c>
      <c r="T2078" s="96" t="s">
        <v>1568</v>
      </c>
    </row>
    <row r="2079" ht="14.25" customHeight="1">
      <c r="A2079" s="96" t="s">
        <v>6578</v>
      </c>
      <c r="D2079" s="96" t="s">
        <v>1350</v>
      </c>
      <c r="E2079" s="96" t="s">
        <v>1561</v>
      </c>
      <c r="F2079" s="96">
        <v>2030.0</v>
      </c>
      <c r="J2079" s="96" t="s">
        <v>1147</v>
      </c>
      <c r="L2079" s="96" t="s">
        <v>1562</v>
      </c>
      <c r="M2079" s="96" t="s">
        <v>1147</v>
      </c>
      <c r="O2079" s="96" t="s">
        <v>1797</v>
      </c>
      <c r="P2079" s="96" t="s">
        <v>1564</v>
      </c>
      <c r="Q2079" s="96" t="s">
        <v>1590</v>
      </c>
      <c r="R2079" s="96" t="s">
        <v>1644</v>
      </c>
      <c r="S2079" s="96" t="s">
        <v>6579</v>
      </c>
      <c r="T2079" s="96" t="s">
        <v>1568</v>
      </c>
    </row>
    <row r="2080" ht="14.25" customHeight="1">
      <c r="A2080" s="96" t="s">
        <v>6580</v>
      </c>
      <c r="D2080" s="96" t="s">
        <v>1355</v>
      </c>
      <c r="J2080" s="96" t="s">
        <v>1351</v>
      </c>
      <c r="L2080" s="96" t="s">
        <v>41</v>
      </c>
      <c r="M2080" s="96" t="s">
        <v>1147</v>
      </c>
      <c r="O2080" s="96" t="s">
        <v>1578</v>
      </c>
      <c r="P2080" s="96" t="s">
        <v>1579</v>
      </c>
      <c r="Q2080" s="96" t="s">
        <v>1580</v>
      </c>
      <c r="R2080" s="96" t="s">
        <v>1605</v>
      </c>
    </row>
    <row r="2081" ht="14.25" customHeight="1">
      <c r="A2081" s="96" t="s">
        <v>6581</v>
      </c>
      <c r="B2081" s="96" t="s">
        <v>6582</v>
      </c>
      <c r="C2081" s="96" t="s">
        <v>6583</v>
      </c>
      <c r="D2081" s="96" t="s">
        <v>1350</v>
      </c>
      <c r="E2081" s="96" t="s">
        <v>1561</v>
      </c>
      <c r="F2081" s="96" t="s">
        <v>1628</v>
      </c>
      <c r="G2081" s="96" t="s">
        <v>1350</v>
      </c>
      <c r="H2081" s="96" t="s">
        <v>1561</v>
      </c>
      <c r="I2081" s="96" t="s">
        <v>1403</v>
      </c>
      <c r="J2081" s="96" t="s">
        <v>1351</v>
      </c>
      <c r="K2081" s="96" t="s">
        <v>1403</v>
      </c>
      <c r="L2081" s="96" t="s">
        <v>41</v>
      </c>
      <c r="M2081" s="96" t="s">
        <v>1351</v>
      </c>
      <c r="N2081" s="96" t="s">
        <v>1863</v>
      </c>
      <c r="O2081" s="96" t="s">
        <v>1584</v>
      </c>
      <c r="P2081" s="96" t="s">
        <v>1564</v>
      </c>
      <c r="Q2081" s="96" t="s">
        <v>1820</v>
      </c>
      <c r="R2081" s="96" t="s">
        <v>1605</v>
      </c>
      <c r="S2081" s="96" t="s">
        <v>6584</v>
      </c>
      <c r="T2081" s="96" t="s">
        <v>1568</v>
      </c>
    </row>
    <row r="2082" ht="14.25" customHeight="1">
      <c r="A2082" s="96" t="s">
        <v>6585</v>
      </c>
      <c r="B2082" s="96" t="s">
        <v>6586</v>
      </c>
      <c r="C2082" s="96" t="s">
        <v>6587</v>
      </c>
      <c r="D2082" s="96" t="s">
        <v>1350</v>
      </c>
      <c r="E2082" s="96" t="s">
        <v>1561</v>
      </c>
      <c r="F2082" s="96">
        <v>2030.0</v>
      </c>
      <c r="G2082" s="96" t="s">
        <v>1350</v>
      </c>
      <c r="H2082" s="96" t="s">
        <v>1561</v>
      </c>
      <c r="I2082" s="96">
        <v>2050.0</v>
      </c>
      <c r="J2082" s="96" t="s">
        <v>1351</v>
      </c>
      <c r="K2082" s="96">
        <v>2050.0</v>
      </c>
      <c r="L2082" s="96" t="s">
        <v>41</v>
      </c>
      <c r="M2082" s="96" t="s">
        <v>1351</v>
      </c>
      <c r="N2082" s="96" t="s">
        <v>1805</v>
      </c>
      <c r="O2082" s="96" t="s">
        <v>1741</v>
      </c>
      <c r="P2082" s="96" t="s">
        <v>1564</v>
      </c>
      <c r="Q2082" s="96" t="s">
        <v>2188</v>
      </c>
      <c r="R2082" s="96" t="s">
        <v>1581</v>
      </c>
      <c r="S2082" s="96" t="s">
        <v>6588</v>
      </c>
      <c r="T2082" s="96" t="s">
        <v>1568</v>
      </c>
    </row>
    <row r="2083" ht="14.25" customHeight="1">
      <c r="A2083" s="96" t="s">
        <v>6589</v>
      </c>
      <c r="D2083" s="96" t="s">
        <v>1350</v>
      </c>
      <c r="E2083" s="96" t="s">
        <v>1561</v>
      </c>
      <c r="F2083" s="96">
        <v>2030.0</v>
      </c>
      <c r="J2083" s="96" t="s">
        <v>1147</v>
      </c>
      <c r="L2083" s="96" t="s">
        <v>1562</v>
      </c>
      <c r="M2083" s="96" t="s">
        <v>1147</v>
      </c>
      <c r="O2083" s="96" t="s">
        <v>1647</v>
      </c>
      <c r="P2083" s="96" t="s">
        <v>1564</v>
      </c>
      <c r="Q2083" s="96" t="s">
        <v>1675</v>
      </c>
      <c r="R2083" s="96" t="s">
        <v>1644</v>
      </c>
      <c r="S2083" s="96" t="s">
        <v>6590</v>
      </c>
      <c r="T2083" s="96" t="s">
        <v>1568</v>
      </c>
    </row>
    <row r="2084" ht="14.25" customHeight="1">
      <c r="A2084" s="96" t="s">
        <v>6591</v>
      </c>
      <c r="D2084" s="96" t="s">
        <v>1350</v>
      </c>
      <c r="E2084" s="96" t="s">
        <v>1561</v>
      </c>
      <c r="F2084" s="96">
        <v>2030.0</v>
      </c>
      <c r="J2084" s="96" t="s">
        <v>1147</v>
      </c>
      <c r="L2084" s="96" t="s">
        <v>1562</v>
      </c>
      <c r="M2084" s="96" t="s">
        <v>1147</v>
      </c>
      <c r="O2084" s="96" t="s">
        <v>1845</v>
      </c>
      <c r="P2084" s="96" t="s">
        <v>1564</v>
      </c>
      <c r="Q2084" s="96" t="s">
        <v>1573</v>
      </c>
      <c r="R2084" s="96" t="s">
        <v>1793</v>
      </c>
      <c r="S2084" s="96" t="s">
        <v>6592</v>
      </c>
      <c r="T2084" s="96" t="s">
        <v>1568</v>
      </c>
    </row>
    <row r="2085" ht="14.25" customHeight="1">
      <c r="A2085" s="96" t="s">
        <v>6593</v>
      </c>
      <c r="D2085" s="96" t="s">
        <v>1350</v>
      </c>
      <c r="E2085" s="96" t="s">
        <v>1561</v>
      </c>
      <c r="F2085" s="96">
        <v>2030.0</v>
      </c>
      <c r="J2085" s="96" t="s">
        <v>1147</v>
      </c>
      <c r="L2085" s="96" t="s">
        <v>1562</v>
      </c>
      <c r="M2085" s="96" t="s">
        <v>1147</v>
      </c>
      <c r="O2085" s="96" t="s">
        <v>1647</v>
      </c>
      <c r="P2085" s="96" t="s">
        <v>1564</v>
      </c>
      <c r="Q2085" s="96" t="s">
        <v>1756</v>
      </c>
      <c r="R2085" s="96" t="s">
        <v>1637</v>
      </c>
      <c r="S2085" s="96" t="s">
        <v>6594</v>
      </c>
      <c r="T2085" s="96" t="s">
        <v>1568</v>
      </c>
    </row>
    <row r="2086" ht="14.25" customHeight="1">
      <c r="A2086" s="96" t="s">
        <v>6595</v>
      </c>
      <c r="B2086" s="96" t="s">
        <v>6596</v>
      </c>
      <c r="C2086" s="96" t="s">
        <v>6597</v>
      </c>
      <c r="D2086" s="96" t="s">
        <v>1350</v>
      </c>
      <c r="E2086" s="96" t="s">
        <v>1561</v>
      </c>
      <c r="F2086" s="96">
        <v>2030.0</v>
      </c>
      <c r="J2086" s="96" t="s">
        <v>1147</v>
      </c>
      <c r="L2086" s="96" t="s">
        <v>41</v>
      </c>
      <c r="M2086" s="96" t="s">
        <v>1147</v>
      </c>
      <c r="O2086" s="96" t="s">
        <v>1578</v>
      </c>
      <c r="P2086" s="96" t="s">
        <v>1579</v>
      </c>
      <c r="Q2086" s="96" t="s">
        <v>1636</v>
      </c>
      <c r="R2086" s="96" t="s">
        <v>1615</v>
      </c>
      <c r="S2086" s="96" t="s">
        <v>6598</v>
      </c>
      <c r="T2086" s="96" t="s">
        <v>1568</v>
      </c>
    </row>
    <row r="2087" ht="14.25" customHeight="1">
      <c r="A2087" s="96" t="s">
        <v>6599</v>
      </c>
      <c r="C2087" s="96" t="s">
        <v>6600</v>
      </c>
      <c r="D2087" s="96" t="s">
        <v>1355</v>
      </c>
      <c r="J2087" s="96" t="s">
        <v>1351</v>
      </c>
      <c r="L2087" s="96" t="s">
        <v>41</v>
      </c>
      <c r="M2087" s="96" t="s">
        <v>1351</v>
      </c>
      <c r="N2087" s="96" t="s">
        <v>1656</v>
      </c>
      <c r="O2087" s="96" t="s">
        <v>1647</v>
      </c>
      <c r="P2087" s="96" t="s">
        <v>1564</v>
      </c>
      <c r="Q2087" s="96" t="s">
        <v>1639</v>
      </c>
      <c r="R2087" s="96" t="s">
        <v>1656</v>
      </c>
    </row>
    <row r="2088" ht="14.25" customHeight="1">
      <c r="A2088" s="96" t="s">
        <v>6601</v>
      </c>
      <c r="B2088" s="96" t="s">
        <v>6602</v>
      </c>
      <c r="D2088" s="96" t="s">
        <v>1350</v>
      </c>
      <c r="E2088" s="96" t="s">
        <v>1561</v>
      </c>
      <c r="F2088" s="96">
        <v>2030.0</v>
      </c>
      <c r="J2088" s="96" t="s">
        <v>1147</v>
      </c>
      <c r="L2088" s="96" t="s">
        <v>1562</v>
      </c>
      <c r="M2088" s="96" t="s">
        <v>1147</v>
      </c>
      <c r="O2088" s="96" t="s">
        <v>1812</v>
      </c>
      <c r="P2088" s="96" t="s">
        <v>1564</v>
      </c>
      <c r="Q2088" s="96" t="s">
        <v>1573</v>
      </c>
      <c r="R2088" s="96" t="s">
        <v>1793</v>
      </c>
      <c r="S2088" s="96" t="s">
        <v>6603</v>
      </c>
      <c r="T2088" s="96" t="s">
        <v>1568</v>
      </c>
    </row>
    <row r="2089" ht="14.25" customHeight="1">
      <c r="A2089" s="96" t="s">
        <v>6604</v>
      </c>
      <c r="D2089" s="96" t="s">
        <v>1350</v>
      </c>
      <c r="E2089" s="96" t="s">
        <v>1561</v>
      </c>
      <c r="F2089" s="96">
        <v>2030.0</v>
      </c>
      <c r="J2089" s="96" t="s">
        <v>1147</v>
      </c>
      <c r="L2089" s="96" t="s">
        <v>1562</v>
      </c>
      <c r="M2089" s="96" t="s">
        <v>1147</v>
      </c>
      <c r="O2089" s="96" t="s">
        <v>1578</v>
      </c>
      <c r="P2089" s="96" t="s">
        <v>1579</v>
      </c>
      <c r="Q2089" s="96" t="s">
        <v>1610</v>
      </c>
      <c r="R2089" s="96" t="s">
        <v>1631</v>
      </c>
      <c r="S2089" s="96" t="s">
        <v>6605</v>
      </c>
      <c r="T2089" s="96" t="s">
        <v>1568</v>
      </c>
    </row>
    <row r="2090" ht="14.25" customHeight="1">
      <c r="A2090" s="96" t="s">
        <v>6606</v>
      </c>
      <c r="D2090" s="96" t="s">
        <v>1355</v>
      </c>
      <c r="J2090" s="96" t="s">
        <v>1147</v>
      </c>
      <c r="L2090" s="96" t="s">
        <v>41</v>
      </c>
      <c r="M2090" s="96" t="s">
        <v>1147</v>
      </c>
      <c r="O2090" s="96" t="s">
        <v>3454</v>
      </c>
      <c r="P2090" s="96" t="s">
        <v>1572</v>
      </c>
      <c r="Q2090" s="96" t="s">
        <v>1655</v>
      </c>
      <c r="R2090" s="96" t="s">
        <v>1605</v>
      </c>
    </row>
    <row r="2091" ht="14.25" customHeight="1">
      <c r="A2091" s="96" t="s">
        <v>6607</v>
      </c>
      <c r="B2091" s="96" t="s">
        <v>6608</v>
      </c>
      <c r="C2091" s="96" t="s">
        <v>6609</v>
      </c>
      <c r="D2091" s="96" t="s">
        <v>1350</v>
      </c>
      <c r="E2091" s="96" t="s">
        <v>1561</v>
      </c>
      <c r="F2091" s="96">
        <v>2030.0</v>
      </c>
      <c r="J2091" s="96" t="s">
        <v>1351</v>
      </c>
      <c r="L2091" s="96" t="s">
        <v>41</v>
      </c>
      <c r="M2091" s="96" t="s">
        <v>1351</v>
      </c>
      <c r="N2091" s="96" t="s">
        <v>1863</v>
      </c>
      <c r="O2091" s="96" t="s">
        <v>1845</v>
      </c>
      <c r="P2091" s="96" t="s">
        <v>1564</v>
      </c>
      <c r="Q2091" s="96" t="s">
        <v>1639</v>
      </c>
      <c r="R2091" s="96" t="s">
        <v>1574</v>
      </c>
      <c r="S2091" s="96" t="s">
        <v>6610</v>
      </c>
      <c r="T2091" s="96" t="s">
        <v>1568</v>
      </c>
    </row>
    <row r="2092" ht="14.25" customHeight="1">
      <c r="A2092" s="96" t="s">
        <v>6611</v>
      </c>
      <c r="D2092" s="96" t="s">
        <v>1355</v>
      </c>
      <c r="J2092" s="96" t="s">
        <v>1351</v>
      </c>
      <c r="L2092" s="96" t="s">
        <v>41</v>
      </c>
      <c r="M2092" s="96" t="s">
        <v>1351</v>
      </c>
      <c r="N2092" s="96" t="s">
        <v>1690</v>
      </c>
      <c r="O2092" s="96" t="s">
        <v>1647</v>
      </c>
      <c r="P2092" s="96" t="s">
        <v>1564</v>
      </c>
      <c r="Q2092" s="96" t="s">
        <v>1820</v>
      </c>
      <c r="R2092" s="96" t="s">
        <v>1690</v>
      </c>
    </row>
    <row r="2093" ht="14.25" customHeight="1">
      <c r="A2093" s="96" t="s">
        <v>6612</v>
      </c>
      <c r="D2093" s="96" t="s">
        <v>1372</v>
      </c>
      <c r="J2093" s="96" t="s">
        <v>1147</v>
      </c>
      <c r="L2093" s="96" t="s">
        <v>41</v>
      </c>
      <c r="M2093" s="96" t="s">
        <v>1351</v>
      </c>
      <c r="N2093" s="96" t="s">
        <v>2181</v>
      </c>
      <c r="O2093" s="96" t="s">
        <v>3088</v>
      </c>
      <c r="P2093" s="96" t="s">
        <v>1609</v>
      </c>
      <c r="Q2093" s="96" t="s">
        <v>1573</v>
      </c>
      <c r="R2093" s="96" t="s">
        <v>2181</v>
      </c>
      <c r="U2093" s="96" t="s">
        <v>1742</v>
      </c>
    </row>
    <row r="2094" ht="14.25" customHeight="1">
      <c r="A2094" s="96" t="s">
        <v>6613</v>
      </c>
      <c r="D2094" s="96" t="s">
        <v>1350</v>
      </c>
      <c r="E2094" s="96" t="s">
        <v>1561</v>
      </c>
      <c r="F2094" s="96">
        <v>2030.0</v>
      </c>
      <c r="G2094" s="96" t="s">
        <v>1350</v>
      </c>
      <c r="H2094" s="96" t="s">
        <v>1561</v>
      </c>
      <c r="I2094" s="96">
        <v>2050.0</v>
      </c>
      <c r="J2094" s="96" t="s">
        <v>1351</v>
      </c>
      <c r="K2094" s="96">
        <v>2050.0</v>
      </c>
      <c r="L2094" s="96" t="s">
        <v>1562</v>
      </c>
      <c r="M2094" s="96" t="s">
        <v>1147</v>
      </c>
      <c r="O2094" s="96" t="s">
        <v>2054</v>
      </c>
      <c r="P2094" s="96" t="s">
        <v>1579</v>
      </c>
      <c r="Q2094" s="96" t="s">
        <v>1580</v>
      </c>
      <c r="R2094" s="96" t="s">
        <v>1637</v>
      </c>
      <c r="S2094" s="96" t="s">
        <v>6614</v>
      </c>
      <c r="T2094" s="96" t="s">
        <v>1568</v>
      </c>
    </row>
    <row r="2095" ht="14.25" customHeight="1">
      <c r="A2095" s="96" t="s">
        <v>6615</v>
      </c>
      <c r="D2095" s="96" t="s">
        <v>1355</v>
      </c>
      <c r="J2095" s="96" t="s">
        <v>1351</v>
      </c>
      <c r="L2095" s="96" t="s">
        <v>41</v>
      </c>
      <c r="M2095" s="96" t="s">
        <v>1147</v>
      </c>
      <c r="O2095" s="96" t="s">
        <v>1620</v>
      </c>
      <c r="P2095" s="96" t="s">
        <v>1564</v>
      </c>
      <c r="Q2095" s="96" t="s">
        <v>1590</v>
      </c>
      <c r="R2095" s="96" t="s">
        <v>1605</v>
      </c>
    </row>
    <row r="2096" ht="14.25" customHeight="1">
      <c r="A2096" s="96" t="s">
        <v>6616</v>
      </c>
      <c r="D2096" s="96" t="s">
        <v>1350</v>
      </c>
      <c r="E2096" s="96" t="s">
        <v>1561</v>
      </c>
      <c r="F2096" s="96">
        <v>2030.0</v>
      </c>
      <c r="G2096" s="96" t="s">
        <v>1350</v>
      </c>
      <c r="H2096" s="96" t="s">
        <v>1561</v>
      </c>
      <c r="I2096" s="96">
        <v>2050.0</v>
      </c>
      <c r="J2096" s="96" t="s">
        <v>1351</v>
      </c>
      <c r="K2096" s="96">
        <v>2050.0</v>
      </c>
      <c r="L2096" s="96" t="s">
        <v>1562</v>
      </c>
      <c r="M2096" s="96" t="s">
        <v>1147</v>
      </c>
      <c r="O2096" s="96" t="s">
        <v>1578</v>
      </c>
      <c r="P2096" s="96" t="s">
        <v>1579</v>
      </c>
      <c r="Q2096" s="96" t="s">
        <v>1580</v>
      </c>
      <c r="R2096" s="96" t="s">
        <v>1699</v>
      </c>
      <c r="S2096" s="96" t="s">
        <v>6617</v>
      </c>
      <c r="T2096" s="96" t="s">
        <v>1568</v>
      </c>
    </row>
    <row r="2097" ht="14.25" customHeight="1">
      <c r="A2097" s="96" t="s">
        <v>6618</v>
      </c>
      <c r="B2097" s="96" t="s">
        <v>6619</v>
      </c>
      <c r="C2097" s="96" t="s">
        <v>6620</v>
      </c>
      <c r="D2097" s="96" t="s">
        <v>1350</v>
      </c>
      <c r="E2097" s="96" t="s">
        <v>1561</v>
      </c>
      <c r="F2097" s="96">
        <v>2030.0</v>
      </c>
      <c r="J2097" s="96" t="s">
        <v>1351</v>
      </c>
      <c r="L2097" s="96" t="s">
        <v>41</v>
      </c>
      <c r="M2097" s="96" t="s">
        <v>1351</v>
      </c>
      <c r="N2097" s="96" t="s">
        <v>1787</v>
      </c>
      <c r="O2097" s="96" t="s">
        <v>1584</v>
      </c>
      <c r="P2097" s="96" t="s">
        <v>1564</v>
      </c>
      <c r="Q2097" s="96" t="s">
        <v>1580</v>
      </c>
      <c r="R2097" s="96" t="s">
        <v>1707</v>
      </c>
      <c r="S2097" s="96" t="s">
        <v>6621</v>
      </c>
      <c r="T2097" s="96" t="s">
        <v>1568</v>
      </c>
    </row>
    <row r="2098" ht="14.25" customHeight="1">
      <c r="A2098" s="96" t="s">
        <v>6622</v>
      </c>
      <c r="D2098" s="96" t="s">
        <v>1355</v>
      </c>
      <c r="J2098" s="96" t="s">
        <v>1351</v>
      </c>
      <c r="L2098" s="96" t="s">
        <v>41</v>
      </c>
      <c r="M2098" s="96" t="s">
        <v>1147</v>
      </c>
      <c r="O2098" s="96" t="s">
        <v>1845</v>
      </c>
      <c r="P2098" s="96" t="s">
        <v>1564</v>
      </c>
      <c r="Q2098" s="96" t="s">
        <v>1754</v>
      </c>
      <c r="R2098" s="96" t="s">
        <v>1644</v>
      </c>
    </row>
    <row r="2099" ht="14.25" customHeight="1">
      <c r="A2099" s="96" t="s">
        <v>6623</v>
      </c>
      <c r="B2099" s="96" t="s">
        <v>6624</v>
      </c>
      <c r="C2099" s="96" t="s">
        <v>6625</v>
      </c>
      <c r="D2099" s="96" t="s">
        <v>1355</v>
      </c>
      <c r="J2099" s="96" t="s">
        <v>1351</v>
      </c>
      <c r="L2099" s="96" t="s">
        <v>1629</v>
      </c>
      <c r="M2099" s="96" t="s">
        <v>1351</v>
      </c>
      <c r="N2099" s="96" t="s">
        <v>1621</v>
      </c>
      <c r="O2099" s="96" t="s">
        <v>1845</v>
      </c>
      <c r="P2099" s="96" t="s">
        <v>1564</v>
      </c>
      <c r="Q2099" s="96" t="s">
        <v>1630</v>
      </c>
      <c r="R2099" s="96" t="s">
        <v>1621</v>
      </c>
      <c r="U2099" s="96" t="s">
        <v>3305</v>
      </c>
    </row>
    <row r="2100" ht="14.25" customHeight="1">
      <c r="A2100" s="96" t="s">
        <v>6626</v>
      </c>
      <c r="B2100" s="96" t="s">
        <v>6627</v>
      </c>
      <c r="D2100" s="96" t="s">
        <v>1350</v>
      </c>
      <c r="E2100" s="96" t="s">
        <v>1561</v>
      </c>
      <c r="F2100" s="96" t="s">
        <v>1628</v>
      </c>
      <c r="J2100" s="96" t="s">
        <v>1147</v>
      </c>
      <c r="L2100" s="96" t="s">
        <v>41</v>
      </c>
      <c r="M2100" s="96" t="s">
        <v>1147</v>
      </c>
      <c r="O2100" s="96" t="s">
        <v>1578</v>
      </c>
      <c r="P2100" s="96" t="s">
        <v>1579</v>
      </c>
      <c r="Q2100" s="96" t="s">
        <v>1610</v>
      </c>
      <c r="R2100" s="96" t="s">
        <v>1637</v>
      </c>
      <c r="S2100" s="96" t="s">
        <v>6628</v>
      </c>
      <c r="T2100" s="96" t="s">
        <v>1568</v>
      </c>
    </row>
    <row r="2101" ht="14.25" customHeight="1">
      <c r="A2101" s="96" t="s">
        <v>6629</v>
      </c>
      <c r="D2101" s="96" t="s">
        <v>1350</v>
      </c>
      <c r="E2101" s="96" t="s">
        <v>1561</v>
      </c>
      <c r="F2101" s="96">
        <v>2030.0</v>
      </c>
      <c r="J2101" s="96" t="s">
        <v>1147</v>
      </c>
      <c r="L2101" s="96" t="s">
        <v>1562</v>
      </c>
      <c r="M2101" s="96" t="s">
        <v>1147</v>
      </c>
      <c r="O2101" s="96" t="s">
        <v>1584</v>
      </c>
      <c r="P2101" s="96" t="s">
        <v>1564</v>
      </c>
      <c r="Q2101" s="96" t="s">
        <v>1610</v>
      </c>
      <c r="R2101" s="96" t="s">
        <v>1594</v>
      </c>
      <c r="S2101" s="96" t="s">
        <v>6630</v>
      </c>
      <c r="T2101" s="96" t="s">
        <v>1568</v>
      </c>
    </row>
    <row r="2102" ht="14.25" customHeight="1">
      <c r="A2102" s="96" t="s">
        <v>6631</v>
      </c>
      <c r="D2102" s="96" t="s">
        <v>1355</v>
      </c>
      <c r="J2102" s="96" t="s">
        <v>1351</v>
      </c>
      <c r="L2102" s="96" t="s">
        <v>41</v>
      </c>
      <c r="M2102" s="96" t="s">
        <v>1351</v>
      </c>
      <c r="N2102" s="96" t="s">
        <v>1805</v>
      </c>
      <c r="O2102" s="96" t="s">
        <v>1584</v>
      </c>
      <c r="P2102" s="96" t="s">
        <v>1564</v>
      </c>
      <c r="Q2102" s="96" t="s">
        <v>1804</v>
      </c>
      <c r="R2102" s="96" t="s">
        <v>1805</v>
      </c>
    </row>
    <row r="2103" ht="14.25" customHeight="1">
      <c r="A2103" s="96" t="s">
        <v>6632</v>
      </c>
      <c r="D2103" s="96" t="s">
        <v>1372</v>
      </c>
      <c r="J2103" s="96" t="s">
        <v>1147</v>
      </c>
      <c r="L2103" s="96" t="s">
        <v>41</v>
      </c>
      <c r="M2103" s="96" t="s">
        <v>1147</v>
      </c>
      <c r="O2103" s="96" t="s">
        <v>1584</v>
      </c>
      <c r="P2103" s="96" t="s">
        <v>1564</v>
      </c>
      <c r="Q2103" s="96" t="s">
        <v>1639</v>
      </c>
      <c r="R2103" s="96" t="s">
        <v>1619</v>
      </c>
    </row>
    <row r="2104" ht="14.25" customHeight="1">
      <c r="A2104" s="96" t="s">
        <v>6633</v>
      </c>
      <c r="D2104" s="96" t="s">
        <v>1350</v>
      </c>
      <c r="E2104" s="96" t="s">
        <v>1561</v>
      </c>
      <c r="F2104" s="96">
        <v>2030.0</v>
      </c>
      <c r="J2104" s="96" t="s">
        <v>1147</v>
      </c>
      <c r="L2104" s="96" t="s">
        <v>1562</v>
      </c>
      <c r="M2104" s="96" t="s">
        <v>1147</v>
      </c>
      <c r="O2104" s="96" t="s">
        <v>1614</v>
      </c>
      <c r="P2104" s="96" t="s">
        <v>1609</v>
      </c>
      <c r="Q2104" s="96" t="s">
        <v>2015</v>
      </c>
      <c r="R2104" s="96" t="s">
        <v>1793</v>
      </c>
      <c r="S2104" s="96" t="s">
        <v>6634</v>
      </c>
      <c r="T2104" s="96" t="s">
        <v>1568</v>
      </c>
    </row>
    <row r="2105" ht="14.25" customHeight="1">
      <c r="A2105" s="96" t="s">
        <v>6635</v>
      </c>
      <c r="D2105" s="96" t="s">
        <v>1355</v>
      </c>
      <c r="J2105" s="96" t="s">
        <v>1147</v>
      </c>
      <c r="L2105" s="96" t="s">
        <v>41</v>
      </c>
      <c r="M2105" s="96" t="s">
        <v>1147</v>
      </c>
      <c r="O2105" s="96" t="s">
        <v>1857</v>
      </c>
      <c r="P2105" s="96" t="s">
        <v>1609</v>
      </c>
      <c r="Q2105" s="96" t="s">
        <v>1800</v>
      </c>
      <c r="R2105" s="96" t="s">
        <v>1581</v>
      </c>
    </row>
    <row r="2106" ht="14.25" customHeight="1">
      <c r="A2106" s="96" t="s">
        <v>6636</v>
      </c>
      <c r="D2106" s="96" t="s">
        <v>1355</v>
      </c>
      <c r="J2106" s="96" t="s">
        <v>1147</v>
      </c>
      <c r="L2106" s="96" t="s">
        <v>41</v>
      </c>
      <c r="M2106" s="96" t="s">
        <v>1351</v>
      </c>
      <c r="N2106" s="96" t="s">
        <v>2098</v>
      </c>
      <c r="O2106" s="96" t="s">
        <v>2477</v>
      </c>
      <c r="P2106" s="96" t="s">
        <v>1609</v>
      </c>
      <c r="Q2106" s="96" t="s">
        <v>1573</v>
      </c>
      <c r="R2106" s="96" t="s">
        <v>2098</v>
      </c>
    </row>
    <row r="2107" ht="14.25" customHeight="1">
      <c r="A2107" s="96" t="s">
        <v>6637</v>
      </c>
      <c r="B2107" s="96" t="s">
        <v>6638</v>
      </c>
      <c r="D2107" s="96" t="s">
        <v>1355</v>
      </c>
      <c r="J2107" s="96" t="s">
        <v>1147</v>
      </c>
      <c r="L2107" s="96" t="s">
        <v>41</v>
      </c>
      <c r="M2107" s="96" t="s">
        <v>1147</v>
      </c>
      <c r="O2107" s="96" t="s">
        <v>1791</v>
      </c>
      <c r="P2107" s="96" t="s">
        <v>1609</v>
      </c>
      <c r="Q2107" s="96" t="s">
        <v>1800</v>
      </c>
      <c r="R2107" s="96" t="s">
        <v>1673</v>
      </c>
    </row>
    <row r="2108" ht="14.25" customHeight="1">
      <c r="A2108" s="96" t="s">
        <v>6639</v>
      </c>
      <c r="D2108" s="96" t="s">
        <v>1355</v>
      </c>
      <c r="J2108" s="96" t="s">
        <v>1147</v>
      </c>
      <c r="L2108" s="96" t="s">
        <v>41</v>
      </c>
      <c r="M2108" s="96" t="s">
        <v>1147</v>
      </c>
      <c r="O2108" s="96" t="s">
        <v>1829</v>
      </c>
      <c r="P2108" s="96" t="s">
        <v>1564</v>
      </c>
      <c r="Q2108" s="96" t="s">
        <v>1636</v>
      </c>
      <c r="R2108" s="96" t="s">
        <v>1712</v>
      </c>
    </row>
    <row r="2109" ht="14.25" customHeight="1">
      <c r="A2109" s="96" t="s">
        <v>6640</v>
      </c>
      <c r="D2109" s="96" t="s">
        <v>1355</v>
      </c>
      <c r="J2109" s="96" t="s">
        <v>1351</v>
      </c>
      <c r="L2109" s="96" t="s">
        <v>41</v>
      </c>
      <c r="M2109" s="96" t="s">
        <v>1147</v>
      </c>
      <c r="O2109" s="96" t="s">
        <v>1578</v>
      </c>
      <c r="P2109" s="96" t="s">
        <v>1579</v>
      </c>
      <c r="Q2109" s="96" t="s">
        <v>1800</v>
      </c>
      <c r="R2109" s="96" t="s">
        <v>1637</v>
      </c>
    </row>
    <row r="2110" ht="14.25" customHeight="1">
      <c r="A2110" s="96" t="s">
        <v>6641</v>
      </c>
      <c r="B2110" s="96" t="s">
        <v>6642</v>
      </c>
      <c r="C2110" s="96" t="s">
        <v>6643</v>
      </c>
      <c r="D2110" s="96" t="s">
        <v>1350</v>
      </c>
      <c r="E2110" s="96" t="s">
        <v>1561</v>
      </c>
      <c r="F2110" s="96">
        <v>2030.0</v>
      </c>
      <c r="G2110" s="96" t="s">
        <v>1350</v>
      </c>
      <c r="H2110" s="96" t="s">
        <v>1561</v>
      </c>
      <c r="I2110" s="96">
        <v>2040.0</v>
      </c>
      <c r="J2110" s="96" t="s">
        <v>1351</v>
      </c>
      <c r="K2110" s="96">
        <v>2040.0</v>
      </c>
      <c r="L2110" s="96" t="s">
        <v>41</v>
      </c>
      <c r="M2110" s="96" t="s">
        <v>1351</v>
      </c>
      <c r="N2110" s="96" t="s">
        <v>1574</v>
      </c>
      <c r="O2110" s="96" t="s">
        <v>1857</v>
      </c>
      <c r="P2110" s="96" t="s">
        <v>1609</v>
      </c>
      <c r="Q2110" s="96" t="s">
        <v>1800</v>
      </c>
      <c r="R2110" s="96" t="s">
        <v>1676</v>
      </c>
      <c r="S2110" s="96" t="s">
        <v>6644</v>
      </c>
      <c r="T2110" s="96" t="s">
        <v>1568</v>
      </c>
    </row>
    <row r="2111" ht="14.25" customHeight="1">
      <c r="A2111" s="96" t="s">
        <v>6645</v>
      </c>
      <c r="D2111" s="96" t="s">
        <v>1350</v>
      </c>
      <c r="E2111" s="96" t="s">
        <v>1561</v>
      </c>
      <c r="F2111" s="96">
        <v>2030.0</v>
      </c>
      <c r="J2111" s="96" t="s">
        <v>1147</v>
      </c>
      <c r="L2111" s="96" t="s">
        <v>1562</v>
      </c>
      <c r="M2111" s="96" t="s">
        <v>1147</v>
      </c>
      <c r="O2111" s="96" t="s">
        <v>1578</v>
      </c>
      <c r="P2111" s="96" t="s">
        <v>1579</v>
      </c>
      <c r="Q2111" s="96" t="s">
        <v>1580</v>
      </c>
      <c r="R2111" s="96" t="s">
        <v>1793</v>
      </c>
      <c r="S2111" s="96" t="s">
        <v>6646</v>
      </c>
      <c r="T2111" s="96" t="s">
        <v>1568</v>
      </c>
    </row>
    <row r="2112" ht="14.25" customHeight="1">
      <c r="A2112" s="96" t="s">
        <v>6647</v>
      </c>
      <c r="D2112" s="96" t="s">
        <v>1350</v>
      </c>
      <c r="E2112" s="96" t="s">
        <v>1561</v>
      </c>
      <c r="F2112" s="96">
        <v>2030.0</v>
      </c>
      <c r="J2112" s="96" t="s">
        <v>1147</v>
      </c>
      <c r="L2112" s="96" t="s">
        <v>1562</v>
      </c>
      <c r="M2112" s="96" t="s">
        <v>1147</v>
      </c>
      <c r="O2112" s="96" t="s">
        <v>1845</v>
      </c>
      <c r="P2112" s="96" t="s">
        <v>1564</v>
      </c>
      <c r="Q2112" s="96" t="s">
        <v>1580</v>
      </c>
      <c r="R2112" s="96" t="s">
        <v>1757</v>
      </c>
      <c r="S2112" s="96" t="s">
        <v>6648</v>
      </c>
      <c r="T2112" s="96" t="s">
        <v>1568</v>
      </c>
    </row>
    <row r="2113" ht="14.25" customHeight="1">
      <c r="A2113" s="96" t="s">
        <v>6649</v>
      </c>
      <c r="D2113" s="96" t="s">
        <v>1350</v>
      </c>
      <c r="E2113" s="96" t="s">
        <v>1561</v>
      </c>
      <c r="F2113" s="96">
        <v>2030.0</v>
      </c>
      <c r="J2113" s="96" t="s">
        <v>1147</v>
      </c>
      <c r="L2113" s="96" t="s">
        <v>1562</v>
      </c>
      <c r="M2113" s="96" t="s">
        <v>1147</v>
      </c>
      <c r="O2113" s="96" t="s">
        <v>1717</v>
      </c>
      <c r="P2113" s="96" t="s">
        <v>1609</v>
      </c>
      <c r="Q2113" s="96" t="s">
        <v>1580</v>
      </c>
      <c r="R2113" s="96" t="s">
        <v>1787</v>
      </c>
      <c r="S2113" s="96" t="s">
        <v>6650</v>
      </c>
      <c r="T2113" s="96" t="s">
        <v>1568</v>
      </c>
    </row>
    <row r="2114" ht="14.25" customHeight="1">
      <c r="A2114" s="96" t="s">
        <v>6651</v>
      </c>
      <c r="D2114" s="96" t="s">
        <v>1350</v>
      </c>
      <c r="E2114" s="96" t="s">
        <v>1561</v>
      </c>
      <c r="F2114" s="96">
        <v>2030.0</v>
      </c>
      <c r="J2114" s="96" t="s">
        <v>1147</v>
      </c>
      <c r="L2114" s="96" t="s">
        <v>1562</v>
      </c>
      <c r="M2114" s="96" t="s">
        <v>1147</v>
      </c>
      <c r="O2114" s="96" t="s">
        <v>1578</v>
      </c>
      <c r="P2114" s="96" t="s">
        <v>1579</v>
      </c>
      <c r="Q2114" s="96" t="s">
        <v>1593</v>
      </c>
      <c r="R2114" s="96" t="s">
        <v>1712</v>
      </c>
      <c r="S2114" s="96" t="s">
        <v>6652</v>
      </c>
      <c r="T2114" s="96" t="s">
        <v>1568</v>
      </c>
    </row>
    <row r="2115" ht="14.25" customHeight="1">
      <c r="A2115" s="96" t="s">
        <v>6653</v>
      </c>
      <c r="D2115" s="96" t="s">
        <v>1355</v>
      </c>
      <c r="J2115" s="96" t="s">
        <v>1147</v>
      </c>
      <c r="L2115" s="96" t="s">
        <v>41</v>
      </c>
      <c r="M2115" s="96" t="s">
        <v>1147</v>
      </c>
      <c r="O2115" s="96" t="s">
        <v>1703</v>
      </c>
      <c r="P2115" s="96" t="s">
        <v>1564</v>
      </c>
      <c r="Q2115" s="96" t="s">
        <v>1685</v>
      </c>
      <c r="R2115" s="96" t="s">
        <v>1594</v>
      </c>
    </row>
    <row r="2116" ht="14.25" customHeight="1">
      <c r="A2116" s="96" t="s">
        <v>6654</v>
      </c>
      <c r="B2116" s="96" t="s">
        <v>6655</v>
      </c>
      <c r="C2116" s="96" t="s">
        <v>6656</v>
      </c>
      <c r="D2116" s="96" t="s">
        <v>1350</v>
      </c>
      <c r="E2116" s="96" t="s">
        <v>1561</v>
      </c>
      <c r="F2116" s="96">
        <v>2030.0</v>
      </c>
      <c r="J2116" s="96" t="s">
        <v>1147</v>
      </c>
      <c r="L2116" s="96" t="s">
        <v>41</v>
      </c>
      <c r="M2116" s="96" t="s">
        <v>1351</v>
      </c>
      <c r="N2116" s="96" t="s">
        <v>1666</v>
      </c>
      <c r="O2116" s="96" t="s">
        <v>1845</v>
      </c>
      <c r="P2116" s="96" t="s">
        <v>1564</v>
      </c>
      <c r="Q2116" s="96" t="s">
        <v>1665</v>
      </c>
      <c r="R2116" s="96" t="s">
        <v>1926</v>
      </c>
      <c r="S2116" s="96" t="s">
        <v>6657</v>
      </c>
      <c r="T2116" s="96" t="s">
        <v>1568</v>
      </c>
    </row>
    <row r="2117" ht="14.25" customHeight="1">
      <c r="A2117" s="96" t="s">
        <v>6658</v>
      </c>
      <c r="B2117" s="96" t="s">
        <v>6659</v>
      </c>
      <c r="C2117" s="96" t="s">
        <v>6660</v>
      </c>
      <c r="D2117" s="96" t="s">
        <v>1350</v>
      </c>
      <c r="E2117" s="96" t="s">
        <v>1561</v>
      </c>
      <c r="F2117" s="96">
        <v>2030.0</v>
      </c>
      <c r="J2117" s="96" t="s">
        <v>1351</v>
      </c>
      <c r="L2117" s="96" t="s">
        <v>1629</v>
      </c>
      <c r="M2117" s="96" t="s">
        <v>1351</v>
      </c>
      <c r="N2117" s="96" t="s">
        <v>1666</v>
      </c>
      <c r="O2117" s="96" t="s">
        <v>1857</v>
      </c>
      <c r="P2117" s="96" t="s">
        <v>1609</v>
      </c>
      <c r="Q2117" s="96" t="s">
        <v>1630</v>
      </c>
      <c r="R2117" s="96" t="s">
        <v>1574</v>
      </c>
      <c r="S2117" s="96" t="s">
        <v>6661</v>
      </c>
      <c r="T2117" s="96" t="s">
        <v>1568</v>
      </c>
      <c r="U2117" s="96" t="s">
        <v>3305</v>
      </c>
    </row>
    <row r="2118" ht="14.25" customHeight="1">
      <c r="A2118" s="96" t="s">
        <v>6662</v>
      </c>
      <c r="D2118" s="96" t="s">
        <v>1355</v>
      </c>
      <c r="J2118" s="96" t="s">
        <v>1147</v>
      </c>
      <c r="L2118" s="96" t="s">
        <v>41</v>
      </c>
      <c r="M2118" s="96" t="s">
        <v>1147</v>
      </c>
      <c r="O2118" s="96" t="s">
        <v>1812</v>
      </c>
      <c r="P2118" s="96" t="s">
        <v>1609</v>
      </c>
      <c r="Q2118" s="96" t="s">
        <v>1756</v>
      </c>
      <c r="R2118" s="96" t="s">
        <v>1712</v>
      </c>
    </row>
    <row r="2119" ht="14.25" customHeight="1">
      <c r="A2119" s="96" t="s">
        <v>6663</v>
      </c>
      <c r="D2119" s="96" t="s">
        <v>1355</v>
      </c>
      <c r="J2119" s="96" t="s">
        <v>1351</v>
      </c>
      <c r="L2119" s="96" t="s">
        <v>41</v>
      </c>
      <c r="M2119" s="96" t="s">
        <v>1351</v>
      </c>
      <c r="N2119" s="96" t="s">
        <v>1757</v>
      </c>
      <c r="O2119" s="96" t="s">
        <v>1584</v>
      </c>
      <c r="P2119" s="96" t="s">
        <v>1564</v>
      </c>
      <c r="Q2119" s="96" t="s">
        <v>1639</v>
      </c>
      <c r="R2119" s="96" t="s">
        <v>1757</v>
      </c>
    </row>
    <row r="2120" ht="14.25" customHeight="1">
      <c r="A2120" s="96" t="s">
        <v>6664</v>
      </c>
      <c r="D2120" s="96" t="s">
        <v>1350</v>
      </c>
      <c r="E2120" s="96" t="s">
        <v>1561</v>
      </c>
      <c r="F2120" s="96">
        <v>2030.0</v>
      </c>
      <c r="G2120" s="96" t="s">
        <v>1350</v>
      </c>
      <c r="H2120" s="96" t="s">
        <v>1561</v>
      </c>
      <c r="I2120" s="96">
        <v>2030.0</v>
      </c>
      <c r="J2120" s="96" t="s">
        <v>1351</v>
      </c>
      <c r="K2120" s="96">
        <v>2030.0</v>
      </c>
      <c r="L2120" s="96" t="s">
        <v>41</v>
      </c>
      <c r="M2120" s="96" t="s">
        <v>1351</v>
      </c>
      <c r="N2120" s="96" t="s">
        <v>1621</v>
      </c>
      <c r="O2120" s="96" t="s">
        <v>1741</v>
      </c>
      <c r="P2120" s="96" t="s">
        <v>1564</v>
      </c>
      <c r="Q2120" s="96" t="s">
        <v>1784</v>
      </c>
      <c r="R2120" s="96" t="s">
        <v>1648</v>
      </c>
      <c r="S2120" s="96" t="s">
        <v>6665</v>
      </c>
      <c r="T2120" s="96" t="s">
        <v>1568</v>
      </c>
    </row>
    <row r="2121" ht="14.25" customHeight="1">
      <c r="A2121" s="96" t="s">
        <v>6666</v>
      </c>
      <c r="D2121" s="96" t="s">
        <v>1350</v>
      </c>
      <c r="E2121" s="96" t="s">
        <v>1561</v>
      </c>
      <c r="F2121" s="96">
        <v>2030.0</v>
      </c>
      <c r="G2121" s="96" t="s">
        <v>1350</v>
      </c>
      <c r="H2121" s="96" t="s">
        <v>1561</v>
      </c>
      <c r="I2121" s="96">
        <v>2030.0</v>
      </c>
      <c r="J2121" s="96" t="s">
        <v>1351</v>
      </c>
      <c r="K2121" s="96">
        <v>2030.0</v>
      </c>
      <c r="L2121" s="96" t="s">
        <v>1562</v>
      </c>
      <c r="M2121" s="96" t="s">
        <v>1147</v>
      </c>
      <c r="O2121" s="96" t="s">
        <v>2324</v>
      </c>
      <c r="P2121" s="96" t="s">
        <v>1564</v>
      </c>
      <c r="Q2121" s="96" t="s">
        <v>1610</v>
      </c>
      <c r="R2121" s="96" t="s">
        <v>1699</v>
      </c>
      <c r="S2121" s="96" t="s">
        <v>6667</v>
      </c>
      <c r="T2121" s="96" t="s">
        <v>1568</v>
      </c>
    </row>
    <row r="2122" ht="14.25" customHeight="1">
      <c r="A2122" s="96" t="s">
        <v>6668</v>
      </c>
      <c r="D2122" s="96" t="s">
        <v>1350</v>
      </c>
      <c r="E2122" s="96" t="s">
        <v>1561</v>
      </c>
      <c r="F2122" s="96">
        <v>2030.0</v>
      </c>
      <c r="G2122" s="96" t="s">
        <v>1350</v>
      </c>
      <c r="H2122" s="96" t="s">
        <v>1561</v>
      </c>
      <c r="J2122" s="96" t="s">
        <v>1351</v>
      </c>
      <c r="K2122" s="96">
        <v>2050.0</v>
      </c>
      <c r="L2122" s="96" t="s">
        <v>1562</v>
      </c>
      <c r="M2122" s="96" t="s">
        <v>1147</v>
      </c>
      <c r="O2122" s="96" t="s">
        <v>1578</v>
      </c>
      <c r="P2122" s="96" t="s">
        <v>1579</v>
      </c>
      <c r="Q2122" s="96" t="s">
        <v>1784</v>
      </c>
      <c r="R2122" s="96" t="s">
        <v>1676</v>
      </c>
      <c r="S2122" s="96" t="s">
        <v>6669</v>
      </c>
      <c r="T2122" s="96" t="s">
        <v>1568</v>
      </c>
    </row>
    <row r="2123" ht="14.25" customHeight="1">
      <c r="A2123" s="96" t="s">
        <v>6670</v>
      </c>
      <c r="D2123" s="96" t="s">
        <v>1350</v>
      </c>
      <c r="E2123" s="96" t="s">
        <v>1561</v>
      </c>
      <c r="F2123" s="96">
        <v>2030.0</v>
      </c>
      <c r="J2123" s="96" t="s">
        <v>1147</v>
      </c>
      <c r="L2123" s="96" t="s">
        <v>1562</v>
      </c>
      <c r="M2123" s="96" t="s">
        <v>1147</v>
      </c>
      <c r="O2123" s="96" t="s">
        <v>1563</v>
      </c>
      <c r="P2123" s="96" t="s">
        <v>1564</v>
      </c>
      <c r="Q2123" s="96" t="s">
        <v>1820</v>
      </c>
      <c r="R2123" s="96" t="s">
        <v>1591</v>
      </c>
      <c r="S2123" s="96" t="s">
        <v>6671</v>
      </c>
      <c r="T2123" s="96" t="s">
        <v>1568</v>
      </c>
    </row>
    <row r="2124" ht="14.25" customHeight="1">
      <c r="A2124" s="96" t="s">
        <v>6672</v>
      </c>
      <c r="D2124" s="96" t="s">
        <v>1350</v>
      </c>
      <c r="E2124" s="96" t="s">
        <v>1561</v>
      </c>
      <c r="F2124" s="96">
        <v>2030.0</v>
      </c>
      <c r="J2124" s="96" t="s">
        <v>1147</v>
      </c>
      <c r="L2124" s="96" t="s">
        <v>1562</v>
      </c>
      <c r="M2124" s="96" t="s">
        <v>1147</v>
      </c>
      <c r="O2124" s="96" t="s">
        <v>1717</v>
      </c>
      <c r="P2124" s="96" t="s">
        <v>1609</v>
      </c>
      <c r="Q2124" s="96" t="s">
        <v>1735</v>
      </c>
      <c r="R2124" s="96" t="s">
        <v>1712</v>
      </c>
      <c r="S2124" s="96" t="s">
        <v>6673</v>
      </c>
      <c r="T2124" s="96" t="s">
        <v>1568</v>
      </c>
    </row>
    <row r="2125" ht="14.25" customHeight="1">
      <c r="A2125" s="96" t="s">
        <v>6674</v>
      </c>
      <c r="D2125" s="96" t="s">
        <v>1350</v>
      </c>
      <c r="E2125" s="96" t="s">
        <v>1561</v>
      </c>
      <c r="F2125" s="96">
        <v>2030.0</v>
      </c>
      <c r="G2125" s="96" t="s">
        <v>1350</v>
      </c>
      <c r="H2125" s="96" t="s">
        <v>1561</v>
      </c>
      <c r="I2125" s="96">
        <v>2030.0</v>
      </c>
      <c r="J2125" s="96" t="s">
        <v>1351</v>
      </c>
      <c r="K2125" s="96">
        <v>2030.0</v>
      </c>
      <c r="L2125" s="96" t="s">
        <v>1562</v>
      </c>
      <c r="M2125" s="96" t="s">
        <v>1147</v>
      </c>
      <c r="O2125" s="96" t="s">
        <v>1584</v>
      </c>
      <c r="P2125" s="96" t="s">
        <v>1564</v>
      </c>
      <c r="Q2125" s="96" t="s">
        <v>1610</v>
      </c>
      <c r="R2125" s="96" t="s">
        <v>1699</v>
      </c>
      <c r="S2125" s="96" t="s">
        <v>6675</v>
      </c>
      <c r="T2125" s="96" t="s">
        <v>1568</v>
      </c>
    </row>
    <row r="2126" ht="14.25" customHeight="1">
      <c r="A2126" s="96" t="s">
        <v>6676</v>
      </c>
      <c r="B2126" s="96" t="s">
        <v>6677</v>
      </c>
      <c r="C2126" s="96" t="s">
        <v>6678</v>
      </c>
      <c r="D2126" s="96" t="s">
        <v>1355</v>
      </c>
      <c r="J2126" s="96" t="s">
        <v>1147</v>
      </c>
      <c r="L2126" s="96" t="s">
        <v>41</v>
      </c>
      <c r="M2126" s="96" t="s">
        <v>1147</v>
      </c>
      <c r="O2126" s="96" t="s">
        <v>1717</v>
      </c>
      <c r="P2126" s="96" t="s">
        <v>1609</v>
      </c>
      <c r="Q2126" s="96" t="s">
        <v>2479</v>
      </c>
      <c r="R2126" s="96" t="s">
        <v>1793</v>
      </c>
    </row>
    <row r="2127" ht="14.25" customHeight="1">
      <c r="A2127" s="96" t="s">
        <v>6679</v>
      </c>
      <c r="D2127" s="96" t="s">
        <v>1355</v>
      </c>
      <c r="J2127" s="96" t="s">
        <v>1147</v>
      </c>
      <c r="L2127" s="96" t="s">
        <v>41</v>
      </c>
      <c r="M2127" s="96" t="s">
        <v>1147</v>
      </c>
      <c r="O2127" s="96" t="s">
        <v>6357</v>
      </c>
      <c r="P2127" s="96" t="s">
        <v>1609</v>
      </c>
      <c r="Q2127" s="96" t="s">
        <v>1675</v>
      </c>
      <c r="R2127" s="96" t="s">
        <v>1699</v>
      </c>
    </row>
    <row r="2128" ht="14.25" customHeight="1">
      <c r="A2128" s="96" t="s">
        <v>6680</v>
      </c>
      <c r="C2128" s="96" t="s">
        <v>6681</v>
      </c>
      <c r="D2128" s="96" t="s">
        <v>1350</v>
      </c>
      <c r="E2128" s="96" t="s">
        <v>1561</v>
      </c>
      <c r="F2128" s="96" t="s">
        <v>1628</v>
      </c>
      <c r="J2128" s="96" t="s">
        <v>1147</v>
      </c>
      <c r="L2128" s="96" t="s">
        <v>41</v>
      </c>
      <c r="M2128" s="96" t="s">
        <v>1147</v>
      </c>
      <c r="O2128" s="96" t="s">
        <v>1614</v>
      </c>
      <c r="P2128" s="96" t="s">
        <v>1609</v>
      </c>
      <c r="Q2128" s="96" t="s">
        <v>1675</v>
      </c>
      <c r="R2128" s="96" t="s">
        <v>1566</v>
      </c>
      <c r="S2128" s="96" t="s">
        <v>6682</v>
      </c>
      <c r="T2128" s="96" t="s">
        <v>1568</v>
      </c>
      <c r="U2128" s="96" t="s">
        <v>1742</v>
      </c>
    </row>
    <row r="2129" ht="14.25" customHeight="1">
      <c r="A2129" s="96" t="s">
        <v>6683</v>
      </c>
      <c r="D2129" s="96" t="s">
        <v>1350</v>
      </c>
      <c r="E2129" s="96" t="s">
        <v>1561</v>
      </c>
      <c r="F2129" s="96">
        <v>2030.0</v>
      </c>
      <c r="J2129" s="96" t="s">
        <v>1147</v>
      </c>
      <c r="L2129" s="96" t="s">
        <v>1562</v>
      </c>
      <c r="M2129" s="96" t="s">
        <v>1147</v>
      </c>
      <c r="O2129" s="96" t="s">
        <v>1647</v>
      </c>
      <c r="P2129" s="96" t="s">
        <v>1564</v>
      </c>
      <c r="Q2129" s="96" t="s">
        <v>1580</v>
      </c>
      <c r="R2129" s="96" t="s">
        <v>1594</v>
      </c>
      <c r="S2129" s="96" t="s">
        <v>6684</v>
      </c>
      <c r="T2129" s="96" t="s">
        <v>1568</v>
      </c>
    </row>
    <row r="2130" ht="14.25" customHeight="1">
      <c r="A2130" s="96" t="s">
        <v>6685</v>
      </c>
      <c r="B2130" s="96" t="s">
        <v>6686</v>
      </c>
      <c r="C2130" s="96" t="s">
        <v>6687</v>
      </c>
      <c r="D2130" s="96" t="s">
        <v>1350</v>
      </c>
      <c r="E2130" s="96" t="s">
        <v>1570</v>
      </c>
      <c r="F2130" s="96" t="s">
        <v>4013</v>
      </c>
      <c r="J2130" s="96" t="s">
        <v>1351</v>
      </c>
      <c r="L2130" s="96" t="s">
        <v>41</v>
      </c>
      <c r="M2130" s="96" t="s">
        <v>1351</v>
      </c>
      <c r="N2130" s="96" t="s">
        <v>2098</v>
      </c>
      <c r="O2130" s="96" t="s">
        <v>1584</v>
      </c>
      <c r="P2130" s="96" t="s">
        <v>1564</v>
      </c>
      <c r="Q2130" s="96" t="s">
        <v>2228</v>
      </c>
      <c r="R2130" s="96" t="s">
        <v>1805</v>
      </c>
      <c r="S2130" s="96" t="s">
        <v>6688</v>
      </c>
      <c r="T2130" s="96" t="s">
        <v>1576</v>
      </c>
    </row>
    <row r="2131" ht="14.25" customHeight="1">
      <c r="A2131" s="96" t="s">
        <v>6689</v>
      </c>
      <c r="D2131" s="96" t="s">
        <v>1350</v>
      </c>
      <c r="E2131" s="96" t="s">
        <v>1561</v>
      </c>
      <c r="F2131" s="96">
        <v>2030.0</v>
      </c>
      <c r="J2131" s="96" t="s">
        <v>1147</v>
      </c>
      <c r="L2131" s="96" t="s">
        <v>1562</v>
      </c>
      <c r="M2131" s="96" t="s">
        <v>1147</v>
      </c>
      <c r="O2131" s="96" t="s">
        <v>1703</v>
      </c>
      <c r="P2131" s="96" t="s">
        <v>1564</v>
      </c>
      <c r="Q2131" s="96" t="s">
        <v>1610</v>
      </c>
      <c r="R2131" s="96" t="s">
        <v>1648</v>
      </c>
      <c r="S2131" s="96" t="s">
        <v>6690</v>
      </c>
      <c r="T2131" s="96" t="s">
        <v>1568</v>
      </c>
    </row>
    <row r="2132" ht="14.25" customHeight="1">
      <c r="A2132" s="96" t="s">
        <v>6691</v>
      </c>
      <c r="B2132" s="96" t="s">
        <v>6692</v>
      </c>
      <c r="C2132" s="96" t="s">
        <v>6693</v>
      </c>
      <c r="D2132" s="96" t="s">
        <v>1350</v>
      </c>
      <c r="E2132" s="96" t="s">
        <v>1561</v>
      </c>
      <c r="F2132" s="96">
        <v>2030.0</v>
      </c>
      <c r="J2132" s="96" t="s">
        <v>1351</v>
      </c>
      <c r="L2132" s="96" t="s">
        <v>41</v>
      </c>
      <c r="M2132" s="96" t="s">
        <v>1351</v>
      </c>
      <c r="N2132" s="96" t="s">
        <v>1863</v>
      </c>
      <c r="O2132" s="96" t="s">
        <v>1669</v>
      </c>
      <c r="P2132" s="96" t="s">
        <v>1564</v>
      </c>
      <c r="Q2132" s="96" t="s">
        <v>1756</v>
      </c>
      <c r="R2132" s="96" t="s">
        <v>1746</v>
      </c>
      <c r="S2132" s="96" t="s">
        <v>6694</v>
      </c>
    </row>
    <row r="2133" ht="14.25" customHeight="1">
      <c r="A2133" s="96" t="s">
        <v>6695</v>
      </c>
      <c r="B2133" s="96" t="s">
        <v>6696</v>
      </c>
      <c r="C2133" s="96" t="s">
        <v>6697</v>
      </c>
      <c r="D2133" s="96" t="s">
        <v>1350</v>
      </c>
      <c r="E2133" s="96" t="s">
        <v>1561</v>
      </c>
      <c r="F2133" s="96">
        <v>2030.0</v>
      </c>
      <c r="J2133" s="96" t="s">
        <v>1147</v>
      </c>
      <c r="L2133" s="96" t="s">
        <v>41</v>
      </c>
      <c r="M2133" s="96" t="s">
        <v>1147</v>
      </c>
      <c r="O2133" s="96" t="s">
        <v>1578</v>
      </c>
      <c r="P2133" s="96" t="s">
        <v>1579</v>
      </c>
      <c r="Q2133" s="96" t="s">
        <v>1820</v>
      </c>
      <c r="R2133" s="96" t="s">
        <v>1621</v>
      </c>
      <c r="S2133" s="96" t="s">
        <v>6698</v>
      </c>
      <c r="T2133" s="96" t="s">
        <v>1568</v>
      </c>
    </row>
    <row r="2134" ht="14.25" customHeight="1">
      <c r="A2134" s="96" t="s">
        <v>6699</v>
      </c>
      <c r="D2134" s="96" t="s">
        <v>1355</v>
      </c>
      <c r="J2134" s="96" t="s">
        <v>1147</v>
      </c>
      <c r="L2134" s="96" t="s">
        <v>41</v>
      </c>
      <c r="M2134" s="96" t="s">
        <v>1147</v>
      </c>
      <c r="O2134" s="96" t="s">
        <v>1845</v>
      </c>
      <c r="P2134" s="96" t="s">
        <v>1564</v>
      </c>
      <c r="Q2134" s="96" t="s">
        <v>1756</v>
      </c>
      <c r="R2134" s="96" t="s">
        <v>1793</v>
      </c>
    </row>
    <row r="2135" ht="14.25" customHeight="1">
      <c r="A2135" s="96" t="s">
        <v>6700</v>
      </c>
      <c r="C2135" s="96" t="s">
        <v>6701</v>
      </c>
      <c r="D2135" s="96" t="s">
        <v>1350</v>
      </c>
      <c r="E2135" s="96" t="s">
        <v>1561</v>
      </c>
      <c r="F2135" s="96">
        <v>2027.0</v>
      </c>
      <c r="G2135" s="96" t="s">
        <v>1350</v>
      </c>
      <c r="H2135" s="96" t="s">
        <v>1561</v>
      </c>
      <c r="I2135" s="96">
        <v>2040.0</v>
      </c>
      <c r="J2135" s="96" t="s">
        <v>1351</v>
      </c>
      <c r="K2135" s="96">
        <v>2040.0</v>
      </c>
      <c r="L2135" s="96" t="s">
        <v>41</v>
      </c>
      <c r="M2135" s="96" t="s">
        <v>1147</v>
      </c>
      <c r="O2135" s="96" t="s">
        <v>1797</v>
      </c>
      <c r="P2135" s="96" t="s">
        <v>1564</v>
      </c>
      <c r="Q2135" s="96" t="s">
        <v>1580</v>
      </c>
      <c r="R2135" s="96" t="s">
        <v>1581</v>
      </c>
      <c r="S2135" s="96" t="s">
        <v>6702</v>
      </c>
      <c r="T2135" s="96" t="s">
        <v>1568</v>
      </c>
    </row>
    <row r="2136" ht="14.25" customHeight="1">
      <c r="A2136" s="96" t="s">
        <v>6703</v>
      </c>
      <c r="D2136" s="96" t="s">
        <v>1350</v>
      </c>
      <c r="E2136" s="96" t="s">
        <v>1561</v>
      </c>
      <c r="F2136" s="96">
        <v>2030.0</v>
      </c>
      <c r="J2136" s="96" t="s">
        <v>1147</v>
      </c>
      <c r="L2136" s="96" t="s">
        <v>1562</v>
      </c>
      <c r="M2136" s="96" t="s">
        <v>1147</v>
      </c>
      <c r="O2136" s="96" t="s">
        <v>1717</v>
      </c>
      <c r="P2136" s="96" t="s">
        <v>1609</v>
      </c>
      <c r="Q2136" s="96" t="s">
        <v>1756</v>
      </c>
      <c r="R2136" s="96" t="s">
        <v>1648</v>
      </c>
      <c r="S2136" s="96" t="s">
        <v>6704</v>
      </c>
      <c r="T2136" s="96" t="s">
        <v>1568</v>
      </c>
    </row>
    <row r="2137" ht="14.25" customHeight="1">
      <c r="A2137" s="96" t="s">
        <v>6705</v>
      </c>
      <c r="D2137" s="96" t="s">
        <v>1350</v>
      </c>
      <c r="E2137" s="96" t="s">
        <v>1561</v>
      </c>
      <c r="F2137" s="96">
        <v>2030.0</v>
      </c>
      <c r="J2137" s="96" t="s">
        <v>1147</v>
      </c>
      <c r="L2137" s="96" t="s">
        <v>1562</v>
      </c>
      <c r="M2137" s="96" t="s">
        <v>1147</v>
      </c>
      <c r="O2137" s="96" t="s">
        <v>1584</v>
      </c>
      <c r="P2137" s="96" t="s">
        <v>1564</v>
      </c>
      <c r="Q2137" s="96" t="s">
        <v>1580</v>
      </c>
      <c r="R2137" s="96" t="s">
        <v>1644</v>
      </c>
      <c r="S2137" s="96" t="s">
        <v>6706</v>
      </c>
      <c r="T2137" s="96" t="s">
        <v>1568</v>
      </c>
    </row>
    <row r="2138" ht="14.25" customHeight="1">
      <c r="A2138" s="96" t="s">
        <v>6707</v>
      </c>
      <c r="D2138" s="96" t="s">
        <v>1350</v>
      </c>
      <c r="E2138" s="96" t="s">
        <v>1561</v>
      </c>
      <c r="F2138" s="96">
        <v>2030.0</v>
      </c>
      <c r="J2138" s="96" t="s">
        <v>1147</v>
      </c>
      <c r="L2138" s="96" t="s">
        <v>1562</v>
      </c>
      <c r="M2138" s="96" t="s">
        <v>1147</v>
      </c>
      <c r="O2138" s="96" t="s">
        <v>1829</v>
      </c>
      <c r="P2138" s="96" t="s">
        <v>1564</v>
      </c>
      <c r="Q2138" s="96" t="s">
        <v>1585</v>
      </c>
      <c r="R2138" s="96" t="s">
        <v>1631</v>
      </c>
      <c r="S2138" s="96" t="s">
        <v>6708</v>
      </c>
      <c r="T2138" s="96" t="s">
        <v>1568</v>
      </c>
    </row>
    <row r="2139" ht="14.25" customHeight="1">
      <c r="A2139" s="96" t="s">
        <v>6709</v>
      </c>
      <c r="D2139" s="96" t="s">
        <v>1355</v>
      </c>
      <c r="J2139" s="96" t="s">
        <v>1147</v>
      </c>
      <c r="L2139" s="96" t="s">
        <v>41</v>
      </c>
      <c r="M2139" s="96" t="s">
        <v>1147</v>
      </c>
      <c r="O2139" s="96" t="s">
        <v>1791</v>
      </c>
      <c r="P2139" s="96" t="s">
        <v>1609</v>
      </c>
      <c r="Q2139" s="96" t="s">
        <v>1610</v>
      </c>
      <c r="R2139" s="96" t="s">
        <v>1637</v>
      </c>
    </row>
    <row r="2140" ht="14.25" customHeight="1">
      <c r="A2140" s="96" t="s">
        <v>6710</v>
      </c>
      <c r="D2140" s="96" t="s">
        <v>1350</v>
      </c>
      <c r="E2140" s="96" t="s">
        <v>1561</v>
      </c>
      <c r="F2140" s="96">
        <v>2030.0</v>
      </c>
      <c r="G2140" s="96" t="s">
        <v>1350</v>
      </c>
      <c r="H2140" s="96" t="s">
        <v>1561</v>
      </c>
      <c r="I2140" s="96">
        <v>2050.0</v>
      </c>
      <c r="J2140" s="96" t="s">
        <v>1351</v>
      </c>
      <c r="K2140" s="96">
        <v>2050.0</v>
      </c>
      <c r="L2140" s="96" t="s">
        <v>1562</v>
      </c>
      <c r="M2140" s="96" t="s">
        <v>1351</v>
      </c>
      <c r="N2140" s="96" t="s">
        <v>1841</v>
      </c>
      <c r="O2140" s="96" t="s">
        <v>1703</v>
      </c>
      <c r="P2140" s="96" t="s">
        <v>1564</v>
      </c>
      <c r="Q2140" s="96" t="s">
        <v>2005</v>
      </c>
      <c r="R2140" s="96" t="s">
        <v>1841</v>
      </c>
      <c r="S2140" s="96" t="s">
        <v>6711</v>
      </c>
      <c r="T2140" s="96" t="s">
        <v>1568</v>
      </c>
    </row>
    <row r="2141" ht="14.25" customHeight="1">
      <c r="A2141" s="96" t="s">
        <v>6712</v>
      </c>
      <c r="C2141" s="96" t="s">
        <v>6713</v>
      </c>
      <c r="D2141" s="96" t="s">
        <v>1350</v>
      </c>
      <c r="E2141" s="96" t="s">
        <v>1561</v>
      </c>
      <c r="F2141" s="96">
        <v>2030.0</v>
      </c>
      <c r="J2141" s="96" t="s">
        <v>1147</v>
      </c>
      <c r="L2141" s="96" t="s">
        <v>41</v>
      </c>
      <c r="M2141" s="96" t="s">
        <v>1147</v>
      </c>
      <c r="O2141" s="96" t="s">
        <v>1845</v>
      </c>
      <c r="P2141" s="96" t="s">
        <v>1564</v>
      </c>
      <c r="Q2141" s="96" t="s">
        <v>1590</v>
      </c>
      <c r="R2141" s="96" t="s">
        <v>1971</v>
      </c>
      <c r="S2141" s="96" t="s">
        <v>6714</v>
      </c>
      <c r="T2141" s="96" t="s">
        <v>1568</v>
      </c>
    </row>
    <row r="2142" ht="14.25" customHeight="1">
      <c r="A2142" s="96" t="s">
        <v>6715</v>
      </c>
      <c r="D2142" s="96" t="s">
        <v>1350</v>
      </c>
      <c r="E2142" s="96" t="s">
        <v>1561</v>
      </c>
      <c r="F2142" s="96">
        <v>2030.0</v>
      </c>
      <c r="J2142" s="96" t="s">
        <v>1147</v>
      </c>
      <c r="L2142" s="96" t="s">
        <v>1562</v>
      </c>
      <c r="M2142" s="96" t="s">
        <v>1351</v>
      </c>
      <c r="N2142" s="96" t="s">
        <v>1619</v>
      </c>
      <c r="O2142" s="96" t="s">
        <v>1717</v>
      </c>
      <c r="P2142" s="96" t="s">
        <v>1609</v>
      </c>
      <c r="Q2142" s="96" t="s">
        <v>1639</v>
      </c>
      <c r="R2142" s="96" t="s">
        <v>1863</v>
      </c>
      <c r="S2142" s="96" t="s">
        <v>6716</v>
      </c>
      <c r="T2142" s="96" t="s">
        <v>1568</v>
      </c>
    </row>
    <row r="2143" ht="14.25" customHeight="1">
      <c r="A2143" s="96" t="s">
        <v>6717</v>
      </c>
      <c r="D2143" s="96" t="s">
        <v>1350</v>
      </c>
      <c r="E2143" s="96" t="s">
        <v>1561</v>
      </c>
      <c r="F2143" s="96">
        <v>2030.0</v>
      </c>
      <c r="J2143" s="96" t="s">
        <v>1147</v>
      </c>
      <c r="L2143" s="96" t="s">
        <v>1562</v>
      </c>
      <c r="M2143" s="96" t="s">
        <v>1147</v>
      </c>
      <c r="O2143" s="96" t="s">
        <v>1845</v>
      </c>
      <c r="P2143" s="96" t="s">
        <v>1564</v>
      </c>
      <c r="Q2143" s="96" t="s">
        <v>1735</v>
      </c>
      <c r="R2143" s="96" t="s">
        <v>1581</v>
      </c>
      <c r="S2143" s="96" t="s">
        <v>6718</v>
      </c>
      <c r="T2143" s="96" t="s">
        <v>1568</v>
      </c>
    </row>
    <row r="2144" ht="14.25" customHeight="1">
      <c r="A2144" s="96" t="s">
        <v>6719</v>
      </c>
      <c r="D2144" s="96" t="s">
        <v>1350</v>
      </c>
      <c r="E2144" s="96" t="s">
        <v>1561</v>
      </c>
      <c r="F2144" s="96">
        <v>2030.0</v>
      </c>
      <c r="J2144" s="96" t="s">
        <v>1147</v>
      </c>
      <c r="L2144" s="96" t="s">
        <v>1562</v>
      </c>
      <c r="M2144" s="96" t="s">
        <v>1147</v>
      </c>
      <c r="O2144" s="96" t="s">
        <v>1717</v>
      </c>
      <c r="P2144" s="96" t="s">
        <v>1609</v>
      </c>
      <c r="Q2144" s="96" t="s">
        <v>1639</v>
      </c>
      <c r="R2144" s="96" t="s">
        <v>1574</v>
      </c>
      <c r="S2144" s="96" t="s">
        <v>6720</v>
      </c>
      <c r="T2144" s="96" t="s">
        <v>1568</v>
      </c>
    </row>
    <row r="2145" ht="14.25" customHeight="1">
      <c r="A2145" s="96" t="s">
        <v>6721</v>
      </c>
      <c r="D2145" s="96" t="s">
        <v>1350</v>
      </c>
      <c r="E2145" s="96" t="s">
        <v>1561</v>
      </c>
      <c r="F2145" s="96">
        <v>2030.0</v>
      </c>
      <c r="J2145" s="96" t="s">
        <v>1147</v>
      </c>
      <c r="L2145" s="96" t="s">
        <v>1562</v>
      </c>
      <c r="M2145" s="96" t="s">
        <v>1147</v>
      </c>
      <c r="O2145" s="96" t="s">
        <v>1717</v>
      </c>
      <c r="P2145" s="96" t="s">
        <v>1609</v>
      </c>
      <c r="Q2145" s="96" t="s">
        <v>2210</v>
      </c>
      <c r="R2145" s="96" t="s">
        <v>1903</v>
      </c>
      <c r="S2145" s="96" t="s">
        <v>6722</v>
      </c>
      <c r="T2145" s="96" t="s">
        <v>1568</v>
      </c>
    </row>
    <row r="2146" ht="14.25" customHeight="1">
      <c r="A2146" s="96" t="s">
        <v>6723</v>
      </c>
      <c r="D2146" s="96" t="s">
        <v>1350</v>
      </c>
      <c r="E2146" s="96" t="s">
        <v>1561</v>
      </c>
      <c r="F2146" s="96">
        <v>2030.0</v>
      </c>
      <c r="G2146" s="96" t="s">
        <v>1350</v>
      </c>
      <c r="H2146" s="96" t="s">
        <v>1561</v>
      </c>
      <c r="I2146" s="96">
        <v>2030.0</v>
      </c>
      <c r="J2146" s="96" t="s">
        <v>1351</v>
      </c>
      <c r="K2146" s="96">
        <v>2030.0</v>
      </c>
      <c r="L2146" s="96" t="s">
        <v>1562</v>
      </c>
      <c r="M2146" s="96" t="s">
        <v>1351</v>
      </c>
      <c r="O2146" s="96" t="s">
        <v>1829</v>
      </c>
      <c r="P2146" s="96" t="s">
        <v>1564</v>
      </c>
      <c r="Q2146" s="96" t="s">
        <v>1675</v>
      </c>
      <c r="R2146" s="96" t="s">
        <v>1656</v>
      </c>
      <c r="S2146" s="96" t="s">
        <v>6724</v>
      </c>
      <c r="T2146" s="96" t="s">
        <v>1568</v>
      </c>
    </row>
    <row r="2147" ht="14.25" customHeight="1">
      <c r="A2147" s="96" t="s">
        <v>6725</v>
      </c>
      <c r="B2147" s="96" t="s">
        <v>6726</v>
      </c>
      <c r="C2147" s="96" t="s">
        <v>6727</v>
      </c>
      <c r="D2147" s="96" t="s">
        <v>1350</v>
      </c>
      <c r="E2147" s="96" t="s">
        <v>1561</v>
      </c>
      <c r="F2147" s="96" t="s">
        <v>3187</v>
      </c>
      <c r="J2147" s="96" t="s">
        <v>1351</v>
      </c>
      <c r="L2147" s="96" t="s">
        <v>41</v>
      </c>
      <c r="M2147" s="96" t="s">
        <v>1351</v>
      </c>
      <c r="N2147" s="96" t="s">
        <v>1850</v>
      </c>
      <c r="O2147" s="96" t="s">
        <v>1578</v>
      </c>
      <c r="P2147" s="96" t="s">
        <v>1579</v>
      </c>
      <c r="Q2147" s="96" t="s">
        <v>1636</v>
      </c>
      <c r="R2147" s="96" t="s">
        <v>1986</v>
      </c>
      <c r="S2147" s="96" t="s">
        <v>6728</v>
      </c>
      <c r="T2147" s="96" t="s">
        <v>1568</v>
      </c>
    </row>
    <row r="2148" ht="14.25" customHeight="1">
      <c r="A2148" s="96" t="s">
        <v>6729</v>
      </c>
      <c r="D2148" s="96" t="s">
        <v>1350</v>
      </c>
      <c r="E2148" s="96" t="s">
        <v>1561</v>
      </c>
      <c r="F2148" s="96">
        <v>2030.0</v>
      </c>
      <c r="J2148" s="96" t="s">
        <v>1147</v>
      </c>
      <c r="L2148" s="96" t="s">
        <v>1562</v>
      </c>
      <c r="M2148" s="96" t="s">
        <v>1147</v>
      </c>
      <c r="O2148" s="96" t="s">
        <v>1741</v>
      </c>
      <c r="P2148" s="96" t="s">
        <v>1564</v>
      </c>
      <c r="Q2148" s="96" t="s">
        <v>1573</v>
      </c>
      <c r="R2148" s="96" t="s">
        <v>1903</v>
      </c>
      <c r="S2148" s="96" t="s">
        <v>6730</v>
      </c>
      <c r="T2148" s="96" t="s">
        <v>1568</v>
      </c>
    </row>
    <row r="2149" ht="14.25" customHeight="1">
      <c r="A2149" s="96" t="s">
        <v>6731</v>
      </c>
      <c r="C2149" s="96" t="s">
        <v>6732</v>
      </c>
      <c r="D2149" s="96" t="s">
        <v>1355</v>
      </c>
      <c r="J2149" s="96" t="s">
        <v>1351</v>
      </c>
      <c r="L2149" s="96" t="s">
        <v>41</v>
      </c>
      <c r="M2149" s="96" t="s">
        <v>1351</v>
      </c>
      <c r="N2149" s="96" t="s">
        <v>1697</v>
      </c>
      <c r="O2149" s="96" t="s">
        <v>1797</v>
      </c>
      <c r="P2149" s="96" t="s">
        <v>1564</v>
      </c>
      <c r="Q2149" s="96" t="s">
        <v>1590</v>
      </c>
      <c r="R2149" s="96" t="s">
        <v>1787</v>
      </c>
    </row>
    <row r="2150" ht="14.25" customHeight="1">
      <c r="A2150" s="96" t="s">
        <v>6733</v>
      </c>
      <c r="D2150" s="96" t="s">
        <v>1350</v>
      </c>
      <c r="E2150" s="96" t="s">
        <v>1561</v>
      </c>
      <c r="F2150" s="96">
        <v>2030.0</v>
      </c>
      <c r="J2150" s="96" t="s">
        <v>1147</v>
      </c>
      <c r="L2150" s="96" t="s">
        <v>1562</v>
      </c>
      <c r="M2150" s="96" t="s">
        <v>1147</v>
      </c>
      <c r="O2150" s="96" t="s">
        <v>1717</v>
      </c>
      <c r="P2150" s="96" t="s">
        <v>1609</v>
      </c>
      <c r="Q2150" s="96" t="s">
        <v>1948</v>
      </c>
      <c r="R2150" s="96" t="s">
        <v>1712</v>
      </c>
      <c r="S2150" s="96" t="s">
        <v>6734</v>
      </c>
      <c r="T2150" s="96" t="s">
        <v>1568</v>
      </c>
    </row>
    <row r="2151" ht="14.25" customHeight="1">
      <c r="A2151" s="96" t="s">
        <v>6735</v>
      </c>
      <c r="B2151" s="96" t="s">
        <v>6736</v>
      </c>
      <c r="C2151" s="96" t="s">
        <v>6737</v>
      </c>
      <c r="D2151" s="96" t="s">
        <v>1355</v>
      </c>
      <c r="J2151" s="96" t="s">
        <v>1351</v>
      </c>
      <c r="L2151" s="96" t="s">
        <v>41</v>
      </c>
      <c r="M2151" s="96" t="s">
        <v>1147</v>
      </c>
      <c r="O2151" s="96" t="s">
        <v>1620</v>
      </c>
      <c r="P2151" s="96" t="s">
        <v>1564</v>
      </c>
      <c r="Q2151" s="96" t="s">
        <v>1610</v>
      </c>
      <c r="R2151" s="96" t="s">
        <v>1712</v>
      </c>
    </row>
    <row r="2152" ht="14.25" customHeight="1">
      <c r="A2152" s="96" t="s">
        <v>6738</v>
      </c>
      <c r="D2152" s="96" t="s">
        <v>1350</v>
      </c>
      <c r="E2152" s="96" t="s">
        <v>1561</v>
      </c>
      <c r="F2152" s="96">
        <v>2030.0</v>
      </c>
      <c r="J2152" s="96" t="s">
        <v>1147</v>
      </c>
      <c r="L2152" s="96" t="s">
        <v>1562</v>
      </c>
      <c r="M2152" s="96" t="s">
        <v>1147</v>
      </c>
      <c r="O2152" s="96" t="s">
        <v>1717</v>
      </c>
      <c r="P2152" s="96" t="s">
        <v>1609</v>
      </c>
      <c r="Q2152" s="96" t="s">
        <v>1866</v>
      </c>
      <c r="R2152" s="96" t="s">
        <v>1623</v>
      </c>
      <c r="S2152" s="96" t="s">
        <v>6739</v>
      </c>
    </row>
    <row r="2153" ht="14.25" customHeight="1">
      <c r="A2153" s="96" t="s">
        <v>6740</v>
      </c>
      <c r="D2153" s="96" t="s">
        <v>1350</v>
      </c>
      <c r="E2153" s="96" t="s">
        <v>1561</v>
      </c>
      <c r="F2153" s="96">
        <v>2030.0</v>
      </c>
      <c r="J2153" s="96" t="s">
        <v>1147</v>
      </c>
      <c r="L2153" s="96" t="s">
        <v>1562</v>
      </c>
      <c r="M2153" s="96" t="s">
        <v>1147</v>
      </c>
      <c r="O2153" s="96" t="s">
        <v>1584</v>
      </c>
      <c r="P2153" s="96" t="s">
        <v>1564</v>
      </c>
      <c r="Q2153" s="96" t="s">
        <v>1886</v>
      </c>
      <c r="R2153" s="96" t="s">
        <v>1623</v>
      </c>
      <c r="S2153" s="96" t="s">
        <v>6741</v>
      </c>
      <c r="T2153" s="96" t="s">
        <v>1568</v>
      </c>
    </row>
    <row r="2154" ht="14.25" customHeight="1">
      <c r="A2154" s="96" t="s">
        <v>6742</v>
      </c>
      <c r="D2154" s="96" t="s">
        <v>1355</v>
      </c>
      <c r="J2154" s="96" t="s">
        <v>1147</v>
      </c>
      <c r="L2154" s="96" t="s">
        <v>41</v>
      </c>
      <c r="M2154" s="96" t="s">
        <v>1147</v>
      </c>
      <c r="O2154" s="96" t="s">
        <v>1937</v>
      </c>
      <c r="P2154" s="96" t="s">
        <v>1728</v>
      </c>
      <c r="Q2154" s="96" t="s">
        <v>1610</v>
      </c>
      <c r="R2154" s="96" t="s">
        <v>1631</v>
      </c>
    </row>
    <row r="2155" ht="14.25" customHeight="1">
      <c r="A2155" s="96" t="s">
        <v>6743</v>
      </c>
      <c r="D2155" s="96" t="s">
        <v>1350</v>
      </c>
      <c r="E2155" s="96" t="s">
        <v>1561</v>
      </c>
      <c r="F2155" s="96">
        <v>2030.0</v>
      </c>
      <c r="J2155" s="96" t="s">
        <v>1147</v>
      </c>
      <c r="L2155" s="96" t="s">
        <v>1562</v>
      </c>
      <c r="M2155" s="96" t="s">
        <v>1351</v>
      </c>
      <c r="N2155" s="96" t="s">
        <v>1779</v>
      </c>
      <c r="O2155" s="96" t="s">
        <v>1578</v>
      </c>
      <c r="P2155" s="96" t="s">
        <v>1579</v>
      </c>
      <c r="Q2155" s="96" t="s">
        <v>1593</v>
      </c>
      <c r="R2155" s="96" t="s">
        <v>1787</v>
      </c>
      <c r="S2155" s="96" t="s">
        <v>6744</v>
      </c>
      <c r="T2155" s="96" t="s">
        <v>1568</v>
      </c>
    </row>
    <row r="2156" ht="14.25" customHeight="1">
      <c r="A2156" s="96" t="s">
        <v>6745</v>
      </c>
      <c r="D2156" s="96" t="s">
        <v>1355</v>
      </c>
      <c r="J2156" s="96" t="s">
        <v>1351</v>
      </c>
      <c r="L2156" s="96" t="s">
        <v>41</v>
      </c>
      <c r="M2156" s="96" t="s">
        <v>1147</v>
      </c>
      <c r="O2156" s="96" t="s">
        <v>1614</v>
      </c>
      <c r="P2156" s="96" t="s">
        <v>1609</v>
      </c>
      <c r="Q2156" s="96" t="s">
        <v>1830</v>
      </c>
      <c r="R2156" s="96" t="s">
        <v>1644</v>
      </c>
    </row>
    <row r="2157" ht="14.25" customHeight="1">
      <c r="A2157" s="96" t="s">
        <v>6746</v>
      </c>
      <c r="D2157" s="96" t="s">
        <v>1350</v>
      </c>
      <c r="E2157" s="96" t="s">
        <v>1561</v>
      </c>
      <c r="F2157" s="96">
        <v>2030.0</v>
      </c>
      <c r="J2157" s="96" t="s">
        <v>1147</v>
      </c>
      <c r="L2157" s="96" t="s">
        <v>1562</v>
      </c>
      <c r="M2157" s="96" t="s">
        <v>1147</v>
      </c>
      <c r="O2157" s="96" t="s">
        <v>2054</v>
      </c>
      <c r="P2157" s="96" t="s">
        <v>1579</v>
      </c>
      <c r="Q2157" s="96" t="s">
        <v>1639</v>
      </c>
      <c r="R2157" s="96" t="s">
        <v>1644</v>
      </c>
      <c r="S2157" s="96" t="s">
        <v>6747</v>
      </c>
      <c r="T2157" s="96" t="s">
        <v>1568</v>
      </c>
    </row>
    <row r="2158" ht="14.25" customHeight="1">
      <c r="A2158" s="96" t="s">
        <v>6748</v>
      </c>
      <c r="D2158" s="96" t="s">
        <v>1355</v>
      </c>
      <c r="J2158" s="96" t="s">
        <v>1147</v>
      </c>
      <c r="L2158" s="96" t="s">
        <v>41</v>
      </c>
      <c r="M2158" s="96" t="s">
        <v>1147</v>
      </c>
      <c r="O2158" s="96" t="s">
        <v>1703</v>
      </c>
      <c r="P2158" s="96" t="s">
        <v>1564</v>
      </c>
      <c r="Q2158" s="96" t="s">
        <v>1590</v>
      </c>
      <c r="R2158" s="96" t="s">
        <v>1594</v>
      </c>
    </row>
    <row r="2159" ht="14.25" customHeight="1">
      <c r="A2159" s="96" t="s">
        <v>6749</v>
      </c>
      <c r="D2159" s="96" t="s">
        <v>1350</v>
      </c>
      <c r="E2159" s="96" t="s">
        <v>1561</v>
      </c>
      <c r="F2159" s="96">
        <v>2030.0</v>
      </c>
      <c r="J2159" s="96" t="s">
        <v>1147</v>
      </c>
      <c r="L2159" s="96" t="s">
        <v>1562</v>
      </c>
      <c r="M2159" s="96" t="s">
        <v>1147</v>
      </c>
      <c r="O2159" s="96" t="s">
        <v>1703</v>
      </c>
      <c r="P2159" s="96" t="s">
        <v>1564</v>
      </c>
      <c r="Q2159" s="96" t="s">
        <v>2188</v>
      </c>
      <c r="R2159" s="96" t="s">
        <v>1644</v>
      </c>
      <c r="S2159" s="96" t="s">
        <v>6750</v>
      </c>
      <c r="T2159" s="96" t="s">
        <v>1568</v>
      </c>
    </row>
    <row r="2160" ht="14.25" customHeight="1">
      <c r="A2160" s="96" t="s">
        <v>6751</v>
      </c>
      <c r="C2160" s="96" t="s">
        <v>6752</v>
      </c>
      <c r="D2160" s="96" t="s">
        <v>1350</v>
      </c>
      <c r="E2160" s="96" t="s">
        <v>1561</v>
      </c>
      <c r="F2160" s="96">
        <v>2030.0</v>
      </c>
      <c r="J2160" s="96" t="s">
        <v>1147</v>
      </c>
      <c r="L2160" s="96" t="s">
        <v>41</v>
      </c>
      <c r="M2160" s="96" t="s">
        <v>1351</v>
      </c>
      <c r="N2160" s="96" t="s">
        <v>2181</v>
      </c>
      <c r="O2160" s="96" t="s">
        <v>1703</v>
      </c>
      <c r="P2160" s="96" t="s">
        <v>1564</v>
      </c>
      <c r="Q2160" s="96" t="s">
        <v>1580</v>
      </c>
      <c r="R2160" s="96" t="s">
        <v>1586</v>
      </c>
      <c r="S2160" s="96" t="s">
        <v>6753</v>
      </c>
      <c r="T2160" s="96" t="s">
        <v>1568</v>
      </c>
      <c r="U2160" s="96" t="s">
        <v>1701</v>
      </c>
    </row>
    <row r="2161" ht="14.25" customHeight="1">
      <c r="A2161" s="96" t="s">
        <v>6754</v>
      </c>
      <c r="C2161" s="96" t="s">
        <v>6755</v>
      </c>
      <c r="D2161" s="96" t="s">
        <v>1355</v>
      </c>
      <c r="J2161" s="96" t="s">
        <v>1351</v>
      </c>
      <c r="L2161" s="96" t="s">
        <v>41</v>
      </c>
      <c r="M2161" s="96" t="s">
        <v>1351</v>
      </c>
      <c r="N2161" s="96" t="s">
        <v>1673</v>
      </c>
      <c r="O2161" s="96" t="s">
        <v>1620</v>
      </c>
      <c r="P2161" s="96" t="s">
        <v>1564</v>
      </c>
      <c r="Q2161" s="96" t="s">
        <v>1784</v>
      </c>
      <c r="R2161" s="96" t="s">
        <v>1673</v>
      </c>
    </row>
    <row r="2162" ht="14.25" customHeight="1">
      <c r="A2162" s="96" t="s">
        <v>6756</v>
      </c>
      <c r="B2162" s="96" t="s">
        <v>6757</v>
      </c>
      <c r="C2162" s="96" t="s">
        <v>6758</v>
      </c>
      <c r="D2162" s="96" t="s">
        <v>1355</v>
      </c>
      <c r="J2162" s="96" t="s">
        <v>1147</v>
      </c>
      <c r="L2162" s="96" t="s">
        <v>41</v>
      </c>
      <c r="M2162" s="96" t="s">
        <v>1147</v>
      </c>
      <c r="O2162" s="96" t="s">
        <v>1797</v>
      </c>
      <c r="P2162" s="96" t="s">
        <v>1564</v>
      </c>
      <c r="Q2162" s="96" t="s">
        <v>1580</v>
      </c>
      <c r="R2162" s="96" t="s">
        <v>1594</v>
      </c>
    </row>
    <row r="2163" ht="14.25" customHeight="1">
      <c r="A2163" s="96" t="s">
        <v>6759</v>
      </c>
      <c r="D2163" s="96" t="s">
        <v>1350</v>
      </c>
      <c r="E2163" s="96" t="s">
        <v>1570</v>
      </c>
      <c r="F2163" s="96">
        <v>2032.0</v>
      </c>
      <c r="J2163" s="96" t="s">
        <v>1147</v>
      </c>
      <c r="L2163" s="96" t="s">
        <v>41</v>
      </c>
      <c r="M2163" s="96" t="s">
        <v>1147</v>
      </c>
      <c r="O2163" s="96" t="s">
        <v>1584</v>
      </c>
      <c r="P2163" s="96" t="s">
        <v>1564</v>
      </c>
      <c r="Q2163" s="96" t="s">
        <v>1784</v>
      </c>
      <c r="R2163" s="96" t="s">
        <v>1841</v>
      </c>
      <c r="S2163" s="96" t="s">
        <v>6760</v>
      </c>
      <c r="T2163" s="96" t="s">
        <v>1576</v>
      </c>
    </row>
    <row r="2164" ht="14.25" customHeight="1">
      <c r="A2164" s="96" t="s">
        <v>6761</v>
      </c>
      <c r="B2164" s="96" t="s">
        <v>6762</v>
      </c>
      <c r="D2164" s="96" t="s">
        <v>1355</v>
      </c>
      <c r="J2164" s="96" t="s">
        <v>1351</v>
      </c>
      <c r="L2164" s="96" t="s">
        <v>41</v>
      </c>
      <c r="M2164" s="96" t="s">
        <v>1351</v>
      </c>
      <c r="N2164" s="96" t="s">
        <v>1574</v>
      </c>
      <c r="O2164" s="96" t="s">
        <v>1845</v>
      </c>
      <c r="P2164" s="96" t="s">
        <v>1564</v>
      </c>
      <c r="Q2164" s="96" t="s">
        <v>1593</v>
      </c>
      <c r="R2164" s="96" t="s">
        <v>1574</v>
      </c>
    </row>
    <row r="2165" ht="14.25" customHeight="1">
      <c r="A2165" s="96" t="s">
        <v>6763</v>
      </c>
      <c r="D2165" s="96" t="s">
        <v>1350</v>
      </c>
      <c r="E2165" s="96" t="s">
        <v>1561</v>
      </c>
      <c r="F2165" s="96">
        <v>2030.0</v>
      </c>
      <c r="G2165" s="96" t="s">
        <v>1350</v>
      </c>
      <c r="H2165" s="96" t="s">
        <v>1561</v>
      </c>
      <c r="I2165" s="96">
        <v>2040.0</v>
      </c>
      <c r="J2165" s="96" t="s">
        <v>1351</v>
      </c>
      <c r="K2165" s="96">
        <v>2040.0</v>
      </c>
      <c r="L2165" s="96" t="s">
        <v>41</v>
      </c>
      <c r="M2165" s="96" t="s">
        <v>1351</v>
      </c>
      <c r="N2165" s="96" t="s">
        <v>1697</v>
      </c>
      <c r="O2165" s="96" t="s">
        <v>1578</v>
      </c>
      <c r="P2165" s="96" t="s">
        <v>1579</v>
      </c>
      <c r="Q2165" s="96" t="s">
        <v>1580</v>
      </c>
      <c r="R2165" s="96" t="s">
        <v>1699</v>
      </c>
      <c r="S2165" s="96" t="s">
        <v>6764</v>
      </c>
      <c r="T2165" s="96" t="s">
        <v>1568</v>
      </c>
    </row>
    <row r="2166" ht="14.25" customHeight="1">
      <c r="A2166" s="96" t="s">
        <v>6765</v>
      </c>
      <c r="D2166" s="96" t="s">
        <v>1350</v>
      </c>
      <c r="E2166" s="96" t="s">
        <v>1561</v>
      </c>
      <c r="F2166" s="96">
        <v>2030.0</v>
      </c>
      <c r="J2166" s="96" t="s">
        <v>1147</v>
      </c>
      <c r="L2166" s="96" t="s">
        <v>41</v>
      </c>
      <c r="M2166" s="96" t="s">
        <v>1147</v>
      </c>
      <c r="N2166" s="96" t="s">
        <v>1926</v>
      </c>
      <c r="O2166" s="96" t="s">
        <v>1845</v>
      </c>
      <c r="P2166" s="96" t="s">
        <v>1564</v>
      </c>
      <c r="Q2166" s="96" t="s">
        <v>1573</v>
      </c>
      <c r="R2166" s="96" t="s">
        <v>1656</v>
      </c>
      <c r="S2166" s="96" t="s">
        <v>6766</v>
      </c>
      <c r="T2166" s="96" t="s">
        <v>1568</v>
      </c>
    </row>
    <row r="2167" ht="14.25" customHeight="1">
      <c r="A2167" s="96" t="s">
        <v>6767</v>
      </c>
      <c r="D2167" s="96" t="s">
        <v>1350</v>
      </c>
      <c r="E2167" s="96" t="s">
        <v>1561</v>
      </c>
      <c r="F2167" s="96">
        <v>2030.0</v>
      </c>
      <c r="J2167" s="96" t="s">
        <v>1147</v>
      </c>
      <c r="L2167" s="96" t="s">
        <v>1562</v>
      </c>
      <c r="M2167" s="96" t="s">
        <v>1147</v>
      </c>
      <c r="O2167" s="96" t="s">
        <v>1845</v>
      </c>
      <c r="P2167" s="96" t="s">
        <v>1564</v>
      </c>
      <c r="Q2167" s="96" t="s">
        <v>1675</v>
      </c>
      <c r="R2167" s="96" t="s">
        <v>1648</v>
      </c>
      <c r="S2167" s="96" t="s">
        <v>6768</v>
      </c>
      <c r="T2167" s="96" t="s">
        <v>1568</v>
      </c>
    </row>
    <row r="2168" ht="14.25" customHeight="1">
      <c r="A2168" s="96" t="s">
        <v>6769</v>
      </c>
      <c r="D2168" s="96" t="s">
        <v>1350</v>
      </c>
      <c r="E2168" s="96" t="s">
        <v>1561</v>
      </c>
      <c r="F2168" s="96">
        <v>2030.0</v>
      </c>
      <c r="J2168" s="96" t="s">
        <v>1147</v>
      </c>
      <c r="L2168" s="96" t="s">
        <v>1562</v>
      </c>
      <c r="M2168" s="96" t="s">
        <v>1147</v>
      </c>
      <c r="O2168" s="96" t="s">
        <v>1584</v>
      </c>
      <c r="P2168" s="96" t="s">
        <v>1564</v>
      </c>
      <c r="Q2168" s="96" t="s">
        <v>1580</v>
      </c>
      <c r="R2168" s="96" t="s">
        <v>1673</v>
      </c>
      <c r="S2168" s="96" t="s">
        <v>6770</v>
      </c>
      <c r="T2168" s="96" t="s">
        <v>1568</v>
      </c>
    </row>
    <row r="2169" ht="14.25" customHeight="1">
      <c r="A2169" s="96" t="s">
        <v>6771</v>
      </c>
      <c r="D2169" s="96" t="s">
        <v>1355</v>
      </c>
      <c r="J2169" s="96" t="s">
        <v>1351</v>
      </c>
      <c r="L2169" s="96" t="s">
        <v>41</v>
      </c>
      <c r="M2169" s="96" t="s">
        <v>1351</v>
      </c>
      <c r="N2169" s="96" t="s">
        <v>1805</v>
      </c>
      <c r="O2169" s="96" t="s">
        <v>1703</v>
      </c>
      <c r="P2169" s="96" t="s">
        <v>1564</v>
      </c>
      <c r="Q2169" s="96" t="s">
        <v>1610</v>
      </c>
      <c r="R2169" s="96" t="s">
        <v>1805</v>
      </c>
    </row>
    <row r="2170" ht="14.25" customHeight="1">
      <c r="A2170" s="96" t="s">
        <v>6772</v>
      </c>
      <c r="B2170" s="96" t="s">
        <v>6773</v>
      </c>
      <c r="C2170" s="96" t="s">
        <v>6774</v>
      </c>
      <c r="D2170" s="96" t="s">
        <v>1350</v>
      </c>
      <c r="E2170" s="96" t="s">
        <v>1570</v>
      </c>
      <c r="F2170" s="96">
        <v>2030.0</v>
      </c>
      <c r="J2170" s="96" t="s">
        <v>1351</v>
      </c>
      <c r="L2170" s="96" t="s">
        <v>41</v>
      </c>
      <c r="M2170" s="96" t="s">
        <v>1351</v>
      </c>
      <c r="N2170" s="96" t="s">
        <v>6775</v>
      </c>
      <c r="O2170" s="96" t="s">
        <v>1703</v>
      </c>
      <c r="P2170" s="96" t="s">
        <v>1564</v>
      </c>
      <c r="Q2170" s="96" t="s">
        <v>1665</v>
      </c>
      <c r="R2170" s="96" t="s">
        <v>2256</v>
      </c>
      <c r="S2170" s="96" t="s">
        <v>6776</v>
      </c>
      <c r="T2170" s="96" t="s">
        <v>1576</v>
      </c>
    </row>
    <row r="2171" ht="14.25" customHeight="1">
      <c r="A2171" s="96" t="s">
        <v>6777</v>
      </c>
      <c r="D2171" s="96" t="s">
        <v>1350</v>
      </c>
      <c r="E2171" s="96" t="s">
        <v>1561</v>
      </c>
      <c r="F2171" s="96">
        <v>2030.0</v>
      </c>
      <c r="J2171" s="96" t="s">
        <v>1147</v>
      </c>
      <c r="L2171" s="96" t="s">
        <v>1562</v>
      </c>
      <c r="M2171" s="96" t="s">
        <v>1147</v>
      </c>
      <c r="O2171" s="96" t="s">
        <v>1620</v>
      </c>
      <c r="P2171" s="96" t="s">
        <v>1564</v>
      </c>
      <c r="Q2171" s="96" t="s">
        <v>1593</v>
      </c>
      <c r="R2171" s="96" t="s">
        <v>3066</v>
      </c>
      <c r="S2171" s="96" t="s">
        <v>6778</v>
      </c>
      <c r="T2171" s="96" t="s">
        <v>1568</v>
      </c>
    </row>
    <row r="2172" ht="14.25" customHeight="1">
      <c r="A2172" s="96" t="s">
        <v>6779</v>
      </c>
      <c r="D2172" s="96" t="s">
        <v>1350</v>
      </c>
      <c r="E2172" s="96" t="s">
        <v>1561</v>
      </c>
      <c r="F2172" s="96">
        <v>2030.0</v>
      </c>
      <c r="J2172" s="96" t="s">
        <v>1147</v>
      </c>
      <c r="L2172" s="96" t="s">
        <v>1562</v>
      </c>
      <c r="M2172" s="96" t="s">
        <v>1147</v>
      </c>
      <c r="O2172" s="96" t="s">
        <v>1647</v>
      </c>
      <c r="P2172" s="96" t="s">
        <v>1564</v>
      </c>
      <c r="Q2172" s="96" t="s">
        <v>1652</v>
      </c>
      <c r="R2172" s="96" t="s">
        <v>1757</v>
      </c>
      <c r="S2172" s="96" t="s">
        <v>6780</v>
      </c>
      <c r="T2172" s="96" t="s">
        <v>1568</v>
      </c>
    </row>
    <row r="2173" ht="14.25" customHeight="1">
      <c r="A2173" s="96" t="s">
        <v>6781</v>
      </c>
      <c r="D2173" s="96" t="s">
        <v>1350</v>
      </c>
      <c r="E2173" s="96" t="s">
        <v>1561</v>
      </c>
      <c r="F2173" s="96">
        <v>2030.0</v>
      </c>
      <c r="J2173" s="96" t="s">
        <v>1147</v>
      </c>
      <c r="L2173" s="96" t="s">
        <v>41</v>
      </c>
      <c r="M2173" s="96" t="s">
        <v>1147</v>
      </c>
      <c r="O2173" s="96" t="s">
        <v>1925</v>
      </c>
      <c r="P2173" s="96" t="s">
        <v>1728</v>
      </c>
      <c r="Q2173" s="96" t="s">
        <v>1580</v>
      </c>
      <c r="R2173" s="96" t="s">
        <v>1924</v>
      </c>
      <c r="S2173" s="96" t="s">
        <v>6782</v>
      </c>
      <c r="T2173" s="96" t="s">
        <v>1568</v>
      </c>
    </row>
    <row r="2174" ht="14.25" customHeight="1">
      <c r="A2174" s="96" t="s">
        <v>6783</v>
      </c>
      <c r="D2174" s="96" t="s">
        <v>1350</v>
      </c>
      <c r="E2174" s="96" t="s">
        <v>1561</v>
      </c>
      <c r="F2174" s="96" t="s">
        <v>6784</v>
      </c>
      <c r="J2174" s="96" t="s">
        <v>1351</v>
      </c>
      <c r="L2174" s="96" t="s">
        <v>41</v>
      </c>
      <c r="M2174" s="96" t="s">
        <v>1351</v>
      </c>
      <c r="N2174" s="96" t="s">
        <v>1890</v>
      </c>
      <c r="O2174" s="96" t="s">
        <v>1893</v>
      </c>
      <c r="P2174" s="96" t="s">
        <v>1603</v>
      </c>
      <c r="Q2174" s="96" t="s">
        <v>1580</v>
      </c>
      <c r="R2174" s="96" t="s">
        <v>5387</v>
      </c>
      <c r="S2174" s="96" t="s">
        <v>6785</v>
      </c>
      <c r="T2174" s="96" t="s">
        <v>1771</v>
      </c>
    </row>
    <row r="2175" ht="14.25" customHeight="1">
      <c r="A2175" s="96" t="s">
        <v>6786</v>
      </c>
      <c r="C2175" s="96">
        <v>4749100.0</v>
      </c>
      <c r="D2175" s="96" t="s">
        <v>1350</v>
      </c>
      <c r="E2175" s="96" t="s">
        <v>1561</v>
      </c>
      <c r="F2175" s="96">
        <v>2030.0</v>
      </c>
      <c r="J2175" s="96" t="s">
        <v>1147</v>
      </c>
      <c r="L2175" s="96" t="s">
        <v>41</v>
      </c>
      <c r="M2175" s="96" t="s">
        <v>1147</v>
      </c>
      <c r="O2175" s="96" t="s">
        <v>1578</v>
      </c>
      <c r="P2175" s="96" t="s">
        <v>1579</v>
      </c>
      <c r="Q2175" s="96" t="s">
        <v>1610</v>
      </c>
      <c r="R2175" s="96" t="s">
        <v>1566</v>
      </c>
      <c r="S2175" s="96" t="s">
        <v>6787</v>
      </c>
      <c r="T2175" s="96" t="s">
        <v>1568</v>
      </c>
    </row>
    <row r="2176" ht="14.25" customHeight="1">
      <c r="A2176" s="96" t="s">
        <v>6788</v>
      </c>
      <c r="D2176" s="96" t="s">
        <v>1350</v>
      </c>
      <c r="E2176" s="96" t="s">
        <v>1561</v>
      </c>
      <c r="F2176" s="96">
        <v>2030.0</v>
      </c>
      <c r="G2176" s="96" t="s">
        <v>1350</v>
      </c>
      <c r="H2176" s="96" t="s">
        <v>1561</v>
      </c>
      <c r="I2176" s="96">
        <v>2050.0</v>
      </c>
      <c r="J2176" s="96" t="s">
        <v>1351</v>
      </c>
      <c r="K2176" s="96">
        <v>2050.0</v>
      </c>
      <c r="L2176" s="96" t="s">
        <v>1562</v>
      </c>
      <c r="M2176" s="96" t="s">
        <v>1147</v>
      </c>
      <c r="O2176" s="96" t="s">
        <v>2963</v>
      </c>
      <c r="P2176" s="96" t="s">
        <v>1572</v>
      </c>
      <c r="Q2176" s="96" t="s">
        <v>1784</v>
      </c>
      <c r="R2176" s="96" t="s">
        <v>1644</v>
      </c>
      <c r="S2176" s="96" t="s">
        <v>6789</v>
      </c>
      <c r="T2176" s="96" t="s">
        <v>1568</v>
      </c>
    </row>
    <row r="2177" ht="14.25" customHeight="1">
      <c r="A2177" s="96" t="s">
        <v>6790</v>
      </c>
      <c r="D2177" s="96" t="s">
        <v>1350</v>
      </c>
      <c r="E2177" s="96" t="s">
        <v>1561</v>
      </c>
      <c r="F2177" s="96">
        <v>2030.0</v>
      </c>
      <c r="J2177" s="96" t="s">
        <v>1147</v>
      </c>
      <c r="L2177" s="96" t="s">
        <v>1562</v>
      </c>
      <c r="M2177" s="96" t="s">
        <v>1147</v>
      </c>
      <c r="O2177" s="96" t="s">
        <v>1614</v>
      </c>
      <c r="P2177" s="96" t="s">
        <v>1609</v>
      </c>
      <c r="Q2177" s="96" t="s">
        <v>1580</v>
      </c>
      <c r="R2177" s="96" t="s">
        <v>1637</v>
      </c>
      <c r="S2177" s="96" t="s">
        <v>6791</v>
      </c>
      <c r="T2177" s="96" t="s">
        <v>1568</v>
      </c>
    </row>
    <row r="2178" ht="14.25" customHeight="1">
      <c r="A2178" s="96" t="s">
        <v>6792</v>
      </c>
      <c r="C2178" s="96" t="s">
        <v>6793</v>
      </c>
      <c r="D2178" s="96" t="s">
        <v>1355</v>
      </c>
      <c r="J2178" s="96" t="s">
        <v>1351</v>
      </c>
      <c r="L2178" s="96" t="s">
        <v>41</v>
      </c>
      <c r="M2178" s="96" t="s">
        <v>1147</v>
      </c>
      <c r="O2178" s="96" t="s">
        <v>1578</v>
      </c>
      <c r="P2178" s="96" t="s">
        <v>1579</v>
      </c>
      <c r="Q2178" s="96" t="s">
        <v>1800</v>
      </c>
      <c r="R2178" s="96" t="s">
        <v>1676</v>
      </c>
    </row>
    <row r="2179" ht="14.25" customHeight="1">
      <c r="A2179" s="96" t="s">
        <v>6794</v>
      </c>
      <c r="D2179" s="96" t="s">
        <v>1350</v>
      </c>
      <c r="E2179" s="96" t="s">
        <v>1561</v>
      </c>
      <c r="F2179" s="96">
        <v>2030.0</v>
      </c>
      <c r="G2179" s="96" t="s">
        <v>1350</v>
      </c>
      <c r="H2179" s="96" t="s">
        <v>1561</v>
      </c>
      <c r="J2179" s="96" t="s">
        <v>1351</v>
      </c>
      <c r="K2179" s="96">
        <v>2050.0</v>
      </c>
      <c r="L2179" s="96" t="s">
        <v>1562</v>
      </c>
      <c r="M2179" s="96" t="s">
        <v>1351</v>
      </c>
      <c r="N2179" s="96" t="s">
        <v>1712</v>
      </c>
      <c r="O2179" s="96" t="s">
        <v>1717</v>
      </c>
      <c r="P2179" s="96" t="s">
        <v>1609</v>
      </c>
      <c r="Q2179" s="96" t="s">
        <v>1580</v>
      </c>
      <c r="R2179" s="96" t="s">
        <v>1712</v>
      </c>
      <c r="S2179" s="96" t="s">
        <v>6795</v>
      </c>
      <c r="T2179" s="96" t="s">
        <v>1568</v>
      </c>
    </row>
    <row r="2180" ht="14.25" customHeight="1">
      <c r="A2180" s="96" t="s">
        <v>6796</v>
      </c>
      <c r="B2180" s="96" t="s">
        <v>6797</v>
      </c>
      <c r="C2180" s="96" t="s">
        <v>6798</v>
      </c>
      <c r="D2180" s="96" t="s">
        <v>1350</v>
      </c>
      <c r="E2180" s="96" t="s">
        <v>1561</v>
      </c>
      <c r="F2180" s="96">
        <v>2030.0</v>
      </c>
      <c r="G2180" s="96" t="s">
        <v>1350</v>
      </c>
      <c r="H2180" s="96" t="s">
        <v>1561</v>
      </c>
      <c r="I2180" s="96">
        <v>2040.0</v>
      </c>
      <c r="J2180" s="96" t="s">
        <v>1351</v>
      </c>
      <c r="K2180" s="96">
        <v>2040.0</v>
      </c>
      <c r="L2180" s="96" t="s">
        <v>41</v>
      </c>
      <c r="M2180" s="96" t="s">
        <v>1351</v>
      </c>
      <c r="N2180" s="96" t="s">
        <v>2363</v>
      </c>
      <c r="O2180" s="96" t="s">
        <v>2526</v>
      </c>
      <c r="P2180" s="96" t="s">
        <v>1564</v>
      </c>
      <c r="Q2180" s="96" t="s">
        <v>1665</v>
      </c>
      <c r="R2180" s="96" t="s">
        <v>1623</v>
      </c>
      <c r="S2180" s="96" t="s">
        <v>6799</v>
      </c>
      <c r="T2180" s="96" t="s">
        <v>1568</v>
      </c>
    </row>
    <row r="2181" ht="14.25" customHeight="1">
      <c r="A2181" s="96" t="s">
        <v>6800</v>
      </c>
      <c r="B2181" s="96" t="s">
        <v>6801</v>
      </c>
      <c r="C2181" s="96" t="s">
        <v>6802</v>
      </c>
      <c r="D2181" s="96" t="s">
        <v>1350</v>
      </c>
      <c r="E2181" s="96" t="s">
        <v>1561</v>
      </c>
      <c r="F2181" s="96">
        <v>2032.0</v>
      </c>
      <c r="J2181" s="96" t="s">
        <v>1147</v>
      </c>
      <c r="L2181" s="96" t="s">
        <v>41</v>
      </c>
      <c r="M2181" s="96" t="s">
        <v>1351</v>
      </c>
      <c r="N2181" s="96" t="s">
        <v>1986</v>
      </c>
      <c r="O2181" s="96" t="s">
        <v>1937</v>
      </c>
      <c r="P2181" s="96" t="s">
        <v>1728</v>
      </c>
      <c r="Q2181" s="96" t="s">
        <v>1665</v>
      </c>
      <c r="R2181" s="96" t="s">
        <v>3066</v>
      </c>
      <c r="S2181" s="96" t="s">
        <v>6803</v>
      </c>
      <c r="T2181" s="96" t="s">
        <v>1568</v>
      </c>
    </row>
    <row r="2182" ht="14.25" customHeight="1">
      <c r="A2182" s="96" t="s">
        <v>6804</v>
      </c>
      <c r="B2182" s="96" t="s">
        <v>6805</v>
      </c>
      <c r="C2182" s="96" t="s">
        <v>6806</v>
      </c>
      <c r="D2182" s="96" t="s">
        <v>1355</v>
      </c>
      <c r="J2182" s="96" t="s">
        <v>1351</v>
      </c>
      <c r="L2182" s="96" t="s">
        <v>41</v>
      </c>
      <c r="M2182" s="96" t="s">
        <v>1147</v>
      </c>
      <c r="O2182" s="96" t="s">
        <v>1829</v>
      </c>
      <c r="P2182" s="96" t="s">
        <v>1564</v>
      </c>
      <c r="Q2182" s="96" t="s">
        <v>1665</v>
      </c>
      <c r="R2182" s="96" t="s">
        <v>1615</v>
      </c>
    </row>
    <row r="2183" ht="14.25" customHeight="1">
      <c r="A2183" s="96" t="s">
        <v>6807</v>
      </c>
      <c r="D2183" s="96" t="s">
        <v>1350</v>
      </c>
      <c r="E2183" s="96" t="s">
        <v>1561</v>
      </c>
      <c r="F2183" s="96">
        <v>2030.0</v>
      </c>
      <c r="J2183" s="96" t="s">
        <v>1147</v>
      </c>
      <c r="L2183" s="96" t="s">
        <v>1562</v>
      </c>
      <c r="M2183" s="96" t="s">
        <v>1147</v>
      </c>
      <c r="O2183" s="96" t="s">
        <v>1584</v>
      </c>
      <c r="P2183" s="96" t="s">
        <v>1564</v>
      </c>
      <c r="Q2183" s="96" t="s">
        <v>1639</v>
      </c>
      <c r="R2183" s="96" t="s">
        <v>1644</v>
      </c>
      <c r="S2183" s="96" t="s">
        <v>6808</v>
      </c>
      <c r="T2183" s="96" t="s">
        <v>1568</v>
      </c>
    </row>
    <row r="2184" ht="14.25" customHeight="1">
      <c r="A2184" s="96" t="s">
        <v>6809</v>
      </c>
      <c r="B2184" s="96" t="s">
        <v>6810</v>
      </c>
      <c r="D2184" s="96" t="s">
        <v>1350</v>
      </c>
      <c r="E2184" s="96" t="s">
        <v>1561</v>
      </c>
      <c r="F2184" s="96">
        <v>2030.0</v>
      </c>
      <c r="J2184" s="96" t="s">
        <v>1147</v>
      </c>
      <c r="L2184" s="96" t="s">
        <v>41</v>
      </c>
      <c r="M2184" s="96" t="s">
        <v>1147</v>
      </c>
      <c r="N2184" s="96" t="s">
        <v>1673</v>
      </c>
      <c r="O2184" s="96" t="s">
        <v>1578</v>
      </c>
      <c r="P2184" s="96" t="s">
        <v>1579</v>
      </c>
      <c r="Q2184" s="96" t="s">
        <v>1754</v>
      </c>
      <c r="R2184" s="96" t="s">
        <v>1586</v>
      </c>
      <c r="S2184" s="96" t="s">
        <v>6811</v>
      </c>
      <c r="T2184" s="96" t="s">
        <v>1568</v>
      </c>
    </row>
    <row r="2185" ht="14.25" customHeight="1">
      <c r="A2185" s="96" t="s">
        <v>6812</v>
      </c>
      <c r="D2185" s="96" t="s">
        <v>1350</v>
      </c>
      <c r="E2185" s="96" t="s">
        <v>1561</v>
      </c>
      <c r="F2185" s="96">
        <v>2030.0</v>
      </c>
      <c r="J2185" s="96" t="s">
        <v>1147</v>
      </c>
      <c r="L2185" s="96" t="s">
        <v>1562</v>
      </c>
      <c r="M2185" s="96" t="s">
        <v>1147</v>
      </c>
      <c r="O2185" s="96" t="s">
        <v>1614</v>
      </c>
      <c r="P2185" s="96" t="s">
        <v>1609</v>
      </c>
      <c r="Q2185" s="96" t="s">
        <v>2015</v>
      </c>
      <c r="R2185" s="96" t="s">
        <v>1615</v>
      </c>
      <c r="S2185" s="96" t="s">
        <v>6813</v>
      </c>
      <c r="T2185" s="96" t="s">
        <v>1568</v>
      </c>
    </row>
    <row r="2186" ht="14.25" customHeight="1">
      <c r="A2186" s="96" t="s">
        <v>6814</v>
      </c>
      <c r="C2186" s="96" t="s">
        <v>6815</v>
      </c>
      <c r="D2186" s="96" t="s">
        <v>1350</v>
      </c>
      <c r="E2186" s="96" t="s">
        <v>1561</v>
      </c>
      <c r="F2186" s="96" t="s">
        <v>6816</v>
      </c>
      <c r="G2186" s="96" t="s">
        <v>1350</v>
      </c>
      <c r="H2186" s="96" t="s">
        <v>1561</v>
      </c>
      <c r="I2186" s="96">
        <v>2045.0</v>
      </c>
      <c r="J2186" s="96" t="s">
        <v>1351</v>
      </c>
      <c r="K2186" s="96">
        <v>2045.0</v>
      </c>
      <c r="L2186" s="96" t="s">
        <v>41</v>
      </c>
      <c r="M2186" s="96" t="s">
        <v>1351</v>
      </c>
      <c r="N2186" s="96" t="s">
        <v>2181</v>
      </c>
      <c r="O2186" s="96" t="s">
        <v>2526</v>
      </c>
      <c r="P2186" s="96" t="s">
        <v>1564</v>
      </c>
      <c r="Q2186" s="96" t="s">
        <v>1756</v>
      </c>
      <c r="R2186" s="96" t="s">
        <v>1637</v>
      </c>
      <c r="S2186" s="96" t="s">
        <v>6817</v>
      </c>
      <c r="T2186" s="96" t="s">
        <v>1568</v>
      </c>
      <c r="U2186" s="96" t="s">
        <v>1701</v>
      </c>
    </row>
    <row r="2187" ht="14.25" customHeight="1">
      <c r="A2187" s="96" t="s">
        <v>6818</v>
      </c>
      <c r="D2187" s="96" t="s">
        <v>1350</v>
      </c>
      <c r="E2187" s="96" t="s">
        <v>1561</v>
      </c>
      <c r="F2187" s="96">
        <v>2030.0</v>
      </c>
      <c r="J2187" s="96" t="s">
        <v>1147</v>
      </c>
      <c r="L2187" s="96" t="s">
        <v>1562</v>
      </c>
      <c r="M2187" s="96" t="s">
        <v>1147</v>
      </c>
      <c r="O2187" s="96" t="s">
        <v>1584</v>
      </c>
      <c r="P2187" s="96" t="s">
        <v>1564</v>
      </c>
      <c r="Q2187" s="96" t="s">
        <v>1754</v>
      </c>
      <c r="R2187" s="96" t="s">
        <v>1648</v>
      </c>
      <c r="S2187" s="96" t="s">
        <v>6819</v>
      </c>
      <c r="T2187" s="96" t="s">
        <v>1568</v>
      </c>
    </row>
    <row r="2188" ht="14.25" customHeight="1">
      <c r="A2188" s="96" t="s">
        <v>6820</v>
      </c>
      <c r="D2188" s="96" t="s">
        <v>1355</v>
      </c>
      <c r="J2188" s="96" t="s">
        <v>1147</v>
      </c>
      <c r="L2188" s="96" t="s">
        <v>41</v>
      </c>
      <c r="M2188" s="96" t="s">
        <v>1147</v>
      </c>
      <c r="O2188" s="96" t="s">
        <v>1829</v>
      </c>
      <c r="P2188" s="96" t="s">
        <v>1564</v>
      </c>
      <c r="Q2188" s="96" t="s">
        <v>1948</v>
      </c>
      <c r="R2188" s="96" t="s">
        <v>1712</v>
      </c>
    </row>
    <row r="2189" ht="14.25" customHeight="1">
      <c r="A2189" s="96" t="s">
        <v>6821</v>
      </c>
      <c r="D2189" s="96" t="s">
        <v>1350</v>
      </c>
      <c r="E2189" s="96" t="s">
        <v>1561</v>
      </c>
      <c r="F2189" s="96">
        <v>2030.0</v>
      </c>
      <c r="J2189" s="96" t="s">
        <v>1147</v>
      </c>
      <c r="L2189" s="96" t="s">
        <v>1562</v>
      </c>
      <c r="M2189" s="96" t="s">
        <v>1147</v>
      </c>
      <c r="O2189" s="96" t="s">
        <v>1703</v>
      </c>
      <c r="P2189" s="96" t="s">
        <v>1564</v>
      </c>
      <c r="Q2189" s="96" t="s">
        <v>1610</v>
      </c>
      <c r="R2189" s="96" t="s">
        <v>1644</v>
      </c>
      <c r="S2189" s="96" t="s">
        <v>6822</v>
      </c>
      <c r="T2189" s="96" t="s">
        <v>1568</v>
      </c>
    </row>
    <row r="2190" ht="14.25" customHeight="1">
      <c r="A2190" s="96" t="s">
        <v>6823</v>
      </c>
      <c r="D2190" s="96" t="s">
        <v>1350</v>
      </c>
      <c r="E2190" s="96" t="s">
        <v>1561</v>
      </c>
      <c r="F2190" s="96">
        <v>2030.0</v>
      </c>
      <c r="G2190" s="96" t="s">
        <v>1350</v>
      </c>
      <c r="H2190" s="96" t="s">
        <v>1561</v>
      </c>
      <c r="I2190" s="96">
        <v>2050.0</v>
      </c>
      <c r="J2190" s="96" t="s">
        <v>1351</v>
      </c>
      <c r="K2190" s="96">
        <v>2050.0</v>
      </c>
      <c r="L2190" s="96" t="s">
        <v>1562</v>
      </c>
      <c r="M2190" s="96" t="s">
        <v>1351</v>
      </c>
      <c r="O2190" s="96" t="s">
        <v>1584</v>
      </c>
      <c r="P2190" s="96" t="s">
        <v>1564</v>
      </c>
      <c r="Q2190" s="96" t="s">
        <v>1862</v>
      </c>
      <c r="R2190" s="96" t="s">
        <v>1656</v>
      </c>
      <c r="S2190" s="96" t="s">
        <v>6824</v>
      </c>
      <c r="T2190" s="96" t="s">
        <v>1568</v>
      </c>
    </row>
    <row r="2191" ht="14.25" customHeight="1">
      <c r="A2191" s="96" t="s">
        <v>6825</v>
      </c>
      <c r="D2191" s="96" t="s">
        <v>1372</v>
      </c>
      <c r="J2191" s="96" t="s">
        <v>1147</v>
      </c>
      <c r="L2191" s="96" t="s">
        <v>41</v>
      </c>
      <c r="M2191" s="96" t="s">
        <v>1147</v>
      </c>
      <c r="O2191" s="96" t="s">
        <v>2272</v>
      </c>
      <c r="P2191" s="96" t="s">
        <v>1609</v>
      </c>
      <c r="Q2191" s="96" t="s">
        <v>2158</v>
      </c>
      <c r="R2191" s="96" t="s">
        <v>1882</v>
      </c>
      <c r="U2191" s="96" t="s">
        <v>1742</v>
      </c>
    </row>
    <row r="2192" ht="14.25" customHeight="1">
      <c r="A2192" s="96" t="s">
        <v>6826</v>
      </c>
      <c r="D2192" s="96" t="s">
        <v>1350</v>
      </c>
      <c r="E2192" s="96" t="s">
        <v>1561</v>
      </c>
      <c r="F2192" s="96">
        <v>2030.0</v>
      </c>
      <c r="G2192" s="96" t="s">
        <v>1350</v>
      </c>
      <c r="H2192" s="96" t="s">
        <v>1561</v>
      </c>
      <c r="I2192" s="96">
        <v>2050.0</v>
      </c>
      <c r="J2192" s="96" t="s">
        <v>1351</v>
      </c>
      <c r="K2192" s="96">
        <v>2050.0</v>
      </c>
      <c r="L2192" s="96" t="s">
        <v>1562</v>
      </c>
      <c r="M2192" s="96" t="s">
        <v>1147</v>
      </c>
      <c r="O2192" s="96" t="s">
        <v>1717</v>
      </c>
      <c r="P2192" s="96" t="s">
        <v>1609</v>
      </c>
      <c r="Q2192" s="96" t="s">
        <v>1610</v>
      </c>
      <c r="R2192" s="96" t="s">
        <v>1581</v>
      </c>
      <c r="S2192" s="96" t="s">
        <v>6827</v>
      </c>
      <c r="T2192" s="96" t="s">
        <v>1568</v>
      </c>
    </row>
    <row r="2193" ht="14.25" customHeight="1">
      <c r="A2193" s="96" t="s">
        <v>6828</v>
      </c>
      <c r="D2193" s="96" t="s">
        <v>1350</v>
      </c>
      <c r="E2193" s="96" t="s">
        <v>1561</v>
      </c>
      <c r="F2193" s="96">
        <v>2030.0</v>
      </c>
      <c r="J2193" s="96" t="s">
        <v>1147</v>
      </c>
      <c r="L2193" s="96" t="s">
        <v>1562</v>
      </c>
      <c r="M2193" s="96" t="s">
        <v>1147</v>
      </c>
      <c r="O2193" s="96" t="s">
        <v>1741</v>
      </c>
      <c r="P2193" s="96" t="s">
        <v>1564</v>
      </c>
      <c r="Q2193" s="96" t="s">
        <v>1585</v>
      </c>
      <c r="R2193" s="96" t="s">
        <v>1605</v>
      </c>
      <c r="S2193" s="96" t="s">
        <v>6829</v>
      </c>
      <c r="T2193" s="96" t="s">
        <v>1568</v>
      </c>
    </row>
    <row r="2194" ht="14.25" customHeight="1">
      <c r="A2194" s="96" t="s">
        <v>6830</v>
      </c>
      <c r="B2194" s="96" t="s">
        <v>509</v>
      </c>
      <c r="C2194" s="96" t="s">
        <v>6831</v>
      </c>
      <c r="D2194" s="96" t="s">
        <v>1350</v>
      </c>
      <c r="E2194" s="96" t="s">
        <v>1561</v>
      </c>
      <c r="F2194" s="96" t="s">
        <v>1628</v>
      </c>
      <c r="J2194" s="96" t="s">
        <v>1147</v>
      </c>
      <c r="L2194" s="96" t="s">
        <v>41</v>
      </c>
      <c r="M2194" s="96" t="s">
        <v>1147</v>
      </c>
      <c r="N2194" s="96" t="s">
        <v>1757</v>
      </c>
      <c r="O2194" s="96" t="s">
        <v>1563</v>
      </c>
      <c r="P2194" s="96" t="s">
        <v>1564</v>
      </c>
      <c r="Q2194" s="96" t="s">
        <v>1948</v>
      </c>
      <c r="R2194" s="96" t="s">
        <v>1699</v>
      </c>
      <c r="S2194" s="96" t="s">
        <v>6832</v>
      </c>
      <c r="T2194" s="96" t="s">
        <v>1568</v>
      </c>
    </row>
    <row r="2195" ht="14.25" customHeight="1">
      <c r="A2195" s="96" t="s">
        <v>6833</v>
      </c>
      <c r="D2195" s="96" t="s">
        <v>1355</v>
      </c>
      <c r="J2195" s="96" t="s">
        <v>1147</v>
      </c>
      <c r="L2195" s="96" t="s">
        <v>41</v>
      </c>
      <c r="M2195" s="96" t="s">
        <v>1147</v>
      </c>
      <c r="O2195" s="96" t="s">
        <v>1703</v>
      </c>
      <c r="P2195" s="96" t="s">
        <v>1564</v>
      </c>
      <c r="Q2195" s="96" t="s">
        <v>1639</v>
      </c>
      <c r="R2195" s="96" t="s">
        <v>1637</v>
      </c>
    </row>
    <row r="2196" ht="14.25" customHeight="1">
      <c r="A2196" s="96" t="s">
        <v>6834</v>
      </c>
      <c r="C2196" s="96" t="s">
        <v>6835</v>
      </c>
      <c r="D2196" s="96" t="s">
        <v>1350</v>
      </c>
      <c r="E2196" s="96" t="s">
        <v>1561</v>
      </c>
      <c r="F2196" s="96">
        <v>2030.0</v>
      </c>
      <c r="J2196" s="96" t="s">
        <v>1147</v>
      </c>
      <c r="L2196" s="96" t="s">
        <v>1562</v>
      </c>
      <c r="M2196" s="96" t="s">
        <v>1147</v>
      </c>
      <c r="O2196" s="96" t="s">
        <v>1563</v>
      </c>
      <c r="P2196" s="96" t="s">
        <v>1564</v>
      </c>
      <c r="Q2196" s="96" t="s">
        <v>1800</v>
      </c>
      <c r="R2196" s="96" t="s">
        <v>1707</v>
      </c>
      <c r="S2196" s="96" t="s">
        <v>6836</v>
      </c>
      <c r="T2196" s="96" t="s">
        <v>1568</v>
      </c>
    </row>
    <row r="2197" ht="14.25" customHeight="1">
      <c r="A2197" s="96" t="s">
        <v>6837</v>
      </c>
      <c r="C2197" s="96" t="s">
        <v>6838</v>
      </c>
      <c r="D2197" s="96" t="s">
        <v>1355</v>
      </c>
      <c r="J2197" s="96" t="s">
        <v>1147</v>
      </c>
      <c r="L2197" s="96" t="s">
        <v>41</v>
      </c>
      <c r="M2197" s="96" t="s">
        <v>1147</v>
      </c>
      <c r="O2197" s="96" t="s">
        <v>1563</v>
      </c>
      <c r="P2197" s="96" t="s">
        <v>1564</v>
      </c>
      <c r="Q2197" s="96" t="s">
        <v>1565</v>
      </c>
      <c r="R2197" s="96" t="s">
        <v>1631</v>
      </c>
    </row>
    <row r="2198" ht="14.25" customHeight="1">
      <c r="A2198" s="96" t="s">
        <v>6839</v>
      </c>
      <c r="D2198" s="96" t="s">
        <v>1355</v>
      </c>
      <c r="J2198" s="96" t="s">
        <v>1351</v>
      </c>
      <c r="L2198" s="96" t="s">
        <v>41</v>
      </c>
      <c r="M2198" s="96" t="s">
        <v>1351</v>
      </c>
      <c r="N2198" s="96" t="s">
        <v>1841</v>
      </c>
      <c r="O2198" s="96" t="s">
        <v>1845</v>
      </c>
      <c r="P2198" s="96" t="s">
        <v>1564</v>
      </c>
      <c r="Q2198" s="96" t="s">
        <v>1604</v>
      </c>
      <c r="R2198" s="96" t="s">
        <v>1841</v>
      </c>
    </row>
    <row r="2199" ht="14.25" customHeight="1">
      <c r="A2199" s="96" t="s">
        <v>6840</v>
      </c>
      <c r="D2199" s="96" t="s">
        <v>1355</v>
      </c>
      <c r="J2199" s="96" t="s">
        <v>1147</v>
      </c>
      <c r="L2199" s="96" t="s">
        <v>41</v>
      </c>
      <c r="M2199" s="96" t="s">
        <v>1147</v>
      </c>
      <c r="O2199" s="96" t="s">
        <v>1717</v>
      </c>
      <c r="P2199" s="96" t="s">
        <v>1609</v>
      </c>
      <c r="Q2199" s="96" t="s">
        <v>1948</v>
      </c>
      <c r="R2199" s="96" t="s">
        <v>1566</v>
      </c>
    </row>
    <row r="2200" ht="14.25" customHeight="1">
      <c r="A2200" s="96" t="s">
        <v>6841</v>
      </c>
      <c r="D2200" s="96" t="s">
        <v>1350</v>
      </c>
      <c r="E2200" s="96" t="s">
        <v>1561</v>
      </c>
      <c r="F2200" s="96">
        <v>2030.0</v>
      </c>
      <c r="J2200" s="96" t="s">
        <v>1147</v>
      </c>
      <c r="L2200" s="96" t="s">
        <v>1562</v>
      </c>
      <c r="M2200" s="96" t="s">
        <v>1147</v>
      </c>
      <c r="O2200" s="96" t="s">
        <v>1717</v>
      </c>
      <c r="P2200" s="96" t="s">
        <v>1609</v>
      </c>
      <c r="Q2200" s="96" t="s">
        <v>1636</v>
      </c>
      <c r="R2200" s="96" t="s">
        <v>1699</v>
      </c>
      <c r="S2200" s="96" t="s">
        <v>6842</v>
      </c>
      <c r="T2200" s="96" t="s">
        <v>1568</v>
      </c>
    </row>
    <row r="2201" ht="14.25" customHeight="1">
      <c r="A2201" s="96" t="s">
        <v>6843</v>
      </c>
      <c r="B2201" s="96" t="s">
        <v>6844</v>
      </c>
      <c r="C2201" s="96" t="s">
        <v>6845</v>
      </c>
      <c r="D2201" s="96" t="s">
        <v>1350</v>
      </c>
      <c r="E2201" s="96" t="s">
        <v>1561</v>
      </c>
      <c r="F2201" s="96">
        <v>2030.0</v>
      </c>
      <c r="J2201" s="96" t="s">
        <v>1351</v>
      </c>
      <c r="L2201" s="96" t="s">
        <v>41</v>
      </c>
      <c r="M2201" s="96" t="s">
        <v>1351</v>
      </c>
      <c r="N2201" s="96" t="s">
        <v>1846</v>
      </c>
      <c r="O2201" s="96" t="s">
        <v>1703</v>
      </c>
      <c r="P2201" s="96" t="s">
        <v>1564</v>
      </c>
      <c r="Q2201" s="96" t="s">
        <v>1639</v>
      </c>
      <c r="R2201" s="96" t="s">
        <v>1676</v>
      </c>
      <c r="S2201" s="96" t="s">
        <v>6846</v>
      </c>
      <c r="T2201" s="96" t="s">
        <v>1568</v>
      </c>
    </row>
    <row r="2202" ht="14.25" customHeight="1">
      <c r="A2202" s="96" t="s">
        <v>6847</v>
      </c>
      <c r="D2202" s="96" t="s">
        <v>1350</v>
      </c>
      <c r="E2202" s="96" t="s">
        <v>1561</v>
      </c>
      <c r="F2202" s="96">
        <v>2030.0</v>
      </c>
      <c r="J2202" s="96" t="s">
        <v>1147</v>
      </c>
      <c r="L2202" s="96" t="s">
        <v>1562</v>
      </c>
      <c r="M2202" s="96" t="s">
        <v>1147</v>
      </c>
      <c r="O2202" s="96" t="s">
        <v>1584</v>
      </c>
      <c r="P2202" s="96" t="s">
        <v>1564</v>
      </c>
      <c r="Q2202" s="96" t="s">
        <v>1585</v>
      </c>
      <c r="R2202" s="96" t="s">
        <v>1699</v>
      </c>
      <c r="S2202" s="96" t="s">
        <v>6848</v>
      </c>
      <c r="T2202" s="96" t="s">
        <v>1568</v>
      </c>
    </row>
    <row r="2203" ht="14.25" customHeight="1">
      <c r="A2203" s="96" t="s">
        <v>6849</v>
      </c>
      <c r="C2203" s="96" t="s">
        <v>6850</v>
      </c>
      <c r="D2203" s="96" t="s">
        <v>1350</v>
      </c>
      <c r="E2203" s="96" t="s">
        <v>1561</v>
      </c>
      <c r="F2203" s="96" t="s">
        <v>1628</v>
      </c>
      <c r="J2203" s="96" t="s">
        <v>1147</v>
      </c>
      <c r="L2203" s="96" t="s">
        <v>41</v>
      </c>
      <c r="M2203" s="96" t="s">
        <v>1147</v>
      </c>
      <c r="O2203" s="96" t="s">
        <v>1717</v>
      </c>
      <c r="P2203" s="96" t="s">
        <v>1609</v>
      </c>
      <c r="Q2203" s="96" t="s">
        <v>1804</v>
      </c>
      <c r="R2203" s="96" t="s">
        <v>1648</v>
      </c>
      <c r="S2203" s="96" t="s">
        <v>6851</v>
      </c>
      <c r="T2203" s="96" t="s">
        <v>1568</v>
      </c>
    </row>
    <row r="2204" ht="14.25" customHeight="1">
      <c r="A2204" s="96" t="s">
        <v>6852</v>
      </c>
      <c r="D2204" s="96" t="s">
        <v>1350</v>
      </c>
      <c r="E2204" s="96" t="s">
        <v>1561</v>
      </c>
      <c r="F2204" s="96">
        <v>2030.0</v>
      </c>
      <c r="J2204" s="96" t="s">
        <v>1147</v>
      </c>
      <c r="L2204" s="96" t="s">
        <v>1562</v>
      </c>
      <c r="M2204" s="96" t="s">
        <v>1147</v>
      </c>
      <c r="O2204" s="96" t="s">
        <v>1717</v>
      </c>
      <c r="P2204" s="96" t="s">
        <v>1609</v>
      </c>
      <c r="Q2204" s="96" t="s">
        <v>1756</v>
      </c>
      <c r="R2204" s="96" t="s">
        <v>1594</v>
      </c>
      <c r="S2204" s="96" t="s">
        <v>6853</v>
      </c>
      <c r="T2204" s="96" t="s">
        <v>1568</v>
      </c>
    </row>
    <row r="2205" ht="14.25" customHeight="1">
      <c r="A2205" s="96" t="s">
        <v>6854</v>
      </c>
      <c r="D2205" s="96" t="s">
        <v>1350</v>
      </c>
      <c r="E2205" s="96" t="s">
        <v>1561</v>
      </c>
      <c r="F2205" s="96">
        <v>2030.0</v>
      </c>
      <c r="J2205" s="96" t="s">
        <v>1147</v>
      </c>
      <c r="L2205" s="96" t="s">
        <v>1562</v>
      </c>
      <c r="M2205" s="96" t="s">
        <v>1147</v>
      </c>
      <c r="O2205" s="96" t="s">
        <v>1717</v>
      </c>
      <c r="P2205" s="96" t="s">
        <v>1609</v>
      </c>
      <c r="Q2205" s="96" t="s">
        <v>1590</v>
      </c>
      <c r="R2205" s="96" t="s">
        <v>1793</v>
      </c>
      <c r="S2205" s="96" t="s">
        <v>6855</v>
      </c>
      <c r="T2205" s="96" t="s">
        <v>1568</v>
      </c>
    </row>
    <row r="2206" ht="14.25" customHeight="1">
      <c r="A2206" s="96" t="s">
        <v>6856</v>
      </c>
      <c r="C2206" s="96" t="s">
        <v>6857</v>
      </c>
      <c r="D2206" s="96" t="s">
        <v>1350</v>
      </c>
      <c r="E2206" s="96" t="s">
        <v>1561</v>
      </c>
      <c r="F2206" s="96">
        <v>2025.0</v>
      </c>
      <c r="J2206" s="96" t="s">
        <v>1147</v>
      </c>
      <c r="L2206" s="96" t="s">
        <v>41</v>
      </c>
      <c r="M2206" s="96" t="s">
        <v>1147</v>
      </c>
      <c r="O2206" s="96" t="s">
        <v>1578</v>
      </c>
      <c r="P2206" s="96" t="s">
        <v>1579</v>
      </c>
      <c r="Q2206" s="96" t="s">
        <v>1675</v>
      </c>
      <c r="R2206" s="96" t="s">
        <v>2873</v>
      </c>
      <c r="S2206" s="96" t="s">
        <v>6858</v>
      </c>
      <c r="T2206" s="96" t="s">
        <v>1568</v>
      </c>
    </row>
    <row r="2207" ht="14.25" customHeight="1">
      <c r="A2207" s="96" t="s">
        <v>6859</v>
      </c>
      <c r="D2207" s="96" t="s">
        <v>1350</v>
      </c>
      <c r="E2207" s="96" t="s">
        <v>1561</v>
      </c>
      <c r="F2207" s="96">
        <v>2030.0</v>
      </c>
      <c r="J2207" s="96" t="s">
        <v>1147</v>
      </c>
      <c r="L2207" s="96" t="s">
        <v>1562</v>
      </c>
      <c r="M2207" s="96" t="s">
        <v>1147</v>
      </c>
      <c r="O2207" s="96" t="s">
        <v>1741</v>
      </c>
      <c r="P2207" s="96" t="s">
        <v>1564</v>
      </c>
      <c r="Q2207" s="96" t="s">
        <v>1652</v>
      </c>
      <c r="R2207" s="96" t="s">
        <v>1707</v>
      </c>
      <c r="S2207" s="96" t="s">
        <v>6860</v>
      </c>
      <c r="T2207" s="96" t="s">
        <v>1568</v>
      </c>
    </row>
    <row r="2208" ht="14.25" customHeight="1">
      <c r="A2208" s="96" t="s">
        <v>6861</v>
      </c>
      <c r="C2208" s="96" t="s">
        <v>6862</v>
      </c>
      <c r="D2208" s="96" t="s">
        <v>1350</v>
      </c>
      <c r="E2208" s="96" t="s">
        <v>1561</v>
      </c>
      <c r="F2208" s="96">
        <v>2030.0</v>
      </c>
      <c r="J2208" s="96" t="s">
        <v>1147</v>
      </c>
      <c r="L2208" s="96" t="s">
        <v>41</v>
      </c>
      <c r="M2208" s="96" t="s">
        <v>1147</v>
      </c>
      <c r="N2208" s="96" t="s">
        <v>2023</v>
      </c>
      <c r="O2208" s="96" t="s">
        <v>1669</v>
      </c>
      <c r="P2208" s="96" t="s">
        <v>1564</v>
      </c>
      <c r="Q2208" s="96" t="s">
        <v>1665</v>
      </c>
      <c r="R2208" s="96" t="s">
        <v>2023</v>
      </c>
      <c r="S2208" s="96" t="s">
        <v>6863</v>
      </c>
      <c r="T2208" s="96" t="s">
        <v>1568</v>
      </c>
    </row>
    <row r="2209" ht="14.25" customHeight="1">
      <c r="A2209" s="96" t="s">
        <v>6864</v>
      </c>
      <c r="B2209" s="96" t="s">
        <v>6865</v>
      </c>
      <c r="C2209" s="96" t="s">
        <v>6866</v>
      </c>
      <c r="D2209" s="96" t="s">
        <v>1350</v>
      </c>
      <c r="E2209" s="96" t="s">
        <v>1561</v>
      </c>
      <c r="F2209" s="96" t="s">
        <v>1628</v>
      </c>
      <c r="J2209" s="96" t="s">
        <v>1147</v>
      </c>
      <c r="L2209" s="96" t="s">
        <v>41</v>
      </c>
      <c r="M2209" s="96" t="s">
        <v>1147</v>
      </c>
      <c r="O2209" s="96" t="s">
        <v>1717</v>
      </c>
      <c r="P2209" s="96" t="s">
        <v>1609</v>
      </c>
      <c r="Q2209" s="96" t="s">
        <v>1754</v>
      </c>
      <c r="R2209" s="96" t="s">
        <v>1566</v>
      </c>
      <c r="S2209" s="96" t="s">
        <v>6867</v>
      </c>
      <c r="T2209" s="96" t="s">
        <v>1568</v>
      </c>
    </row>
    <row r="2210" ht="14.25" customHeight="1">
      <c r="A2210" s="96" t="s">
        <v>6868</v>
      </c>
      <c r="D2210" s="96" t="s">
        <v>1355</v>
      </c>
      <c r="J2210" s="96" t="s">
        <v>1351</v>
      </c>
      <c r="L2210" s="96" t="s">
        <v>41</v>
      </c>
      <c r="M2210" s="96" t="s">
        <v>1351</v>
      </c>
      <c r="N2210" s="96" t="s">
        <v>1619</v>
      </c>
      <c r="O2210" s="96" t="s">
        <v>1584</v>
      </c>
      <c r="P2210" s="96" t="s">
        <v>1564</v>
      </c>
      <c r="Q2210" s="96" t="s">
        <v>1754</v>
      </c>
      <c r="R2210" s="96" t="s">
        <v>1619</v>
      </c>
    </row>
    <row r="2211" ht="14.25" customHeight="1">
      <c r="A2211" s="96" t="s">
        <v>6869</v>
      </c>
      <c r="D2211" s="96" t="s">
        <v>1350</v>
      </c>
      <c r="E2211" s="96" t="s">
        <v>1561</v>
      </c>
      <c r="F2211" s="96">
        <v>2030.0</v>
      </c>
      <c r="J2211" s="96" t="s">
        <v>1147</v>
      </c>
      <c r="L2211" s="96" t="s">
        <v>1562</v>
      </c>
      <c r="M2211" s="96" t="s">
        <v>1147</v>
      </c>
      <c r="O2211" s="96" t="s">
        <v>1717</v>
      </c>
      <c r="P2211" s="96" t="s">
        <v>1609</v>
      </c>
      <c r="Q2211" s="96" t="s">
        <v>1756</v>
      </c>
      <c r="R2211" s="96" t="s">
        <v>1566</v>
      </c>
      <c r="S2211" s="96" t="s">
        <v>6870</v>
      </c>
      <c r="T2211" s="96" t="s">
        <v>1568</v>
      </c>
    </row>
    <row r="2212" ht="14.25" customHeight="1">
      <c r="A2212" s="96" t="s">
        <v>6871</v>
      </c>
      <c r="D2212" s="96" t="s">
        <v>1350</v>
      </c>
      <c r="E2212" s="96" t="s">
        <v>1561</v>
      </c>
      <c r="F2212" s="96">
        <v>2030.0</v>
      </c>
      <c r="J2212" s="96" t="s">
        <v>1147</v>
      </c>
      <c r="L2212" s="96" t="s">
        <v>1562</v>
      </c>
      <c r="M2212" s="96" t="s">
        <v>1147</v>
      </c>
      <c r="O2212" s="96" t="s">
        <v>1717</v>
      </c>
      <c r="P2212" s="96" t="s">
        <v>1609</v>
      </c>
      <c r="Q2212" s="96" t="s">
        <v>1948</v>
      </c>
      <c r="R2212" s="96" t="s">
        <v>1926</v>
      </c>
      <c r="S2212" s="96" t="s">
        <v>6872</v>
      </c>
      <c r="T2212" s="96" t="s">
        <v>1568</v>
      </c>
    </row>
    <row r="2213" ht="14.25" customHeight="1">
      <c r="A2213" s="96" t="s">
        <v>6873</v>
      </c>
      <c r="B2213" s="96" t="s">
        <v>6874</v>
      </c>
      <c r="D2213" s="96" t="s">
        <v>1350</v>
      </c>
      <c r="E2213" s="96" t="s">
        <v>1561</v>
      </c>
      <c r="F2213" s="96" t="s">
        <v>1628</v>
      </c>
      <c r="J2213" s="96" t="s">
        <v>1351</v>
      </c>
      <c r="L2213" s="96" t="s">
        <v>41</v>
      </c>
      <c r="M2213" s="96" t="s">
        <v>1351</v>
      </c>
      <c r="N2213" s="96" t="s">
        <v>1574</v>
      </c>
      <c r="O2213" s="96" t="s">
        <v>1717</v>
      </c>
      <c r="P2213" s="96" t="s">
        <v>1609</v>
      </c>
      <c r="Q2213" s="96" t="s">
        <v>1800</v>
      </c>
      <c r="R2213" s="96" t="s">
        <v>1690</v>
      </c>
      <c r="S2213" s="96" t="s">
        <v>6875</v>
      </c>
      <c r="T2213" s="96" t="s">
        <v>1568</v>
      </c>
    </row>
    <row r="2214" ht="14.25" customHeight="1">
      <c r="A2214" s="96" t="s">
        <v>6876</v>
      </c>
      <c r="D2214" s="96" t="s">
        <v>1350</v>
      </c>
      <c r="E2214" s="96" t="s">
        <v>1561</v>
      </c>
      <c r="F2214" s="96">
        <v>2030.0</v>
      </c>
      <c r="G2214" s="96" t="s">
        <v>1350</v>
      </c>
      <c r="H2214" s="96" t="s">
        <v>1561</v>
      </c>
      <c r="I2214" s="96">
        <v>2050.0</v>
      </c>
      <c r="J2214" s="96" t="s">
        <v>1351</v>
      </c>
      <c r="K2214" s="96">
        <v>2050.0</v>
      </c>
      <c r="L2214" s="96" t="s">
        <v>1562</v>
      </c>
      <c r="M2214" s="96" t="s">
        <v>1147</v>
      </c>
      <c r="O2214" s="96" t="s">
        <v>1703</v>
      </c>
      <c r="P2214" s="96" t="s">
        <v>1564</v>
      </c>
      <c r="Q2214" s="96" t="s">
        <v>1610</v>
      </c>
      <c r="R2214" s="96" t="s">
        <v>1637</v>
      </c>
      <c r="S2214" s="96" t="s">
        <v>6877</v>
      </c>
      <c r="T2214" s="96" t="s">
        <v>1568</v>
      </c>
    </row>
    <row r="2215" ht="14.25" customHeight="1">
      <c r="A2215" s="96" t="s">
        <v>6878</v>
      </c>
      <c r="C2215" s="96" t="s">
        <v>6879</v>
      </c>
      <c r="D2215" s="96" t="s">
        <v>1355</v>
      </c>
      <c r="J2215" s="96" t="s">
        <v>1147</v>
      </c>
      <c r="L2215" s="96" t="s">
        <v>41</v>
      </c>
      <c r="M2215" s="96" t="s">
        <v>1147</v>
      </c>
      <c r="O2215" s="96" t="s">
        <v>1812</v>
      </c>
      <c r="P2215" s="96" t="s">
        <v>1609</v>
      </c>
      <c r="Q2215" s="96" t="s">
        <v>1675</v>
      </c>
      <c r="R2215" s="96" t="s">
        <v>1690</v>
      </c>
    </row>
    <row r="2216" ht="14.25" customHeight="1">
      <c r="A2216" s="96" t="s">
        <v>6880</v>
      </c>
      <c r="D2216" s="96" t="s">
        <v>1350</v>
      </c>
      <c r="E2216" s="96" t="s">
        <v>1561</v>
      </c>
      <c r="F2216" s="96">
        <v>2030.0</v>
      </c>
      <c r="J2216" s="96" t="s">
        <v>1147</v>
      </c>
      <c r="L2216" s="96" t="s">
        <v>1562</v>
      </c>
      <c r="M2216" s="96" t="s">
        <v>1147</v>
      </c>
      <c r="O2216" s="96" t="s">
        <v>1717</v>
      </c>
      <c r="P2216" s="96" t="s">
        <v>1609</v>
      </c>
      <c r="Q2216" s="96" t="s">
        <v>1948</v>
      </c>
      <c r="R2216" s="96" t="s">
        <v>1581</v>
      </c>
      <c r="S2216" s="96" t="s">
        <v>6881</v>
      </c>
      <c r="T2216" s="96" t="s">
        <v>1568</v>
      </c>
    </row>
    <row r="2217" ht="14.25" customHeight="1">
      <c r="A2217" s="96" t="s">
        <v>6882</v>
      </c>
      <c r="C2217" s="96" t="s">
        <v>6883</v>
      </c>
      <c r="D2217" s="96" t="s">
        <v>1350</v>
      </c>
      <c r="E2217" s="96" t="s">
        <v>1561</v>
      </c>
      <c r="F2217" s="96">
        <v>2030.0</v>
      </c>
      <c r="J2217" s="96" t="s">
        <v>1147</v>
      </c>
      <c r="L2217" s="96" t="s">
        <v>1562</v>
      </c>
      <c r="M2217" s="96" t="s">
        <v>1147</v>
      </c>
      <c r="O2217" s="96" t="s">
        <v>1584</v>
      </c>
      <c r="P2217" s="96" t="s">
        <v>1564</v>
      </c>
      <c r="Q2217" s="96" t="s">
        <v>1756</v>
      </c>
      <c r="R2217" s="96" t="s">
        <v>1707</v>
      </c>
      <c r="S2217" s="96" t="s">
        <v>6884</v>
      </c>
      <c r="T2217" s="96" t="s">
        <v>1568</v>
      </c>
    </row>
    <row r="2218" ht="14.25" customHeight="1">
      <c r="A2218" s="96" t="s">
        <v>6885</v>
      </c>
      <c r="B2218" s="96" t="s">
        <v>6886</v>
      </c>
      <c r="C2218" s="96" t="s">
        <v>6887</v>
      </c>
      <c r="D2218" s="96" t="s">
        <v>1355</v>
      </c>
      <c r="J2218" s="96" t="s">
        <v>1351</v>
      </c>
      <c r="L2218" s="96" t="s">
        <v>41</v>
      </c>
      <c r="M2218" s="96" t="s">
        <v>1147</v>
      </c>
      <c r="O2218" s="96" t="s">
        <v>1741</v>
      </c>
      <c r="P2218" s="96" t="s">
        <v>1564</v>
      </c>
      <c r="Q2218" s="96" t="s">
        <v>1585</v>
      </c>
      <c r="R2218" s="96" t="s">
        <v>1581</v>
      </c>
    </row>
    <row r="2219" ht="14.25" customHeight="1">
      <c r="A2219" s="96" t="s">
        <v>6888</v>
      </c>
      <c r="B2219" s="96" t="s">
        <v>6889</v>
      </c>
      <c r="C2219" s="96" t="s">
        <v>6890</v>
      </c>
      <c r="D2219" s="96" t="s">
        <v>1355</v>
      </c>
      <c r="J2219" s="96" t="s">
        <v>1147</v>
      </c>
      <c r="L2219" s="96" t="s">
        <v>41</v>
      </c>
      <c r="M2219" s="96" t="s">
        <v>1147</v>
      </c>
      <c r="O2219" s="96" t="s">
        <v>1647</v>
      </c>
      <c r="P2219" s="96" t="s">
        <v>1564</v>
      </c>
      <c r="Q2219" s="96" t="s">
        <v>1610</v>
      </c>
      <c r="R2219" s="96" t="s">
        <v>1644</v>
      </c>
    </row>
    <row r="2220" ht="14.25" customHeight="1">
      <c r="A2220" s="96" t="s">
        <v>6891</v>
      </c>
      <c r="D2220" s="96" t="s">
        <v>1355</v>
      </c>
      <c r="J2220" s="96" t="s">
        <v>1147</v>
      </c>
      <c r="L2220" s="96" t="s">
        <v>41</v>
      </c>
      <c r="M2220" s="96" t="s">
        <v>1147</v>
      </c>
      <c r="O2220" s="96" t="s">
        <v>6892</v>
      </c>
      <c r="P2220" s="96" t="s">
        <v>1728</v>
      </c>
      <c r="Q2220" s="96" t="s">
        <v>1675</v>
      </c>
      <c r="R2220" s="96" t="s">
        <v>1566</v>
      </c>
    </row>
    <row r="2221" ht="14.25" customHeight="1">
      <c r="A2221" s="96" t="s">
        <v>6893</v>
      </c>
      <c r="D2221" s="96" t="s">
        <v>1355</v>
      </c>
      <c r="J2221" s="96" t="s">
        <v>1351</v>
      </c>
      <c r="L2221" s="96" t="s">
        <v>41</v>
      </c>
      <c r="M2221" s="96" t="s">
        <v>1147</v>
      </c>
      <c r="O2221" s="96" t="s">
        <v>1797</v>
      </c>
      <c r="P2221" s="96" t="s">
        <v>1564</v>
      </c>
      <c r="Q2221" s="96" t="s">
        <v>1590</v>
      </c>
    </row>
    <row r="2222" ht="14.25" customHeight="1">
      <c r="A2222" s="96" t="s">
        <v>6894</v>
      </c>
      <c r="D2222" s="96" t="s">
        <v>1350</v>
      </c>
      <c r="E2222" s="96" t="s">
        <v>1561</v>
      </c>
      <c r="F2222" s="96">
        <v>2030.0</v>
      </c>
      <c r="J2222" s="96" t="s">
        <v>1147</v>
      </c>
      <c r="L2222" s="96" t="s">
        <v>1562</v>
      </c>
      <c r="M2222" s="96" t="s">
        <v>1147</v>
      </c>
      <c r="O2222" s="96" t="s">
        <v>1741</v>
      </c>
      <c r="P2222" s="96" t="s">
        <v>1564</v>
      </c>
      <c r="Q2222" s="96" t="s">
        <v>1573</v>
      </c>
      <c r="R2222" s="96" t="s">
        <v>1637</v>
      </c>
      <c r="S2222" s="96" t="s">
        <v>6895</v>
      </c>
      <c r="T2222" s="96" t="s">
        <v>1568</v>
      </c>
    </row>
    <row r="2223" ht="14.25" customHeight="1">
      <c r="A2223" s="96" t="s">
        <v>6896</v>
      </c>
      <c r="C2223" s="96" t="s">
        <v>6897</v>
      </c>
      <c r="D2223" s="96" t="s">
        <v>1355</v>
      </c>
      <c r="J2223" s="96" t="s">
        <v>1351</v>
      </c>
      <c r="L2223" s="96" t="s">
        <v>41</v>
      </c>
      <c r="M2223" s="96" t="s">
        <v>1351</v>
      </c>
      <c r="N2223" s="96" t="s">
        <v>1707</v>
      </c>
      <c r="O2223" s="96" t="s">
        <v>1614</v>
      </c>
      <c r="P2223" s="96" t="s">
        <v>1609</v>
      </c>
      <c r="Q2223" s="96" t="s">
        <v>1639</v>
      </c>
      <c r="R2223" s="96" t="s">
        <v>1707</v>
      </c>
    </row>
    <row r="2224" ht="14.25" customHeight="1">
      <c r="A2224" s="96" t="s">
        <v>6898</v>
      </c>
      <c r="B2224" s="96" t="s">
        <v>6899</v>
      </c>
      <c r="C2224" s="96" t="s">
        <v>6900</v>
      </c>
      <c r="D2224" s="96" t="s">
        <v>1355</v>
      </c>
      <c r="J2224" s="96" t="s">
        <v>1351</v>
      </c>
      <c r="L2224" s="96" t="s">
        <v>41</v>
      </c>
      <c r="M2224" s="96" t="s">
        <v>1147</v>
      </c>
      <c r="O2224" s="96" t="s">
        <v>4713</v>
      </c>
      <c r="P2224" s="96" t="s">
        <v>1609</v>
      </c>
      <c r="Q2224" s="96" t="s">
        <v>1665</v>
      </c>
      <c r="R2224" s="96" t="s">
        <v>1676</v>
      </c>
    </row>
    <row r="2225" ht="14.25" customHeight="1">
      <c r="A2225" s="96" t="s">
        <v>6901</v>
      </c>
      <c r="C2225" s="96" t="s">
        <v>6902</v>
      </c>
      <c r="D2225" s="96" t="s">
        <v>1350</v>
      </c>
      <c r="E2225" s="96" t="s">
        <v>1561</v>
      </c>
      <c r="F2225" s="96" t="s">
        <v>4013</v>
      </c>
      <c r="J2225" s="96" t="s">
        <v>1147</v>
      </c>
      <c r="L2225" s="96" t="s">
        <v>41</v>
      </c>
      <c r="M2225" s="96" t="s">
        <v>1351</v>
      </c>
      <c r="N2225" s="96" t="s">
        <v>1779</v>
      </c>
      <c r="O2225" s="96" t="s">
        <v>1584</v>
      </c>
      <c r="P2225" s="96" t="s">
        <v>1564</v>
      </c>
      <c r="Q2225" s="96" t="s">
        <v>1665</v>
      </c>
      <c r="R2225" s="96" t="s">
        <v>1623</v>
      </c>
      <c r="S2225" s="96" t="s">
        <v>6903</v>
      </c>
      <c r="T2225" s="96" t="s">
        <v>1568</v>
      </c>
    </row>
    <row r="2226" ht="14.25" customHeight="1">
      <c r="A2226" s="96" t="s">
        <v>6904</v>
      </c>
      <c r="C2226" s="96" t="s">
        <v>6905</v>
      </c>
      <c r="D2226" s="96" t="s">
        <v>1372</v>
      </c>
      <c r="J2226" s="96" t="s">
        <v>1147</v>
      </c>
      <c r="L2226" s="96" t="s">
        <v>41</v>
      </c>
      <c r="M2226" s="96" t="s">
        <v>1147</v>
      </c>
      <c r="O2226" s="96" t="s">
        <v>1669</v>
      </c>
      <c r="P2226" s="96" t="s">
        <v>1564</v>
      </c>
      <c r="Q2226" s="96" t="s">
        <v>1665</v>
      </c>
      <c r="R2226" s="96" t="s">
        <v>1723</v>
      </c>
    </row>
    <row r="2227" ht="14.25" customHeight="1">
      <c r="A2227" s="96" t="s">
        <v>6906</v>
      </c>
      <c r="B2227" s="96" t="s">
        <v>6907</v>
      </c>
      <c r="D2227" s="96" t="s">
        <v>1355</v>
      </c>
      <c r="J2227" s="96" t="s">
        <v>1351</v>
      </c>
      <c r="L2227" s="96" t="s">
        <v>41</v>
      </c>
      <c r="M2227" s="96" t="s">
        <v>1351</v>
      </c>
      <c r="N2227" s="96" t="s">
        <v>2023</v>
      </c>
      <c r="O2227" s="96" t="s">
        <v>1937</v>
      </c>
      <c r="P2227" s="96" t="s">
        <v>1728</v>
      </c>
      <c r="Q2227" s="96" t="s">
        <v>1886</v>
      </c>
      <c r="R2227" s="96" t="s">
        <v>2023</v>
      </c>
    </row>
    <row r="2228" ht="14.25" customHeight="1">
      <c r="A2228" s="96" t="s">
        <v>6908</v>
      </c>
      <c r="C2228" s="96" t="s">
        <v>6909</v>
      </c>
      <c r="D2228" s="96" t="s">
        <v>1350</v>
      </c>
      <c r="E2228" s="96" t="s">
        <v>1561</v>
      </c>
      <c r="F2228" s="96">
        <v>2030.0</v>
      </c>
      <c r="J2228" s="96" t="s">
        <v>1147</v>
      </c>
      <c r="L2228" s="96" t="s">
        <v>41</v>
      </c>
      <c r="M2228" s="96" t="s">
        <v>1147</v>
      </c>
      <c r="O2228" s="96" t="s">
        <v>1703</v>
      </c>
      <c r="P2228" s="96" t="s">
        <v>1564</v>
      </c>
      <c r="Q2228" s="96" t="s">
        <v>1820</v>
      </c>
      <c r="R2228" s="96" t="s">
        <v>1841</v>
      </c>
      <c r="S2228" s="96" t="s">
        <v>6910</v>
      </c>
      <c r="T2228" s="96" t="s">
        <v>1568</v>
      </c>
    </row>
    <row r="2229" ht="14.25" customHeight="1">
      <c r="A2229" s="96" t="s">
        <v>1024</v>
      </c>
      <c r="B2229" s="96" t="s">
        <v>6911</v>
      </c>
      <c r="C2229" s="96" t="s">
        <v>6912</v>
      </c>
      <c r="D2229" s="96" t="s">
        <v>1350</v>
      </c>
      <c r="E2229" s="96" t="s">
        <v>1561</v>
      </c>
      <c r="F2229" s="96">
        <v>2030.0</v>
      </c>
      <c r="G2229" s="96" t="s">
        <v>1350</v>
      </c>
      <c r="H2229" s="96" t="s">
        <v>1561</v>
      </c>
      <c r="I2229" s="96">
        <v>2050.0</v>
      </c>
      <c r="J2229" s="96" t="s">
        <v>1351</v>
      </c>
      <c r="K2229" s="96">
        <v>2050.0</v>
      </c>
      <c r="L2229" s="96" t="s">
        <v>41</v>
      </c>
      <c r="M2229" s="96" t="s">
        <v>1351</v>
      </c>
      <c r="N2229" s="96" t="s">
        <v>2363</v>
      </c>
      <c r="O2229" s="96" t="s">
        <v>1741</v>
      </c>
      <c r="P2229" s="96" t="s">
        <v>1564</v>
      </c>
      <c r="Q2229" s="96" t="s">
        <v>1593</v>
      </c>
      <c r="R2229" s="96" t="s">
        <v>1566</v>
      </c>
      <c r="S2229" s="96" t="s">
        <v>1389</v>
      </c>
      <c r="T2229" s="96" t="s">
        <v>1568</v>
      </c>
    </row>
    <row r="2230" ht="14.25" customHeight="1">
      <c r="A2230" s="96" t="s">
        <v>6913</v>
      </c>
      <c r="D2230" s="96" t="s">
        <v>1350</v>
      </c>
      <c r="E2230" s="96" t="s">
        <v>1561</v>
      </c>
      <c r="F2230" s="96">
        <v>2030.0</v>
      </c>
      <c r="J2230" s="96" t="s">
        <v>1147</v>
      </c>
      <c r="L2230" s="96" t="s">
        <v>41</v>
      </c>
      <c r="M2230" s="96" t="s">
        <v>1147</v>
      </c>
      <c r="O2230" s="96" t="s">
        <v>1741</v>
      </c>
      <c r="P2230" s="96" t="s">
        <v>1564</v>
      </c>
      <c r="Q2230" s="96" t="s">
        <v>1593</v>
      </c>
      <c r="R2230" s="96" t="s">
        <v>1793</v>
      </c>
      <c r="S2230" s="96" t="s">
        <v>1390</v>
      </c>
      <c r="T2230" s="96" t="s">
        <v>1568</v>
      </c>
    </row>
    <row r="2231" ht="14.25" customHeight="1">
      <c r="A2231" s="96" t="s">
        <v>6914</v>
      </c>
      <c r="D2231" s="96" t="s">
        <v>1350</v>
      </c>
      <c r="E2231" s="96" t="s">
        <v>1561</v>
      </c>
      <c r="F2231" s="96">
        <v>2030.0</v>
      </c>
      <c r="J2231" s="96" t="s">
        <v>1147</v>
      </c>
      <c r="L2231" s="96" t="s">
        <v>1562</v>
      </c>
      <c r="M2231" s="96" t="s">
        <v>1147</v>
      </c>
      <c r="O2231" s="96" t="s">
        <v>1614</v>
      </c>
      <c r="P2231" s="96" t="s">
        <v>1609</v>
      </c>
      <c r="Q2231" s="96" t="s">
        <v>1585</v>
      </c>
      <c r="R2231" s="96" t="s">
        <v>1566</v>
      </c>
      <c r="S2231" s="96" t="s">
        <v>6915</v>
      </c>
      <c r="T2231" s="96" t="s">
        <v>1568</v>
      </c>
    </row>
    <row r="2232" ht="14.25" customHeight="1">
      <c r="A2232" s="96" t="s">
        <v>6916</v>
      </c>
      <c r="B2232" s="96" t="s">
        <v>6917</v>
      </c>
      <c r="C2232" s="96" t="s">
        <v>6918</v>
      </c>
      <c r="D2232" s="96" t="s">
        <v>1350</v>
      </c>
      <c r="E2232" s="96" t="s">
        <v>1561</v>
      </c>
      <c r="F2232" s="96" t="s">
        <v>2176</v>
      </c>
      <c r="J2232" s="96" t="s">
        <v>1147</v>
      </c>
      <c r="L2232" s="96" t="s">
        <v>41</v>
      </c>
      <c r="M2232" s="96" t="s">
        <v>1147</v>
      </c>
      <c r="O2232" s="96" t="s">
        <v>1741</v>
      </c>
      <c r="P2232" s="96" t="s">
        <v>1564</v>
      </c>
      <c r="Q2232" s="96" t="s">
        <v>1804</v>
      </c>
      <c r="R2232" s="96" t="s">
        <v>1623</v>
      </c>
      <c r="S2232" s="96" t="s">
        <v>1391</v>
      </c>
      <c r="T2232" s="96" t="s">
        <v>1568</v>
      </c>
    </row>
    <row r="2233" ht="14.25" customHeight="1">
      <c r="A2233" s="96" t="s">
        <v>6919</v>
      </c>
      <c r="C2233" s="96" t="s">
        <v>6920</v>
      </c>
      <c r="D2233" s="96" t="s">
        <v>1350</v>
      </c>
      <c r="E2233" s="96" t="s">
        <v>1561</v>
      </c>
      <c r="F2233" s="96">
        <v>2030.0</v>
      </c>
      <c r="J2233" s="96" t="s">
        <v>1147</v>
      </c>
      <c r="L2233" s="96" t="s">
        <v>1562</v>
      </c>
      <c r="M2233" s="96" t="s">
        <v>1147</v>
      </c>
      <c r="O2233" s="96" t="s">
        <v>1563</v>
      </c>
      <c r="P2233" s="96" t="s">
        <v>1564</v>
      </c>
      <c r="Q2233" s="96" t="s">
        <v>1862</v>
      </c>
      <c r="R2233" s="96" t="s">
        <v>1621</v>
      </c>
      <c r="S2233" s="96" t="s">
        <v>6921</v>
      </c>
      <c r="T2233" s="96" t="s">
        <v>1568</v>
      </c>
    </row>
    <row r="2234" ht="14.25" customHeight="1">
      <c r="A2234" s="96" t="s">
        <v>6922</v>
      </c>
      <c r="B2234" s="96" t="s">
        <v>6923</v>
      </c>
      <c r="C2234" s="96" t="s">
        <v>6924</v>
      </c>
      <c r="D2234" s="96" t="s">
        <v>1355</v>
      </c>
      <c r="J2234" s="96" t="s">
        <v>1147</v>
      </c>
      <c r="L2234" s="96" t="s">
        <v>41</v>
      </c>
      <c r="M2234" s="96" t="s">
        <v>1147</v>
      </c>
      <c r="O2234" s="96" t="s">
        <v>2054</v>
      </c>
      <c r="P2234" s="96" t="s">
        <v>1579</v>
      </c>
      <c r="Q2234" s="96" t="s">
        <v>1784</v>
      </c>
      <c r="R2234" s="96" t="s">
        <v>1623</v>
      </c>
    </row>
    <row r="2235" ht="14.25" customHeight="1">
      <c r="A2235" s="96" t="s">
        <v>6925</v>
      </c>
      <c r="D2235" s="96" t="s">
        <v>1372</v>
      </c>
      <c r="J2235" s="96" t="s">
        <v>1351</v>
      </c>
      <c r="L2235" s="96" t="s">
        <v>41</v>
      </c>
      <c r="M2235" s="96" t="s">
        <v>1351</v>
      </c>
      <c r="N2235" s="96" t="s">
        <v>1621</v>
      </c>
      <c r="O2235" s="96" t="s">
        <v>1584</v>
      </c>
      <c r="P2235" s="96" t="s">
        <v>1564</v>
      </c>
      <c r="Q2235" s="96" t="s">
        <v>1580</v>
      </c>
      <c r="R2235" s="96" t="s">
        <v>1621</v>
      </c>
    </row>
    <row r="2236" ht="14.25" customHeight="1">
      <c r="A2236" s="96" t="s">
        <v>6926</v>
      </c>
      <c r="B2236" s="96" t="s">
        <v>6927</v>
      </c>
      <c r="D2236" s="96" t="s">
        <v>1355</v>
      </c>
      <c r="J2236" s="96" t="s">
        <v>1147</v>
      </c>
      <c r="L2236" s="96" t="s">
        <v>41</v>
      </c>
      <c r="M2236" s="96" t="s">
        <v>1147</v>
      </c>
      <c r="O2236" s="96" t="s">
        <v>1584</v>
      </c>
      <c r="P2236" s="96" t="s">
        <v>1564</v>
      </c>
      <c r="Q2236" s="96" t="s">
        <v>1636</v>
      </c>
      <c r="R2236" s="96" t="s">
        <v>1656</v>
      </c>
    </row>
    <row r="2237" ht="14.25" customHeight="1">
      <c r="A2237" s="96" t="s">
        <v>6928</v>
      </c>
      <c r="D2237" s="96" t="s">
        <v>1350</v>
      </c>
      <c r="E2237" s="96" t="s">
        <v>1561</v>
      </c>
      <c r="F2237" s="96">
        <v>2030.0</v>
      </c>
      <c r="J2237" s="96" t="s">
        <v>1147</v>
      </c>
      <c r="L2237" s="96" t="s">
        <v>1562</v>
      </c>
      <c r="M2237" s="96" t="s">
        <v>1147</v>
      </c>
      <c r="O2237" s="96" t="s">
        <v>1620</v>
      </c>
      <c r="P2237" s="96" t="s">
        <v>1564</v>
      </c>
      <c r="Q2237" s="96" t="s">
        <v>1820</v>
      </c>
      <c r="R2237" s="96" t="s">
        <v>1589</v>
      </c>
      <c r="S2237" s="96" t="s">
        <v>6929</v>
      </c>
      <c r="T2237" s="96" t="s">
        <v>1568</v>
      </c>
    </row>
    <row r="2238" ht="14.25" customHeight="1">
      <c r="A2238" s="96" t="s">
        <v>6930</v>
      </c>
      <c r="D2238" s="96" t="s">
        <v>1350</v>
      </c>
      <c r="E2238" s="96" t="s">
        <v>1561</v>
      </c>
      <c r="F2238" s="96">
        <v>2030.0</v>
      </c>
      <c r="G2238" s="96" t="s">
        <v>1350</v>
      </c>
      <c r="H2238" s="96" t="s">
        <v>1561</v>
      </c>
      <c r="I2238" s="96">
        <v>2050.0</v>
      </c>
      <c r="J2238" s="96" t="s">
        <v>1351</v>
      </c>
      <c r="K2238" s="96">
        <v>2050.0</v>
      </c>
      <c r="L2238" s="96" t="s">
        <v>1562</v>
      </c>
      <c r="M2238" s="96" t="s">
        <v>1147</v>
      </c>
      <c r="O2238" s="96" t="s">
        <v>1672</v>
      </c>
      <c r="P2238" s="96" t="s">
        <v>1564</v>
      </c>
      <c r="Q2238" s="96" t="s">
        <v>1665</v>
      </c>
      <c r="R2238" s="96" t="s">
        <v>1644</v>
      </c>
      <c r="S2238" s="96" t="s">
        <v>6931</v>
      </c>
      <c r="T2238" s="96" t="s">
        <v>1568</v>
      </c>
    </row>
    <row r="2239" ht="14.25" customHeight="1">
      <c r="A2239" s="96" t="s">
        <v>6932</v>
      </c>
      <c r="D2239" s="96" t="s">
        <v>1350</v>
      </c>
      <c r="E2239" s="96" t="s">
        <v>1561</v>
      </c>
      <c r="F2239" s="96">
        <v>2030.0</v>
      </c>
      <c r="J2239" s="96" t="s">
        <v>1147</v>
      </c>
      <c r="L2239" s="96" t="s">
        <v>1562</v>
      </c>
      <c r="M2239" s="96" t="s">
        <v>1147</v>
      </c>
      <c r="O2239" s="96" t="s">
        <v>1937</v>
      </c>
      <c r="P2239" s="96" t="s">
        <v>1728</v>
      </c>
      <c r="Q2239" s="96" t="s">
        <v>1886</v>
      </c>
      <c r="R2239" s="96" t="s">
        <v>1644</v>
      </c>
      <c r="S2239" s="96" t="s">
        <v>6933</v>
      </c>
      <c r="T2239" s="96" t="s">
        <v>1568</v>
      </c>
    </row>
    <row r="2240" ht="14.25" customHeight="1">
      <c r="A2240" s="96" t="s">
        <v>6934</v>
      </c>
      <c r="B2240" s="96" t="s">
        <v>6935</v>
      </c>
      <c r="C2240" s="96" t="s">
        <v>6936</v>
      </c>
      <c r="D2240" s="96" t="s">
        <v>1350</v>
      </c>
      <c r="E2240" s="96" t="s">
        <v>1561</v>
      </c>
      <c r="F2240" s="96">
        <v>2030.0</v>
      </c>
      <c r="J2240" s="96" t="s">
        <v>1351</v>
      </c>
      <c r="L2240" s="96" t="s">
        <v>41</v>
      </c>
      <c r="M2240" s="96" t="s">
        <v>1351</v>
      </c>
      <c r="N2240" s="96" t="s">
        <v>1787</v>
      </c>
      <c r="O2240" s="96" t="s">
        <v>1578</v>
      </c>
      <c r="P2240" s="96" t="s">
        <v>1579</v>
      </c>
      <c r="Q2240" s="96" t="s">
        <v>1675</v>
      </c>
      <c r="R2240" s="96" t="s">
        <v>1621</v>
      </c>
      <c r="S2240" s="96" t="s">
        <v>6937</v>
      </c>
      <c r="T2240" s="96" t="s">
        <v>1568</v>
      </c>
    </row>
    <row r="2241" ht="14.25" customHeight="1">
      <c r="A2241" s="96" t="s">
        <v>6938</v>
      </c>
      <c r="B2241" s="96" t="s">
        <v>6939</v>
      </c>
      <c r="C2241" s="96" t="s">
        <v>6940</v>
      </c>
      <c r="D2241" s="96" t="s">
        <v>1350</v>
      </c>
      <c r="E2241" s="96" t="s">
        <v>1570</v>
      </c>
      <c r="F2241" s="96">
        <v>2030.0</v>
      </c>
      <c r="J2241" s="96" t="s">
        <v>1147</v>
      </c>
      <c r="L2241" s="96" t="s">
        <v>41</v>
      </c>
      <c r="M2241" s="96" t="s">
        <v>1147</v>
      </c>
      <c r="O2241" s="96" t="s">
        <v>1620</v>
      </c>
      <c r="P2241" s="96" t="s">
        <v>1564</v>
      </c>
      <c r="Q2241" s="96" t="s">
        <v>1665</v>
      </c>
      <c r="R2241" s="96" t="s">
        <v>1841</v>
      </c>
      <c r="S2241" s="96" t="s">
        <v>6941</v>
      </c>
      <c r="T2241" s="96" t="s">
        <v>1576</v>
      </c>
    </row>
    <row r="2242" ht="14.25" customHeight="1">
      <c r="A2242" s="96" t="s">
        <v>6942</v>
      </c>
      <c r="B2242" s="96" t="s">
        <v>6943</v>
      </c>
      <c r="C2242" s="96" t="s">
        <v>6944</v>
      </c>
      <c r="D2242" s="96" t="s">
        <v>1350</v>
      </c>
      <c r="E2242" s="96" t="s">
        <v>1561</v>
      </c>
      <c r="F2242" s="96">
        <v>2030.0</v>
      </c>
      <c r="J2242" s="96" t="s">
        <v>1147</v>
      </c>
      <c r="L2242" s="96" t="s">
        <v>41</v>
      </c>
      <c r="M2242" s="96" t="s">
        <v>1147</v>
      </c>
      <c r="O2242" s="96" t="s">
        <v>1703</v>
      </c>
      <c r="P2242" s="96" t="s">
        <v>1564</v>
      </c>
      <c r="Q2242" s="96" t="s">
        <v>1585</v>
      </c>
      <c r="R2242" s="96" t="s">
        <v>1676</v>
      </c>
      <c r="S2242" s="96" t="s">
        <v>6945</v>
      </c>
      <c r="T2242" s="96" t="s">
        <v>1568</v>
      </c>
    </row>
    <row r="2243" ht="14.25" customHeight="1">
      <c r="A2243" s="96" t="s">
        <v>6946</v>
      </c>
      <c r="B2243" s="96" t="s">
        <v>6947</v>
      </c>
      <c r="C2243" s="96" t="s">
        <v>6948</v>
      </c>
      <c r="D2243" s="96" t="s">
        <v>1350</v>
      </c>
      <c r="E2243" s="96" t="s">
        <v>1561</v>
      </c>
      <c r="F2243" s="96">
        <v>2030.0</v>
      </c>
      <c r="G2243" s="96" t="s">
        <v>1350</v>
      </c>
      <c r="H2243" s="96" t="s">
        <v>1561</v>
      </c>
      <c r="I2243" s="96">
        <v>2040.0</v>
      </c>
      <c r="J2243" s="96" t="s">
        <v>1351</v>
      </c>
      <c r="K2243" s="96">
        <v>2040.0</v>
      </c>
      <c r="L2243" s="96" t="s">
        <v>41</v>
      </c>
      <c r="M2243" s="96" t="s">
        <v>1351</v>
      </c>
      <c r="N2243" s="96" t="s">
        <v>2098</v>
      </c>
      <c r="O2243" s="96" t="s">
        <v>1672</v>
      </c>
      <c r="P2243" s="96" t="s">
        <v>1564</v>
      </c>
      <c r="Q2243" s="96" t="s">
        <v>1604</v>
      </c>
      <c r="R2243" s="96" t="s">
        <v>1623</v>
      </c>
      <c r="S2243" s="96" t="s">
        <v>6949</v>
      </c>
      <c r="T2243" s="96" t="s">
        <v>1568</v>
      </c>
    </row>
    <row r="2244" ht="14.25" customHeight="1">
      <c r="A2244" s="96" t="s">
        <v>6950</v>
      </c>
      <c r="D2244" s="96" t="s">
        <v>1350</v>
      </c>
      <c r="E2244" s="96" t="s">
        <v>1561</v>
      </c>
      <c r="F2244" s="96">
        <v>2030.0</v>
      </c>
      <c r="J2244" s="96" t="s">
        <v>1147</v>
      </c>
      <c r="L2244" s="96" t="s">
        <v>1562</v>
      </c>
      <c r="M2244" s="96" t="s">
        <v>1147</v>
      </c>
      <c r="O2244" s="96" t="s">
        <v>1614</v>
      </c>
      <c r="P2244" s="96" t="s">
        <v>1609</v>
      </c>
      <c r="Q2244" s="96" t="s">
        <v>1585</v>
      </c>
      <c r="R2244" s="96" t="s">
        <v>1676</v>
      </c>
      <c r="S2244" s="96" t="s">
        <v>6951</v>
      </c>
      <c r="T2244" s="96" t="s">
        <v>1568</v>
      </c>
    </row>
    <row r="2245" ht="14.25" customHeight="1">
      <c r="A2245" s="96" t="s">
        <v>6952</v>
      </c>
      <c r="D2245" s="96" t="s">
        <v>1350</v>
      </c>
      <c r="E2245" s="96" t="s">
        <v>1561</v>
      </c>
      <c r="F2245" s="96">
        <v>2030.0</v>
      </c>
      <c r="G2245" s="96" t="s">
        <v>1350</v>
      </c>
      <c r="H2245" s="96" t="s">
        <v>1561</v>
      </c>
      <c r="I2245" s="96">
        <v>2035.0</v>
      </c>
      <c r="J2245" s="96" t="s">
        <v>1351</v>
      </c>
      <c r="K2245" s="96">
        <v>2035.0</v>
      </c>
      <c r="L2245" s="96" t="s">
        <v>1562</v>
      </c>
      <c r="M2245" s="96" t="s">
        <v>1147</v>
      </c>
      <c r="O2245" s="96" t="s">
        <v>1584</v>
      </c>
      <c r="P2245" s="96" t="s">
        <v>1564</v>
      </c>
      <c r="Q2245" s="96" t="s">
        <v>1573</v>
      </c>
      <c r="R2245" s="96" t="s">
        <v>1648</v>
      </c>
      <c r="S2245" s="96" t="s">
        <v>6953</v>
      </c>
      <c r="T2245" s="96" t="s">
        <v>1568</v>
      </c>
    </row>
    <row r="2246" ht="14.25" customHeight="1">
      <c r="A2246" s="96" t="s">
        <v>6954</v>
      </c>
      <c r="D2246" s="96" t="s">
        <v>1350</v>
      </c>
      <c r="E2246" s="96" t="s">
        <v>1561</v>
      </c>
      <c r="F2246" s="96">
        <v>2030.0</v>
      </c>
      <c r="J2246" s="96" t="s">
        <v>1147</v>
      </c>
      <c r="L2246" s="96" t="s">
        <v>1562</v>
      </c>
      <c r="M2246" s="96" t="s">
        <v>1147</v>
      </c>
      <c r="O2246" s="96" t="s">
        <v>1703</v>
      </c>
      <c r="P2246" s="96" t="s">
        <v>1564</v>
      </c>
      <c r="Q2246" s="96" t="s">
        <v>1655</v>
      </c>
      <c r="R2246" s="96" t="s">
        <v>1586</v>
      </c>
      <c r="S2246" s="96" t="s">
        <v>6955</v>
      </c>
      <c r="T2246" s="96" t="s">
        <v>1568</v>
      </c>
    </row>
    <row r="2247" ht="14.25" customHeight="1">
      <c r="A2247" s="96" t="s">
        <v>6956</v>
      </c>
      <c r="D2247" s="96" t="s">
        <v>1355</v>
      </c>
      <c r="J2247" s="96" t="s">
        <v>1147</v>
      </c>
      <c r="L2247" s="96" t="s">
        <v>41</v>
      </c>
      <c r="M2247" s="96" t="s">
        <v>1147</v>
      </c>
      <c r="O2247" s="96" t="s">
        <v>1647</v>
      </c>
      <c r="P2247" s="96" t="s">
        <v>1564</v>
      </c>
      <c r="Q2247" s="96" t="s">
        <v>2210</v>
      </c>
      <c r="R2247" s="96" t="s">
        <v>1605</v>
      </c>
    </row>
    <row r="2248" ht="14.25" customHeight="1">
      <c r="A2248" s="96" t="s">
        <v>6957</v>
      </c>
      <c r="C2248" s="96" t="s">
        <v>6958</v>
      </c>
      <c r="D2248" s="96" t="s">
        <v>1350</v>
      </c>
      <c r="E2248" s="96" t="s">
        <v>1561</v>
      </c>
      <c r="J2248" s="96" t="s">
        <v>1147</v>
      </c>
      <c r="L2248" s="96" t="s">
        <v>41</v>
      </c>
      <c r="M2248" s="96" t="s">
        <v>1147</v>
      </c>
      <c r="O2248" s="96" t="s">
        <v>1584</v>
      </c>
      <c r="P2248" s="96" t="s">
        <v>1564</v>
      </c>
      <c r="Q2248" s="96" t="s">
        <v>1685</v>
      </c>
      <c r="R2248" s="96" t="s">
        <v>1621</v>
      </c>
      <c r="S2248" s="96" t="s">
        <v>6959</v>
      </c>
      <c r="T2248" s="96" t="s">
        <v>1568</v>
      </c>
    </row>
    <row r="2249" ht="14.25" customHeight="1">
      <c r="A2249" s="96" t="s">
        <v>6960</v>
      </c>
      <c r="C2249" s="96" t="s">
        <v>6961</v>
      </c>
      <c r="D2249" s="96" t="s">
        <v>1350</v>
      </c>
      <c r="E2249" s="96" t="s">
        <v>1561</v>
      </c>
      <c r="F2249" s="96">
        <v>2030.0</v>
      </c>
      <c r="J2249" s="96" t="s">
        <v>1147</v>
      </c>
      <c r="L2249" s="96" t="s">
        <v>41</v>
      </c>
      <c r="M2249" s="96" t="s">
        <v>1147</v>
      </c>
      <c r="N2249" s="96" t="s">
        <v>1926</v>
      </c>
      <c r="O2249" s="96" t="s">
        <v>1563</v>
      </c>
      <c r="P2249" s="96" t="s">
        <v>1564</v>
      </c>
      <c r="Q2249" s="96" t="s">
        <v>1756</v>
      </c>
      <c r="R2249" s="96" t="s">
        <v>1644</v>
      </c>
      <c r="S2249" s="96" t="s">
        <v>6962</v>
      </c>
      <c r="T2249" s="96" t="s">
        <v>1568</v>
      </c>
    </row>
    <row r="2250" ht="14.25" customHeight="1">
      <c r="A2250" s="96" t="s">
        <v>6963</v>
      </c>
      <c r="D2250" s="96" t="s">
        <v>1355</v>
      </c>
      <c r="J2250" s="96" t="s">
        <v>1147</v>
      </c>
      <c r="L2250" s="96" t="s">
        <v>41</v>
      </c>
      <c r="M2250" s="96" t="s">
        <v>1147</v>
      </c>
      <c r="O2250" s="96" t="s">
        <v>1682</v>
      </c>
      <c r="P2250" s="96" t="s">
        <v>1564</v>
      </c>
      <c r="Q2250" s="96" t="s">
        <v>1639</v>
      </c>
      <c r="R2250" s="96" t="s">
        <v>1586</v>
      </c>
    </row>
    <row r="2251" ht="14.25" customHeight="1">
      <c r="A2251" s="96" t="s">
        <v>6964</v>
      </c>
      <c r="D2251" s="96" t="s">
        <v>1350</v>
      </c>
      <c r="E2251" s="96" t="s">
        <v>1561</v>
      </c>
      <c r="F2251" s="96">
        <v>2030.0</v>
      </c>
      <c r="J2251" s="96" t="s">
        <v>1147</v>
      </c>
      <c r="L2251" s="96" t="s">
        <v>1562</v>
      </c>
      <c r="M2251" s="96" t="s">
        <v>1147</v>
      </c>
      <c r="O2251" s="96" t="s">
        <v>1845</v>
      </c>
      <c r="P2251" s="96" t="s">
        <v>1564</v>
      </c>
      <c r="Q2251" s="96" t="s">
        <v>1573</v>
      </c>
      <c r="R2251" s="96" t="s">
        <v>1656</v>
      </c>
      <c r="S2251" s="96" t="s">
        <v>6965</v>
      </c>
      <c r="T2251" s="96" t="s">
        <v>1568</v>
      </c>
    </row>
    <row r="2252" ht="14.25" customHeight="1">
      <c r="A2252" s="96" t="s">
        <v>6966</v>
      </c>
      <c r="D2252" s="96" t="s">
        <v>1350</v>
      </c>
      <c r="E2252" s="96" t="s">
        <v>1561</v>
      </c>
      <c r="F2252" s="96">
        <v>2030.0</v>
      </c>
      <c r="J2252" s="96" t="s">
        <v>1147</v>
      </c>
      <c r="L2252" s="96" t="s">
        <v>1562</v>
      </c>
      <c r="M2252" s="96" t="s">
        <v>1147</v>
      </c>
      <c r="O2252" s="96" t="s">
        <v>1584</v>
      </c>
      <c r="P2252" s="96" t="s">
        <v>1564</v>
      </c>
      <c r="Q2252" s="96" t="s">
        <v>1639</v>
      </c>
      <c r="R2252" s="96" t="s">
        <v>1644</v>
      </c>
      <c r="S2252" s="96" t="s">
        <v>6967</v>
      </c>
      <c r="T2252" s="96" t="s">
        <v>1568</v>
      </c>
    </row>
    <row r="2253" ht="14.25" customHeight="1">
      <c r="A2253" s="96" t="s">
        <v>6968</v>
      </c>
      <c r="C2253" s="96" t="s">
        <v>6969</v>
      </c>
      <c r="D2253" s="96" t="s">
        <v>1350</v>
      </c>
      <c r="E2253" s="96" t="s">
        <v>1561</v>
      </c>
      <c r="F2253" s="96">
        <v>2030.0</v>
      </c>
      <c r="G2253" s="96" t="s">
        <v>1350</v>
      </c>
      <c r="H2253" s="96" t="s">
        <v>1561</v>
      </c>
      <c r="I2253" s="96">
        <v>2050.0</v>
      </c>
      <c r="J2253" s="96" t="s">
        <v>1351</v>
      </c>
      <c r="K2253" s="96">
        <v>2050.0</v>
      </c>
      <c r="L2253" s="96" t="s">
        <v>41</v>
      </c>
      <c r="M2253" s="96" t="s">
        <v>1351</v>
      </c>
      <c r="N2253" s="96" t="s">
        <v>1619</v>
      </c>
      <c r="O2253" s="96" t="s">
        <v>2054</v>
      </c>
      <c r="P2253" s="96" t="s">
        <v>1579</v>
      </c>
      <c r="Q2253" s="96" t="s">
        <v>1639</v>
      </c>
      <c r="R2253" s="96" t="s">
        <v>1615</v>
      </c>
      <c r="S2253" s="96" t="s">
        <v>6970</v>
      </c>
      <c r="T2253" s="96" t="s">
        <v>1568</v>
      </c>
    </row>
    <row r="2254" ht="14.25" customHeight="1">
      <c r="A2254" s="96" t="s">
        <v>6971</v>
      </c>
      <c r="B2254" s="96" t="s">
        <v>6972</v>
      </c>
      <c r="C2254" s="96" t="s">
        <v>6973</v>
      </c>
      <c r="D2254" s="96" t="s">
        <v>1355</v>
      </c>
      <c r="J2254" s="96" t="s">
        <v>1351</v>
      </c>
      <c r="L2254" s="96" t="s">
        <v>41</v>
      </c>
      <c r="M2254" s="96" t="s">
        <v>1351</v>
      </c>
      <c r="N2254" s="96" t="s">
        <v>1926</v>
      </c>
      <c r="O2254" s="96" t="s">
        <v>1797</v>
      </c>
      <c r="P2254" s="96" t="s">
        <v>1564</v>
      </c>
      <c r="Q2254" s="96" t="s">
        <v>1800</v>
      </c>
      <c r="R2254" s="96" t="s">
        <v>1926</v>
      </c>
    </row>
    <row r="2255" ht="14.25" customHeight="1">
      <c r="A2255" s="96" t="s">
        <v>6974</v>
      </c>
      <c r="D2255" s="96" t="s">
        <v>1355</v>
      </c>
      <c r="J2255" s="96" t="s">
        <v>1147</v>
      </c>
      <c r="L2255" s="96" t="s">
        <v>41</v>
      </c>
      <c r="M2255" s="96" t="s">
        <v>1147</v>
      </c>
      <c r="O2255" s="96" t="s">
        <v>1571</v>
      </c>
      <c r="P2255" s="96" t="s">
        <v>1572</v>
      </c>
      <c r="Q2255" s="96" t="s">
        <v>1948</v>
      </c>
      <c r="R2255" s="96" t="s">
        <v>1594</v>
      </c>
    </row>
    <row r="2256" ht="14.25" customHeight="1">
      <c r="A2256" s="96" t="s">
        <v>6975</v>
      </c>
      <c r="B2256" s="96" t="s">
        <v>6976</v>
      </c>
      <c r="C2256" s="96" t="s">
        <v>6977</v>
      </c>
      <c r="D2256" s="96" t="s">
        <v>1350</v>
      </c>
      <c r="E2256" s="96" t="s">
        <v>1561</v>
      </c>
      <c r="F2256" s="96">
        <v>2030.0</v>
      </c>
      <c r="G2256" s="96" t="s">
        <v>1350</v>
      </c>
      <c r="H2256" s="96" t="s">
        <v>1561</v>
      </c>
      <c r="I2256" s="96">
        <v>2050.0</v>
      </c>
      <c r="J2256" s="96" t="s">
        <v>1351</v>
      </c>
      <c r="K2256" s="96">
        <v>2050.0</v>
      </c>
      <c r="L2256" s="96" t="s">
        <v>41</v>
      </c>
      <c r="M2256" s="96" t="s">
        <v>1351</v>
      </c>
      <c r="N2256" s="96" t="s">
        <v>2321</v>
      </c>
      <c r="O2256" s="96" t="s">
        <v>1664</v>
      </c>
      <c r="P2256" s="96" t="s">
        <v>1564</v>
      </c>
      <c r="Q2256" s="96" t="s">
        <v>1573</v>
      </c>
      <c r="R2256" s="96" t="s">
        <v>2098</v>
      </c>
      <c r="S2256" s="96" t="s">
        <v>6978</v>
      </c>
      <c r="T2256" s="96" t="s">
        <v>1568</v>
      </c>
    </row>
    <row r="2257" ht="14.25" customHeight="1">
      <c r="A2257" s="96" t="s">
        <v>6979</v>
      </c>
      <c r="B2257" s="96" t="s">
        <v>6980</v>
      </c>
      <c r="C2257" s="96" t="s">
        <v>6981</v>
      </c>
      <c r="D2257" s="96" t="s">
        <v>1355</v>
      </c>
      <c r="J2257" s="96" t="s">
        <v>1147</v>
      </c>
      <c r="L2257" s="96" t="s">
        <v>41</v>
      </c>
      <c r="M2257" s="96" t="s">
        <v>1147</v>
      </c>
      <c r="N2257" s="96" t="s">
        <v>1589</v>
      </c>
      <c r="O2257" s="96" t="s">
        <v>1571</v>
      </c>
      <c r="P2257" s="96" t="s">
        <v>1572</v>
      </c>
      <c r="Q2257" s="96" t="s">
        <v>1756</v>
      </c>
      <c r="R2257" s="96" t="s">
        <v>1591</v>
      </c>
    </row>
    <row r="2258" ht="14.25" customHeight="1">
      <c r="A2258" s="96" t="s">
        <v>6982</v>
      </c>
      <c r="B2258" s="96" t="s">
        <v>6983</v>
      </c>
      <c r="C2258" s="96" t="s">
        <v>6984</v>
      </c>
      <c r="D2258" s="96" t="s">
        <v>1350</v>
      </c>
      <c r="E2258" s="96" t="s">
        <v>1561</v>
      </c>
      <c r="F2258" s="96">
        <v>2030.0</v>
      </c>
      <c r="J2258" s="96" t="s">
        <v>1147</v>
      </c>
      <c r="L2258" s="96" t="s">
        <v>41</v>
      </c>
      <c r="M2258" s="96" t="s">
        <v>1147</v>
      </c>
      <c r="O2258" s="96" t="s">
        <v>1741</v>
      </c>
      <c r="P2258" s="96" t="s">
        <v>1564</v>
      </c>
      <c r="Q2258" s="96" t="s">
        <v>1604</v>
      </c>
      <c r="R2258" s="96" t="s">
        <v>1656</v>
      </c>
      <c r="S2258" s="96" t="s">
        <v>6985</v>
      </c>
      <c r="T2258" s="96" t="s">
        <v>1568</v>
      </c>
    </row>
    <row r="2259" ht="14.25" customHeight="1">
      <c r="A2259" s="96" t="s">
        <v>6986</v>
      </c>
      <c r="D2259" s="96" t="s">
        <v>1355</v>
      </c>
      <c r="J2259" s="96" t="s">
        <v>1351</v>
      </c>
      <c r="L2259" s="96" t="s">
        <v>41</v>
      </c>
      <c r="M2259" s="96" t="s">
        <v>1147</v>
      </c>
      <c r="O2259" s="96" t="s">
        <v>1563</v>
      </c>
      <c r="P2259" s="96" t="s">
        <v>1564</v>
      </c>
      <c r="Q2259" s="96" t="s">
        <v>1639</v>
      </c>
      <c r="R2259" s="96" t="s">
        <v>1605</v>
      </c>
    </row>
    <row r="2260" ht="14.25" customHeight="1">
      <c r="A2260" s="96" t="s">
        <v>6987</v>
      </c>
      <c r="D2260" s="96" t="s">
        <v>1350</v>
      </c>
      <c r="E2260" s="96" t="s">
        <v>1561</v>
      </c>
      <c r="J2260" s="96" t="s">
        <v>1147</v>
      </c>
      <c r="L2260" s="96" t="s">
        <v>1562</v>
      </c>
      <c r="M2260" s="96" t="s">
        <v>1147</v>
      </c>
      <c r="O2260" s="96" t="s">
        <v>1563</v>
      </c>
      <c r="P2260" s="96" t="s">
        <v>1564</v>
      </c>
      <c r="Q2260" s="96" t="s">
        <v>1580</v>
      </c>
      <c r="R2260" s="96" t="s">
        <v>1841</v>
      </c>
      <c r="S2260" s="96" t="s">
        <v>6988</v>
      </c>
      <c r="T2260" s="96" t="s">
        <v>1616</v>
      </c>
    </row>
    <row r="2261" ht="14.25" customHeight="1">
      <c r="A2261" s="96" t="s">
        <v>6989</v>
      </c>
      <c r="D2261" s="96" t="s">
        <v>1350</v>
      </c>
      <c r="E2261" s="96" t="s">
        <v>1561</v>
      </c>
      <c r="F2261" s="96">
        <v>2030.0</v>
      </c>
      <c r="J2261" s="96" t="s">
        <v>1147</v>
      </c>
      <c r="L2261" s="96" t="s">
        <v>1562</v>
      </c>
      <c r="M2261" s="96" t="s">
        <v>1147</v>
      </c>
      <c r="O2261" s="96" t="s">
        <v>1829</v>
      </c>
      <c r="P2261" s="96" t="s">
        <v>1564</v>
      </c>
      <c r="Q2261" s="96" t="s">
        <v>1573</v>
      </c>
      <c r="R2261" s="96" t="s">
        <v>1699</v>
      </c>
      <c r="S2261" s="96" t="s">
        <v>6990</v>
      </c>
      <c r="T2261" s="96" t="s">
        <v>1568</v>
      </c>
    </row>
    <row r="2262" ht="14.25" customHeight="1">
      <c r="A2262" s="96" t="s">
        <v>6991</v>
      </c>
      <c r="C2262" s="96" t="s">
        <v>6992</v>
      </c>
      <c r="D2262" s="96" t="s">
        <v>1355</v>
      </c>
      <c r="J2262" s="96" t="s">
        <v>1147</v>
      </c>
      <c r="L2262" s="96" t="s">
        <v>41</v>
      </c>
      <c r="M2262" s="96" t="s">
        <v>1147</v>
      </c>
      <c r="O2262" s="96" t="s">
        <v>1651</v>
      </c>
      <c r="P2262" s="96" t="s">
        <v>1564</v>
      </c>
      <c r="Q2262" s="96" t="s">
        <v>1573</v>
      </c>
      <c r="R2262" s="96" t="s">
        <v>1581</v>
      </c>
    </row>
    <row r="2263" ht="14.25" customHeight="1">
      <c r="A2263" s="96" t="s">
        <v>6993</v>
      </c>
      <c r="D2263" s="96" t="s">
        <v>1350</v>
      </c>
      <c r="E2263" s="96" t="s">
        <v>1561</v>
      </c>
      <c r="F2263" s="96">
        <v>2030.0</v>
      </c>
      <c r="J2263" s="96" t="s">
        <v>1147</v>
      </c>
      <c r="L2263" s="96" t="s">
        <v>1562</v>
      </c>
      <c r="M2263" s="96" t="s">
        <v>1147</v>
      </c>
      <c r="O2263" s="96" t="s">
        <v>1578</v>
      </c>
      <c r="P2263" s="96" t="s">
        <v>1579</v>
      </c>
      <c r="Q2263" s="96" t="s">
        <v>1580</v>
      </c>
      <c r="R2263" s="96" t="s">
        <v>1805</v>
      </c>
      <c r="S2263" s="96" t="s">
        <v>6994</v>
      </c>
      <c r="T2263" s="96" t="s">
        <v>1568</v>
      </c>
    </row>
    <row r="2264" ht="14.25" customHeight="1">
      <c r="A2264" s="96" t="s">
        <v>6995</v>
      </c>
      <c r="B2264" s="96" t="s">
        <v>6996</v>
      </c>
      <c r="C2264" s="96" t="s">
        <v>6997</v>
      </c>
      <c r="D2264" s="96" t="s">
        <v>1355</v>
      </c>
      <c r="J2264" s="96" t="s">
        <v>1147</v>
      </c>
      <c r="L2264" s="96" t="s">
        <v>41</v>
      </c>
      <c r="M2264" s="96" t="s">
        <v>1147</v>
      </c>
      <c r="O2264" s="96" t="s">
        <v>1925</v>
      </c>
      <c r="P2264" s="96" t="s">
        <v>1728</v>
      </c>
      <c r="Q2264" s="96" t="s">
        <v>1590</v>
      </c>
      <c r="R2264" s="96" t="s">
        <v>1648</v>
      </c>
    </row>
    <row r="2265" ht="14.25" customHeight="1">
      <c r="A2265" s="96" t="s">
        <v>6998</v>
      </c>
      <c r="D2265" s="96" t="s">
        <v>1372</v>
      </c>
      <c r="J2265" s="96" t="s">
        <v>1351</v>
      </c>
      <c r="L2265" s="96" t="s">
        <v>41</v>
      </c>
      <c r="M2265" s="96" t="s">
        <v>1351</v>
      </c>
      <c r="N2265" s="96" t="s">
        <v>2098</v>
      </c>
      <c r="O2265" s="96" t="s">
        <v>6999</v>
      </c>
      <c r="P2265" s="96" t="s">
        <v>1728</v>
      </c>
      <c r="Q2265" s="96" t="s">
        <v>1590</v>
      </c>
      <c r="R2265" s="96" t="s">
        <v>2098</v>
      </c>
    </row>
    <row r="2266" ht="14.25" customHeight="1">
      <c r="A2266" s="96" t="s">
        <v>676</v>
      </c>
      <c r="B2266" s="96" t="s">
        <v>7000</v>
      </c>
      <c r="C2266" s="96" t="s">
        <v>7001</v>
      </c>
      <c r="D2266" s="96" t="s">
        <v>1350</v>
      </c>
      <c r="E2266" s="96" t="s">
        <v>1561</v>
      </c>
      <c r="F2266" s="96" t="s">
        <v>1628</v>
      </c>
      <c r="J2266" s="96" t="s">
        <v>1147</v>
      </c>
      <c r="L2266" s="96" t="s">
        <v>41</v>
      </c>
      <c r="M2266" s="96" t="s">
        <v>1147</v>
      </c>
      <c r="N2266" s="96" t="s">
        <v>1926</v>
      </c>
      <c r="O2266" s="96" t="s">
        <v>1741</v>
      </c>
      <c r="P2266" s="96" t="s">
        <v>1564</v>
      </c>
      <c r="Q2266" s="96" t="s">
        <v>1610</v>
      </c>
      <c r="R2266" s="96" t="s">
        <v>1566</v>
      </c>
      <c r="S2266" s="96" t="s">
        <v>1392</v>
      </c>
      <c r="T2266" s="96" t="s">
        <v>1568</v>
      </c>
    </row>
    <row r="2267" ht="14.25" customHeight="1">
      <c r="A2267" s="96" t="s">
        <v>7002</v>
      </c>
      <c r="D2267" s="96" t="s">
        <v>1355</v>
      </c>
      <c r="J2267" s="96" t="s">
        <v>1147</v>
      </c>
      <c r="L2267" s="96" t="s">
        <v>41</v>
      </c>
      <c r="M2267" s="96" t="s">
        <v>1147</v>
      </c>
      <c r="O2267" s="96" t="s">
        <v>1578</v>
      </c>
      <c r="P2267" s="96" t="s">
        <v>1579</v>
      </c>
      <c r="Q2267" s="96" t="s">
        <v>1639</v>
      </c>
      <c r="R2267" s="96" t="s">
        <v>1591</v>
      </c>
    </row>
    <row r="2268" ht="14.25" customHeight="1">
      <c r="A2268" s="96" t="s">
        <v>7003</v>
      </c>
      <c r="D2268" s="96" t="s">
        <v>1350</v>
      </c>
      <c r="E2268" s="96" t="s">
        <v>1561</v>
      </c>
      <c r="F2268" s="96">
        <v>2030.0</v>
      </c>
      <c r="J2268" s="96" t="s">
        <v>1147</v>
      </c>
      <c r="L2268" s="96" t="s">
        <v>1562</v>
      </c>
      <c r="M2268" s="96" t="s">
        <v>1147</v>
      </c>
      <c r="O2268" s="96" t="s">
        <v>1584</v>
      </c>
      <c r="P2268" s="96" t="s">
        <v>1564</v>
      </c>
      <c r="Q2268" s="96" t="s">
        <v>1580</v>
      </c>
      <c r="R2268" s="96" t="s">
        <v>1793</v>
      </c>
      <c r="S2268" s="96" t="s">
        <v>7004</v>
      </c>
      <c r="T2268" s="96" t="s">
        <v>1568</v>
      </c>
    </row>
    <row r="2269" ht="14.25" customHeight="1">
      <c r="A2269" s="96" t="s">
        <v>7005</v>
      </c>
      <c r="B2269" s="96" t="s">
        <v>7006</v>
      </c>
      <c r="C2269" s="96" t="s">
        <v>7007</v>
      </c>
      <c r="D2269" s="96" t="s">
        <v>1350</v>
      </c>
      <c r="E2269" s="96" t="s">
        <v>1561</v>
      </c>
      <c r="F2269" s="96" t="s">
        <v>1628</v>
      </c>
      <c r="G2269" s="96" t="s">
        <v>1350</v>
      </c>
      <c r="H2269" s="96" t="s">
        <v>1561</v>
      </c>
      <c r="I2269" s="96" t="s">
        <v>1366</v>
      </c>
      <c r="J2269" s="96" t="s">
        <v>1351</v>
      </c>
      <c r="K2269" s="96" t="s">
        <v>1366</v>
      </c>
      <c r="L2269" s="96" t="s">
        <v>41</v>
      </c>
      <c r="M2269" s="96" t="s">
        <v>1351</v>
      </c>
      <c r="N2269" s="96" t="s">
        <v>1757</v>
      </c>
      <c r="O2269" s="96" t="s">
        <v>1578</v>
      </c>
      <c r="P2269" s="96" t="s">
        <v>1579</v>
      </c>
      <c r="Q2269" s="96" t="s">
        <v>1756</v>
      </c>
      <c r="R2269" s="96" t="s">
        <v>1615</v>
      </c>
      <c r="S2269" s="96" t="s">
        <v>7008</v>
      </c>
      <c r="T2269" s="96" t="s">
        <v>1568</v>
      </c>
    </row>
    <row r="2270" ht="14.25" customHeight="1">
      <c r="A2270" s="96" t="s">
        <v>7009</v>
      </c>
      <c r="D2270" s="96" t="s">
        <v>1350</v>
      </c>
      <c r="E2270" s="96" t="s">
        <v>1561</v>
      </c>
      <c r="F2270" s="96">
        <v>2030.0</v>
      </c>
      <c r="J2270" s="96" t="s">
        <v>1147</v>
      </c>
      <c r="L2270" s="96" t="s">
        <v>1562</v>
      </c>
      <c r="M2270" s="96" t="s">
        <v>1147</v>
      </c>
      <c r="O2270" s="96" t="s">
        <v>1614</v>
      </c>
      <c r="P2270" s="96" t="s">
        <v>1609</v>
      </c>
      <c r="Q2270" s="96" t="s">
        <v>1610</v>
      </c>
      <c r="R2270" s="96" t="s">
        <v>1644</v>
      </c>
      <c r="S2270" s="96" t="s">
        <v>7010</v>
      </c>
      <c r="T2270" s="96" t="s">
        <v>1568</v>
      </c>
    </row>
    <row r="2271" ht="14.25" customHeight="1">
      <c r="A2271" s="96" t="s">
        <v>7011</v>
      </c>
      <c r="D2271" s="96" t="s">
        <v>1350</v>
      </c>
      <c r="E2271" s="96" t="s">
        <v>1561</v>
      </c>
      <c r="F2271" s="96">
        <v>2030.0</v>
      </c>
      <c r="J2271" s="96" t="s">
        <v>1147</v>
      </c>
      <c r="L2271" s="96" t="s">
        <v>1562</v>
      </c>
      <c r="M2271" s="96" t="s">
        <v>1147</v>
      </c>
      <c r="O2271" s="96" t="s">
        <v>6999</v>
      </c>
      <c r="P2271" s="96" t="s">
        <v>1728</v>
      </c>
      <c r="Q2271" s="96" t="s">
        <v>1948</v>
      </c>
      <c r="R2271" s="96" t="s">
        <v>1623</v>
      </c>
      <c r="S2271" s="96" t="s">
        <v>7012</v>
      </c>
    </row>
    <row r="2272" ht="14.25" customHeight="1">
      <c r="A2272" s="96" t="s">
        <v>7013</v>
      </c>
      <c r="B2272" s="96" t="s">
        <v>7014</v>
      </c>
      <c r="D2272" s="96" t="s">
        <v>1350</v>
      </c>
      <c r="E2272" s="96" t="s">
        <v>1561</v>
      </c>
      <c r="F2272" s="96">
        <v>2030.0</v>
      </c>
      <c r="J2272" s="96" t="s">
        <v>1147</v>
      </c>
      <c r="L2272" s="96" t="s">
        <v>1562</v>
      </c>
      <c r="M2272" s="96" t="s">
        <v>1147</v>
      </c>
      <c r="O2272" s="96" t="s">
        <v>3253</v>
      </c>
      <c r="P2272" s="96" t="s">
        <v>1572</v>
      </c>
      <c r="Q2272" s="96" t="s">
        <v>1652</v>
      </c>
      <c r="R2272" s="96" t="s">
        <v>1589</v>
      </c>
      <c r="S2272" s="96" t="s">
        <v>7015</v>
      </c>
      <c r="T2272" s="96" t="s">
        <v>1568</v>
      </c>
    </row>
    <row r="2273" ht="14.25" customHeight="1">
      <c r="A2273" s="96" t="s">
        <v>7016</v>
      </c>
      <c r="B2273" s="96" t="s">
        <v>7017</v>
      </c>
      <c r="D2273" s="96" t="s">
        <v>1355</v>
      </c>
      <c r="J2273" s="96" t="s">
        <v>1351</v>
      </c>
      <c r="L2273" s="96" t="s">
        <v>41</v>
      </c>
      <c r="M2273" s="96" t="s">
        <v>1147</v>
      </c>
      <c r="O2273" s="96" t="s">
        <v>1731</v>
      </c>
      <c r="P2273" s="96" t="s">
        <v>1609</v>
      </c>
      <c r="Q2273" s="96" t="s">
        <v>2223</v>
      </c>
      <c r="R2273" s="96" t="s">
        <v>1644</v>
      </c>
    </row>
    <row r="2274" ht="14.25" customHeight="1">
      <c r="A2274" s="96" t="s">
        <v>7018</v>
      </c>
      <c r="C2274" s="96" t="s">
        <v>7019</v>
      </c>
      <c r="D2274" s="96" t="s">
        <v>1355</v>
      </c>
      <c r="J2274" s="96" t="s">
        <v>1351</v>
      </c>
      <c r="L2274" s="96" t="s">
        <v>1629</v>
      </c>
      <c r="M2274" s="96" t="s">
        <v>1147</v>
      </c>
      <c r="O2274" s="96" t="s">
        <v>1731</v>
      </c>
      <c r="P2274" s="96" t="s">
        <v>1609</v>
      </c>
      <c r="Q2274" s="96" t="s">
        <v>1630</v>
      </c>
      <c r="R2274" s="96" t="s">
        <v>1586</v>
      </c>
    </row>
    <row r="2275" ht="14.25" customHeight="1">
      <c r="A2275" s="96" t="s">
        <v>7020</v>
      </c>
      <c r="D2275" s="96" t="s">
        <v>1355</v>
      </c>
      <c r="J2275" s="96" t="s">
        <v>1351</v>
      </c>
      <c r="L2275" s="96" t="s">
        <v>41</v>
      </c>
      <c r="M2275" s="96" t="s">
        <v>1147</v>
      </c>
      <c r="O2275" s="96" t="s">
        <v>1731</v>
      </c>
      <c r="P2275" s="96" t="s">
        <v>1609</v>
      </c>
      <c r="Q2275" s="96" t="s">
        <v>1652</v>
      </c>
      <c r="R2275" s="96" t="s">
        <v>1699</v>
      </c>
    </row>
    <row r="2276" ht="14.25" customHeight="1">
      <c r="A2276" s="96" t="s">
        <v>7021</v>
      </c>
      <c r="B2276" s="96" t="s">
        <v>7022</v>
      </c>
      <c r="C2276" s="96" t="s">
        <v>7023</v>
      </c>
      <c r="D2276" s="96" t="s">
        <v>1350</v>
      </c>
      <c r="E2276" s="96" t="s">
        <v>1561</v>
      </c>
      <c r="F2276" s="96">
        <v>2030.0</v>
      </c>
      <c r="J2276" s="96" t="s">
        <v>1147</v>
      </c>
      <c r="L2276" s="96" t="s">
        <v>41</v>
      </c>
      <c r="M2276" s="96" t="s">
        <v>1147</v>
      </c>
      <c r="O2276" s="96" t="s">
        <v>1731</v>
      </c>
      <c r="P2276" s="96" t="s">
        <v>1609</v>
      </c>
      <c r="Q2276" s="96" t="s">
        <v>1604</v>
      </c>
      <c r="R2276" s="96" t="s">
        <v>1581</v>
      </c>
      <c r="S2276" s="96" t="s">
        <v>7024</v>
      </c>
      <c r="T2276" s="96" t="s">
        <v>1568</v>
      </c>
    </row>
    <row r="2277" ht="14.25" customHeight="1">
      <c r="A2277" s="96" t="s">
        <v>7025</v>
      </c>
      <c r="D2277" s="96" t="s">
        <v>1350</v>
      </c>
      <c r="E2277" s="96" t="s">
        <v>1561</v>
      </c>
      <c r="F2277" s="96">
        <v>2030.0</v>
      </c>
      <c r="J2277" s="96" t="s">
        <v>1147</v>
      </c>
      <c r="L2277" s="96" t="s">
        <v>1629</v>
      </c>
      <c r="M2277" s="96" t="s">
        <v>1147</v>
      </c>
      <c r="O2277" s="96" t="s">
        <v>1584</v>
      </c>
      <c r="P2277" s="96" t="s">
        <v>1564</v>
      </c>
      <c r="Q2277" s="96" t="s">
        <v>1630</v>
      </c>
      <c r="R2277" s="96" t="s">
        <v>1605</v>
      </c>
      <c r="S2277" s="96" t="s">
        <v>7026</v>
      </c>
      <c r="T2277" s="96" t="s">
        <v>1568</v>
      </c>
    </row>
    <row r="2278" ht="14.25" customHeight="1">
      <c r="A2278" s="96" t="s">
        <v>7027</v>
      </c>
      <c r="B2278" s="96" t="s">
        <v>7028</v>
      </c>
      <c r="C2278" s="96" t="s">
        <v>7029</v>
      </c>
      <c r="D2278" s="96" t="s">
        <v>1350</v>
      </c>
      <c r="E2278" s="96" t="s">
        <v>1561</v>
      </c>
      <c r="F2278" s="96">
        <v>2027.0</v>
      </c>
      <c r="J2278" s="96" t="s">
        <v>1351</v>
      </c>
      <c r="L2278" s="96" t="s">
        <v>41</v>
      </c>
      <c r="M2278" s="96" t="s">
        <v>1351</v>
      </c>
      <c r="N2278" s="96" t="s">
        <v>1740</v>
      </c>
      <c r="O2278" s="96" t="s">
        <v>1797</v>
      </c>
      <c r="P2278" s="96" t="s">
        <v>1564</v>
      </c>
      <c r="Q2278" s="96" t="s">
        <v>1590</v>
      </c>
      <c r="R2278" s="96" t="s">
        <v>1666</v>
      </c>
      <c r="S2278" s="96" t="s">
        <v>7030</v>
      </c>
      <c r="T2278" s="96" t="s">
        <v>1568</v>
      </c>
    </row>
    <row r="2279" ht="14.25" customHeight="1">
      <c r="A2279" s="96" t="s">
        <v>7031</v>
      </c>
      <c r="D2279" s="96" t="s">
        <v>1350</v>
      </c>
      <c r="E2279" s="96" t="s">
        <v>1561</v>
      </c>
      <c r="F2279" s="96">
        <v>2030.0</v>
      </c>
      <c r="G2279" s="96" t="s">
        <v>1350</v>
      </c>
      <c r="H2279" s="96" t="s">
        <v>1561</v>
      </c>
      <c r="I2279" s="96">
        <v>2040.0</v>
      </c>
      <c r="J2279" s="96" t="s">
        <v>1351</v>
      </c>
      <c r="K2279" s="96">
        <v>2040.0</v>
      </c>
      <c r="L2279" s="96" t="s">
        <v>1562</v>
      </c>
      <c r="M2279" s="96" t="s">
        <v>1147</v>
      </c>
      <c r="N2279" s="96" t="s">
        <v>2023</v>
      </c>
      <c r="O2279" s="96" t="s">
        <v>1584</v>
      </c>
      <c r="P2279" s="96" t="s">
        <v>1564</v>
      </c>
      <c r="Q2279" s="96" t="s">
        <v>1580</v>
      </c>
      <c r="R2279" s="96" t="s">
        <v>1586</v>
      </c>
      <c r="S2279" s="96" t="s">
        <v>7032</v>
      </c>
      <c r="T2279" s="96" t="s">
        <v>1568</v>
      </c>
    </row>
    <row r="2280" ht="14.25" customHeight="1">
      <c r="A2280" s="96" t="s">
        <v>7033</v>
      </c>
      <c r="B2280" s="96" t="s">
        <v>7034</v>
      </c>
      <c r="C2280" s="96" t="s">
        <v>7035</v>
      </c>
      <c r="D2280" s="96" t="s">
        <v>1350</v>
      </c>
      <c r="E2280" s="96" t="s">
        <v>1561</v>
      </c>
      <c r="F2280" s="96">
        <v>2030.0</v>
      </c>
      <c r="J2280" s="96" t="s">
        <v>1351</v>
      </c>
      <c r="L2280" s="96" t="s">
        <v>41</v>
      </c>
      <c r="M2280" s="96" t="s">
        <v>1351</v>
      </c>
      <c r="N2280" s="96" t="s">
        <v>1707</v>
      </c>
      <c r="O2280" s="96" t="s">
        <v>2054</v>
      </c>
      <c r="P2280" s="96" t="s">
        <v>1579</v>
      </c>
      <c r="Q2280" s="96" t="s">
        <v>1685</v>
      </c>
      <c r="R2280" s="96" t="s">
        <v>1586</v>
      </c>
      <c r="S2280" s="96" t="s">
        <v>7036</v>
      </c>
      <c r="T2280" s="96" t="s">
        <v>1568</v>
      </c>
    </row>
    <row r="2281" ht="14.25" customHeight="1">
      <c r="A2281" s="96" t="s">
        <v>7037</v>
      </c>
      <c r="B2281" s="96" t="s">
        <v>7038</v>
      </c>
      <c r="C2281" s="96" t="s">
        <v>7039</v>
      </c>
      <c r="D2281" s="96" t="s">
        <v>1350</v>
      </c>
      <c r="E2281" s="96" t="s">
        <v>1561</v>
      </c>
      <c r="F2281" s="96">
        <v>2032.0</v>
      </c>
      <c r="J2281" s="96" t="s">
        <v>1147</v>
      </c>
      <c r="L2281" s="96" t="s">
        <v>41</v>
      </c>
      <c r="M2281" s="96" t="s">
        <v>1351</v>
      </c>
      <c r="N2281" s="96" t="s">
        <v>1621</v>
      </c>
      <c r="O2281" s="96" t="s">
        <v>1578</v>
      </c>
      <c r="P2281" s="96" t="s">
        <v>1579</v>
      </c>
      <c r="Q2281" s="96" t="s">
        <v>1652</v>
      </c>
      <c r="R2281" s="96" t="s">
        <v>1656</v>
      </c>
      <c r="S2281" s="96" t="s">
        <v>7040</v>
      </c>
      <c r="T2281" s="96" t="s">
        <v>1568</v>
      </c>
    </row>
    <row r="2282" ht="14.25" customHeight="1">
      <c r="A2282" s="96" t="s">
        <v>7041</v>
      </c>
      <c r="D2282" s="96" t="s">
        <v>1350</v>
      </c>
      <c r="E2282" s="96" t="s">
        <v>1561</v>
      </c>
      <c r="F2282" s="96">
        <v>2030.0</v>
      </c>
      <c r="G2282" s="96" t="s">
        <v>1350</v>
      </c>
      <c r="H2282" s="96" t="s">
        <v>1561</v>
      </c>
      <c r="I2282" s="96">
        <v>2045.0</v>
      </c>
      <c r="J2282" s="96" t="s">
        <v>1351</v>
      </c>
      <c r="K2282" s="96">
        <v>2045.0</v>
      </c>
      <c r="L2282" s="96" t="s">
        <v>1562</v>
      </c>
      <c r="M2282" s="96" t="s">
        <v>1147</v>
      </c>
      <c r="O2282" s="96" t="s">
        <v>1584</v>
      </c>
      <c r="P2282" s="96" t="s">
        <v>1564</v>
      </c>
      <c r="Q2282" s="96" t="s">
        <v>1804</v>
      </c>
      <c r="R2282" s="96" t="s">
        <v>1637</v>
      </c>
      <c r="S2282" s="96" t="s">
        <v>7042</v>
      </c>
      <c r="T2282" s="96" t="s">
        <v>1568</v>
      </c>
    </row>
    <row r="2283" ht="14.25" customHeight="1">
      <c r="A2283" s="96" t="s">
        <v>7043</v>
      </c>
      <c r="B2283" s="96" t="s">
        <v>7044</v>
      </c>
      <c r="D2283" s="96" t="s">
        <v>1355</v>
      </c>
      <c r="J2283" s="96" t="s">
        <v>1351</v>
      </c>
      <c r="L2283" s="96" t="s">
        <v>41</v>
      </c>
      <c r="M2283" s="96" t="s">
        <v>1147</v>
      </c>
      <c r="O2283" s="96" t="s">
        <v>1797</v>
      </c>
      <c r="P2283" s="96" t="s">
        <v>1564</v>
      </c>
      <c r="Q2283" s="96" t="s">
        <v>1636</v>
      </c>
      <c r="R2283" s="96" t="s">
        <v>1566</v>
      </c>
    </row>
    <row r="2284" ht="14.25" customHeight="1">
      <c r="A2284" s="96" t="s">
        <v>7045</v>
      </c>
      <c r="D2284" s="96" t="s">
        <v>1355</v>
      </c>
      <c r="J2284" s="96" t="s">
        <v>1351</v>
      </c>
      <c r="L2284" s="96" t="s">
        <v>41</v>
      </c>
      <c r="M2284" s="96" t="s">
        <v>1147</v>
      </c>
      <c r="O2284" s="96" t="s">
        <v>1845</v>
      </c>
      <c r="P2284" s="96" t="s">
        <v>1564</v>
      </c>
      <c r="Q2284" s="96" t="s">
        <v>1655</v>
      </c>
      <c r="R2284" s="96" t="s">
        <v>1676</v>
      </c>
    </row>
    <row r="2285" ht="14.25" customHeight="1">
      <c r="A2285" s="96" t="s">
        <v>7046</v>
      </c>
      <c r="D2285" s="96" t="s">
        <v>1372</v>
      </c>
      <c r="J2285" s="96" t="s">
        <v>1147</v>
      </c>
      <c r="L2285" s="96" t="s">
        <v>41</v>
      </c>
      <c r="M2285" s="96" t="s">
        <v>1147</v>
      </c>
      <c r="O2285" s="96" t="s">
        <v>1584</v>
      </c>
      <c r="P2285" s="96" t="s">
        <v>1564</v>
      </c>
      <c r="Q2285" s="96" t="s">
        <v>1639</v>
      </c>
      <c r="R2285" s="96" t="s">
        <v>1619</v>
      </c>
    </row>
    <row r="2286" ht="14.25" customHeight="1">
      <c r="A2286" s="96" t="s">
        <v>7047</v>
      </c>
      <c r="B2286" s="96" t="s">
        <v>7048</v>
      </c>
      <c r="D2286" s="96" t="s">
        <v>1355</v>
      </c>
      <c r="J2286" s="96" t="s">
        <v>1147</v>
      </c>
      <c r="L2286" s="96" t="s">
        <v>41</v>
      </c>
      <c r="M2286" s="96" t="s">
        <v>1351</v>
      </c>
      <c r="N2286" s="96" t="s">
        <v>2321</v>
      </c>
      <c r="O2286" s="96" t="s">
        <v>2952</v>
      </c>
      <c r="P2286" s="96" t="s">
        <v>1564</v>
      </c>
      <c r="Q2286" s="96" t="s">
        <v>1665</v>
      </c>
      <c r="R2286" s="96" t="s">
        <v>2321</v>
      </c>
      <c r="U2286" s="96" t="s">
        <v>1742</v>
      </c>
    </row>
    <row r="2287" ht="14.25" customHeight="1">
      <c r="A2287" s="96" t="s">
        <v>7049</v>
      </c>
      <c r="D2287" s="96" t="s">
        <v>1350</v>
      </c>
      <c r="E2287" s="96" t="s">
        <v>1561</v>
      </c>
      <c r="F2287" s="96">
        <v>2030.0</v>
      </c>
      <c r="J2287" s="96" t="s">
        <v>1147</v>
      </c>
      <c r="L2287" s="96" t="s">
        <v>1562</v>
      </c>
      <c r="M2287" s="96" t="s">
        <v>1147</v>
      </c>
      <c r="O2287" s="96" t="s">
        <v>1614</v>
      </c>
      <c r="P2287" s="96" t="s">
        <v>1609</v>
      </c>
      <c r="Q2287" s="96" t="s">
        <v>1580</v>
      </c>
      <c r="R2287" s="96" t="s">
        <v>1586</v>
      </c>
      <c r="S2287" s="96" t="s">
        <v>7050</v>
      </c>
      <c r="T2287" s="96" t="s">
        <v>1568</v>
      </c>
    </row>
    <row r="2288" ht="14.25" customHeight="1">
      <c r="A2288" s="96" t="s">
        <v>7051</v>
      </c>
      <c r="D2288" s="96" t="s">
        <v>1355</v>
      </c>
      <c r="J2288" s="96" t="s">
        <v>1147</v>
      </c>
      <c r="L2288" s="96" t="s">
        <v>41</v>
      </c>
      <c r="M2288" s="96" t="s">
        <v>1147</v>
      </c>
      <c r="O2288" s="96" t="s">
        <v>7052</v>
      </c>
      <c r="P2288" s="96" t="s">
        <v>1564</v>
      </c>
      <c r="Q2288" s="96" t="s">
        <v>1754</v>
      </c>
      <c r="R2288" s="96" t="s">
        <v>1644</v>
      </c>
    </row>
    <row r="2289" ht="14.25" customHeight="1">
      <c r="A2289" s="96" t="s">
        <v>7053</v>
      </c>
      <c r="D2289" s="96" t="s">
        <v>1350</v>
      </c>
      <c r="E2289" s="96" t="s">
        <v>1561</v>
      </c>
      <c r="F2289" s="96">
        <v>2030.0</v>
      </c>
      <c r="J2289" s="96" t="s">
        <v>1147</v>
      </c>
      <c r="L2289" s="96" t="s">
        <v>1562</v>
      </c>
      <c r="M2289" s="96" t="s">
        <v>1147</v>
      </c>
      <c r="O2289" s="96" t="s">
        <v>1717</v>
      </c>
      <c r="P2289" s="96" t="s">
        <v>1609</v>
      </c>
      <c r="Q2289" s="96" t="s">
        <v>1639</v>
      </c>
      <c r="R2289" s="96" t="s">
        <v>1586</v>
      </c>
      <c r="S2289" s="96" t="s">
        <v>7054</v>
      </c>
      <c r="T2289" s="96" t="s">
        <v>1568</v>
      </c>
    </row>
    <row r="2290" ht="14.25" customHeight="1">
      <c r="A2290" s="96" t="s">
        <v>7055</v>
      </c>
      <c r="B2290" s="96" t="s">
        <v>7056</v>
      </c>
      <c r="C2290" s="96" t="s">
        <v>7057</v>
      </c>
      <c r="D2290" s="96" t="s">
        <v>1350</v>
      </c>
      <c r="E2290" s="96" t="s">
        <v>1561</v>
      </c>
      <c r="F2290" s="96">
        <v>2030.0</v>
      </c>
      <c r="J2290" s="96" t="s">
        <v>1147</v>
      </c>
      <c r="L2290" s="96" t="s">
        <v>41</v>
      </c>
      <c r="M2290" s="96" t="s">
        <v>1147</v>
      </c>
      <c r="O2290" s="96" t="s">
        <v>1684</v>
      </c>
      <c r="P2290" s="96" t="s">
        <v>1564</v>
      </c>
      <c r="Q2290" s="96" t="s">
        <v>2099</v>
      </c>
      <c r="R2290" s="96" t="s">
        <v>2384</v>
      </c>
      <c r="S2290" s="96" t="s">
        <v>7058</v>
      </c>
      <c r="T2290" s="96" t="s">
        <v>1568</v>
      </c>
    </row>
    <row r="2291" ht="14.25" customHeight="1">
      <c r="A2291" s="96" t="s">
        <v>7059</v>
      </c>
      <c r="B2291" s="96" t="s">
        <v>7060</v>
      </c>
      <c r="C2291" s="96" t="s">
        <v>7061</v>
      </c>
      <c r="D2291" s="96" t="s">
        <v>1350</v>
      </c>
      <c r="E2291" s="96" t="s">
        <v>1561</v>
      </c>
      <c r="F2291" s="96">
        <v>2035.0</v>
      </c>
      <c r="J2291" s="96" t="s">
        <v>1147</v>
      </c>
      <c r="L2291" s="96" t="s">
        <v>41</v>
      </c>
      <c r="M2291" s="96" t="s">
        <v>1147</v>
      </c>
      <c r="O2291" s="96" t="s">
        <v>1845</v>
      </c>
      <c r="P2291" s="96" t="s">
        <v>1564</v>
      </c>
      <c r="Q2291" s="96" t="s">
        <v>1665</v>
      </c>
      <c r="R2291" s="96" t="s">
        <v>1623</v>
      </c>
      <c r="S2291" s="96" t="s">
        <v>7062</v>
      </c>
      <c r="T2291" s="96" t="s">
        <v>1568</v>
      </c>
    </row>
    <row r="2292" ht="14.25" customHeight="1">
      <c r="A2292" s="96" t="s">
        <v>7063</v>
      </c>
      <c r="D2292" s="96" t="s">
        <v>1350</v>
      </c>
      <c r="E2292" s="96" t="s">
        <v>1561</v>
      </c>
      <c r="F2292" s="96">
        <v>2030.0</v>
      </c>
      <c r="G2292" s="96" t="s">
        <v>1350</v>
      </c>
      <c r="H2292" s="96" t="s">
        <v>1561</v>
      </c>
      <c r="I2292" s="96">
        <v>2040.0</v>
      </c>
      <c r="J2292" s="96" t="s">
        <v>1351</v>
      </c>
      <c r="K2292" s="96">
        <v>2040.0</v>
      </c>
      <c r="L2292" s="96" t="s">
        <v>1562</v>
      </c>
      <c r="M2292" s="96" t="s">
        <v>1147</v>
      </c>
      <c r="O2292" s="96" t="s">
        <v>1845</v>
      </c>
      <c r="P2292" s="96" t="s">
        <v>1564</v>
      </c>
      <c r="Q2292" s="96" t="s">
        <v>1665</v>
      </c>
      <c r="R2292" s="96" t="s">
        <v>1676</v>
      </c>
      <c r="S2292" s="96" t="s">
        <v>7064</v>
      </c>
      <c r="T2292" s="96" t="s">
        <v>1568</v>
      </c>
    </row>
    <row r="2293" ht="14.25" customHeight="1">
      <c r="A2293" s="96" t="s">
        <v>7065</v>
      </c>
      <c r="D2293" s="96" t="s">
        <v>1350</v>
      </c>
      <c r="E2293" s="96" t="s">
        <v>1561</v>
      </c>
      <c r="F2293" s="96">
        <v>2030.0</v>
      </c>
      <c r="J2293" s="96" t="s">
        <v>1147</v>
      </c>
      <c r="L2293" s="96" t="s">
        <v>1562</v>
      </c>
      <c r="M2293" s="96" t="s">
        <v>1147</v>
      </c>
      <c r="O2293" s="96" t="s">
        <v>1620</v>
      </c>
      <c r="P2293" s="96" t="s">
        <v>1564</v>
      </c>
      <c r="Q2293" s="96" t="s">
        <v>1580</v>
      </c>
      <c r="R2293" s="96" t="s">
        <v>1697</v>
      </c>
      <c r="S2293" s="96" t="s">
        <v>7066</v>
      </c>
      <c r="T2293" s="96" t="s">
        <v>1568</v>
      </c>
    </row>
    <row r="2294" ht="14.25" customHeight="1">
      <c r="A2294" s="96" t="s">
        <v>7067</v>
      </c>
      <c r="D2294" s="96" t="s">
        <v>1350</v>
      </c>
      <c r="E2294" s="96" t="s">
        <v>1561</v>
      </c>
      <c r="F2294" s="96">
        <v>2030.0</v>
      </c>
      <c r="J2294" s="96" t="s">
        <v>1147</v>
      </c>
      <c r="L2294" s="96" t="s">
        <v>1562</v>
      </c>
      <c r="M2294" s="96" t="s">
        <v>1147</v>
      </c>
      <c r="O2294" s="96" t="s">
        <v>1584</v>
      </c>
      <c r="P2294" s="96" t="s">
        <v>1564</v>
      </c>
      <c r="Q2294" s="96" t="s">
        <v>2015</v>
      </c>
      <c r="R2294" s="96" t="s">
        <v>1699</v>
      </c>
      <c r="S2294" s="96" t="s">
        <v>7068</v>
      </c>
      <c r="T2294" s="96" t="s">
        <v>1568</v>
      </c>
    </row>
    <row r="2295" ht="14.25" customHeight="1">
      <c r="A2295" s="96" t="s">
        <v>7069</v>
      </c>
      <c r="B2295" s="96" t="s">
        <v>7070</v>
      </c>
      <c r="C2295" s="96" t="s">
        <v>7071</v>
      </c>
      <c r="D2295" s="96" t="s">
        <v>1355</v>
      </c>
      <c r="J2295" s="96" t="s">
        <v>1351</v>
      </c>
      <c r="L2295" s="96" t="s">
        <v>41</v>
      </c>
      <c r="M2295" s="96" t="s">
        <v>1351</v>
      </c>
      <c r="N2295" s="96" t="s">
        <v>1574</v>
      </c>
      <c r="O2295" s="96" t="s">
        <v>1584</v>
      </c>
      <c r="P2295" s="96" t="s">
        <v>1564</v>
      </c>
      <c r="Q2295" s="96" t="s">
        <v>1610</v>
      </c>
      <c r="R2295" s="96" t="s">
        <v>1574</v>
      </c>
    </row>
    <row r="2296" ht="14.25" customHeight="1">
      <c r="A2296" s="96" t="s">
        <v>7072</v>
      </c>
      <c r="D2296" s="96" t="s">
        <v>1355</v>
      </c>
      <c r="J2296" s="96" t="s">
        <v>1351</v>
      </c>
      <c r="L2296" s="96" t="s">
        <v>41</v>
      </c>
      <c r="M2296" s="96" t="s">
        <v>1351</v>
      </c>
      <c r="N2296" s="96" t="s">
        <v>1623</v>
      </c>
      <c r="O2296" s="96" t="s">
        <v>1797</v>
      </c>
      <c r="P2296" s="96" t="s">
        <v>1564</v>
      </c>
      <c r="Q2296" s="96" t="s">
        <v>1756</v>
      </c>
      <c r="R2296" s="96" t="s">
        <v>1623</v>
      </c>
    </row>
    <row r="2297" ht="14.25" customHeight="1">
      <c r="A2297" s="96" t="s">
        <v>7073</v>
      </c>
      <c r="D2297" s="96" t="s">
        <v>1350</v>
      </c>
      <c r="E2297" s="96" t="s">
        <v>1561</v>
      </c>
      <c r="F2297" s="96">
        <v>2030.0</v>
      </c>
      <c r="J2297" s="96" t="s">
        <v>1147</v>
      </c>
      <c r="L2297" s="96" t="s">
        <v>1562</v>
      </c>
      <c r="M2297" s="96" t="s">
        <v>1147</v>
      </c>
      <c r="O2297" s="96" t="s">
        <v>1717</v>
      </c>
      <c r="P2297" s="96" t="s">
        <v>1609</v>
      </c>
      <c r="Q2297" s="96" t="s">
        <v>2223</v>
      </c>
      <c r="R2297" s="96" t="s">
        <v>1589</v>
      </c>
      <c r="S2297" s="96" t="s">
        <v>7074</v>
      </c>
      <c r="T2297" s="96" t="s">
        <v>1568</v>
      </c>
    </row>
    <row r="2298" ht="14.25" customHeight="1">
      <c r="A2298" s="96" t="s">
        <v>7075</v>
      </c>
      <c r="D2298" s="96" t="s">
        <v>1350</v>
      </c>
      <c r="E2298" s="96" t="s">
        <v>1570</v>
      </c>
      <c r="F2298" s="96">
        <v>2030.0</v>
      </c>
      <c r="J2298" s="96" t="s">
        <v>1147</v>
      </c>
      <c r="L2298" s="96" t="s">
        <v>1562</v>
      </c>
      <c r="M2298" s="96" t="s">
        <v>1147</v>
      </c>
      <c r="O2298" s="96" t="s">
        <v>2526</v>
      </c>
      <c r="P2298" s="96" t="s">
        <v>1564</v>
      </c>
      <c r="Q2298" s="96" t="s">
        <v>1665</v>
      </c>
      <c r="R2298" s="96" t="s">
        <v>1574</v>
      </c>
      <c r="S2298" s="96" t="s">
        <v>7076</v>
      </c>
      <c r="T2298" s="96" t="s">
        <v>1576</v>
      </c>
    </row>
    <row r="2299" ht="14.25" customHeight="1">
      <c r="A2299" s="96" t="s">
        <v>7077</v>
      </c>
      <c r="B2299" s="96" t="s">
        <v>7078</v>
      </c>
      <c r="C2299" s="96" t="s">
        <v>7079</v>
      </c>
      <c r="D2299" s="96" t="s">
        <v>1350</v>
      </c>
      <c r="E2299" s="96" t="s">
        <v>1561</v>
      </c>
      <c r="F2299" s="96">
        <v>2030.0</v>
      </c>
      <c r="G2299" s="96" t="s">
        <v>1350</v>
      </c>
      <c r="H2299" s="96" t="s">
        <v>1561</v>
      </c>
      <c r="I2299" s="96">
        <v>2040.0</v>
      </c>
      <c r="J2299" s="96" t="s">
        <v>1351</v>
      </c>
      <c r="K2299" s="96">
        <v>2040.0</v>
      </c>
      <c r="L2299" s="96" t="s">
        <v>41</v>
      </c>
      <c r="M2299" s="96" t="s">
        <v>1351</v>
      </c>
      <c r="N2299" s="96" t="s">
        <v>1890</v>
      </c>
      <c r="O2299" s="96" t="s">
        <v>1684</v>
      </c>
      <c r="P2299" s="96" t="s">
        <v>1564</v>
      </c>
      <c r="Q2299" s="96" t="s">
        <v>1665</v>
      </c>
      <c r="R2299" s="96" t="s">
        <v>1597</v>
      </c>
      <c r="S2299" s="96" t="s">
        <v>7080</v>
      </c>
      <c r="T2299" s="96" t="s">
        <v>1568</v>
      </c>
    </row>
    <row r="2300" ht="14.25" customHeight="1">
      <c r="A2300" s="96" t="s">
        <v>7081</v>
      </c>
      <c r="D2300" s="96" t="s">
        <v>1350</v>
      </c>
      <c r="E2300" s="96" t="s">
        <v>1561</v>
      </c>
      <c r="F2300" s="96">
        <v>2030.0</v>
      </c>
      <c r="J2300" s="96" t="s">
        <v>1147</v>
      </c>
      <c r="L2300" s="96" t="s">
        <v>1562</v>
      </c>
      <c r="M2300" s="96" t="s">
        <v>1147</v>
      </c>
      <c r="O2300" s="96" t="s">
        <v>1893</v>
      </c>
      <c r="P2300" s="96" t="s">
        <v>1603</v>
      </c>
      <c r="Q2300" s="96" t="s">
        <v>1580</v>
      </c>
      <c r="R2300" s="96" t="s">
        <v>1666</v>
      </c>
      <c r="S2300" s="96" t="s">
        <v>7082</v>
      </c>
      <c r="T2300" s="96" t="s">
        <v>1568</v>
      </c>
    </row>
    <row r="2301" ht="14.25" customHeight="1">
      <c r="A2301" s="96" t="s">
        <v>7083</v>
      </c>
      <c r="B2301" s="96" t="s">
        <v>7084</v>
      </c>
      <c r="D2301" s="96" t="s">
        <v>1355</v>
      </c>
      <c r="J2301" s="96" t="s">
        <v>1147</v>
      </c>
      <c r="L2301" s="96" t="s">
        <v>41</v>
      </c>
      <c r="M2301" s="96" t="s">
        <v>1147</v>
      </c>
      <c r="O2301" s="96" t="s">
        <v>1669</v>
      </c>
      <c r="P2301" s="96" t="s">
        <v>1564</v>
      </c>
      <c r="Q2301" s="96" t="s">
        <v>1665</v>
      </c>
      <c r="R2301" s="96" t="s">
        <v>1673</v>
      </c>
    </row>
    <row r="2302" ht="14.25" customHeight="1">
      <c r="A2302" s="96" t="s">
        <v>7085</v>
      </c>
      <c r="D2302" s="96" t="s">
        <v>1350</v>
      </c>
      <c r="E2302" s="96" t="s">
        <v>1561</v>
      </c>
      <c r="F2302" s="96">
        <v>2030.0</v>
      </c>
      <c r="J2302" s="96" t="s">
        <v>1147</v>
      </c>
      <c r="L2302" s="96" t="s">
        <v>1562</v>
      </c>
      <c r="M2302" s="96" t="s">
        <v>1147</v>
      </c>
      <c r="O2302" s="96" t="s">
        <v>1584</v>
      </c>
      <c r="P2302" s="96" t="s">
        <v>1564</v>
      </c>
      <c r="Q2302" s="96" t="s">
        <v>1580</v>
      </c>
      <c r="R2302" s="96" t="s">
        <v>1971</v>
      </c>
      <c r="S2302" s="96" t="s">
        <v>7086</v>
      </c>
      <c r="T2302" s="96" t="s">
        <v>1568</v>
      </c>
    </row>
    <row r="2303" ht="14.25" customHeight="1">
      <c r="A2303" s="96" t="s">
        <v>7087</v>
      </c>
      <c r="D2303" s="96" t="s">
        <v>1350</v>
      </c>
      <c r="E2303" s="96" t="s">
        <v>1561</v>
      </c>
      <c r="J2303" s="96" t="s">
        <v>1147</v>
      </c>
      <c r="L2303" s="96" t="s">
        <v>1562</v>
      </c>
      <c r="M2303" s="96" t="s">
        <v>1147</v>
      </c>
      <c r="O2303" s="96" t="s">
        <v>1717</v>
      </c>
      <c r="P2303" s="96" t="s">
        <v>1609</v>
      </c>
      <c r="Q2303" s="96" t="s">
        <v>1580</v>
      </c>
      <c r="R2303" s="96" t="s">
        <v>1757</v>
      </c>
      <c r="S2303" s="96" t="s">
        <v>7088</v>
      </c>
      <c r="T2303" s="96" t="s">
        <v>1568</v>
      </c>
    </row>
    <row r="2304" ht="14.25" customHeight="1">
      <c r="A2304" s="96" t="s">
        <v>7089</v>
      </c>
      <c r="B2304" s="96" t="s">
        <v>7090</v>
      </c>
      <c r="D2304" s="96" t="s">
        <v>1350</v>
      </c>
      <c r="E2304" s="96" t="s">
        <v>1561</v>
      </c>
      <c r="F2304" s="96">
        <v>2030.0</v>
      </c>
      <c r="J2304" s="96" t="s">
        <v>1147</v>
      </c>
      <c r="L2304" s="96" t="s">
        <v>1562</v>
      </c>
      <c r="M2304" s="96" t="s">
        <v>1147</v>
      </c>
      <c r="O2304" s="96" t="s">
        <v>1578</v>
      </c>
      <c r="P2304" s="96" t="s">
        <v>1579</v>
      </c>
      <c r="Q2304" s="96" t="s">
        <v>1756</v>
      </c>
      <c r="R2304" s="96" t="s">
        <v>1581</v>
      </c>
      <c r="S2304" s="96" t="s">
        <v>7091</v>
      </c>
      <c r="T2304" s="96" t="s">
        <v>1568</v>
      </c>
    </row>
    <row r="2305" ht="14.25" customHeight="1">
      <c r="A2305" s="96" t="s">
        <v>7092</v>
      </c>
      <c r="D2305" s="96" t="s">
        <v>1355</v>
      </c>
      <c r="J2305" s="96" t="s">
        <v>1147</v>
      </c>
      <c r="L2305" s="96" t="s">
        <v>41</v>
      </c>
      <c r="M2305" s="96" t="s">
        <v>1147</v>
      </c>
      <c r="O2305" s="96" t="s">
        <v>1717</v>
      </c>
      <c r="P2305" s="96" t="s">
        <v>1609</v>
      </c>
      <c r="Q2305" s="96" t="s">
        <v>1756</v>
      </c>
      <c r="R2305" s="96" t="s">
        <v>1676</v>
      </c>
    </row>
    <row r="2306" ht="14.25" customHeight="1">
      <c r="A2306" s="96" t="s">
        <v>7093</v>
      </c>
      <c r="C2306" s="96" t="s">
        <v>7094</v>
      </c>
      <c r="D2306" s="96" t="s">
        <v>1350</v>
      </c>
      <c r="E2306" s="96" t="s">
        <v>1561</v>
      </c>
      <c r="F2306" s="96">
        <v>2030.0</v>
      </c>
      <c r="J2306" s="96" t="s">
        <v>1147</v>
      </c>
      <c r="L2306" s="96" t="s">
        <v>1562</v>
      </c>
      <c r="M2306" s="96" t="s">
        <v>1147</v>
      </c>
      <c r="O2306" s="96" t="s">
        <v>1672</v>
      </c>
      <c r="P2306" s="96" t="s">
        <v>1564</v>
      </c>
      <c r="Q2306" s="96" t="s">
        <v>1610</v>
      </c>
      <c r="R2306" s="96" t="s">
        <v>1846</v>
      </c>
      <c r="S2306" s="96" t="s">
        <v>7095</v>
      </c>
      <c r="T2306" s="96" t="s">
        <v>1568</v>
      </c>
    </row>
    <row r="2307" ht="14.25" customHeight="1">
      <c r="A2307" s="96" t="s">
        <v>7096</v>
      </c>
      <c r="D2307" s="96" t="s">
        <v>1350</v>
      </c>
      <c r="E2307" s="96" t="s">
        <v>1561</v>
      </c>
      <c r="F2307" s="96">
        <v>2030.0</v>
      </c>
      <c r="G2307" s="96" t="s">
        <v>1350</v>
      </c>
      <c r="H2307" s="96" t="s">
        <v>1561</v>
      </c>
      <c r="I2307" s="96">
        <v>2050.0</v>
      </c>
      <c r="J2307" s="96" t="s">
        <v>1351</v>
      </c>
      <c r="K2307" s="96">
        <v>2050.0</v>
      </c>
      <c r="L2307" s="96" t="s">
        <v>1562</v>
      </c>
      <c r="M2307" s="96" t="s">
        <v>1351</v>
      </c>
      <c r="N2307" s="96" t="s">
        <v>1656</v>
      </c>
      <c r="O2307" s="96" t="s">
        <v>1703</v>
      </c>
      <c r="P2307" s="96" t="s">
        <v>1564</v>
      </c>
      <c r="Q2307" s="96" t="s">
        <v>1639</v>
      </c>
      <c r="R2307" s="96" t="s">
        <v>1656</v>
      </c>
      <c r="S2307" s="96" t="s">
        <v>7097</v>
      </c>
      <c r="T2307" s="96" t="s">
        <v>1568</v>
      </c>
    </row>
    <row r="2308" ht="14.25" customHeight="1">
      <c r="A2308" s="96" t="s">
        <v>7098</v>
      </c>
      <c r="B2308" s="96" t="s">
        <v>7099</v>
      </c>
      <c r="C2308" s="96" t="s">
        <v>7100</v>
      </c>
      <c r="D2308" s="96" t="s">
        <v>1355</v>
      </c>
      <c r="J2308" s="96" t="s">
        <v>1147</v>
      </c>
      <c r="L2308" s="96" t="s">
        <v>41</v>
      </c>
      <c r="M2308" s="96" t="s">
        <v>1147</v>
      </c>
      <c r="O2308" s="96" t="s">
        <v>1672</v>
      </c>
      <c r="P2308" s="96" t="s">
        <v>1564</v>
      </c>
      <c r="Q2308" s="96" t="s">
        <v>1639</v>
      </c>
      <c r="R2308" s="96" t="s">
        <v>1566</v>
      </c>
    </row>
    <row r="2309" ht="14.25" customHeight="1">
      <c r="A2309" s="96" t="s">
        <v>7101</v>
      </c>
      <c r="D2309" s="96" t="s">
        <v>1350</v>
      </c>
      <c r="E2309" s="96" t="s">
        <v>1561</v>
      </c>
      <c r="F2309" s="96">
        <v>2030.0</v>
      </c>
      <c r="J2309" s="96" t="s">
        <v>1147</v>
      </c>
      <c r="L2309" s="96" t="s">
        <v>1562</v>
      </c>
      <c r="M2309" s="96" t="s">
        <v>1147</v>
      </c>
      <c r="O2309" s="96" t="s">
        <v>1717</v>
      </c>
      <c r="P2309" s="96" t="s">
        <v>1609</v>
      </c>
      <c r="Q2309" s="96" t="s">
        <v>1639</v>
      </c>
      <c r="R2309" s="96" t="s">
        <v>1648</v>
      </c>
      <c r="S2309" s="96" t="s">
        <v>7102</v>
      </c>
      <c r="T2309" s="96" t="s">
        <v>1568</v>
      </c>
    </row>
    <row r="2310" ht="14.25" customHeight="1">
      <c r="A2310" s="96" t="s">
        <v>7103</v>
      </c>
      <c r="D2310" s="96" t="s">
        <v>1350</v>
      </c>
      <c r="E2310" s="96" t="s">
        <v>1561</v>
      </c>
      <c r="F2310" s="96">
        <v>2030.0</v>
      </c>
      <c r="J2310" s="96" t="s">
        <v>1147</v>
      </c>
      <c r="L2310" s="96" t="s">
        <v>1562</v>
      </c>
      <c r="M2310" s="96" t="s">
        <v>1147</v>
      </c>
      <c r="O2310" s="96" t="s">
        <v>3021</v>
      </c>
      <c r="P2310" s="96" t="s">
        <v>1564</v>
      </c>
      <c r="Q2310" s="96" t="s">
        <v>1665</v>
      </c>
      <c r="R2310" s="96" t="s">
        <v>1566</v>
      </c>
      <c r="S2310" s="96" t="s">
        <v>7104</v>
      </c>
      <c r="T2310" s="96" t="s">
        <v>1568</v>
      </c>
    </row>
    <row r="2311" ht="14.25" customHeight="1">
      <c r="A2311" s="96" t="s">
        <v>7105</v>
      </c>
      <c r="D2311" s="96" t="s">
        <v>1355</v>
      </c>
      <c r="J2311" s="96" t="s">
        <v>1351</v>
      </c>
      <c r="L2311" s="96" t="s">
        <v>41</v>
      </c>
      <c r="M2311" s="96" t="s">
        <v>1147</v>
      </c>
      <c r="O2311" s="96" t="s">
        <v>1684</v>
      </c>
      <c r="P2311" s="96" t="s">
        <v>1564</v>
      </c>
      <c r="Q2311" s="96" t="s">
        <v>1639</v>
      </c>
      <c r="R2311" s="96" t="s">
        <v>1637</v>
      </c>
    </row>
    <row r="2312" ht="14.25" customHeight="1">
      <c r="A2312" s="96" t="s">
        <v>7106</v>
      </c>
      <c r="D2312" s="96" t="s">
        <v>1350</v>
      </c>
      <c r="E2312" s="96" t="s">
        <v>1561</v>
      </c>
      <c r="F2312" s="96">
        <v>2030.0</v>
      </c>
      <c r="J2312" s="96" t="s">
        <v>1147</v>
      </c>
      <c r="L2312" s="96" t="s">
        <v>1562</v>
      </c>
      <c r="M2312" s="96" t="s">
        <v>1147</v>
      </c>
      <c r="O2312" s="96" t="s">
        <v>1741</v>
      </c>
      <c r="P2312" s="96" t="s">
        <v>1564</v>
      </c>
      <c r="Q2312" s="96" t="s">
        <v>1756</v>
      </c>
      <c r="R2312" s="96" t="s">
        <v>1623</v>
      </c>
      <c r="S2312" s="96" t="s">
        <v>7107</v>
      </c>
      <c r="T2312" s="96" t="s">
        <v>1568</v>
      </c>
    </row>
    <row r="2313" ht="14.25" customHeight="1">
      <c r="A2313" s="96" t="s">
        <v>7108</v>
      </c>
      <c r="C2313" s="96" t="s">
        <v>7109</v>
      </c>
      <c r="D2313" s="96" t="s">
        <v>1355</v>
      </c>
      <c r="J2313" s="96" t="s">
        <v>1351</v>
      </c>
      <c r="L2313" s="96" t="s">
        <v>41</v>
      </c>
      <c r="M2313" s="96" t="s">
        <v>1147</v>
      </c>
      <c r="O2313" s="96" t="s">
        <v>1713</v>
      </c>
      <c r="P2313" s="96" t="s">
        <v>1564</v>
      </c>
      <c r="Q2313" s="96" t="s">
        <v>1756</v>
      </c>
      <c r="R2313" s="96" t="s">
        <v>1644</v>
      </c>
    </row>
    <row r="2314" ht="14.25" customHeight="1">
      <c r="A2314" s="96" t="s">
        <v>7110</v>
      </c>
      <c r="D2314" s="96" t="s">
        <v>1355</v>
      </c>
      <c r="J2314" s="96" t="s">
        <v>1351</v>
      </c>
      <c r="L2314" s="96" t="s">
        <v>41</v>
      </c>
      <c r="M2314" s="96" t="s">
        <v>1351</v>
      </c>
      <c r="N2314" s="96" t="s">
        <v>1971</v>
      </c>
      <c r="O2314" s="96" t="s">
        <v>1845</v>
      </c>
      <c r="P2314" s="96" t="s">
        <v>1564</v>
      </c>
      <c r="Q2314" s="96" t="s">
        <v>1573</v>
      </c>
      <c r="R2314" s="96" t="s">
        <v>1971</v>
      </c>
    </row>
    <row r="2315" ht="14.25" customHeight="1">
      <c r="A2315" s="96" t="s">
        <v>7111</v>
      </c>
      <c r="B2315" s="96" t="s">
        <v>7112</v>
      </c>
      <c r="C2315" s="96" t="s">
        <v>7113</v>
      </c>
      <c r="D2315" s="96" t="s">
        <v>1350</v>
      </c>
      <c r="E2315" s="96" t="s">
        <v>1570</v>
      </c>
      <c r="F2315" s="96">
        <v>2030.0</v>
      </c>
      <c r="J2315" s="96" t="s">
        <v>1351</v>
      </c>
      <c r="L2315" s="96" t="s">
        <v>41</v>
      </c>
      <c r="M2315" s="96" t="s">
        <v>1351</v>
      </c>
      <c r="N2315" s="96" t="s">
        <v>1697</v>
      </c>
      <c r="O2315" s="96" t="s">
        <v>1703</v>
      </c>
      <c r="P2315" s="96" t="s">
        <v>1564</v>
      </c>
      <c r="Q2315" s="96" t="s">
        <v>1665</v>
      </c>
      <c r="R2315" s="96" t="s">
        <v>1623</v>
      </c>
      <c r="S2315" s="96" t="s">
        <v>7114</v>
      </c>
      <c r="T2315" s="96" t="s">
        <v>1576</v>
      </c>
    </row>
    <row r="2316" ht="14.25" customHeight="1">
      <c r="A2316" s="96" t="s">
        <v>7115</v>
      </c>
      <c r="C2316" s="96" t="s">
        <v>7116</v>
      </c>
      <c r="D2316" s="96" t="s">
        <v>1355</v>
      </c>
      <c r="J2316" s="96" t="s">
        <v>1147</v>
      </c>
      <c r="L2316" s="96" t="s">
        <v>41</v>
      </c>
      <c r="M2316" s="96" t="s">
        <v>1147</v>
      </c>
      <c r="O2316" s="96" t="s">
        <v>1684</v>
      </c>
      <c r="P2316" s="96" t="s">
        <v>1564</v>
      </c>
      <c r="Q2316" s="96" t="s">
        <v>1610</v>
      </c>
      <c r="R2316" s="96" t="s">
        <v>1699</v>
      </c>
    </row>
    <row r="2317" ht="14.25" customHeight="1">
      <c r="A2317" s="96" t="s">
        <v>7117</v>
      </c>
      <c r="D2317" s="96" t="s">
        <v>1350</v>
      </c>
      <c r="E2317" s="96" t="s">
        <v>1561</v>
      </c>
      <c r="F2317" s="96">
        <v>2030.0</v>
      </c>
      <c r="J2317" s="96" t="s">
        <v>1147</v>
      </c>
      <c r="L2317" s="96" t="s">
        <v>1562</v>
      </c>
      <c r="M2317" s="96" t="s">
        <v>1147</v>
      </c>
      <c r="O2317" s="96" t="s">
        <v>1620</v>
      </c>
      <c r="P2317" s="96" t="s">
        <v>1564</v>
      </c>
      <c r="Q2317" s="96" t="s">
        <v>1610</v>
      </c>
      <c r="R2317" s="96" t="s">
        <v>1676</v>
      </c>
      <c r="S2317" s="96" t="s">
        <v>7118</v>
      </c>
      <c r="T2317" s="96" t="s">
        <v>1568</v>
      </c>
    </row>
    <row r="2318" ht="14.25" customHeight="1">
      <c r="A2318" s="96" t="s">
        <v>7119</v>
      </c>
      <c r="B2318" s="96" t="s">
        <v>7120</v>
      </c>
      <c r="D2318" s="96" t="s">
        <v>1355</v>
      </c>
      <c r="J2318" s="96" t="s">
        <v>1351</v>
      </c>
      <c r="L2318" s="96" t="s">
        <v>41</v>
      </c>
      <c r="M2318" s="96" t="s">
        <v>1147</v>
      </c>
      <c r="O2318" s="96" t="s">
        <v>3417</v>
      </c>
      <c r="P2318" s="96" t="s">
        <v>1572</v>
      </c>
      <c r="Q2318" s="96" t="s">
        <v>1820</v>
      </c>
      <c r="R2318" s="96" t="s">
        <v>1637</v>
      </c>
    </row>
    <row r="2319" ht="14.25" customHeight="1">
      <c r="A2319" s="96" t="s">
        <v>7121</v>
      </c>
      <c r="D2319" s="96" t="s">
        <v>1355</v>
      </c>
      <c r="J2319" s="96" t="s">
        <v>1147</v>
      </c>
      <c r="L2319" s="96" t="s">
        <v>41</v>
      </c>
      <c r="M2319" s="96" t="s">
        <v>1147</v>
      </c>
      <c r="O2319" s="96" t="s">
        <v>1857</v>
      </c>
      <c r="P2319" s="96" t="s">
        <v>1609</v>
      </c>
      <c r="Q2319" s="96" t="s">
        <v>1800</v>
      </c>
      <c r="R2319" s="96" t="s">
        <v>1637</v>
      </c>
    </row>
    <row r="2320" ht="14.25" customHeight="1">
      <c r="A2320" s="96" t="s">
        <v>7122</v>
      </c>
      <c r="C2320" s="96" t="s">
        <v>7123</v>
      </c>
      <c r="D2320" s="96" t="s">
        <v>1350</v>
      </c>
      <c r="E2320" s="96" t="s">
        <v>1561</v>
      </c>
      <c r="F2320" s="96" t="s">
        <v>2176</v>
      </c>
      <c r="G2320" s="96" t="s">
        <v>1350</v>
      </c>
      <c r="H2320" s="96" t="s">
        <v>1561</v>
      </c>
      <c r="I2320" s="96" t="s">
        <v>7124</v>
      </c>
      <c r="J2320" s="96" t="s">
        <v>1351</v>
      </c>
      <c r="K2320" s="96" t="s">
        <v>7124</v>
      </c>
      <c r="L2320" s="96" t="s">
        <v>41</v>
      </c>
      <c r="M2320" s="96" t="s">
        <v>1351</v>
      </c>
      <c r="N2320" s="96" t="s">
        <v>2098</v>
      </c>
      <c r="O2320" s="96" t="s">
        <v>1845</v>
      </c>
      <c r="P2320" s="96" t="s">
        <v>1564</v>
      </c>
      <c r="Q2320" s="96" t="s">
        <v>1756</v>
      </c>
      <c r="R2320" s="96" t="s">
        <v>1566</v>
      </c>
      <c r="S2320" s="96" t="s">
        <v>7125</v>
      </c>
      <c r="T2320" s="96" t="s">
        <v>1568</v>
      </c>
    </row>
    <row r="2321" ht="14.25" customHeight="1">
      <c r="A2321" s="96" t="s">
        <v>7126</v>
      </c>
      <c r="B2321" s="96" t="s">
        <v>7127</v>
      </c>
      <c r="C2321" s="96" t="s">
        <v>7128</v>
      </c>
      <c r="D2321" s="96" t="s">
        <v>1355</v>
      </c>
      <c r="J2321" s="96" t="s">
        <v>1351</v>
      </c>
      <c r="L2321" s="96" t="s">
        <v>41</v>
      </c>
      <c r="M2321" s="96" t="s">
        <v>1351</v>
      </c>
      <c r="N2321" s="96" t="s">
        <v>1666</v>
      </c>
      <c r="O2321" s="96" t="s">
        <v>1584</v>
      </c>
      <c r="P2321" s="96" t="s">
        <v>1564</v>
      </c>
      <c r="Q2321" s="96" t="s">
        <v>2223</v>
      </c>
      <c r="R2321" s="96" t="s">
        <v>1666</v>
      </c>
    </row>
    <row r="2322" ht="14.25" customHeight="1">
      <c r="A2322" s="96" t="s">
        <v>7129</v>
      </c>
      <c r="D2322" s="96" t="s">
        <v>1350</v>
      </c>
      <c r="E2322" s="96" t="s">
        <v>1561</v>
      </c>
      <c r="F2322" s="96">
        <v>2030.0</v>
      </c>
      <c r="J2322" s="96" t="s">
        <v>1147</v>
      </c>
      <c r="L2322" s="96" t="s">
        <v>41</v>
      </c>
      <c r="M2322" s="96" t="s">
        <v>1147</v>
      </c>
      <c r="O2322" s="96" t="s">
        <v>1563</v>
      </c>
      <c r="P2322" s="96" t="s">
        <v>1564</v>
      </c>
      <c r="Q2322" s="96" t="s">
        <v>1573</v>
      </c>
      <c r="R2322" s="96" t="s">
        <v>1637</v>
      </c>
      <c r="S2322" s="96" t="s">
        <v>7130</v>
      </c>
      <c r="T2322" s="96" t="s">
        <v>1568</v>
      </c>
    </row>
    <row r="2323" ht="14.25" customHeight="1">
      <c r="A2323" s="96" t="s">
        <v>7131</v>
      </c>
      <c r="C2323" s="96" t="s">
        <v>7132</v>
      </c>
      <c r="D2323" s="96" t="s">
        <v>1355</v>
      </c>
      <c r="J2323" s="96" t="s">
        <v>1351</v>
      </c>
      <c r="L2323" s="96" t="s">
        <v>41</v>
      </c>
      <c r="M2323" s="96" t="s">
        <v>1351</v>
      </c>
      <c r="N2323" s="96" t="s">
        <v>1707</v>
      </c>
      <c r="O2323" s="96" t="s">
        <v>2126</v>
      </c>
      <c r="P2323" s="96" t="s">
        <v>1728</v>
      </c>
      <c r="Q2323" s="96" t="s">
        <v>1573</v>
      </c>
      <c r="R2323" s="96" t="s">
        <v>1707</v>
      </c>
    </row>
    <row r="2324" ht="14.25" customHeight="1">
      <c r="A2324" s="96" t="s">
        <v>7133</v>
      </c>
      <c r="D2324" s="96" t="s">
        <v>1350</v>
      </c>
      <c r="E2324" s="96" t="s">
        <v>1561</v>
      </c>
      <c r="F2324" s="96">
        <v>2030.0</v>
      </c>
      <c r="J2324" s="96" t="s">
        <v>1147</v>
      </c>
      <c r="L2324" s="96" t="s">
        <v>1562</v>
      </c>
      <c r="M2324" s="96" t="s">
        <v>1147</v>
      </c>
      <c r="O2324" s="96" t="s">
        <v>1584</v>
      </c>
      <c r="P2324" s="96" t="s">
        <v>1564</v>
      </c>
      <c r="Q2324" s="96" t="s">
        <v>1580</v>
      </c>
      <c r="R2324" s="96" t="s">
        <v>1644</v>
      </c>
      <c r="S2324" s="96" t="s">
        <v>7134</v>
      </c>
      <c r="T2324" s="96" t="s">
        <v>1568</v>
      </c>
    </row>
    <row r="2325" ht="14.25" customHeight="1">
      <c r="A2325" s="96" t="s">
        <v>7135</v>
      </c>
      <c r="D2325" s="96" t="s">
        <v>1355</v>
      </c>
      <c r="J2325" s="96" t="s">
        <v>1351</v>
      </c>
      <c r="L2325" s="96" t="s">
        <v>41</v>
      </c>
      <c r="M2325" s="96" t="s">
        <v>1147</v>
      </c>
      <c r="O2325" s="96" t="s">
        <v>1741</v>
      </c>
      <c r="P2325" s="96" t="s">
        <v>1564</v>
      </c>
      <c r="Q2325" s="96" t="s">
        <v>1754</v>
      </c>
      <c r="R2325" s="96" t="s">
        <v>1699</v>
      </c>
    </row>
    <row r="2326" ht="14.25" customHeight="1">
      <c r="A2326" s="96" t="s">
        <v>7136</v>
      </c>
      <c r="D2326" s="96" t="s">
        <v>1355</v>
      </c>
      <c r="J2326" s="96" t="s">
        <v>1351</v>
      </c>
      <c r="L2326" s="96" t="s">
        <v>41</v>
      </c>
      <c r="M2326" s="96" t="s">
        <v>1351</v>
      </c>
      <c r="N2326" s="96" t="s">
        <v>1623</v>
      </c>
      <c r="O2326" s="96" t="s">
        <v>2792</v>
      </c>
      <c r="P2326" s="96" t="s">
        <v>1609</v>
      </c>
      <c r="Q2326" s="96" t="s">
        <v>1610</v>
      </c>
      <c r="R2326" s="96" t="s">
        <v>1623</v>
      </c>
    </row>
    <row r="2327" ht="14.25" customHeight="1">
      <c r="A2327" s="96" t="s">
        <v>7137</v>
      </c>
      <c r="D2327" s="96" t="s">
        <v>1355</v>
      </c>
      <c r="J2327" s="96" t="s">
        <v>1351</v>
      </c>
      <c r="L2327" s="96" t="s">
        <v>41</v>
      </c>
      <c r="M2327" s="96" t="s">
        <v>1351</v>
      </c>
      <c r="N2327" s="96" t="s">
        <v>1863</v>
      </c>
      <c r="O2327" s="96" t="s">
        <v>1791</v>
      </c>
      <c r="P2327" s="96" t="s">
        <v>1609</v>
      </c>
      <c r="Q2327" s="96" t="s">
        <v>1756</v>
      </c>
      <c r="R2327" s="96" t="s">
        <v>1863</v>
      </c>
    </row>
    <row r="2328" ht="14.25" customHeight="1">
      <c r="A2328" s="96" t="s">
        <v>7138</v>
      </c>
      <c r="D2328" s="96" t="s">
        <v>1355</v>
      </c>
      <c r="J2328" s="96" t="s">
        <v>1147</v>
      </c>
      <c r="L2328" s="96" t="s">
        <v>41</v>
      </c>
      <c r="M2328" s="96" t="s">
        <v>1147</v>
      </c>
      <c r="O2328" s="96" t="s">
        <v>1584</v>
      </c>
      <c r="P2328" s="96" t="s">
        <v>1564</v>
      </c>
      <c r="Q2328" s="96" t="s">
        <v>1580</v>
      </c>
      <c r="R2328" s="96" t="s">
        <v>1566</v>
      </c>
    </row>
    <row r="2329" ht="14.25" customHeight="1">
      <c r="A2329" s="96" t="s">
        <v>7139</v>
      </c>
      <c r="D2329" s="96" t="s">
        <v>1355</v>
      </c>
      <c r="J2329" s="96" t="s">
        <v>1351</v>
      </c>
      <c r="L2329" s="96" t="s">
        <v>41</v>
      </c>
      <c r="M2329" s="96" t="s">
        <v>1147</v>
      </c>
      <c r="O2329" s="96" t="s">
        <v>1578</v>
      </c>
      <c r="P2329" s="96" t="s">
        <v>1579</v>
      </c>
      <c r="Q2329" s="96" t="s">
        <v>1585</v>
      </c>
    </row>
    <row r="2330" ht="14.25" customHeight="1">
      <c r="A2330" s="96" t="s">
        <v>7140</v>
      </c>
      <c r="C2330" s="96" t="s">
        <v>7141</v>
      </c>
      <c r="D2330" s="96" t="s">
        <v>1355</v>
      </c>
      <c r="J2330" s="96" t="s">
        <v>1351</v>
      </c>
      <c r="L2330" s="96" t="s">
        <v>41</v>
      </c>
      <c r="M2330" s="96" t="s">
        <v>1351</v>
      </c>
      <c r="N2330" s="96" t="s">
        <v>1841</v>
      </c>
      <c r="O2330" s="96" t="s">
        <v>1578</v>
      </c>
      <c r="P2330" s="96" t="s">
        <v>1579</v>
      </c>
      <c r="Q2330" s="96" t="s">
        <v>1636</v>
      </c>
      <c r="R2330" s="96" t="s">
        <v>1841</v>
      </c>
    </row>
    <row r="2331" ht="14.25" customHeight="1">
      <c r="A2331" s="96" t="s">
        <v>7142</v>
      </c>
      <c r="D2331" s="96" t="s">
        <v>1350</v>
      </c>
      <c r="E2331" s="96" t="s">
        <v>1561</v>
      </c>
      <c r="F2331" s="96" t="s">
        <v>7143</v>
      </c>
      <c r="J2331" s="96" t="s">
        <v>1147</v>
      </c>
      <c r="L2331" s="96" t="s">
        <v>41</v>
      </c>
      <c r="M2331" s="96" t="s">
        <v>1351</v>
      </c>
      <c r="N2331" s="96" t="s">
        <v>2181</v>
      </c>
      <c r="O2331" s="96" t="s">
        <v>2526</v>
      </c>
      <c r="P2331" s="96" t="s">
        <v>1564</v>
      </c>
      <c r="Q2331" s="96" t="s">
        <v>1941</v>
      </c>
      <c r="R2331" s="96" t="s">
        <v>1597</v>
      </c>
      <c r="S2331" s="96" t="s">
        <v>7144</v>
      </c>
      <c r="T2331" s="96" t="s">
        <v>1568</v>
      </c>
      <c r="U2331" s="96" t="s">
        <v>1701</v>
      </c>
    </row>
    <row r="2332" ht="14.25" customHeight="1">
      <c r="A2332" s="96" t="s">
        <v>7145</v>
      </c>
      <c r="B2332" s="96" t="s">
        <v>7146</v>
      </c>
      <c r="C2332" s="96" t="s">
        <v>7147</v>
      </c>
      <c r="D2332" s="96" t="s">
        <v>1350</v>
      </c>
      <c r="E2332" s="96" t="s">
        <v>1561</v>
      </c>
      <c r="F2332" s="96">
        <v>2030.0</v>
      </c>
      <c r="J2332" s="96" t="s">
        <v>1147</v>
      </c>
      <c r="L2332" s="96" t="s">
        <v>41</v>
      </c>
      <c r="M2332" s="96" t="s">
        <v>1147</v>
      </c>
      <c r="N2332" s="96" t="s">
        <v>1673</v>
      </c>
      <c r="O2332" s="96" t="s">
        <v>1578</v>
      </c>
      <c r="P2332" s="96" t="s">
        <v>1579</v>
      </c>
      <c r="Q2332" s="96" t="s">
        <v>1610</v>
      </c>
      <c r="R2332" s="96" t="s">
        <v>1594</v>
      </c>
      <c r="S2332" s="96" t="s">
        <v>7148</v>
      </c>
      <c r="T2332" s="96" t="s">
        <v>1568</v>
      </c>
    </row>
    <row r="2333" ht="14.25" customHeight="1">
      <c r="A2333" s="96" t="s">
        <v>7149</v>
      </c>
      <c r="D2333" s="96" t="s">
        <v>1355</v>
      </c>
      <c r="J2333" s="96" t="s">
        <v>1147</v>
      </c>
      <c r="L2333" s="96" t="s">
        <v>41</v>
      </c>
      <c r="M2333" s="96" t="s">
        <v>1147</v>
      </c>
      <c r="O2333" s="96" t="s">
        <v>1578</v>
      </c>
      <c r="P2333" s="96" t="s">
        <v>1579</v>
      </c>
      <c r="Q2333" s="96" t="s">
        <v>2005</v>
      </c>
      <c r="R2333" s="96" t="s">
        <v>1566</v>
      </c>
    </row>
    <row r="2334" ht="14.25" customHeight="1">
      <c r="A2334" s="96" t="s">
        <v>7150</v>
      </c>
      <c r="D2334" s="96" t="s">
        <v>1355</v>
      </c>
      <c r="J2334" s="96" t="s">
        <v>1147</v>
      </c>
      <c r="L2334" s="96" t="s">
        <v>41</v>
      </c>
      <c r="M2334" s="96" t="s">
        <v>1147</v>
      </c>
      <c r="O2334" s="96" t="s">
        <v>1741</v>
      </c>
      <c r="P2334" s="96" t="s">
        <v>1564</v>
      </c>
      <c r="Q2334" s="96" t="s">
        <v>1610</v>
      </c>
      <c r="R2334" s="96" t="s">
        <v>1581</v>
      </c>
    </row>
    <row r="2335" ht="14.25" customHeight="1">
      <c r="A2335" s="96" t="s">
        <v>7151</v>
      </c>
      <c r="B2335" s="96" t="s">
        <v>7152</v>
      </c>
      <c r="C2335" s="96" t="s">
        <v>7153</v>
      </c>
      <c r="D2335" s="96" t="s">
        <v>1355</v>
      </c>
      <c r="J2335" s="96" t="s">
        <v>1147</v>
      </c>
      <c r="L2335" s="96" t="s">
        <v>41</v>
      </c>
      <c r="M2335" s="96" t="s">
        <v>1147</v>
      </c>
      <c r="O2335" s="96" t="s">
        <v>1578</v>
      </c>
      <c r="P2335" s="96" t="s">
        <v>1579</v>
      </c>
      <c r="Q2335" s="96" t="s">
        <v>1580</v>
      </c>
      <c r="R2335" s="96" t="s">
        <v>1644</v>
      </c>
    </row>
    <row r="2336" ht="14.25" customHeight="1">
      <c r="A2336" s="96" t="s">
        <v>7154</v>
      </c>
      <c r="B2336" s="96" t="s">
        <v>7155</v>
      </c>
      <c r="C2336" s="96" t="s">
        <v>7156</v>
      </c>
      <c r="D2336" s="96" t="s">
        <v>1350</v>
      </c>
      <c r="E2336" s="96" t="s">
        <v>1561</v>
      </c>
      <c r="F2336" s="96">
        <v>2030.0</v>
      </c>
      <c r="J2336" s="96" t="s">
        <v>1147</v>
      </c>
      <c r="L2336" s="96" t="s">
        <v>41</v>
      </c>
      <c r="M2336" s="96" t="s">
        <v>1351</v>
      </c>
      <c r="N2336" s="96" t="s">
        <v>2098</v>
      </c>
      <c r="O2336" s="96" t="s">
        <v>1741</v>
      </c>
      <c r="P2336" s="96" t="s">
        <v>1564</v>
      </c>
      <c r="Q2336" s="96" t="s">
        <v>1756</v>
      </c>
      <c r="R2336" s="96" t="s">
        <v>2098</v>
      </c>
      <c r="S2336" s="96" t="s">
        <v>1393</v>
      </c>
      <c r="T2336" s="96" t="s">
        <v>1568</v>
      </c>
    </row>
    <row r="2337" ht="14.25" customHeight="1">
      <c r="A2337" s="96" t="s">
        <v>7157</v>
      </c>
      <c r="D2337" s="96" t="s">
        <v>1355</v>
      </c>
      <c r="J2337" s="96" t="s">
        <v>1147</v>
      </c>
      <c r="L2337" s="96" t="s">
        <v>41</v>
      </c>
      <c r="M2337" s="96" t="s">
        <v>1147</v>
      </c>
      <c r="O2337" s="96" t="s">
        <v>1614</v>
      </c>
      <c r="P2337" s="96" t="s">
        <v>1609</v>
      </c>
      <c r="Q2337" s="96" t="s">
        <v>1573</v>
      </c>
      <c r="R2337" s="96" t="s">
        <v>1863</v>
      </c>
    </row>
    <row r="2338" ht="14.25" customHeight="1">
      <c r="A2338" s="96" t="s">
        <v>7158</v>
      </c>
      <c r="D2338" s="96" t="s">
        <v>1355</v>
      </c>
      <c r="J2338" s="96" t="s">
        <v>1147</v>
      </c>
      <c r="L2338" s="96" t="s">
        <v>41</v>
      </c>
      <c r="M2338" s="96" t="s">
        <v>1147</v>
      </c>
      <c r="O2338" s="96" t="s">
        <v>1717</v>
      </c>
      <c r="P2338" s="96" t="s">
        <v>1609</v>
      </c>
      <c r="Q2338" s="96" t="s">
        <v>1754</v>
      </c>
      <c r="R2338" s="96" t="s">
        <v>1566</v>
      </c>
    </row>
    <row r="2339" ht="14.25" customHeight="1">
      <c r="A2339" s="96" t="s">
        <v>7159</v>
      </c>
      <c r="D2339" s="96" t="s">
        <v>1350</v>
      </c>
      <c r="E2339" s="96" t="s">
        <v>1561</v>
      </c>
      <c r="F2339" s="96">
        <v>2030.0</v>
      </c>
      <c r="J2339" s="96" t="s">
        <v>1147</v>
      </c>
      <c r="L2339" s="96" t="s">
        <v>1562</v>
      </c>
      <c r="M2339" s="96" t="s">
        <v>1147</v>
      </c>
      <c r="O2339" s="96" t="s">
        <v>1717</v>
      </c>
      <c r="P2339" s="96" t="s">
        <v>1609</v>
      </c>
      <c r="Q2339" s="96" t="s">
        <v>1636</v>
      </c>
      <c r="R2339" s="96" t="s">
        <v>1594</v>
      </c>
      <c r="S2339" s="96" t="s">
        <v>7160</v>
      </c>
      <c r="T2339" s="96" t="s">
        <v>1568</v>
      </c>
    </row>
    <row r="2340" ht="14.25" customHeight="1">
      <c r="A2340" s="96" t="s">
        <v>7161</v>
      </c>
      <c r="C2340" s="96" t="s">
        <v>7162</v>
      </c>
      <c r="D2340" s="96" t="s">
        <v>1350</v>
      </c>
      <c r="E2340" s="96" t="s">
        <v>1561</v>
      </c>
      <c r="F2340" s="96" t="s">
        <v>1628</v>
      </c>
      <c r="G2340" s="96" t="s">
        <v>1350</v>
      </c>
      <c r="H2340" s="96" t="s">
        <v>1561</v>
      </c>
      <c r="I2340" s="96" t="s">
        <v>1689</v>
      </c>
      <c r="J2340" s="96" t="s">
        <v>1351</v>
      </c>
      <c r="K2340" s="96" t="s">
        <v>1689</v>
      </c>
      <c r="L2340" s="96" t="s">
        <v>41</v>
      </c>
      <c r="M2340" s="96" t="s">
        <v>1147</v>
      </c>
      <c r="O2340" s="96" t="s">
        <v>1647</v>
      </c>
      <c r="P2340" s="96" t="s">
        <v>1564</v>
      </c>
      <c r="Q2340" s="96" t="s">
        <v>1652</v>
      </c>
      <c r="R2340" s="96" t="s">
        <v>1676</v>
      </c>
      <c r="S2340" s="96" t="s">
        <v>7163</v>
      </c>
      <c r="T2340" s="96" t="s">
        <v>1568</v>
      </c>
    </row>
    <row r="2341" ht="14.25" customHeight="1">
      <c r="A2341" s="96" t="s">
        <v>7164</v>
      </c>
      <c r="D2341" s="96" t="s">
        <v>1355</v>
      </c>
      <c r="J2341" s="96" t="s">
        <v>1147</v>
      </c>
      <c r="L2341" s="96" t="s">
        <v>41</v>
      </c>
      <c r="M2341" s="96" t="s">
        <v>1147</v>
      </c>
      <c r="O2341" s="96" t="s">
        <v>1845</v>
      </c>
      <c r="P2341" s="96" t="s">
        <v>1564</v>
      </c>
      <c r="Q2341" s="96" t="s">
        <v>1754</v>
      </c>
      <c r="R2341" s="96" t="s">
        <v>1676</v>
      </c>
    </row>
    <row r="2342" ht="14.25" customHeight="1">
      <c r="A2342" s="96" t="s">
        <v>7165</v>
      </c>
      <c r="D2342" s="96" t="s">
        <v>1355</v>
      </c>
      <c r="J2342" s="96" t="s">
        <v>1147</v>
      </c>
      <c r="L2342" s="96" t="s">
        <v>41</v>
      </c>
      <c r="M2342" s="96" t="s">
        <v>1147</v>
      </c>
      <c r="O2342" s="96" t="s">
        <v>1764</v>
      </c>
      <c r="P2342" s="96" t="s">
        <v>1564</v>
      </c>
      <c r="Q2342" s="96" t="s">
        <v>1665</v>
      </c>
      <c r="R2342" s="96" t="s">
        <v>1631</v>
      </c>
    </row>
    <row r="2343" ht="14.25" customHeight="1">
      <c r="A2343" s="96" t="s">
        <v>7166</v>
      </c>
      <c r="B2343" s="96" t="s">
        <v>7167</v>
      </c>
      <c r="C2343" s="96" t="s">
        <v>7168</v>
      </c>
      <c r="D2343" s="96" t="s">
        <v>1350</v>
      </c>
      <c r="E2343" s="96" t="s">
        <v>1561</v>
      </c>
      <c r="F2343" s="96">
        <v>2030.0</v>
      </c>
      <c r="J2343" s="96" t="s">
        <v>1147</v>
      </c>
      <c r="L2343" s="96" t="s">
        <v>1629</v>
      </c>
      <c r="M2343" s="96" t="s">
        <v>1147</v>
      </c>
      <c r="O2343" s="96" t="s">
        <v>1741</v>
      </c>
      <c r="P2343" s="96" t="s">
        <v>1564</v>
      </c>
      <c r="Q2343" s="96" t="s">
        <v>1630</v>
      </c>
      <c r="R2343" s="96" t="s">
        <v>1621</v>
      </c>
      <c r="S2343" s="96" t="s">
        <v>1394</v>
      </c>
      <c r="T2343" s="96" t="s">
        <v>1568</v>
      </c>
    </row>
    <row r="2344" ht="14.25" customHeight="1">
      <c r="A2344" s="96" t="s">
        <v>7169</v>
      </c>
      <c r="D2344" s="96" t="s">
        <v>1355</v>
      </c>
      <c r="J2344" s="96" t="s">
        <v>1147</v>
      </c>
      <c r="L2344" s="96" t="s">
        <v>41</v>
      </c>
      <c r="M2344" s="96" t="s">
        <v>1147</v>
      </c>
      <c r="O2344" s="96" t="s">
        <v>1703</v>
      </c>
      <c r="P2344" s="96" t="s">
        <v>1564</v>
      </c>
      <c r="Q2344" s="96" t="s">
        <v>1639</v>
      </c>
      <c r="R2344" s="96" t="s">
        <v>1793</v>
      </c>
      <c r="T2344" s="96" t="s">
        <v>1616</v>
      </c>
    </row>
    <row r="2345" ht="14.25" customHeight="1">
      <c r="A2345" s="96" t="s">
        <v>7170</v>
      </c>
      <c r="D2345" s="96" t="s">
        <v>1355</v>
      </c>
      <c r="J2345" s="96" t="s">
        <v>1351</v>
      </c>
      <c r="L2345" s="96" t="s">
        <v>41</v>
      </c>
      <c r="M2345" s="96" t="s">
        <v>1351</v>
      </c>
      <c r="N2345" s="96" t="s">
        <v>1926</v>
      </c>
      <c r="O2345" s="96" t="s">
        <v>1584</v>
      </c>
      <c r="P2345" s="96" t="s">
        <v>1564</v>
      </c>
      <c r="Q2345" s="96" t="s">
        <v>1639</v>
      </c>
      <c r="R2345" s="96" t="s">
        <v>1926</v>
      </c>
    </row>
    <row r="2346" ht="14.25" customHeight="1">
      <c r="A2346" s="96" t="s">
        <v>7171</v>
      </c>
      <c r="D2346" s="96" t="s">
        <v>1350</v>
      </c>
      <c r="E2346" s="96" t="s">
        <v>1561</v>
      </c>
      <c r="F2346" s="96">
        <v>2032.0</v>
      </c>
      <c r="J2346" s="96" t="s">
        <v>1147</v>
      </c>
      <c r="L2346" s="96" t="s">
        <v>41</v>
      </c>
      <c r="M2346" s="96" t="s">
        <v>1147</v>
      </c>
      <c r="O2346" s="96" t="s">
        <v>1578</v>
      </c>
      <c r="P2346" s="96" t="s">
        <v>1579</v>
      </c>
      <c r="Q2346" s="96" t="s">
        <v>2223</v>
      </c>
      <c r="R2346" s="96" t="s">
        <v>1676</v>
      </c>
      <c r="S2346" s="96" t="s">
        <v>7172</v>
      </c>
      <c r="T2346" s="96" t="s">
        <v>1568</v>
      </c>
    </row>
    <row r="2347" ht="14.25" customHeight="1">
      <c r="A2347" s="96" t="s">
        <v>7173</v>
      </c>
      <c r="C2347" s="96" t="s">
        <v>7174</v>
      </c>
      <c r="D2347" s="96" t="s">
        <v>1355</v>
      </c>
      <c r="J2347" s="96" t="s">
        <v>1351</v>
      </c>
      <c r="L2347" s="96" t="s">
        <v>41</v>
      </c>
      <c r="M2347" s="96" t="s">
        <v>1351</v>
      </c>
      <c r="N2347" s="96" t="s">
        <v>1656</v>
      </c>
      <c r="O2347" s="96" t="s">
        <v>1584</v>
      </c>
      <c r="P2347" s="96" t="s">
        <v>1564</v>
      </c>
      <c r="Q2347" s="96" t="s">
        <v>2352</v>
      </c>
      <c r="R2347" s="96" t="s">
        <v>1656</v>
      </c>
    </row>
    <row r="2348" ht="14.25" customHeight="1">
      <c r="A2348" s="96" t="s">
        <v>7175</v>
      </c>
      <c r="B2348" s="96" t="s">
        <v>7176</v>
      </c>
      <c r="C2348" s="96" t="s">
        <v>7177</v>
      </c>
      <c r="D2348" s="96" t="s">
        <v>1350</v>
      </c>
      <c r="E2348" s="96" t="s">
        <v>1561</v>
      </c>
      <c r="F2348" s="96" t="s">
        <v>1663</v>
      </c>
      <c r="J2348" s="96" t="s">
        <v>1351</v>
      </c>
      <c r="L2348" s="96" t="s">
        <v>41</v>
      </c>
      <c r="M2348" s="96" t="s">
        <v>1147</v>
      </c>
      <c r="O2348" s="96" t="s">
        <v>1578</v>
      </c>
      <c r="P2348" s="96" t="s">
        <v>1579</v>
      </c>
      <c r="Q2348" s="96" t="s">
        <v>1652</v>
      </c>
      <c r="R2348" s="96" t="s">
        <v>1787</v>
      </c>
      <c r="S2348" s="96" t="s">
        <v>7178</v>
      </c>
      <c r="T2348" s="96" t="s">
        <v>1568</v>
      </c>
    </row>
    <row r="2349" ht="14.25" customHeight="1">
      <c r="A2349" s="96" t="s">
        <v>7179</v>
      </c>
      <c r="D2349" s="96" t="s">
        <v>1350</v>
      </c>
      <c r="E2349" s="96" t="s">
        <v>1561</v>
      </c>
      <c r="F2349" s="96">
        <v>2030.0</v>
      </c>
      <c r="G2349" s="96" t="s">
        <v>1350</v>
      </c>
      <c r="H2349" s="96" t="s">
        <v>1561</v>
      </c>
      <c r="I2349" s="96">
        <v>2050.0</v>
      </c>
      <c r="J2349" s="96" t="s">
        <v>1351</v>
      </c>
      <c r="K2349" s="96">
        <v>2050.0</v>
      </c>
      <c r="L2349" s="96" t="s">
        <v>1562</v>
      </c>
      <c r="M2349" s="96" t="s">
        <v>1147</v>
      </c>
      <c r="O2349" s="96" t="s">
        <v>1584</v>
      </c>
      <c r="P2349" s="96" t="s">
        <v>1564</v>
      </c>
      <c r="Q2349" s="96" t="s">
        <v>1675</v>
      </c>
      <c r="R2349" s="96" t="s">
        <v>1594</v>
      </c>
      <c r="S2349" s="96" t="s">
        <v>7180</v>
      </c>
      <c r="T2349" s="96" t="s">
        <v>1568</v>
      </c>
    </row>
    <row r="2350" ht="14.25" customHeight="1">
      <c r="A2350" s="96" t="s">
        <v>7181</v>
      </c>
      <c r="C2350" s="96" t="s">
        <v>7182</v>
      </c>
      <c r="D2350" s="96" t="s">
        <v>1350</v>
      </c>
      <c r="E2350" s="96" t="s">
        <v>1561</v>
      </c>
      <c r="F2350" s="96">
        <v>2030.0</v>
      </c>
      <c r="J2350" s="96" t="s">
        <v>1147</v>
      </c>
      <c r="L2350" s="96" t="s">
        <v>1562</v>
      </c>
      <c r="M2350" s="96" t="s">
        <v>1351</v>
      </c>
      <c r="N2350" s="96" t="s">
        <v>2363</v>
      </c>
      <c r="O2350" s="96" t="s">
        <v>1829</v>
      </c>
      <c r="P2350" s="96" t="s">
        <v>1564</v>
      </c>
      <c r="Q2350" s="96" t="s">
        <v>1800</v>
      </c>
      <c r="R2350" s="96" t="s">
        <v>1846</v>
      </c>
      <c r="S2350" s="96" t="s">
        <v>7183</v>
      </c>
      <c r="T2350" s="96" t="s">
        <v>1568</v>
      </c>
    </row>
    <row r="2351" ht="14.25" customHeight="1">
      <c r="A2351" s="96" t="s">
        <v>7184</v>
      </c>
      <c r="D2351" s="96" t="s">
        <v>1355</v>
      </c>
      <c r="J2351" s="96" t="s">
        <v>1147</v>
      </c>
      <c r="L2351" s="96" t="s">
        <v>41</v>
      </c>
      <c r="M2351" s="96" t="s">
        <v>1147</v>
      </c>
      <c r="O2351" s="96" t="s">
        <v>3379</v>
      </c>
      <c r="P2351" s="96" t="s">
        <v>1728</v>
      </c>
      <c r="Q2351" s="96" t="s">
        <v>1830</v>
      </c>
      <c r="R2351" s="96" t="s">
        <v>1631</v>
      </c>
    </row>
    <row r="2352" ht="14.25" customHeight="1">
      <c r="A2352" s="96" t="s">
        <v>7185</v>
      </c>
      <c r="D2352" s="96" t="s">
        <v>1355</v>
      </c>
      <c r="J2352" s="96" t="s">
        <v>1147</v>
      </c>
      <c r="L2352" s="96" t="s">
        <v>41</v>
      </c>
      <c r="M2352" s="96" t="s">
        <v>1147</v>
      </c>
      <c r="O2352" s="96" t="s">
        <v>1584</v>
      </c>
      <c r="P2352" s="96" t="s">
        <v>1564</v>
      </c>
      <c r="Q2352" s="96" t="s">
        <v>1630</v>
      </c>
      <c r="R2352" s="96" t="s">
        <v>1581</v>
      </c>
    </row>
    <row r="2353" ht="14.25" customHeight="1">
      <c r="A2353" s="96" t="s">
        <v>7186</v>
      </c>
      <c r="D2353" s="96" t="s">
        <v>1350</v>
      </c>
      <c r="E2353" s="96" t="s">
        <v>1561</v>
      </c>
      <c r="F2353" s="96">
        <v>2030.0</v>
      </c>
      <c r="G2353" s="96" t="s">
        <v>1350</v>
      </c>
      <c r="H2353" s="96" t="s">
        <v>1561</v>
      </c>
      <c r="I2353" s="96">
        <v>2040.0</v>
      </c>
      <c r="J2353" s="96" t="s">
        <v>1351</v>
      </c>
      <c r="K2353" s="96">
        <v>2040.0</v>
      </c>
      <c r="L2353" s="96" t="s">
        <v>1562</v>
      </c>
      <c r="M2353" s="96" t="s">
        <v>1351</v>
      </c>
      <c r="N2353" s="96" t="s">
        <v>3916</v>
      </c>
      <c r="O2353" s="96" t="s">
        <v>3253</v>
      </c>
      <c r="P2353" s="96" t="s">
        <v>1572</v>
      </c>
      <c r="Q2353" s="96" t="s">
        <v>1652</v>
      </c>
      <c r="R2353" s="96" t="s">
        <v>1615</v>
      </c>
      <c r="S2353" s="96" t="s">
        <v>7187</v>
      </c>
      <c r="T2353" s="96" t="s">
        <v>1568</v>
      </c>
    </row>
    <row r="2354" ht="14.25" customHeight="1">
      <c r="A2354" s="96" t="s">
        <v>7188</v>
      </c>
      <c r="B2354" s="96" t="s">
        <v>7189</v>
      </c>
      <c r="C2354" s="96" t="s">
        <v>7190</v>
      </c>
      <c r="D2354" s="96" t="s">
        <v>1350</v>
      </c>
      <c r="E2354" s="96" t="s">
        <v>1570</v>
      </c>
      <c r="F2354" s="96">
        <v>2030.0</v>
      </c>
      <c r="J2354" s="96" t="s">
        <v>1147</v>
      </c>
      <c r="L2354" s="96" t="s">
        <v>41</v>
      </c>
      <c r="M2354" s="96" t="s">
        <v>1147</v>
      </c>
      <c r="O2354" s="96" t="s">
        <v>1578</v>
      </c>
      <c r="P2354" s="96" t="s">
        <v>1579</v>
      </c>
      <c r="Q2354" s="96" t="s">
        <v>1652</v>
      </c>
      <c r="R2354" s="96" t="s">
        <v>1623</v>
      </c>
      <c r="S2354" s="96" t="s">
        <v>7191</v>
      </c>
      <c r="T2354" s="96" t="s">
        <v>1576</v>
      </c>
    </row>
    <row r="2355" ht="14.25" customHeight="1">
      <c r="A2355" s="96" t="s">
        <v>7192</v>
      </c>
      <c r="B2355" s="96" t="s">
        <v>7193</v>
      </c>
      <c r="C2355" s="96" t="s">
        <v>7194</v>
      </c>
      <c r="D2355" s="96" t="s">
        <v>1350</v>
      </c>
      <c r="E2355" s="96" t="s">
        <v>1570</v>
      </c>
      <c r="F2355" s="96" t="s">
        <v>7195</v>
      </c>
      <c r="J2355" s="96" t="s">
        <v>1147</v>
      </c>
      <c r="L2355" s="96" t="s">
        <v>41</v>
      </c>
      <c r="M2355" s="96" t="s">
        <v>1147</v>
      </c>
      <c r="O2355" s="96" t="s">
        <v>1703</v>
      </c>
      <c r="P2355" s="96" t="s">
        <v>1564</v>
      </c>
      <c r="Q2355" s="96" t="s">
        <v>1886</v>
      </c>
      <c r="R2355" s="96" t="s">
        <v>1779</v>
      </c>
      <c r="S2355" s="96" t="s">
        <v>7196</v>
      </c>
      <c r="T2355" s="96" t="s">
        <v>1576</v>
      </c>
    </row>
    <row r="2356" ht="14.25" customHeight="1">
      <c r="A2356" s="96" t="s">
        <v>7197</v>
      </c>
      <c r="D2356" s="96" t="s">
        <v>1350</v>
      </c>
      <c r="E2356" s="96" t="s">
        <v>1570</v>
      </c>
      <c r="F2356" s="96">
        <v>2030.0</v>
      </c>
      <c r="J2356" s="96" t="s">
        <v>1147</v>
      </c>
      <c r="L2356" s="96" t="s">
        <v>1562</v>
      </c>
      <c r="M2356" s="96" t="s">
        <v>1147</v>
      </c>
      <c r="O2356" s="96" t="s">
        <v>1717</v>
      </c>
      <c r="P2356" s="96" t="s">
        <v>1609</v>
      </c>
      <c r="Q2356" s="96" t="s">
        <v>1610</v>
      </c>
      <c r="R2356" s="96" t="s">
        <v>1619</v>
      </c>
      <c r="S2356" s="96" t="s">
        <v>7198</v>
      </c>
      <c r="T2356" s="96" t="s">
        <v>1576</v>
      </c>
    </row>
    <row r="2357" ht="14.25" customHeight="1">
      <c r="A2357" s="96" t="s">
        <v>7199</v>
      </c>
      <c r="B2357" s="96" t="s">
        <v>7200</v>
      </c>
      <c r="C2357" s="96" t="s">
        <v>7201</v>
      </c>
      <c r="D2357" s="96" t="s">
        <v>1350</v>
      </c>
      <c r="E2357" s="96" t="s">
        <v>1561</v>
      </c>
      <c r="F2357" s="96">
        <v>2027.0</v>
      </c>
      <c r="G2357" s="96" t="s">
        <v>1350</v>
      </c>
      <c r="H2357" s="96" t="s">
        <v>1561</v>
      </c>
      <c r="I2357" s="96">
        <v>2040.0</v>
      </c>
      <c r="J2357" s="96" t="s">
        <v>1351</v>
      </c>
      <c r="K2357" s="96">
        <v>2040.0</v>
      </c>
      <c r="L2357" s="96" t="s">
        <v>41</v>
      </c>
      <c r="M2357" s="96" t="s">
        <v>1351</v>
      </c>
      <c r="N2357" s="96" t="s">
        <v>1926</v>
      </c>
      <c r="O2357" s="96" t="s">
        <v>1684</v>
      </c>
      <c r="P2357" s="96" t="s">
        <v>1564</v>
      </c>
      <c r="Q2357" s="96" t="s">
        <v>1665</v>
      </c>
      <c r="R2357" s="96" t="s">
        <v>1586</v>
      </c>
      <c r="S2357" s="96" t="s">
        <v>7202</v>
      </c>
      <c r="T2357" s="96" t="s">
        <v>1568</v>
      </c>
    </row>
    <row r="2358" ht="14.25" customHeight="1">
      <c r="A2358" s="96" t="s">
        <v>7203</v>
      </c>
      <c r="D2358" s="96" t="s">
        <v>1350</v>
      </c>
      <c r="E2358" s="96" t="s">
        <v>1561</v>
      </c>
      <c r="F2358" s="96">
        <v>2030.0</v>
      </c>
      <c r="J2358" s="96" t="s">
        <v>1351</v>
      </c>
      <c r="L2358" s="96" t="s">
        <v>1562</v>
      </c>
      <c r="M2358" s="96" t="s">
        <v>1147</v>
      </c>
      <c r="O2358" s="96" t="s">
        <v>1563</v>
      </c>
      <c r="P2358" s="96" t="s">
        <v>1564</v>
      </c>
      <c r="Q2358" s="96" t="s">
        <v>1756</v>
      </c>
      <c r="R2358" s="96" t="s">
        <v>1926</v>
      </c>
      <c r="S2358" s="96" t="s">
        <v>7204</v>
      </c>
      <c r="T2358" s="96" t="s">
        <v>1568</v>
      </c>
    </row>
    <row r="2359" ht="14.25" customHeight="1">
      <c r="A2359" s="96" t="s">
        <v>7205</v>
      </c>
      <c r="B2359" s="96">
        <v>1.23456789123E11</v>
      </c>
      <c r="C2359" s="96">
        <v>1.1234555E7</v>
      </c>
      <c r="D2359" s="96" t="s">
        <v>1372</v>
      </c>
      <c r="J2359" s="96" t="s">
        <v>1351</v>
      </c>
      <c r="L2359" s="96" t="s">
        <v>41</v>
      </c>
      <c r="M2359" s="96" t="s">
        <v>1351</v>
      </c>
      <c r="N2359" s="96" t="s">
        <v>2098</v>
      </c>
      <c r="O2359" s="96" t="s">
        <v>3088</v>
      </c>
      <c r="P2359" s="96" t="s">
        <v>1609</v>
      </c>
      <c r="Q2359" s="96" t="s">
        <v>1675</v>
      </c>
      <c r="R2359" s="96" t="s">
        <v>2098</v>
      </c>
    </row>
    <row r="2360" ht="14.25" customHeight="1">
      <c r="A2360" s="96" t="s">
        <v>7206</v>
      </c>
      <c r="D2360" s="96" t="s">
        <v>1350</v>
      </c>
      <c r="E2360" s="96" t="s">
        <v>1561</v>
      </c>
      <c r="F2360" s="96">
        <v>2030.0</v>
      </c>
      <c r="J2360" s="96" t="s">
        <v>1147</v>
      </c>
      <c r="L2360" s="96" t="s">
        <v>41</v>
      </c>
      <c r="M2360" s="96" t="s">
        <v>1147</v>
      </c>
      <c r="N2360" s="96" t="s">
        <v>1673</v>
      </c>
      <c r="O2360" s="96" t="s">
        <v>1584</v>
      </c>
      <c r="P2360" s="96" t="s">
        <v>1564</v>
      </c>
      <c r="Q2360" s="96" t="s">
        <v>1941</v>
      </c>
      <c r="R2360" s="96" t="s">
        <v>1637</v>
      </c>
      <c r="S2360" s="96" t="s">
        <v>7207</v>
      </c>
      <c r="T2360" s="96" t="s">
        <v>1568</v>
      </c>
    </row>
    <row r="2361" ht="14.25" customHeight="1">
      <c r="A2361" s="96" t="s">
        <v>1439</v>
      </c>
      <c r="B2361" s="96" t="s">
        <v>7208</v>
      </c>
      <c r="C2361" s="96" t="s">
        <v>7209</v>
      </c>
      <c r="D2361" s="96" t="s">
        <v>1350</v>
      </c>
      <c r="E2361" s="96" t="s">
        <v>1561</v>
      </c>
      <c r="F2361" s="96" t="s">
        <v>1628</v>
      </c>
      <c r="G2361" s="96" t="s">
        <v>1350</v>
      </c>
      <c r="H2361" s="96" t="s">
        <v>1561</v>
      </c>
      <c r="I2361" s="96" t="s">
        <v>1403</v>
      </c>
      <c r="J2361" s="96" t="s">
        <v>1351</v>
      </c>
      <c r="K2361" s="96" t="s">
        <v>1403</v>
      </c>
      <c r="L2361" s="96" t="s">
        <v>41</v>
      </c>
      <c r="M2361" s="96" t="s">
        <v>1351</v>
      </c>
      <c r="N2361" s="96" t="s">
        <v>2363</v>
      </c>
      <c r="O2361" s="96" t="s">
        <v>1741</v>
      </c>
      <c r="P2361" s="96" t="s">
        <v>1564</v>
      </c>
      <c r="Q2361" s="96" t="s">
        <v>1800</v>
      </c>
      <c r="R2361" s="96" t="s">
        <v>1566</v>
      </c>
      <c r="S2361" s="96" t="s">
        <v>1440</v>
      </c>
      <c r="T2361" s="96" t="s">
        <v>1568</v>
      </c>
    </row>
    <row r="2362" ht="14.25" customHeight="1">
      <c r="A2362" s="96" t="s">
        <v>7210</v>
      </c>
      <c r="D2362" s="96" t="s">
        <v>1372</v>
      </c>
      <c r="J2362" s="96" t="s">
        <v>1351</v>
      </c>
      <c r="L2362" s="96" t="s">
        <v>41</v>
      </c>
      <c r="M2362" s="96" t="s">
        <v>1351</v>
      </c>
      <c r="N2362" s="96" t="s">
        <v>1779</v>
      </c>
      <c r="O2362" s="96" t="s">
        <v>1584</v>
      </c>
      <c r="P2362" s="96" t="s">
        <v>1564</v>
      </c>
      <c r="Q2362" s="96" t="s">
        <v>1639</v>
      </c>
      <c r="R2362" s="96" t="s">
        <v>1779</v>
      </c>
    </row>
    <row r="2363" ht="14.25" customHeight="1">
      <c r="A2363" s="96" t="s">
        <v>7211</v>
      </c>
      <c r="D2363" s="96" t="s">
        <v>1350</v>
      </c>
      <c r="E2363" s="96" t="s">
        <v>1561</v>
      </c>
      <c r="F2363" s="96" t="s">
        <v>3106</v>
      </c>
      <c r="G2363" s="96" t="s">
        <v>1350</v>
      </c>
      <c r="H2363" s="96" t="s">
        <v>1561</v>
      </c>
      <c r="I2363" s="96" t="s">
        <v>1403</v>
      </c>
      <c r="J2363" s="96" t="s">
        <v>1351</v>
      </c>
      <c r="K2363" s="96" t="s">
        <v>1403</v>
      </c>
      <c r="L2363" s="96" t="s">
        <v>41</v>
      </c>
      <c r="M2363" s="96" t="s">
        <v>1351</v>
      </c>
      <c r="N2363" s="96" t="s">
        <v>1846</v>
      </c>
      <c r="O2363" s="96" t="s">
        <v>1584</v>
      </c>
      <c r="P2363" s="96" t="s">
        <v>1564</v>
      </c>
      <c r="Q2363" s="96" t="s">
        <v>1580</v>
      </c>
      <c r="R2363" s="96" t="s">
        <v>1699</v>
      </c>
      <c r="S2363" s="96" t="s">
        <v>7212</v>
      </c>
      <c r="T2363" s="96" t="s">
        <v>1568</v>
      </c>
    </row>
    <row r="2364" ht="14.25" customHeight="1">
      <c r="A2364" s="96" t="s">
        <v>7213</v>
      </c>
      <c r="B2364" s="96" t="s">
        <v>7214</v>
      </c>
      <c r="C2364" s="96" t="s">
        <v>7215</v>
      </c>
      <c r="D2364" s="96" t="s">
        <v>1350</v>
      </c>
      <c r="E2364" s="96" t="s">
        <v>1561</v>
      </c>
      <c r="F2364" s="96" t="s">
        <v>7216</v>
      </c>
      <c r="G2364" s="96" t="s">
        <v>1350</v>
      </c>
      <c r="H2364" s="96" t="s">
        <v>1561</v>
      </c>
      <c r="I2364" s="96">
        <v>2050.0</v>
      </c>
      <c r="J2364" s="96" t="s">
        <v>1351</v>
      </c>
      <c r="K2364" s="96">
        <v>2050.0</v>
      </c>
      <c r="L2364" s="96" t="s">
        <v>41</v>
      </c>
      <c r="M2364" s="96" t="s">
        <v>1351</v>
      </c>
      <c r="N2364" s="96" t="s">
        <v>2023</v>
      </c>
      <c r="O2364" s="96" t="s">
        <v>1684</v>
      </c>
      <c r="P2364" s="96" t="s">
        <v>1564</v>
      </c>
      <c r="Q2364" s="96" t="s">
        <v>1675</v>
      </c>
      <c r="R2364" s="96" t="s">
        <v>1615</v>
      </c>
      <c r="S2364" s="96" t="s">
        <v>7217</v>
      </c>
      <c r="T2364" s="96" t="s">
        <v>1568</v>
      </c>
    </row>
    <row r="2365" ht="14.25" customHeight="1">
      <c r="A2365" s="96" t="s">
        <v>7218</v>
      </c>
      <c r="D2365" s="96" t="s">
        <v>1355</v>
      </c>
      <c r="J2365" s="96" t="s">
        <v>1351</v>
      </c>
      <c r="L2365" s="96" t="s">
        <v>41</v>
      </c>
      <c r="M2365" s="96" t="s">
        <v>1351</v>
      </c>
      <c r="N2365" s="96" t="s">
        <v>1597</v>
      </c>
      <c r="O2365" s="96" t="s">
        <v>1797</v>
      </c>
      <c r="P2365" s="96" t="s">
        <v>1564</v>
      </c>
      <c r="Q2365" s="96" t="s">
        <v>1679</v>
      </c>
      <c r="R2365" s="96" t="s">
        <v>1597</v>
      </c>
      <c r="T2365" s="96" t="s">
        <v>1616</v>
      </c>
    </row>
    <row r="2366" ht="14.25" customHeight="1">
      <c r="A2366" s="96" t="s">
        <v>7219</v>
      </c>
      <c r="D2366" s="96" t="s">
        <v>1350</v>
      </c>
      <c r="E2366" s="96" t="s">
        <v>1561</v>
      </c>
      <c r="F2366" s="96">
        <v>2030.0</v>
      </c>
      <c r="J2366" s="96" t="s">
        <v>1147</v>
      </c>
      <c r="L2366" s="96" t="s">
        <v>1562</v>
      </c>
      <c r="M2366" s="96" t="s">
        <v>1147</v>
      </c>
      <c r="O2366" s="96" t="s">
        <v>1717</v>
      </c>
      <c r="P2366" s="96" t="s">
        <v>1609</v>
      </c>
      <c r="Q2366" s="96" t="s">
        <v>1580</v>
      </c>
      <c r="R2366" s="96" t="s">
        <v>1673</v>
      </c>
      <c r="S2366" s="96" t="s">
        <v>7220</v>
      </c>
      <c r="T2366" s="96" t="s">
        <v>1568</v>
      </c>
    </row>
    <row r="2367" ht="14.25" customHeight="1">
      <c r="A2367" s="96" t="s">
        <v>7221</v>
      </c>
      <c r="D2367" s="96" t="s">
        <v>1350</v>
      </c>
      <c r="E2367" s="96" t="s">
        <v>1561</v>
      </c>
      <c r="F2367" s="96">
        <v>2030.0</v>
      </c>
      <c r="J2367" s="96" t="s">
        <v>1147</v>
      </c>
      <c r="L2367" s="96" t="s">
        <v>1562</v>
      </c>
      <c r="M2367" s="96" t="s">
        <v>1147</v>
      </c>
      <c r="O2367" s="96" t="s">
        <v>1845</v>
      </c>
      <c r="P2367" s="96" t="s">
        <v>1564</v>
      </c>
      <c r="Q2367" s="96" t="s">
        <v>1580</v>
      </c>
      <c r="R2367" s="96" t="s">
        <v>1589</v>
      </c>
      <c r="S2367" s="96" t="s">
        <v>7222</v>
      </c>
      <c r="T2367" s="96" t="s">
        <v>1568</v>
      </c>
    </row>
    <row r="2368" ht="14.25" customHeight="1">
      <c r="A2368" s="96" t="s">
        <v>7223</v>
      </c>
      <c r="D2368" s="96" t="s">
        <v>1355</v>
      </c>
      <c r="J2368" s="96" t="s">
        <v>1351</v>
      </c>
      <c r="L2368" s="96" t="s">
        <v>41</v>
      </c>
      <c r="M2368" s="96" t="s">
        <v>1147</v>
      </c>
      <c r="O2368" s="96" t="s">
        <v>1584</v>
      </c>
      <c r="P2368" s="96" t="s">
        <v>1564</v>
      </c>
      <c r="Q2368" s="96" t="s">
        <v>1639</v>
      </c>
      <c r="R2368" s="96" t="s">
        <v>1793</v>
      </c>
    </row>
    <row r="2369" ht="14.25" customHeight="1">
      <c r="A2369" s="96" t="s">
        <v>7224</v>
      </c>
      <c r="C2369" s="96" t="s">
        <v>7225</v>
      </c>
      <c r="D2369" s="96" t="s">
        <v>1350</v>
      </c>
      <c r="E2369" s="96" t="s">
        <v>1561</v>
      </c>
      <c r="F2369" s="96">
        <v>2030.0</v>
      </c>
      <c r="J2369" s="96" t="s">
        <v>1147</v>
      </c>
      <c r="L2369" s="96" t="s">
        <v>1562</v>
      </c>
      <c r="M2369" s="96" t="s">
        <v>1147</v>
      </c>
      <c r="O2369" s="96" t="s">
        <v>1647</v>
      </c>
      <c r="P2369" s="96" t="s">
        <v>1564</v>
      </c>
      <c r="Q2369" s="96" t="s">
        <v>2188</v>
      </c>
      <c r="R2369" s="96" t="s">
        <v>1697</v>
      </c>
      <c r="S2369" s="96" t="s">
        <v>7226</v>
      </c>
      <c r="T2369" s="96" t="s">
        <v>1568</v>
      </c>
    </row>
    <row r="2370" ht="14.25" customHeight="1">
      <c r="A2370" s="96" t="s">
        <v>7227</v>
      </c>
      <c r="C2370" s="96" t="s">
        <v>7228</v>
      </c>
      <c r="D2370" s="96" t="s">
        <v>1355</v>
      </c>
      <c r="J2370" s="96" t="s">
        <v>1351</v>
      </c>
      <c r="L2370" s="96" t="s">
        <v>41</v>
      </c>
      <c r="M2370" s="96" t="s">
        <v>1147</v>
      </c>
      <c r="O2370" s="96" t="s">
        <v>1672</v>
      </c>
      <c r="P2370" s="96" t="s">
        <v>1564</v>
      </c>
      <c r="Q2370" s="96" t="s">
        <v>1698</v>
      </c>
      <c r="R2370" s="96" t="s">
        <v>1566</v>
      </c>
    </row>
    <row r="2371" ht="14.25" customHeight="1">
      <c r="A2371" s="96" t="s">
        <v>7229</v>
      </c>
      <c r="D2371" s="96" t="s">
        <v>1372</v>
      </c>
      <c r="J2371" s="96" t="s">
        <v>1351</v>
      </c>
      <c r="L2371" s="96" t="s">
        <v>41</v>
      </c>
      <c r="M2371" s="96" t="s">
        <v>1351</v>
      </c>
      <c r="N2371" s="96" t="s">
        <v>2098</v>
      </c>
      <c r="O2371" s="96" t="s">
        <v>1937</v>
      </c>
      <c r="P2371" s="96" t="s">
        <v>1728</v>
      </c>
      <c r="Q2371" s="96" t="s">
        <v>1593</v>
      </c>
      <c r="R2371" s="96" t="s">
        <v>2098</v>
      </c>
    </row>
    <row r="2372" ht="14.25" customHeight="1">
      <c r="A2372" s="96" t="s">
        <v>7230</v>
      </c>
      <c r="B2372" s="96" t="s">
        <v>7231</v>
      </c>
      <c r="D2372" s="96" t="s">
        <v>1350</v>
      </c>
      <c r="E2372" s="96" t="s">
        <v>1561</v>
      </c>
      <c r="F2372" s="96">
        <v>2030.0</v>
      </c>
      <c r="J2372" s="96" t="s">
        <v>1147</v>
      </c>
      <c r="L2372" s="96" t="s">
        <v>41</v>
      </c>
      <c r="M2372" s="96" t="s">
        <v>1147</v>
      </c>
      <c r="O2372" s="96" t="s">
        <v>1717</v>
      </c>
      <c r="P2372" s="96" t="s">
        <v>1609</v>
      </c>
      <c r="Q2372" s="96" t="s">
        <v>1756</v>
      </c>
      <c r="R2372" s="96" t="s">
        <v>1586</v>
      </c>
      <c r="S2372" s="96" t="s">
        <v>7232</v>
      </c>
      <c r="T2372" s="96" t="s">
        <v>1568</v>
      </c>
    </row>
    <row r="2373" ht="14.25" customHeight="1">
      <c r="A2373" s="96" t="s">
        <v>7233</v>
      </c>
      <c r="D2373" s="96" t="s">
        <v>1350</v>
      </c>
      <c r="E2373" s="96" t="s">
        <v>1561</v>
      </c>
      <c r="F2373" s="96">
        <v>2030.0</v>
      </c>
      <c r="J2373" s="96" t="s">
        <v>1147</v>
      </c>
      <c r="L2373" s="96" t="s">
        <v>1562</v>
      </c>
      <c r="M2373" s="96" t="s">
        <v>1147</v>
      </c>
      <c r="O2373" s="96" t="s">
        <v>1614</v>
      </c>
      <c r="P2373" s="96" t="s">
        <v>1609</v>
      </c>
      <c r="Q2373" s="96" t="s">
        <v>1754</v>
      </c>
      <c r="R2373" s="96" t="s">
        <v>1676</v>
      </c>
      <c r="S2373" s="96" t="s">
        <v>7234</v>
      </c>
      <c r="T2373" s="96" t="s">
        <v>1568</v>
      </c>
    </row>
    <row r="2374" ht="14.25" customHeight="1">
      <c r="A2374" s="96" t="s">
        <v>7235</v>
      </c>
      <c r="D2374" s="96" t="s">
        <v>1355</v>
      </c>
      <c r="J2374" s="96" t="s">
        <v>1147</v>
      </c>
      <c r="L2374" s="96" t="s">
        <v>41</v>
      </c>
      <c r="M2374" s="96" t="s">
        <v>1147</v>
      </c>
      <c r="O2374" s="96" t="s">
        <v>1741</v>
      </c>
      <c r="P2374" s="96" t="s">
        <v>1564</v>
      </c>
      <c r="Q2374" s="96" t="s">
        <v>1897</v>
      </c>
      <c r="R2374" s="96" t="s">
        <v>1707</v>
      </c>
    </row>
    <row r="2375" ht="14.25" customHeight="1">
      <c r="A2375" s="96" t="s">
        <v>7236</v>
      </c>
      <c r="C2375" s="96" t="s">
        <v>7237</v>
      </c>
      <c r="D2375" s="96" t="s">
        <v>1355</v>
      </c>
      <c r="J2375" s="96" t="s">
        <v>1351</v>
      </c>
      <c r="L2375" s="96" t="s">
        <v>41</v>
      </c>
      <c r="M2375" s="96" t="s">
        <v>1147</v>
      </c>
      <c r="O2375" s="96" t="s">
        <v>1845</v>
      </c>
      <c r="P2375" s="96" t="s">
        <v>1564</v>
      </c>
      <c r="Q2375" s="96" t="s">
        <v>1610</v>
      </c>
      <c r="R2375" s="96" t="s">
        <v>1648</v>
      </c>
    </row>
    <row r="2376" ht="14.25" customHeight="1">
      <c r="A2376" s="96" t="s">
        <v>7238</v>
      </c>
      <c r="D2376" s="96" t="s">
        <v>1355</v>
      </c>
      <c r="J2376" s="96" t="s">
        <v>1351</v>
      </c>
      <c r="L2376" s="96" t="s">
        <v>41</v>
      </c>
      <c r="M2376" s="96" t="s">
        <v>1147</v>
      </c>
      <c r="O2376" s="96" t="s">
        <v>2033</v>
      </c>
      <c r="P2376" s="96" t="s">
        <v>1564</v>
      </c>
      <c r="Q2376" s="96" t="s">
        <v>2223</v>
      </c>
      <c r="R2376" s="96" t="s">
        <v>1637</v>
      </c>
    </row>
    <row r="2377" ht="14.25" customHeight="1">
      <c r="A2377" s="96" t="s">
        <v>7239</v>
      </c>
      <c r="D2377" s="96" t="s">
        <v>1350</v>
      </c>
      <c r="E2377" s="96" t="s">
        <v>1561</v>
      </c>
      <c r="F2377" s="96">
        <v>2030.0</v>
      </c>
      <c r="G2377" s="96" t="s">
        <v>1350</v>
      </c>
      <c r="H2377" s="96" t="s">
        <v>1561</v>
      </c>
      <c r="I2377" s="96">
        <v>2050.0</v>
      </c>
      <c r="J2377" s="96" t="s">
        <v>1351</v>
      </c>
      <c r="K2377" s="96">
        <v>2050.0</v>
      </c>
      <c r="L2377" s="96" t="s">
        <v>41</v>
      </c>
      <c r="M2377" s="96" t="s">
        <v>1351</v>
      </c>
      <c r="N2377" s="96" t="s">
        <v>1805</v>
      </c>
      <c r="O2377" s="96" t="s">
        <v>1584</v>
      </c>
      <c r="P2377" s="96" t="s">
        <v>1564</v>
      </c>
      <c r="Q2377" s="96" t="s">
        <v>1756</v>
      </c>
      <c r="R2377" s="96" t="s">
        <v>1699</v>
      </c>
      <c r="S2377" s="96" t="s">
        <v>7240</v>
      </c>
      <c r="T2377" s="96" t="s">
        <v>1568</v>
      </c>
    </row>
    <row r="2378" ht="14.25" customHeight="1">
      <c r="A2378" s="96" t="s">
        <v>7241</v>
      </c>
      <c r="C2378" s="96" t="s">
        <v>7242</v>
      </c>
      <c r="D2378" s="96" t="s">
        <v>1350</v>
      </c>
      <c r="E2378" s="96" t="s">
        <v>1561</v>
      </c>
      <c r="F2378" s="96">
        <v>2030.0</v>
      </c>
      <c r="J2378" s="96" t="s">
        <v>1351</v>
      </c>
      <c r="L2378" s="96" t="s">
        <v>41</v>
      </c>
      <c r="M2378" s="96" t="s">
        <v>1351</v>
      </c>
      <c r="N2378" s="96" t="s">
        <v>1707</v>
      </c>
      <c r="O2378" s="96" t="s">
        <v>1578</v>
      </c>
      <c r="P2378" s="96" t="s">
        <v>1579</v>
      </c>
      <c r="Q2378" s="96" t="s">
        <v>1756</v>
      </c>
      <c r="R2378" s="96" t="s">
        <v>1637</v>
      </c>
      <c r="S2378" s="96" t="s">
        <v>7243</v>
      </c>
      <c r="T2378" s="96" t="s">
        <v>1568</v>
      </c>
    </row>
    <row r="2379" ht="14.25" customHeight="1">
      <c r="A2379" s="96" t="s">
        <v>7244</v>
      </c>
      <c r="B2379" s="96" t="s">
        <v>7245</v>
      </c>
      <c r="C2379" s="96" t="s">
        <v>7246</v>
      </c>
      <c r="D2379" s="96" t="s">
        <v>1355</v>
      </c>
      <c r="J2379" s="96" t="s">
        <v>1147</v>
      </c>
      <c r="L2379" s="96" t="s">
        <v>41</v>
      </c>
      <c r="M2379" s="96" t="s">
        <v>1147</v>
      </c>
      <c r="O2379" s="96" t="s">
        <v>1578</v>
      </c>
      <c r="P2379" s="96" t="s">
        <v>1579</v>
      </c>
      <c r="Q2379" s="96" t="s">
        <v>1652</v>
      </c>
      <c r="R2379" s="96" t="s">
        <v>1648</v>
      </c>
    </row>
    <row r="2380" ht="14.25" customHeight="1">
      <c r="A2380" s="96" t="s">
        <v>7247</v>
      </c>
      <c r="B2380" s="96" t="s">
        <v>7248</v>
      </c>
      <c r="C2380" s="96" t="s">
        <v>7249</v>
      </c>
      <c r="D2380" s="96" t="s">
        <v>1355</v>
      </c>
      <c r="J2380" s="96" t="s">
        <v>1147</v>
      </c>
      <c r="L2380" s="96" t="s">
        <v>41</v>
      </c>
      <c r="M2380" s="96" t="s">
        <v>1147</v>
      </c>
      <c r="O2380" s="96" t="s">
        <v>1703</v>
      </c>
      <c r="P2380" s="96" t="s">
        <v>1564</v>
      </c>
      <c r="Q2380" s="96" t="s">
        <v>1804</v>
      </c>
      <c r="R2380" s="96" t="s">
        <v>1623</v>
      </c>
    </row>
    <row r="2381" ht="14.25" customHeight="1">
      <c r="A2381" s="96" t="s">
        <v>7250</v>
      </c>
      <c r="C2381" s="96" t="s">
        <v>7251</v>
      </c>
      <c r="D2381" s="96" t="s">
        <v>1350</v>
      </c>
      <c r="E2381" s="96" t="s">
        <v>1561</v>
      </c>
      <c r="F2381" s="96">
        <v>2030.0</v>
      </c>
      <c r="J2381" s="96" t="s">
        <v>1147</v>
      </c>
      <c r="L2381" s="96" t="s">
        <v>1562</v>
      </c>
      <c r="M2381" s="96" t="s">
        <v>1147</v>
      </c>
      <c r="O2381" s="96" t="s">
        <v>1741</v>
      </c>
      <c r="P2381" s="96" t="s">
        <v>1564</v>
      </c>
      <c r="Q2381" s="96" t="s">
        <v>2479</v>
      </c>
      <c r="R2381" s="96" t="s">
        <v>1787</v>
      </c>
      <c r="S2381" s="96" t="s">
        <v>7252</v>
      </c>
      <c r="T2381" s="96" t="s">
        <v>1568</v>
      </c>
    </row>
    <row r="2382" ht="14.25" customHeight="1">
      <c r="A2382" s="96" t="s">
        <v>7253</v>
      </c>
      <c r="B2382" s="96" t="s">
        <v>7254</v>
      </c>
      <c r="C2382" s="96" t="s">
        <v>7255</v>
      </c>
      <c r="D2382" s="96" t="s">
        <v>1350</v>
      </c>
      <c r="E2382" s="96" t="s">
        <v>1570</v>
      </c>
      <c r="F2382" s="96">
        <v>2030.0</v>
      </c>
      <c r="J2382" s="96" t="s">
        <v>1351</v>
      </c>
      <c r="L2382" s="96" t="s">
        <v>41</v>
      </c>
      <c r="M2382" s="96" t="s">
        <v>1351</v>
      </c>
      <c r="N2382" s="96" t="s">
        <v>1779</v>
      </c>
      <c r="O2382" s="96" t="s">
        <v>1741</v>
      </c>
      <c r="P2382" s="96" t="s">
        <v>1564</v>
      </c>
      <c r="Q2382" s="96" t="s">
        <v>1593</v>
      </c>
      <c r="R2382" s="96" t="s">
        <v>1673</v>
      </c>
      <c r="S2382" s="96" t="s">
        <v>1395</v>
      </c>
      <c r="T2382" s="96" t="s">
        <v>1576</v>
      </c>
    </row>
    <row r="2383" ht="14.25" customHeight="1">
      <c r="A2383" s="96" t="s">
        <v>7256</v>
      </c>
      <c r="D2383" s="96" t="s">
        <v>1350</v>
      </c>
      <c r="E2383" s="96" t="s">
        <v>1561</v>
      </c>
      <c r="F2383" s="96">
        <v>2030.0</v>
      </c>
      <c r="J2383" s="96" t="s">
        <v>1147</v>
      </c>
      <c r="L2383" s="96" t="s">
        <v>1562</v>
      </c>
      <c r="M2383" s="96" t="s">
        <v>1147</v>
      </c>
      <c r="O2383" s="96" t="s">
        <v>1713</v>
      </c>
      <c r="P2383" s="96" t="s">
        <v>1564</v>
      </c>
      <c r="Q2383" s="96" t="s">
        <v>1655</v>
      </c>
      <c r="R2383" s="96" t="s">
        <v>1699</v>
      </c>
      <c r="S2383" s="96" t="s">
        <v>7257</v>
      </c>
      <c r="T2383" s="96" t="s">
        <v>1568</v>
      </c>
    </row>
    <row r="2384" ht="14.25" customHeight="1">
      <c r="A2384" s="96" t="s">
        <v>7258</v>
      </c>
      <c r="C2384" s="96" t="s">
        <v>7259</v>
      </c>
      <c r="D2384" s="96" t="s">
        <v>1350</v>
      </c>
      <c r="E2384" s="96" t="s">
        <v>1561</v>
      </c>
      <c r="F2384" s="96">
        <v>2030.0</v>
      </c>
      <c r="J2384" s="96" t="s">
        <v>1147</v>
      </c>
      <c r="L2384" s="96" t="s">
        <v>1562</v>
      </c>
      <c r="M2384" s="96" t="s">
        <v>1147</v>
      </c>
      <c r="O2384" s="96" t="s">
        <v>1620</v>
      </c>
      <c r="P2384" s="96" t="s">
        <v>1564</v>
      </c>
      <c r="Q2384" s="96" t="s">
        <v>1756</v>
      </c>
      <c r="R2384" s="96" t="s">
        <v>2384</v>
      </c>
      <c r="S2384" s="96" t="s">
        <v>7260</v>
      </c>
      <c r="T2384" s="96" t="s">
        <v>1568</v>
      </c>
    </row>
    <row r="2385" ht="14.25" customHeight="1">
      <c r="A2385" s="96" t="s">
        <v>7261</v>
      </c>
      <c r="D2385" s="96" t="s">
        <v>1350</v>
      </c>
      <c r="E2385" s="96" t="s">
        <v>1561</v>
      </c>
      <c r="F2385" s="96">
        <v>2030.0</v>
      </c>
      <c r="J2385" s="96" t="s">
        <v>1147</v>
      </c>
      <c r="L2385" s="96" t="s">
        <v>1562</v>
      </c>
      <c r="M2385" s="96" t="s">
        <v>1147</v>
      </c>
      <c r="O2385" s="96" t="s">
        <v>1845</v>
      </c>
      <c r="P2385" s="96" t="s">
        <v>1564</v>
      </c>
      <c r="Q2385" s="96" t="s">
        <v>1590</v>
      </c>
      <c r="R2385" s="96" t="s">
        <v>1699</v>
      </c>
      <c r="S2385" s="96" t="s">
        <v>7262</v>
      </c>
      <c r="T2385" s="96" t="s">
        <v>1568</v>
      </c>
    </row>
    <row r="2386" ht="14.25" customHeight="1">
      <c r="A2386" s="96" t="s">
        <v>7263</v>
      </c>
      <c r="D2386" s="96" t="s">
        <v>1355</v>
      </c>
      <c r="J2386" s="96" t="s">
        <v>1351</v>
      </c>
      <c r="L2386" s="96" t="s">
        <v>41</v>
      </c>
      <c r="M2386" s="96" t="s">
        <v>1147</v>
      </c>
      <c r="O2386" s="96" t="s">
        <v>1614</v>
      </c>
      <c r="P2386" s="96" t="s">
        <v>1609</v>
      </c>
      <c r="Q2386" s="96" t="s">
        <v>1636</v>
      </c>
      <c r="R2386" s="96" t="s">
        <v>1712</v>
      </c>
    </row>
    <row r="2387" ht="14.25" customHeight="1">
      <c r="A2387" s="96" t="s">
        <v>7264</v>
      </c>
      <c r="B2387" s="96" t="s">
        <v>7265</v>
      </c>
      <c r="C2387" s="96" t="s">
        <v>7266</v>
      </c>
      <c r="D2387" s="96" t="s">
        <v>1355</v>
      </c>
      <c r="J2387" s="96" t="s">
        <v>1351</v>
      </c>
      <c r="L2387" s="96" t="s">
        <v>41</v>
      </c>
      <c r="M2387" s="96" t="s">
        <v>1147</v>
      </c>
      <c r="O2387" s="96" t="s">
        <v>1620</v>
      </c>
      <c r="P2387" s="96" t="s">
        <v>1564</v>
      </c>
      <c r="Q2387" s="96" t="s">
        <v>1948</v>
      </c>
      <c r="R2387" s="96" t="s">
        <v>1594</v>
      </c>
    </row>
    <row r="2388" ht="14.25" customHeight="1">
      <c r="A2388" s="96" t="s">
        <v>7267</v>
      </c>
      <c r="C2388" s="96" t="s">
        <v>7268</v>
      </c>
      <c r="D2388" s="96" t="s">
        <v>1355</v>
      </c>
      <c r="J2388" s="96" t="s">
        <v>1351</v>
      </c>
      <c r="L2388" s="96" t="s">
        <v>1629</v>
      </c>
      <c r="M2388" s="96" t="s">
        <v>1351</v>
      </c>
      <c r="N2388" s="96" t="s">
        <v>1656</v>
      </c>
      <c r="O2388" s="96" t="s">
        <v>1620</v>
      </c>
      <c r="P2388" s="96" t="s">
        <v>1564</v>
      </c>
      <c r="Q2388" s="96" t="s">
        <v>1630</v>
      </c>
      <c r="R2388" s="96" t="s">
        <v>1656</v>
      </c>
    </row>
    <row r="2389" ht="14.25" customHeight="1">
      <c r="A2389" s="96" t="s">
        <v>7269</v>
      </c>
      <c r="D2389" s="96" t="s">
        <v>1355</v>
      </c>
      <c r="J2389" s="96" t="s">
        <v>1351</v>
      </c>
      <c r="L2389" s="96" t="s">
        <v>41</v>
      </c>
      <c r="M2389" s="96" t="s">
        <v>1147</v>
      </c>
      <c r="O2389" s="96" t="s">
        <v>1584</v>
      </c>
      <c r="P2389" s="96" t="s">
        <v>1564</v>
      </c>
      <c r="Q2389" s="96" t="s">
        <v>1585</v>
      </c>
      <c r="R2389" s="96" t="s">
        <v>1589</v>
      </c>
    </row>
    <row r="2390" ht="14.25" customHeight="1">
      <c r="A2390" s="96" t="s">
        <v>7270</v>
      </c>
      <c r="D2390" s="96" t="s">
        <v>1350</v>
      </c>
      <c r="E2390" s="96" t="s">
        <v>1561</v>
      </c>
      <c r="F2390" s="96">
        <v>2030.0</v>
      </c>
      <c r="J2390" s="96" t="s">
        <v>1147</v>
      </c>
      <c r="L2390" s="96" t="s">
        <v>1562</v>
      </c>
      <c r="M2390" s="96" t="s">
        <v>1147</v>
      </c>
      <c r="O2390" s="96" t="s">
        <v>1620</v>
      </c>
      <c r="P2390" s="96" t="s">
        <v>1564</v>
      </c>
      <c r="Q2390" s="96" t="s">
        <v>1585</v>
      </c>
      <c r="R2390" s="96" t="s">
        <v>1787</v>
      </c>
      <c r="S2390" s="96" t="s">
        <v>7271</v>
      </c>
      <c r="T2390" s="96" t="s">
        <v>1568</v>
      </c>
    </row>
    <row r="2391" ht="14.25" customHeight="1">
      <c r="A2391" s="96" t="s">
        <v>7272</v>
      </c>
      <c r="D2391" s="96" t="s">
        <v>1350</v>
      </c>
      <c r="E2391" s="96" t="s">
        <v>1561</v>
      </c>
      <c r="F2391" s="96">
        <v>2030.0</v>
      </c>
      <c r="J2391" s="96" t="s">
        <v>1147</v>
      </c>
      <c r="L2391" s="96" t="s">
        <v>1562</v>
      </c>
      <c r="M2391" s="96" t="s">
        <v>1147</v>
      </c>
      <c r="O2391" s="96" t="s">
        <v>1741</v>
      </c>
      <c r="P2391" s="96" t="s">
        <v>1564</v>
      </c>
      <c r="Q2391" s="96" t="s">
        <v>1675</v>
      </c>
      <c r="R2391" s="96" t="s">
        <v>1589</v>
      </c>
      <c r="S2391" s="96" t="s">
        <v>7273</v>
      </c>
      <c r="T2391" s="96" t="s">
        <v>1568</v>
      </c>
    </row>
    <row r="2392" ht="14.25" customHeight="1">
      <c r="A2392" s="96" t="s">
        <v>7274</v>
      </c>
      <c r="B2392" s="96" t="s">
        <v>7275</v>
      </c>
      <c r="C2392" s="96" t="s">
        <v>7276</v>
      </c>
      <c r="D2392" s="96" t="s">
        <v>1350</v>
      </c>
      <c r="E2392" s="96" t="s">
        <v>1561</v>
      </c>
      <c r="F2392" s="96">
        <v>2030.0</v>
      </c>
      <c r="G2392" s="96" t="s">
        <v>1350</v>
      </c>
      <c r="H2392" s="96" t="s">
        <v>1561</v>
      </c>
      <c r="I2392" s="96">
        <v>2040.0</v>
      </c>
      <c r="J2392" s="96" t="s">
        <v>1351</v>
      </c>
      <c r="K2392" s="96">
        <v>2040.0</v>
      </c>
      <c r="L2392" s="96" t="s">
        <v>41</v>
      </c>
      <c r="M2392" s="96" t="s">
        <v>1351</v>
      </c>
      <c r="N2392" s="96" t="s">
        <v>1846</v>
      </c>
      <c r="O2392" s="96" t="s">
        <v>1578</v>
      </c>
      <c r="P2392" s="96" t="s">
        <v>1579</v>
      </c>
      <c r="Q2392" s="96" t="s">
        <v>1820</v>
      </c>
      <c r="R2392" s="96" t="s">
        <v>1690</v>
      </c>
      <c r="S2392" s="96" t="s">
        <v>7277</v>
      </c>
      <c r="T2392" s="96" t="s">
        <v>1568</v>
      </c>
    </row>
    <row r="2393" ht="14.25" customHeight="1">
      <c r="A2393" s="96" t="s">
        <v>7278</v>
      </c>
      <c r="D2393" s="96" t="s">
        <v>1350</v>
      </c>
      <c r="E2393" s="96" t="s">
        <v>1561</v>
      </c>
      <c r="F2393" s="96">
        <v>2030.0</v>
      </c>
      <c r="J2393" s="96" t="s">
        <v>1147</v>
      </c>
      <c r="L2393" s="96" t="s">
        <v>1562</v>
      </c>
      <c r="M2393" s="96" t="s">
        <v>1147</v>
      </c>
      <c r="O2393" s="96" t="s">
        <v>1703</v>
      </c>
      <c r="P2393" s="96" t="s">
        <v>1564</v>
      </c>
      <c r="Q2393" s="96" t="s">
        <v>1610</v>
      </c>
      <c r="R2393" s="96" t="s">
        <v>1605</v>
      </c>
      <c r="S2393" s="96" t="s">
        <v>7279</v>
      </c>
      <c r="T2393" s="96" t="s">
        <v>1568</v>
      </c>
    </row>
    <row r="2394" ht="14.25" customHeight="1">
      <c r="A2394" s="96" t="s">
        <v>7280</v>
      </c>
      <c r="B2394" s="96" t="s">
        <v>7281</v>
      </c>
      <c r="C2394" s="96" t="s">
        <v>7282</v>
      </c>
      <c r="D2394" s="96" t="s">
        <v>1350</v>
      </c>
      <c r="E2394" s="96" t="s">
        <v>1561</v>
      </c>
      <c r="F2394" s="96">
        <v>2030.0</v>
      </c>
      <c r="J2394" s="96" t="s">
        <v>1147</v>
      </c>
      <c r="L2394" s="96" t="s">
        <v>1562</v>
      </c>
      <c r="M2394" s="96" t="s">
        <v>1351</v>
      </c>
      <c r="N2394" s="96" t="s">
        <v>1757</v>
      </c>
      <c r="O2394" s="96" t="s">
        <v>1584</v>
      </c>
      <c r="P2394" s="96" t="s">
        <v>1564</v>
      </c>
      <c r="Q2394" s="96" t="s">
        <v>1604</v>
      </c>
      <c r="R2394" s="96" t="s">
        <v>1757</v>
      </c>
      <c r="S2394" s="96" t="s">
        <v>7283</v>
      </c>
      <c r="T2394" s="96" t="s">
        <v>1568</v>
      </c>
    </row>
    <row r="2395" ht="14.25" customHeight="1">
      <c r="A2395" s="96" t="s">
        <v>7284</v>
      </c>
      <c r="D2395" s="96" t="s">
        <v>1350</v>
      </c>
      <c r="E2395" s="96" t="s">
        <v>1561</v>
      </c>
      <c r="F2395" s="96">
        <v>2030.0</v>
      </c>
      <c r="J2395" s="96" t="s">
        <v>1147</v>
      </c>
      <c r="L2395" s="96" t="s">
        <v>1562</v>
      </c>
      <c r="M2395" s="96" t="s">
        <v>1147</v>
      </c>
      <c r="O2395" s="96" t="s">
        <v>1584</v>
      </c>
      <c r="P2395" s="96" t="s">
        <v>1564</v>
      </c>
      <c r="Q2395" s="96" t="s">
        <v>1580</v>
      </c>
      <c r="R2395" s="96" t="s">
        <v>3066</v>
      </c>
      <c r="S2395" s="96" t="s">
        <v>7285</v>
      </c>
      <c r="T2395" s="96" t="s">
        <v>1568</v>
      </c>
    </row>
    <row r="2396" ht="14.25" customHeight="1">
      <c r="A2396" s="96" t="s">
        <v>7286</v>
      </c>
      <c r="B2396" s="96" t="s">
        <v>7287</v>
      </c>
      <c r="C2396" s="96" t="s">
        <v>7288</v>
      </c>
      <c r="D2396" s="96" t="s">
        <v>1350</v>
      </c>
      <c r="E2396" s="96" t="s">
        <v>1561</v>
      </c>
      <c r="F2396" s="96">
        <v>2030.0</v>
      </c>
      <c r="J2396" s="96" t="s">
        <v>1147</v>
      </c>
      <c r="L2396" s="96" t="s">
        <v>1629</v>
      </c>
      <c r="M2396" s="96" t="s">
        <v>1147</v>
      </c>
      <c r="O2396" s="96" t="s">
        <v>1703</v>
      </c>
      <c r="P2396" s="96" t="s">
        <v>1564</v>
      </c>
      <c r="Q2396" s="96" t="s">
        <v>1630</v>
      </c>
      <c r="R2396" s="96" t="s">
        <v>1574</v>
      </c>
      <c r="S2396" s="96" t="s">
        <v>7289</v>
      </c>
      <c r="T2396" s="96" t="s">
        <v>1568</v>
      </c>
    </row>
    <row r="2397" ht="14.25" customHeight="1">
      <c r="A2397" s="96" t="s">
        <v>7290</v>
      </c>
      <c r="D2397" s="96" t="s">
        <v>1355</v>
      </c>
      <c r="J2397" s="96" t="s">
        <v>1147</v>
      </c>
      <c r="L2397" s="96" t="s">
        <v>41</v>
      </c>
      <c r="M2397" s="96" t="s">
        <v>1147</v>
      </c>
      <c r="O2397" s="96" t="s">
        <v>1703</v>
      </c>
      <c r="P2397" s="96" t="s">
        <v>1564</v>
      </c>
      <c r="Q2397" s="96" t="s">
        <v>1590</v>
      </c>
      <c r="R2397" s="96" t="s">
        <v>1566</v>
      </c>
    </row>
    <row r="2398" ht="14.25" customHeight="1">
      <c r="A2398" s="96" t="s">
        <v>7291</v>
      </c>
      <c r="C2398" s="96" t="s">
        <v>7292</v>
      </c>
      <c r="D2398" s="96" t="s">
        <v>1350</v>
      </c>
      <c r="E2398" s="96" t="s">
        <v>1570</v>
      </c>
      <c r="F2398" s="96">
        <v>2030.0</v>
      </c>
      <c r="J2398" s="96" t="s">
        <v>1147</v>
      </c>
      <c r="L2398" s="96" t="s">
        <v>1562</v>
      </c>
      <c r="M2398" s="96" t="s">
        <v>1147</v>
      </c>
      <c r="O2398" s="96" t="s">
        <v>2314</v>
      </c>
      <c r="P2398" s="96" t="s">
        <v>1609</v>
      </c>
      <c r="Q2398" s="96" t="s">
        <v>1580</v>
      </c>
      <c r="R2398" s="96" t="s">
        <v>1903</v>
      </c>
      <c r="S2398" s="96" t="s">
        <v>7293</v>
      </c>
      <c r="T2398" s="96" t="s">
        <v>1576</v>
      </c>
    </row>
    <row r="2399" ht="14.25" customHeight="1">
      <c r="A2399" s="96" t="s">
        <v>7294</v>
      </c>
      <c r="D2399" s="96" t="s">
        <v>1355</v>
      </c>
      <c r="J2399" s="96" t="s">
        <v>1147</v>
      </c>
      <c r="L2399" s="96" t="s">
        <v>41</v>
      </c>
      <c r="M2399" s="96" t="s">
        <v>1147</v>
      </c>
      <c r="O2399" s="96" t="s">
        <v>1703</v>
      </c>
      <c r="P2399" s="96" t="s">
        <v>1564</v>
      </c>
      <c r="Q2399" s="96" t="s">
        <v>1580</v>
      </c>
      <c r="R2399" s="96" t="s">
        <v>1594</v>
      </c>
    </row>
    <row r="2400" ht="14.25" customHeight="1">
      <c r="A2400" s="96" t="s">
        <v>7295</v>
      </c>
      <c r="D2400" s="96" t="s">
        <v>1350</v>
      </c>
      <c r="E2400" s="96" t="s">
        <v>1561</v>
      </c>
      <c r="F2400" s="96">
        <v>2030.0</v>
      </c>
      <c r="J2400" s="96" t="s">
        <v>1147</v>
      </c>
      <c r="L2400" s="96" t="s">
        <v>1562</v>
      </c>
      <c r="M2400" s="96" t="s">
        <v>1147</v>
      </c>
      <c r="O2400" s="96" t="s">
        <v>1584</v>
      </c>
      <c r="P2400" s="96" t="s">
        <v>1564</v>
      </c>
      <c r="Q2400" s="96" t="s">
        <v>1573</v>
      </c>
      <c r="R2400" s="96" t="s">
        <v>1623</v>
      </c>
      <c r="S2400" s="96" t="s">
        <v>7296</v>
      </c>
    </row>
    <row r="2401" ht="14.25" customHeight="1">
      <c r="A2401" s="96" t="s">
        <v>7297</v>
      </c>
      <c r="C2401" s="96" t="s">
        <v>7298</v>
      </c>
      <c r="D2401" s="96" t="s">
        <v>1355</v>
      </c>
      <c r="J2401" s="96" t="s">
        <v>1351</v>
      </c>
      <c r="L2401" s="96" t="s">
        <v>41</v>
      </c>
      <c r="M2401" s="96" t="s">
        <v>1147</v>
      </c>
      <c r="O2401" s="96" t="s">
        <v>1647</v>
      </c>
      <c r="P2401" s="96" t="s">
        <v>1564</v>
      </c>
      <c r="Q2401" s="96" t="s">
        <v>1573</v>
      </c>
      <c r="R2401" s="96" t="s">
        <v>1648</v>
      </c>
    </row>
    <row r="2402" ht="14.25" customHeight="1">
      <c r="A2402" s="96" t="s">
        <v>7299</v>
      </c>
      <c r="D2402" s="96" t="s">
        <v>1350</v>
      </c>
      <c r="E2402" s="96" t="s">
        <v>1561</v>
      </c>
      <c r="F2402" s="96">
        <v>2030.0</v>
      </c>
      <c r="J2402" s="96" t="s">
        <v>1147</v>
      </c>
      <c r="L2402" s="96" t="s">
        <v>1562</v>
      </c>
      <c r="M2402" s="96" t="s">
        <v>1147</v>
      </c>
      <c r="O2402" s="96" t="s">
        <v>1584</v>
      </c>
      <c r="P2402" s="96" t="s">
        <v>1564</v>
      </c>
      <c r="Q2402" s="96" t="s">
        <v>1580</v>
      </c>
      <c r="R2402" s="96" t="s">
        <v>1793</v>
      </c>
      <c r="S2402" s="96" t="s">
        <v>7300</v>
      </c>
      <c r="T2402" s="96" t="s">
        <v>1568</v>
      </c>
    </row>
    <row r="2403" ht="14.25" customHeight="1">
      <c r="A2403" s="96" t="s">
        <v>7301</v>
      </c>
      <c r="B2403" s="96" t="s">
        <v>7302</v>
      </c>
      <c r="C2403" s="96" t="s">
        <v>7303</v>
      </c>
      <c r="D2403" s="96" t="s">
        <v>1350</v>
      </c>
      <c r="E2403" s="96" t="s">
        <v>1561</v>
      </c>
      <c r="F2403" s="96">
        <v>2030.0</v>
      </c>
      <c r="J2403" s="96" t="s">
        <v>1147</v>
      </c>
      <c r="L2403" s="96" t="s">
        <v>41</v>
      </c>
      <c r="M2403" s="96" t="s">
        <v>1147</v>
      </c>
      <c r="N2403" s="96" t="s">
        <v>1805</v>
      </c>
      <c r="O2403" s="96" t="s">
        <v>1651</v>
      </c>
      <c r="P2403" s="96" t="s">
        <v>1564</v>
      </c>
      <c r="Q2403" s="96" t="s">
        <v>1685</v>
      </c>
      <c r="R2403" s="96" t="s">
        <v>1793</v>
      </c>
      <c r="S2403" s="96" t="s">
        <v>7304</v>
      </c>
      <c r="T2403" s="96" t="s">
        <v>1568</v>
      </c>
    </row>
    <row r="2404" ht="14.25" customHeight="1">
      <c r="A2404" s="96" t="s">
        <v>7305</v>
      </c>
      <c r="C2404" s="96" t="s">
        <v>7306</v>
      </c>
      <c r="D2404" s="96" t="s">
        <v>1350</v>
      </c>
      <c r="E2404" s="96" t="s">
        <v>1561</v>
      </c>
      <c r="F2404" s="96" t="s">
        <v>2622</v>
      </c>
      <c r="G2404" s="96" t="s">
        <v>1350</v>
      </c>
      <c r="H2404" s="96" t="s">
        <v>1561</v>
      </c>
      <c r="I2404" s="96">
        <v>2050.0</v>
      </c>
      <c r="J2404" s="96" t="s">
        <v>1351</v>
      </c>
      <c r="K2404" s="96">
        <v>2050.0</v>
      </c>
      <c r="L2404" s="96" t="s">
        <v>41</v>
      </c>
      <c r="M2404" s="96" t="s">
        <v>1351</v>
      </c>
      <c r="N2404" s="96" t="s">
        <v>2023</v>
      </c>
      <c r="O2404" s="96" t="s">
        <v>1620</v>
      </c>
      <c r="P2404" s="96" t="s">
        <v>1564</v>
      </c>
      <c r="Q2404" s="96" t="s">
        <v>1630</v>
      </c>
      <c r="R2404" s="96" t="s">
        <v>1637</v>
      </c>
      <c r="S2404" s="96" t="s">
        <v>7307</v>
      </c>
      <c r="T2404" s="96" t="s">
        <v>1568</v>
      </c>
      <c r="U2404" s="96" t="s">
        <v>2923</v>
      </c>
    </row>
    <row r="2405" ht="14.25" customHeight="1">
      <c r="A2405" s="96" t="s">
        <v>7308</v>
      </c>
      <c r="C2405" s="96" t="s">
        <v>7309</v>
      </c>
      <c r="D2405" s="96" t="s">
        <v>1350</v>
      </c>
      <c r="E2405" s="96" t="s">
        <v>1561</v>
      </c>
      <c r="F2405" s="96">
        <v>2030.0</v>
      </c>
      <c r="J2405" s="96" t="s">
        <v>1351</v>
      </c>
      <c r="L2405" s="96" t="s">
        <v>41</v>
      </c>
      <c r="M2405" s="96" t="s">
        <v>1351</v>
      </c>
      <c r="N2405" s="96" t="s">
        <v>1971</v>
      </c>
      <c r="O2405" s="96" t="s">
        <v>1647</v>
      </c>
      <c r="P2405" s="96" t="s">
        <v>1564</v>
      </c>
      <c r="Q2405" s="96" t="s">
        <v>1604</v>
      </c>
      <c r="R2405" s="96" t="s">
        <v>1637</v>
      </c>
      <c r="S2405" s="96" t="s">
        <v>7310</v>
      </c>
      <c r="T2405" s="96" t="s">
        <v>1568</v>
      </c>
    </row>
    <row r="2406" ht="14.25" customHeight="1">
      <c r="A2406" s="96" t="s">
        <v>7311</v>
      </c>
      <c r="B2406" s="96" t="s">
        <v>7312</v>
      </c>
      <c r="C2406" s="96" t="s">
        <v>7313</v>
      </c>
      <c r="D2406" s="96" t="s">
        <v>1355</v>
      </c>
      <c r="J2406" s="96" t="s">
        <v>1147</v>
      </c>
      <c r="L2406" s="96" t="s">
        <v>41</v>
      </c>
      <c r="M2406" s="96" t="s">
        <v>1147</v>
      </c>
      <c r="O2406" s="96" t="s">
        <v>1901</v>
      </c>
      <c r="P2406" s="96" t="s">
        <v>1564</v>
      </c>
      <c r="Q2406" s="96" t="s">
        <v>1580</v>
      </c>
      <c r="R2406" s="96" t="s">
        <v>1699</v>
      </c>
    </row>
    <row r="2407" ht="14.25" customHeight="1">
      <c r="A2407" s="96" t="s">
        <v>7314</v>
      </c>
      <c r="D2407" s="96" t="s">
        <v>1355</v>
      </c>
      <c r="J2407" s="96" t="s">
        <v>1351</v>
      </c>
      <c r="L2407" s="96" t="s">
        <v>41</v>
      </c>
      <c r="M2407" s="96" t="s">
        <v>1147</v>
      </c>
      <c r="O2407" s="96" t="s">
        <v>5600</v>
      </c>
      <c r="P2407" s="96" t="s">
        <v>1728</v>
      </c>
      <c r="Q2407" s="96" t="s">
        <v>1679</v>
      </c>
      <c r="R2407" s="96" t="s">
        <v>1699</v>
      </c>
    </row>
    <row r="2408" ht="14.25" customHeight="1">
      <c r="A2408" s="96" t="s">
        <v>7315</v>
      </c>
      <c r="D2408" s="96" t="s">
        <v>1350</v>
      </c>
      <c r="E2408" s="96" t="s">
        <v>1561</v>
      </c>
      <c r="F2408" s="96">
        <v>2030.0</v>
      </c>
      <c r="J2408" s="96" t="s">
        <v>1147</v>
      </c>
      <c r="L2408" s="96" t="s">
        <v>1562</v>
      </c>
      <c r="M2408" s="96" t="s">
        <v>1147</v>
      </c>
      <c r="O2408" s="96" t="s">
        <v>7316</v>
      </c>
      <c r="P2408" s="96" t="s">
        <v>1564</v>
      </c>
      <c r="Q2408" s="96" t="s">
        <v>1784</v>
      </c>
      <c r="R2408" s="96" t="s">
        <v>1637</v>
      </c>
      <c r="S2408" s="96" t="s">
        <v>7317</v>
      </c>
      <c r="T2408" s="96" t="s">
        <v>1568</v>
      </c>
    </row>
    <row r="2409" ht="14.25" customHeight="1">
      <c r="A2409" s="96" t="s">
        <v>7318</v>
      </c>
      <c r="B2409" s="96" t="s">
        <v>7319</v>
      </c>
      <c r="C2409" s="96" t="s">
        <v>7320</v>
      </c>
      <c r="D2409" s="96" t="s">
        <v>1350</v>
      </c>
      <c r="E2409" s="96" t="s">
        <v>1561</v>
      </c>
      <c r="F2409" s="96">
        <v>2030.0</v>
      </c>
      <c r="J2409" s="96" t="s">
        <v>1351</v>
      </c>
      <c r="L2409" s="96" t="s">
        <v>41</v>
      </c>
      <c r="M2409" s="96" t="s">
        <v>1351</v>
      </c>
      <c r="N2409" s="96" t="s">
        <v>2098</v>
      </c>
      <c r="O2409" s="96" t="s">
        <v>1647</v>
      </c>
      <c r="P2409" s="96" t="s">
        <v>1564</v>
      </c>
      <c r="Q2409" s="96" t="s">
        <v>2223</v>
      </c>
      <c r="R2409" s="96" t="s">
        <v>1597</v>
      </c>
      <c r="S2409" s="96" t="s">
        <v>7321</v>
      </c>
      <c r="T2409" s="96" t="s">
        <v>1568</v>
      </c>
    </row>
    <row r="2410" ht="14.25" customHeight="1">
      <c r="A2410" s="96" t="s">
        <v>7322</v>
      </c>
      <c r="B2410" s="96" t="s">
        <v>7323</v>
      </c>
      <c r="C2410" s="96" t="s">
        <v>7324</v>
      </c>
      <c r="D2410" s="96" t="s">
        <v>1350</v>
      </c>
      <c r="E2410" s="96" t="s">
        <v>1561</v>
      </c>
      <c r="F2410" s="96">
        <v>2030.0</v>
      </c>
      <c r="J2410" s="96" t="s">
        <v>1147</v>
      </c>
      <c r="L2410" s="96" t="s">
        <v>41</v>
      </c>
      <c r="M2410" s="96" t="s">
        <v>1351</v>
      </c>
      <c r="N2410" s="96" t="s">
        <v>1850</v>
      </c>
      <c r="O2410" s="96" t="s">
        <v>1703</v>
      </c>
      <c r="P2410" s="96" t="s">
        <v>1564</v>
      </c>
      <c r="Q2410" s="96" t="s">
        <v>1784</v>
      </c>
      <c r="R2410" s="96" t="s">
        <v>2023</v>
      </c>
      <c r="S2410" s="96" t="s">
        <v>7325</v>
      </c>
      <c r="T2410" s="96" t="s">
        <v>1568</v>
      </c>
    </row>
    <row r="2411" ht="14.25" customHeight="1">
      <c r="A2411" s="96" t="s">
        <v>7326</v>
      </c>
      <c r="D2411" s="96" t="s">
        <v>1350</v>
      </c>
      <c r="E2411" s="96" t="s">
        <v>1561</v>
      </c>
      <c r="F2411" s="96">
        <v>2030.0</v>
      </c>
      <c r="J2411" s="96" t="s">
        <v>1147</v>
      </c>
      <c r="L2411" s="96" t="s">
        <v>1562</v>
      </c>
      <c r="M2411" s="96" t="s">
        <v>1147</v>
      </c>
      <c r="O2411" s="96" t="s">
        <v>1620</v>
      </c>
      <c r="P2411" s="96" t="s">
        <v>1564</v>
      </c>
      <c r="Q2411" s="96" t="s">
        <v>1639</v>
      </c>
      <c r="R2411" s="96" t="s">
        <v>1712</v>
      </c>
      <c r="S2411" s="96" t="s">
        <v>7327</v>
      </c>
      <c r="T2411" s="96" t="s">
        <v>1568</v>
      </c>
    </row>
    <row r="2412" ht="14.25" customHeight="1">
      <c r="A2412" s="96" t="s">
        <v>7328</v>
      </c>
      <c r="C2412" s="96" t="s">
        <v>7329</v>
      </c>
      <c r="D2412" s="96" t="s">
        <v>1355</v>
      </c>
      <c r="J2412" s="96" t="s">
        <v>1351</v>
      </c>
      <c r="L2412" s="96" t="s">
        <v>41</v>
      </c>
      <c r="M2412" s="96" t="s">
        <v>1351</v>
      </c>
      <c r="N2412" s="96" t="s">
        <v>2256</v>
      </c>
      <c r="O2412" s="96" t="s">
        <v>1584</v>
      </c>
      <c r="P2412" s="96" t="s">
        <v>1564</v>
      </c>
      <c r="Q2412" s="96" t="s">
        <v>1735</v>
      </c>
      <c r="R2412" s="96" t="s">
        <v>3066</v>
      </c>
    </row>
    <row r="2413" ht="14.25" customHeight="1">
      <c r="A2413" s="96" t="s">
        <v>7330</v>
      </c>
      <c r="C2413" s="96" t="s">
        <v>7331</v>
      </c>
      <c r="D2413" s="96" t="s">
        <v>1355</v>
      </c>
      <c r="J2413" s="96" t="s">
        <v>1351</v>
      </c>
      <c r="L2413" s="96" t="s">
        <v>41</v>
      </c>
      <c r="M2413" s="96" t="s">
        <v>1351</v>
      </c>
      <c r="N2413" s="96" t="s">
        <v>1591</v>
      </c>
      <c r="O2413" s="96" t="s">
        <v>1664</v>
      </c>
      <c r="P2413" s="96" t="s">
        <v>1564</v>
      </c>
      <c r="Q2413" s="96" t="s">
        <v>1820</v>
      </c>
      <c r="R2413" s="96" t="s">
        <v>1591</v>
      </c>
    </row>
    <row r="2414" ht="14.25" customHeight="1">
      <c r="A2414" s="96" t="s">
        <v>7332</v>
      </c>
      <c r="D2414" s="96" t="s">
        <v>1355</v>
      </c>
      <c r="J2414" s="96" t="s">
        <v>1351</v>
      </c>
      <c r="L2414" s="96" t="s">
        <v>41</v>
      </c>
      <c r="M2414" s="96" t="s">
        <v>1147</v>
      </c>
      <c r="O2414" s="96" t="s">
        <v>1620</v>
      </c>
      <c r="P2414" s="96" t="s">
        <v>1564</v>
      </c>
      <c r="Q2414" s="96" t="s">
        <v>2479</v>
      </c>
      <c r="R2414" s="96" t="s">
        <v>1648</v>
      </c>
    </row>
    <row r="2415" ht="14.25" customHeight="1">
      <c r="A2415" s="96" t="s">
        <v>7333</v>
      </c>
      <c r="C2415" s="96" t="s">
        <v>7334</v>
      </c>
      <c r="D2415" s="96" t="s">
        <v>1372</v>
      </c>
      <c r="J2415" s="96" t="s">
        <v>1351</v>
      </c>
      <c r="L2415" s="96" t="s">
        <v>41</v>
      </c>
      <c r="M2415" s="96" t="s">
        <v>1351</v>
      </c>
      <c r="N2415" s="96" t="s">
        <v>1619</v>
      </c>
      <c r="O2415" s="96" t="s">
        <v>1584</v>
      </c>
      <c r="P2415" s="96" t="s">
        <v>1564</v>
      </c>
      <c r="Q2415" s="96" t="s">
        <v>2479</v>
      </c>
      <c r="R2415" s="96" t="s">
        <v>1619</v>
      </c>
    </row>
    <row r="2416" ht="14.25" customHeight="1">
      <c r="A2416" s="96" t="s">
        <v>7335</v>
      </c>
      <c r="D2416" s="96" t="s">
        <v>1372</v>
      </c>
      <c r="J2416" s="96" t="s">
        <v>1351</v>
      </c>
      <c r="L2416" s="96" t="s">
        <v>41</v>
      </c>
      <c r="M2416" s="96" t="s">
        <v>1351</v>
      </c>
      <c r="N2416" s="96" t="s">
        <v>1619</v>
      </c>
      <c r="O2416" s="96" t="s">
        <v>1584</v>
      </c>
      <c r="P2416" s="96" t="s">
        <v>1564</v>
      </c>
      <c r="Q2416" s="96" t="s">
        <v>1639</v>
      </c>
      <c r="R2416" s="96" t="s">
        <v>1619</v>
      </c>
    </row>
    <row r="2417" ht="14.25" customHeight="1">
      <c r="A2417" s="96" t="s">
        <v>7336</v>
      </c>
      <c r="B2417" s="96" t="s">
        <v>7337</v>
      </c>
      <c r="C2417" s="96" t="s">
        <v>7338</v>
      </c>
      <c r="D2417" s="96" t="s">
        <v>1355</v>
      </c>
      <c r="J2417" s="96" t="s">
        <v>1147</v>
      </c>
      <c r="L2417" s="96" t="s">
        <v>41</v>
      </c>
      <c r="M2417" s="96" t="s">
        <v>1147</v>
      </c>
      <c r="O2417" s="96" t="s">
        <v>1703</v>
      </c>
      <c r="P2417" s="96" t="s">
        <v>1564</v>
      </c>
      <c r="Q2417" s="96" t="s">
        <v>1604</v>
      </c>
      <c r="R2417" s="96" t="s">
        <v>1566</v>
      </c>
    </row>
    <row r="2418" ht="14.25" customHeight="1">
      <c r="A2418" s="96" t="s">
        <v>7339</v>
      </c>
      <c r="D2418" s="96" t="s">
        <v>1355</v>
      </c>
      <c r="J2418" s="96" t="s">
        <v>1147</v>
      </c>
      <c r="L2418" s="96" t="s">
        <v>41</v>
      </c>
      <c r="M2418" s="96" t="s">
        <v>1351</v>
      </c>
      <c r="N2418" s="96" t="s">
        <v>1619</v>
      </c>
      <c r="O2418" s="96" t="s">
        <v>1584</v>
      </c>
      <c r="P2418" s="96" t="s">
        <v>1564</v>
      </c>
      <c r="Q2418" s="96" t="s">
        <v>2158</v>
      </c>
      <c r="R2418" s="96" t="s">
        <v>1619</v>
      </c>
    </row>
    <row r="2419" ht="14.25" customHeight="1">
      <c r="A2419" s="96" t="s">
        <v>7340</v>
      </c>
      <c r="D2419" s="96" t="s">
        <v>1350</v>
      </c>
      <c r="E2419" s="96" t="s">
        <v>1561</v>
      </c>
      <c r="F2419" s="96">
        <v>2030.0</v>
      </c>
      <c r="J2419" s="96" t="s">
        <v>1147</v>
      </c>
      <c r="L2419" s="96" t="s">
        <v>1562</v>
      </c>
      <c r="M2419" s="96" t="s">
        <v>1147</v>
      </c>
      <c r="O2419" s="96" t="s">
        <v>1845</v>
      </c>
      <c r="P2419" s="96" t="s">
        <v>1564</v>
      </c>
      <c r="Q2419" s="96" t="s">
        <v>1784</v>
      </c>
      <c r="R2419" s="96" t="s">
        <v>2023</v>
      </c>
      <c r="S2419" s="96" t="s">
        <v>7341</v>
      </c>
      <c r="T2419" s="96" t="s">
        <v>1568</v>
      </c>
    </row>
    <row r="2420" ht="14.25" customHeight="1">
      <c r="A2420" s="96" t="s">
        <v>7342</v>
      </c>
      <c r="D2420" s="96" t="s">
        <v>1350</v>
      </c>
      <c r="E2420" s="96" t="s">
        <v>1561</v>
      </c>
      <c r="F2420" s="96">
        <v>2027.0</v>
      </c>
      <c r="J2420" s="96" t="s">
        <v>1351</v>
      </c>
      <c r="L2420" s="96" t="s">
        <v>1629</v>
      </c>
      <c r="M2420" s="96" t="s">
        <v>1351</v>
      </c>
      <c r="N2420" s="96" t="s">
        <v>1666</v>
      </c>
      <c r="O2420" s="96" t="s">
        <v>1664</v>
      </c>
      <c r="P2420" s="96" t="s">
        <v>1564</v>
      </c>
      <c r="Q2420" s="96" t="s">
        <v>1630</v>
      </c>
      <c r="R2420" s="96" t="s">
        <v>1805</v>
      </c>
      <c r="S2420" s="96" t="s">
        <v>7343</v>
      </c>
      <c r="T2420" s="96" t="s">
        <v>1568</v>
      </c>
      <c r="U2420" s="96" t="s">
        <v>4023</v>
      </c>
    </row>
    <row r="2421" ht="14.25" customHeight="1">
      <c r="A2421" s="96" t="s">
        <v>7344</v>
      </c>
      <c r="B2421" s="96" t="s">
        <v>7345</v>
      </c>
      <c r="C2421" s="96" t="s">
        <v>7346</v>
      </c>
      <c r="D2421" s="96" t="s">
        <v>1355</v>
      </c>
      <c r="J2421" s="96" t="s">
        <v>1351</v>
      </c>
      <c r="L2421" s="96" t="s">
        <v>41</v>
      </c>
      <c r="M2421" s="96" t="s">
        <v>1351</v>
      </c>
      <c r="N2421" s="96" t="s">
        <v>1707</v>
      </c>
      <c r="O2421" s="96" t="s">
        <v>1857</v>
      </c>
      <c r="P2421" s="96" t="s">
        <v>1609</v>
      </c>
      <c r="Q2421" s="96" t="s">
        <v>2228</v>
      </c>
      <c r="R2421" s="96" t="s">
        <v>1707</v>
      </c>
    </row>
    <row r="2422" ht="14.25" customHeight="1">
      <c r="A2422" s="96" t="s">
        <v>7347</v>
      </c>
      <c r="D2422" s="96" t="s">
        <v>1350</v>
      </c>
      <c r="E2422" s="96" t="s">
        <v>1561</v>
      </c>
      <c r="F2422" s="96">
        <v>2030.0</v>
      </c>
      <c r="J2422" s="96" t="s">
        <v>1147</v>
      </c>
      <c r="L2422" s="96" t="s">
        <v>1562</v>
      </c>
      <c r="M2422" s="96" t="s">
        <v>1147</v>
      </c>
      <c r="O2422" s="96" t="s">
        <v>1578</v>
      </c>
      <c r="P2422" s="96" t="s">
        <v>1579</v>
      </c>
      <c r="Q2422" s="96" t="s">
        <v>1593</v>
      </c>
      <c r="R2422" s="96" t="s">
        <v>1793</v>
      </c>
      <c r="S2422" s="96" t="s">
        <v>7348</v>
      </c>
      <c r="T2422" s="96" t="s">
        <v>1568</v>
      </c>
    </row>
    <row r="2423" ht="14.25" customHeight="1">
      <c r="A2423" s="96" t="s">
        <v>7349</v>
      </c>
      <c r="D2423" s="96" t="s">
        <v>1350</v>
      </c>
      <c r="E2423" s="96" t="s">
        <v>1561</v>
      </c>
      <c r="F2423" s="96">
        <v>2030.0</v>
      </c>
      <c r="J2423" s="96" t="s">
        <v>1147</v>
      </c>
      <c r="L2423" s="96" t="s">
        <v>1562</v>
      </c>
      <c r="M2423" s="96" t="s">
        <v>1147</v>
      </c>
      <c r="O2423" s="96" t="s">
        <v>1614</v>
      </c>
      <c r="P2423" s="96" t="s">
        <v>1609</v>
      </c>
      <c r="Q2423" s="96" t="s">
        <v>1639</v>
      </c>
      <c r="R2423" s="96" t="s">
        <v>1644</v>
      </c>
      <c r="S2423" s="96" t="s">
        <v>7350</v>
      </c>
      <c r="T2423" s="96" t="s">
        <v>1568</v>
      </c>
    </row>
    <row r="2424" ht="14.25" customHeight="1">
      <c r="A2424" s="96" t="s">
        <v>7351</v>
      </c>
      <c r="D2424" s="96" t="s">
        <v>1355</v>
      </c>
      <c r="J2424" s="96" t="s">
        <v>1351</v>
      </c>
      <c r="L2424" s="96" t="s">
        <v>41</v>
      </c>
      <c r="M2424" s="96" t="s">
        <v>1147</v>
      </c>
      <c r="O2424" s="96" t="s">
        <v>1647</v>
      </c>
      <c r="P2424" s="96" t="s">
        <v>1564</v>
      </c>
      <c r="Q2424" s="96" t="s">
        <v>1756</v>
      </c>
      <c r="R2424" s="96" t="s">
        <v>1644</v>
      </c>
    </row>
    <row r="2425" ht="14.25" customHeight="1">
      <c r="A2425" s="96" t="s">
        <v>7352</v>
      </c>
      <c r="D2425" s="96" t="s">
        <v>1350</v>
      </c>
      <c r="E2425" s="96" t="s">
        <v>1561</v>
      </c>
      <c r="F2425" s="96">
        <v>2030.0</v>
      </c>
      <c r="G2425" s="96" t="s">
        <v>1350</v>
      </c>
      <c r="H2425" s="96" t="s">
        <v>1561</v>
      </c>
      <c r="I2425" s="96">
        <v>2050.0</v>
      </c>
      <c r="J2425" s="96" t="s">
        <v>1351</v>
      </c>
      <c r="K2425" s="96">
        <v>2050.0</v>
      </c>
      <c r="L2425" s="96" t="s">
        <v>41</v>
      </c>
      <c r="M2425" s="96" t="s">
        <v>1147</v>
      </c>
      <c r="O2425" s="96" t="s">
        <v>1584</v>
      </c>
      <c r="P2425" s="96" t="s">
        <v>1564</v>
      </c>
      <c r="Q2425" s="96" t="s">
        <v>2158</v>
      </c>
      <c r="R2425" s="96" t="s">
        <v>1586</v>
      </c>
      <c r="S2425" s="96" t="s">
        <v>7353</v>
      </c>
      <c r="T2425" s="96" t="s">
        <v>1568</v>
      </c>
    </row>
    <row r="2426" ht="14.25" customHeight="1">
      <c r="A2426" s="96" t="s">
        <v>7354</v>
      </c>
      <c r="D2426" s="96" t="s">
        <v>1350</v>
      </c>
      <c r="E2426" s="96" t="s">
        <v>1561</v>
      </c>
      <c r="F2426" s="96">
        <v>2030.0</v>
      </c>
      <c r="H2426" s="96" t="s">
        <v>1561</v>
      </c>
      <c r="I2426" s="96">
        <v>2050.0</v>
      </c>
      <c r="J2426" s="96" t="s">
        <v>1351</v>
      </c>
      <c r="K2426" s="96">
        <v>2050.0</v>
      </c>
      <c r="L2426" s="96" t="s">
        <v>1562</v>
      </c>
      <c r="M2426" s="96" t="s">
        <v>1147</v>
      </c>
      <c r="O2426" s="96" t="s">
        <v>1741</v>
      </c>
      <c r="P2426" s="96" t="s">
        <v>1564</v>
      </c>
      <c r="Q2426" s="96" t="s">
        <v>1610</v>
      </c>
      <c r="R2426" s="96" t="s">
        <v>1594</v>
      </c>
      <c r="S2426" s="96" t="s">
        <v>7355</v>
      </c>
      <c r="T2426" s="96" t="s">
        <v>1568</v>
      </c>
    </row>
    <row r="2427" ht="14.25" customHeight="1">
      <c r="A2427" s="96" t="s">
        <v>7356</v>
      </c>
      <c r="D2427" s="96" t="s">
        <v>1355</v>
      </c>
      <c r="J2427" s="96" t="s">
        <v>1147</v>
      </c>
      <c r="L2427" s="96" t="s">
        <v>41</v>
      </c>
      <c r="M2427" s="96" t="s">
        <v>1147</v>
      </c>
      <c r="O2427" s="96" t="s">
        <v>2054</v>
      </c>
      <c r="P2427" s="96" t="s">
        <v>1579</v>
      </c>
      <c r="Q2427" s="96" t="s">
        <v>1754</v>
      </c>
      <c r="R2427" s="96" t="s">
        <v>1676</v>
      </c>
    </row>
    <row r="2428" ht="14.25" customHeight="1">
      <c r="A2428" s="96" t="s">
        <v>7357</v>
      </c>
      <c r="D2428" s="96" t="s">
        <v>1355</v>
      </c>
      <c r="J2428" s="96" t="s">
        <v>1351</v>
      </c>
      <c r="L2428" s="96" t="s">
        <v>41</v>
      </c>
      <c r="M2428" s="96" t="s">
        <v>1351</v>
      </c>
      <c r="N2428" s="96" t="s">
        <v>1656</v>
      </c>
      <c r="O2428" s="96" t="s">
        <v>1584</v>
      </c>
      <c r="P2428" s="96" t="s">
        <v>1564</v>
      </c>
      <c r="Q2428" s="96" t="s">
        <v>1636</v>
      </c>
      <c r="R2428" s="96" t="s">
        <v>1656</v>
      </c>
    </row>
    <row r="2429" ht="14.25" customHeight="1">
      <c r="A2429" s="96" t="s">
        <v>7358</v>
      </c>
      <c r="B2429" s="96" t="s">
        <v>7359</v>
      </c>
      <c r="C2429" s="96" t="s">
        <v>7360</v>
      </c>
      <c r="D2429" s="96" t="s">
        <v>1355</v>
      </c>
      <c r="J2429" s="96" t="s">
        <v>1351</v>
      </c>
      <c r="L2429" s="96" t="s">
        <v>41</v>
      </c>
      <c r="M2429" s="96" t="s">
        <v>1147</v>
      </c>
      <c r="O2429" s="96" t="s">
        <v>1857</v>
      </c>
      <c r="P2429" s="96" t="s">
        <v>1609</v>
      </c>
      <c r="Q2429" s="96" t="s">
        <v>1698</v>
      </c>
      <c r="R2429" s="96" t="s">
        <v>1644</v>
      </c>
    </row>
    <row r="2430" ht="14.25" customHeight="1">
      <c r="A2430" s="96" t="s">
        <v>7361</v>
      </c>
      <c r="D2430" s="96" t="s">
        <v>1372</v>
      </c>
      <c r="J2430" s="96" t="s">
        <v>1351</v>
      </c>
      <c r="L2430" s="96" t="s">
        <v>41</v>
      </c>
      <c r="M2430" s="96" t="s">
        <v>1351</v>
      </c>
      <c r="N2430" s="96" t="s">
        <v>2181</v>
      </c>
      <c r="O2430" s="96" t="s">
        <v>2526</v>
      </c>
      <c r="P2430" s="96" t="s">
        <v>1564</v>
      </c>
      <c r="Q2430" s="96" t="s">
        <v>1610</v>
      </c>
      <c r="R2430" s="96" t="s">
        <v>2181</v>
      </c>
      <c r="U2430" s="96" t="s">
        <v>1701</v>
      </c>
    </row>
    <row r="2431" ht="14.25" customHeight="1">
      <c r="A2431" s="96" t="s">
        <v>7362</v>
      </c>
      <c r="C2431" s="96" t="s">
        <v>7363</v>
      </c>
      <c r="D2431" s="96" t="s">
        <v>1350</v>
      </c>
      <c r="E2431" s="96" t="s">
        <v>1561</v>
      </c>
      <c r="F2431" s="96">
        <v>2030.0</v>
      </c>
      <c r="G2431" s="96" t="s">
        <v>1350</v>
      </c>
      <c r="H2431" s="96" t="s">
        <v>1561</v>
      </c>
      <c r="I2431" s="96">
        <v>2050.0</v>
      </c>
      <c r="J2431" s="96" t="s">
        <v>1351</v>
      </c>
      <c r="K2431" s="96">
        <v>2050.0</v>
      </c>
      <c r="L2431" s="96" t="s">
        <v>1562</v>
      </c>
      <c r="M2431" s="96" t="s">
        <v>1351</v>
      </c>
      <c r="N2431" s="96" t="s">
        <v>1619</v>
      </c>
      <c r="O2431" s="96" t="s">
        <v>1578</v>
      </c>
      <c r="P2431" s="96" t="s">
        <v>1579</v>
      </c>
      <c r="Q2431" s="96" t="s">
        <v>1675</v>
      </c>
      <c r="R2431" s="96" t="s">
        <v>1699</v>
      </c>
      <c r="S2431" s="96" t="s">
        <v>7364</v>
      </c>
      <c r="T2431" s="96" t="s">
        <v>1568</v>
      </c>
    </row>
    <row r="2432" ht="14.25" customHeight="1">
      <c r="A2432" s="96" t="s">
        <v>7365</v>
      </c>
      <c r="D2432" s="96" t="s">
        <v>1355</v>
      </c>
      <c r="J2432" s="96" t="s">
        <v>1147</v>
      </c>
      <c r="L2432" s="96" t="s">
        <v>41</v>
      </c>
      <c r="M2432" s="96" t="s">
        <v>1147</v>
      </c>
      <c r="O2432" s="96" t="s">
        <v>1578</v>
      </c>
      <c r="P2432" s="96" t="s">
        <v>1579</v>
      </c>
      <c r="Q2432" s="96" t="s">
        <v>1754</v>
      </c>
      <c r="R2432" s="96" t="s">
        <v>1566</v>
      </c>
    </row>
    <row r="2433" ht="14.25" customHeight="1">
      <c r="A2433" s="96" t="s">
        <v>7366</v>
      </c>
      <c r="C2433" s="96" t="s">
        <v>7367</v>
      </c>
      <c r="D2433" s="96" t="s">
        <v>1350</v>
      </c>
      <c r="E2433" s="96" t="s">
        <v>1561</v>
      </c>
      <c r="F2433" s="96" t="s">
        <v>1628</v>
      </c>
      <c r="J2433" s="96" t="s">
        <v>1147</v>
      </c>
      <c r="L2433" s="96" t="s">
        <v>41</v>
      </c>
      <c r="M2433" s="96" t="s">
        <v>1351</v>
      </c>
      <c r="N2433" s="96" t="s">
        <v>1903</v>
      </c>
      <c r="O2433" s="96" t="s">
        <v>1584</v>
      </c>
      <c r="P2433" s="96" t="s">
        <v>1564</v>
      </c>
      <c r="Q2433" s="96" t="s">
        <v>1580</v>
      </c>
      <c r="R2433" s="96" t="s">
        <v>1594</v>
      </c>
      <c r="S2433" s="96" t="s">
        <v>7368</v>
      </c>
      <c r="T2433" s="96" t="s">
        <v>1568</v>
      </c>
    </row>
    <row r="2434" ht="14.25" customHeight="1">
      <c r="A2434" s="96" t="s">
        <v>7369</v>
      </c>
      <c r="D2434" s="96" t="s">
        <v>1355</v>
      </c>
      <c r="J2434" s="96" t="s">
        <v>1351</v>
      </c>
      <c r="L2434" s="96" t="s">
        <v>41</v>
      </c>
      <c r="M2434" s="96" t="s">
        <v>1147</v>
      </c>
      <c r="O2434" s="96" t="s">
        <v>1578</v>
      </c>
      <c r="P2434" s="96" t="s">
        <v>1579</v>
      </c>
      <c r="Q2434" s="96" t="s">
        <v>1580</v>
      </c>
      <c r="R2434" s="96" t="s">
        <v>1581</v>
      </c>
    </row>
    <row r="2435" ht="14.25" customHeight="1">
      <c r="A2435" s="96" t="s">
        <v>7370</v>
      </c>
      <c r="D2435" s="96" t="s">
        <v>1355</v>
      </c>
      <c r="J2435" s="96" t="s">
        <v>1147</v>
      </c>
      <c r="L2435" s="96" t="s">
        <v>41</v>
      </c>
      <c r="M2435" s="96" t="s">
        <v>1147</v>
      </c>
      <c r="N2435" s="96" t="s">
        <v>1589</v>
      </c>
      <c r="O2435" s="96" t="s">
        <v>1578</v>
      </c>
      <c r="P2435" s="96" t="s">
        <v>1579</v>
      </c>
      <c r="Q2435" s="96" t="s">
        <v>1665</v>
      </c>
      <c r="R2435" s="96" t="s">
        <v>1591</v>
      </c>
    </row>
    <row r="2436" ht="14.25" customHeight="1">
      <c r="A2436" s="96" t="s">
        <v>7371</v>
      </c>
      <c r="D2436" s="96" t="s">
        <v>1355</v>
      </c>
      <c r="J2436" s="96" t="s">
        <v>1147</v>
      </c>
      <c r="L2436" s="96" t="s">
        <v>41</v>
      </c>
      <c r="M2436" s="96" t="s">
        <v>1147</v>
      </c>
      <c r="O2436" s="96" t="s">
        <v>2526</v>
      </c>
      <c r="P2436" s="96" t="s">
        <v>1564</v>
      </c>
      <c r="Q2436" s="96" t="s">
        <v>1636</v>
      </c>
      <c r="R2436" s="96" t="s">
        <v>1566</v>
      </c>
    </row>
    <row r="2437" ht="14.25" customHeight="1">
      <c r="A2437" s="96" t="s">
        <v>7372</v>
      </c>
      <c r="D2437" s="96" t="s">
        <v>1355</v>
      </c>
      <c r="J2437" s="96" t="s">
        <v>1351</v>
      </c>
      <c r="L2437" s="96" t="s">
        <v>41</v>
      </c>
      <c r="M2437" s="96" t="s">
        <v>1351</v>
      </c>
      <c r="N2437" s="96" t="s">
        <v>1589</v>
      </c>
      <c r="O2437" s="96" t="s">
        <v>1791</v>
      </c>
      <c r="P2437" s="96" t="s">
        <v>1609</v>
      </c>
      <c r="Q2437" s="96" t="s">
        <v>1675</v>
      </c>
      <c r="R2437" s="96" t="s">
        <v>1589</v>
      </c>
    </row>
    <row r="2438" ht="14.25" customHeight="1">
      <c r="A2438" s="96" t="s">
        <v>7373</v>
      </c>
      <c r="D2438" s="96" t="s">
        <v>1350</v>
      </c>
      <c r="E2438" s="96" t="s">
        <v>1561</v>
      </c>
      <c r="F2438" s="96">
        <v>2030.0</v>
      </c>
      <c r="G2438" s="96" t="s">
        <v>1350</v>
      </c>
      <c r="H2438" s="96" t="s">
        <v>1561</v>
      </c>
      <c r="I2438" s="96">
        <v>2050.0</v>
      </c>
      <c r="J2438" s="96" t="s">
        <v>1351</v>
      </c>
      <c r="K2438" s="96">
        <v>2050.0</v>
      </c>
      <c r="L2438" s="96" t="s">
        <v>41</v>
      </c>
      <c r="M2438" s="96" t="s">
        <v>1351</v>
      </c>
      <c r="N2438" s="96" t="s">
        <v>1589</v>
      </c>
      <c r="O2438" s="96" t="s">
        <v>2194</v>
      </c>
      <c r="P2438" s="96" t="s">
        <v>1609</v>
      </c>
      <c r="Q2438" s="96" t="s">
        <v>1675</v>
      </c>
      <c r="R2438" s="96" t="s">
        <v>1594</v>
      </c>
      <c r="S2438" s="96" t="s">
        <v>7374</v>
      </c>
      <c r="T2438" s="96" t="s">
        <v>1568</v>
      </c>
    </row>
    <row r="2439" ht="14.25" customHeight="1">
      <c r="A2439" s="96" t="s">
        <v>7375</v>
      </c>
      <c r="D2439" s="96" t="s">
        <v>1350</v>
      </c>
      <c r="E2439" s="96" t="s">
        <v>1561</v>
      </c>
      <c r="F2439" s="96">
        <v>2030.0</v>
      </c>
      <c r="G2439" s="96" t="s">
        <v>1350</v>
      </c>
      <c r="H2439" s="96" t="s">
        <v>1561</v>
      </c>
      <c r="I2439" s="96">
        <v>2050.0</v>
      </c>
      <c r="J2439" s="96" t="s">
        <v>1351</v>
      </c>
      <c r="K2439" s="96">
        <v>2050.0</v>
      </c>
      <c r="L2439" s="96" t="s">
        <v>41</v>
      </c>
      <c r="M2439" s="96" t="s">
        <v>1351</v>
      </c>
      <c r="N2439" s="96" t="s">
        <v>1589</v>
      </c>
      <c r="O2439" s="96" t="s">
        <v>1791</v>
      </c>
      <c r="P2439" s="96" t="s">
        <v>1609</v>
      </c>
      <c r="Q2439" s="96" t="s">
        <v>1675</v>
      </c>
      <c r="R2439" s="96" t="s">
        <v>1631</v>
      </c>
      <c r="S2439" s="96" t="s">
        <v>7376</v>
      </c>
      <c r="T2439" s="96" t="s">
        <v>1568</v>
      </c>
    </row>
    <row r="2440" ht="14.25" customHeight="1">
      <c r="A2440" s="96" t="s">
        <v>7377</v>
      </c>
      <c r="C2440" s="96" t="s">
        <v>7378</v>
      </c>
      <c r="D2440" s="96" t="s">
        <v>1355</v>
      </c>
      <c r="J2440" s="96" t="s">
        <v>1351</v>
      </c>
      <c r="L2440" s="96" t="s">
        <v>41</v>
      </c>
      <c r="M2440" s="96" t="s">
        <v>1351</v>
      </c>
      <c r="N2440" s="96" t="s">
        <v>1673</v>
      </c>
      <c r="O2440" s="96" t="s">
        <v>1664</v>
      </c>
      <c r="P2440" s="96" t="s">
        <v>1564</v>
      </c>
      <c r="Q2440" s="96" t="s">
        <v>1665</v>
      </c>
      <c r="R2440" s="96" t="s">
        <v>1673</v>
      </c>
    </row>
    <row r="2441" ht="14.25" customHeight="1">
      <c r="A2441" s="96" t="s">
        <v>7379</v>
      </c>
      <c r="D2441" s="96" t="s">
        <v>1355</v>
      </c>
      <c r="J2441" s="96" t="s">
        <v>1351</v>
      </c>
      <c r="L2441" s="96" t="s">
        <v>41</v>
      </c>
      <c r="M2441" s="96" t="s">
        <v>1147</v>
      </c>
      <c r="O2441" s="96" t="s">
        <v>1797</v>
      </c>
      <c r="P2441" s="96" t="s">
        <v>1564</v>
      </c>
      <c r="Q2441" s="96" t="s">
        <v>1573</v>
      </c>
      <c r="R2441" s="96" t="s">
        <v>1648</v>
      </c>
    </row>
    <row r="2442" ht="14.25" customHeight="1">
      <c r="A2442" s="96" t="s">
        <v>7380</v>
      </c>
      <c r="B2442" s="96" t="s">
        <v>7381</v>
      </c>
      <c r="C2442" s="96" t="s">
        <v>7382</v>
      </c>
      <c r="D2442" s="96" t="s">
        <v>1350</v>
      </c>
      <c r="E2442" s="96" t="s">
        <v>1570</v>
      </c>
      <c r="F2442" s="96" t="s">
        <v>5968</v>
      </c>
      <c r="J2442" s="96" t="s">
        <v>1147</v>
      </c>
      <c r="L2442" s="96" t="s">
        <v>41</v>
      </c>
      <c r="M2442" s="96" t="s">
        <v>1147</v>
      </c>
      <c r="O2442" s="96" t="s">
        <v>1713</v>
      </c>
      <c r="P2442" s="96" t="s">
        <v>1564</v>
      </c>
      <c r="Q2442" s="96" t="s">
        <v>1665</v>
      </c>
      <c r="R2442" s="96" t="s">
        <v>2384</v>
      </c>
      <c r="S2442" s="96" t="s">
        <v>7383</v>
      </c>
      <c r="T2442" s="96" t="s">
        <v>1576</v>
      </c>
    </row>
    <row r="2443" ht="14.25" customHeight="1">
      <c r="A2443" s="96" t="s">
        <v>7384</v>
      </c>
      <c r="B2443" s="96" t="s">
        <v>7385</v>
      </c>
      <c r="C2443" s="96" t="s">
        <v>7386</v>
      </c>
      <c r="D2443" s="96" t="s">
        <v>1350</v>
      </c>
      <c r="E2443" s="96" t="s">
        <v>1561</v>
      </c>
      <c r="F2443" s="96">
        <v>2030.0</v>
      </c>
      <c r="J2443" s="96" t="s">
        <v>1147</v>
      </c>
      <c r="L2443" s="96" t="s">
        <v>41</v>
      </c>
      <c r="M2443" s="96" t="s">
        <v>1147</v>
      </c>
      <c r="O2443" s="96" t="s">
        <v>1684</v>
      </c>
      <c r="P2443" s="96" t="s">
        <v>1564</v>
      </c>
      <c r="Q2443" s="96" t="s">
        <v>1756</v>
      </c>
      <c r="R2443" s="96" t="s">
        <v>1631</v>
      </c>
      <c r="S2443" s="96" t="s">
        <v>7387</v>
      </c>
      <c r="T2443" s="96" t="s">
        <v>1568</v>
      </c>
    </row>
    <row r="2444" ht="14.25" customHeight="1">
      <c r="A2444" s="96" t="s">
        <v>7388</v>
      </c>
      <c r="D2444" s="96" t="s">
        <v>1350</v>
      </c>
      <c r="E2444" s="96" t="s">
        <v>1561</v>
      </c>
      <c r="F2444" s="96">
        <v>2030.0</v>
      </c>
      <c r="J2444" s="96" t="s">
        <v>1147</v>
      </c>
      <c r="L2444" s="96" t="s">
        <v>1562</v>
      </c>
      <c r="M2444" s="96" t="s">
        <v>1147</v>
      </c>
      <c r="O2444" s="96" t="s">
        <v>1845</v>
      </c>
      <c r="P2444" s="96" t="s">
        <v>1564</v>
      </c>
      <c r="Q2444" s="96" t="s">
        <v>1580</v>
      </c>
      <c r="R2444" s="96" t="s">
        <v>1586</v>
      </c>
      <c r="S2444" s="96" t="s">
        <v>7389</v>
      </c>
      <c r="T2444" s="96" t="s">
        <v>1568</v>
      </c>
    </row>
    <row r="2445" ht="14.25" customHeight="1">
      <c r="A2445" s="96" t="s">
        <v>7390</v>
      </c>
      <c r="B2445" s="96" t="s">
        <v>7391</v>
      </c>
      <c r="C2445" s="96" t="s">
        <v>7392</v>
      </c>
      <c r="D2445" s="96" t="s">
        <v>1350</v>
      </c>
      <c r="E2445" s="96" t="s">
        <v>1570</v>
      </c>
      <c r="F2445" s="96">
        <v>2030.0</v>
      </c>
      <c r="J2445" s="96" t="s">
        <v>1147</v>
      </c>
      <c r="L2445" s="96" t="s">
        <v>41</v>
      </c>
      <c r="M2445" s="96" t="s">
        <v>1147</v>
      </c>
      <c r="O2445" s="96" t="s">
        <v>1845</v>
      </c>
      <c r="P2445" s="96" t="s">
        <v>1564</v>
      </c>
      <c r="Q2445" s="96" t="s">
        <v>1636</v>
      </c>
      <c r="R2445" s="96" t="s">
        <v>1586</v>
      </c>
      <c r="S2445" s="96" t="s">
        <v>7393</v>
      </c>
      <c r="T2445" s="96" t="s">
        <v>1576</v>
      </c>
    </row>
    <row r="2446" ht="14.25" customHeight="1">
      <c r="A2446" s="96" t="s">
        <v>7394</v>
      </c>
      <c r="D2446" s="96" t="s">
        <v>1372</v>
      </c>
      <c r="J2446" s="96" t="s">
        <v>1147</v>
      </c>
      <c r="L2446" s="96" t="s">
        <v>41</v>
      </c>
      <c r="M2446" s="96" t="s">
        <v>1147</v>
      </c>
      <c r="O2446" s="96" t="s">
        <v>1578</v>
      </c>
      <c r="P2446" s="96" t="s">
        <v>1579</v>
      </c>
      <c r="Q2446" s="96" t="s">
        <v>1756</v>
      </c>
      <c r="R2446" s="96" t="s">
        <v>2098</v>
      </c>
    </row>
    <row r="2447" ht="14.25" customHeight="1">
      <c r="A2447" s="96" t="s">
        <v>7395</v>
      </c>
      <c r="B2447" s="96" t="s">
        <v>7396</v>
      </c>
      <c r="C2447" s="96" t="s">
        <v>7397</v>
      </c>
      <c r="D2447" s="96" t="s">
        <v>1350</v>
      </c>
      <c r="E2447" s="96" t="s">
        <v>1561</v>
      </c>
      <c r="F2447" s="96">
        <v>2032.0</v>
      </c>
      <c r="J2447" s="96" t="s">
        <v>1351</v>
      </c>
      <c r="L2447" s="96" t="s">
        <v>41</v>
      </c>
      <c r="M2447" s="96" t="s">
        <v>1351</v>
      </c>
      <c r="N2447" s="96" t="s">
        <v>2256</v>
      </c>
      <c r="O2447" s="96" t="s">
        <v>1845</v>
      </c>
      <c r="P2447" s="96" t="s">
        <v>1564</v>
      </c>
      <c r="Q2447" s="96" t="s">
        <v>1754</v>
      </c>
      <c r="R2447" s="96" t="s">
        <v>1637</v>
      </c>
      <c r="S2447" s="96" t="s">
        <v>7398</v>
      </c>
      <c r="T2447" s="96" t="s">
        <v>1568</v>
      </c>
    </row>
    <row r="2448" ht="14.25" customHeight="1">
      <c r="A2448" s="96" t="s">
        <v>7399</v>
      </c>
      <c r="B2448" s="96" t="s">
        <v>7400</v>
      </c>
      <c r="C2448" s="96" t="s">
        <v>7401</v>
      </c>
      <c r="D2448" s="96" t="s">
        <v>1355</v>
      </c>
      <c r="J2448" s="96" t="s">
        <v>1147</v>
      </c>
      <c r="L2448" s="96" t="s">
        <v>41</v>
      </c>
      <c r="M2448" s="96" t="s">
        <v>1147</v>
      </c>
      <c r="O2448" s="96" t="s">
        <v>1620</v>
      </c>
      <c r="P2448" s="96" t="s">
        <v>1564</v>
      </c>
      <c r="Q2448" s="96" t="s">
        <v>1800</v>
      </c>
      <c r="R2448" s="96" t="s">
        <v>1566</v>
      </c>
    </row>
    <row r="2449" ht="14.25" customHeight="1">
      <c r="A2449" s="96" t="s">
        <v>7402</v>
      </c>
      <c r="D2449" s="96" t="s">
        <v>1350</v>
      </c>
      <c r="E2449" s="96" t="s">
        <v>1561</v>
      </c>
      <c r="F2449" s="96">
        <v>2030.0</v>
      </c>
      <c r="J2449" s="96" t="s">
        <v>1147</v>
      </c>
      <c r="L2449" s="96" t="s">
        <v>41</v>
      </c>
      <c r="M2449" s="96" t="s">
        <v>1147</v>
      </c>
      <c r="O2449" s="96" t="s">
        <v>1845</v>
      </c>
      <c r="P2449" s="96" t="s">
        <v>1564</v>
      </c>
      <c r="Q2449" s="96" t="s">
        <v>1665</v>
      </c>
      <c r="R2449" s="96" t="s">
        <v>1673</v>
      </c>
      <c r="S2449" s="96" t="s">
        <v>7403</v>
      </c>
      <c r="T2449" s="96" t="s">
        <v>1568</v>
      </c>
    </row>
    <row r="2450" ht="14.25" customHeight="1">
      <c r="A2450" s="96" t="s">
        <v>7404</v>
      </c>
      <c r="B2450" s="96" t="s">
        <v>7405</v>
      </c>
      <c r="D2450" s="96" t="s">
        <v>1350</v>
      </c>
      <c r="E2450" s="96" t="s">
        <v>1561</v>
      </c>
      <c r="F2450" s="96">
        <v>2030.0</v>
      </c>
      <c r="J2450" s="96" t="s">
        <v>1147</v>
      </c>
      <c r="L2450" s="96" t="s">
        <v>1562</v>
      </c>
      <c r="M2450" s="96" t="s">
        <v>1147</v>
      </c>
      <c r="O2450" s="96" t="s">
        <v>1741</v>
      </c>
      <c r="P2450" s="96" t="s">
        <v>1564</v>
      </c>
      <c r="Q2450" s="96" t="s">
        <v>1580</v>
      </c>
      <c r="R2450" s="96" t="s">
        <v>1793</v>
      </c>
      <c r="S2450" s="96" t="s">
        <v>7406</v>
      </c>
      <c r="T2450" s="96" t="s">
        <v>1568</v>
      </c>
    </row>
    <row r="2451" ht="14.25" customHeight="1">
      <c r="A2451" s="96" t="s">
        <v>7407</v>
      </c>
      <c r="D2451" s="96" t="s">
        <v>1355</v>
      </c>
      <c r="J2451" s="96" t="s">
        <v>1351</v>
      </c>
      <c r="L2451" s="96" t="s">
        <v>41</v>
      </c>
      <c r="M2451" s="96" t="s">
        <v>1147</v>
      </c>
      <c r="O2451" s="96" t="s">
        <v>1578</v>
      </c>
      <c r="P2451" s="96" t="s">
        <v>1579</v>
      </c>
      <c r="Q2451" s="96" t="s">
        <v>1610</v>
      </c>
      <c r="R2451" s="96" t="s">
        <v>1690</v>
      </c>
    </row>
    <row r="2452" ht="14.25" customHeight="1">
      <c r="A2452" s="96" t="s">
        <v>7408</v>
      </c>
      <c r="D2452" s="96" t="s">
        <v>1355</v>
      </c>
      <c r="J2452" s="96" t="s">
        <v>1351</v>
      </c>
      <c r="L2452" s="96" t="s">
        <v>41</v>
      </c>
      <c r="M2452" s="96" t="s">
        <v>1147</v>
      </c>
      <c r="O2452" s="96" t="s">
        <v>1845</v>
      </c>
      <c r="P2452" s="96" t="s">
        <v>1564</v>
      </c>
      <c r="Q2452" s="96" t="s">
        <v>1754</v>
      </c>
      <c r="R2452" s="96" t="s">
        <v>1581</v>
      </c>
    </row>
    <row r="2453" ht="14.25" customHeight="1">
      <c r="A2453" s="96" t="s">
        <v>7409</v>
      </c>
      <c r="D2453" s="96" t="s">
        <v>1350</v>
      </c>
      <c r="E2453" s="96" t="s">
        <v>1561</v>
      </c>
      <c r="F2453" s="96">
        <v>2030.0</v>
      </c>
      <c r="J2453" s="96" t="s">
        <v>1147</v>
      </c>
      <c r="L2453" s="96" t="s">
        <v>1562</v>
      </c>
      <c r="M2453" s="96" t="s">
        <v>1147</v>
      </c>
      <c r="O2453" s="96" t="s">
        <v>1578</v>
      </c>
      <c r="P2453" s="96" t="s">
        <v>1579</v>
      </c>
      <c r="Q2453" s="96" t="s">
        <v>1593</v>
      </c>
      <c r="R2453" s="96" t="s">
        <v>1594</v>
      </c>
      <c r="S2453" s="96" t="s">
        <v>7410</v>
      </c>
      <c r="T2453" s="96" t="s">
        <v>1568</v>
      </c>
    </row>
    <row r="2454" ht="14.25" customHeight="1">
      <c r="A2454" s="96" t="s">
        <v>7411</v>
      </c>
      <c r="D2454" s="96" t="s">
        <v>1355</v>
      </c>
      <c r="J2454" s="96" t="s">
        <v>1351</v>
      </c>
      <c r="L2454" s="96" t="s">
        <v>41</v>
      </c>
      <c r="M2454" s="96" t="s">
        <v>1147</v>
      </c>
      <c r="O2454" s="96" t="s">
        <v>1584</v>
      </c>
      <c r="P2454" s="96" t="s">
        <v>1564</v>
      </c>
      <c r="Q2454" s="96" t="s">
        <v>1585</v>
      </c>
      <c r="R2454" s="96" t="s">
        <v>1712</v>
      </c>
    </row>
    <row r="2455" ht="14.25" customHeight="1">
      <c r="A2455" s="96" t="s">
        <v>7412</v>
      </c>
      <c r="D2455" s="96" t="s">
        <v>1355</v>
      </c>
      <c r="J2455" s="96" t="s">
        <v>1147</v>
      </c>
      <c r="L2455" s="96" t="s">
        <v>41</v>
      </c>
      <c r="M2455" s="96" t="s">
        <v>1147</v>
      </c>
      <c r="O2455" s="96" t="s">
        <v>1703</v>
      </c>
      <c r="P2455" s="96" t="s">
        <v>1564</v>
      </c>
      <c r="Q2455" s="96" t="s">
        <v>1754</v>
      </c>
      <c r="R2455" s="96" t="s">
        <v>1637</v>
      </c>
    </row>
    <row r="2456" ht="14.25" customHeight="1">
      <c r="A2456" s="96" t="s">
        <v>7413</v>
      </c>
      <c r="D2456" s="96" t="s">
        <v>1355</v>
      </c>
      <c r="J2456" s="96" t="s">
        <v>1351</v>
      </c>
      <c r="L2456" s="96" t="s">
        <v>41</v>
      </c>
      <c r="M2456" s="96" t="s">
        <v>1147</v>
      </c>
      <c r="O2456" s="96" t="s">
        <v>1703</v>
      </c>
      <c r="P2456" s="96" t="s">
        <v>1564</v>
      </c>
      <c r="Q2456" s="96" t="s">
        <v>1610</v>
      </c>
      <c r="R2456" s="96" t="s">
        <v>1566</v>
      </c>
    </row>
    <row r="2457" ht="14.25" customHeight="1">
      <c r="A2457" s="96" t="s">
        <v>7414</v>
      </c>
      <c r="D2457" s="96" t="s">
        <v>1350</v>
      </c>
      <c r="E2457" s="96" t="s">
        <v>1561</v>
      </c>
      <c r="F2457" s="96">
        <v>2030.0</v>
      </c>
      <c r="J2457" s="96" t="s">
        <v>1147</v>
      </c>
      <c r="L2457" s="96" t="s">
        <v>1562</v>
      </c>
      <c r="M2457" s="96" t="s">
        <v>1147</v>
      </c>
      <c r="O2457" s="96" t="s">
        <v>1584</v>
      </c>
      <c r="P2457" s="96" t="s">
        <v>1564</v>
      </c>
      <c r="Q2457" s="96" t="s">
        <v>1580</v>
      </c>
      <c r="R2457" s="96" t="s">
        <v>1597</v>
      </c>
      <c r="S2457" s="96" t="s">
        <v>7415</v>
      </c>
      <c r="T2457" s="96" t="s">
        <v>1568</v>
      </c>
    </row>
    <row r="2458" ht="14.25" customHeight="1">
      <c r="A2458" s="96" t="s">
        <v>7416</v>
      </c>
      <c r="D2458" s="96" t="s">
        <v>1350</v>
      </c>
      <c r="E2458" s="96" t="s">
        <v>1561</v>
      </c>
      <c r="F2458" s="96">
        <v>2030.0</v>
      </c>
      <c r="J2458" s="96" t="s">
        <v>1147</v>
      </c>
      <c r="L2458" s="96" t="s">
        <v>1562</v>
      </c>
      <c r="M2458" s="96" t="s">
        <v>1147</v>
      </c>
      <c r="O2458" s="96" t="s">
        <v>1703</v>
      </c>
      <c r="P2458" s="96" t="s">
        <v>1564</v>
      </c>
      <c r="Q2458" s="96" t="s">
        <v>1630</v>
      </c>
      <c r="R2458" s="96" t="s">
        <v>1637</v>
      </c>
      <c r="S2458" s="96" t="s">
        <v>7417</v>
      </c>
      <c r="T2458" s="96" t="s">
        <v>1568</v>
      </c>
    </row>
    <row r="2459" ht="14.25" customHeight="1">
      <c r="A2459" s="96" t="s">
        <v>7418</v>
      </c>
      <c r="B2459" s="96" t="s">
        <v>7419</v>
      </c>
      <c r="C2459" s="96" t="s">
        <v>7420</v>
      </c>
      <c r="D2459" s="96" t="s">
        <v>1350</v>
      </c>
      <c r="E2459" s="96" t="s">
        <v>1561</v>
      </c>
      <c r="F2459" s="96">
        <v>2030.0</v>
      </c>
      <c r="J2459" s="96" t="s">
        <v>1351</v>
      </c>
      <c r="L2459" s="96" t="s">
        <v>41</v>
      </c>
      <c r="M2459" s="96" t="s">
        <v>1351</v>
      </c>
      <c r="N2459" s="96" t="s">
        <v>1971</v>
      </c>
      <c r="O2459" s="96" t="s">
        <v>1578</v>
      </c>
      <c r="P2459" s="96" t="s">
        <v>1579</v>
      </c>
      <c r="Q2459" s="96" t="s">
        <v>1610</v>
      </c>
      <c r="R2459" s="96" t="s">
        <v>1699</v>
      </c>
      <c r="S2459" s="96" t="s">
        <v>7421</v>
      </c>
      <c r="T2459" s="96" t="s">
        <v>1568</v>
      </c>
    </row>
    <row r="2460" ht="14.25" customHeight="1">
      <c r="A2460" s="96" t="s">
        <v>7422</v>
      </c>
      <c r="D2460" s="96" t="s">
        <v>1355</v>
      </c>
      <c r="J2460" s="96" t="s">
        <v>1351</v>
      </c>
      <c r="L2460" s="96" t="s">
        <v>41</v>
      </c>
      <c r="M2460" s="96" t="s">
        <v>1147</v>
      </c>
      <c r="O2460" s="96" t="s">
        <v>1703</v>
      </c>
      <c r="P2460" s="96" t="s">
        <v>1564</v>
      </c>
      <c r="Q2460" s="96" t="s">
        <v>1800</v>
      </c>
      <c r="R2460" s="96" t="s">
        <v>1594</v>
      </c>
    </row>
    <row r="2461" ht="14.25" customHeight="1">
      <c r="A2461" s="96" t="s">
        <v>7423</v>
      </c>
      <c r="D2461" s="96" t="s">
        <v>1350</v>
      </c>
      <c r="E2461" s="96" t="s">
        <v>1561</v>
      </c>
      <c r="F2461" s="96">
        <v>2030.0</v>
      </c>
      <c r="G2461" s="96" t="s">
        <v>1350</v>
      </c>
      <c r="H2461" s="96" t="s">
        <v>1561</v>
      </c>
      <c r="I2461" s="96">
        <v>2050.0</v>
      </c>
      <c r="J2461" s="96" t="s">
        <v>1351</v>
      </c>
      <c r="K2461" s="96">
        <v>2050.0</v>
      </c>
      <c r="L2461" s="96" t="s">
        <v>41</v>
      </c>
      <c r="M2461" s="96" t="s">
        <v>1351</v>
      </c>
      <c r="N2461" s="96" t="s">
        <v>1841</v>
      </c>
      <c r="O2461" s="96" t="s">
        <v>1703</v>
      </c>
      <c r="P2461" s="96" t="s">
        <v>1564</v>
      </c>
      <c r="Q2461" s="96" t="s">
        <v>1754</v>
      </c>
      <c r="R2461" s="96" t="s">
        <v>1605</v>
      </c>
      <c r="S2461" s="96" t="s">
        <v>7424</v>
      </c>
      <c r="T2461" s="96" t="s">
        <v>1568</v>
      </c>
    </row>
    <row r="2462" ht="14.25" customHeight="1">
      <c r="A2462" s="96" t="s">
        <v>7425</v>
      </c>
      <c r="B2462" s="96" t="s">
        <v>7426</v>
      </c>
      <c r="C2462" s="96" t="s">
        <v>7427</v>
      </c>
      <c r="D2462" s="96" t="s">
        <v>1355</v>
      </c>
      <c r="J2462" s="96" t="s">
        <v>1147</v>
      </c>
      <c r="L2462" s="96" t="s">
        <v>41</v>
      </c>
      <c r="M2462" s="96" t="s">
        <v>1147</v>
      </c>
      <c r="O2462" s="96" t="s">
        <v>1578</v>
      </c>
      <c r="P2462" s="96" t="s">
        <v>1579</v>
      </c>
      <c r="Q2462" s="96" t="s">
        <v>1897</v>
      </c>
      <c r="R2462" s="96" t="s">
        <v>1676</v>
      </c>
    </row>
    <row r="2463" ht="14.25" customHeight="1">
      <c r="A2463" s="96" t="s">
        <v>7428</v>
      </c>
      <c r="B2463" s="96" t="s">
        <v>7429</v>
      </c>
      <c r="C2463" s="96" t="s">
        <v>7430</v>
      </c>
      <c r="D2463" s="96" t="s">
        <v>1350</v>
      </c>
      <c r="E2463" s="96" t="s">
        <v>1561</v>
      </c>
      <c r="F2463" s="96">
        <v>2030.0</v>
      </c>
      <c r="J2463" s="96" t="s">
        <v>1147</v>
      </c>
      <c r="L2463" s="96" t="s">
        <v>41</v>
      </c>
      <c r="M2463" s="96" t="s">
        <v>1147</v>
      </c>
      <c r="O2463" s="96" t="s">
        <v>1669</v>
      </c>
      <c r="P2463" s="96" t="s">
        <v>1564</v>
      </c>
      <c r="Q2463" s="96" t="s">
        <v>2352</v>
      </c>
      <c r="R2463" s="96" t="s">
        <v>1863</v>
      </c>
      <c r="S2463" s="96" t="s">
        <v>7431</v>
      </c>
      <c r="T2463" s="96" t="s">
        <v>1568</v>
      </c>
    </row>
    <row r="2464" ht="14.25" customHeight="1">
      <c r="A2464" s="96" t="s">
        <v>7432</v>
      </c>
      <c r="D2464" s="96" t="s">
        <v>1355</v>
      </c>
      <c r="J2464" s="96" t="s">
        <v>1351</v>
      </c>
      <c r="L2464" s="96" t="s">
        <v>41</v>
      </c>
      <c r="M2464" s="96" t="s">
        <v>1351</v>
      </c>
      <c r="N2464" s="96" t="s">
        <v>1673</v>
      </c>
      <c r="O2464" s="96" t="s">
        <v>1703</v>
      </c>
      <c r="P2464" s="96" t="s">
        <v>1564</v>
      </c>
      <c r="Q2464" s="96" t="s">
        <v>1610</v>
      </c>
      <c r="R2464" s="96" t="s">
        <v>1673</v>
      </c>
    </row>
    <row r="2465" ht="14.25" customHeight="1">
      <c r="A2465" s="96" t="s">
        <v>7433</v>
      </c>
      <c r="D2465" s="96" t="s">
        <v>1355</v>
      </c>
      <c r="J2465" s="96" t="s">
        <v>1147</v>
      </c>
      <c r="L2465" s="96" t="s">
        <v>1629</v>
      </c>
      <c r="M2465" s="96" t="s">
        <v>1147</v>
      </c>
      <c r="O2465" s="96" t="s">
        <v>1584</v>
      </c>
      <c r="P2465" s="96" t="s">
        <v>1564</v>
      </c>
      <c r="Q2465" s="96" t="s">
        <v>1630</v>
      </c>
      <c r="R2465" s="96" t="s">
        <v>1581</v>
      </c>
    </row>
    <row r="2466" ht="14.25" customHeight="1">
      <c r="A2466" s="96" t="s">
        <v>7434</v>
      </c>
      <c r="D2466" s="96" t="s">
        <v>1350</v>
      </c>
      <c r="E2466" s="96" t="s">
        <v>1561</v>
      </c>
      <c r="F2466" s="96">
        <v>2030.0</v>
      </c>
      <c r="J2466" s="96" t="s">
        <v>1147</v>
      </c>
      <c r="L2466" s="96" t="s">
        <v>1562</v>
      </c>
      <c r="M2466" s="96" t="s">
        <v>1147</v>
      </c>
      <c r="O2466" s="96" t="s">
        <v>1829</v>
      </c>
      <c r="P2466" s="96" t="s">
        <v>1564</v>
      </c>
      <c r="Q2466" s="96" t="s">
        <v>1610</v>
      </c>
      <c r="R2466" s="96" t="s">
        <v>1586</v>
      </c>
      <c r="S2466" s="96" t="s">
        <v>7435</v>
      </c>
      <c r="T2466" s="96" t="s">
        <v>1568</v>
      </c>
    </row>
    <row r="2467" ht="14.25" customHeight="1">
      <c r="A2467" s="96" t="s">
        <v>7436</v>
      </c>
      <c r="D2467" s="96" t="s">
        <v>1355</v>
      </c>
      <c r="J2467" s="96" t="s">
        <v>1147</v>
      </c>
      <c r="L2467" s="96" t="s">
        <v>41</v>
      </c>
      <c r="M2467" s="96" t="s">
        <v>1147</v>
      </c>
      <c r="O2467" s="96" t="s">
        <v>1703</v>
      </c>
      <c r="P2467" s="96" t="s">
        <v>1564</v>
      </c>
      <c r="Q2467" s="96" t="s">
        <v>1580</v>
      </c>
      <c r="R2467" s="96" t="s">
        <v>1594</v>
      </c>
    </row>
    <row r="2468" ht="14.25" customHeight="1">
      <c r="A2468" s="96" t="s">
        <v>7437</v>
      </c>
      <c r="D2468" s="96" t="s">
        <v>1372</v>
      </c>
      <c r="J2468" s="96" t="s">
        <v>1147</v>
      </c>
      <c r="L2468" s="96" t="s">
        <v>41</v>
      </c>
      <c r="M2468" s="96" t="s">
        <v>1147</v>
      </c>
      <c r="O2468" s="96" t="s">
        <v>1791</v>
      </c>
      <c r="P2468" s="96" t="s">
        <v>1609</v>
      </c>
      <c r="Q2468" s="96" t="s">
        <v>1756</v>
      </c>
      <c r="R2468" s="96" t="s">
        <v>3066</v>
      </c>
    </row>
    <row r="2469" ht="14.25" customHeight="1">
      <c r="A2469" s="96" t="s">
        <v>7438</v>
      </c>
      <c r="D2469" s="96" t="s">
        <v>1350</v>
      </c>
      <c r="E2469" s="96" t="s">
        <v>1561</v>
      </c>
      <c r="F2469" s="96">
        <v>2030.0</v>
      </c>
      <c r="J2469" s="96" t="s">
        <v>1147</v>
      </c>
      <c r="L2469" s="96" t="s">
        <v>1562</v>
      </c>
      <c r="M2469" s="96" t="s">
        <v>1147</v>
      </c>
      <c r="O2469" s="96" t="s">
        <v>3253</v>
      </c>
      <c r="P2469" s="96" t="s">
        <v>1572</v>
      </c>
      <c r="Q2469" s="96" t="s">
        <v>1636</v>
      </c>
      <c r="R2469" s="96" t="s">
        <v>1637</v>
      </c>
      <c r="S2469" s="96" t="s">
        <v>7439</v>
      </c>
      <c r="T2469" s="96" t="s">
        <v>1568</v>
      </c>
    </row>
    <row r="2470" ht="14.25" customHeight="1">
      <c r="A2470" s="96" t="s">
        <v>7440</v>
      </c>
      <c r="C2470" s="96" t="s">
        <v>7441</v>
      </c>
      <c r="D2470" s="96" t="s">
        <v>1372</v>
      </c>
      <c r="J2470" s="96" t="s">
        <v>1147</v>
      </c>
      <c r="L2470" s="96" t="s">
        <v>41</v>
      </c>
      <c r="M2470" s="96" t="s">
        <v>1147</v>
      </c>
      <c r="O2470" s="96" t="s">
        <v>1845</v>
      </c>
      <c r="P2470" s="96" t="s">
        <v>1564</v>
      </c>
      <c r="Q2470" s="96" t="s">
        <v>1639</v>
      </c>
      <c r="R2470" s="96" t="s">
        <v>1846</v>
      </c>
    </row>
    <row r="2471" ht="14.25" customHeight="1">
      <c r="A2471" s="96" t="s">
        <v>7442</v>
      </c>
      <c r="D2471" s="96" t="s">
        <v>1350</v>
      </c>
      <c r="E2471" s="96" t="s">
        <v>1561</v>
      </c>
      <c r="F2471" s="96">
        <v>2025.0</v>
      </c>
      <c r="J2471" s="96" t="s">
        <v>1351</v>
      </c>
      <c r="L2471" s="96" t="s">
        <v>41</v>
      </c>
      <c r="M2471" s="96" t="s">
        <v>1351</v>
      </c>
      <c r="N2471" s="96" t="s">
        <v>2256</v>
      </c>
      <c r="O2471" s="96" t="s">
        <v>1584</v>
      </c>
      <c r="P2471" s="96" t="s">
        <v>1564</v>
      </c>
      <c r="Q2471" s="96" t="s">
        <v>1580</v>
      </c>
      <c r="R2471" s="96" t="s">
        <v>1779</v>
      </c>
      <c r="S2471" s="96" t="s">
        <v>7443</v>
      </c>
      <c r="T2471" s="96" t="s">
        <v>1568</v>
      </c>
    </row>
    <row r="2472" ht="14.25" customHeight="1">
      <c r="A2472" s="96" t="s">
        <v>7444</v>
      </c>
      <c r="B2472" s="96" t="s">
        <v>7445</v>
      </c>
      <c r="D2472" s="96" t="s">
        <v>1350</v>
      </c>
      <c r="E2472" s="96" t="s">
        <v>1561</v>
      </c>
      <c r="F2472" s="96">
        <v>2030.0</v>
      </c>
      <c r="J2472" s="96" t="s">
        <v>1147</v>
      </c>
      <c r="L2472" s="96" t="s">
        <v>41</v>
      </c>
      <c r="M2472" s="96" t="s">
        <v>1147</v>
      </c>
      <c r="O2472" s="96" t="s">
        <v>1717</v>
      </c>
      <c r="P2472" s="96" t="s">
        <v>1609</v>
      </c>
      <c r="Q2472" s="96" t="s">
        <v>1580</v>
      </c>
      <c r="R2472" s="96" t="s">
        <v>1637</v>
      </c>
      <c r="S2472" s="96" t="s">
        <v>7446</v>
      </c>
      <c r="T2472" s="96" t="s">
        <v>1568</v>
      </c>
    </row>
    <row r="2473" ht="14.25" customHeight="1">
      <c r="A2473" s="96" t="s">
        <v>7447</v>
      </c>
      <c r="D2473" s="96" t="s">
        <v>1355</v>
      </c>
      <c r="J2473" s="96" t="s">
        <v>1351</v>
      </c>
      <c r="L2473" s="96" t="s">
        <v>41</v>
      </c>
      <c r="M2473" s="96" t="s">
        <v>1147</v>
      </c>
      <c r="O2473" s="96" t="s">
        <v>1584</v>
      </c>
      <c r="P2473" s="96" t="s">
        <v>1564</v>
      </c>
      <c r="Q2473" s="96" t="s">
        <v>1655</v>
      </c>
      <c r="R2473" s="96" t="s">
        <v>1566</v>
      </c>
    </row>
    <row r="2474" ht="14.25" customHeight="1">
      <c r="A2474" s="96" t="s">
        <v>7448</v>
      </c>
      <c r="D2474" s="96" t="s">
        <v>1355</v>
      </c>
      <c r="J2474" s="96" t="s">
        <v>1351</v>
      </c>
      <c r="L2474" s="96" t="s">
        <v>41</v>
      </c>
      <c r="M2474" s="96" t="s">
        <v>1147</v>
      </c>
      <c r="O2474" s="96" t="s">
        <v>1584</v>
      </c>
      <c r="P2474" s="96" t="s">
        <v>1564</v>
      </c>
      <c r="Q2474" s="96" t="s">
        <v>1590</v>
      </c>
      <c r="R2474" s="96" t="s">
        <v>1566</v>
      </c>
    </row>
    <row r="2475" ht="14.25" customHeight="1">
      <c r="A2475" s="96" t="s">
        <v>7449</v>
      </c>
      <c r="B2475" s="96" t="s">
        <v>7450</v>
      </c>
      <c r="C2475" s="96" t="s">
        <v>7451</v>
      </c>
      <c r="D2475" s="96" t="s">
        <v>1355</v>
      </c>
      <c r="J2475" s="96" t="s">
        <v>1351</v>
      </c>
      <c r="L2475" s="96" t="s">
        <v>41</v>
      </c>
      <c r="M2475" s="96" t="s">
        <v>1351</v>
      </c>
      <c r="N2475" s="96" t="s">
        <v>1589</v>
      </c>
      <c r="O2475" s="96" t="s">
        <v>1797</v>
      </c>
      <c r="P2475" s="96" t="s">
        <v>1564</v>
      </c>
      <c r="Q2475" s="96" t="s">
        <v>1754</v>
      </c>
      <c r="R2475" s="96" t="s">
        <v>1589</v>
      </c>
    </row>
    <row r="2476" ht="14.25" customHeight="1">
      <c r="A2476" s="96" t="s">
        <v>7452</v>
      </c>
      <c r="D2476" s="96" t="s">
        <v>1350</v>
      </c>
      <c r="E2476" s="96" t="s">
        <v>1561</v>
      </c>
      <c r="F2476" s="96">
        <v>2030.0</v>
      </c>
      <c r="J2476" s="96" t="s">
        <v>1147</v>
      </c>
      <c r="L2476" s="96" t="s">
        <v>1562</v>
      </c>
      <c r="M2476" s="96" t="s">
        <v>1147</v>
      </c>
      <c r="O2476" s="96" t="s">
        <v>1563</v>
      </c>
      <c r="P2476" s="96" t="s">
        <v>1564</v>
      </c>
      <c r="Q2476" s="96" t="s">
        <v>1948</v>
      </c>
      <c r="R2476" s="96" t="s">
        <v>1586</v>
      </c>
      <c r="S2476" s="96" t="s">
        <v>7453</v>
      </c>
      <c r="T2476" s="96" t="s">
        <v>1568</v>
      </c>
    </row>
    <row r="2477" ht="14.25" customHeight="1">
      <c r="A2477" s="96" t="s">
        <v>7454</v>
      </c>
      <c r="D2477" s="96" t="s">
        <v>1350</v>
      </c>
      <c r="E2477" s="96" t="s">
        <v>1561</v>
      </c>
      <c r="J2477" s="96" t="s">
        <v>1147</v>
      </c>
      <c r="L2477" s="96" t="s">
        <v>1562</v>
      </c>
      <c r="M2477" s="96" t="s">
        <v>1147</v>
      </c>
      <c r="O2477" s="96" t="s">
        <v>1717</v>
      </c>
      <c r="P2477" s="96" t="s">
        <v>1609</v>
      </c>
      <c r="Q2477" s="96" t="s">
        <v>1580</v>
      </c>
      <c r="R2477" s="96" t="s">
        <v>1841</v>
      </c>
      <c r="S2477" s="96" t="s">
        <v>7455</v>
      </c>
      <c r="T2477" s="96" t="s">
        <v>1568</v>
      </c>
    </row>
    <row r="2478" ht="14.25" customHeight="1">
      <c r="A2478" s="96" t="s">
        <v>7456</v>
      </c>
      <c r="D2478" s="96" t="s">
        <v>1350</v>
      </c>
      <c r="E2478" s="96" t="s">
        <v>1561</v>
      </c>
      <c r="F2478" s="96">
        <v>2030.0</v>
      </c>
      <c r="J2478" s="96" t="s">
        <v>1147</v>
      </c>
      <c r="L2478" s="96" t="s">
        <v>1562</v>
      </c>
      <c r="M2478" s="96" t="s">
        <v>1147</v>
      </c>
      <c r="O2478" s="96" t="s">
        <v>1672</v>
      </c>
      <c r="P2478" s="96" t="s">
        <v>1564</v>
      </c>
      <c r="Q2478" s="96" t="s">
        <v>1585</v>
      </c>
      <c r="R2478" s="96" t="s">
        <v>1623</v>
      </c>
      <c r="S2478" s="96" t="s">
        <v>7457</v>
      </c>
    </row>
    <row r="2479" ht="14.25" customHeight="1">
      <c r="A2479" s="96" t="s">
        <v>7458</v>
      </c>
      <c r="D2479" s="96" t="s">
        <v>1350</v>
      </c>
      <c r="E2479" s="96" t="s">
        <v>1561</v>
      </c>
      <c r="F2479" s="96">
        <v>2030.0</v>
      </c>
      <c r="J2479" s="96" t="s">
        <v>1147</v>
      </c>
      <c r="L2479" s="96" t="s">
        <v>1562</v>
      </c>
      <c r="M2479" s="96" t="s">
        <v>1147</v>
      </c>
      <c r="O2479" s="96" t="s">
        <v>1614</v>
      </c>
      <c r="P2479" s="96" t="s">
        <v>1609</v>
      </c>
      <c r="Q2479" s="96" t="s">
        <v>2015</v>
      </c>
      <c r="R2479" s="96" t="s">
        <v>1605</v>
      </c>
      <c r="S2479" s="96" t="s">
        <v>7459</v>
      </c>
      <c r="T2479" s="96" t="s">
        <v>1568</v>
      </c>
    </row>
    <row r="2480" ht="14.25" customHeight="1">
      <c r="A2480" s="96" t="s">
        <v>7460</v>
      </c>
      <c r="D2480" s="96" t="s">
        <v>1350</v>
      </c>
      <c r="E2480" s="96" t="s">
        <v>1561</v>
      </c>
      <c r="J2480" s="96" t="s">
        <v>1147</v>
      </c>
      <c r="L2480" s="96" t="s">
        <v>1562</v>
      </c>
      <c r="M2480" s="96" t="s">
        <v>1147</v>
      </c>
      <c r="O2480" s="96" t="s">
        <v>1713</v>
      </c>
      <c r="P2480" s="96" t="s">
        <v>1564</v>
      </c>
      <c r="Q2480" s="96" t="s">
        <v>1610</v>
      </c>
      <c r="R2480" s="96" t="s">
        <v>1589</v>
      </c>
      <c r="S2480" s="96" t="s">
        <v>7461</v>
      </c>
      <c r="T2480" s="96" t="s">
        <v>1568</v>
      </c>
    </row>
    <row r="2481" ht="14.25" customHeight="1">
      <c r="A2481" s="96" t="s">
        <v>7462</v>
      </c>
      <c r="B2481" s="96" t="s">
        <v>7463</v>
      </c>
      <c r="C2481" s="96" t="s">
        <v>7464</v>
      </c>
      <c r="D2481" s="96" t="s">
        <v>1350</v>
      </c>
      <c r="E2481" s="96" t="s">
        <v>1561</v>
      </c>
      <c r="F2481" s="96">
        <v>2030.0</v>
      </c>
      <c r="J2481" s="96" t="s">
        <v>1147</v>
      </c>
      <c r="L2481" s="96" t="s">
        <v>1562</v>
      </c>
      <c r="M2481" s="96" t="s">
        <v>1147</v>
      </c>
      <c r="O2481" s="96" t="s">
        <v>1741</v>
      </c>
      <c r="P2481" s="96" t="s">
        <v>1564</v>
      </c>
      <c r="Q2481" s="96" t="s">
        <v>1652</v>
      </c>
      <c r="R2481" s="96" t="s">
        <v>1903</v>
      </c>
      <c r="S2481" s="96" t="s">
        <v>1396</v>
      </c>
      <c r="T2481" s="96" t="s">
        <v>1568</v>
      </c>
    </row>
    <row r="2482" ht="14.25" customHeight="1">
      <c r="A2482" s="96" t="s">
        <v>7465</v>
      </c>
      <c r="D2482" s="96" t="s">
        <v>1355</v>
      </c>
      <c r="J2482" s="96" t="s">
        <v>1147</v>
      </c>
      <c r="L2482" s="96" t="s">
        <v>41</v>
      </c>
      <c r="M2482" s="96" t="s">
        <v>1147</v>
      </c>
      <c r="O2482" s="96" t="s">
        <v>1647</v>
      </c>
      <c r="P2482" s="96" t="s">
        <v>1564</v>
      </c>
      <c r="Q2482" s="96" t="s">
        <v>2158</v>
      </c>
      <c r="R2482" s="96" t="s">
        <v>1793</v>
      </c>
    </row>
    <row r="2483" ht="14.25" customHeight="1">
      <c r="A2483" s="96" t="s">
        <v>7466</v>
      </c>
      <c r="D2483" s="96" t="s">
        <v>1355</v>
      </c>
      <c r="J2483" s="96" t="s">
        <v>1351</v>
      </c>
      <c r="L2483" s="96" t="s">
        <v>41</v>
      </c>
      <c r="M2483" s="96" t="s">
        <v>1147</v>
      </c>
      <c r="O2483" s="96" t="s">
        <v>1937</v>
      </c>
      <c r="P2483" s="96" t="s">
        <v>1728</v>
      </c>
      <c r="Q2483" s="96" t="s">
        <v>1765</v>
      </c>
      <c r="R2483" s="96" t="s">
        <v>1581</v>
      </c>
    </row>
    <row r="2484" ht="14.25" customHeight="1">
      <c r="A2484" s="96" t="s">
        <v>7467</v>
      </c>
      <c r="D2484" s="96" t="s">
        <v>1355</v>
      </c>
      <c r="J2484" s="96" t="s">
        <v>1147</v>
      </c>
      <c r="L2484" s="96" t="s">
        <v>41</v>
      </c>
      <c r="M2484" s="96" t="s">
        <v>1147</v>
      </c>
      <c r="O2484" s="96" t="s">
        <v>1620</v>
      </c>
      <c r="P2484" s="96" t="s">
        <v>1564</v>
      </c>
      <c r="Q2484" s="96" t="s">
        <v>1585</v>
      </c>
      <c r="R2484" s="96" t="s">
        <v>1597</v>
      </c>
    </row>
    <row r="2485" ht="14.25" customHeight="1">
      <c r="A2485" s="96" t="s">
        <v>7468</v>
      </c>
      <c r="B2485" s="96" t="s">
        <v>7469</v>
      </c>
      <c r="C2485" s="96" t="s">
        <v>7470</v>
      </c>
      <c r="D2485" s="96" t="s">
        <v>1355</v>
      </c>
      <c r="J2485" s="96" t="s">
        <v>1147</v>
      </c>
      <c r="L2485" s="96" t="s">
        <v>41</v>
      </c>
      <c r="M2485" s="96" t="s">
        <v>1147</v>
      </c>
      <c r="O2485" s="96" t="s">
        <v>1578</v>
      </c>
      <c r="P2485" s="96" t="s">
        <v>1579</v>
      </c>
      <c r="Q2485" s="96" t="s">
        <v>1610</v>
      </c>
      <c r="R2485" s="96" t="s">
        <v>1673</v>
      </c>
    </row>
    <row r="2486" ht="14.25" customHeight="1">
      <c r="A2486" s="96" t="s">
        <v>7471</v>
      </c>
      <c r="C2486" s="96" t="s">
        <v>7472</v>
      </c>
      <c r="D2486" s="96" t="s">
        <v>1350</v>
      </c>
      <c r="E2486" s="96" t="s">
        <v>1561</v>
      </c>
      <c r="F2486" s="96">
        <v>2030.0</v>
      </c>
      <c r="G2486" s="96" t="s">
        <v>1350</v>
      </c>
      <c r="H2486" s="96" t="s">
        <v>1561</v>
      </c>
      <c r="I2486" s="96">
        <v>2040.0</v>
      </c>
      <c r="J2486" s="96" t="s">
        <v>1351</v>
      </c>
      <c r="K2486" s="96">
        <v>2040.0</v>
      </c>
      <c r="L2486" s="96" t="s">
        <v>41</v>
      </c>
      <c r="M2486" s="96" t="s">
        <v>1351</v>
      </c>
      <c r="N2486" s="96" t="s">
        <v>1656</v>
      </c>
      <c r="O2486" s="96" t="s">
        <v>1563</v>
      </c>
      <c r="P2486" s="96" t="s">
        <v>1564</v>
      </c>
      <c r="Q2486" s="96" t="s">
        <v>1573</v>
      </c>
      <c r="R2486" s="96" t="s">
        <v>1648</v>
      </c>
      <c r="S2486" s="96" t="s">
        <v>7473</v>
      </c>
      <c r="T2486" s="96" t="s">
        <v>1568</v>
      </c>
    </row>
    <row r="2487" ht="14.25" customHeight="1">
      <c r="A2487" s="96" t="s">
        <v>7474</v>
      </c>
      <c r="B2487" s="96" t="s">
        <v>7475</v>
      </c>
      <c r="C2487" s="96" t="s">
        <v>7476</v>
      </c>
      <c r="D2487" s="96" t="s">
        <v>1350</v>
      </c>
      <c r="E2487" s="96" t="s">
        <v>1561</v>
      </c>
      <c r="F2487" s="96">
        <v>2030.0</v>
      </c>
      <c r="G2487" s="96" t="s">
        <v>1350</v>
      </c>
      <c r="H2487" s="96" t="s">
        <v>1561</v>
      </c>
      <c r="I2487" s="96">
        <v>2045.0</v>
      </c>
      <c r="J2487" s="96" t="s">
        <v>1351</v>
      </c>
      <c r="K2487" s="96">
        <v>2045.0</v>
      </c>
      <c r="L2487" s="96" t="s">
        <v>41</v>
      </c>
      <c r="M2487" s="96" t="s">
        <v>1351</v>
      </c>
      <c r="N2487" s="96" t="s">
        <v>1690</v>
      </c>
      <c r="O2487" s="96" t="s">
        <v>1741</v>
      </c>
      <c r="P2487" s="96" t="s">
        <v>1564</v>
      </c>
      <c r="Q2487" s="96" t="s">
        <v>1756</v>
      </c>
      <c r="R2487" s="96" t="s">
        <v>1605</v>
      </c>
      <c r="S2487" s="96" t="s">
        <v>7477</v>
      </c>
      <c r="T2487" s="96" t="s">
        <v>1568</v>
      </c>
    </row>
    <row r="2488" ht="14.25" customHeight="1">
      <c r="A2488" s="96" t="s">
        <v>7478</v>
      </c>
      <c r="D2488" s="96" t="s">
        <v>1350</v>
      </c>
      <c r="E2488" s="96" t="s">
        <v>1561</v>
      </c>
      <c r="F2488" s="96">
        <v>2032.0</v>
      </c>
      <c r="J2488" s="96" t="s">
        <v>1147</v>
      </c>
      <c r="L2488" s="96" t="s">
        <v>41</v>
      </c>
      <c r="M2488" s="96" t="s">
        <v>1147</v>
      </c>
      <c r="O2488" s="96" t="s">
        <v>1829</v>
      </c>
      <c r="P2488" s="96" t="s">
        <v>1564</v>
      </c>
      <c r="Q2488" s="96" t="s">
        <v>2015</v>
      </c>
      <c r="S2488" s="96" t="s">
        <v>7479</v>
      </c>
      <c r="T2488" s="96" t="s">
        <v>1568</v>
      </c>
    </row>
    <row r="2489" ht="14.25" customHeight="1">
      <c r="A2489" s="96" t="s">
        <v>7480</v>
      </c>
      <c r="B2489" s="96" t="s">
        <v>7481</v>
      </c>
      <c r="C2489" s="96" t="s">
        <v>7482</v>
      </c>
      <c r="D2489" s="96" t="s">
        <v>1350</v>
      </c>
      <c r="E2489" s="96" t="s">
        <v>1561</v>
      </c>
      <c r="F2489" s="96">
        <v>2030.0</v>
      </c>
      <c r="J2489" s="96" t="s">
        <v>1147</v>
      </c>
      <c r="L2489" s="96" t="s">
        <v>41</v>
      </c>
      <c r="M2489" s="96" t="s">
        <v>1147</v>
      </c>
      <c r="O2489" s="96" t="s">
        <v>1620</v>
      </c>
      <c r="P2489" s="96" t="s">
        <v>1564</v>
      </c>
      <c r="Q2489" s="96" t="s">
        <v>1804</v>
      </c>
      <c r="R2489" s="96" t="s">
        <v>1605</v>
      </c>
      <c r="S2489" s="96" t="s">
        <v>7483</v>
      </c>
      <c r="T2489" s="96" t="s">
        <v>1568</v>
      </c>
    </row>
    <row r="2490" ht="14.25" customHeight="1">
      <c r="A2490" s="96" t="s">
        <v>7484</v>
      </c>
      <c r="D2490" s="96" t="s">
        <v>1350</v>
      </c>
      <c r="E2490" s="96" t="s">
        <v>1561</v>
      </c>
      <c r="F2490" s="96">
        <v>2030.0</v>
      </c>
      <c r="G2490" s="96" t="s">
        <v>1350</v>
      </c>
      <c r="H2490" s="96" t="s">
        <v>1561</v>
      </c>
      <c r="I2490" s="96">
        <v>2045.0</v>
      </c>
      <c r="J2490" s="96" t="s">
        <v>1351</v>
      </c>
      <c r="K2490" s="96">
        <v>2045.0</v>
      </c>
      <c r="L2490" s="96" t="s">
        <v>1562</v>
      </c>
      <c r="M2490" s="96" t="s">
        <v>1147</v>
      </c>
      <c r="O2490" s="96" t="s">
        <v>1647</v>
      </c>
      <c r="P2490" s="96" t="s">
        <v>1564</v>
      </c>
      <c r="Q2490" s="96" t="s">
        <v>1800</v>
      </c>
      <c r="R2490" s="96" t="s">
        <v>1566</v>
      </c>
      <c r="S2490" s="96" t="s">
        <v>7485</v>
      </c>
      <c r="T2490" s="96" t="s">
        <v>1568</v>
      </c>
    </row>
    <row r="2491" ht="14.25" customHeight="1">
      <c r="A2491" s="96" t="s">
        <v>7486</v>
      </c>
      <c r="D2491" s="96" t="s">
        <v>1350</v>
      </c>
      <c r="E2491" s="96" t="s">
        <v>1561</v>
      </c>
      <c r="F2491" s="96">
        <v>2030.0</v>
      </c>
      <c r="G2491" s="96" t="s">
        <v>1350</v>
      </c>
      <c r="H2491" s="96" t="s">
        <v>1561</v>
      </c>
      <c r="I2491" s="96">
        <v>2050.0</v>
      </c>
      <c r="J2491" s="96" t="s">
        <v>1351</v>
      </c>
      <c r="K2491" s="96">
        <v>2050.0</v>
      </c>
      <c r="L2491" s="96" t="s">
        <v>1562</v>
      </c>
      <c r="M2491" s="96" t="s">
        <v>1147</v>
      </c>
      <c r="O2491" s="96" t="s">
        <v>1845</v>
      </c>
      <c r="P2491" s="96" t="s">
        <v>1564</v>
      </c>
      <c r="Q2491" s="96" t="s">
        <v>1655</v>
      </c>
      <c r="R2491" s="96" t="s">
        <v>1676</v>
      </c>
      <c r="S2491" s="96" t="s">
        <v>7487</v>
      </c>
      <c r="T2491" s="96" t="s">
        <v>1568</v>
      </c>
    </row>
    <row r="2492" ht="14.25" customHeight="1">
      <c r="A2492" s="96" t="s">
        <v>7488</v>
      </c>
      <c r="D2492" s="96" t="s">
        <v>1355</v>
      </c>
      <c r="J2492" s="96" t="s">
        <v>1147</v>
      </c>
      <c r="L2492" s="96" t="s">
        <v>41</v>
      </c>
      <c r="M2492" s="96" t="s">
        <v>1147</v>
      </c>
      <c r="O2492" s="96" t="s">
        <v>1563</v>
      </c>
      <c r="P2492" s="96" t="s">
        <v>1564</v>
      </c>
      <c r="Q2492" s="96" t="s">
        <v>2005</v>
      </c>
      <c r="R2492" s="96" t="s">
        <v>1805</v>
      </c>
    </row>
    <row r="2493" ht="14.25" customHeight="1">
      <c r="A2493" s="96" t="s">
        <v>7489</v>
      </c>
      <c r="D2493" s="96" t="s">
        <v>1350</v>
      </c>
      <c r="E2493" s="96" t="s">
        <v>1561</v>
      </c>
      <c r="F2493" s="96">
        <v>2030.0</v>
      </c>
      <c r="J2493" s="96" t="s">
        <v>1147</v>
      </c>
      <c r="L2493" s="96" t="s">
        <v>1562</v>
      </c>
      <c r="M2493" s="96" t="s">
        <v>1147</v>
      </c>
      <c r="O2493" s="96" t="s">
        <v>1614</v>
      </c>
      <c r="P2493" s="96" t="s">
        <v>1609</v>
      </c>
      <c r="Q2493" s="96" t="s">
        <v>1639</v>
      </c>
      <c r="R2493" s="96" t="s">
        <v>1586</v>
      </c>
      <c r="S2493" s="96" t="s">
        <v>7490</v>
      </c>
      <c r="T2493" s="96" t="s">
        <v>1568</v>
      </c>
    </row>
    <row r="2494" ht="14.25" customHeight="1">
      <c r="A2494" s="96" t="s">
        <v>7491</v>
      </c>
      <c r="D2494" s="96" t="s">
        <v>1350</v>
      </c>
      <c r="E2494" s="96" t="s">
        <v>1561</v>
      </c>
      <c r="F2494" s="96">
        <v>2030.0</v>
      </c>
      <c r="J2494" s="96" t="s">
        <v>1147</v>
      </c>
      <c r="L2494" s="96" t="s">
        <v>1562</v>
      </c>
      <c r="M2494" s="96" t="s">
        <v>1147</v>
      </c>
      <c r="O2494" s="96" t="s">
        <v>1563</v>
      </c>
      <c r="P2494" s="96" t="s">
        <v>1564</v>
      </c>
      <c r="Q2494" s="96" t="s">
        <v>1590</v>
      </c>
      <c r="R2494" s="96" t="s">
        <v>1566</v>
      </c>
      <c r="S2494" s="96" t="s">
        <v>7492</v>
      </c>
      <c r="T2494" s="96" t="s">
        <v>1568</v>
      </c>
    </row>
    <row r="2495" ht="14.25" customHeight="1">
      <c r="A2495" s="96" t="s">
        <v>7493</v>
      </c>
      <c r="D2495" s="96" t="s">
        <v>1350</v>
      </c>
      <c r="E2495" s="96" t="s">
        <v>1561</v>
      </c>
      <c r="F2495" s="96">
        <v>2030.0</v>
      </c>
      <c r="J2495" s="96" t="s">
        <v>1147</v>
      </c>
      <c r="L2495" s="96" t="s">
        <v>1562</v>
      </c>
      <c r="M2495" s="96" t="s">
        <v>1147</v>
      </c>
      <c r="O2495" s="96" t="s">
        <v>1717</v>
      </c>
      <c r="P2495" s="96" t="s">
        <v>1609</v>
      </c>
      <c r="Q2495" s="96" t="s">
        <v>1585</v>
      </c>
      <c r="R2495" s="96" t="s">
        <v>1648</v>
      </c>
      <c r="S2495" s="96" t="s">
        <v>7494</v>
      </c>
      <c r="T2495" s="96" t="s">
        <v>1568</v>
      </c>
    </row>
    <row r="2496" ht="14.25" customHeight="1">
      <c r="A2496" s="96" t="s">
        <v>7495</v>
      </c>
      <c r="D2496" s="96" t="s">
        <v>1372</v>
      </c>
      <c r="J2496" s="96" t="s">
        <v>1351</v>
      </c>
      <c r="L2496" s="96" t="s">
        <v>41</v>
      </c>
      <c r="M2496" s="96" t="s">
        <v>1351</v>
      </c>
      <c r="N2496" s="96" t="s">
        <v>1971</v>
      </c>
      <c r="O2496" s="96" t="s">
        <v>1829</v>
      </c>
      <c r="P2496" s="96" t="s">
        <v>1564</v>
      </c>
      <c r="Q2496" s="96" t="s">
        <v>1590</v>
      </c>
      <c r="R2496" s="96" t="s">
        <v>1971</v>
      </c>
    </row>
    <row r="2497" ht="14.25" customHeight="1">
      <c r="A2497" s="96" t="s">
        <v>7496</v>
      </c>
      <c r="D2497" s="96" t="s">
        <v>1350</v>
      </c>
      <c r="E2497" s="96" t="s">
        <v>1561</v>
      </c>
      <c r="F2497" s="96">
        <v>2030.0</v>
      </c>
      <c r="J2497" s="96" t="s">
        <v>1147</v>
      </c>
      <c r="L2497" s="96" t="s">
        <v>1562</v>
      </c>
      <c r="M2497" s="96" t="s">
        <v>1147</v>
      </c>
      <c r="O2497" s="96" t="s">
        <v>1845</v>
      </c>
      <c r="P2497" s="96" t="s">
        <v>1564</v>
      </c>
      <c r="Q2497" s="96" t="s">
        <v>1565</v>
      </c>
      <c r="R2497" s="96" t="s">
        <v>1615</v>
      </c>
      <c r="S2497" s="96" t="s">
        <v>7497</v>
      </c>
      <c r="T2497" s="96" t="s">
        <v>1568</v>
      </c>
    </row>
    <row r="2498" ht="14.25" customHeight="1">
      <c r="A2498" s="96" t="s">
        <v>7498</v>
      </c>
      <c r="B2498" s="96" t="s">
        <v>7499</v>
      </c>
      <c r="C2498" s="96" t="s">
        <v>7500</v>
      </c>
      <c r="D2498" s="96" t="s">
        <v>1350</v>
      </c>
      <c r="E2498" s="96" t="s">
        <v>1570</v>
      </c>
      <c r="F2498" s="96">
        <v>2030.0</v>
      </c>
      <c r="J2498" s="96" t="s">
        <v>1147</v>
      </c>
      <c r="L2498" s="96" t="s">
        <v>41</v>
      </c>
      <c r="M2498" s="96" t="s">
        <v>1147</v>
      </c>
      <c r="O2498" s="96" t="s">
        <v>1717</v>
      </c>
      <c r="P2498" s="96" t="s">
        <v>1609</v>
      </c>
      <c r="Q2498" s="96" t="s">
        <v>1685</v>
      </c>
      <c r="R2498" s="96" t="s">
        <v>2873</v>
      </c>
      <c r="S2498" s="96" t="s">
        <v>7501</v>
      </c>
      <c r="T2498" s="96" t="s">
        <v>1576</v>
      </c>
    </row>
    <row r="2499" ht="14.25" customHeight="1">
      <c r="A2499" s="96" t="s">
        <v>7502</v>
      </c>
      <c r="D2499" s="96" t="s">
        <v>1355</v>
      </c>
      <c r="J2499" s="96" t="s">
        <v>1147</v>
      </c>
      <c r="L2499" s="96" t="s">
        <v>41</v>
      </c>
      <c r="M2499" s="96" t="s">
        <v>1147</v>
      </c>
      <c r="O2499" s="96" t="s">
        <v>1578</v>
      </c>
      <c r="P2499" s="96" t="s">
        <v>1579</v>
      </c>
      <c r="Q2499" s="96" t="s">
        <v>1820</v>
      </c>
      <c r="R2499" s="96" t="s">
        <v>1581</v>
      </c>
    </row>
    <row r="2500" ht="14.25" customHeight="1">
      <c r="A2500" s="96" t="s">
        <v>7503</v>
      </c>
      <c r="D2500" s="96" t="s">
        <v>1355</v>
      </c>
      <c r="J2500" s="96" t="s">
        <v>1147</v>
      </c>
      <c r="L2500" s="96" t="s">
        <v>41</v>
      </c>
      <c r="M2500" s="96" t="s">
        <v>1147</v>
      </c>
      <c r="O2500" s="96" t="s">
        <v>1717</v>
      </c>
      <c r="P2500" s="96" t="s">
        <v>1609</v>
      </c>
      <c r="Q2500" s="96" t="s">
        <v>1593</v>
      </c>
      <c r="R2500" s="96" t="s">
        <v>1581</v>
      </c>
    </row>
    <row r="2501" ht="14.25" customHeight="1">
      <c r="A2501" s="96" t="s">
        <v>7504</v>
      </c>
      <c r="B2501" s="96" t="s">
        <v>7505</v>
      </c>
      <c r="D2501" s="96" t="s">
        <v>1350</v>
      </c>
      <c r="E2501" s="96" t="s">
        <v>1561</v>
      </c>
      <c r="F2501" s="96" t="s">
        <v>1628</v>
      </c>
      <c r="J2501" s="96" t="s">
        <v>1147</v>
      </c>
      <c r="L2501" s="96" t="s">
        <v>41</v>
      </c>
      <c r="M2501" s="96" t="s">
        <v>1147</v>
      </c>
      <c r="O2501" s="96" t="s">
        <v>1717</v>
      </c>
      <c r="P2501" s="96" t="s">
        <v>1609</v>
      </c>
      <c r="Q2501" s="96" t="s">
        <v>1756</v>
      </c>
      <c r="R2501" s="96" t="s">
        <v>1690</v>
      </c>
      <c r="S2501" s="96" t="s">
        <v>7506</v>
      </c>
      <c r="T2501" s="96" t="s">
        <v>1568</v>
      </c>
    </row>
    <row r="2502" ht="14.25" customHeight="1">
      <c r="A2502" s="96" t="s">
        <v>7507</v>
      </c>
      <c r="B2502" s="96" t="s">
        <v>7508</v>
      </c>
      <c r="C2502" s="96" t="s">
        <v>7509</v>
      </c>
      <c r="D2502" s="96" t="s">
        <v>1355</v>
      </c>
      <c r="J2502" s="96" t="s">
        <v>1351</v>
      </c>
      <c r="L2502" s="96" t="s">
        <v>41</v>
      </c>
      <c r="M2502" s="96" t="s">
        <v>1351</v>
      </c>
      <c r="N2502" s="96" t="s">
        <v>1623</v>
      </c>
      <c r="O2502" s="96" t="s">
        <v>1857</v>
      </c>
      <c r="P2502" s="96" t="s">
        <v>1609</v>
      </c>
      <c r="Q2502" s="96" t="s">
        <v>1636</v>
      </c>
      <c r="R2502" s="96" t="s">
        <v>1623</v>
      </c>
    </row>
    <row r="2503" ht="14.25" customHeight="1">
      <c r="A2503" s="96" t="s">
        <v>7510</v>
      </c>
      <c r="B2503" s="96" t="s">
        <v>7511</v>
      </c>
      <c r="C2503" s="96" t="s">
        <v>7512</v>
      </c>
      <c r="D2503" s="96" t="s">
        <v>1350</v>
      </c>
      <c r="E2503" s="96" t="s">
        <v>1561</v>
      </c>
      <c r="F2503" s="96">
        <v>2030.0</v>
      </c>
      <c r="J2503" s="96" t="s">
        <v>1351</v>
      </c>
      <c r="L2503" s="96" t="s">
        <v>41</v>
      </c>
      <c r="M2503" s="96" t="s">
        <v>1351</v>
      </c>
      <c r="N2503" s="96" t="s">
        <v>1591</v>
      </c>
      <c r="O2503" s="96" t="s">
        <v>1857</v>
      </c>
      <c r="P2503" s="96" t="s">
        <v>1609</v>
      </c>
      <c r="Q2503" s="96" t="s">
        <v>1604</v>
      </c>
      <c r="R2503" s="96" t="s">
        <v>1712</v>
      </c>
      <c r="S2503" s="96" t="s">
        <v>7513</v>
      </c>
      <c r="T2503" s="96" t="s">
        <v>1568</v>
      </c>
    </row>
    <row r="2504" ht="14.25" customHeight="1">
      <c r="A2504" s="96" t="s">
        <v>7514</v>
      </c>
      <c r="D2504" s="96" t="s">
        <v>1355</v>
      </c>
      <c r="J2504" s="96" t="s">
        <v>1147</v>
      </c>
      <c r="L2504" s="96" t="s">
        <v>41</v>
      </c>
      <c r="M2504" s="96" t="s">
        <v>1147</v>
      </c>
      <c r="O2504" s="96" t="s">
        <v>1703</v>
      </c>
      <c r="P2504" s="96" t="s">
        <v>1564</v>
      </c>
      <c r="Q2504" s="96" t="s">
        <v>1754</v>
      </c>
      <c r="R2504" s="96" t="s">
        <v>1581</v>
      </c>
    </row>
    <row r="2505" ht="14.25" customHeight="1">
      <c r="A2505" s="96" t="s">
        <v>7515</v>
      </c>
      <c r="B2505" s="96" t="s">
        <v>7516</v>
      </c>
      <c r="C2505" s="96" t="s">
        <v>7517</v>
      </c>
      <c r="D2505" s="96" t="s">
        <v>1350</v>
      </c>
      <c r="E2505" s="96" t="s">
        <v>1561</v>
      </c>
      <c r="F2505" s="96">
        <v>2030.0</v>
      </c>
      <c r="J2505" s="96" t="s">
        <v>1147</v>
      </c>
      <c r="L2505" s="96" t="s">
        <v>41</v>
      </c>
      <c r="M2505" s="96" t="s">
        <v>1147</v>
      </c>
      <c r="O2505" s="96" t="s">
        <v>1584</v>
      </c>
      <c r="P2505" s="96" t="s">
        <v>1564</v>
      </c>
      <c r="Q2505" s="96" t="s">
        <v>1820</v>
      </c>
      <c r="R2505" s="96" t="s">
        <v>1574</v>
      </c>
      <c r="S2505" s="96" t="s">
        <v>7518</v>
      </c>
      <c r="T2505" s="96" t="s">
        <v>1568</v>
      </c>
    </row>
    <row r="2506" ht="14.25" customHeight="1">
      <c r="A2506" s="96" t="s">
        <v>7519</v>
      </c>
      <c r="D2506" s="96" t="s">
        <v>1355</v>
      </c>
      <c r="J2506" s="96" t="s">
        <v>1351</v>
      </c>
      <c r="L2506" s="96" t="s">
        <v>41</v>
      </c>
      <c r="M2506" s="96" t="s">
        <v>1147</v>
      </c>
      <c r="O2506" s="96" t="s">
        <v>1647</v>
      </c>
      <c r="P2506" s="96" t="s">
        <v>1564</v>
      </c>
      <c r="Q2506" s="96" t="s">
        <v>1590</v>
      </c>
    </row>
    <row r="2507" ht="14.25" customHeight="1">
      <c r="A2507" s="96" t="s">
        <v>7520</v>
      </c>
      <c r="D2507" s="96" t="s">
        <v>1372</v>
      </c>
      <c r="J2507" s="96" t="s">
        <v>1147</v>
      </c>
      <c r="L2507" s="96" t="s">
        <v>41</v>
      </c>
      <c r="M2507" s="96" t="s">
        <v>1147</v>
      </c>
      <c r="O2507" s="96" t="s">
        <v>1647</v>
      </c>
      <c r="P2507" s="96" t="s">
        <v>1564</v>
      </c>
      <c r="Q2507" s="96" t="s">
        <v>1590</v>
      </c>
      <c r="R2507" s="96" t="s">
        <v>1850</v>
      </c>
      <c r="U2507" s="96" t="s">
        <v>1742</v>
      </c>
    </row>
    <row r="2508" ht="14.25" customHeight="1">
      <c r="A2508" s="96" t="s">
        <v>7521</v>
      </c>
      <c r="D2508" s="96" t="s">
        <v>1350</v>
      </c>
      <c r="E2508" s="96" t="s">
        <v>1570</v>
      </c>
      <c r="F2508" s="96">
        <v>2030.0</v>
      </c>
      <c r="J2508" s="96" t="s">
        <v>1147</v>
      </c>
      <c r="L2508" s="96" t="s">
        <v>1562</v>
      </c>
      <c r="M2508" s="96" t="s">
        <v>1147</v>
      </c>
      <c r="O2508" s="96" t="s">
        <v>1684</v>
      </c>
      <c r="P2508" s="96" t="s">
        <v>1564</v>
      </c>
      <c r="Q2508" s="96" t="s">
        <v>1754</v>
      </c>
      <c r="R2508" s="96" t="s">
        <v>1707</v>
      </c>
      <c r="S2508" s="96" t="s">
        <v>7522</v>
      </c>
      <c r="T2508" s="96" t="s">
        <v>1576</v>
      </c>
    </row>
    <row r="2509" ht="14.25" customHeight="1">
      <c r="A2509" s="96" t="s">
        <v>7523</v>
      </c>
      <c r="D2509" s="96" t="s">
        <v>1355</v>
      </c>
      <c r="J2509" s="96" t="s">
        <v>1147</v>
      </c>
      <c r="L2509" s="96" t="s">
        <v>41</v>
      </c>
      <c r="M2509" s="96" t="s">
        <v>1147</v>
      </c>
      <c r="O2509" s="96" t="s">
        <v>1937</v>
      </c>
      <c r="P2509" s="96" t="s">
        <v>1728</v>
      </c>
      <c r="Q2509" s="96" t="s">
        <v>1593</v>
      </c>
      <c r="R2509" s="96" t="s">
        <v>1656</v>
      </c>
    </row>
    <row r="2510" ht="14.25" customHeight="1">
      <c r="A2510" s="96" t="s">
        <v>7524</v>
      </c>
      <c r="B2510" s="96" t="s">
        <v>7525</v>
      </c>
      <c r="C2510" s="96" t="s">
        <v>7526</v>
      </c>
      <c r="D2510" s="96" t="s">
        <v>1350</v>
      </c>
      <c r="E2510" s="96" t="s">
        <v>1561</v>
      </c>
      <c r="F2510" s="96">
        <v>2025.0</v>
      </c>
      <c r="J2510" s="96" t="s">
        <v>1147</v>
      </c>
      <c r="L2510" s="96" t="s">
        <v>41</v>
      </c>
      <c r="M2510" s="96" t="s">
        <v>1147</v>
      </c>
      <c r="O2510" s="96" t="s">
        <v>1578</v>
      </c>
      <c r="P2510" s="96" t="s">
        <v>1579</v>
      </c>
      <c r="Q2510" s="96" t="s">
        <v>1590</v>
      </c>
      <c r="R2510" s="96" t="s">
        <v>2321</v>
      </c>
      <c r="S2510" s="96" t="s">
        <v>7527</v>
      </c>
      <c r="T2510" s="96" t="s">
        <v>1568</v>
      </c>
    </row>
    <row r="2511" ht="14.25" customHeight="1">
      <c r="A2511" s="96" t="s">
        <v>7528</v>
      </c>
      <c r="D2511" s="96" t="s">
        <v>1350</v>
      </c>
      <c r="E2511" s="96" t="s">
        <v>1561</v>
      </c>
      <c r="F2511" s="96">
        <v>2030.0</v>
      </c>
      <c r="J2511" s="96" t="s">
        <v>1147</v>
      </c>
      <c r="L2511" s="96" t="s">
        <v>1562</v>
      </c>
      <c r="M2511" s="96" t="s">
        <v>1147</v>
      </c>
      <c r="O2511" s="96" t="s">
        <v>1584</v>
      </c>
      <c r="P2511" s="96" t="s">
        <v>1564</v>
      </c>
      <c r="Q2511" s="96" t="s">
        <v>1862</v>
      </c>
      <c r="R2511" s="96" t="s">
        <v>1676</v>
      </c>
      <c r="S2511" s="96" t="s">
        <v>7529</v>
      </c>
      <c r="T2511" s="96" t="s">
        <v>1568</v>
      </c>
    </row>
    <row r="2512" ht="14.25" customHeight="1">
      <c r="A2512" s="96" t="s">
        <v>7530</v>
      </c>
      <c r="D2512" s="96" t="s">
        <v>1355</v>
      </c>
      <c r="J2512" s="96" t="s">
        <v>1147</v>
      </c>
      <c r="L2512" s="96" t="s">
        <v>41</v>
      </c>
      <c r="M2512" s="96" t="s">
        <v>1147</v>
      </c>
      <c r="O2512" s="96" t="s">
        <v>1731</v>
      </c>
      <c r="P2512" s="96" t="s">
        <v>1609</v>
      </c>
      <c r="Q2512" s="96" t="s">
        <v>1580</v>
      </c>
      <c r="R2512" s="96" t="s">
        <v>1581</v>
      </c>
    </row>
    <row r="2513" ht="14.25" customHeight="1">
      <c r="A2513" s="96" t="s">
        <v>7531</v>
      </c>
      <c r="B2513" s="96" t="s">
        <v>7532</v>
      </c>
      <c r="C2513" s="96" t="s">
        <v>7533</v>
      </c>
      <c r="D2513" s="96" t="s">
        <v>1355</v>
      </c>
      <c r="J2513" s="96" t="s">
        <v>1351</v>
      </c>
      <c r="L2513" s="96" t="s">
        <v>41</v>
      </c>
      <c r="M2513" s="96" t="s">
        <v>1147</v>
      </c>
      <c r="O2513" s="96" t="s">
        <v>1741</v>
      </c>
      <c r="P2513" s="96" t="s">
        <v>1564</v>
      </c>
      <c r="Q2513" s="96" t="s">
        <v>1639</v>
      </c>
      <c r="R2513" s="96" t="s">
        <v>1586</v>
      </c>
    </row>
    <row r="2514" ht="14.25" customHeight="1">
      <c r="A2514" s="96" t="s">
        <v>7534</v>
      </c>
      <c r="C2514" s="96" t="s">
        <v>7535</v>
      </c>
      <c r="D2514" s="96" t="s">
        <v>1355</v>
      </c>
      <c r="J2514" s="96" t="s">
        <v>1147</v>
      </c>
      <c r="L2514" s="96" t="s">
        <v>41</v>
      </c>
      <c r="M2514" s="96" t="s">
        <v>1147</v>
      </c>
      <c r="O2514" s="96" t="s">
        <v>1684</v>
      </c>
      <c r="P2514" s="96" t="s">
        <v>1564</v>
      </c>
      <c r="Q2514" s="96" t="s">
        <v>1675</v>
      </c>
      <c r="R2514" s="96" t="s">
        <v>1631</v>
      </c>
    </row>
    <row r="2515" ht="14.25" customHeight="1">
      <c r="A2515" s="96" t="s">
        <v>7536</v>
      </c>
      <c r="D2515" s="96" t="s">
        <v>1372</v>
      </c>
      <c r="J2515" s="96" t="s">
        <v>1351</v>
      </c>
      <c r="L2515" s="96" t="s">
        <v>41</v>
      </c>
      <c r="M2515" s="96" t="s">
        <v>1147</v>
      </c>
      <c r="O2515" s="96" t="s">
        <v>1703</v>
      </c>
      <c r="P2515" s="96" t="s">
        <v>1564</v>
      </c>
      <c r="Q2515" s="96" t="s">
        <v>1675</v>
      </c>
      <c r="R2515" s="96" t="s">
        <v>2384</v>
      </c>
    </row>
    <row r="2516" ht="14.25" customHeight="1">
      <c r="A2516" s="96" t="s">
        <v>7537</v>
      </c>
      <c r="B2516" s="96" t="s">
        <v>7538</v>
      </c>
      <c r="C2516" s="96" t="s">
        <v>7539</v>
      </c>
      <c r="D2516" s="96" t="s">
        <v>1350</v>
      </c>
      <c r="E2516" s="96" t="s">
        <v>1561</v>
      </c>
      <c r="F2516" s="96">
        <v>2030.0</v>
      </c>
      <c r="J2516" s="96" t="s">
        <v>1147</v>
      </c>
      <c r="L2516" s="96" t="s">
        <v>41</v>
      </c>
      <c r="M2516" s="96" t="s">
        <v>1147</v>
      </c>
      <c r="O2516" s="96" t="s">
        <v>1717</v>
      </c>
      <c r="P2516" s="96" t="s">
        <v>1609</v>
      </c>
      <c r="Q2516" s="96" t="s">
        <v>1820</v>
      </c>
      <c r="R2516" s="96" t="s">
        <v>1619</v>
      </c>
      <c r="S2516" s="96" t="s">
        <v>7540</v>
      </c>
      <c r="T2516" s="96" t="s">
        <v>1568</v>
      </c>
    </row>
    <row r="2517" ht="14.25" customHeight="1">
      <c r="A2517" s="96" t="s">
        <v>85</v>
      </c>
      <c r="B2517" s="96" t="s">
        <v>7541</v>
      </c>
      <c r="C2517" s="96" t="s">
        <v>7542</v>
      </c>
      <c r="D2517" s="96" t="s">
        <v>1350</v>
      </c>
      <c r="E2517" s="96" t="s">
        <v>1561</v>
      </c>
      <c r="F2517" s="96">
        <v>2030.0</v>
      </c>
      <c r="G2517" s="96" t="s">
        <v>1350</v>
      </c>
      <c r="H2517" s="96" t="s">
        <v>1561</v>
      </c>
      <c r="I2517" s="96">
        <v>2045.0</v>
      </c>
      <c r="J2517" s="96" t="s">
        <v>1351</v>
      </c>
      <c r="K2517" s="96">
        <v>2045.0</v>
      </c>
      <c r="L2517" s="96" t="s">
        <v>41</v>
      </c>
      <c r="M2517" s="96" t="s">
        <v>1351</v>
      </c>
      <c r="N2517" s="96" t="s">
        <v>1621</v>
      </c>
      <c r="O2517" s="96" t="s">
        <v>1741</v>
      </c>
      <c r="P2517" s="96" t="s">
        <v>1564</v>
      </c>
      <c r="Q2517" s="96" t="s">
        <v>1652</v>
      </c>
      <c r="R2517" s="96" t="s">
        <v>1594</v>
      </c>
      <c r="S2517" s="96" t="s">
        <v>1397</v>
      </c>
      <c r="T2517" s="96" t="s">
        <v>1568</v>
      </c>
    </row>
    <row r="2518" ht="14.25" customHeight="1">
      <c r="A2518" s="96" t="s">
        <v>7543</v>
      </c>
      <c r="C2518" s="96" t="s">
        <v>7544</v>
      </c>
      <c r="D2518" s="96" t="s">
        <v>1355</v>
      </c>
      <c r="J2518" s="96" t="s">
        <v>1147</v>
      </c>
      <c r="L2518" s="96" t="s">
        <v>41</v>
      </c>
      <c r="M2518" s="96" t="s">
        <v>1147</v>
      </c>
      <c r="N2518" s="96" t="s">
        <v>1589</v>
      </c>
      <c r="O2518" s="96" t="s">
        <v>1741</v>
      </c>
      <c r="P2518" s="96" t="s">
        <v>1564</v>
      </c>
      <c r="Q2518" s="96" t="s">
        <v>1652</v>
      </c>
      <c r="R2518" s="96" t="s">
        <v>1591</v>
      </c>
    </row>
    <row r="2519" ht="14.25" customHeight="1">
      <c r="A2519" s="96" t="s">
        <v>7545</v>
      </c>
      <c r="D2519" s="96" t="s">
        <v>1350</v>
      </c>
      <c r="E2519" s="96" t="s">
        <v>1561</v>
      </c>
      <c r="F2519" s="96">
        <v>2030.0</v>
      </c>
      <c r="G2519" s="96" t="s">
        <v>1350</v>
      </c>
      <c r="H2519" s="96" t="s">
        <v>1561</v>
      </c>
      <c r="I2519" s="96">
        <v>2045.0</v>
      </c>
      <c r="J2519" s="96" t="s">
        <v>1351</v>
      </c>
      <c r="K2519" s="96">
        <v>2045.0</v>
      </c>
      <c r="L2519" s="96" t="s">
        <v>1562</v>
      </c>
      <c r="M2519" s="96" t="s">
        <v>1147</v>
      </c>
      <c r="O2519" s="96" t="s">
        <v>1741</v>
      </c>
      <c r="P2519" s="96" t="s">
        <v>1564</v>
      </c>
      <c r="Q2519" s="96" t="s">
        <v>1652</v>
      </c>
      <c r="R2519" s="96" t="s">
        <v>1594</v>
      </c>
      <c r="S2519" s="96" t="s">
        <v>1398</v>
      </c>
      <c r="T2519" s="96" t="s">
        <v>1568</v>
      </c>
    </row>
    <row r="2520" ht="14.25" customHeight="1">
      <c r="A2520" s="96" t="s">
        <v>7546</v>
      </c>
      <c r="B2520" s="96" t="s">
        <v>7547</v>
      </c>
      <c r="C2520" s="96" t="s">
        <v>7548</v>
      </c>
      <c r="D2520" s="96" t="s">
        <v>1350</v>
      </c>
      <c r="E2520" s="96" t="s">
        <v>1561</v>
      </c>
      <c r="F2520" s="96">
        <v>2030.0</v>
      </c>
      <c r="J2520" s="96" t="s">
        <v>1147</v>
      </c>
      <c r="L2520" s="96" t="s">
        <v>41</v>
      </c>
      <c r="M2520" s="96" t="s">
        <v>1147</v>
      </c>
      <c r="O2520" s="96" t="s">
        <v>1684</v>
      </c>
      <c r="P2520" s="96" t="s">
        <v>1564</v>
      </c>
      <c r="Q2520" s="96" t="s">
        <v>1604</v>
      </c>
      <c r="R2520" s="96" t="s">
        <v>1712</v>
      </c>
      <c r="S2520" s="96" t="s">
        <v>7549</v>
      </c>
      <c r="T2520" s="96" t="s">
        <v>1568</v>
      </c>
    </row>
    <row r="2521" ht="14.25" customHeight="1">
      <c r="A2521" s="96" t="s">
        <v>7550</v>
      </c>
      <c r="C2521" s="96" t="s">
        <v>7551</v>
      </c>
      <c r="D2521" s="96" t="s">
        <v>1350</v>
      </c>
      <c r="E2521" s="96" t="s">
        <v>1561</v>
      </c>
      <c r="F2521" s="96" t="s">
        <v>7552</v>
      </c>
      <c r="G2521" s="96" t="s">
        <v>1350</v>
      </c>
      <c r="H2521" s="96" t="s">
        <v>1561</v>
      </c>
      <c r="I2521" s="96" t="s">
        <v>7553</v>
      </c>
      <c r="J2521" s="96" t="s">
        <v>1351</v>
      </c>
      <c r="K2521" s="96" t="s">
        <v>7553</v>
      </c>
      <c r="L2521" s="96" t="s">
        <v>41</v>
      </c>
      <c r="M2521" s="96" t="s">
        <v>1351</v>
      </c>
      <c r="N2521" s="96" t="s">
        <v>1757</v>
      </c>
      <c r="O2521" s="96" t="s">
        <v>1684</v>
      </c>
      <c r="P2521" s="96" t="s">
        <v>1564</v>
      </c>
      <c r="Q2521" s="96" t="s">
        <v>1593</v>
      </c>
      <c r="R2521" s="96" t="s">
        <v>1644</v>
      </c>
      <c r="S2521" s="96" t="s">
        <v>7554</v>
      </c>
      <c r="T2521" s="96" t="s">
        <v>1568</v>
      </c>
    </row>
    <row r="2522" ht="14.25" customHeight="1">
      <c r="A2522" s="96" t="s">
        <v>7555</v>
      </c>
      <c r="B2522" s="96" t="s">
        <v>7556</v>
      </c>
      <c r="C2522" s="96" t="s">
        <v>7557</v>
      </c>
      <c r="D2522" s="96" t="s">
        <v>1355</v>
      </c>
      <c r="J2522" s="96" t="s">
        <v>1351</v>
      </c>
      <c r="L2522" s="96" t="s">
        <v>41</v>
      </c>
      <c r="M2522" s="96" t="s">
        <v>1147</v>
      </c>
      <c r="O2522" s="96" t="s">
        <v>1614</v>
      </c>
      <c r="P2522" s="96" t="s">
        <v>1609</v>
      </c>
      <c r="Q2522" s="96" t="s">
        <v>1675</v>
      </c>
      <c r="R2522" s="96" t="s">
        <v>1581</v>
      </c>
    </row>
    <row r="2523" ht="14.25" customHeight="1">
      <c r="A2523" s="96" t="s">
        <v>7558</v>
      </c>
      <c r="D2523" s="96" t="s">
        <v>1350</v>
      </c>
      <c r="E2523" s="96" t="s">
        <v>1561</v>
      </c>
      <c r="F2523" s="96">
        <v>2030.0</v>
      </c>
      <c r="J2523" s="96" t="s">
        <v>1147</v>
      </c>
      <c r="L2523" s="96" t="s">
        <v>41</v>
      </c>
      <c r="M2523" s="96" t="s">
        <v>1147</v>
      </c>
      <c r="O2523" s="96" t="s">
        <v>1672</v>
      </c>
      <c r="P2523" s="96" t="s">
        <v>1564</v>
      </c>
      <c r="Q2523" s="96" t="s">
        <v>1590</v>
      </c>
      <c r="R2523" s="96" t="s">
        <v>1656</v>
      </c>
      <c r="S2523" s="96" t="s">
        <v>7559</v>
      </c>
      <c r="T2523" s="96" t="s">
        <v>1568</v>
      </c>
    </row>
    <row r="2524" ht="14.25" customHeight="1">
      <c r="A2524" s="96" t="s">
        <v>7560</v>
      </c>
      <c r="D2524" s="96" t="s">
        <v>1350</v>
      </c>
      <c r="E2524" s="96" t="s">
        <v>1561</v>
      </c>
      <c r="F2524" s="96">
        <v>2030.0</v>
      </c>
      <c r="J2524" s="96" t="s">
        <v>1147</v>
      </c>
      <c r="L2524" s="96" t="s">
        <v>1562</v>
      </c>
      <c r="M2524" s="96" t="s">
        <v>1147</v>
      </c>
      <c r="O2524" s="96" t="s">
        <v>1578</v>
      </c>
      <c r="P2524" s="96" t="s">
        <v>1579</v>
      </c>
      <c r="Q2524" s="96" t="s">
        <v>1593</v>
      </c>
      <c r="R2524" s="96" t="s">
        <v>1805</v>
      </c>
      <c r="S2524" s="96" t="s">
        <v>7561</v>
      </c>
      <c r="T2524" s="96" t="s">
        <v>1568</v>
      </c>
    </row>
    <row r="2525" ht="14.25" customHeight="1">
      <c r="A2525" s="96" t="s">
        <v>7562</v>
      </c>
      <c r="B2525" s="96" t="s">
        <v>7563</v>
      </c>
      <c r="C2525" s="96" t="s">
        <v>7564</v>
      </c>
      <c r="D2525" s="96" t="s">
        <v>1350</v>
      </c>
      <c r="E2525" s="96" t="s">
        <v>1561</v>
      </c>
      <c r="F2525" s="96">
        <v>2030.0</v>
      </c>
      <c r="J2525" s="96" t="s">
        <v>1147</v>
      </c>
      <c r="L2525" s="96" t="s">
        <v>41</v>
      </c>
      <c r="M2525" s="96" t="s">
        <v>1147</v>
      </c>
      <c r="O2525" s="96" t="s">
        <v>1584</v>
      </c>
      <c r="P2525" s="96" t="s">
        <v>1564</v>
      </c>
      <c r="Q2525" s="96" t="s">
        <v>1580</v>
      </c>
      <c r="R2525" s="96" t="s">
        <v>1707</v>
      </c>
      <c r="S2525" s="96" t="s">
        <v>7565</v>
      </c>
      <c r="T2525" s="96" t="s">
        <v>1568</v>
      </c>
    </row>
    <row r="2526" ht="14.25" customHeight="1">
      <c r="A2526" s="96" t="s">
        <v>7566</v>
      </c>
      <c r="D2526" s="96" t="s">
        <v>1350</v>
      </c>
      <c r="E2526" s="96" t="s">
        <v>1561</v>
      </c>
      <c r="F2526" s="96">
        <v>2030.0</v>
      </c>
      <c r="J2526" s="96" t="s">
        <v>1147</v>
      </c>
      <c r="L2526" s="96" t="s">
        <v>1562</v>
      </c>
      <c r="M2526" s="96" t="s">
        <v>1147</v>
      </c>
      <c r="O2526" s="96" t="s">
        <v>1614</v>
      </c>
      <c r="P2526" s="96" t="s">
        <v>1609</v>
      </c>
      <c r="Q2526" s="96" t="s">
        <v>1593</v>
      </c>
      <c r="R2526" s="96" t="s">
        <v>1581</v>
      </c>
      <c r="S2526" s="96" t="s">
        <v>7567</v>
      </c>
      <c r="T2526" s="96" t="s">
        <v>1568</v>
      </c>
    </row>
    <row r="2527" ht="14.25" customHeight="1">
      <c r="A2527" s="96" t="s">
        <v>7568</v>
      </c>
      <c r="D2527" s="96" t="s">
        <v>1350</v>
      </c>
      <c r="E2527" s="96" t="s">
        <v>1561</v>
      </c>
      <c r="F2527" s="96">
        <v>2030.0</v>
      </c>
      <c r="J2527" s="96" t="s">
        <v>1147</v>
      </c>
      <c r="L2527" s="96" t="s">
        <v>1562</v>
      </c>
      <c r="M2527" s="96" t="s">
        <v>1147</v>
      </c>
      <c r="O2527" s="96" t="s">
        <v>1614</v>
      </c>
      <c r="P2527" s="96" t="s">
        <v>1609</v>
      </c>
      <c r="Q2527" s="96" t="s">
        <v>1593</v>
      </c>
      <c r="R2527" s="96" t="s">
        <v>1581</v>
      </c>
      <c r="S2527" s="96" t="s">
        <v>7569</v>
      </c>
      <c r="T2527" s="96" t="s">
        <v>1568</v>
      </c>
    </row>
    <row r="2528" ht="14.25" customHeight="1">
      <c r="A2528" s="96" t="s">
        <v>7570</v>
      </c>
      <c r="D2528" s="96" t="s">
        <v>1350</v>
      </c>
      <c r="E2528" s="96" t="s">
        <v>1561</v>
      </c>
      <c r="F2528" s="96">
        <v>2030.0</v>
      </c>
      <c r="J2528" s="96" t="s">
        <v>1147</v>
      </c>
      <c r="L2528" s="96" t="s">
        <v>1562</v>
      </c>
      <c r="M2528" s="96" t="s">
        <v>1147</v>
      </c>
      <c r="O2528" s="96" t="s">
        <v>1578</v>
      </c>
      <c r="P2528" s="96" t="s">
        <v>1579</v>
      </c>
      <c r="Q2528" s="96" t="s">
        <v>1652</v>
      </c>
      <c r="R2528" s="96" t="s">
        <v>1805</v>
      </c>
      <c r="S2528" s="96" t="s">
        <v>7571</v>
      </c>
      <c r="T2528" s="96" t="s">
        <v>1568</v>
      </c>
    </row>
    <row r="2529" ht="14.25" customHeight="1">
      <c r="A2529" s="96" t="s">
        <v>7572</v>
      </c>
      <c r="D2529" s="96" t="s">
        <v>1350</v>
      </c>
      <c r="E2529" s="96" t="s">
        <v>1570</v>
      </c>
      <c r="F2529" s="96">
        <v>2030.0</v>
      </c>
      <c r="J2529" s="96" t="s">
        <v>1147</v>
      </c>
      <c r="L2529" s="96" t="s">
        <v>41</v>
      </c>
      <c r="M2529" s="96" t="s">
        <v>1147</v>
      </c>
      <c r="O2529" s="96" t="s">
        <v>1684</v>
      </c>
      <c r="P2529" s="96" t="s">
        <v>1564</v>
      </c>
      <c r="Q2529" s="96" t="s">
        <v>2188</v>
      </c>
      <c r="R2529" s="96" t="s">
        <v>1623</v>
      </c>
      <c r="S2529" s="96" t="s">
        <v>7573</v>
      </c>
      <c r="T2529" s="96" t="s">
        <v>1576</v>
      </c>
    </row>
    <row r="2530" ht="14.25" customHeight="1">
      <c r="A2530" s="96" t="s">
        <v>7574</v>
      </c>
      <c r="D2530" s="96" t="s">
        <v>1355</v>
      </c>
      <c r="J2530" s="96" t="s">
        <v>1351</v>
      </c>
      <c r="L2530" s="96" t="s">
        <v>41</v>
      </c>
      <c r="M2530" s="96" t="s">
        <v>1351</v>
      </c>
      <c r="N2530" s="96" t="s">
        <v>1805</v>
      </c>
      <c r="O2530" s="96" t="s">
        <v>1845</v>
      </c>
      <c r="P2530" s="96" t="s">
        <v>1564</v>
      </c>
      <c r="Q2530" s="96" t="s">
        <v>2188</v>
      </c>
      <c r="R2530" s="96" t="s">
        <v>1805</v>
      </c>
    </row>
    <row r="2531" ht="14.25" customHeight="1">
      <c r="A2531" s="96" t="s">
        <v>7575</v>
      </c>
      <c r="D2531" s="96" t="s">
        <v>1350</v>
      </c>
      <c r="E2531" s="96" t="s">
        <v>1561</v>
      </c>
      <c r="F2531" s="96">
        <v>2030.0</v>
      </c>
      <c r="J2531" s="96" t="s">
        <v>1147</v>
      </c>
      <c r="L2531" s="96" t="s">
        <v>41</v>
      </c>
      <c r="M2531" s="96" t="s">
        <v>1147</v>
      </c>
      <c r="O2531" s="96" t="s">
        <v>1925</v>
      </c>
      <c r="P2531" s="96" t="s">
        <v>1728</v>
      </c>
      <c r="Q2531" s="96" t="s">
        <v>1685</v>
      </c>
      <c r="R2531" s="96" t="s">
        <v>1699</v>
      </c>
      <c r="S2531" s="96" t="s">
        <v>7576</v>
      </c>
      <c r="T2531" s="96" t="s">
        <v>1568</v>
      </c>
    </row>
    <row r="2532" ht="14.25" customHeight="1">
      <c r="A2532" s="96" t="s">
        <v>7577</v>
      </c>
      <c r="D2532" s="96" t="s">
        <v>1355</v>
      </c>
      <c r="J2532" s="96" t="s">
        <v>1351</v>
      </c>
      <c r="L2532" s="96" t="s">
        <v>41</v>
      </c>
      <c r="M2532" s="96" t="s">
        <v>1147</v>
      </c>
      <c r="O2532" s="96" t="s">
        <v>1669</v>
      </c>
      <c r="P2532" s="96" t="s">
        <v>1564</v>
      </c>
      <c r="Q2532" s="96" t="s">
        <v>1610</v>
      </c>
      <c r="R2532" s="96" t="s">
        <v>1597</v>
      </c>
    </row>
    <row r="2533" ht="14.25" customHeight="1">
      <c r="A2533" s="96" t="s">
        <v>7578</v>
      </c>
      <c r="D2533" s="96" t="s">
        <v>1350</v>
      </c>
      <c r="E2533" s="96" t="s">
        <v>1561</v>
      </c>
      <c r="F2533" s="96">
        <v>2030.0</v>
      </c>
      <c r="G2533" s="96" t="s">
        <v>1350</v>
      </c>
      <c r="H2533" s="96" t="s">
        <v>1561</v>
      </c>
      <c r="J2533" s="96" t="s">
        <v>1351</v>
      </c>
      <c r="K2533" s="96">
        <v>2050.0</v>
      </c>
      <c r="L2533" s="96" t="s">
        <v>1562</v>
      </c>
      <c r="M2533" s="96" t="s">
        <v>1351</v>
      </c>
      <c r="N2533" s="96" t="s">
        <v>1712</v>
      </c>
      <c r="O2533" s="96" t="s">
        <v>1584</v>
      </c>
      <c r="P2533" s="96" t="s">
        <v>1564</v>
      </c>
      <c r="Q2533" s="96" t="s">
        <v>1590</v>
      </c>
      <c r="R2533" s="96" t="s">
        <v>1712</v>
      </c>
      <c r="S2533" s="96" t="s">
        <v>7579</v>
      </c>
      <c r="T2533" s="96" t="s">
        <v>1568</v>
      </c>
    </row>
    <row r="2534" ht="14.25" customHeight="1">
      <c r="A2534" s="96" t="s">
        <v>7580</v>
      </c>
      <c r="C2534" s="96" t="s">
        <v>7581</v>
      </c>
      <c r="D2534" s="96" t="s">
        <v>1355</v>
      </c>
      <c r="J2534" s="96" t="s">
        <v>1351</v>
      </c>
      <c r="L2534" s="96" t="s">
        <v>41</v>
      </c>
      <c r="M2534" s="96" t="s">
        <v>1147</v>
      </c>
      <c r="O2534" s="96" t="s">
        <v>1684</v>
      </c>
      <c r="P2534" s="96" t="s">
        <v>1564</v>
      </c>
      <c r="Q2534" s="96" t="s">
        <v>1886</v>
      </c>
      <c r="R2534" s="96" t="s">
        <v>1676</v>
      </c>
    </row>
    <row r="2535" ht="14.25" customHeight="1">
      <c r="A2535" s="96" t="s">
        <v>7582</v>
      </c>
      <c r="D2535" s="96" t="s">
        <v>1355</v>
      </c>
      <c r="J2535" s="96" t="s">
        <v>1351</v>
      </c>
      <c r="L2535" s="96" t="s">
        <v>41</v>
      </c>
      <c r="M2535" s="96" t="s">
        <v>1147</v>
      </c>
      <c r="O2535" s="96" t="s">
        <v>1684</v>
      </c>
      <c r="P2535" s="96" t="s">
        <v>1564</v>
      </c>
      <c r="Q2535" s="96" t="s">
        <v>2479</v>
      </c>
      <c r="R2535" s="96" t="s">
        <v>1637</v>
      </c>
    </row>
    <row r="2536" ht="14.25" customHeight="1">
      <c r="A2536" s="96" t="s">
        <v>7583</v>
      </c>
      <c r="D2536" s="96" t="s">
        <v>1350</v>
      </c>
      <c r="E2536" s="96" t="s">
        <v>1561</v>
      </c>
      <c r="F2536" s="96">
        <v>2030.0</v>
      </c>
      <c r="J2536" s="96" t="s">
        <v>1147</v>
      </c>
      <c r="L2536" s="96" t="s">
        <v>1562</v>
      </c>
      <c r="M2536" s="96" t="s">
        <v>1147</v>
      </c>
      <c r="O2536" s="96" t="s">
        <v>1845</v>
      </c>
      <c r="P2536" s="96" t="s">
        <v>1564</v>
      </c>
      <c r="Q2536" s="96" t="s">
        <v>1573</v>
      </c>
      <c r="R2536" s="96" t="s">
        <v>1637</v>
      </c>
      <c r="S2536" s="96" t="s">
        <v>7584</v>
      </c>
      <c r="T2536" s="96" t="s">
        <v>1568</v>
      </c>
    </row>
    <row r="2537" ht="14.25" customHeight="1">
      <c r="A2537" s="96" t="s">
        <v>7585</v>
      </c>
      <c r="B2537" s="96" t="s">
        <v>7586</v>
      </c>
      <c r="D2537" s="96" t="s">
        <v>1355</v>
      </c>
      <c r="J2537" s="96" t="s">
        <v>1147</v>
      </c>
      <c r="L2537" s="96" t="s">
        <v>41</v>
      </c>
      <c r="M2537" s="96" t="s">
        <v>1147</v>
      </c>
      <c r="N2537" s="96" t="s">
        <v>2023</v>
      </c>
      <c r="O2537" s="96" t="s">
        <v>2314</v>
      </c>
      <c r="P2537" s="96" t="s">
        <v>1609</v>
      </c>
      <c r="Q2537" s="96" t="s">
        <v>1675</v>
      </c>
      <c r="R2537" s="96" t="s">
        <v>2023</v>
      </c>
    </row>
    <row r="2538" ht="14.25" customHeight="1">
      <c r="A2538" s="96" t="s">
        <v>7587</v>
      </c>
      <c r="B2538" s="96" t="s">
        <v>7588</v>
      </c>
      <c r="C2538" s="96" t="s">
        <v>7589</v>
      </c>
      <c r="D2538" s="96" t="s">
        <v>1355</v>
      </c>
      <c r="J2538" s="96" t="s">
        <v>1147</v>
      </c>
      <c r="L2538" s="96" t="s">
        <v>41</v>
      </c>
      <c r="M2538" s="96" t="s">
        <v>1147</v>
      </c>
      <c r="N2538" s="96" t="s">
        <v>1673</v>
      </c>
      <c r="O2538" s="96" t="s">
        <v>1684</v>
      </c>
      <c r="P2538" s="96" t="s">
        <v>1564</v>
      </c>
      <c r="Q2538" s="96" t="s">
        <v>2015</v>
      </c>
      <c r="R2538" s="96" t="s">
        <v>1673</v>
      </c>
    </row>
    <row r="2539" ht="14.25" customHeight="1">
      <c r="A2539" s="96" t="s">
        <v>7590</v>
      </c>
      <c r="C2539" s="96" t="s">
        <v>7591</v>
      </c>
      <c r="D2539" s="96" t="s">
        <v>1350</v>
      </c>
      <c r="E2539" s="96" t="s">
        <v>1561</v>
      </c>
      <c r="F2539" s="96">
        <v>2030.0</v>
      </c>
      <c r="J2539" s="96" t="s">
        <v>1147</v>
      </c>
      <c r="L2539" s="96" t="s">
        <v>41</v>
      </c>
      <c r="M2539" s="96" t="s">
        <v>1147</v>
      </c>
      <c r="O2539" s="96" t="s">
        <v>1901</v>
      </c>
      <c r="P2539" s="96" t="s">
        <v>1564</v>
      </c>
      <c r="Q2539" s="96" t="s">
        <v>1590</v>
      </c>
      <c r="R2539" s="96" t="s">
        <v>2256</v>
      </c>
      <c r="S2539" s="96" t="s">
        <v>7592</v>
      </c>
      <c r="T2539" s="96" t="s">
        <v>1568</v>
      </c>
    </row>
    <row r="2540" ht="14.25" customHeight="1">
      <c r="A2540" s="96" t="s">
        <v>7593</v>
      </c>
      <c r="D2540" s="96" t="s">
        <v>1355</v>
      </c>
      <c r="J2540" s="96" t="s">
        <v>1351</v>
      </c>
      <c r="L2540" s="96" t="s">
        <v>41</v>
      </c>
      <c r="M2540" s="96" t="s">
        <v>1147</v>
      </c>
      <c r="O2540" s="96" t="s">
        <v>1797</v>
      </c>
      <c r="P2540" s="96" t="s">
        <v>1564</v>
      </c>
      <c r="Q2540" s="96" t="s">
        <v>1754</v>
      </c>
      <c r="R2540" s="96" t="s">
        <v>1676</v>
      </c>
    </row>
    <row r="2541" ht="14.25" customHeight="1">
      <c r="A2541" s="96" t="s">
        <v>7594</v>
      </c>
      <c r="C2541" s="96" t="s">
        <v>7595</v>
      </c>
      <c r="D2541" s="96" t="s">
        <v>1350</v>
      </c>
      <c r="E2541" s="96" t="s">
        <v>1561</v>
      </c>
      <c r="F2541" s="96">
        <v>2030.0</v>
      </c>
      <c r="J2541" s="96" t="s">
        <v>1351</v>
      </c>
      <c r="L2541" s="96" t="s">
        <v>41</v>
      </c>
      <c r="M2541" s="96" t="s">
        <v>1351</v>
      </c>
      <c r="N2541" s="96" t="s">
        <v>1850</v>
      </c>
      <c r="O2541" s="96" t="s">
        <v>1829</v>
      </c>
      <c r="P2541" s="96" t="s">
        <v>1564</v>
      </c>
      <c r="Q2541" s="96" t="s">
        <v>2479</v>
      </c>
      <c r="R2541" s="96" t="s">
        <v>1971</v>
      </c>
      <c r="S2541" s="96" t="s">
        <v>7596</v>
      </c>
      <c r="T2541" s="96" t="s">
        <v>1568</v>
      </c>
    </row>
    <row r="2542" ht="14.25" customHeight="1">
      <c r="A2542" s="96" t="s">
        <v>7597</v>
      </c>
      <c r="B2542" s="96" t="s">
        <v>7598</v>
      </c>
      <c r="C2542" s="96" t="s">
        <v>7599</v>
      </c>
      <c r="D2542" s="96" t="s">
        <v>1350</v>
      </c>
      <c r="E2542" s="96" t="s">
        <v>1721</v>
      </c>
      <c r="F2542" s="96">
        <v>2030.0</v>
      </c>
      <c r="J2542" s="96" t="s">
        <v>1147</v>
      </c>
      <c r="L2542" s="96" t="s">
        <v>41</v>
      </c>
      <c r="M2542" s="96" t="s">
        <v>1147</v>
      </c>
      <c r="O2542" s="96" t="s">
        <v>1829</v>
      </c>
      <c r="P2542" s="96" t="s">
        <v>1564</v>
      </c>
      <c r="Q2542" s="96" t="s">
        <v>1639</v>
      </c>
      <c r="R2542" s="96" t="s">
        <v>4852</v>
      </c>
      <c r="S2542" s="96" t="s">
        <v>7600</v>
      </c>
      <c r="T2542" s="96" t="s">
        <v>1725</v>
      </c>
    </row>
    <row r="2543" ht="14.25" customHeight="1">
      <c r="A2543" s="96" t="s">
        <v>7601</v>
      </c>
      <c r="C2543" s="96" t="s">
        <v>7602</v>
      </c>
      <c r="D2543" s="96" t="s">
        <v>1350</v>
      </c>
      <c r="E2543" s="96" t="s">
        <v>1561</v>
      </c>
      <c r="F2543" s="96">
        <v>2030.0</v>
      </c>
      <c r="G2543" s="96" t="s">
        <v>1350</v>
      </c>
      <c r="H2543" s="96" t="s">
        <v>1561</v>
      </c>
      <c r="I2543" s="96">
        <v>2040.0</v>
      </c>
      <c r="J2543" s="96" t="s">
        <v>1351</v>
      </c>
      <c r="K2543" s="96">
        <v>2040.0</v>
      </c>
      <c r="L2543" s="96" t="s">
        <v>41</v>
      </c>
      <c r="M2543" s="96" t="s">
        <v>1351</v>
      </c>
      <c r="N2543" s="96" t="s">
        <v>1841</v>
      </c>
      <c r="O2543" s="96" t="s">
        <v>1684</v>
      </c>
      <c r="P2543" s="96" t="s">
        <v>1564</v>
      </c>
      <c r="Q2543" s="96" t="s">
        <v>2479</v>
      </c>
      <c r="R2543" s="96" t="s">
        <v>1699</v>
      </c>
      <c r="S2543" s="96" t="s">
        <v>7603</v>
      </c>
      <c r="T2543" s="96" t="s">
        <v>1568</v>
      </c>
    </row>
    <row r="2544" ht="14.25" customHeight="1">
      <c r="A2544" s="96" t="s">
        <v>7604</v>
      </c>
      <c r="C2544" s="96" t="s">
        <v>7605</v>
      </c>
      <c r="D2544" s="96" t="s">
        <v>1355</v>
      </c>
      <c r="J2544" s="96" t="s">
        <v>1351</v>
      </c>
      <c r="L2544" s="96" t="s">
        <v>41</v>
      </c>
      <c r="M2544" s="96" t="s">
        <v>1147</v>
      </c>
      <c r="O2544" s="96" t="s">
        <v>1845</v>
      </c>
      <c r="P2544" s="96" t="s">
        <v>1564</v>
      </c>
      <c r="Q2544" s="96" t="s">
        <v>1756</v>
      </c>
      <c r="R2544" s="96" t="s">
        <v>1594</v>
      </c>
    </row>
    <row r="2545" ht="14.25" customHeight="1">
      <c r="A2545" s="96" t="s">
        <v>7606</v>
      </c>
      <c r="C2545" s="96" t="s">
        <v>7607</v>
      </c>
      <c r="D2545" s="96" t="s">
        <v>1355</v>
      </c>
      <c r="J2545" s="96" t="s">
        <v>1147</v>
      </c>
      <c r="L2545" s="96" t="s">
        <v>41</v>
      </c>
      <c r="M2545" s="96" t="s">
        <v>1147</v>
      </c>
      <c r="O2545" s="96" t="s">
        <v>1845</v>
      </c>
      <c r="P2545" s="96" t="s">
        <v>1564</v>
      </c>
      <c r="Q2545" s="96" t="s">
        <v>1756</v>
      </c>
      <c r="R2545" s="96" t="s">
        <v>1605</v>
      </c>
    </row>
    <row r="2546" ht="14.25" customHeight="1">
      <c r="A2546" s="96" t="s">
        <v>7608</v>
      </c>
      <c r="B2546" s="96" t="s">
        <v>509</v>
      </c>
      <c r="D2546" s="96" t="s">
        <v>1355</v>
      </c>
      <c r="J2546" s="96" t="s">
        <v>1147</v>
      </c>
      <c r="L2546" s="96" t="s">
        <v>41</v>
      </c>
      <c r="M2546" s="96" t="s">
        <v>1147</v>
      </c>
      <c r="N2546" s="96" t="s">
        <v>1757</v>
      </c>
      <c r="O2546" s="96" t="s">
        <v>1578</v>
      </c>
      <c r="P2546" s="96" t="s">
        <v>1579</v>
      </c>
      <c r="Q2546" s="96" t="s">
        <v>1590</v>
      </c>
      <c r="R2546" s="96" t="s">
        <v>1757</v>
      </c>
    </row>
    <row r="2547" ht="14.25" customHeight="1">
      <c r="A2547" s="96" t="s">
        <v>7609</v>
      </c>
      <c r="B2547" s="96" t="s">
        <v>7610</v>
      </c>
      <c r="C2547" s="96" t="s">
        <v>7611</v>
      </c>
      <c r="D2547" s="96" t="s">
        <v>1350</v>
      </c>
      <c r="E2547" s="96" t="s">
        <v>1561</v>
      </c>
      <c r="F2547" s="96">
        <v>2030.0</v>
      </c>
      <c r="J2547" s="96" t="s">
        <v>1147</v>
      </c>
      <c r="L2547" s="96" t="s">
        <v>1562</v>
      </c>
      <c r="M2547" s="96" t="s">
        <v>1147</v>
      </c>
      <c r="O2547" s="96" t="s">
        <v>1584</v>
      </c>
      <c r="P2547" s="96" t="s">
        <v>1564</v>
      </c>
      <c r="Q2547" s="96" t="s">
        <v>1590</v>
      </c>
      <c r="R2547" s="96" t="s">
        <v>1863</v>
      </c>
      <c r="S2547" s="96" t="s">
        <v>7612</v>
      </c>
      <c r="T2547" s="96" t="s">
        <v>1568</v>
      </c>
    </row>
    <row r="2548" ht="14.25" customHeight="1">
      <c r="A2548" s="96" t="s">
        <v>7613</v>
      </c>
      <c r="C2548" s="96" t="s">
        <v>7614</v>
      </c>
      <c r="D2548" s="96" t="s">
        <v>1355</v>
      </c>
      <c r="J2548" s="96" t="s">
        <v>1351</v>
      </c>
      <c r="L2548" s="96" t="s">
        <v>41</v>
      </c>
      <c r="M2548" s="96" t="s">
        <v>1147</v>
      </c>
      <c r="O2548" s="96" t="s">
        <v>2126</v>
      </c>
      <c r="P2548" s="96" t="s">
        <v>1728</v>
      </c>
      <c r="Q2548" s="96" t="s">
        <v>1573</v>
      </c>
      <c r="R2548" s="96" t="s">
        <v>1644</v>
      </c>
    </row>
    <row r="2549" ht="14.25" customHeight="1">
      <c r="A2549" s="96" t="s">
        <v>7615</v>
      </c>
      <c r="B2549" s="96" t="s">
        <v>7616</v>
      </c>
      <c r="D2549" s="96" t="s">
        <v>1372</v>
      </c>
      <c r="J2549" s="96" t="s">
        <v>1351</v>
      </c>
      <c r="L2549" s="96" t="s">
        <v>41</v>
      </c>
      <c r="M2549" s="96" t="s">
        <v>1351</v>
      </c>
      <c r="N2549" s="96" t="s">
        <v>1619</v>
      </c>
      <c r="O2549" s="96" t="s">
        <v>3128</v>
      </c>
      <c r="P2549" s="96" t="s">
        <v>1609</v>
      </c>
      <c r="Q2549" s="96" t="s">
        <v>1655</v>
      </c>
      <c r="R2549" s="96" t="s">
        <v>1619</v>
      </c>
    </row>
    <row r="2550" ht="14.25" customHeight="1">
      <c r="A2550" s="96" t="s">
        <v>7617</v>
      </c>
      <c r="B2550" s="96" t="s">
        <v>7618</v>
      </c>
      <c r="C2550" s="96" t="s">
        <v>7619</v>
      </c>
      <c r="D2550" s="96" t="s">
        <v>1355</v>
      </c>
      <c r="J2550" s="96" t="s">
        <v>1351</v>
      </c>
      <c r="L2550" s="96" t="s">
        <v>41</v>
      </c>
      <c r="M2550" s="96" t="s">
        <v>1351</v>
      </c>
      <c r="N2550" s="96" t="s">
        <v>1656</v>
      </c>
      <c r="O2550" s="96" t="s">
        <v>1812</v>
      </c>
      <c r="P2550" s="96" t="s">
        <v>1609</v>
      </c>
      <c r="Q2550" s="96" t="s">
        <v>1665</v>
      </c>
      <c r="R2550" s="96" t="s">
        <v>1656</v>
      </c>
    </row>
    <row r="2551" ht="14.25" customHeight="1">
      <c r="A2551" s="96" t="s">
        <v>7620</v>
      </c>
      <c r="D2551" s="96" t="s">
        <v>1355</v>
      </c>
      <c r="J2551" s="96" t="s">
        <v>1351</v>
      </c>
      <c r="L2551" s="96" t="s">
        <v>41</v>
      </c>
      <c r="M2551" s="96" t="s">
        <v>1147</v>
      </c>
      <c r="O2551" s="96" t="s">
        <v>3088</v>
      </c>
      <c r="P2551" s="96" t="s">
        <v>1609</v>
      </c>
      <c r="Q2551" s="96" t="s">
        <v>1604</v>
      </c>
      <c r="R2551" s="96" t="s">
        <v>1605</v>
      </c>
    </row>
    <row r="2552" ht="14.25" customHeight="1">
      <c r="A2552" s="96" t="s">
        <v>7621</v>
      </c>
      <c r="D2552" s="96" t="s">
        <v>1355</v>
      </c>
      <c r="J2552" s="96" t="s">
        <v>1147</v>
      </c>
      <c r="L2552" s="96" t="s">
        <v>41</v>
      </c>
      <c r="M2552" s="96" t="s">
        <v>1147</v>
      </c>
      <c r="O2552" s="96" t="s">
        <v>1791</v>
      </c>
      <c r="P2552" s="96" t="s">
        <v>1609</v>
      </c>
      <c r="Q2552" s="96" t="s">
        <v>1756</v>
      </c>
      <c r="R2552" s="96" t="s">
        <v>1637</v>
      </c>
    </row>
    <row r="2553" ht="14.25" customHeight="1">
      <c r="A2553" s="96" t="s">
        <v>7622</v>
      </c>
      <c r="D2553" s="96" t="s">
        <v>1350</v>
      </c>
      <c r="E2553" s="96" t="s">
        <v>1561</v>
      </c>
      <c r="F2553" s="96">
        <v>2030.0</v>
      </c>
      <c r="J2553" s="96" t="s">
        <v>1147</v>
      </c>
      <c r="L2553" s="96" t="s">
        <v>1562</v>
      </c>
      <c r="M2553" s="96" t="s">
        <v>1147</v>
      </c>
      <c r="O2553" s="96" t="s">
        <v>1620</v>
      </c>
      <c r="P2553" s="96" t="s">
        <v>1564</v>
      </c>
      <c r="Q2553" s="96" t="s">
        <v>1604</v>
      </c>
      <c r="R2553" s="96" t="s">
        <v>1623</v>
      </c>
      <c r="S2553" s="96" t="s">
        <v>7623</v>
      </c>
      <c r="T2553" s="96" t="s">
        <v>1568</v>
      </c>
    </row>
    <row r="2554" ht="14.25" customHeight="1">
      <c r="A2554" s="96" t="s">
        <v>7624</v>
      </c>
      <c r="D2554" s="96" t="s">
        <v>1350</v>
      </c>
      <c r="E2554" s="96" t="s">
        <v>1561</v>
      </c>
      <c r="F2554" s="96">
        <v>2030.0</v>
      </c>
      <c r="G2554" s="96" t="s">
        <v>1350</v>
      </c>
      <c r="H2554" s="96" t="s">
        <v>1561</v>
      </c>
      <c r="I2554" s="96">
        <v>2050.0</v>
      </c>
      <c r="J2554" s="96" t="s">
        <v>1351</v>
      </c>
      <c r="K2554" s="96">
        <v>2050.0</v>
      </c>
      <c r="L2554" s="96" t="s">
        <v>1562</v>
      </c>
      <c r="M2554" s="96" t="s">
        <v>1147</v>
      </c>
      <c r="O2554" s="96" t="s">
        <v>1664</v>
      </c>
      <c r="P2554" s="96" t="s">
        <v>1564</v>
      </c>
      <c r="Q2554" s="96" t="s">
        <v>1948</v>
      </c>
      <c r="R2554" s="96" t="s">
        <v>1566</v>
      </c>
      <c r="S2554" s="96" t="s">
        <v>7625</v>
      </c>
      <c r="T2554" s="96" t="s">
        <v>1568</v>
      </c>
    </row>
    <row r="2555" ht="14.25" customHeight="1">
      <c r="A2555" s="96" t="s">
        <v>7626</v>
      </c>
      <c r="D2555" s="96" t="s">
        <v>1355</v>
      </c>
      <c r="J2555" s="96" t="s">
        <v>1147</v>
      </c>
      <c r="L2555" s="96" t="s">
        <v>41</v>
      </c>
      <c r="M2555" s="96" t="s">
        <v>1147</v>
      </c>
      <c r="O2555" s="96" t="s">
        <v>2126</v>
      </c>
      <c r="P2555" s="96" t="s">
        <v>1728</v>
      </c>
      <c r="Q2555" s="96" t="s">
        <v>1652</v>
      </c>
      <c r="R2555" s="96" t="s">
        <v>1637</v>
      </c>
    </row>
    <row r="2556" ht="14.25" customHeight="1">
      <c r="A2556" s="96" t="s">
        <v>7627</v>
      </c>
      <c r="B2556" s="96" t="s">
        <v>7628</v>
      </c>
      <c r="D2556" s="96" t="s">
        <v>1355</v>
      </c>
      <c r="J2556" s="96" t="s">
        <v>1351</v>
      </c>
      <c r="L2556" s="96" t="s">
        <v>1629</v>
      </c>
      <c r="M2556" s="96" t="s">
        <v>1147</v>
      </c>
      <c r="O2556" s="96" t="s">
        <v>2126</v>
      </c>
      <c r="P2556" s="96" t="s">
        <v>1728</v>
      </c>
      <c r="Q2556" s="96" t="s">
        <v>1652</v>
      </c>
      <c r="R2556" s="96" t="s">
        <v>1644</v>
      </c>
    </row>
    <row r="2557" ht="14.25" customHeight="1">
      <c r="A2557" s="96" t="s">
        <v>7629</v>
      </c>
      <c r="D2557" s="96" t="s">
        <v>1350</v>
      </c>
      <c r="E2557" s="96" t="s">
        <v>1561</v>
      </c>
      <c r="F2557" s="96">
        <v>2032.0</v>
      </c>
      <c r="J2557" s="96" t="s">
        <v>1147</v>
      </c>
      <c r="L2557" s="96" t="s">
        <v>41</v>
      </c>
      <c r="M2557" s="96" t="s">
        <v>1147</v>
      </c>
      <c r="O2557" s="96" t="s">
        <v>2126</v>
      </c>
      <c r="P2557" s="96" t="s">
        <v>1728</v>
      </c>
      <c r="Q2557" s="96" t="s">
        <v>1652</v>
      </c>
      <c r="R2557" s="96" t="s">
        <v>1581</v>
      </c>
      <c r="S2557" s="96" t="s">
        <v>7630</v>
      </c>
      <c r="T2557" s="96" t="s">
        <v>1568</v>
      </c>
      <c r="U2557" s="96" t="s">
        <v>1742</v>
      </c>
    </row>
    <row r="2558" ht="14.25" customHeight="1">
      <c r="A2558" s="96" t="s">
        <v>7631</v>
      </c>
      <c r="C2558" s="96" t="s">
        <v>7632</v>
      </c>
      <c r="D2558" s="96" t="s">
        <v>1355</v>
      </c>
      <c r="J2558" s="96" t="s">
        <v>1147</v>
      </c>
      <c r="L2558" s="96" t="s">
        <v>41</v>
      </c>
      <c r="M2558" s="96" t="s">
        <v>1147</v>
      </c>
      <c r="O2558" s="96" t="s">
        <v>2126</v>
      </c>
      <c r="P2558" s="96" t="s">
        <v>1728</v>
      </c>
      <c r="Q2558" s="96" t="s">
        <v>1652</v>
      </c>
      <c r="R2558" s="96" t="s">
        <v>1757</v>
      </c>
    </row>
    <row r="2559" ht="14.25" customHeight="1">
      <c r="A2559" s="96" t="s">
        <v>7633</v>
      </c>
      <c r="B2559" s="96" t="s">
        <v>7634</v>
      </c>
      <c r="C2559" s="96" t="s">
        <v>7635</v>
      </c>
      <c r="D2559" s="96" t="s">
        <v>1350</v>
      </c>
      <c r="E2559" s="96" t="s">
        <v>1561</v>
      </c>
      <c r="F2559" s="96">
        <v>2030.0</v>
      </c>
      <c r="J2559" s="96" t="s">
        <v>1147</v>
      </c>
      <c r="L2559" s="96" t="s">
        <v>41</v>
      </c>
      <c r="M2559" s="96" t="s">
        <v>1147</v>
      </c>
      <c r="O2559" s="96" t="s">
        <v>1829</v>
      </c>
      <c r="P2559" s="96" t="s">
        <v>1564</v>
      </c>
      <c r="Q2559" s="96" t="s">
        <v>2015</v>
      </c>
      <c r="R2559" s="96" t="s">
        <v>1623</v>
      </c>
      <c r="S2559" s="96" t="s">
        <v>7636</v>
      </c>
      <c r="T2559" s="96" t="s">
        <v>1568</v>
      </c>
    </row>
    <row r="2560" ht="14.25" customHeight="1">
      <c r="A2560" s="96" t="s">
        <v>7637</v>
      </c>
      <c r="D2560" s="96" t="s">
        <v>1350</v>
      </c>
      <c r="E2560" s="96" t="s">
        <v>1561</v>
      </c>
      <c r="F2560" s="96">
        <v>2030.0</v>
      </c>
      <c r="J2560" s="96" t="s">
        <v>1147</v>
      </c>
      <c r="L2560" s="96" t="s">
        <v>1562</v>
      </c>
      <c r="M2560" s="96" t="s">
        <v>1147</v>
      </c>
      <c r="O2560" s="96" t="s">
        <v>1845</v>
      </c>
      <c r="P2560" s="96" t="s">
        <v>1564</v>
      </c>
      <c r="Q2560" s="96" t="s">
        <v>1590</v>
      </c>
      <c r="R2560" s="96" t="s">
        <v>1631</v>
      </c>
      <c r="S2560" s="96" t="s">
        <v>7638</v>
      </c>
      <c r="T2560" s="96" t="s">
        <v>1568</v>
      </c>
    </row>
    <row r="2561" ht="14.25" customHeight="1">
      <c r="A2561" s="96" t="s">
        <v>7639</v>
      </c>
      <c r="D2561" s="96" t="s">
        <v>1355</v>
      </c>
      <c r="J2561" s="96" t="s">
        <v>1147</v>
      </c>
      <c r="L2561" s="96" t="s">
        <v>41</v>
      </c>
      <c r="M2561" s="96" t="s">
        <v>1147</v>
      </c>
      <c r="O2561" s="96" t="s">
        <v>1651</v>
      </c>
      <c r="P2561" s="96" t="s">
        <v>1564</v>
      </c>
      <c r="Q2561" s="96" t="s">
        <v>1756</v>
      </c>
      <c r="R2561" s="96" t="s">
        <v>1615</v>
      </c>
      <c r="T2561" s="96" t="s">
        <v>1616</v>
      </c>
    </row>
    <row r="2562" ht="14.25" customHeight="1">
      <c r="A2562" s="96" t="s">
        <v>7640</v>
      </c>
      <c r="D2562" s="96" t="s">
        <v>1350</v>
      </c>
      <c r="E2562" s="96" t="s">
        <v>1561</v>
      </c>
      <c r="F2562" s="96">
        <v>2030.0</v>
      </c>
      <c r="J2562" s="96" t="s">
        <v>1351</v>
      </c>
      <c r="L2562" s="96" t="s">
        <v>1562</v>
      </c>
      <c r="M2562" s="96" t="s">
        <v>1351</v>
      </c>
      <c r="N2562" s="96" t="s">
        <v>2181</v>
      </c>
      <c r="O2562" s="96" t="s">
        <v>7641</v>
      </c>
      <c r="P2562" s="96" t="s">
        <v>1728</v>
      </c>
      <c r="Q2562" s="96" t="s">
        <v>2015</v>
      </c>
      <c r="R2562" s="96" t="s">
        <v>1882</v>
      </c>
      <c r="S2562" s="96" t="s">
        <v>7642</v>
      </c>
      <c r="T2562" s="96" t="s">
        <v>1568</v>
      </c>
      <c r="U2562" s="96" t="s">
        <v>1788</v>
      </c>
    </row>
    <row r="2563" ht="14.25" customHeight="1">
      <c r="A2563" s="96" t="s">
        <v>7643</v>
      </c>
      <c r="D2563" s="96" t="s">
        <v>1350</v>
      </c>
      <c r="E2563" s="96" t="s">
        <v>1561</v>
      </c>
      <c r="F2563" s="96">
        <v>2030.0</v>
      </c>
      <c r="J2563" s="96" t="s">
        <v>1147</v>
      </c>
      <c r="L2563" s="96" t="s">
        <v>1562</v>
      </c>
      <c r="M2563" s="96" t="s">
        <v>1147</v>
      </c>
      <c r="O2563" s="96" t="s">
        <v>1584</v>
      </c>
      <c r="P2563" s="96" t="s">
        <v>1564</v>
      </c>
      <c r="Q2563" s="96" t="s">
        <v>1580</v>
      </c>
      <c r="R2563" s="96" t="s">
        <v>1648</v>
      </c>
      <c r="S2563" s="96" t="s">
        <v>7644</v>
      </c>
      <c r="T2563" s="96" t="s">
        <v>1568</v>
      </c>
    </row>
    <row r="2564" ht="14.25" customHeight="1">
      <c r="A2564" s="96" t="s">
        <v>7645</v>
      </c>
      <c r="C2564" s="96" t="s">
        <v>7646</v>
      </c>
      <c r="D2564" s="96" t="s">
        <v>1355</v>
      </c>
      <c r="J2564" s="96" t="s">
        <v>1351</v>
      </c>
      <c r="L2564" s="96" t="s">
        <v>41</v>
      </c>
      <c r="M2564" s="96" t="s">
        <v>1147</v>
      </c>
      <c r="O2564" s="96" t="s">
        <v>1845</v>
      </c>
      <c r="P2564" s="96" t="s">
        <v>1564</v>
      </c>
      <c r="Q2564" s="96" t="s">
        <v>2158</v>
      </c>
      <c r="R2564" s="96" t="s">
        <v>1605</v>
      </c>
    </row>
    <row r="2565" ht="14.25" customHeight="1">
      <c r="A2565" s="96" t="s">
        <v>7647</v>
      </c>
      <c r="D2565" s="96" t="s">
        <v>1355</v>
      </c>
      <c r="J2565" s="96" t="s">
        <v>1147</v>
      </c>
      <c r="L2565" s="96" t="s">
        <v>41</v>
      </c>
      <c r="M2565" s="96" t="s">
        <v>1147</v>
      </c>
      <c r="O2565" s="96" t="s">
        <v>1703</v>
      </c>
      <c r="P2565" s="96" t="s">
        <v>1564</v>
      </c>
      <c r="Q2565" s="96" t="s">
        <v>1593</v>
      </c>
      <c r="R2565" s="96" t="s">
        <v>1631</v>
      </c>
    </row>
    <row r="2566" ht="14.25" customHeight="1">
      <c r="A2566" s="96" t="s">
        <v>7648</v>
      </c>
      <c r="D2566" s="96" t="s">
        <v>1355</v>
      </c>
      <c r="J2566" s="96" t="s">
        <v>1351</v>
      </c>
      <c r="L2566" s="96" t="s">
        <v>41</v>
      </c>
      <c r="M2566" s="96" t="s">
        <v>1147</v>
      </c>
      <c r="O2566" s="96" t="s">
        <v>2792</v>
      </c>
      <c r="P2566" s="96" t="s">
        <v>1609</v>
      </c>
      <c r="Q2566" s="96" t="s">
        <v>1636</v>
      </c>
      <c r="R2566" s="96" t="s">
        <v>1648</v>
      </c>
    </row>
    <row r="2567" ht="14.25" customHeight="1">
      <c r="A2567" s="96" t="s">
        <v>7649</v>
      </c>
      <c r="D2567" s="96" t="s">
        <v>1355</v>
      </c>
      <c r="J2567" s="96" t="s">
        <v>1351</v>
      </c>
      <c r="L2567" s="96" t="s">
        <v>41</v>
      </c>
      <c r="M2567" s="96" t="s">
        <v>1351</v>
      </c>
      <c r="N2567" s="96" t="s">
        <v>1589</v>
      </c>
      <c r="O2567" s="96" t="s">
        <v>1584</v>
      </c>
      <c r="P2567" s="96" t="s">
        <v>1564</v>
      </c>
      <c r="Q2567" s="96" t="s">
        <v>1610</v>
      </c>
      <c r="R2567" s="96" t="s">
        <v>1591</v>
      </c>
    </row>
    <row r="2568" ht="14.25" customHeight="1">
      <c r="A2568" s="96" t="s">
        <v>7650</v>
      </c>
      <c r="D2568" s="96" t="s">
        <v>1350</v>
      </c>
      <c r="E2568" s="96" t="s">
        <v>1561</v>
      </c>
      <c r="F2568" s="96">
        <v>2030.0</v>
      </c>
      <c r="J2568" s="96" t="s">
        <v>1147</v>
      </c>
      <c r="L2568" s="96" t="s">
        <v>1562</v>
      </c>
      <c r="M2568" s="96" t="s">
        <v>1147</v>
      </c>
      <c r="O2568" s="96" t="s">
        <v>1845</v>
      </c>
      <c r="P2568" s="96" t="s">
        <v>1564</v>
      </c>
      <c r="Q2568" s="96" t="s">
        <v>1565</v>
      </c>
      <c r="R2568" s="96" t="s">
        <v>1793</v>
      </c>
      <c r="S2568" s="96" t="s">
        <v>7651</v>
      </c>
      <c r="T2568" s="96" t="s">
        <v>1568</v>
      </c>
    </row>
    <row r="2569" ht="14.25" customHeight="1">
      <c r="A2569" s="96" t="s">
        <v>7652</v>
      </c>
      <c r="B2569" s="96" t="s">
        <v>7653</v>
      </c>
      <c r="D2569" s="96" t="s">
        <v>1350</v>
      </c>
      <c r="E2569" s="96" t="s">
        <v>1561</v>
      </c>
      <c r="F2569" s="96">
        <v>2030.0</v>
      </c>
      <c r="J2569" s="96" t="s">
        <v>1147</v>
      </c>
      <c r="L2569" s="96" t="s">
        <v>1562</v>
      </c>
      <c r="M2569" s="96" t="s">
        <v>1147</v>
      </c>
      <c r="N2569" s="96" t="s">
        <v>2023</v>
      </c>
      <c r="O2569" s="96" t="s">
        <v>1584</v>
      </c>
      <c r="P2569" s="96" t="s">
        <v>1564</v>
      </c>
      <c r="Q2569" s="96" t="s">
        <v>1820</v>
      </c>
      <c r="R2569" s="96" t="s">
        <v>2023</v>
      </c>
      <c r="S2569" s="96" t="s">
        <v>7654</v>
      </c>
      <c r="T2569" s="96" t="s">
        <v>1568</v>
      </c>
    </row>
    <row r="2570" ht="14.25" customHeight="1">
      <c r="A2570" s="96" t="s">
        <v>7655</v>
      </c>
      <c r="D2570" s="96" t="s">
        <v>1350</v>
      </c>
      <c r="E2570" s="96" t="s">
        <v>1561</v>
      </c>
      <c r="F2570" s="96">
        <v>2030.0</v>
      </c>
      <c r="J2570" s="96" t="s">
        <v>1147</v>
      </c>
      <c r="L2570" s="96" t="s">
        <v>1562</v>
      </c>
      <c r="M2570" s="96" t="s">
        <v>1147</v>
      </c>
      <c r="O2570" s="96" t="s">
        <v>1669</v>
      </c>
      <c r="P2570" s="96" t="s">
        <v>1564</v>
      </c>
      <c r="Q2570" s="96" t="s">
        <v>1652</v>
      </c>
      <c r="R2570" s="96" t="s">
        <v>1707</v>
      </c>
      <c r="S2570" s="96" t="s">
        <v>7656</v>
      </c>
      <c r="T2570" s="96" t="s">
        <v>1568</v>
      </c>
    </row>
    <row r="2571" ht="14.25" customHeight="1">
      <c r="A2571" s="96" t="s">
        <v>7657</v>
      </c>
      <c r="D2571" s="96" t="s">
        <v>1350</v>
      </c>
      <c r="E2571" s="96" t="s">
        <v>1561</v>
      </c>
      <c r="F2571" s="96">
        <v>2030.0</v>
      </c>
      <c r="J2571" s="96" t="s">
        <v>1147</v>
      </c>
      <c r="L2571" s="96" t="s">
        <v>1562</v>
      </c>
      <c r="M2571" s="96" t="s">
        <v>1147</v>
      </c>
      <c r="O2571" s="96" t="s">
        <v>1703</v>
      </c>
      <c r="P2571" s="96" t="s">
        <v>1564</v>
      </c>
      <c r="Q2571" s="96" t="s">
        <v>1580</v>
      </c>
      <c r="R2571" s="96" t="s">
        <v>1594</v>
      </c>
      <c r="S2571" s="96" t="s">
        <v>7658</v>
      </c>
      <c r="T2571" s="96" t="s">
        <v>1568</v>
      </c>
    </row>
    <row r="2572" ht="14.25" customHeight="1">
      <c r="A2572" s="96" t="s">
        <v>7659</v>
      </c>
      <c r="D2572" s="96" t="s">
        <v>1350</v>
      </c>
      <c r="E2572" s="96" t="s">
        <v>1561</v>
      </c>
      <c r="F2572" s="96">
        <v>2030.0</v>
      </c>
      <c r="J2572" s="96" t="s">
        <v>1147</v>
      </c>
      <c r="L2572" s="96" t="s">
        <v>41</v>
      </c>
      <c r="M2572" s="96" t="s">
        <v>1147</v>
      </c>
      <c r="O2572" s="96" t="s">
        <v>1717</v>
      </c>
      <c r="P2572" s="96" t="s">
        <v>1609</v>
      </c>
      <c r="Q2572" s="96" t="s">
        <v>1593</v>
      </c>
      <c r="R2572" s="96" t="s">
        <v>1566</v>
      </c>
      <c r="S2572" s="96" t="s">
        <v>7660</v>
      </c>
      <c r="T2572" s="96" t="s">
        <v>1568</v>
      </c>
    </row>
    <row r="2573" ht="14.25" customHeight="1">
      <c r="A2573" s="96" t="s">
        <v>7661</v>
      </c>
      <c r="D2573" s="96" t="s">
        <v>1350</v>
      </c>
      <c r="E2573" s="96" t="s">
        <v>1561</v>
      </c>
      <c r="F2573" s="96">
        <v>2030.0</v>
      </c>
      <c r="J2573" s="96" t="s">
        <v>1147</v>
      </c>
      <c r="L2573" s="96" t="s">
        <v>1562</v>
      </c>
      <c r="M2573" s="96" t="s">
        <v>1147</v>
      </c>
      <c r="O2573" s="96" t="s">
        <v>1584</v>
      </c>
      <c r="P2573" s="96" t="s">
        <v>1564</v>
      </c>
      <c r="Q2573" s="96" t="s">
        <v>1820</v>
      </c>
      <c r="R2573" s="96" t="s">
        <v>1574</v>
      </c>
      <c r="S2573" s="96" t="s">
        <v>7662</v>
      </c>
      <c r="T2573" s="96" t="s">
        <v>1568</v>
      </c>
    </row>
    <row r="2574" ht="14.25" customHeight="1">
      <c r="A2574" s="96" t="s">
        <v>7663</v>
      </c>
      <c r="B2574" s="96" t="s">
        <v>7664</v>
      </c>
      <c r="C2574" s="96" t="s">
        <v>7665</v>
      </c>
      <c r="D2574" s="96" t="s">
        <v>1355</v>
      </c>
      <c r="J2574" s="96" t="s">
        <v>1147</v>
      </c>
      <c r="L2574" s="96" t="s">
        <v>41</v>
      </c>
      <c r="M2574" s="96" t="s">
        <v>1147</v>
      </c>
      <c r="N2574" s="96" t="s">
        <v>1757</v>
      </c>
      <c r="O2574" s="96" t="s">
        <v>1672</v>
      </c>
      <c r="P2574" s="96" t="s">
        <v>1564</v>
      </c>
      <c r="Q2574" s="96" t="s">
        <v>2228</v>
      </c>
      <c r="R2574" s="96" t="s">
        <v>1757</v>
      </c>
    </row>
    <row r="2575" ht="14.25" customHeight="1">
      <c r="A2575" s="96" t="s">
        <v>7666</v>
      </c>
      <c r="D2575" s="96" t="s">
        <v>1355</v>
      </c>
      <c r="J2575" s="96" t="s">
        <v>1351</v>
      </c>
      <c r="L2575" s="96" t="s">
        <v>41</v>
      </c>
      <c r="M2575" s="96" t="s">
        <v>1147</v>
      </c>
      <c r="O2575" s="96" t="s">
        <v>1578</v>
      </c>
      <c r="P2575" s="96" t="s">
        <v>1579</v>
      </c>
      <c r="Q2575" s="96" t="s">
        <v>1590</v>
      </c>
      <c r="R2575" s="96" t="s">
        <v>1566</v>
      </c>
    </row>
    <row r="2576" ht="14.25" customHeight="1">
      <c r="A2576" s="96" t="s">
        <v>7667</v>
      </c>
      <c r="D2576" s="96" t="s">
        <v>1355</v>
      </c>
      <c r="J2576" s="96" t="s">
        <v>1351</v>
      </c>
      <c r="L2576" s="96" t="s">
        <v>41</v>
      </c>
      <c r="M2576" s="96" t="s">
        <v>1147</v>
      </c>
      <c r="O2576" s="96" t="s">
        <v>1578</v>
      </c>
      <c r="P2576" s="96" t="s">
        <v>1579</v>
      </c>
      <c r="Q2576" s="96" t="s">
        <v>1580</v>
      </c>
      <c r="R2576" s="96" t="s">
        <v>1605</v>
      </c>
    </row>
    <row r="2577" ht="14.25" customHeight="1">
      <c r="A2577" s="96" t="s">
        <v>7668</v>
      </c>
      <c r="D2577" s="96" t="s">
        <v>1355</v>
      </c>
      <c r="J2577" s="96" t="s">
        <v>1351</v>
      </c>
      <c r="L2577" s="96" t="s">
        <v>41</v>
      </c>
      <c r="M2577" s="96" t="s">
        <v>1351</v>
      </c>
      <c r="N2577" s="96" t="s">
        <v>1621</v>
      </c>
      <c r="O2577" s="96" t="s">
        <v>1578</v>
      </c>
      <c r="P2577" s="96" t="s">
        <v>1579</v>
      </c>
      <c r="Q2577" s="96" t="s">
        <v>1580</v>
      </c>
      <c r="R2577" s="96" t="s">
        <v>1621</v>
      </c>
    </row>
    <row r="2578" ht="14.25" customHeight="1">
      <c r="A2578" s="96" t="s">
        <v>7669</v>
      </c>
      <c r="D2578" s="96" t="s">
        <v>1350</v>
      </c>
      <c r="E2578" s="96" t="s">
        <v>1561</v>
      </c>
      <c r="F2578" s="96">
        <v>2030.0</v>
      </c>
      <c r="J2578" s="96" t="s">
        <v>1147</v>
      </c>
      <c r="L2578" s="96" t="s">
        <v>1562</v>
      </c>
      <c r="M2578" s="96" t="s">
        <v>1147</v>
      </c>
      <c r="O2578" s="96" t="s">
        <v>1584</v>
      </c>
      <c r="P2578" s="96" t="s">
        <v>1564</v>
      </c>
      <c r="Q2578" s="96" t="s">
        <v>1580</v>
      </c>
      <c r="R2578" s="96" t="s">
        <v>1648</v>
      </c>
      <c r="S2578" s="96" t="s">
        <v>7670</v>
      </c>
      <c r="T2578" s="96" t="s">
        <v>1568</v>
      </c>
    </row>
    <row r="2579" ht="14.25" customHeight="1">
      <c r="A2579" s="96" t="s">
        <v>7671</v>
      </c>
      <c r="D2579" s="96" t="s">
        <v>1350</v>
      </c>
      <c r="E2579" s="96" t="s">
        <v>1561</v>
      </c>
      <c r="F2579" s="96">
        <v>2030.0</v>
      </c>
      <c r="J2579" s="96" t="s">
        <v>1147</v>
      </c>
      <c r="L2579" s="96" t="s">
        <v>1562</v>
      </c>
      <c r="M2579" s="96" t="s">
        <v>1147</v>
      </c>
      <c r="O2579" s="96" t="s">
        <v>1664</v>
      </c>
      <c r="P2579" s="96" t="s">
        <v>1564</v>
      </c>
      <c r="Q2579" s="96" t="s">
        <v>2223</v>
      </c>
      <c r="R2579" s="96" t="s">
        <v>1644</v>
      </c>
      <c r="S2579" s="96" t="s">
        <v>7672</v>
      </c>
      <c r="T2579" s="96" t="s">
        <v>1568</v>
      </c>
    </row>
    <row r="2580" ht="14.25" customHeight="1">
      <c r="A2580" s="96" t="s">
        <v>7673</v>
      </c>
      <c r="C2580" s="96" t="s">
        <v>7674</v>
      </c>
      <c r="D2580" s="96" t="s">
        <v>1350</v>
      </c>
      <c r="E2580" s="96" t="s">
        <v>1561</v>
      </c>
      <c r="F2580" s="96" t="s">
        <v>7675</v>
      </c>
      <c r="G2580" s="96" t="s">
        <v>1350</v>
      </c>
      <c r="H2580" s="96" t="s">
        <v>1561</v>
      </c>
      <c r="I2580" s="96">
        <v>2039.0</v>
      </c>
      <c r="J2580" s="96" t="s">
        <v>1351</v>
      </c>
      <c r="K2580" s="96">
        <v>2039.0</v>
      </c>
      <c r="L2580" s="96" t="s">
        <v>41</v>
      </c>
      <c r="M2580" s="96" t="s">
        <v>1351</v>
      </c>
      <c r="N2580" s="96" t="s">
        <v>1890</v>
      </c>
      <c r="O2580" s="96" t="s">
        <v>1797</v>
      </c>
      <c r="P2580" s="96" t="s">
        <v>1564</v>
      </c>
      <c r="Q2580" s="96" t="s">
        <v>1593</v>
      </c>
      <c r="R2580" s="96" t="s">
        <v>1805</v>
      </c>
      <c r="S2580" s="96" t="s">
        <v>7676</v>
      </c>
      <c r="T2580" s="96" t="s">
        <v>1568</v>
      </c>
    </row>
    <row r="2581" ht="14.25" customHeight="1">
      <c r="A2581" s="96" t="s">
        <v>7677</v>
      </c>
      <c r="D2581" s="96" t="s">
        <v>1350</v>
      </c>
      <c r="E2581" s="96" t="s">
        <v>1561</v>
      </c>
      <c r="F2581" s="96">
        <v>2030.0</v>
      </c>
      <c r="G2581" s="96" t="s">
        <v>1350</v>
      </c>
      <c r="H2581" s="96" t="s">
        <v>1561</v>
      </c>
      <c r="I2581" s="96">
        <v>2050.0</v>
      </c>
      <c r="J2581" s="96" t="s">
        <v>1351</v>
      </c>
      <c r="K2581" s="96">
        <v>2050.0</v>
      </c>
      <c r="L2581" s="96" t="s">
        <v>1562</v>
      </c>
      <c r="M2581" s="96" t="s">
        <v>1147</v>
      </c>
      <c r="O2581" s="96" t="s">
        <v>2054</v>
      </c>
      <c r="P2581" s="96" t="s">
        <v>1579</v>
      </c>
      <c r="Q2581" s="96" t="s">
        <v>1652</v>
      </c>
      <c r="R2581" s="96" t="s">
        <v>1793</v>
      </c>
      <c r="S2581" s="96" t="s">
        <v>7678</v>
      </c>
      <c r="T2581" s="96" t="s">
        <v>1568</v>
      </c>
    </row>
    <row r="2582" ht="14.25" customHeight="1">
      <c r="A2582" s="96" t="s">
        <v>7679</v>
      </c>
      <c r="B2582" s="96" t="s">
        <v>7680</v>
      </c>
      <c r="C2582" s="96" t="s">
        <v>7681</v>
      </c>
      <c r="D2582" s="96" t="s">
        <v>1355</v>
      </c>
      <c r="J2582" s="96" t="s">
        <v>1351</v>
      </c>
      <c r="L2582" s="96" t="s">
        <v>1629</v>
      </c>
      <c r="M2582" s="96" t="s">
        <v>1351</v>
      </c>
      <c r="N2582" s="96" t="s">
        <v>1589</v>
      </c>
      <c r="O2582" s="96" t="s">
        <v>1857</v>
      </c>
      <c r="P2582" s="96" t="s">
        <v>1609</v>
      </c>
      <c r="Q2582" s="96" t="s">
        <v>1630</v>
      </c>
      <c r="R2582" s="96" t="s">
        <v>1589</v>
      </c>
    </row>
    <row r="2583" ht="14.25" customHeight="1">
      <c r="A2583" s="96" t="s">
        <v>7682</v>
      </c>
      <c r="B2583" s="96">
        <v>5113733.0</v>
      </c>
      <c r="D2583" s="96" t="s">
        <v>1355</v>
      </c>
      <c r="J2583" s="96" t="s">
        <v>1351</v>
      </c>
      <c r="L2583" s="96" t="s">
        <v>41</v>
      </c>
      <c r="M2583" s="96" t="s">
        <v>1351</v>
      </c>
      <c r="N2583" s="96" t="s">
        <v>1707</v>
      </c>
      <c r="O2583" s="96" t="s">
        <v>1584</v>
      </c>
      <c r="P2583" s="96" t="s">
        <v>1564</v>
      </c>
      <c r="Q2583" s="96" t="s">
        <v>2479</v>
      </c>
      <c r="R2583" s="96" t="s">
        <v>1707</v>
      </c>
    </row>
    <row r="2584" ht="14.25" customHeight="1">
      <c r="A2584" s="96" t="s">
        <v>7683</v>
      </c>
      <c r="D2584" s="96" t="s">
        <v>1350</v>
      </c>
      <c r="E2584" s="96" t="s">
        <v>1561</v>
      </c>
      <c r="F2584" s="96">
        <v>2030.0</v>
      </c>
      <c r="J2584" s="96" t="s">
        <v>1147</v>
      </c>
      <c r="L2584" s="96" t="s">
        <v>1562</v>
      </c>
      <c r="M2584" s="96" t="s">
        <v>1147</v>
      </c>
      <c r="O2584" s="96" t="s">
        <v>1584</v>
      </c>
      <c r="P2584" s="96" t="s">
        <v>1564</v>
      </c>
      <c r="Q2584" s="96" t="s">
        <v>1585</v>
      </c>
      <c r="R2584" s="96" t="s">
        <v>1586</v>
      </c>
      <c r="S2584" s="96" t="s">
        <v>7684</v>
      </c>
      <c r="T2584" s="96" t="s">
        <v>1568</v>
      </c>
    </row>
    <row r="2585" ht="14.25" customHeight="1">
      <c r="A2585" s="96" t="s">
        <v>7685</v>
      </c>
      <c r="D2585" s="96" t="s">
        <v>1350</v>
      </c>
      <c r="E2585" s="96" t="s">
        <v>1561</v>
      </c>
      <c r="F2585" s="96">
        <v>2027.0</v>
      </c>
      <c r="J2585" s="96" t="s">
        <v>1147</v>
      </c>
      <c r="L2585" s="96" t="s">
        <v>41</v>
      </c>
      <c r="M2585" s="96" t="s">
        <v>1147</v>
      </c>
      <c r="O2585" s="96" t="s">
        <v>1584</v>
      </c>
      <c r="P2585" s="96" t="s">
        <v>1564</v>
      </c>
      <c r="Q2585" s="96" t="s">
        <v>2479</v>
      </c>
      <c r="R2585" s="96" t="s">
        <v>1586</v>
      </c>
      <c r="S2585" s="96" t="s">
        <v>7686</v>
      </c>
      <c r="T2585" s="96" t="s">
        <v>1568</v>
      </c>
    </row>
    <row r="2586" ht="14.25" customHeight="1">
      <c r="A2586" s="96" t="s">
        <v>7687</v>
      </c>
      <c r="B2586" s="96" t="s">
        <v>7688</v>
      </c>
      <c r="C2586" s="96" t="s">
        <v>7689</v>
      </c>
      <c r="D2586" s="96" t="s">
        <v>1350</v>
      </c>
      <c r="E2586" s="96" t="s">
        <v>1561</v>
      </c>
      <c r="F2586" s="96">
        <v>2028.0</v>
      </c>
      <c r="G2586" s="96" t="s">
        <v>1350</v>
      </c>
      <c r="H2586" s="96" t="s">
        <v>1561</v>
      </c>
      <c r="I2586" s="96">
        <v>2050.0</v>
      </c>
      <c r="J2586" s="96" t="s">
        <v>1351</v>
      </c>
      <c r="K2586" s="96">
        <v>2050.0</v>
      </c>
      <c r="L2586" s="96" t="s">
        <v>41</v>
      </c>
      <c r="M2586" s="96" t="s">
        <v>1351</v>
      </c>
      <c r="N2586" s="96" t="s">
        <v>1926</v>
      </c>
      <c r="O2586" s="96" t="s">
        <v>1578</v>
      </c>
      <c r="P2586" s="96" t="s">
        <v>1579</v>
      </c>
      <c r="Q2586" s="96" t="s">
        <v>1756</v>
      </c>
      <c r="R2586" s="96" t="s">
        <v>1793</v>
      </c>
      <c r="S2586" s="96" t="s">
        <v>7690</v>
      </c>
      <c r="T2586" s="96" t="s">
        <v>1568</v>
      </c>
    </row>
    <row r="2587" ht="14.25" customHeight="1">
      <c r="A2587" s="96" t="s">
        <v>7691</v>
      </c>
      <c r="B2587" s="96" t="s">
        <v>7692</v>
      </c>
      <c r="C2587" s="96" t="s">
        <v>7693</v>
      </c>
      <c r="D2587" s="96" t="s">
        <v>1350</v>
      </c>
      <c r="E2587" s="96" t="s">
        <v>1561</v>
      </c>
      <c r="F2587" s="96" t="s">
        <v>4013</v>
      </c>
      <c r="J2587" s="96" t="s">
        <v>1351</v>
      </c>
      <c r="L2587" s="96" t="s">
        <v>41</v>
      </c>
      <c r="M2587" s="96" t="s">
        <v>1351</v>
      </c>
      <c r="N2587" s="96" t="s">
        <v>1846</v>
      </c>
      <c r="O2587" s="96" t="s">
        <v>1584</v>
      </c>
      <c r="P2587" s="96" t="s">
        <v>1564</v>
      </c>
      <c r="Q2587" s="96" t="s">
        <v>2479</v>
      </c>
      <c r="R2587" s="96" t="s">
        <v>1644</v>
      </c>
      <c r="S2587" s="96" t="s">
        <v>7694</v>
      </c>
      <c r="T2587" s="96" t="s">
        <v>1568</v>
      </c>
    </row>
    <row r="2588" ht="14.25" customHeight="1">
      <c r="A2588" s="96" t="s">
        <v>7695</v>
      </c>
      <c r="D2588" s="96" t="s">
        <v>1355</v>
      </c>
      <c r="J2588" s="96" t="s">
        <v>1351</v>
      </c>
      <c r="L2588" s="96" t="s">
        <v>41</v>
      </c>
      <c r="M2588" s="96" t="s">
        <v>1147</v>
      </c>
      <c r="O2588" s="96" t="s">
        <v>1614</v>
      </c>
      <c r="P2588" s="96" t="s">
        <v>1609</v>
      </c>
      <c r="Q2588" s="96" t="s">
        <v>1580</v>
      </c>
      <c r="R2588" s="96" t="s">
        <v>1699</v>
      </c>
    </row>
    <row r="2589" ht="14.25" customHeight="1">
      <c r="A2589" s="96" t="s">
        <v>7696</v>
      </c>
      <c r="D2589" s="96" t="s">
        <v>1350</v>
      </c>
      <c r="E2589" s="96" t="s">
        <v>1561</v>
      </c>
      <c r="F2589" s="96">
        <v>2030.0</v>
      </c>
      <c r="J2589" s="96" t="s">
        <v>1147</v>
      </c>
      <c r="L2589" s="96" t="s">
        <v>1562</v>
      </c>
      <c r="M2589" s="96" t="s">
        <v>1147</v>
      </c>
      <c r="O2589" s="96" t="s">
        <v>1614</v>
      </c>
      <c r="P2589" s="96" t="s">
        <v>1609</v>
      </c>
      <c r="Q2589" s="96" t="s">
        <v>1580</v>
      </c>
      <c r="R2589" s="96" t="s">
        <v>1586</v>
      </c>
      <c r="S2589" s="96" t="s">
        <v>7697</v>
      </c>
      <c r="T2589" s="96" t="s">
        <v>1568</v>
      </c>
    </row>
    <row r="2590" ht="14.25" customHeight="1">
      <c r="A2590" s="96" t="s">
        <v>7698</v>
      </c>
      <c r="D2590" s="96" t="s">
        <v>1350</v>
      </c>
      <c r="E2590" s="96" t="s">
        <v>1561</v>
      </c>
      <c r="F2590" s="96">
        <v>2030.0</v>
      </c>
      <c r="J2590" s="96" t="s">
        <v>1147</v>
      </c>
      <c r="L2590" s="96" t="s">
        <v>1562</v>
      </c>
      <c r="M2590" s="96" t="s">
        <v>1147</v>
      </c>
      <c r="O2590" s="96" t="s">
        <v>1845</v>
      </c>
      <c r="P2590" s="96" t="s">
        <v>1564</v>
      </c>
      <c r="Q2590" s="96" t="s">
        <v>2015</v>
      </c>
      <c r="R2590" s="96" t="s">
        <v>1605</v>
      </c>
      <c r="S2590" s="96" t="s">
        <v>7699</v>
      </c>
      <c r="T2590" s="96" t="s">
        <v>1568</v>
      </c>
    </row>
    <row r="2591" ht="14.25" customHeight="1">
      <c r="A2591" s="96" t="s">
        <v>7700</v>
      </c>
      <c r="D2591" s="96" t="s">
        <v>1355</v>
      </c>
      <c r="J2591" s="96" t="s">
        <v>1147</v>
      </c>
      <c r="L2591" s="96" t="s">
        <v>41</v>
      </c>
      <c r="M2591" s="96" t="s">
        <v>1147</v>
      </c>
      <c r="O2591" s="96" t="s">
        <v>1845</v>
      </c>
      <c r="P2591" s="96" t="s">
        <v>1564</v>
      </c>
      <c r="Q2591" s="96" t="s">
        <v>1565</v>
      </c>
      <c r="R2591" s="96" t="s">
        <v>1566</v>
      </c>
    </row>
    <row r="2592" ht="14.25" customHeight="1">
      <c r="A2592" s="96" t="s">
        <v>7701</v>
      </c>
      <c r="B2592" s="96" t="s">
        <v>7702</v>
      </c>
      <c r="D2592" s="96" t="s">
        <v>1350</v>
      </c>
      <c r="E2592" s="96" t="s">
        <v>1561</v>
      </c>
      <c r="F2592" s="96" t="s">
        <v>7703</v>
      </c>
      <c r="J2592" s="96" t="s">
        <v>1147</v>
      </c>
      <c r="L2592" s="96" t="s">
        <v>41</v>
      </c>
      <c r="M2592" s="96" t="s">
        <v>1147</v>
      </c>
      <c r="O2592" s="96" t="s">
        <v>1602</v>
      </c>
      <c r="P2592" s="96" t="s">
        <v>1603</v>
      </c>
      <c r="Q2592" s="96" t="s">
        <v>1804</v>
      </c>
      <c r="R2592" s="96" t="s">
        <v>1986</v>
      </c>
      <c r="S2592" s="96" t="s">
        <v>7704</v>
      </c>
      <c r="T2592" s="96" t="s">
        <v>1568</v>
      </c>
    </row>
    <row r="2593" ht="14.25" customHeight="1">
      <c r="A2593" s="96" t="s">
        <v>7705</v>
      </c>
      <c r="B2593" s="96" t="s">
        <v>7706</v>
      </c>
      <c r="C2593" s="96" t="s">
        <v>7707</v>
      </c>
      <c r="D2593" s="96" t="s">
        <v>1350</v>
      </c>
      <c r="E2593" s="96" t="s">
        <v>1561</v>
      </c>
      <c r="F2593" s="96" t="s">
        <v>3187</v>
      </c>
      <c r="J2593" s="96" t="s">
        <v>1351</v>
      </c>
      <c r="L2593" s="96" t="s">
        <v>41</v>
      </c>
      <c r="M2593" s="96" t="s">
        <v>1351</v>
      </c>
      <c r="N2593" s="96" t="s">
        <v>1986</v>
      </c>
      <c r="O2593" s="96" t="s">
        <v>1672</v>
      </c>
      <c r="P2593" s="96" t="s">
        <v>1564</v>
      </c>
      <c r="Q2593" s="96" t="s">
        <v>1593</v>
      </c>
      <c r="R2593" s="96" t="s">
        <v>1882</v>
      </c>
      <c r="S2593" s="96" t="s">
        <v>7708</v>
      </c>
      <c r="T2593" s="96" t="s">
        <v>1568</v>
      </c>
    </row>
    <row r="2594" ht="14.25" customHeight="1">
      <c r="A2594" s="96" t="s">
        <v>7709</v>
      </c>
      <c r="D2594" s="96" t="s">
        <v>1350</v>
      </c>
      <c r="E2594" s="96" t="s">
        <v>1561</v>
      </c>
      <c r="F2594" s="96">
        <v>2030.0</v>
      </c>
      <c r="J2594" s="96" t="s">
        <v>1147</v>
      </c>
      <c r="L2594" s="96" t="s">
        <v>1562</v>
      </c>
      <c r="M2594" s="96" t="s">
        <v>1147</v>
      </c>
      <c r="O2594" s="96" t="s">
        <v>1584</v>
      </c>
      <c r="P2594" s="96" t="s">
        <v>1564</v>
      </c>
      <c r="Q2594" s="96" t="s">
        <v>1580</v>
      </c>
      <c r="R2594" s="96" t="s">
        <v>1648</v>
      </c>
      <c r="S2594" s="96" t="s">
        <v>7710</v>
      </c>
      <c r="T2594" s="96" t="s">
        <v>1568</v>
      </c>
    </row>
    <row r="2595" ht="14.25" customHeight="1">
      <c r="A2595" s="96" t="s">
        <v>7711</v>
      </c>
      <c r="D2595" s="96" t="s">
        <v>1355</v>
      </c>
      <c r="J2595" s="96" t="s">
        <v>1147</v>
      </c>
      <c r="L2595" s="96" t="s">
        <v>41</v>
      </c>
      <c r="M2595" s="96" t="s">
        <v>1147</v>
      </c>
      <c r="O2595" s="96" t="s">
        <v>1703</v>
      </c>
      <c r="P2595" s="96" t="s">
        <v>1564</v>
      </c>
      <c r="Q2595" s="96" t="s">
        <v>1630</v>
      </c>
      <c r="R2595" s="96" t="s">
        <v>1615</v>
      </c>
      <c r="T2595" s="96" t="s">
        <v>1616</v>
      </c>
    </row>
    <row r="2596" ht="14.25" customHeight="1">
      <c r="A2596" s="96" t="s">
        <v>7712</v>
      </c>
      <c r="D2596" s="96" t="s">
        <v>1355</v>
      </c>
      <c r="J2596" s="96" t="s">
        <v>1147</v>
      </c>
      <c r="L2596" s="96" t="s">
        <v>41</v>
      </c>
      <c r="M2596" s="96" t="s">
        <v>1147</v>
      </c>
      <c r="O2596" s="96" t="s">
        <v>1731</v>
      </c>
      <c r="P2596" s="96" t="s">
        <v>1609</v>
      </c>
      <c r="Q2596" s="96" t="s">
        <v>1897</v>
      </c>
      <c r="R2596" s="96" t="s">
        <v>1597</v>
      </c>
    </row>
    <row r="2597" ht="14.25" customHeight="1">
      <c r="A2597" s="96" t="s">
        <v>7713</v>
      </c>
      <c r="D2597" s="96" t="s">
        <v>1350</v>
      </c>
      <c r="E2597" s="96" t="s">
        <v>1561</v>
      </c>
      <c r="F2597" s="96">
        <v>2030.0</v>
      </c>
      <c r="J2597" s="96" t="s">
        <v>1147</v>
      </c>
      <c r="L2597" s="96" t="s">
        <v>1562</v>
      </c>
      <c r="M2597" s="96" t="s">
        <v>1147</v>
      </c>
      <c r="O2597" s="96" t="s">
        <v>1584</v>
      </c>
      <c r="P2597" s="96" t="s">
        <v>1564</v>
      </c>
      <c r="Q2597" s="96" t="s">
        <v>1565</v>
      </c>
      <c r="R2597" s="96" t="s">
        <v>1566</v>
      </c>
      <c r="S2597" s="96" t="s">
        <v>7714</v>
      </c>
      <c r="T2597" s="96" t="s">
        <v>1568</v>
      </c>
    </row>
    <row r="2598" ht="14.25" customHeight="1">
      <c r="A2598" s="96" t="s">
        <v>7715</v>
      </c>
      <c r="D2598" s="96" t="s">
        <v>1350</v>
      </c>
      <c r="E2598" s="96" t="s">
        <v>1561</v>
      </c>
      <c r="F2598" s="96">
        <v>2030.0</v>
      </c>
      <c r="J2598" s="96" t="s">
        <v>1147</v>
      </c>
      <c r="L2598" s="96" t="s">
        <v>1562</v>
      </c>
      <c r="M2598" s="96" t="s">
        <v>1147</v>
      </c>
      <c r="O2598" s="96" t="s">
        <v>1684</v>
      </c>
      <c r="P2598" s="96" t="s">
        <v>1564</v>
      </c>
      <c r="Q2598" s="96" t="s">
        <v>1765</v>
      </c>
      <c r="R2598" s="96" t="s">
        <v>1581</v>
      </c>
      <c r="S2598" s="96" t="s">
        <v>7716</v>
      </c>
      <c r="T2598" s="96" t="s">
        <v>1568</v>
      </c>
    </row>
    <row r="2599" ht="14.25" customHeight="1">
      <c r="A2599" s="96" t="s">
        <v>7717</v>
      </c>
      <c r="D2599" s="96" t="s">
        <v>1350</v>
      </c>
      <c r="E2599" s="96" t="s">
        <v>1561</v>
      </c>
      <c r="F2599" s="96">
        <v>2030.0</v>
      </c>
      <c r="J2599" s="96" t="s">
        <v>1147</v>
      </c>
      <c r="L2599" s="96" t="s">
        <v>1562</v>
      </c>
      <c r="M2599" s="96" t="s">
        <v>1147</v>
      </c>
      <c r="O2599" s="96" t="s">
        <v>1614</v>
      </c>
      <c r="P2599" s="96" t="s">
        <v>1609</v>
      </c>
      <c r="Q2599" s="96" t="s">
        <v>1604</v>
      </c>
      <c r="R2599" s="96" t="s">
        <v>1566</v>
      </c>
      <c r="S2599" s="96" t="s">
        <v>7718</v>
      </c>
      <c r="T2599" s="96" t="s">
        <v>1568</v>
      </c>
    </row>
    <row r="2600" ht="14.25" customHeight="1">
      <c r="A2600" s="96" t="s">
        <v>7719</v>
      </c>
      <c r="D2600" s="96" t="s">
        <v>1350</v>
      </c>
      <c r="E2600" s="96" t="s">
        <v>1561</v>
      </c>
      <c r="F2600" s="96">
        <v>2030.0</v>
      </c>
      <c r="G2600" s="96" t="s">
        <v>1350</v>
      </c>
      <c r="H2600" s="96" t="s">
        <v>1561</v>
      </c>
      <c r="I2600" s="96">
        <v>2040.0</v>
      </c>
      <c r="J2600" s="96" t="s">
        <v>1351</v>
      </c>
      <c r="K2600" s="96">
        <v>2040.0</v>
      </c>
      <c r="L2600" s="96" t="s">
        <v>1562</v>
      </c>
      <c r="M2600" s="96" t="s">
        <v>1147</v>
      </c>
      <c r="O2600" s="96" t="s">
        <v>1584</v>
      </c>
      <c r="P2600" s="96" t="s">
        <v>1564</v>
      </c>
      <c r="Q2600" s="96" t="s">
        <v>1593</v>
      </c>
      <c r="R2600" s="96" t="s">
        <v>1644</v>
      </c>
      <c r="S2600" s="96" t="s">
        <v>7720</v>
      </c>
      <c r="T2600" s="96" t="s">
        <v>1568</v>
      </c>
    </row>
    <row r="2601" ht="14.25" customHeight="1">
      <c r="A2601" s="96" t="s">
        <v>7721</v>
      </c>
      <c r="D2601" s="96" t="s">
        <v>1350</v>
      </c>
      <c r="E2601" s="96" t="s">
        <v>1561</v>
      </c>
      <c r="F2601" s="96">
        <v>2030.0</v>
      </c>
      <c r="J2601" s="96" t="s">
        <v>1147</v>
      </c>
      <c r="L2601" s="96" t="s">
        <v>1562</v>
      </c>
      <c r="M2601" s="96" t="s">
        <v>1147</v>
      </c>
      <c r="O2601" s="96" t="s">
        <v>1717</v>
      </c>
      <c r="P2601" s="96" t="s">
        <v>1609</v>
      </c>
      <c r="Q2601" s="96" t="s">
        <v>1580</v>
      </c>
      <c r="R2601" s="96" t="s">
        <v>1644</v>
      </c>
      <c r="S2601" s="96" t="s">
        <v>7722</v>
      </c>
      <c r="T2601" s="96" t="s">
        <v>1568</v>
      </c>
    </row>
    <row r="2602" ht="14.25" customHeight="1">
      <c r="A2602" s="96" t="s">
        <v>7723</v>
      </c>
      <c r="D2602" s="96" t="s">
        <v>1350</v>
      </c>
      <c r="E2602" s="96" t="s">
        <v>1561</v>
      </c>
      <c r="F2602" s="96">
        <v>2030.0</v>
      </c>
      <c r="J2602" s="96" t="s">
        <v>1147</v>
      </c>
      <c r="L2602" s="96" t="s">
        <v>1562</v>
      </c>
      <c r="M2602" s="96" t="s">
        <v>1147</v>
      </c>
      <c r="O2602" s="96" t="s">
        <v>1845</v>
      </c>
      <c r="P2602" s="96" t="s">
        <v>1564</v>
      </c>
      <c r="Q2602" s="96" t="s">
        <v>1655</v>
      </c>
      <c r="R2602" s="96" t="s">
        <v>1699</v>
      </c>
      <c r="S2602" s="96" t="s">
        <v>7724</v>
      </c>
      <c r="T2602" s="96" t="s">
        <v>1568</v>
      </c>
    </row>
    <row r="2603" ht="14.25" customHeight="1">
      <c r="A2603" s="96" t="s">
        <v>7725</v>
      </c>
      <c r="D2603" s="96" t="s">
        <v>1350</v>
      </c>
      <c r="E2603" s="96" t="s">
        <v>1561</v>
      </c>
      <c r="J2603" s="96" t="s">
        <v>1147</v>
      </c>
      <c r="L2603" s="96" t="s">
        <v>1562</v>
      </c>
      <c r="M2603" s="96" t="s">
        <v>1147</v>
      </c>
      <c r="O2603" s="96" t="s">
        <v>1797</v>
      </c>
      <c r="P2603" s="96" t="s">
        <v>1564</v>
      </c>
      <c r="Q2603" s="96" t="s">
        <v>1590</v>
      </c>
      <c r="R2603" s="96" t="s">
        <v>1589</v>
      </c>
      <c r="S2603" s="96" t="s">
        <v>7726</v>
      </c>
      <c r="T2603" s="96" t="s">
        <v>1568</v>
      </c>
    </row>
    <row r="2604" ht="14.25" customHeight="1">
      <c r="A2604" s="96" t="s">
        <v>7727</v>
      </c>
      <c r="C2604" s="96" t="s">
        <v>7728</v>
      </c>
      <c r="D2604" s="96" t="s">
        <v>1355</v>
      </c>
      <c r="J2604" s="96" t="s">
        <v>1351</v>
      </c>
      <c r="L2604" s="96" t="s">
        <v>41</v>
      </c>
      <c r="M2604" s="96" t="s">
        <v>1351</v>
      </c>
      <c r="N2604" s="96" t="s">
        <v>1690</v>
      </c>
      <c r="O2604" s="96" t="s">
        <v>1845</v>
      </c>
      <c r="P2604" s="96" t="s">
        <v>1564</v>
      </c>
      <c r="Q2604" s="96" t="s">
        <v>1756</v>
      </c>
      <c r="R2604" s="96" t="s">
        <v>1690</v>
      </c>
    </row>
    <row r="2605" ht="14.25" customHeight="1">
      <c r="A2605" s="96" t="s">
        <v>7729</v>
      </c>
      <c r="B2605" s="96" t="s">
        <v>7730</v>
      </c>
      <c r="C2605" s="96" t="s">
        <v>7731</v>
      </c>
      <c r="D2605" s="96" t="s">
        <v>1350</v>
      </c>
      <c r="E2605" s="96" t="s">
        <v>1570</v>
      </c>
      <c r="F2605" s="96" t="s">
        <v>3187</v>
      </c>
      <c r="J2605" s="96" t="s">
        <v>1147</v>
      </c>
      <c r="L2605" s="96" t="s">
        <v>41</v>
      </c>
      <c r="M2605" s="96" t="s">
        <v>1147</v>
      </c>
      <c r="O2605" s="96" t="s">
        <v>1602</v>
      </c>
      <c r="P2605" s="96" t="s">
        <v>1603</v>
      </c>
      <c r="Q2605" s="96" t="s">
        <v>1862</v>
      </c>
      <c r="R2605" s="96" t="s">
        <v>1850</v>
      </c>
      <c r="S2605" s="96" t="s">
        <v>7732</v>
      </c>
      <c r="T2605" s="96" t="s">
        <v>1576</v>
      </c>
    </row>
    <row r="2606" ht="14.25" customHeight="1">
      <c r="A2606" s="96" t="s">
        <v>7733</v>
      </c>
      <c r="B2606" s="96" t="s">
        <v>7734</v>
      </c>
      <c r="C2606" s="96" t="s">
        <v>7735</v>
      </c>
      <c r="D2606" s="96" t="s">
        <v>1350</v>
      </c>
      <c r="E2606" s="96" t="s">
        <v>1561</v>
      </c>
      <c r="F2606" s="96" t="s">
        <v>1663</v>
      </c>
      <c r="J2606" s="96" t="s">
        <v>1147</v>
      </c>
      <c r="L2606" s="96" t="s">
        <v>41</v>
      </c>
      <c r="M2606" s="96" t="s">
        <v>1147</v>
      </c>
      <c r="O2606" s="96" t="s">
        <v>2792</v>
      </c>
      <c r="P2606" s="96" t="s">
        <v>1609</v>
      </c>
      <c r="Q2606" s="96" t="s">
        <v>1800</v>
      </c>
      <c r="R2606" s="96" t="s">
        <v>1846</v>
      </c>
      <c r="S2606" s="96" t="s">
        <v>7736</v>
      </c>
      <c r="T2606" s="96" t="s">
        <v>1568</v>
      </c>
    </row>
    <row r="2607" ht="14.25" customHeight="1">
      <c r="A2607" s="96" t="s">
        <v>7737</v>
      </c>
      <c r="D2607" s="96" t="s">
        <v>1355</v>
      </c>
      <c r="J2607" s="96" t="s">
        <v>1147</v>
      </c>
      <c r="L2607" s="96" t="s">
        <v>41</v>
      </c>
      <c r="M2607" s="96" t="s">
        <v>1147</v>
      </c>
      <c r="N2607" s="96" t="s">
        <v>1926</v>
      </c>
      <c r="O2607" s="96" t="s">
        <v>1578</v>
      </c>
      <c r="P2607" s="96" t="s">
        <v>1579</v>
      </c>
      <c r="Q2607" s="96" t="s">
        <v>1604</v>
      </c>
      <c r="R2607" s="96" t="s">
        <v>1926</v>
      </c>
    </row>
    <row r="2608" ht="14.25" customHeight="1">
      <c r="A2608" s="96" t="s">
        <v>7738</v>
      </c>
      <c r="C2608" s="96" t="s">
        <v>7739</v>
      </c>
      <c r="D2608" s="96" t="s">
        <v>1355</v>
      </c>
      <c r="J2608" s="96" t="s">
        <v>1351</v>
      </c>
      <c r="L2608" s="96" t="s">
        <v>41</v>
      </c>
      <c r="M2608" s="96" t="s">
        <v>1147</v>
      </c>
      <c r="O2608" s="96" t="s">
        <v>1578</v>
      </c>
      <c r="P2608" s="96" t="s">
        <v>1579</v>
      </c>
      <c r="Q2608" s="96" t="s">
        <v>1610</v>
      </c>
      <c r="R2608" s="96" t="s">
        <v>1566</v>
      </c>
    </row>
    <row r="2609" ht="14.25" customHeight="1">
      <c r="A2609" s="96" t="s">
        <v>7740</v>
      </c>
      <c r="D2609" s="96" t="s">
        <v>1350</v>
      </c>
      <c r="E2609" s="96" t="s">
        <v>1561</v>
      </c>
      <c r="F2609" s="96">
        <v>2030.0</v>
      </c>
      <c r="J2609" s="96" t="s">
        <v>1147</v>
      </c>
      <c r="L2609" s="96" t="s">
        <v>1562</v>
      </c>
      <c r="M2609" s="96" t="s">
        <v>1147</v>
      </c>
      <c r="O2609" s="96" t="s">
        <v>1829</v>
      </c>
      <c r="P2609" s="96" t="s">
        <v>1564</v>
      </c>
      <c r="Q2609" s="96" t="s">
        <v>1636</v>
      </c>
      <c r="R2609" s="96" t="s">
        <v>1615</v>
      </c>
      <c r="S2609" s="96" t="s">
        <v>7741</v>
      </c>
      <c r="T2609" s="96" t="s">
        <v>1568</v>
      </c>
    </row>
    <row r="2610" ht="14.25" customHeight="1">
      <c r="A2610" s="96" t="s">
        <v>7742</v>
      </c>
      <c r="D2610" s="96" t="s">
        <v>1350</v>
      </c>
      <c r="E2610" s="96" t="s">
        <v>1561</v>
      </c>
      <c r="F2610" s="96">
        <v>2030.0</v>
      </c>
      <c r="J2610" s="96" t="s">
        <v>1147</v>
      </c>
      <c r="L2610" s="96" t="s">
        <v>1562</v>
      </c>
      <c r="M2610" s="96" t="s">
        <v>1147</v>
      </c>
      <c r="O2610" s="96" t="s">
        <v>1703</v>
      </c>
      <c r="P2610" s="96" t="s">
        <v>1564</v>
      </c>
      <c r="Q2610" s="96" t="s">
        <v>1784</v>
      </c>
      <c r="R2610" s="96" t="s">
        <v>1644</v>
      </c>
      <c r="S2610" s="96" t="s">
        <v>7743</v>
      </c>
      <c r="T2610" s="96" t="s">
        <v>1568</v>
      </c>
    </row>
    <row r="2611" ht="14.25" customHeight="1">
      <c r="A2611" s="96" t="s">
        <v>7744</v>
      </c>
      <c r="D2611" s="96" t="s">
        <v>1355</v>
      </c>
      <c r="J2611" s="96" t="s">
        <v>1147</v>
      </c>
      <c r="L2611" s="96" t="s">
        <v>41</v>
      </c>
      <c r="M2611" s="96" t="s">
        <v>1147</v>
      </c>
      <c r="O2611" s="96" t="s">
        <v>1703</v>
      </c>
      <c r="P2611" s="96" t="s">
        <v>1564</v>
      </c>
      <c r="Q2611" s="96" t="s">
        <v>2015</v>
      </c>
      <c r="R2611" s="96" t="s">
        <v>1712</v>
      </c>
    </row>
    <row r="2612" ht="14.25" customHeight="1">
      <c r="A2612" s="96" t="s">
        <v>7745</v>
      </c>
      <c r="D2612" s="96" t="s">
        <v>1372</v>
      </c>
      <c r="J2612" s="96" t="s">
        <v>1351</v>
      </c>
      <c r="L2612" s="96" t="s">
        <v>41</v>
      </c>
      <c r="M2612" s="96" t="s">
        <v>1351</v>
      </c>
      <c r="N2612" s="96" t="s">
        <v>1971</v>
      </c>
      <c r="O2612" s="96" t="s">
        <v>1578</v>
      </c>
      <c r="P2612" s="96" t="s">
        <v>1579</v>
      </c>
      <c r="Q2612" s="96" t="s">
        <v>1610</v>
      </c>
      <c r="R2612" s="96" t="s">
        <v>1971</v>
      </c>
    </row>
    <row r="2613" ht="14.25" customHeight="1">
      <c r="A2613" s="96" t="s">
        <v>7746</v>
      </c>
      <c r="D2613" s="96" t="s">
        <v>1355</v>
      </c>
      <c r="J2613" s="96" t="s">
        <v>1147</v>
      </c>
      <c r="L2613" s="96" t="s">
        <v>41</v>
      </c>
      <c r="M2613" s="96" t="s">
        <v>1147</v>
      </c>
      <c r="O2613" s="96" t="s">
        <v>1578</v>
      </c>
      <c r="P2613" s="96" t="s">
        <v>1579</v>
      </c>
      <c r="Q2613" s="96" t="s">
        <v>1636</v>
      </c>
      <c r="R2613" s="96" t="s">
        <v>1615</v>
      </c>
    </row>
    <row r="2614" ht="14.25" customHeight="1">
      <c r="A2614" s="96" t="s">
        <v>7747</v>
      </c>
      <c r="B2614" s="96" t="s">
        <v>7748</v>
      </c>
      <c r="C2614" s="96" t="s">
        <v>7749</v>
      </c>
      <c r="D2614" s="96" t="s">
        <v>1372</v>
      </c>
      <c r="J2614" s="96" t="s">
        <v>1351</v>
      </c>
      <c r="L2614" s="96" t="s">
        <v>41</v>
      </c>
      <c r="M2614" s="96" t="s">
        <v>1351</v>
      </c>
      <c r="N2614" s="96" t="s">
        <v>1574</v>
      </c>
      <c r="O2614" s="96" t="s">
        <v>1893</v>
      </c>
      <c r="P2614" s="96" t="s">
        <v>1603</v>
      </c>
      <c r="Q2614" s="96" t="s">
        <v>1897</v>
      </c>
      <c r="R2614" s="96" t="s">
        <v>1574</v>
      </c>
    </row>
    <row r="2615" ht="14.25" customHeight="1">
      <c r="A2615" s="96" t="s">
        <v>7750</v>
      </c>
      <c r="D2615" s="96" t="s">
        <v>1350</v>
      </c>
      <c r="E2615" s="96" t="s">
        <v>1561</v>
      </c>
      <c r="F2615" s="96">
        <v>2030.0</v>
      </c>
      <c r="J2615" s="96" t="s">
        <v>1147</v>
      </c>
      <c r="L2615" s="96" t="s">
        <v>1562</v>
      </c>
      <c r="M2615" s="96" t="s">
        <v>1147</v>
      </c>
      <c r="O2615" s="96" t="s">
        <v>1584</v>
      </c>
      <c r="P2615" s="96" t="s">
        <v>1564</v>
      </c>
      <c r="Q2615" s="96" t="s">
        <v>1580</v>
      </c>
      <c r="R2615" s="96" t="s">
        <v>1566</v>
      </c>
      <c r="S2615" s="96" t="s">
        <v>7751</v>
      </c>
      <c r="T2615" s="96" t="s">
        <v>1568</v>
      </c>
    </row>
    <row r="2616" ht="14.25" customHeight="1">
      <c r="A2616" s="96" t="s">
        <v>7752</v>
      </c>
      <c r="D2616" s="96" t="s">
        <v>1355</v>
      </c>
      <c r="J2616" s="96" t="s">
        <v>1147</v>
      </c>
      <c r="L2616" s="96" t="s">
        <v>41</v>
      </c>
      <c r="M2616" s="96" t="s">
        <v>1147</v>
      </c>
      <c r="O2616" s="96" t="s">
        <v>1901</v>
      </c>
      <c r="P2616" s="96" t="s">
        <v>1564</v>
      </c>
      <c r="Q2616" s="96" t="s">
        <v>1636</v>
      </c>
      <c r="R2616" s="96" t="s">
        <v>1623</v>
      </c>
    </row>
    <row r="2617" ht="14.25" customHeight="1">
      <c r="A2617" s="96" t="s">
        <v>7753</v>
      </c>
      <c r="D2617" s="96" t="s">
        <v>1372</v>
      </c>
      <c r="J2617" s="96" t="s">
        <v>1351</v>
      </c>
      <c r="L2617" s="96" t="s">
        <v>41</v>
      </c>
      <c r="M2617" s="96" t="s">
        <v>1351</v>
      </c>
      <c r="N2617" s="96" t="s">
        <v>1757</v>
      </c>
      <c r="O2617" s="96" t="s">
        <v>1614</v>
      </c>
      <c r="P2617" s="96" t="s">
        <v>1609</v>
      </c>
      <c r="Q2617" s="96" t="s">
        <v>1593</v>
      </c>
      <c r="R2617" s="96" t="s">
        <v>1757</v>
      </c>
    </row>
    <row r="2618" ht="14.25" customHeight="1">
      <c r="A2618" s="96" t="s">
        <v>7754</v>
      </c>
      <c r="C2618" s="96" t="s">
        <v>7755</v>
      </c>
      <c r="D2618" s="96" t="s">
        <v>1350</v>
      </c>
      <c r="E2618" s="96" t="s">
        <v>1561</v>
      </c>
      <c r="F2618" s="96">
        <v>2032.0</v>
      </c>
      <c r="J2618" s="96" t="s">
        <v>1147</v>
      </c>
      <c r="L2618" s="96" t="s">
        <v>41</v>
      </c>
      <c r="M2618" s="96" t="s">
        <v>1147</v>
      </c>
      <c r="O2618" s="96" t="s">
        <v>1845</v>
      </c>
      <c r="P2618" s="96" t="s">
        <v>1564</v>
      </c>
      <c r="Q2618" s="96" t="s">
        <v>1784</v>
      </c>
      <c r="R2618" s="96" t="s">
        <v>1594</v>
      </c>
      <c r="S2618" s="96" t="s">
        <v>7756</v>
      </c>
      <c r="T2618" s="96" t="s">
        <v>1568</v>
      </c>
    </row>
    <row r="2619" ht="14.25" customHeight="1">
      <c r="A2619" s="96" t="s">
        <v>7757</v>
      </c>
      <c r="D2619" s="96" t="s">
        <v>1350</v>
      </c>
      <c r="E2619" s="96" t="s">
        <v>1561</v>
      </c>
      <c r="F2619" s="96">
        <v>2030.0</v>
      </c>
      <c r="J2619" s="96" t="s">
        <v>1147</v>
      </c>
      <c r="L2619" s="96" t="s">
        <v>1562</v>
      </c>
      <c r="M2619" s="96" t="s">
        <v>1147</v>
      </c>
      <c r="O2619" s="96" t="s">
        <v>1584</v>
      </c>
      <c r="P2619" s="96" t="s">
        <v>1564</v>
      </c>
      <c r="Q2619" s="96" t="s">
        <v>1897</v>
      </c>
      <c r="R2619" s="96" t="s">
        <v>1971</v>
      </c>
      <c r="S2619" s="96" t="s">
        <v>7758</v>
      </c>
      <c r="T2619" s="96" t="s">
        <v>1568</v>
      </c>
    </row>
    <row r="2620" ht="14.25" customHeight="1">
      <c r="A2620" s="96" t="s">
        <v>7759</v>
      </c>
      <c r="B2620" s="96" t="s">
        <v>7760</v>
      </c>
      <c r="C2620" s="96" t="s">
        <v>7761</v>
      </c>
      <c r="D2620" s="96" t="s">
        <v>1355</v>
      </c>
      <c r="J2620" s="96" t="s">
        <v>1147</v>
      </c>
      <c r="L2620" s="96" t="s">
        <v>41</v>
      </c>
      <c r="M2620" s="96" t="s">
        <v>1147</v>
      </c>
      <c r="O2620" s="96" t="s">
        <v>7762</v>
      </c>
      <c r="P2620" s="96" t="s">
        <v>1728</v>
      </c>
      <c r="Q2620" s="96" t="s">
        <v>1590</v>
      </c>
      <c r="R2620" s="96" t="s">
        <v>1644</v>
      </c>
    </row>
    <row r="2621" ht="14.25" customHeight="1">
      <c r="A2621" s="96" t="s">
        <v>7763</v>
      </c>
      <c r="D2621" s="96" t="s">
        <v>1350</v>
      </c>
      <c r="E2621" s="96" t="s">
        <v>1570</v>
      </c>
      <c r="F2621" s="96">
        <v>2030.0</v>
      </c>
      <c r="J2621" s="96" t="s">
        <v>1147</v>
      </c>
      <c r="L2621" s="96" t="s">
        <v>1562</v>
      </c>
      <c r="M2621" s="96" t="s">
        <v>1147</v>
      </c>
      <c r="O2621" s="96" t="s">
        <v>1797</v>
      </c>
      <c r="P2621" s="96" t="s">
        <v>1564</v>
      </c>
      <c r="Q2621" s="96" t="s">
        <v>1590</v>
      </c>
      <c r="R2621" s="96" t="s">
        <v>1707</v>
      </c>
      <c r="S2621" s="96" t="s">
        <v>7764</v>
      </c>
      <c r="T2621" s="96" t="s">
        <v>1576</v>
      </c>
    </row>
    <row r="2622" ht="14.25" customHeight="1">
      <c r="A2622" s="96" t="s">
        <v>7765</v>
      </c>
      <c r="D2622" s="96" t="s">
        <v>1350</v>
      </c>
      <c r="E2622" s="96" t="s">
        <v>1561</v>
      </c>
      <c r="F2622" s="96">
        <v>2030.0</v>
      </c>
      <c r="J2622" s="96" t="s">
        <v>1147</v>
      </c>
      <c r="L2622" s="96" t="s">
        <v>1562</v>
      </c>
      <c r="M2622" s="96" t="s">
        <v>1147</v>
      </c>
      <c r="O2622" s="96" t="s">
        <v>1797</v>
      </c>
      <c r="P2622" s="96" t="s">
        <v>1564</v>
      </c>
      <c r="Q2622" s="96" t="s">
        <v>1820</v>
      </c>
      <c r="R2622" s="96" t="s">
        <v>1637</v>
      </c>
      <c r="S2622" s="96" t="s">
        <v>7766</v>
      </c>
      <c r="T2622" s="96" t="s">
        <v>1568</v>
      </c>
    </row>
    <row r="2623" ht="14.25" customHeight="1">
      <c r="A2623" s="96" t="s">
        <v>7767</v>
      </c>
      <c r="D2623" s="96" t="s">
        <v>1350</v>
      </c>
      <c r="E2623" s="96" t="s">
        <v>1561</v>
      </c>
      <c r="F2623" s="96">
        <v>2030.0</v>
      </c>
      <c r="G2623" s="96" t="s">
        <v>1350</v>
      </c>
      <c r="H2623" s="96" t="s">
        <v>1561</v>
      </c>
      <c r="I2623" s="96">
        <v>2050.0</v>
      </c>
      <c r="J2623" s="96" t="s">
        <v>1351</v>
      </c>
      <c r="K2623" s="96">
        <v>2050.0</v>
      </c>
      <c r="L2623" s="96" t="s">
        <v>1562</v>
      </c>
      <c r="M2623" s="96" t="s">
        <v>1351</v>
      </c>
      <c r="N2623" s="96" t="s">
        <v>1805</v>
      </c>
      <c r="O2623" s="96" t="s">
        <v>1584</v>
      </c>
      <c r="P2623" s="96" t="s">
        <v>1564</v>
      </c>
      <c r="Q2623" s="96" t="s">
        <v>1610</v>
      </c>
      <c r="R2623" s="96" t="s">
        <v>1805</v>
      </c>
      <c r="S2623" s="96" t="s">
        <v>7768</v>
      </c>
      <c r="T2623" s="96" t="s">
        <v>1568</v>
      </c>
    </row>
    <row r="2624" ht="14.25" customHeight="1">
      <c r="A2624" s="96" t="s">
        <v>7769</v>
      </c>
      <c r="D2624" s="96" t="s">
        <v>1350</v>
      </c>
      <c r="E2624" s="96" t="s">
        <v>1561</v>
      </c>
      <c r="F2624" s="96">
        <v>2030.0</v>
      </c>
      <c r="G2624" s="96" t="s">
        <v>1350</v>
      </c>
      <c r="H2624" s="96" t="s">
        <v>1561</v>
      </c>
      <c r="I2624" s="96">
        <v>2050.0</v>
      </c>
      <c r="J2624" s="96" t="s">
        <v>1351</v>
      </c>
      <c r="K2624" s="96">
        <v>2050.0</v>
      </c>
      <c r="L2624" s="96" t="s">
        <v>41</v>
      </c>
      <c r="M2624" s="96" t="s">
        <v>1351</v>
      </c>
      <c r="N2624" s="96" t="s">
        <v>1589</v>
      </c>
      <c r="O2624" s="96" t="s">
        <v>1857</v>
      </c>
      <c r="P2624" s="96" t="s">
        <v>1609</v>
      </c>
      <c r="Q2624" s="96" t="s">
        <v>1675</v>
      </c>
      <c r="R2624" s="96" t="s">
        <v>1648</v>
      </c>
      <c r="S2624" s="96" t="s">
        <v>7770</v>
      </c>
      <c r="T2624" s="96" t="s">
        <v>1568</v>
      </c>
    </row>
    <row r="2625" ht="14.25" customHeight="1">
      <c r="A2625" s="96" t="s">
        <v>7771</v>
      </c>
      <c r="D2625" s="96" t="s">
        <v>1350</v>
      </c>
      <c r="E2625" s="96" t="s">
        <v>1570</v>
      </c>
      <c r="F2625" s="96">
        <v>2030.0</v>
      </c>
      <c r="J2625" s="96" t="s">
        <v>1147</v>
      </c>
      <c r="L2625" s="96" t="s">
        <v>1562</v>
      </c>
      <c r="M2625" s="96" t="s">
        <v>1147</v>
      </c>
      <c r="O2625" s="96" t="s">
        <v>1563</v>
      </c>
      <c r="P2625" s="96" t="s">
        <v>1564</v>
      </c>
      <c r="Q2625" s="96" t="s">
        <v>1948</v>
      </c>
      <c r="R2625" s="96" t="s">
        <v>1697</v>
      </c>
      <c r="S2625" s="96" t="s">
        <v>7772</v>
      </c>
      <c r="T2625" s="96" t="s">
        <v>1576</v>
      </c>
    </row>
    <row r="2626" ht="14.25" customHeight="1">
      <c r="A2626" s="96" t="s">
        <v>7773</v>
      </c>
      <c r="B2626" s="96" t="s">
        <v>7774</v>
      </c>
      <c r="C2626" s="96" t="s">
        <v>7775</v>
      </c>
      <c r="D2626" s="96" t="s">
        <v>1350</v>
      </c>
      <c r="E2626" s="96" t="s">
        <v>1561</v>
      </c>
      <c r="F2626" s="96" t="s">
        <v>1663</v>
      </c>
      <c r="J2626" s="96" t="s">
        <v>1147</v>
      </c>
      <c r="L2626" s="96" t="s">
        <v>41</v>
      </c>
      <c r="M2626" s="96" t="s">
        <v>1351</v>
      </c>
      <c r="N2626" s="96" t="s">
        <v>1903</v>
      </c>
      <c r="O2626" s="96" t="s">
        <v>1563</v>
      </c>
      <c r="P2626" s="96" t="s">
        <v>1564</v>
      </c>
      <c r="Q2626" s="96" t="s">
        <v>1639</v>
      </c>
      <c r="R2626" s="96" t="s">
        <v>1697</v>
      </c>
      <c r="S2626" s="96" t="s">
        <v>7776</v>
      </c>
      <c r="T2626" s="96" t="s">
        <v>1568</v>
      </c>
    </row>
    <row r="2627" ht="14.25" customHeight="1">
      <c r="A2627" s="96" t="s">
        <v>7777</v>
      </c>
      <c r="D2627" s="96" t="s">
        <v>1350</v>
      </c>
      <c r="E2627" s="96" t="s">
        <v>1561</v>
      </c>
      <c r="F2627" s="96">
        <v>2030.0</v>
      </c>
      <c r="G2627" s="96" t="s">
        <v>1350</v>
      </c>
      <c r="H2627" s="96" t="s">
        <v>1561</v>
      </c>
      <c r="I2627" s="96">
        <v>2030.0</v>
      </c>
      <c r="J2627" s="96" t="s">
        <v>1351</v>
      </c>
      <c r="K2627" s="96">
        <v>2030.0</v>
      </c>
      <c r="L2627" s="96" t="s">
        <v>1562</v>
      </c>
      <c r="M2627" s="96" t="s">
        <v>1351</v>
      </c>
      <c r="N2627" s="96" t="s">
        <v>1597</v>
      </c>
      <c r="O2627" s="96" t="s">
        <v>1584</v>
      </c>
      <c r="P2627" s="96" t="s">
        <v>1564</v>
      </c>
      <c r="Q2627" s="96" t="s">
        <v>1565</v>
      </c>
      <c r="R2627" s="96" t="s">
        <v>1597</v>
      </c>
      <c r="S2627" s="96" t="s">
        <v>7778</v>
      </c>
      <c r="T2627" s="96" t="s">
        <v>1568</v>
      </c>
    </row>
    <row r="2628" ht="14.25" customHeight="1">
      <c r="A2628" s="96" t="s">
        <v>7779</v>
      </c>
      <c r="D2628" s="96" t="s">
        <v>1350</v>
      </c>
      <c r="E2628" s="96" t="s">
        <v>1561</v>
      </c>
      <c r="F2628" s="96">
        <v>2030.0</v>
      </c>
      <c r="J2628" s="96" t="s">
        <v>1147</v>
      </c>
      <c r="L2628" s="96" t="s">
        <v>1562</v>
      </c>
      <c r="M2628" s="96" t="s">
        <v>1147</v>
      </c>
      <c r="O2628" s="96" t="s">
        <v>1614</v>
      </c>
      <c r="P2628" s="96" t="s">
        <v>1609</v>
      </c>
      <c r="Q2628" s="96" t="s">
        <v>1800</v>
      </c>
      <c r="R2628" s="96" t="s">
        <v>1793</v>
      </c>
      <c r="S2628" s="96" t="s">
        <v>7780</v>
      </c>
      <c r="T2628" s="96" t="s">
        <v>1568</v>
      </c>
    </row>
    <row r="2629" ht="14.25" customHeight="1">
      <c r="A2629" s="96" t="s">
        <v>7781</v>
      </c>
      <c r="B2629" s="96" t="s">
        <v>7782</v>
      </c>
      <c r="C2629" s="96" t="s">
        <v>7783</v>
      </c>
      <c r="D2629" s="96" t="s">
        <v>1350</v>
      </c>
      <c r="E2629" s="96" t="s">
        <v>1561</v>
      </c>
      <c r="F2629" s="96">
        <v>2030.0</v>
      </c>
      <c r="G2629" s="96" t="s">
        <v>1350</v>
      </c>
      <c r="H2629" s="96" t="s">
        <v>1561</v>
      </c>
      <c r="I2629" s="96">
        <v>2035.0</v>
      </c>
      <c r="J2629" s="96" t="s">
        <v>1351</v>
      </c>
      <c r="K2629" s="96">
        <v>2035.0</v>
      </c>
      <c r="L2629" s="96" t="s">
        <v>41</v>
      </c>
      <c r="M2629" s="96" t="s">
        <v>1351</v>
      </c>
      <c r="N2629" s="96" t="s">
        <v>1619</v>
      </c>
      <c r="O2629" s="96" t="s">
        <v>1669</v>
      </c>
      <c r="P2629" s="96" t="s">
        <v>1564</v>
      </c>
      <c r="Q2629" s="96" t="s">
        <v>1897</v>
      </c>
      <c r="R2629" s="96" t="s">
        <v>1631</v>
      </c>
      <c r="S2629" s="96" t="s">
        <v>7784</v>
      </c>
      <c r="T2629" s="96" t="s">
        <v>1568</v>
      </c>
    </row>
    <row r="2630" ht="14.25" customHeight="1">
      <c r="A2630" s="96" t="s">
        <v>7785</v>
      </c>
      <c r="D2630" s="96" t="s">
        <v>1372</v>
      </c>
      <c r="J2630" s="96" t="s">
        <v>1351</v>
      </c>
      <c r="L2630" s="96" t="s">
        <v>41</v>
      </c>
      <c r="M2630" s="96" t="s">
        <v>1351</v>
      </c>
      <c r="N2630" s="96" t="s">
        <v>1619</v>
      </c>
      <c r="O2630" s="96" t="s">
        <v>1703</v>
      </c>
      <c r="P2630" s="96" t="s">
        <v>1564</v>
      </c>
      <c r="Q2630" s="96" t="s">
        <v>2158</v>
      </c>
      <c r="R2630" s="96" t="s">
        <v>1621</v>
      </c>
    </row>
    <row r="2631" ht="14.25" customHeight="1">
      <c r="A2631" s="96" t="s">
        <v>7786</v>
      </c>
      <c r="B2631" s="96" t="s">
        <v>7787</v>
      </c>
      <c r="C2631" s="96" t="s">
        <v>7788</v>
      </c>
      <c r="D2631" s="96" t="s">
        <v>1350</v>
      </c>
      <c r="E2631" s="96" t="s">
        <v>1561</v>
      </c>
      <c r="F2631" s="96">
        <v>2030.0</v>
      </c>
      <c r="G2631" s="96" t="s">
        <v>1350</v>
      </c>
      <c r="H2631" s="96" t="s">
        <v>1561</v>
      </c>
      <c r="I2631" s="96">
        <v>2035.0</v>
      </c>
      <c r="J2631" s="96" t="s">
        <v>1351</v>
      </c>
      <c r="K2631" s="96">
        <v>2035.0</v>
      </c>
      <c r="L2631" s="96" t="s">
        <v>41</v>
      </c>
      <c r="M2631" s="96" t="s">
        <v>1351</v>
      </c>
      <c r="N2631" s="96" t="s">
        <v>1863</v>
      </c>
      <c r="O2631" s="96" t="s">
        <v>1578</v>
      </c>
      <c r="P2631" s="96" t="s">
        <v>1579</v>
      </c>
      <c r="Q2631" s="96" t="s">
        <v>1636</v>
      </c>
      <c r="R2631" s="96" t="s">
        <v>1623</v>
      </c>
      <c r="S2631" s="96" t="s">
        <v>7789</v>
      </c>
      <c r="T2631" s="96" t="s">
        <v>1568</v>
      </c>
    </row>
    <row r="2632" ht="14.25" customHeight="1">
      <c r="A2632" s="96" t="s">
        <v>7790</v>
      </c>
      <c r="B2632" s="96" t="s">
        <v>7791</v>
      </c>
      <c r="C2632" s="96" t="s">
        <v>7792</v>
      </c>
      <c r="D2632" s="96" t="s">
        <v>1350</v>
      </c>
      <c r="E2632" s="96" t="s">
        <v>1561</v>
      </c>
      <c r="F2632" s="96">
        <v>2030.0</v>
      </c>
      <c r="J2632" s="96" t="s">
        <v>1147</v>
      </c>
      <c r="L2632" s="96" t="s">
        <v>41</v>
      </c>
      <c r="M2632" s="96" t="s">
        <v>1147</v>
      </c>
      <c r="O2632" s="96" t="s">
        <v>1703</v>
      </c>
      <c r="P2632" s="96" t="s">
        <v>1564</v>
      </c>
      <c r="Q2632" s="96" t="s">
        <v>1820</v>
      </c>
      <c r="R2632" s="96" t="s">
        <v>1841</v>
      </c>
      <c r="S2632" s="96" t="s">
        <v>7793</v>
      </c>
      <c r="T2632" s="96" t="s">
        <v>1568</v>
      </c>
    </row>
    <row r="2633" ht="14.25" customHeight="1">
      <c r="A2633" s="96" t="s">
        <v>7794</v>
      </c>
      <c r="C2633" s="96" t="s">
        <v>7795</v>
      </c>
      <c r="D2633" s="96" t="s">
        <v>1355</v>
      </c>
      <c r="J2633" s="96" t="s">
        <v>1351</v>
      </c>
      <c r="L2633" s="96" t="s">
        <v>41</v>
      </c>
      <c r="M2633" s="96" t="s">
        <v>1351</v>
      </c>
      <c r="N2633" s="96" t="s">
        <v>1863</v>
      </c>
      <c r="O2633" s="96" t="s">
        <v>1584</v>
      </c>
      <c r="P2633" s="96" t="s">
        <v>1564</v>
      </c>
      <c r="Q2633" s="96" t="s">
        <v>2352</v>
      </c>
      <c r="R2633" s="96" t="s">
        <v>1863</v>
      </c>
    </row>
    <row r="2634" ht="14.25" customHeight="1">
      <c r="A2634" s="96" t="s">
        <v>7796</v>
      </c>
      <c r="D2634" s="96" t="s">
        <v>1350</v>
      </c>
      <c r="E2634" s="96" t="s">
        <v>1561</v>
      </c>
      <c r="F2634" s="96">
        <v>2030.0</v>
      </c>
      <c r="J2634" s="96" t="s">
        <v>1147</v>
      </c>
      <c r="L2634" s="96" t="s">
        <v>1562</v>
      </c>
      <c r="M2634" s="96" t="s">
        <v>1147</v>
      </c>
      <c r="O2634" s="96" t="s">
        <v>1684</v>
      </c>
      <c r="P2634" s="96" t="s">
        <v>1564</v>
      </c>
      <c r="Q2634" s="96" t="s">
        <v>1948</v>
      </c>
      <c r="R2634" s="96" t="s">
        <v>1841</v>
      </c>
      <c r="S2634" s="96" t="s">
        <v>7797</v>
      </c>
      <c r="T2634" s="96" t="s">
        <v>1568</v>
      </c>
    </row>
    <row r="2635" ht="14.25" customHeight="1">
      <c r="A2635" s="96" t="s">
        <v>7798</v>
      </c>
      <c r="B2635" s="96" t="s">
        <v>7799</v>
      </c>
      <c r="C2635" s="96" t="s">
        <v>7800</v>
      </c>
      <c r="D2635" s="96" t="s">
        <v>1355</v>
      </c>
      <c r="J2635" s="96" t="s">
        <v>1351</v>
      </c>
      <c r="L2635" s="96" t="s">
        <v>41</v>
      </c>
      <c r="M2635" s="96" t="s">
        <v>1147</v>
      </c>
      <c r="O2635" s="96" t="s">
        <v>1584</v>
      </c>
      <c r="P2635" s="96" t="s">
        <v>1564</v>
      </c>
      <c r="Q2635" s="96" t="s">
        <v>1800</v>
      </c>
      <c r="R2635" s="96" t="s">
        <v>1594</v>
      </c>
    </row>
    <row r="2636" ht="14.25" customHeight="1">
      <c r="A2636" s="96" t="s">
        <v>7801</v>
      </c>
      <c r="C2636" s="96" t="s">
        <v>7802</v>
      </c>
      <c r="D2636" s="96" t="s">
        <v>1350</v>
      </c>
      <c r="E2636" s="96" t="s">
        <v>1561</v>
      </c>
      <c r="F2636" s="96">
        <v>2030.0</v>
      </c>
      <c r="J2636" s="96" t="s">
        <v>1147</v>
      </c>
      <c r="L2636" s="96" t="s">
        <v>41</v>
      </c>
      <c r="M2636" s="96" t="s">
        <v>1351</v>
      </c>
      <c r="N2636" s="96" t="s">
        <v>2098</v>
      </c>
      <c r="O2636" s="96" t="s">
        <v>2169</v>
      </c>
      <c r="P2636" s="96" t="s">
        <v>1728</v>
      </c>
      <c r="Q2636" s="96" t="s">
        <v>1948</v>
      </c>
      <c r="R2636" s="96" t="s">
        <v>1699</v>
      </c>
      <c r="S2636" s="96" t="s">
        <v>7803</v>
      </c>
      <c r="T2636" s="96" t="s">
        <v>1568</v>
      </c>
    </row>
    <row r="2637" ht="14.25" customHeight="1">
      <c r="A2637" s="96" t="s">
        <v>7804</v>
      </c>
      <c r="D2637" s="96" t="s">
        <v>1350</v>
      </c>
      <c r="E2637" s="96" t="s">
        <v>1561</v>
      </c>
      <c r="F2637" s="96">
        <v>2030.0</v>
      </c>
      <c r="J2637" s="96" t="s">
        <v>1147</v>
      </c>
      <c r="L2637" s="96" t="s">
        <v>1562</v>
      </c>
      <c r="M2637" s="96" t="s">
        <v>1351</v>
      </c>
      <c r="N2637" s="96" t="s">
        <v>1666</v>
      </c>
      <c r="O2637" s="96" t="s">
        <v>1845</v>
      </c>
      <c r="P2637" s="96" t="s">
        <v>1564</v>
      </c>
      <c r="Q2637" s="96" t="s">
        <v>1580</v>
      </c>
      <c r="R2637" s="96" t="s">
        <v>1903</v>
      </c>
      <c r="S2637" s="96" t="s">
        <v>7805</v>
      </c>
      <c r="T2637" s="96" t="s">
        <v>1568</v>
      </c>
    </row>
    <row r="2638" ht="14.25" customHeight="1">
      <c r="A2638" s="96" t="s">
        <v>7806</v>
      </c>
      <c r="D2638" s="96" t="s">
        <v>1350</v>
      </c>
      <c r="E2638" s="96" t="s">
        <v>1561</v>
      </c>
      <c r="F2638" s="96">
        <v>2030.0</v>
      </c>
      <c r="G2638" s="96" t="s">
        <v>1350</v>
      </c>
      <c r="H2638" s="96" t="s">
        <v>1561</v>
      </c>
      <c r="I2638" s="96">
        <v>2042.0</v>
      </c>
      <c r="J2638" s="96" t="s">
        <v>1351</v>
      </c>
      <c r="K2638" s="96">
        <v>2042.0</v>
      </c>
      <c r="L2638" s="96" t="s">
        <v>1562</v>
      </c>
      <c r="M2638" s="96" t="s">
        <v>1147</v>
      </c>
      <c r="O2638" s="96" t="s">
        <v>1845</v>
      </c>
      <c r="P2638" s="96" t="s">
        <v>1564</v>
      </c>
      <c r="Q2638" s="96" t="s">
        <v>1675</v>
      </c>
      <c r="R2638" s="96" t="s">
        <v>1637</v>
      </c>
      <c r="S2638" s="96" t="s">
        <v>7807</v>
      </c>
      <c r="T2638" s="96" t="s">
        <v>1568</v>
      </c>
    </row>
    <row r="2639" ht="14.25" customHeight="1">
      <c r="A2639" s="96" t="s">
        <v>7808</v>
      </c>
      <c r="D2639" s="96" t="s">
        <v>1350</v>
      </c>
      <c r="E2639" s="96" t="s">
        <v>1561</v>
      </c>
      <c r="F2639" s="96">
        <v>2030.0</v>
      </c>
      <c r="G2639" s="96" t="s">
        <v>1350</v>
      </c>
      <c r="H2639" s="96" t="s">
        <v>1561</v>
      </c>
      <c r="I2639" s="96">
        <v>2050.0</v>
      </c>
      <c r="J2639" s="96" t="s">
        <v>1351</v>
      </c>
      <c r="K2639" s="96">
        <v>2050.0</v>
      </c>
      <c r="L2639" s="96" t="s">
        <v>1562</v>
      </c>
      <c r="M2639" s="96" t="s">
        <v>1147</v>
      </c>
      <c r="O2639" s="96" t="s">
        <v>1672</v>
      </c>
      <c r="P2639" s="96" t="s">
        <v>1564</v>
      </c>
      <c r="Q2639" s="96" t="s">
        <v>1580</v>
      </c>
      <c r="R2639" s="96" t="s">
        <v>1699</v>
      </c>
      <c r="S2639" s="96" t="s">
        <v>7809</v>
      </c>
      <c r="T2639" s="96" t="s">
        <v>1568</v>
      </c>
    </row>
    <row r="2640" ht="14.25" customHeight="1">
      <c r="A2640" s="96" t="s">
        <v>7810</v>
      </c>
      <c r="B2640" s="96" t="s">
        <v>7811</v>
      </c>
      <c r="C2640" s="96" t="s">
        <v>7812</v>
      </c>
      <c r="D2640" s="96" t="s">
        <v>1350</v>
      </c>
      <c r="E2640" s="96" t="s">
        <v>1570</v>
      </c>
      <c r="F2640" s="96" t="s">
        <v>3187</v>
      </c>
      <c r="J2640" s="96" t="s">
        <v>1147</v>
      </c>
      <c r="L2640" s="96" t="s">
        <v>41</v>
      </c>
      <c r="M2640" s="96" t="s">
        <v>1147</v>
      </c>
      <c r="O2640" s="96" t="s">
        <v>1602</v>
      </c>
      <c r="P2640" s="96" t="s">
        <v>1603</v>
      </c>
      <c r="Q2640" s="96" t="s">
        <v>1590</v>
      </c>
      <c r="R2640" s="96" t="s">
        <v>1740</v>
      </c>
      <c r="S2640" s="96" t="s">
        <v>7813</v>
      </c>
      <c r="T2640" s="96" t="s">
        <v>1576</v>
      </c>
    </row>
    <row r="2641" ht="14.25" customHeight="1">
      <c r="A2641" s="96" t="s">
        <v>7814</v>
      </c>
      <c r="C2641" s="96" t="s">
        <v>7815</v>
      </c>
      <c r="D2641" s="96" t="s">
        <v>1350</v>
      </c>
      <c r="E2641" s="96" t="s">
        <v>1561</v>
      </c>
      <c r="F2641" s="96">
        <v>2026.0</v>
      </c>
      <c r="J2641" s="96" t="s">
        <v>1351</v>
      </c>
      <c r="L2641" s="96" t="s">
        <v>41</v>
      </c>
      <c r="M2641" s="96" t="s">
        <v>1351</v>
      </c>
      <c r="N2641" s="96" t="s">
        <v>3066</v>
      </c>
      <c r="O2641" s="96" t="s">
        <v>1741</v>
      </c>
      <c r="P2641" s="96" t="s">
        <v>1564</v>
      </c>
      <c r="Q2641" s="96" t="s">
        <v>1590</v>
      </c>
      <c r="R2641" s="96" t="s">
        <v>1574</v>
      </c>
      <c r="S2641" s="96" t="s">
        <v>7816</v>
      </c>
      <c r="T2641" s="96" t="s">
        <v>1568</v>
      </c>
    </row>
    <row r="2642" ht="14.25" customHeight="1">
      <c r="A2642" s="96" t="s">
        <v>7817</v>
      </c>
      <c r="B2642" s="96" t="s">
        <v>7818</v>
      </c>
      <c r="C2642" s="96" t="s">
        <v>7819</v>
      </c>
      <c r="D2642" s="96" t="s">
        <v>1355</v>
      </c>
      <c r="J2642" s="96" t="s">
        <v>1351</v>
      </c>
      <c r="L2642" s="96" t="s">
        <v>41</v>
      </c>
      <c r="M2642" s="96" t="s">
        <v>1147</v>
      </c>
      <c r="O2642" s="96" t="s">
        <v>1614</v>
      </c>
      <c r="P2642" s="96" t="s">
        <v>1609</v>
      </c>
      <c r="Q2642" s="96" t="s">
        <v>1590</v>
      </c>
      <c r="R2642" s="96" t="s">
        <v>1699</v>
      </c>
    </row>
    <row r="2643" ht="14.25" customHeight="1">
      <c r="A2643" s="96" t="s">
        <v>7820</v>
      </c>
      <c r="B2643" s="96" t="s">
        <v>7821</v>
      </c>
      <c r="C2643" s="96" t="s">
        <v>7822</v>
      </c>
      <c r="D2643" s="96" t="s">
        <v>1355</v>
      </c>
      <c r="J2643" s="96" t="s">
        <v>1351</v>
      </c>
      <c r="L2643" s="96" t="s">
        <v>41</v>
      </c>
      <c r="M2643" s="96" t="s">
        <v>1351</v>
      </c>
      <c r="N2643" s="96" t="s">
        <v>1690</v>
      </c>
      <c r="O2643" s="96" t="s">
        <v>1578</v>
      </c>
      <c r="P2643" s="96" t="s">
        <v>1579</v>
      </c>
      <c r="Q2643" s="96" t="s">
        <v>1820</v>
      </c>
      <c r="R2643" s="96" t="s">
        <v>1690</v>
      </c>
    </row>
    <row r="2644" ht="14.25" customHeight="1">
      <c r="A2644" s="96" t="s">
        <v>7823</v>
      </c>
      <c r="C2644" s="96" t="s">
        <v>7824</v>
      </c>
      <c r="D2644" s="96" t="s">
        <v>1355</v>
      </c>
      <c r="J2644" s="96" t="s">
        <v>1351</v>
      </c>
      <c r="L2644" s="96" t="s">
        <v>41</v>
      </c>
      <c r="M2644" s="96" t="s">
        <v>1351</v>
      </c>
      <c r="N2644" s="96" t="s">
        <v>1591</v>
      </c>
      <c r="O2644" s="96" t="s">
        <v>1614</v>
      </c>
      <c r="P2644" s="96" t="s">
        <v>1609</v>
      </c>
      <c r="Q2644" s="96" t="s">
        <v>1636</v>
      </c>
      <c r="R2644" s="96" t="s">
        <v>1591</v>
      </c>
    </row>
    <row r="2645" ht="14.25" customHeight="1">
      <c r="A2645" s="96" t="s">
        <v>7825</v>
      </c>
      <c r="B2645" s="96" t="s">
        <v>7826</v>
      </c>
      <c r="C2645" s="96" t="s">
        <v>7827</v>
      </c>
      <c r="D2645" s="96" t="s">
        <v>1350</v>
      </c>
      <c r="E2645" s="96" t="s">
        <v>2505</v>
      </c>
      <c r="F2645" s="96">
        <v>2035.0</v>
      </c>
      <c r="J2645" s="96" t="s">
        <v>1351</v>
      </c>
      <c r="L2645" s="96" t="s">
        <v>41</v>
      </c>
      <c r="M2645" s="96" t="s">
        <v>1351</v>
      </c>
      <c r="N2645" s="96" t="s">
        <v>1714</v>
      </c>
      <c r="O2645" s="96" t="s">
        <v>1578</v>
      </c>
      <c r="P2645" s="96" t="s">
        <v>1579</v>
      </c>
      <c r="Q2645" s="96" t="s">
        <v>2015</v>
      </c>
      <c r="R2645" s="96" t="s">
        <v>1666</v>
      </c>
      <c r="S2645" s="96" t="s">
        <v>7828</v>
      </c>
      <c r="T2645" s="96" t="s">
        <v>2507</v>
      </c>
      <c r="U2645" s="96" t="s">
        <v>1788</v>
      </c>
    </row>
    <row r="2646" ht="14.25" customHeight="1">
      <c r="A2646" s="96" t="s">
        <v>7829</v>
      </c>
      <c r="B2646" s="96" t="s">
        <v>7830</v>
      </c>
      <c r="C2646" s="96" t="s">
        <v>7831</v>
      </c>
      <c r="D2646" s="96" t="s">
        <v>1355</v>
      </c>
      <c r="J2646" s="96" t="s">
        <v>1351</v>
      </c>
      <c r="L2646" s="96" t="s">
        <v>41</v>
      </c>
      <c r="M2646" s="96" t="s">
        <v>1351</v>
      </c>
      <c r="N2646" s="96" t="s">
        <v>1666</v>
      </c>
      <c r="O2646" s="96" t="s">
        <v>1812</v>
      </c>
      <c r="P2646" s="96" t="s">
        <v>1609</v>
      </c>
      <c r="Q2646" s="96" t="s">
        <v>2015</v>
      </c>
      <c r="R2646" s="96" t="s">
        <v>1757</v>
      </c>
    </row>
    <row r="2647" ht="14.25" customHeight="1">
      <c r="A2647" s="96" t="s">
        <v>7832</v>
      </c>
      <c r="D2647" s="96" t="s">
        <v>1350</v>
      </c>
      <c r="E2647" s="96" t="s">
        <v>1561</v>
      </c>
      <c r="F2647" s="96">
        <v>2030.0</v>
      </c>
      <c r="J2647" s="96" t="s">
        <v>1147</v>
      </c>
      <c r="L2647" s="96" t="s">
        <v>1562</v>
      </c>
      <c r="M2647" s="96" t="s">
        <v>1147</v>
      </c>
      <c r="O2647" s="96" t="s">
        <v>1647</v>
      </c>
      <c r="P2647" s="96" t="s">
        <v>1564</v>
      </c>
      <c r="Q2647" s="96" t="s">
        <v>1800</v>
      </c>
      <c r="R2647" s="96" t="s">
        <v>1566</v>
      </c>
      <c r="S2647" s="96" t="s">
        <v>7833</v>
      </c>
      <c r="T2647" s="96" t="s">
        <v>1568</v>
      </c>
    </row>
    <row r="2648" ht="14.25" customHeight="1">
      <c r="A2648" s="96" t="s">
        <v>7834</v>
      </c>
      <c r="D2648" s="96" t="s">
        <v>1355</v>
      </c>
      <c r="J2648" s="96" t="s">
        <v>1351</v>
      </c>
      <c r="L2648" s="96" t="s">
        <v>41</v>
      </c>
      <c r="M2648" s="96" t="s">
        <v>1147</v>
      </c>
      <c r="O2648" s="96" t="s">
        <v>1791</v>
      </c>
      <c r="P2648" s="96" t="s">
        <v>1609</v>
      </c>
      <c r="Q2648" s="96" t="s">
        <v>2188</v>
      </c>
      <c r="R2648" s="96" t="s">
        <v>1586</v>
      </c>
    </row>
    <row r="2649" ht="14.25" customHeight="1">
      <c r="A2649" s="96" t="s">
        <v>7835</v>
      </c>
      <c r="D2649" s="96" t="s">
        <v>1355</v>
      </c>
      <c r="J2649" s="96" t="s">
        <v>1147</v>
      </c>
      <c r="L2649" s="96" t="s">
        <v>41</v>
      </c>
      <c r="M2649" s="96" t="s">
        <v>1147</v>
      </c>
      <c r="O2649" s="96" t="s">
        <v>1578</v>
      </c>
      <c r="P2649" s="96" t="s">
        <v>1579</v>
      </c>
      <c r="Q2649" s="96" t="s">
        <v>1590</v>
      </c>
      <c r="R2649" s="96" t="s">
        <v>1623</v>
      </c>
    </row>
    <row r="2650" ht="14.25" customHeight="1">
      <c r="A2650" s="96" t="s">
        <v>7836</v>
      </c>
      <c r="D2650" s="96" t="s">
        <v>1372</v>
      </c>
      <c r="J2650" s="96" t="s">
        <v>1147</v>
      </c>
      <c r="L2650" s="96" t="s">
        <v>41</v>
      </c>
      <c r="M2650" s="96" t="s">
        <v>1147</v>
      </c>
      <c r="O2650" s="96" t="s">
        <v>1584</v>
      </c>
      <c r="P2650" s="96" t="s">
        <v>1564</v>
      </c>
      <c r="Q2650" s="96" t="s">
        <v>1585</v>
      </c>
      <c r="R2650" s="96" t="s">
        <v>2873</v>
      </c>
      <c r="U2650" s="96" t="s">
        <v>1701</v>
      </c>
    </row>
    <row r="2651" ht="14.25" customHeight="1">
      <c r="A2651" s="96" t="s">
        <v>7837</v>
      </c>
      <c r="D2651" s="96" t="s">
        <v>1350</v>
      </c>
      <c r="E2651" s="96" t="s">
        <v>1561</v>
      </c>
      <c r="F2651" s="96">
        <v>2030.0</v>
      </c>
      <c r="G2651" s="96" t="s">
        <v>1350</v>
      </c>
      <c r="H2651" s="96" t="s">
        <v>1561</v>
      </c>
      <c r="I2651" s="96">
        <v>2030.0</v>
      </c>
      <c r="J2651" s="96" t="s">
        <v>1351</v>
      </c>
      <c r="K2651" s="96">
        <v>2030.0</v>
      </c>
      <c r="L2651" s="96" t="s">
        <v>1562</v>
      </c>
      <c r="M2651" s="96" t="s">
        <v>1147</v>
      </c>
      <c r="O2651" s="96" t="s">
        <v>1563</v>
      </c>
      <c r="P2651" s="96" t="s">
        <v>1564</v>
      </c>
      <c r="Q2651" s="96" t="s">
        <v>1655</v>
      </c>
      <c r="R2651" s="96" t="s">
        <v>1644</v>
      </c>
      <c r="S2651" s="96" t="s">
        <v>7838</v>
      </c>
      <c r="T2651" s="96" t="s">
        <v>1568</v>
      </c>
    </row>
    <row r="2652" ht="14.25" customHeight="1">
      <c r="A2652" s="96" t="s">
        <v>7839</v>
      </c>
      <c r="D2652" s="96" t="s">
        <v>1350</v>
      </c>
      <c r="E2652" s="96" t="s">
        <v>1561</v>
      </c>
      <c r="F2652" s="96">
        <v>2030.0</v>
      </c>
      <c r="J2652" s="96" t="s">
        <v>1147</v>
      </c>
      <c r="L2652" s="96" t="s">
        <v>1562</v>
      </c>
      <c r="M2652" s="96" t="s">
        <v>1147</v>
      </c>
      <c r="O2652" s="96" t="s">
        <v>1741</v>
      </c>
      <c r="P2652" s="96" t="s">
        <v>1564</v>
      </c>
      <c r="Q2652" s="96" t="s">
        <v>1590</v>
      </c>
      <c r="R2652" s="96" t="s">
        <v>1586</v>
      </c>
      <c r="S2652" s="96" t="s">
        <v>7840</v>
      </c>
      <c r="T2652" s="96" t="s">
        <v>1568</v>
      </c>
    </row>
    <row r="2653" ht="14.25" customHeight="1">
      <c r="A2653" s="96" t="s">
        <v>7841</v>
      </c>
      <c r="D2653" s="96" t="s">
        <v>1350</v>
      </c>
      <c r="E2653" s="96" t="s">
        <v>1561</v>
      </c>
      <c r="F2653" s="96">
        <v>2030.0</v>
      </c>
      <c r="J2653" s="96" t="s">
        <v>1147</v>
      </c>
      <c r="L2653" s="96" t="s">
        <v>1562</v>
      </c>
      <c r="M2653" s="96" t="s">
        <v>1147</v>
      </c>
      <c r="O2653" s="96" t="s">
        <v>1584</v>
      </c>
      <c r="P2653" s="96" t="s">
        <v>1564</v>
      </c>
      <c r="Q2653" s="96" t="s">
        <v>1639</v>
      </c>
      <c r="R2653" s="96" t="s">
        <v>1586</v>
      </c>
      <c r="S2653" s="96" t="s">
        <v>7842</v>
      </c>
      <c r="T2653" s="96" t="s">
        <v>1568</v>
      </c>
    </row>
    <row r="2654" ht="14.25" customHeight="1">
      <c r="A2654" s="96" t="s">
        <v>7843</v>
      </c>
      <c r="D2654" s="96" t="s">
        <v>1350</v>
      </c>
      <c r="E2654" s="96" t="s">
        <v>1561</v>
      </c>
      <c r="F2654" s="96">
        <v>2030.0</v>
      </c>
      <c r="J2654" s="96" t="s">
        <v>1147</v>
      </c>
      <c r="L2654" s="96" t="s">
        <v>1562</v>
      </c>
      <c r="M2654" s="96" t="s">
        <v>1147</v>
      </c>
      <c r="O2654" s="96" t="s">
        <v>1563</v>
      </c>
      <c r="P2654" s="96" t="s">
        <v>1564</v>
      </c>
      <c r="Q2654" s="96" t="s">
        <v>2015</v>
      </c>
      <c r="R2654" s="96" t="s">
        <v>1581</v>
      </c>
      <c r="S2654" s="96" t="s">
        <v>7844</v>
      </c>
      <c r="T2654" s="96" t="s">
        <v>1568</v>
      </c>
    </row>
    <row r="2655" ht="14.25" customHeight="1">
      <c r="A2655" s="96" t="s">
        <v>7845</v>
      </c>
      <c r="B2655" s="96" t="s">
        <v>7846</v>
      </c>
      <c r="D2655" s="96" t="s">
        <v>1350</v>
      </c>
      <c r="E2655" s="96" t="s">
        <v>1570</v>
      </c>
      <c r="F2655" s="96">
        <v>2030.0</v>
      </c>
      <c r="J2655" s="96" t="s">
        <v>1147</v>
      </c>
      <c r="L2655" s="96" t="s">
        <v>41</v>
      </c>
      <c r="M2655" s="96" t="s">
        <v>1147</v>
      </c>
      <c r="O2655" s="96" t="s">
        <v>1857</v>
      </c>
      <c r="P2655" s="96" t="s">
        <v>1609</v>
      </c>
      <c r="Q2655" s="96" t="s">
        <v>2047</v>
      </c>
      <c r="R2655" s="96" t="s">
        <v>1712</v>
      </c>
      <c r="S2655" s="96" t="s">
        <v>7847</v>
      </c>
      <c r="T2655" s="96" t="s">
        <v>1576</v>
      </c>
    </row>
    <row r="2656" ht="14.25" customHeight="1">
      <c r="A2656" s="96" t="s">
        <v>7848</v>
      </c>
      <c r="B2656" s="96" t="s">
        <v>7849</v>
      </c>
      <c r="D2656" s="96" t="s">
        <v>1350</v>
      </c>
      <c r="E2656" s="96" t="s">
        <v>1570</v>
      </c>
      <c r="F2656" s="96">
        <v>2027.0</v>
      </c>
      <c r="J2656" s="96" t="s">
        <v>1147</v>
      </c>
      <c r="L2656" s="96" t="s">
        <v>41</v>
      </c>
      <c r="M2656" s="96" t="s">
        <v>1147</v>
      </c>
      <c r="O2656" s="96" t="s">
        <v>1857</v>
      </c>
      <c r="P2656" s="96" t="s">
        <v>1609</v>
      </c>
      <c r="Q2656" s="96" t="s">
        <v>1636</v>
      </c>
      <c r="R2656" s="96" t="s">
        <v>1615</v>
      </c>
      <c r="S2656" s="96" t="s">
        <v>7850</v>
      </c>
      <c r="T2656" s="96" t="s">
        <v>1576</v>
      </c>
    </row>
    <row r="2657" ht="14.25" customHeight="1">
      <c r="A2657" s="96" t="s">
        <v>7851</v>
      </c>
      <c r="D2657" s="96" t="s">
        <v>1350</v>
      </c>
      <c r="E2657" s="96" t="s">
        <v>1561</v>
      </c>
      <c r="F2657" s="96">
        <v>2030.0</v>
      </c>
      <c r="G2657" s="96" t="s">
        <v>1350</v>
      </c>
      <c r="H2657" s="96" t="s">
        <v>1561</v>
      </c>
      <c r="I2657" s="96">
        <v>2050.0</v>
      </c>
      <c r="J2657" s="96" t="s">
        <v>1351</v>
      </c>
      <c r="K2657" s="96">
        <v>2050.0</v>
      </c>
      <c r="L2657" s="96" t="s">
        <v>1562</v>
      </c>
      <c r="M2657" s="96" t="s">
        <v>1351</v>
      </c>
      <c r="N2657" s="96" t="s">
        <v>1623</v>
      </c>
      <c r="O2657" s="96" t="s">
        <v>1857</v>
      </c>
      <c r="P2657" s="96" t="s">
        <v>1609</v>
      </c>
      <c r="Q2657" s="96" t="s">
        <v>2223</v>
      </c>
      <c r="R2657" s="96" t="s">
        <v>1623</v>
      </c>
      <c r="S2657" s="96" t="s">
        <v>7852</v>
      </c>
    </row>
    <row r="2658" ht="14.25" customHeight="1">
      <c r="A2658" s="96" t="s">
        <v>7853</v>
      </c>
      <c r="B2658" s="96" t="s">
        <v>7854</v>
      </c>
      <c r="C2658" s="96" t="s">
        <v>7855</v>
      </c>
      <c r="D2658" s="96" t="s">
        <v>1350</v>
      </c>
      <c r="E2658" s="96" t="s">
        <v>1570</v>
      </c>
      <c r="F2658" s="96">
        <v>2030.0</v>
      </c>
      <c r="J2658" s="96" t="s">
        <v>1147</v>
      </c>
      <c r="L2658" s="96" t="s">
        <v>41</v>
      </c>
      <c r="M2658" s="96" t="s">
        <v>1147</v>
      </c>
      <c r="O2658" s="96" t="s">
        <v>1857</v>
      </c>
      <c r="P2658" s="96" t="s">
        <v>1609</v>
      </c>
      <c r="Q2658" s="96" t="s">
        <v>1636</v>
      </c>
      <c r="R2658" s="96" t="s">
        <v>1623</v>
      </c>
      <c r="S2658" s="96" t="s">
        <v>7856</v>
      </c>
      <c r="T2658" s="96" t="s">
        <v>1576</v>
      </c>
    </row>
    <row r="2659" ht="14.25" customHeight="1">
      <c r="A2659" s="96" t="s">
        <v>7857</v>
      </c>
      <c r="B2659" s="96" t="s">
        <v>7858</v>
      </c>
      <c r="D2659" s="96" t="s">
        <v>1350</v>
      </c>
      <c r="E2659" s="96" t="s">
        <v>1570</v>
      </c>
      <c r="F2659" s="96">
        <v>2030.0</v>
      </c>
      <c r="J2659" s="96" t="s">
        <v>1147</v>
      </c>
      <c r="L2659" s="96" t="s">
        <v>41</v>
      </c>
      <c r="M2659" s="96" t="s">
        <v>1147</v>
      </c>
      <c r="O2659" s="96" t="s">
        <v>1857</v>
      </c>
      <c r="P2659" s="96" t="s">
        <v>1609</v>
      </c>
      <c r="Q2659" s="96" t="s">
        <v>2047</v>
      </c>
      <c r="R2659" s="96" t="s">
        <v>1644</v>
      </c>
      <c r="S2659" s="96" t="s">
        <v>7859</v>
      </c>
      <c r="T2659" s="96" t="s">
        <v>1576</v>
      </c>
    </row>
    <row r="2660" ht="14.25" customHeight="1">
      <c r="A2660" s="96" t="s">
        <v>7860</v>
      </c>
      <c r="B2660" s="96" t="s">
        <v>7861</v>
      </c>
      <c r="D2660" s="96" t="s">
        <v>1350</v>
      </c>
      <c r="E2660" s="96" t="s">
        <v>1570</v>
      </c>
      <c r="F2660" s="96">
        <v>2027.0</v>
      </c>
      <c r="J2660" s="96" t="s">
        <v>1147</v>
      </c>
      <c r="L2660" s="96" t="s">
        <v>41</v>
      </c>
      <c r="M2660" s="96" t="s">
        <v>1147</v>
      </c>
      <c r="O2660" s="96" t="s">
        <v>1857</v>
      </c>
      <c r="P2660" s="96" t="s">
        <v>1609</v>
      </c>
      <c r="Q2660" s="96" t="s">
        <v>1675</v>
      </c>
      <c r="R2660" s="96" t="s">
        <v>1623</v>
      </c>
      <c r="S2660" s="96" t="s">
        <v>7862</v>
      </c>
      <c r="T2660" s="96" t="s">
        <v>1576</v>
      </c>
    </row>
    <row r="2661" ht="14.25" customHeight="1">
      <c r="A2661" s="96" t="s">
        <v>7863</v>
      </c>
      <c r="C2661" s="96" t="s">
        <v>7864</v>
      </c>
      <c r="D2661" s="96" t="s">
        <v>1350</v>
      </c>
      <c r="E2661" s="96" t="s">
        <v>1561</v>
      </c>
      <c r="F2661" s="96">
        <v>2027.0</v>
      </c>
      <c r="J2661" s="96" t="s">
        <v>1351</v>
      </c>
      <c r="L2661" s="96" t="s">
        <v>1629</v>
      </c>
      <c r="M2661" s="96" t="s">
        <v>1147</v>
      </c>
      <c r="O2661" s="96" t="s">
        <v>1664</v>
      </c>
      <c r="P2661" s="96" t="s">
        <v>1564</v>
      </c>
      <c r="Q2661" s="96" t="s">
        <v>1630</v>
      </c>
      <c r="R2661" s="96" t="s">
        <v>1699</v>
      </c>
      <c r="S2661" s="96" t="s">
        <v>7865</v>
      </c>
      <c r="T2661" s="96" t="s">
        <v>1568</v>
      </c>
    </row>
    <row r="2662" ht="14.25" customHeight="1">
      <c r="A2662" s="96" t="s">
        <v>7866</v>
      </c>
      <c r="D2662" s="96" t="s">
        <v>1350</v>
      </c>
      <c r="E2662" s="96" t="s">
        <v>1561</v>
      </c>
      <c r="F2662" s="96">
        <v>2030.0</v>
      </c>
      <c r="J2662" s="96" t="s">
        <v>1147</v>
      </c>
      <c r="L2662" s="96" t="s">
        <v>1562</v>
      </c>
      <c r="M2662" s="96" t="s">
        <v>1147</v>
      </c>
      <c r="O2662" s="96" t="s">
        <v>1584</v>
      </c>
      <c r="P2662" s="96" t="s">
        <v>1564</v>
      </c>
      <c r="Q2662" s="96" t="s">
        <v>2223</v>
      </c>
      <c r="R2662" s="96" t="s">
        <v>1619</v>
      </c>
      <c r="S2662" s="96" t="s">
        <v>7867</v>
      </c>
      <c r="T2662" s="96" t="s">
        <v>1568</v>
      </c>
    </row>
    <row r="2663" ht="14.25" customHeight="1">
      <c r="A2663" s="96" t="s">
        <v>7868</v>
      </c>
      <c r="C2663" s="96" t="s">
        <v>7869</v>
      </c>
      <c r="D2663" s="96" t="s">
        <v>1350</v>
      </c>
      <c r="E2663" s="96" t="s">
        <v>1561</v>
      </c>
      <c r="F2663" s="96">
        <v>2030.0</v>
      </c>
      <c r="J2663" s="96" t="s">
        <v>1147</v>
      </c>
      <c r="L2663" s="96" t="s">
        <v>1562</v>
      </c>
      <c r="M2663" s="96" t="s">
        <v>1351</v>
      </c>
      <c r="N2663" s="96" t="s">
        <v>1846</v>
      </c>
      <c r="O2663" s="96" t="s">
        <v>1829</v>
      </c>
      <c r="P2663" s="96" t="s">
        <v>1564</v>
      </c>
      <c r="Q2663" s="96" t="s">
        <v>2188</v>
      </c>
      <c r="R2663" s="96" t="s">
        <v>1846</v>
      </c>
      <c r="S2663" s="96" t="s">
        <v>7870</v>
      </c>
      <c r="T2663" s="96" t="s">
        <v>1568</v>
      </c>
    </row>
    <row r="2664" ht="14.25" customHeight="1">
      <c r="A2664" s="96" t="s">
        <v>7871</v>
      </c>
      <c r="D2664" s="96" t="s">
        <v>1350</v>
      </c>
      <c r="E2664" s="96" t="s">
        <v>1561</v>
      </c>
      <c r="F2664" s="96">
        <v>2030.0</v>
      </c>
      <c r="J2664" s="96" t="s">
        <v>1147</v>
      </c>
      <c r="L2664" s="96" t="s">
        <v>1562</v>
      </c>
      <c r="M2664" s="96" t="s">
        <v>1147</v>
      </c>
      <c r="O2664" s="96" t="s">
        <v>1578</v>
      </c>
      <c r="P2664" s="96" t="s">
        <v>1579</v>
      </c>
      <c r="Q2664" s="96" t="s">
        <v>1580</v>
      </c>
      <c r="R2664" s="96" t="s">
        <v>1673</v>
      </c>
      <c r="S2664" s="96" t="s">
        <v>7872</v>
      </c>
      <c r="T2664" s="96" t="s">
        <v>1568</v>
      </c>
    </row>
    <row r="2665" ht="14.25" customHeight="1">
      <c r="A2665" s="96" t="s">
        <v>7873</v>
      </c>
      <c r="D2665" s="96" t="s">
        <v>1355</v>
      </c>
      <c r="J2665" s="96" t="s">
        <v>1351</v>
      </c>
      <c r="L2665" s="96" t="s">
        <v>41</v>
      </c>
      <c r="M2665" s="96" t="s">
        <v>1147</v>
      </c>
      <c r="O2665" s="96" t="s">
        <v>1703</v>
      </c>
      <c r="P2665" s="96" t="s">
        <v>1564</v>
      </c>
      <c r="Q2665" s="96" t="s">
        <v>1756</v>
      </c>
      <c r="R2665" s="96" t="s">
        <v>1586</v>
      </c>
    </row>
    <row r="2666" ht="14.25" customHeight="1">
      <c r="A2666" s="96" t="s">
        <v>7874</v>
      </c>
      <c r="D2666" s="96" t="s">
        <v>1350</v>
      </c>
      <c r="E2666" s="96" t="s">
        <v>1561</v>
      </c>
      <c r="F2666" s="96">
        <v>2030.0</v>
      </c>
      <c r="J2666" s="96" t="s">
        <v>1147</v>
      </c>
      <c r="L2666" s="96" t="s">
        <v>1562</v>
      </c>
      <c r="M2666" s="96" t="s">
        <v>1147</v>
      </c>
      <c r="O2666" s="96" t="s">
        <v>1584</v>
      </c>
      <c r="P2666" s="96" t="s">
        <v>1564</v>
      </c>
      <c r="Q2666" s="96" t="s">
        <v>1580</v>
      </c>
      <c r="R2666" s="96" t="s">
        <v>1699</v>
      </c>
      <c r="S2666" s="96" t="s">
        <v>7875</v>
      </c>
      <c r="T2666" s="96" t="s">
        <v>1568</v>
      </c>
    </row>
    <row r="2667" ht="14.25" customHeight="1">
      <c r="A2667" s="96" t="s">
        <v>7876</v>
      </c>
      <c r="B2667" s="96" t="s">
        <v>278</v>
      </c>
      <c r="C2667" s="96" t="s">
        <v>7877</v>
      </c>
      <c r="D2667" s="96" t="s">
        <v>1350</v>
      </c>
      <c r="E2667" s="96" t="s">
        <v>1561</v>
      </c>
      <c r="F2667" s="96" t="s">
        <v>2176</v>
      </c>
      <c r="J2667" s="96" t="s">
        <v>1147</v>
      </c>
      <c r="L2667" s="96" t="s">
        <v>41</v>
      </c>
      <c r="M2667" s="96" t="s">
        <v>1147</v>
      </c>
      <c r="O2667" s="96" t="s">
        <v>1584</v>
      </c>
      <c r="P2667" s="96" t="s">
        <v>1564</v>
      </c>
      <c r="Q2667" s="96" t="s">
        <v>1580</v>
      </c>
      <c r="R2667" s="96" t="s">
        <v>1676</v>
      </c>
      <c r="S2667" s="96" t="s">
        <v>7878</v>
      </c>
      <c r="T2667" s="96" t="s">
        <v>1568</v>
      </c>
    </row>
    <row r="2668" ht="14.25" customHeight="1">
      <c r="A2668" s="96" t="s">
        <v>7879</v>
      </c>
      <c r="B2668" s="96" t="s">
        <v>7880</v>
      </c>
      <c r="C2668" s="96" t="s">
        <v>7881</v>
      </c>
      <c r="D2668" s="96" t="s">
        <v>1372</v>
      </c>
      <c r="J2668" s="96" t="s">
        <v>1351</v>
      </c>
      <c r="L2668" s="96" t="s">
        <v>41</v>
      </c>
      <c r="M2668" s="96" t="s">
        <v>1351</v>
      </c>
      <c r="N2668" s="96" t="s">
        <v>1666</v>
      </c>
      <c r="O2668" s="96" t="s">
        <v>1584</v>
      </c>
      <c r="P2668" s="96" t="s">
        <v>1564</v>
      </c>
      <c r="Q2668" s="96" t="s">
        <v>1862</v>
      </c>
      <c r="R2668" s="96" t="s">
        <v>1666</v>
      </c>
    </row>
    <row r="2669" ht="14.25" customHeight="1">
      <c r="A2669" s="96" t="s">
        <v>7882</v>
      </c>
      <c r="B2669" s="96" t="s">
        <v>7883</v>
      </c>
      <c r="C2669" s="96" t="s">
        <v>7884</v>
      </c>
      <c r="D2669" s="96" t="s">
        <v>1355</v>
      </c>
      <c r="J2669" s="96" t="s">
        <v>1351</v>
      </c>
      <c r="L2669" s="96" t="s">
        <v>41</v>
      </c>
      <c r="M2669" s="96" t="s">
        <v>1351</v>
      </c>
      <c r="N2669" s="96" t="s">
        <v>1841</v>
      </c>
      <c r="O2669" s="96" t="s">
        <v>1893</v>
      </c>
      <c r="P2669" s="96" t="s">
        <v>1603</v>
      </c>
      <c r="Q2669" s="96" t="s">
        <v>1886</v>
      </c>
      <c r="R2669" s="96" t="s">
        <v>1841</v>
      </c>
    </row>
    <row r="2670" ht="14.25" customHeight="1">
      <c r="A2670" s="96" t="s">
        <v>7885</v>
      </c>
      <c r="D2670" s="96" t="s">
        <v>1355</v>
      </c>
      <c r="J2670" s="96" t="s">
        <v>1351</v>
      </c>
      <c r="L2670" s="96" t="s">
        <v>41</v>
      </c>
      <c r="M2670" s="96" t="s">
        <v>1351</v>
      </c>
      <c r="N2670" s="96" t="s">
        <v>1805</v>
      </c>
      <c r="O2670" s="96" t="s">
        <v>1578</v>
      </c>
      <c r="P2670" s="96" t="s">
        <v>1579</v>
      </c>
      <c r="Q2670" s="96" t="s">
        <v>1610</v>
      </c>
      <c r="R2670" s="96" t="s">
        <v>1805</v>
      </c>
    </row>
    <row r="2671" ht="14.25" customHeight="1">
      <c r="A2671" s="96" t="s">
        <v>7886</v>
      </c>
      <c r="D2671" s="96" t="s">
        <v>1350</v>
      </c>
      <c r="E2671" s="96" t="s">
        <v>1561</v>
      </c>
      <c r="F2671" s="96">
        <v>2030.0</v>
      </c>
      <c r="G2671" s="96" t="s">
        <v>1350</v>
      </c>
      <c r="H2671" s="96" t="s">
        <v>1561</v>
      </c>
      <c r="I2671" s="96">
        <v>2050.0</v>
      </c>
      <c r="J2671" s="96" t="s">
        <v>1351</v>
      </c>
      <c r="K2671" s="96">
        <v>2050.0</v>
      </c>
      <c r="L2671" s="96" t="s">
        <v>41</v>
      </c>
      <c r="M2671" s="96" t="s">
        <v>1351</v>
      </c>
      <c r="N2671" s="96" t="s">
        <v>1841</v>
      </c>
      <c r="O2671" s="96" t="s">
        <v>1845</v>
      </c>
      <c r="P2671" s="96" t="s">
        <v>1564</v>
      </c>
      <c r="Q2671" s="96" t="s">
        <v>2158</v>
      </c>
      <c r="R2671" s="96" t="s">
        <v>1648</v>
      </c>
      <c r="S2671" s="96" t="s">
        <v>7887</v>
      </c>
      <c r="T2671" s="96" t="s">
        <v>1568</v>
      </c>
    </row>
    <row r="2672" ht="14.25" customHeight="1">
      <c r="A2672" s="96" t="s">
        <v>7888</v>
      </c>
      <c r="B2672" s="96" t="s">
        <v>7889</v>
      </c>
      <c r="C2672" s="96" t="s">
        <v>7890</v>
      </c>
      <c r="D2672" s="96" t="s">
        <v>1355</v>
      </c>
      <c r="J2672" s="96" t="s">
        <v>1351</v>
      </c>
      <c r="L2672" s="96" t="s">
        <v>41</v>
      </c>
      <c r="M2672" s="96" t="s">
        <v>1147</v>
      </c>
      <c r="O2672" s="96" t="s">
        <v>1672</v>
      </c>
      <c r="P2672" s="96" t="s">
        <v>1564</v>
      </c>
      <c r="Q2672" s="96" t="s">
        <v>1665</v>
      </c>
      <c r="R2672" s="96" t="s">
        <v>1623</v>
      </c>
    </row>
    <row r="2673" ht="14.25" customHeight="1">
      <c r="A2673" s="96" t="s">
        <v>7891</v>
      </c>
      <c r="B2673" s="96" t="s">
        <v>7892</v>
      </c>
      <c r="D2673" s="96" t="s">
        <v>1350</v>
      </c>
      <c r="E2673" s="96" t="s">
        <v>1561</v>
      </c>
      <c r="F2673" s="96">
        <v>2024.0</v>
      </c>
      <c r="J2673" s="96" t="s">
        <v>1147</v>
      </c>
      <c r="L2673" s="96" t="s">
        <v>41</v>
      </c>
      <c r="M2673" s="96" t="s">
        <v>1147</v>
      </c>
      <c r="O2673" s="96" t="s">
        <v>4713</v>
      </c>
      <c r="P2673" s="96" t="s">
        <v>1609</v>
      </c>
      <c r="Q2673" s="96" t="s">
        <v>2015</v>
      </c>
      <c r="R2673" s="96" t="s">
        <v>1746</v>
      </c>
      <c r="S2673" s="96" t="s">
        <v>7893</v>
      </c>
      <c r="T2673" s="96" t="s">
        <v>1568</v>
      </c>
    </row>
    <row r="2674" ht="14.25" customHeight="1">
      <c r="A2674" s="96" t="s">
        <v>7894</v>
      </c>
      <c r="D2674" s="96" t="s">
        <v>1350</v>
      </c>
      <c r="E2674" s="96" t="s">
        <v>1561</v>
      </c>
      <c r="F2674" s="96">
        <v>2030.0</v>
      </c>
      <c r="J2674" s="96" t="s">
        <v>1147</v>
      </c>
      <c r="L2674" s="96" t="s">
        <v>1562</v>
      </c>
      <c r="M2674" s="96" t="s">
        <v>1147</v>
      </c>
      <c r="O2674" s="96" t="s">
        <v>1791</v>
      </c>
      <c r="P2674" s="96" t="s">
        <v>1609</v>
      </c>
      <c r="Q2674" s="96" t="s">
        <v>1652</v>
      </c>
      <c r="R2674" s="96" t="s">
        <v>1586</v>
      </c>
      <c r="S2674" s="96" t="s">
        <v>7895</v>
      </c>
      <c r="T2674" s="96" t="s">
        <v>1568</v>
      </c>
    </row>
    <row r="2675" ht="14.25" customHeight="1">
      <c r="A2675" s="96" t="s">
        <v>7896</v>
      </c>
      <c r="B2675" s="96" t="s">
        <v>7897</v>
      </c>
      <c r="D2675" s="96" t="s">
        <v>1355</v>
      </c>
      <c r="J2675" s="96" t="s">
        <v>1147</v>
      </c>
      <c r="L2675" s="96" t="s">
        <v>41</v>
      </c>
      <c r="M2675" s="96" t="s">
        <v>1147</v>
      </c>
      <c r="O2675" s="96" t="s">
        <v>1717</v>
      </c>
      <c r="P2675" s="96" t="s">
        <v>1609</v>
      </c>
      <c r="Q2675" s="96" t="s">
        <v>1585</v>
      </c>
      <c r="R2675" s="96" t="s">
        <v>1637</v>
      </c>
    </row>
    <row r="2676" ht="14.25" customHeight="1">
      <c r="A2676" s="96" t="s">
        <v>7898</v>
      </c>
      <c r="B2676" s="96" t="s">
        <v>7899</v>
      </c>
      <c r="C2676" s="96" t="s">
        <v>7900</v>
      </c>
      <c r="D2676" s="96" t="s">
        <v>1350</v>
      </c>
      <c r="E2676" s="96" t="s">
        <v>1561</v>
      </c>
      <c r="F2676" s="96">
        <v>2030.0</v>
      </c>
      <c r="G2676" s="96" t="s">
        <v>1350</v>
      </c>
      <c r="H2676" s="96" t="s">
        <v>1561</v>
      </c>
      <c r="I2676" s="96">
        <v>2045.0</v>
      </c>
      <c r="J2676" s="96" t="s">
        <v>1351</v>
      </c>
      <c r="K2676" s="96">
        <v>2045.0</v>
      </c>
      <c r="L2676" s="96" t="s">
        <v>41</v>
      </c>
      <c r="M2676" s="96" t="s">
        <v>1351</v>
      </c>
      <c r="N2676" s="96" t="s">
        <v>1673</v>
      </c>
      <c r="O2676" s="96" t="s">
        <v>1703</v>
      </c>
      <c r="P2676" s="96" t="s">
        <v>1564</v>
      </c>
      <c r="Q2676" s="96" t="s">
        <v>2015</v>
      </c>
      <c r="R2676" s="96" t="s">
        <v>1673</v>
      </c>
      <c r="S2676" s="96" t="s">
        <v>7901</v>
      </c>
      <c r="T2676" s="96" t="s">
        <v>1568</v>
      </c>
    </row>
    <row r="2677" ht="14.25" customHeight="1">
      <c r="A2677" s="96" t="s">
        <v>7902</v>
      </c>
      <c r="D2677" s="96" t="s">
        <v>1355</v>
      </c>
      <c r="J2677" s="96" t="s">
        <v>1351</v>
      </c>
      <c r="L2677" s="96" t="s">
        <v>41</v>
      </c>
      <c r="M2677" s="96" t="s">
        <v>1147</v>
      </c>
      <c r="O2677" s="96" t="s">
        <v>2314</v>
      </c>
      <c r="P2677" s="96" t="s">
        <v>1609</v>
      </c>
      <c r="Q2677" s="96" t="s">
        <v>1675</v>
      </c>
      <c r="R2677" s="96" t="s">
        <v>1566</v>
      </c>
    </row>
    <row r="2678" ht="14.25" customHeight="1">
      <c r="A2678" s="96" t="s">
        <v>7903</v>
      </c>
      <c r="D2678" s="96" t="s">
        <v>1355</v>
      </c>
      <c r="J2678" s="96" t="s">
        <v>1147</v>
      </c>
      <c r="L2678" s="96" t="s">
        <v>41</v>
      </c>
      <c r="M2678" s="96" t="s">
        <v>1147</v>
      </c>
      <c r="O2678" s="96" t="s">
        <v>1578</v>
      </c>
      <c r="P2678" s="96" t="s">
        <v>1579</v>
      </c>
      <c r="Q2678" s="96" t="s">
        <v>1830</v>
      </c>
      <c r="R2678" s="96" t="s">
        <v>1699</v>
      </c>
    </row>
    <row r="2679" ht="14.25" customHeight="1">
      <c r="A2679" s="96" t="s">
        <v>7904</v>
      </c>
      <c r="B2679" s="96" t="s">
        <v>7905</v>
      </c>
      <c r="C2679" s="96" t="s">
        <v>7906</v>
      </c>
      <c r="D2679" s="96" t="s">
        <v>1355</v>
      </c>
      <c r="J2679" s="96" t="s">
        <v>1147</v>
      </c>
      <c r="L2679" s="96" t="s">
        <v>41</v>
      </c>
      <c r="M2679" s="96" t="s">
        <v>1147</v>
      </c>
      <c r="O2679" s="96" t="s">
        <v>1614</v>
      </c>
      <c r="P2679" s="96" t="s">
        <v>1609</v>
      </c>
      <c r="Q2679" s="96" t="s">
        <v>1636</v>
      </c>
      <c r="R2679" s="96" t="s">
        <v>1597</v>
      </c>
      <c r="T2679" s="96" t="s">
        <v>1616</v>
      </c>
    </row>
    <row r="2680" ht="14.25" customHeight="1">
      <c r="A2680" s="96" t="s">
        <v>7907</v>
      </c>
      <c r="B2680" s="96" t="s">
        <v>7908</v>
      </c>
      <c r="C2680" s="96" t="s">
        <v>7909</v>
      </c>
      <c r="D2680" s="96" t="s">
        <v>1355</v>
      </c>
      <c r="J2680" s="96" t="s">
        <v>1351</v>
      </c>
      <c r="L2680" s="96" t="s">
        <v>41</v>
      </c>
      <c r="M2680" s="96" t="s">
        <v>1351</v>
      </c>
      <c r="N2680" s="96" t="s">
        <v>1673</v>
      </c>
      <c r="O2680" s="96" t="s">
        <v>1578</v>
      </c>
      <c r="P2680" s="96" t="s">
        <v>1579</v>
      </c>
      <c r="Q2680" s="96" t="s">
        <v>1675</v>
      </c>
      <c r="R2680" s="96" t="s">
        <v>1673</v>
      </c>
    </row>
    <row r="2681" ht="14.25" customHeight="1">
      <c r="A2681" s="96" t="s">
        <v>7910</v>
      </c>
      <c r="C2681" s="96" t="s">
        <v>7911</v>
      </c>
      <c r="D2681" s="96" t="s">
        <v>1355</v>
      </c>
      <c r="J2681" s="96" t="s">
        <v>1351</v>
      </c>
      <c r="L2681" s="96" t="s">
        <v>41</v>
      </c>
      <c r="M2681" s="96" t="s">
        <v>1147</v>
      </c>
      <c r="O2681" s="96" t="s">
        <v>1584</v>
      </c>
      <c r="P2681" s="96" t="s">
        <v>1564</v>
      </c>
      <c r="Q2681" s="96" t="s">
        <v>1580</v>
      </c>
      <c r="R2681" s="96" t="s">
        <v>1648</v>
      </c>
    </row>
    <row r="2682" ht="14.25" customHeight="1">
      <c r="A2682" s="96" t="s">
        <v>7912</v>
      </c>
      <c r="D2682" s="96" t="s">
        <v>1355</v>
      </c>
      <c r="J2682" s="96" t="s">
        <v>1351</v>
      </c>
      <c r="L2682" s="96" t="s">
        <v>41</v>
      </c>
      <c r="M2682" s="96" t="s">
        <v>1147</v>
      </c>
      <c r="O2682" s="96" t="s">
        <v>1584</v>
      </c>
      <c r="P2682" s="96" t="s">
        <v>1564</v>
      </c>
      <c r="Q2682" s="96" t="s">
        <v>1756</v>
      </c>
      <c r="R2682" s="96" t="s">
        <v>1793</v>
      </c>
      <c r="T2682" s="96" t="s">
        <v>1616</v>
      </c>
    </row>
    <row r="2683" ht="14.25" customHeight="1">
      <c r="A2683" s="96" t="s">
        <v>7913</v>
      </c>
      <c r="C2683" s="96" t="s">
        <v>7914</v>
      </c>
      <c r="D2683" s="96" t="s">
        <v>1355</v>
      </c>
      <c r="J2683" s="96" t="s">
        <v>1351</v>
      </c>
      <c r="L2683" s="96" t="s">
        <v>41</v>
      </c>
      <c r="M2683" s="96" t="s">
        <v>1351</v>
      </c>
      <c r="N2683" s="96" t="s">
        <v>1656</v>
      </c>
      <c r="O2683" s="96" t="s">
        <v>1703</v>
      </c>
      <c r="P2683" s="96" t="s">
        <v>1564</v>
      </c>
      <c r="Q2683" s="96" t="s">
        <v>2223</v>
      </c>
      <c r="R2683" s="96" t="s">
        <v>1656</v>
      </c>
    </row>
    <row r="2684" ht="14.25" customHeight="1">
      <c r="A2684" s="96" t="s">
        <v>7915</v>
      </c>
      <c r="B2684" s="96" t="s">
        <v>7916</v>
      </c>
      <c r="D2684" s="96" t="s">
        <v>1355</v>
      </c>
      <c r="J2684" s="96" t="s">
        <v>1351</v>
      </c>
      <c r="L2684" s="96" t="s">
        <v>41</v>
      </c>
      <c r="M2684" s="96" t="s">
        <v>1147</v>
      </c>
      <c r="O2684" s="96" t="s">
        <v>1703</v>
      </c>
      <c r="P2684" s="96" t="s">
        <v>1564</v>
      </c>
      <c r="Q2684" s="96" t="s">
        <v>1698</v>
      </c>
      <c r="R2684" s="96" t="s">
        <v>1637</v>
      </c>
    </row>
    <row r="2685" ht="14.25" customHeight="1">
      <c r="A2685" s="96" t="s">
        <v>7917</v>
      </c>
      <c r="D2685" s="96" t="s">
        <v>1350</v>
      </c>
      <c r="E2685" s="96" t="s">
        <v>1561</v>
      </c>
      <c r="F2685" s="96">
        <v>2030.0</v>
      </c>
      <c r="G2685" s="96" t="s">
        <v>1350</v>
      </c>
      <c r="H2685" s="96" t="s">
        <v>1561</v>
      </c>
      <c r="I2685" s="96">
        <v>2050.0</v>
      </c>
      <c r="J2685" s="96" t="s">
        <v>1351</v>
      </c>
      <c r="K2685" s="96">
        <v>2050.0</v>
      </c>
      <c r="L2685" s="96" t="s">
        <v>1562</v>
      </c>
      <c r="M2685" s="96" t="s">
        <v>1351</v>
      </c>
      <c r="O2685" s="96" t="s">
        <v>1584</v>
      </c>
      <c r="P2685" s="96" t="s">
        <v>1564</v>
      </c>
      <c r="Q2685" s="96" t="s">
        <v>1639</v>
      </c>
      <c r="R2685" s="96" t="s">
        <v>1656</v>
      </c>
      <c r="S2685" s="96" t="s">
        <v>7918</v>
      </c>
      <c r="T2685" s="96" t="s">
        <v>1568</v>
      </c>
    </row>
    <row r="2686" ht="14.25" customHeight="1">
      <c r="A2686" s="96" t="s">
        <v>7919</v>
      </c>
      <c r="C2686" s="96" t="s">
        <v>7920</v>
      </c>
      <c r="D2686" s="96" t="s">
        <v>1355</v>
      </c>
      <c r="J2686" s="96" t="s">
        <v>1351</v>
      </c>
      <c r="L2686" s="96" t="s">
        <v>41</v>
      </c>
      <c r="M2686" s="96" t="s">
        <v>1351</v>
      </c>
      <c r="N2686" s="96" t="s">
        <v>1707</v>
      </c>
      <c r="O2686" s="96" t="s">
        <v>1741</v>
      </c>
      <c r="P2686" s="96" t="s">
        <v>1564</v>
      </c>
      <c r="Q2686" s="96" t="s">
        <v>1585</v>
      </c>
      <c r="R2686" s="96" t="s">
        <v>1707</v>
      </c>
    </row>
    <row r="2687" ht="14.25" customHeight="1">
      <c r="A2687" s="96" t="s">
        <v>7921</v>
      </c>
      <c r="D2687" s="96" t="s">
        <v>1350</v>
      </c>
      <c r="E2687" s="96" t="s">
        <v>1570</v>
      </c>
      <c r="F2687" s="96">
        <v>2030.0</v>
      </c>
      <c r="J2687" s="96" t="s">
        <v>1147</v>
      </c>
      <c r="L2687" s="96" t="s">
        <v>41</v>
      </c>
      <c r="M2687" s="96" t="s">
        <v>1147</v>
      </c>
      <c r="O2687" s="96" t="s">
        <v>1584</v>
      </c>
      <c r="P2687" s="96" t="s">
        <v>1564</v>
      </c>
      <c r="Q2687" s="96" t="s">
        <v>1679</v>
      </c>
      <c r="R2687" s="96" t="s">
        <v>1697</v>
      </c>
      <c r="S2687" s="96" t="s">
        <v>7922</v>
      </c>
      <c r="T2687" s="96" t="s">
        <v>1576</v>
      </c>
    </row>
    <row r="2688" ht="14.25" customHeight="1">
      <c r="A2688" s="96" t="s">
        <v>7923</v>
      </c>
      <c r="D2688" s="96" t="s">
        <v>1372</v>
      </c>
      <c r="J2688" s="96" t="s">
        <v>1147</v>
      </c>
      <c r="L2688" s="96" t="s">
        <v>41</v>
      </c>
      <c r="M2688" s="96" t="s">
        <v>1147</v>
      </c>
      <c r="O2688" s="96" t="s">
        <v>1578</v>
      </c>
      <c r="P2688" s="96" t="s">
        <v>1579</v>
      </c>
      <c r="Q2688" s="96" t="s">
        <v>1652</v>
      </c>
      <c r="R2688" s="96" t="s">
        <v>1903</v>
      </c>
    </row>
    <row r="2689" ht="14.25" customHeight="1">
      <c r="A2689" s="96" t="s">
        <v>7924</v>
      </c>
      <c r="C2689" s="96" t="s">
        <v>7925</v>
      </c>
      <c r="D2689" s="96" t="s">
        <v>1350</v>
      </c>
      <c r="E2689" s="96" t="s">
        <v>1570</v>
      </c>
      <c r="F2689" s="96">
        <v>2030.0</v>
      </c>
      <c r="J2689" s="96" t="s">
        <v>1147</v>
      </c>
      <c r="L2689" s="96" t="s">
        <v>1562</v>
      </c>
      <c r="M2689" s="96" t="s">
        <v>1147</v>
      </c>
      <c r="O2689" s="96" t="s">
        <v>1845</v>
      </c>
      <c r="P2689" s="96" t="s">
        <v>1564</v>
      </c>
      <c r="Q2689" s="96" t="s">
        <v>2188</v>
      </c>
      <c r="R2689" s="96" t="s">
        <v>1707</v>
      </c>
      <c r="S2689" s="96" t="s">
        <v>7926</v>
      </c>
      <c r="T2689" s="96" t="s">
        <v>1576</v>
      </c>
    </row>
    <row r="2690" ht="14.25" customHeight="1">
      <c r="A2690" s="96" t="s">
        <v>7927</v>
      </c>
      <c r="C2690" s="96" t="s">
        <v>7928</v>
      </c>
      <c r="D2690" s="96" t="s">
        <v>1355</v>
      </c>
      <c r="J2690" s="96" t="s">
        <v>1351</v>
      </c>
      <c r="L2690" s="96" t="s">
        <v>41</v>
      </c>
      <c r="M2690" s="96" t="s">
        <v>1147</v>
      </c>
      <c r="O2690" s="96" t="s">
        <v>1614</v>
      </c>
      <c r="P2690" s="96" t="s">
        <v>1609</v>
      </c>
      <c r="Q2690" s="96" t="s">
        <v>1610</v>
      </c>
      <c r="R2690" s="96" t="s">
        <v>1712</v>
      </c>
    </row>
    <row r="2691" ht="14.25" customHeight="1">
      <c r="A2691" s="96" t="s">
        <v>7929</v>
      </c>
      <c r="D2691" s="96" t="s">
        <v>1355</v>
      </c>
      <c r="J2691" s="96" t="s">
        <v>1147</v>
      </c>
      <c r="L2691" s="96" t="s">
        <v>41</v>
      </c>
      <c r="M2691" s="96" t="s">
        <v>1147</v>
      </c>
      <c r="O2691" s="96" t="s">
        <v>1578</v>
      </c>
      <c r="P2691" s="96" t="s">
        <v>1579</v>
      </c>
      <c r="Q2691" s="96" t="s">
        <v>1580</v>
      </c>
      <c r="R2691" s="96" t="s">
        <v>1581</v>
      </c>
    </row>
    <row r="2692" ht="14.25" customHeight="1">
      <c r="A2692" s="96" t="s">
        <v>7930</v>
      </c>
      <c r="C2692" s="96" t="s">
        <v>7931</v>
      </c>
      <c r="D2692" s="96" t="s">
        <v>1350</v>
      </c>
      <c r="E2692" s="96" t="s">
        <v>1561</v>
      </c>
      <c r="F2692" s="96">
        <v>2030.0</v>
      </c>
      <c r="J2692" s="96" t="s">
        <v>1147</v>
      </c>
      <c r="L2692" s="96" t="s">
        <v>1562</v>
      </c>
      <c r="M2692" s="96" t="s">
        <v>1147</v>
      </c>
      <c r="O2692" s="96" t="s">
        <v>1672</v>
      </c>
      <c r="P2692" s="96" t="s">
        <v>1564</v>
      </c>
      <c r="Q2692" s="96" t="s">
        <v>1948</v>
      </c>
      <c r="R2692" s="96" t="s">
        <v>1882</v>
      </c>
      <c r="S2692" s="96" t="s">
        <v>7932</v>
      </c>
      <c r="T2692" s="96" t="s">
        <v>1568</v>
      </c>
    </row>
    <row r="2693" ht="14.25" customHeight="1">
      <c r="A2693" s="96" t="s">
        <v>7933</v>
      </c>
      <c r="D2693" s="96" t="s">
        <v>1355</v>
      </c>
      <c r="J2693" s="96" t="s">
        <v>1351</v>
      </c>
      <c r="L2693" s="96" t="s">
        <v>41</v>
      </c>
      <c r="M2693" s="96" t="s">
        <v>1147</v>
      </c>
      <c r="O2693" s="96" t="s">
        <v>1584</v>
      </c>
      <c r="P2693" s="96" t="s">
        <v>1564</v>
      </c>
      <c r="Q2693" s="96" t="s">
        <v>1580</v>
      </c>
      <c r="R2693" s="96" t="s">
        <v>1644</v>
      </c>
    </row>
    <row r="2694" ht="14.25" customHeight="1">
      <c r="A2694" s="96" t="s">
        <v>7934</v>
      </c>
      <c r="D2694" s="96" t="s">
        <v>1350</v>
      </c>
      <c r="E2694" s="96" t="s">
        <v>1561</v>
      </c>
      <c r="F2694" s="96" t="s">
        <v>7935</v>
      </c>
      <c r="G2694" s="96" t="s">
        <v>1350</v>
      </c>
      <c r="H2694" s="96" t="s">
        <v>1561</v>
      </c>
      <c r="I2694" s="96">
        <v>2050.0</v>
      </c>
      <c r="J2694" s="96" t="s">
        <v>1351</v>
      </c>
      <c r="K2694" s="96">
        <v>2050.0</v>
      </c>
      <c r="L2694" s="96" t="s">
        <v>41</v>
      </c>
      <c r="M2694" s="96" t="s">
        <v>1351</v>
      </c>
      <c r="N2694" s="96" t="s">
        <v>1863</v>
      </c>
      <c r="O2694" s="96" t="s">
        <v>1797</v>
      </c>
      <c r="P2694" s="96" t="s">
        <v>1564</v>
      </c>
      <c r="Q2694" s="96" t="s">
        <v>1593</v>
      </c>
      <c r="R2694" s="96" t="s">
        <v>1648</v>
      </c>
      <c r="S2694" s="96" t="s">
        <v>7936</v>
      </c>
      <c r="T2694" s="96" t="s">
        <v>1568</v>
      </c>
    </row>
    <row r="2695" ht="14.25" customHeight="1">
      <c r="A2695" s="96" t="s">
        <v>7937</v>
      </c>
      <c r="D2695" s="96" t="s">
        <v>1350</v>
      </c>
      <c r="E2695" s="96" t="s">
        <v>1570</v>
      </c>
      <c r="F2695" s="96">
        <v>2030.0</v>
      </c>
      <c r="J2695" s="96" t="s">
        <v>1147</v>
      </c>
      <c r="L2695" s="96" t="s">
        <v>41</v>
      </c>
      <c r="M2695" s="96" t="s">
        <v>1147</v>
      </c>
      <c r="O2695" s="96" t="s">
        <v>1845</v>
      </c>
      <c r="P2695" s="96" t="s">
        <v>1564</v>
      </c>
      <c r="Q2695" s="96" t="s">
        <v>1948</v>
      </c>
      <c r="R2695" s="96" t="s">
        <v>1787</v>
      </c>
      <c r="S2695" s="96" t="s">
        <v>7938</v>
      </c>
      <c r="T2695" s="96" t="s">
        <v>1576</v>
      </c>
    </row>
    <row r="2696" ht="14.25" customHeight="1">
      <c r="A2696" s="96" t="s">
        <v>7939</v>
      </c>
      <c r="C2696" s="96" t="s">
        <v>7940</v>
      </c>
      <c r="D2696" s="96" t="s">
        <v>1350</v>
      </c>
      <c r="E2696" s="96" t="s">
        <v>1561</v>
      </c>
      <c r="F2696" s="96" t="s">
        <v>1628</v>
      </c>
      <c r="J2696" s="96" t="s">
        <v>1351</v>
      </c>
      <c r="L2696" s="96" t="s">
        <v>41</v>
      </c>
      <c r="M2696" s="96" t="s">
        <v>1351</v>
      </c>
      <c r="N2696" s="96" t="s">
        <v>1666</v>
      </c>
      <c r="O2696" s="96" t="s">
        <v>2792</v>
      </c>
      <c r="P2696" s="96" t="s">
        <v>1609</v>
      </c>
      <c r="Q2696" s="96" t="s">
        <v>1652</v>
      </c>
      <c r="R2696" s="96" t="s">
        <v>1699</v>
      </c>
      <c r="S2696" s="96" t="s">
        <v>7941</v>
      </c>
      <c r="T2696" s="96" t="s">
        <v>1568</v>
      </c>
    </row>
    <row r="2697" ht="14.25" customHeight="1">
      <c r="A2697" s="96" t="s">
        <v>7942</v>
      </c>
      <c r="B2697" s="96" t="s">
        <v>7943</v>
      </c>
      <c r="C2697" s="96" t="s">
        <v>7944</v>
      </c>
      <c r="D2697" s="96" t="s">
        <v>1355</v>
      </c>
      <c r="J2697" s="96" t="s">
        <v>1351</v>
      </c>
      <c r="L2697" s="96" t="s">
        <v>41</v>
      </c>
      <c r="M2697" s="96" t="s">
        <v>1351</v>
      </c>
      <c r="N2697" s="96" t="s">
        <v>1673</v>
      </c>
      <c r="O2697" s="96" t="s">
        <v>1584</v>
      </c>
      <c r="P2697" s="96" t="s">
        <v>1564</v>
      </c>
      <c r="Q2697" s="96" t="s">
        <v>1820</v>
      </c>
      <c r="R2697" s="96" t="s">
        <v>1673</v>
      </c>
    </row>
    <row r="2698" ht="14.25" customHeight="1">
      <c r="A2698" s="96" t="s">
        <v>7945</v>
      </c>
      <c r="C2698" s="96" t="s">
        <v>7946</v>
      </c>
      <c r="D2698" s="96" t="s">
        <v>1350</v>
      </c>
      <c r="E2698" s="96" t="s">
        <v>1561</v>
      </c>
      <c r="F2698" s="96" t="s">
        <v>1628</v>
      </c>
      <c r="J2698" s="96" t="s">
        <v>1351</v>
      </c>
      <c r="L2698" s="96" t="s">
        <v>41</v>
      </c>
      <c r="M2698" s="96" t="s">
        <v>1351</v>
      </c>
      <c r="N2698" s="96" t="s">
        <v>1926</v>
      </c>
      <c r="O2698" s="96" t="s">
        <v>2792</v>
      </c>
      <c r="P2698" s="96" t="s">
        <v>1609</v>
      </c>
      <c r="Q2698" s="96" t="s">
        <v>1652</v>
      </c>
      <c r="R2698" s="96" t="s">
        <v>1712</v>
      </c>
      <c r="S2698" s="96" t="s">
        <v>7947</v>
      </c>
      <c r="T2698" s="96" t="s">
        <v>1568</v>
      </c>
    </row>
    <row r="2699" ht="14.25" customHeight="1">
      <c r="A2699" s="96" t="s">
        <v>7948</v>
      </c>
      <c r="B2699" s="96" t="s">
        <v>7949</v>
      </c>
      <c r="D2699" s="96" t="s">
        <v>1355</v>
      </c>
      <c r="J2699" s="96" t="s">
        <v>1147</v>
      </c>
      <c r="L2699" s="96" t="s">
        <v>41</v>
      </c>
      <c r="M2699" s="96" t="s">
        <v>1147</v>
      </c>
      <c r="O2699" s="96" t="s">
        <v>4713</v>
      </c>
      <c r="P2699" s="96" t="s">
        <v>1609</v>
      </c>
      <c r="Q2699" s="96" t="s">
        <v>1652</v>
      </c>
      <c r="R2699" s="96" t="s">
        <v>1586</v>
      </c>
    </row>
    <row r="2700" ht="14.25" customHeight="1">
      <c r="A2700" s="96" t="s">
        <v>7950</v>
      </c>
      <c r="C2700" s="96" t="s">
        <v>7951</v>
      </c>
      <c r="D2700" s="96" t="s">
        <v>1350</v>
      </c>
      <c r="E2700" s="96" t="s">
        <v>1561</v>
      </c>
      <c r="F2700" s="96" t="s">
        <v>5933</v>
      </c>
      <c r="J2700" s="96" t="s">
        <v>1147</v>
      </c>
      <c r="L2700" s="96" t="s">
        <v>41</v>
      </c>
      <c r="M2700" s="96" t="s">
        <v>1147</v>
      </c>
      <c r="O2700" s="96" t="s">
        <v>1893</v>
      </c>
      <c r="P2700" s="96" t="s">
        <v>1603</v>
      </c>
      <c r="Q2700" s="96" t="s">
        <v>1652</v>
      </c>
      <c r="R2700" s="96" t="s">
        <v>1676</v>
      </c>
      <c r="S2700" s="96" t="s">
        <v>7952</v>
      </c>
      <c r="T2700" s="96" t="s">
        <v>1568</v>
      </c>
    </row>
    <row r="2701" ht="14.25" customHeight="1">
      <c r="A2701" s="96" t="s">
        <v>7953</v>
      </c>
      <c r="D2701" s="96" t="s">
        <v>1372</v>
      </c>
      <c r="J2701" s="96" t="s">
        <v>1351</v>
      </c>
      <c r="L2701" s="96" t="s">
        <v>41</v>
      </c>
      <c r="M2701" s="96" t="s">
        <v>1351</v>
      </c>
      <c r="N2701" s="96" t="s">
        <v>1666</v>
      </c>
      <c r="O2701" s="96" t="s">
        <v>2792</v>
      </c>
      <c r="P2701" s="96" t="s">
        <v>1609</v>
      </c>
      <c r="Q2701" s="96" t="s">
        <v>1652</v>
      </c>
      <c r="R2701" s="96" t="s">
        <v>1757</v>
      </c>
    </row>
    <row r="2702" ht="14.25" customHeight="1">
      <c r="A2702" s="96" t="s">
        <v>7954</v>
      </c>
      <c r="D2702" s="96" t="s">
        <v>1350</v>
      </c>
      <c r="E2702" s="96" t="s">
        <v>1561</v>
      </c>
      <c r="F2702" s="96" t="s">
        <v>1628</v>
      </c>
      <c r="J2702" s="96" t="s">
        <v>1147</v>
      </c>
      <c r="L2702" s="96" t="s">
        <v>41</v>
      </c>
      <c r="M2702" s="96" t="s">
        <v>1147</v>
      </c>
      <c r="O2702" s="96" t="s">
        <v>2423</v>
      </c>
      <c r="P2702" s="96" t="s">
        <v>1609</v>
      </c>
      <c r="Q2702" s="96" t="s">
        <v>1652</v>
      </c>
      <c r="R2702" s="96" t="s">
        <v>1591</v>
      </c>
      <c r="S2702" s="96" t="s">
        <v>7955</v>
      </c>
      <c r="T2702" s="96" t="s">
        <v>1568</v>
      </c>
    </row>
    <row r="2703" ht="14.25" customHeight="1">
      <c r="A2703" s="96" t="s">
        <v>7956</v>
      </c>
      <c r="D2703" s="96" t="s">
        <v>1350</v>
      </c>
      <c r="E2703" s="96" t="s">
        <v>1561</v>
      </c>
      <c r="F2703" s="96" t="s">
        <v>1628</v>
      </c>
      <c r="J2703" s="96" t="s">
        <v>1351</v>
      </c>
      <c r="L2703" s="96" t="s">
        <v>41</v>
      </c>
      <c r="M2703" s="96" t="s">
        <v>1351</v>
      </c>
      <c r="N2703" s="96" t="s">
        <v>2023</v>
      </c>
      <c r="O2703" s="96" t="s">
        <v>1893</v>
      </c>
      <c r="P2703" s="96" t="s">
        <v>1603</v>
      </c>
      <c r="Q2703" s="96" t="s">
        <v>1652</v>
      </c>
      <c r="R2703" s="96" t="s">
        <v>1615</v>
      </c>
      <c r="S2703" s="96" t="s">
        <v>7957</v>
      </c>
      <c r="T2703" s="96" t="s">
        <v>1568</v>
      </c>
    </row>
    <row r="2704" ht="14.25" customHeight="1">
      <c r="A2704" s="96" t="s">
        <v>7958</v>
      </c>
      <c r="D2704" s="96" t="s">
        <v>1372</v>
      </c>
      <c r="J2704" s="96" t="s">
        <v>1351</v>
      </c>
      <c r="L2704" s="96" t="s">
        <v>41</v>
      </c>
      <c r="M2704" s="96" t="s">
        <v>1351</v>
      </c>
      <c r="N2704" s="96" t="s">
        <v>1666</v>
      </c>
      <c r="O2704" s="96" t="s">
        <v>2792</v>
      </c>
      <c r="P2704" s="96" t="s">
        <v>1609</v>
      </c>
      <c r="Q2704" s="96" t="s">
        <v>1652</v>
      </c>
      <c r="R2704" s="96" t="s">
        <v>1757</v>
      </c>
    </row>
    <row r="2705" ht="14.25" customHeight="1">
      <c r="A2705" s="96" t="s">
        <v>7959</v>
      </c>
      <c r="B2705" s="96" t="s">
        <v>7960</v>
      </c>
      <c r="C2705" s="96" t="s">
        <v>7961</v>
      </c>
      <c r="D2705" s="96" t="s">
        <v>1372</v>
      </c>
      <c r="J2705" s="96" t="s">
        <v>1147</v>
      </c>
      <c r="L2705" s="96" t="s">
        <v>41</v>
      </c>
      <c r="M2705" s="96" t="s">
        <v>1147</v>
      </c>
      <c r="N2705" s="96" t="s">
        <v>1757</v>
      </c>
      <c r="O2705" s="96" t="s">
        <v>2792</v>
      </c>
      <c r="P2705" s="96" t="s">
        <v>1609</v>
      </c>
      <c r="Q2705" s="96" t="s">
        <v>1652</v>
      </c>
      <c r="R2705" s="96" t="s">
        <v>1757</v>
      </c>
    </row>
    <row r="2706" ht="14.25" customHeight="1">
      <c r="A2706" s="96" t="s">
        <v>7962</v>
      </c>
      <c r="D2706" s="96" t="s">
        <v>1350</v>
      </c>
      <c r="E2706" s="96" t="s">
        <v>1561</v>
      </c>
      <c r="F2706" s="96" t="s">
        <v>1628</v>
      </c>
      <c r="J2706" s="96" t="s">
        <v>1351</v>
      </c>
      <c r="L2706" s="96" t="s">
        <v>41</v>
      </c>
      <c r="M2706" s="96" t="s">
        <v>1351</v>
      </c>
      <c r="N2706" s="96" t="s">
        <v>1673</v>
      </c>
      <c r="O2706" s="96" t="s">
        <v>1584</v>
      </c>
      <c r="P2706" s="96" t="s">
        <v>1564</v>
      </c>
      <c r="Q2706" s="96" t="s">
        <v>1652</v>
      </c>
      <c r="R2706" s="96" t="s">
        <v>1676</v>
      </c>
      <c r="S2706" s="96" t="s">
        <v>7963</v>
      </c>
      <c r="T2706" s="96" t="s">
        <v>1568</v>
      </c>
    </row>
    <row r="2707" ht="14.25" customHeight="1">
      <c r="A2707" s="96" t="s">
        <v>7964</v>
      </c>
      <c r="C2707" s="96" t="s">
        <v>7965</v>
      </c>
      <c r="D2707" s="96" t="s">
        <v>1350</v>
      </c>
      <c r="E2707" s="96" t="s">
        <v>1561</v>
      </c>
      <c r="F2707" s="96">
        <v>2030.0</v>
      </c>
      <c r="G2707" s="96" t="s">
        <v>1350</v>
      </c>
      <c r="H2707" s="96" t="s">
        <v>1561</v>
      </c>
      <c r="I2707" s="96">
        <v>2040.0</v>
      </c>
      <c r="J2707" s="96" t="s">
        <v>1351</v>
      </c>
      <c r="K2707" s="96">
        <v>2030.0</v>
      </c>
      <c r="L2707" s="96" t="s">
        <v>41</v>
      </c>
      <c r="M2707" s="96" t="s">
        <v>1351</v>
      </c>
      <c r="N2707" s="96" t="s">
        <v>1903</v>
      </c>
      <c r="O2707" s="96" t="s">
        <v>1584</v>
      </c>
      <c r="P2707" s="96" t="s">
        <v>1564</v>
      </c>
      <c r="Q2707" s="96" t="s">
        <v>1580</v>
      </c>
      <c r="R2707" s="96" t="s">
        <v>1581</v>
      </c>
      <c r="S2707" s="96" t="s">
        <v>7966</v>
      </c>
      <c r="T2707" s="96" t="s">
        <v>1568</v>
      </c>
    </row>
    <row r="2708" ht="14.25" customHeight="1">
      <c r="A2708" s="96" t="s">
        <v>7967</v>
      </c>
      <c r="C2708" s="96" t="s">
        <v>7968</v>
      </c>
      <c r="D2708" s="96" t="s">
        <v>1350</v>
      </c>
      <c r="E2708" s="96" t="s">
        <v>1561</v>
      </c>
      <c r="F2708" s="96">
        <v>2030.0</v>
      </c>
      <c r="J2708" s="96" t="s">
        <v>1147</v>
      </c>
      <c r="L2708" s="96" t="s">
        <v>1562</v>
      </c>
      <c r="M2708" s="96" t="s">
        <v>1147</v>
      </c>
      <c r="O2708" s="96" t="s">
        <v>1584</v>
      </c>
      <c r="P2708" s="96" t="s">
        <v>1564</v>
      </c>
      <c r="Q2708" s="96" t="s">
        <v>1820</v>
      </c>
      <c r="R2708" s="96" t="s">
        <v>1882</v>
      </c>
      <c r="S2708" s="96" t="s">
        <v>7969</v>
      </c>
      <c r="T2708" s="96" t="s">
        <v>1568</v>
      </c>
    </row>
    <row r="2709" ht="14.25" customHeight="1">
      <c r="A2709" s="96" t="s">
        <v>7970</v>
      </c>
      <c r="D2709" s="96" t="s">
        <v>1350</v>
      </c>
      <c r="E2709" s="96" t="s">
        <v>1561</v>
      </c>
      <c r="F2709" s="96">
        <v>2030.0</v>
      </c>
      <c r="J2709" s="96" t="s">
        <v>1147</v>
      </c>
      <c r="L2709" s="96" t="s">
        <v>1562</v>
      </c>
      <c r="M2709" s="96" t="s">
        <v>1147</v>
      </c>
      <c r="O2709" s="96" t="s">
        <v>1563</v>
      </c>
      <c r="P2709" s="96" t="s">
        <v>1564</v>
      </c>
      <c r="Q2709" s="96" t="s">
        <v>1585</v>
      </c>
      <c r="R2709" s="96" t="s">
        <v>1648</v>
      </c>
      <c r="S2709" s="96" t="s">
        <v>7971</v>
      </c>
      <c r="T2709" s="96" t="s">
        <v>1568</v>
      </c>
    </row>
    <row r="2710" ht="14.25" customHeight="1">
      <c r="A2710" s="96" t="s">
        <v>7972</v>
      </c>
      <c r="D2710" s="96" t="s">
        <v>1350</v>
      </c>
      <c r="E2710" s="96" t="s">
        <v>1561</v>
      </c>
      <c r="F2710" s="96">
        <v>2030.0</v>
      </c>
      <c r="J2710" s="96" t="s">
        <v>1147</v>
      </c>
      <c r="L2710" s="96" t="s">
        <v>1562</v>
      </c>
      <c r="M2710" s="96" t="s">
        <v>1147</v>
      </c>
      <c r="O2710" s="96" t="s">
        <v>1703</v>
      </c>
      <c r="P2710" s="96" t="s">
        <v>1564</v>
      </c>
      <c r="Q2710" s="96" t="s">
        <v>1580</v>
      </c>
      <c r="R2710" s="96" t="s">
        <v>1648</v>
      </c>
      <c r="S2710" s="96" t="s">
        <v>7973</v>
      </c>
      <c r="T2710" s="96" t="s">
        <v>1568</v>
      </c>
    </row>
    <row r="2711" ht="14.25" customHeight="1">
      <c r="A2711" s="96" t="s">
        <v>7974</v>
      </c>
      <c r="D2711" s="96" t="s">
        <v>1350</v>
      </c>
      <c r="E2711" s="96" t="s">
        <v>1561</v>
      </c>
      <c r="F2711" s="96">
        <v>2030.0</v>
      </c>
      <c r="J2711" s="96" t="s">
        <v>1147</v>
      </c>
      <c r="L2711" s="96" t="s">
        <v>41</v>
      </c>
      <c r="M2711" s="96" t="s">
        <v>1147</v>
      </c>
      <c r="O2711" s="96" t="s">
        <v>1845</v>
      </c>
      <c r="P2711" s="96" t="s">
        <v>1564</v>
      </c>
      <c r="Q2711" s="96" t="s">
        <v>1610</v>
      </c>
      <c r="R2711" s="96" t="s">
        <v>1699</v>
      </c>
      <c r="S2711" s="96" t="s">
        <v>7975</v>
      </c>
      <c r="T2711" s="96" t="s">
        <v>1568</v>
      </c>
      <c r="U2711" s="96" t="s">
        <v>1742</v>
      </c>
    </row>
    <row r="2712" ht="14.25" customHeight="1">
      <c r="A2712" s="96" t="s">
        <v>7976</v>
      </c>
      <c r="B2712" s="96" t="s">
        <v>7977</v>
      </c>
      <c r="C2712" s="96" t="s">
        <v>7978</v>
      </c>
      <c r="D2712" s="96" t="s">
        <v>1372</v>
      </c>
      <c r="J2712" s="96" t="s">
        <v>1147</v>
      </c>
      <c r="L2712" s="96" t="s">
        <v>41</v>
      </c>
      <c r="M2712" s="96" t="s">
        <v>1147</v>
      </c>
      <c r="N2712" s="96" t="s">
        <v>2023</v>
      </c>
      <c r="O2712" s="96" t="s">
        <v>1578</v>
      </c>
      <c r="P2712" s="96" t="s">
        <v>1579</v>
      </c>
      <c r="Q2712" s="96" t="s">
        <v>1886</v>
      </c>
      <c r="R2712" s="96" t="s">
        <v>2023</v>
      </c>
    </row>
    <row r="2713" ht="14.25" customHeight="1">
      <c r="A2713" s="96" t="s">
        <v>7979</v>
      </c>
      <c r="D2713" s="96" t="s">
        <v>1350</v>
      </c>
      <c r="E2713" s="96" t="s">
        <v>1561</v>
      </c>
      <c r="F2713" s="96">
        <v>2030.0</v>
      </c>
      <c r="J2713" s="96" t="s">
        <v>1147</v>
      </c>
      <c r="L2713" s="96" t="s">
        <v>1562</v>
      </c>
      <c r="M2713" s="96" t="s">
        <v>1147</v>
      </c>
      <c r="O2713" s="96" t="s">
        <v>1797</v>
      </c>
      <c r="P2713" s="96" t="s">
        <v>1564</v>
      </c>
      <c r="Q2713" s="96" t="s">
        <v>1675</v>
      </c>
      <c r="R2713" s="96" t="s">
        <v>1712</v>
      </c>
      <c r="S2713" s="96" t="s">
        <v>7980</v>
      </c>
      <c r="T2713" s="96" t="s">
        <v>1568</v>
      </c>
    </row>
    <row r="2714" ht="14.25" customHeight="1">
      <c r="A2714" s="96" t="s">
        <v>7981</v>
      </c>
      <c r="D2714" s="96" t="s">
        <v>1355</v>
      </c>
      <c r="J2714" s="96" t="s">
        <v>1351</v>
      </c>
      <c r="L2714" s="96" t="s">
        <v>41</v>
      </c>
      <c r="M2714" s="96" t="s">
        <v>1147</v>
      </c>
      <c r="O2714" s="96" t="s">
        <v>1584</v>
      </c>
      <c r="P2714" s="96" t="s">
        <v>1564</v>
      </c>
      <c r="Q2714" s="96" t="s">
        <v>1590</v>
      </c>
      <c r="R2714" s="96" t="s">
        <v>1644</v>
      </c>
    </row>
    <row r="2715" ht="14.25" customHeight="1">
      <c r="A2715" s="96" t="s">
        <v>7982</v>
      </c>
      <c r="B2715" s="96" t="s">
        <v>7983</v>
      </c>
      <c r="D2715" s="96" t="s">
        <v>1355</v>
      </c>
      <c r="J2715" s="96" t="s">
        <v>1351</v>
      </c>
      <c r="L2715" s="96" t="s">
        <v>41</v>
      </c>
      <c r="M2715" s="96" t="s">
        <v>1147</v>
      </c>
      <c r="O2715" s="96" t="s">
        <v>1845</v>
      </c>
      <c r="P2715" s="96" t="s">
        <v>1564</v>
      </c>
      <c r="Q2715" s="96" t="s">
        <v>2005</v>
      </c>
      <c r="R2715" s="96" t="s">
        <v>1566</v>
      </c>
    </row>
    <row r="2716" ht="14.25" customHeight="1">
      <c r="A2716" s="96" t="s">
        <v>7984</v>
      </c>
      <c r="D2716" s="96" t="s">
        <v>1355</v>
      </c>
      <c r="J2716" s="96" t="s">
        <v>1351</v>
      </c>
      <c r="L2716" s="96" t="s">
        <v>41</v>
      </c>
      <c r="M2716" s="96" t="s">
        <v>1147</v>
      </c>
      <c r="O2716" s="96" t="s">
        <v>1614</v>
      </c>
      <c r="P2716" s="96" t="s">
        <v>1609</v>
      </c>
      <c r="Q2716" s="96" t="s">
        <v>1590</v>
      </c>
      <c r="R2716" s="96" t="s">
        <v>1699</v>
      </c>
    </row>
    <row r="2717" ht="14.25" customHeight="1">
      <c r="A2717" s="96" t="s">
        <v>7985</v>
      </c>
      <c r="B2717" s="96" t="s">
        <v>7986</v>
      </c>
      <c r="C2717" s="96" t="s">
        <v>7987</v>
      </c>
      <c r="D2717" s="96" t="s">
        <v>1350</v>
      </c>
      <c r="E2717" s="96" t="s">
        <v>1570</v>
      </c>
      <c r="F2717" s="96">
        <v>2030.0</v>
      </c>
      <c r="J2717" s="96" t="s">
        <v>1147</v>
      </c>
      <c r="L2717" s="96" t="s">
        <v>41</v>
      </c>
      <c r="M2717" s="96" t="s">
        <v>1147</v>
      </c>
      <c r="O2717" s="96" t="s">
        <v>1578</v>
      </c>
      <c r="P2717" s="96" t="s">
        <v>1579</v>
      </c>
      <c r="Q2717" s="96" t="s">
        <v>1655</v>
      </c>
      <c r="R2717" s="96" t="s">
        <v>2098</v>
      </c>
      <c r="S2717" s="96" t="s">
        <v>7988</v>
      </c>
      <c r="T2717" s="96" t="s">
        <v>1576</v>
      </c>
    </row>
    <row r="2718" ht="14.25" customHeight="1">
      <c r="A2718" s="96" t="s">
        <v>7989</v>
      </c>
      <c r="C2718" s="96" t="s">
        <v>7990</v>
      </c>
      <c r="D2718" s="96" t="s">
        <v>1350</v>
      </c>
      <c r="E2718" s="96" t="s">
        <v>1561</v>
      </c>
      <c r="F2718" s="96" t="s">
        <v>2824</v>
      </c>
      <c r="J2718" s="96" t="s">
        <v>1147</v>
      </c>
      <c r="L2718" s="96" t="s">
        <v>41</v>
      </c>
      <c r="M2718" s="96" t="s">
        <v>1147</v>
      </c>
      <c r="O2718" s="96" t="s">
        <v>1584</v>
      </c>
      <c r="P2718" s="96" t="s">
        <v>1564</v>
      </c>
      <c r="Q2718" s="96" t="s">
        <v>1580</v>
      </c>
      <c r="R2718" s="96" t="s">
        <v>1656</v>
      </c>
      <c r="S2718" s="96" t="s">
        <v>7991</v>
      </c>
      <c r="T2718" s="96" t="s">
        <v>1568</v>
      </c>
    </row>
    <row r="2719" ht="14.25" customHeight="1">
      <c r="A2719" s="96" t="s">
        <v>7992</v>
      </c>
      <c r="D2719" s="96" t="s">
        <v>1350</v>
      </c>
      <c r="E2719" s="96" t="s">
        <v>1561</v>
      </c>
      <c r="F2719" s="96">
        <v>2030.0</v>
      </c>
      <c r="G2719" s="96" t="s">
        <v>1350</v>
      </c>
      <c r="H2719" s="96" t="s">
        <v>1561</v>
      </c>
      <c r="I2719" s="96">
        <v>2050.0</v>
      </c>
      <c r="J2719" s="96" t="s">
        <v>1351</v>
      </c>
      <c r="K2719" s="96">
        <v>2050.0</v>
      </c>
      <c r="L2719" s="96" t="s">
        <v>1562</v>
      </c>
      <c r="M2719" s="96" t="s">
        <v>1147</v>
      </c>
      <c r="O2719" s="96" t="s">
        <v>2963</v>
      </c>
      <c r="P2719" s="96" t="s">
        <v>1572</v>
      </c>
      <c r="Q2719" s="96" t="s">
        <v>1573</v>
      </c>
      <c r="R2719" s="96" t="s">
        <v>1586</v>
      </c>
      <c r="S2719" s="96" t="s">
        <v>7993</v>
      </c>
      <c r="T2719" s="96" t="s">
        <v>1568</v>
      </c>
    </row>
    <row r="2720" ht="14.25" customHeight="1">
      <c r="A2720" s="96" t="s">
        <v>7994</v>
      </c>
      <c r="D2720" s="96" t="s">
        <v>1350</v>
      </c>
      <c r="E2720" s="96" t="s">
        <v>1561</v>
      </c>
      <c r="F2720" s="96">
        <v>2030.0</v>
      </c>
      <c r="G2720" s="96" t="s">
        <v>1350</v>
      </c>
      <c r="H2720" s="96" t="s">
        <v>1561</v>
      </c>
      <c r="I2720" s="96">
        <v>2050.0</v>
      </c>
      <c r="J2720" s="96" t="s">
        <v>1351</v>
      </c>
      <c r="K2720" s="96">
        <v>2050.0</v>
      </c>
      <c r="L2720" s="96" t="s">
        <v>41</v>
      </c>
      <c r="M2720" s="96" t="s">
        <v>1351</v>
      </c>
      <c r="N2720" s="96" t="s">
        <v>2098</v>
      </c>
      <c r="O2720" s="96" t="s">
        <v>1682</v>
      </c>
      <c r="P2720" s="96" t="s">
        <v>1564</v>
      </c>
      <c r="Q2720" s="96" t="s">
        <v>1756</v>
      </c>
      <c r="R2720" s="96" t="s">
        <v>1644</v>
      </c>
      <c r="S2720" s="96" t="s">
        <v>7995</v>
      </c>
      <c r="T2720" s="96" t="s">
        <v>1568</v>
      </c>
    </row>
    <row r="2721" ht="14.25" customHeight="1">
      <c r="A2721" s="96" t="s">
        <v>7996</v>
      </c>
      <c r="D2721" s="96" t="s">
        <v>1350</v>
      </c>
      <c r="E2721" s="96" t="s">
        <v>1561</v>
      </c>
      <c r="F2721" s="96">
        <v>2030.0</v>
      </c>
      <c r="J2721" s="96" t="s">
        <v>1147</v>
      </c>
      <c r="L2721" s="96" t="s">
        <v>1562</v>
      </c>
      <c r="M2721" s="96" t="s">
        <v>1147</v>
      </c>
      <c r="O2721" s="96" t="s">
        <v>1647</v>
      </c>
      <c r="P2721" s="96" t="s">
        <v>1564</v>
      </c>
      <c r="Q2721" s="96" t="s">
        <v>1685</v>
      </c>
      <c r="R2721" s="96" t="s">
        <v>1676</v>
      </c>
      <c r="S2721" s="96" t="s">
        <v>7997</v>
      </c>
      <c r="T2721" s="96" t="s">
        <v>1568</v>
      </c>
    </row>
    <row r="2722" ht="14.25" customHeight="1">
      <c r="A2722" s="96" t="s">
        <v>7998</v>
      </c>
      <c r="D2722" s="96" t="s">
        <v>1350</v>
      </c>
      <c r="E2722" s="96" t="s">
        <v>1570</v>
      </c>
      <c r="F2722" s="96">
        <v>2030.0</v>
      </c>
      <c r="J2722" s="96" t="s">
        <v>1147</v>
      </c>
      <c r="L2722" s="96" t="s">
        <v>1562</v>
      </c>
      <c r="M2722" s="96" t="s">
        <v>1147</v>
      </c>
      <c r="O2722" s="96" t="s">
        <v>1845</v>
      </c>
      <c r="P2722" s="96" t="s">
        <v>1564</v>
      </c>
      <c r="Q2722" s="96" t="s">
        <v>2188</v>
      </c>
      <c r="R2722" s="96" t="s">
        <v>1690</v>
      </c>
      <c r="S2722" s="96" t="s">
        <v>7999</v>
      </c>
      <c r="T2722" s="96" t="s">
        <v>1576</v>
      </c>
    </row>
    <row r="2723" ht="14.25" customHeight="1">
      <c r="A2723" s="96" t="s">
        <v>8000</v>
      </c>
      <c r="C2723" s="96" t="s">
        <v>8001</v>
      </c>
      <c r="D2723" s="96" t="s">
        <v>1355</v>
      </c>
      <c r="J2723" s="96" t="s">
        <v>1147</v>
      </c>
      <c r="L2723" s="96" t="s">
        <v>41</v>
      </c>
      <c r="M2723" s="96" t="s">
        <v>1147</v>
      </c>
      <c r="O2723" s="96" t="s">
        <v>1845</v>
      </c>
      <c r="P2723" s="96" t="s">
        <v>1564</v>
      </c>
      <c r="Q2723" s="96" t="s">
        <v>1590</v>
      </c>
      <c r="R2723" s="96" t="s">
        <v>1707</v>
      </c>
    </row>
    <row r="2724" ht="14.25" customHeight="1">
      <c r="A2724" s="96" t="s">
        <v>8002</v>
      </c>
      <c r="D2724" s="96" t="s">
        <v>1350</v>
      </c>
      <c r="E2724" s="96" t="s">
        <v>1561</v>
      </c>
      <c r="F2724" s="96">
        <v>2030.0</v>
      </c>
      <c r="J2724" s="96" t="s">
        <v>1147</v>
      </c>
      <c r="L2724" s="96" t="s">
        <v>1562</v>
      </c>
      <c r="M2724" s="96" t="s">
        <v>1147</v>
      </c>
      <c r="O2724" s="96" t="s">
        <v>1563</v>
      </c>
      <c r="P2724" s="96" t="s">
        <v>1564</v>
      </c>
      <c r="Q2724" s="96" t="s">
        <v>1593</v>
      </c>
      <c r="R2724" s="96" t="s">
        <v>1690</v>
      </c>
      <c r="S2724" s="96" t="s">
        <v>8003</v>
      </c>
      <c r="T2724" s="96" t="s">
        <v>1568</v>
      </c>
    </row>
    <row r="2725" ht="14.25" customHeight="1">
      <c r="A2725" s="96" t="s">
        <v>8004</v>
      </c>
      <c r="D2725" s="96" t="s">
        <v>1350</v>
      </c>
      <c r="E2725" s="96" t="s">
        <v>1561</v>
      </c>
      <c r="F2725" s="96">
        <v>2030.0</v>
      </c>
      <c r="J2725" s="96" t="s">
        <v>1147</v>
      </c>
      <c r="L2725" s="96" t="s">
        <v>1562</v>
      </c>
      <c r="M2725" s="96" t="s">
        <v>1147</v>
      </c>
      <c r="N2725" s="96" t="s">
        <v>2023</v>
      </c>
      <c r="O2725" s="96" t="s">
        <v>1845</v>
      </c>
      <c r="P2725" s="96" t="s">
        <v>1564</v>
      </c>
      <c r="Q2725" s="96" t="s">
        <v>1590</v>
      </c>
      <c r="R2725" s="96" t="s">
        <v>2023</v>
      </c>
      <c r="S2725" s="96" t="s">
        <v>8005</v>
      </c>
      <c r="T2725" s="96" t="s">
        <v>1568</v>
      </c>
    </row>
    <row r="2726" ht="14.25" customHeight="1">
      <c r="A2726" s="96" t="s">
        <v>8006</v>
      </c>
      <c r="D2726" s="96" t="s">
        <v>1350</v>
      </c>
      <c r="E2726" s="96" t="s">
        <v>1561</v>
      </c>
      <c r="F2726" s="96">
        <v>2030.0</v>
      </c>
      <c r="J2726" s="96" t="s">
        <v>1147</v>
      </c>
      <c r="L2726" s="96" t="s">
        <v>1562</v>
      </c>
      <c r="M2726" s="96" t="s">
        <v>1147</v>
      </c>
      <c r="O2726" s="96" t="s">
        <v>1584</v>
      </c>
      <c r="P2726" s="96" t="s">
        <v>1564</v>
      </c>
      <c r="Q2726" s="96" t="s">
        <v>1590</v>
      </c>
      <c r="R2726" s="96" t="s">
        <v>1699</v>
      </c>
      <c r="S2726" s="96" t="s">
        <v>8007</v>
      </c>
      <c r="T2726" s="96" t="s">
        <v>1568</v>
      </c>
    </row>
    <row r="2727" ht="14.25" customHeight="1">
      <c r="A2727" s="96" t="s">
        <v>8008</v>
      </c>
      <c r="D2727" s="96" t="s">
        <v>1355</v>
      </c>
      <c r="J2727" s="96" t="s">
        <v>1351</v>
      </c>
      <c r="L2727" s="96" t="s">
        <v>41</v>
      </c>
      <c r="M2727" s="96" t="s">
        <v>1147</v>
      </c>
      <c r="O2727" s="96" t="s">
        <v>1563</v>
      </c>
      <c r="P2727" s="96" t="s">
        <v>1564</v>
      </c>
      <c r="Q2727" s="96" t="s">
        <v>1784</v>
      </c>
      <c r="R2727" s="96" t="s">
        <v>1699</v>
      </c>
    </row>
    <row r="2728" ht="14.25" customHeight="1">
      <c r="A2728" s="96" t="s">
        <v>8009</v>
      </c>
      <c r="D2728" s="96" t="s">
        <v>1350</v>
      </c>
      <c r="E2728" s="96" t="s">
        <v>1561</v>
      </c>
      <c r="F2728" s="96">
        <v>2030.0</v>
      </c>
      <c r="J2728" s="96" t="s">
        <v>1147</v>
      </c>
      <c r="L2728" s="96" t="s">
        <v>41</v>
      </c>
      <c r="M2728" s="96" t="s">
        <v>1147</v>
      </c>
      <c r="O2728" s="96" t="s">
        <v>1578</v>
      </c>
      <c r="P2728" s="96" t="s">
        <v>1579</v>
      </c>
      <c r="Q2728" s="96" t="s">
        <v>1675</v>
      </c>
      <c r="R2728" s="96" t="s">
        <v>1621</v>
      </c>
      <c r="S2728" s="96" t="s">
        <v>8010</v>
      </c>
      <c r="T2728" s="96" t="s">
        <v>1568</v>
      </c>
    </row>
    <row r="2729" ht="14.25" customHeight="1">
      <c r="A2729" s="96" t="s">
        <v>8011</v>
      </c>
      <c r="D2729" s="96" t="s">
        <v>1355</v>
      </c>
      <c r="J2729" s="96" t="s">
        <v>1351</v>
      </c>
      <c r="L2729" s="96" t="s">
        <v>41</v>
      </c>
      <c r="M2729" s="96" t="s">
        <v>1147</v>
      </c>
      <c r="O2729" s="96" t="s">
        <v>1741</v>
      </c>
      <c r="P2729" s="96" t="s">
        <v>1564</v>
      </c>
      <c r="Q2729" s="96" t="s">
        <v>1685</v>
      </c>
      <c r="R2729" s="96" t="s">
        <v>1581</v>
      </c>
    </row>
    <row r="2730" ht="14.25" customHeight="1">
      <c r="A2730" s="96" t="s">
        <v>8012</v>
      </c>
      <c r="C2730" s="96" t="s">
        <v>8013</v>
      </c>
      <c r="D2730" s="96" t="s">
        <v>1350</v>
      </c>
      <c r="E2730" s="96" t="s">
        <v>1561</v>
      </c>
      <c r="F2730" s="96" t="s">
        <v>5554</v>
      </c>
      <c r="J2730" s="96" t="s">
        <v>1351</v>
      </c>
      <c r="L2730" s="96" t="s">
        <v>1629</v>
      </c>
      <c r="M2730" s="96" t="s">
        <v>1351</v>
      </c>
      <c r="N2730" s="96" t="s">
        <v>1619</v>
      </c>
      <c r="O2730" s="96" t="s">
        <v>1664</v>
      </c>
      <c r="P2730" s="96" t="s">
        <v>1564</v>
      </c>
      <c r="Q2730" s="96" t="s">
        <v>1630</v>
      </c>
      <c r="R2730" s="96" t="s">
        <v>1621</v>
      </c>
      <c r="S2730" s="96" t="s">
        <v>8014</v>
      </c>
      <c r="T2730" s="96" t="s">
        <v>1568</v>
      </c>
      <c r="U2730" s="96" t="s">
        <v>3305</v>
      </c>
    </row>
    <row r="2731" ht="14.25" customHeight="1">
      <c r="A2731" s="96" t="s">
        <v>8015</v>
      </c>
      <c r="B2731" s="96" t="s">
        <v>8016</v>
      </c>
      <c r="D2731" s="96" t="s">
        <v>1372</v>
      </c>
      <c r="J2731" s="96" t="s">
        <v>1147</v>
      </c>
      <c r="L2731" s="96" t="s">
        <v>41</v>
      </c>
      <c r="M2731" s="96" t="s">
        <v>1147</v>
      </c>
      <c r="O2731" s="96" t="s">
        <v>1857</v>
      </c>
      <c r="P2731" s="96" t="s">
        <v>1609</v>
      </c>
      <c r="Q2731" s="96" t="s">
        <v>1800</v>
      </c>
      <c r="R2731" s="96" t="s">
        <v>1740</v>
      </c>
      <c r="U2731" s="96" t="s">
        <v>1742</v>
      </c>
    </row>
    <row r="2732" ht="14.25" customHeight="1">
      <c r="A2732" s="96" t="s">
        <v>8017</v>
      </c>
      <c r="B2732" s="96" t="s">
        <v>8018</v>
      </c>
      <c r="D2732" s="96" t="s">
        <v>1355</v>
      </c>
      <c r="J2732" s="96" t="s">
        <v>1147</v>
      </c>
      <c r="L2732" s="96" t="s">
        <v>41</v>
      </c>
      <c r="M2732" s="96" t="s">
        <v>1147</v>
      </c>
      <c r="O2732" s="96" t="s">
        <v>1578</v>
      </c>
      <c r="P2732" s="96" t="s">
        <v>1579</v>
      </c>
      <c r="Q2732" s="96" t="s">
        <v>1580</v>
      </c>
      <c r="R2732" s="96" t="s">
        <v>1591</v>
      </c>
    </row>
    <row r="2733" ht="14.25" customHeight="1">
      <c r="A2733" s="96" t="s">
        <v>8019</v>
      </c>
      <c r="D2733" s="96" t="s">
        <v>1355</v>
      </c>
      <c r="J2733" s="96" t="s">
        <v>1147</v>
      </c>
      <c r="L2733" s="96" t="s">
        <v>41</v>
      </c>
      <c r="M2733" s="96" t="s">
        <v>1147</v>
      </c>
      <c r="O2733" s="96" t="s">
        <v>1857</v>
      </c>
      <c r="P2733" s="96" t="s">
        <v>1609</v>
      </c>
      <c r="Q2733" s="96" t="s">
        <v>1675</v>
      </c>
      <c r="R2733" s="96" t="s">
        <v>1841</v>
      </c>
    </row>
    <row r="2734" ht="14.25" customHeight="1">
      <c r="A2734" s="96" t="s">
        <v>8020</v>
      </c>
      <c r="D2734" s="96" t="s">
        <v>1355</v>
      </c>
      <c r="J2734" s="96" t="s">
        <v>1147</v>
      </c>
      <c r="L2734" s="96" t="s">
        <v>41</v>
      </c>
      <c r="M2734" s="96" t="s">
        <v>1147</v>
      </c>
      <c r="O2734" s="96" t="s">
        <v>2792</v>
      </c>
      <c r="P2734" s="96" t="s">
        <v>1609</v>
      </c>
      <c r="Q2734" s="96" t="s">
        <v>1800</v>
      </c>
      <c r="R2734" s="96" t="s">
        <v>1586</v>
      </c>
    </row>
    <row r="2735" ht="14.25" customHeight="1">
      <c r="A2735" s="96" t="s">
        <v>8021</v>
      </c>
      <c r="B2735" s="96" t="s">
        <v>8022</v>
      </c>
      <c r="C2735" s="96" t="s">
        <v>8023</v>
      </c>
      <c r="D2735" s="96" t="s">
        <v>1350</v>
      </c>
      <c r="E2735" s="96" t="s">
        <v>1561</v>
      </c>
      <c r="F2735" s="96">
        <v>2030.0</v>
      </c>
      <c r="J2735" s="96" t="s">
        <v>1351</v>
      </c>
      <c r="L2735" s="96" t="s">
        <v>1629</v>
      </c>
      <c r="M2735" s="96" t="s">
        <v>1351</v>
      </c>
      <c r="N2735" s="96" t="s">
        <v>1707</v>
      </c>
      <c r="O2735" s="96" t="s">
        <v>1857</v>
      </c>
      <c r="P2735" s="96" t="s">
        <v>1609</v>
      </c>
      <c r="Q2735" s="96" t="s">
        <v>1630</v>
      </c>
      <c r="R2735" s="96" t="s">
        <v>1805</v>
      </c>
      <c r="S2735" s="96" t="s">
        <v>8024</v>
      </c>
      <c r="T2735" s="96" t="s">
        <v>1568</v>
      </c>
    </row>
    <row r="2736" ht="14.25" customHeight="1">
      <c r="A2736" s="96" t="s">
        <v>8025</v>
      </c>
      <c r="D2736" s="96" t="s">
        <v>1350</v>
      </c>
      <c r="E2736" s="96" t="s">
        <v>1561</v>
      </c>
      <c r="F2736" s="96">
        <v>2030.0</v>
      </c>
      <c r="J2736" s="96" t="s">
        <v>1147</v>
      </c>
      <c r="L2736" s="96" t="s">
        <v>1562</v>
      </c>
      <c r="M2736" s="96" t="s">
        <v>1147</v>
      </c>
      <c r="O2736" s="96" t="s">
        <v>1647</v>
      </c>
      <c r="P2736" s="96" t="s">
        <v>1564</v>
      </c>
      <c r="Q2736" s="96" t="s">
        <v>1665</v>
      </c>
      <c r="R2736" s="96" t="s">
        <v>1605</v>
      </c>
      <c r="S2736" s="96" t="s">
        <v>8026</v>
      </c>
      <c r="T2736" s="96" t="s">
        <v>1568</v>
      </c>
    </row>
    <row r="2737" ht="14.25" customHeight="1">
      <c r="A2737" s="96" t="s">
        <v>8027</v>
      </c>
      <c r="B2737" s="96" t="s">
        <v>8028</v>
      </c>
      <c r="C2737" s="96" t="s">
        <v>8029</v>
      </c>
      <c r="D2737" s="96" t="s">
        <v>1350</v>
      </c>
      <c r="E2737" s="96" t="s">
        <v>1561</v>
      </c>
      <c r="F2737" s="96" t="s">
        <v>8030</v>
      </c>
      <c r="G2737" s="96" t="s">
        <v>1350</v>
      </c>
      <c r="H2737" s="96" t="s">
        <v>1561</v>
      </c>
      <c r="I2737" s="96">
        <v>2050.0</v>
      </c>
      <c r="J2737" s="96" t="s">
        <v>1351</v>
      </c>
      <c r="K2737" s="96">
        <v>2050.0</v>
      </c>
      <c r="L2737" s="96" t="s">
        <v>41</v>
      </c>
      <c r="M2737" s="96" t="s">
        <v>1147</v>
      </c>
      <c r="O2737" s="96" t="s">
        <v>1647</v>
      </c>
      <c r="P2737" s="96" t="s">
        <v>1564</v>
      </c>
      <c r="Q2737" s="96" t="s">
        <v>1639</v>
      </c>
      <c r="R2737" s="96" t="s">
        <v>1594</v>
      </c>
      <c r="S2737" s="96" t="s">
        <v>8031</v>
      </c>
      <c r="T2737" s="96" t="s">
        <v>1568</v>
      </c>
    </row>
    <row r="2738" ht="14.25" customHeight="1">
      <c r="A2738" s="96" t="s">
        <v>8032</v>
      </c>
      <c r="D2738" s="96" t="s">
        <v>1350</v>
      </c>
      <c r="E2738" s="96" t="s">
        <v>1561</v>
      </c>
      <c r="F2738" s="96" t="s">
        <v>1628</v>
      </c>
      <c r="J2738" s="96" t="s">
        <v>1147</v>
      </c>
      <c r="L2738" s="96" t="s">
        <v>41</v>
      </c>
      <c r="M2738" s="96" t="s">
        <v>1147</v>
      </c>
      <c r="O2738" s="96" t="s">
        <v>1717</v>
      </c>
      <c r="P2738" s="96" t="s">
        <v>1609</v>
      </c>
      <c r="Q2738" s="96" t="s">
        <v>1590</v>
      </c>
      <c r="R2738" s="96" t="s">
        <v>1605</v>
      </c>
      <c r="S2738" s="96" t="s">
        <v>8033</v>
      </c>
      <c r="T2738" s="96" t="s">
        <v>1568</v>
      </c>
    </row>
    <row r="2739" ht="14.25" customHeight="1">
      <c r="A2739" s="96" t="s">
        <v>8034</v>
      </c>
      <c r="D2739" s="96" t="s">
        <v>1350</v>
      </c>
      <c r="E2739" s="96" t="s">
        <v>1561</v>
      </c>
      <c r="F2739" s="96" t="s">
        <v>2176</v>
      </c>
      <c r="J2739" s="96" t="s">
        <v>1147</v>
      </c>
      <c r="L2739" s="96" t="s">
        <v>41</v>
      </c>
      <c r="M2739" s="96" t="s">
        <v>1147</v>
      </c>
      <c r="O2739" s="96" t="s">
        <v>1717</v>
      </c>
      <c r="P2739" s="96" t="s">
        <v>1609</v>
      </c>
      <c r="Q2739" s="96" t="s">
        <v>1756</v>
      </c>
      <c r="R2739" s="96" t="s">
        <v>1591</v>
      </c>
      <c r="S2739" s="96" t="s">
        <v>8035</v>
      </c>
      <c r="T2739" s="96" t="s">
        <v>1568</v>
      </c>
    </row>
    <row r="2740" ht="14.25" customHeight="1">
      <c r="A2740" s="96" t="s">
        <v>8036</v>
      </c>
      <c r="D2740" s="96" t="s">
        <v>1350</v>
      </c>
      <c r="E2740" s="96" t="s">
        <v>1561</v>
      </c>
      <c r="F2740" s="96">
        <v>2030.0</v>
      </c>
      <c r="J2740" s="96" t="s">
        <v>1147</v>
      </c>
      <c r="L2740" s="96" t="s">
        <v>1562</v>
      </c>
      <c r="M2740" s="96" t="s">
        <v>1147</v>
      </c>
      <c r="O2740" s="96" t="s">
        <v>1717</v>
      </c>
      <c r="P2740" s="96" t="s">
        <v>1609</v>
      </c>
      <c r="Q2740" s="96" t="s">
        <v>1593</v>
      </c>
      <c r="R2740" s="96" t="s">
        <v>1648</v>
      </c>
      <c r="S2740" s="96" t="s">
        <v>8037</v>
      </c>
      <c r="T2740" s="96" t="s">
        <v>1568</v>
      </c>
    </row>
    <row r="2741" ht="14.25" customHeight="1">
      <c r="A2741" s="96" t="s">
        <v>8038</v>
      </c>
      <c r="B2741" s="96" t="s">
        <v>8039</v>
      </c>
      <c r="D2741" s="96" t="s">
        <v>1350</v>
      </c>
      <c r="E2741" s="96" t="s">
        <v>1570</v>
      </c>
      <c r="F2741" s="96">
        <v>2030.0</v>
      </c>
      <c r="J2741" s="96" t="s">
        <v>1147</v>
      </c>
      <c r="L2741" s="96" t="s">
        <v>41</v>
      </c>
      <c r="M2741" s="96" t="s">
        <v>1147</v>
      </c>
      <c r="O2741" s="96" t="s">
        <v>1717</v>
      </c>
      <c r="P2741" s="96" t="s">
        <v>1609</v>
      </c>
      <c r="Q2741" s="96" t="s">
        <v>1590</v>
      </c>
      <c r="R2741" s="96" t="s">
        <v>2030</v>
      </c>
      <c r="S2741" s="96" t="s">
        <v>8040</v>
      </c>
      <c r="T2741" s="96" t="s">
        <v>1576</v>
      </c>
    </row>
    <row r="2742" ht="14.25" customHeight="1">
      <c r="A2742" s="96" t="s">
        <v>8041</v>
      </c>
      <c r="B2742" s="96" t="s">
        <v>8042</v>
      </c>
      <c r="D2742" s="96" t="s">
        <v>1355</v>
      </c>
      <c r="J2742" s="96" t="s">
        <v>1351</v>
      </c>
      <c r="L2742" s="96" t="s">
        <v>41</v>
      </c>
      <c r="M2742" s="96" t="s">
        <v>1351</v>
      </c>
      <c r="N2742" s="96" t="s">
        <v>1757</v>
      </c>
      <c r="O2742" s="96" t="s">
        <v>1717</v>
      </c>
      <c r="P2742" s="96" t="s">
        <v>1609</v>
      </c>
      <c r="Q2742" s="96" t="s">
        <v>1862</v>
      </c>
      <c r="R2742" s="96" t="s">
        <v>1757</v>
      </c>
    </row>
    <row r="2743" ht="14.25" customHeight="1">
      <c r="A2743" s="96" t="s">
        <v>8043</v>
      </c>
      <c r="B2743" s="96" t="s">
        <v>8044</v>
      </c>
      <c r="D2743" s="96" t="s">
        <v>1355</v>
      </c>
      <c r="J2743" s="96" t="s">
        <v>1147</v>
      </c>
      <c r="L2743" s="96" t="s">
        <v>41</v>
      </c>
      <c r="M2743" s="96" t="s">
        <v>1147</v>
      </c>
      <c r="O2743" s="96" t="s">
        <v>1717</v>
      </c>
      <c r="P2743" s="96" t="s">
        <v>1609</v>
      </c>
      <c r="Q2743" s="96" t="s">
        <v>1573</v>
      </c>
      <c r="R2743" s="96" t="s">
        <v>1623</v>
      </c>
    </row>
    <row r="2744" ht="14.25" customHeight="1">
      <c r="A2744" s="96" t="s">
        <v>8045</v>
      </c>
      <c r="D2744" s="96" t="s">
        <v>1350</v>
      </c>
      <c r="E2744" s="96" t="s">
        <v>1561</v>
      </c>
      <c r="F2744" s="96">
        <v>2030.0</v>
      </c>
      <c r="J2744" s="96" t="s">
        <v>1147</v>
      </c>
      <c r="L2744" s="96" t="s">
        <v>1562</v>
      </c>
      <c r="M2744" s="96" t="s">
        <v>1147</v>
      </c>
      <c r="O2744" s="96" t="s">
        <v>1717</v>
      </c>
      <c r="P2744" s="96" t="s">
        <v>1609</v>
      </c>
      <c r="Q2744" s="96" t="s">
        <v>1756</v>
      </c>
      <c r="R2744" s="96" t="s">
        <v>1594</v>
      </c>
      <c r="S2744" s="96" t="s">
        <v>8046</v>
      </c>
      <c r="T2744" s="96" t="s">
        <v>1568</v>
      </c>
    </row>
    <row r="2745" ht="14.25" customHeight="1">
      <c r="A2745" s="96" t="s">
        <v>8047</v>
      </c>
      <c r="D2745" s="96" t="s">
        <v>1350</v>
      </c>
      <c r="E2745" s="96" t="s">
        <v>1561</v>
      </c>
      <c r="F2745" s="96">
        <v>2030.0</v>
      </c>
      <c r="J2745" s="96" t="s">
        <v>1147</v>
      </c>
      <c r="L2745" s="96" t="s">
        <v>1562</v>
      </c>
      <c r="M2745" s="96" t="s">
        <v>1147</v>
      </c>
      <c r="O2745" s="96" t="s">
        <v>1717</v>
      </c>
      <c r="P2745" s="96" t="s">
        <v>1609</v>
      </c>
      <c r="Q2745" s="96" t="s">
        <v>1675</v>
      </c>
      <c r="R2745" s="96" t="s">
        <v>1586</v>
      </c>
      <c r="S2745" s="96" t="s">
        <v>8048</v>
      </c>
      <c r="T2745" s="96" t="s">
        <v>1568</v>
      </c>
    </row>
    <row r="2746" ht="14.25" customHeight="1">
      <c r="A2746" s="96" t="s">
        <v>8049</v>
      </c>
      <c r="D2746" s="96" t="s">
        <v>1355</v>
      </c>
      <c r="J2746" s="96" t="s">
        <v>1147</v>
      </c>
      <c r="L2746" s="96" t="s">
        <v>41</v>
      </c>
      <c r="M2746" s="96" t="s">
        <v>1147</v>
      </c>
      <c r="O2746" s="96" t="s">
        <v>1791</v>
      </c>
      <c r="P2746" s="96" t="s">
        <v>1609</v>
      </c>
      <c r="Q2746" s="96" t="s">
        <v>1675</v>
      </c>
      <c r="R2746" s="96" t="s">
        <v>1805</v>
      </c>
    </row>
    <row r="2747" ht="14.25" customHeight="1">
      <c r="A2747" s="96" t="s">
        <v>8050</v>
      </c>
      <c r="B2747" s="96" t="s">
        <v>8051</v>
      </c>
      <c r="C2747" s="96" t="s">
        <v>8052</v>
      </c>
      <c r="D2747" s="96" t="s">
        <v>1350</v>
      </c>
      <c r="E2747" s="96" t="s">
        <v>1561</v>
      </c>
      <c r="F2747" s="96" t="s">
        <v>1628</v>
      </c>
      <c r="J2747" s="96" t="s">
        <v>1147</v>
      </c>
      <c r="L2747" s="96" t="s">
        <v>41</v>
      </c>
      <c r="M2747" s="96" t="s">
        <v>1147</v>
      </c>
      <c r="O2747" s="96" t="s">
        <v>1717</v>
      </c>
      <c r="P2747" s="96" t="s">
        <v>1609</v>
      </c>
      <c r="Q2747" s="96" t="s">
        <v>1756</v>
      </c>
      <c r="R2747" s="96" t="s">
        <v>1581</v>
      </c>
      <c r="S2747" s="96" t="s">
        <v>8053</v>
      </c>
      <c r="T2747" s="96" t="s">
        <v>1568</v>
      </c>
    </row>
    <row r="2748" ht="14.25" customHeight="1">
      <c r="A2748" s="96" t="s">
        <v>8054</v>
      </c>
      <c r="D2748" s="96" t="s">
        <v>1350</v>
      </c>
      <c r="E2748" s="96" t="s">
        <v>1561</v>
      </c>
      <c r="F2748" s="96">
        <v>2030.0</v>
      </c>
      <c r="J2748" s="96" t="s">
        <v>1147</v>
      </c>
      <c r="L2748" s="96" t="s">
        <v>1562</v>
      </c>
      <c r="M2748" s="96" t="s">
        <v>1147</v>
      </c>
      <c r="O2748" s="96" t="s">
        <v>1717</v>
      </c>
      <c r="P2748" s="96" t="s">
        <v>1609</v>
      </c>
      <c r="Q2748" s="96" t="s">
        <v>1639</v>
      </c>
      <c r="R2748" s="96" t="s">
        <v>1637</v>
      </c>
      <c r="S2748" s="96" t="s">
        <v>8055</v>
      </c>
      <c r="T2748" s="96" t="s">
        <v>1568</v>
      </c>
    </row>
    <row r="2749" ht="14.25" customHeight="1">
      <c r="A2749" s="96" t="s">
        <v>8056</v>
      </c>
      <c r="D2749" s="96" t="s">
        <v>1350</v>
      </c>
      <c r="E2749" s="96" t="s">
        <v>1561</v>
      </c>
      <c r="F2749" s="96">
        <v>2030.0</v>
      </c>
      <c r="J2749" s="96" t="s">
        <v>1147</v>
      </c>
      <c r="L2749" s="96" t="s">
        <v>1562</v>
      </c>
      <c r="M2749" s="96" t="s">
        <v>1147</v>
      </c>
      <c r="O2749" s="96" t="s">
        <v>1717</v>
      </c>
      <c r="P2749" s="96" t="s">
        <v>1609</v>
      </c>
      <c r="Q2749" s="96" t="s">
        <v>1948</v>
      </c>
      <c r="R2749" s="96" t="s">
        <v>1586</v>
      </c>
      <c r="S2749" s="96" t="s">
        <v>8057</v>
      </c>
      <c r="T2749" s="96" t="s">
        <v>1568</v>
      </c>
    </row>
    <row r="2750" ht="14.25" customHeight="1">
      <c r="A2750" s="96" t="s">
        <v>8058</v>
      </c>
      <c r="D2750" s="96" t="s">
        <v>1350</v>
      </c>
      <c r="E2750" s="96" t="s">
        <v>1561</v>
      </c>
      <c r="F2750" s="96">
        <v>2030.0</v>
      </c>
      <c r="J2750" s="96" t="s">
        <v>1147</v>
      </c>
      <c r="L2750" s="96" t="s">
        <v>1562</v>
      </c>
      <c r="M2750" s="96" t="s">
        <v>1147</v>
      </c>
      <c r="O2750" s="96" t="s">
        <v>1717</v>
      </c>
      <c r="P2750" s="96" t="s">
        <v>1609</v>
      </c>
      <c r="Q2750" s="96" t="s">
        <v>1735</v>
      </c>
      <c r="R2750" s="96" t="s">
        <v>1605</v>
      </c>
      <c r="S2750" s="96" t="s">
        <v>8059</v>
      </c>
      <c r="T2750" s="96" t="s">
        <v>1568</v>
      </c>
    </row>
    <row r="2751" ht="14.25" customHeight="1">
      <c r="A2751" s="96" t="s">
        <v>8060</v>
      </c>
      <c r="B2751" s="96" t="s">
        <v>8061</v>
      </c>
      <c r="C2751" s="96" t="s">
        <v>8062</v>
      </c>
      <c r="D2751" s="96" t="s">
        <v>1350</v>
      </c>
      <c r="E2751" s="96" t="s">
        <v>1570</v>
      </c>
      <c r="F2751" s="96" t="s">
        <v>1628</v>
      </c>
      <c r="J2751" s="96" t="s">
        <v>1147</v>
      </c>
      <c r="L2751" s="96" t="s">
        <v>41</v>
      </c>
      <c r="M2751" s="96" t="s">
        <v>1147</v>
      </c>
      <c r="O2751" s="96" t="s">
        <v>1717</v>
      </c>
      <c r="P2751" s="96" t="s">
        <v>1609</v>
      </c>
      <c r="Q2751" s="96" t="s">
        <v>1756</v>
      </c>
      <c r="R2751" s="96" t="s">
        <v>1586</v>
      </c>
      <c r="S2751" s="96" t="s">
        <v>8063</v>
      </c>
      <c r="T2751" s="96" t="s">
        <v>1576</v>
      </c>
    </row>
    <row r="2752" ht="14.25" customHeight="1">
      <c r="A2752" s="96" t="s">
        <v>8064</v>
      </c>
      <c r="D2752" s="96" t="s">
        <v>1350</v>
      </c>
      <c r="E2752" s="96" t="s">
        <v>1561</v>
      </c>
      <c r="F2752" s="96">
        <v>2030.0</v>
      </c>
      <c r="J2752" s="96" t="s">
        <v>1147</v>
      </c>
      <c r="L2752" s="96" t="s">
        <v>1562</v>
      </c>
      <c r="M2752" s="96" t="s">
        <v>1147</v>
      </c>
      <c r="N2752" s="96" t="s">
        <v>2023</v>
      </c>
      <c r="O2752" s="96" t="s">
        <v>1717</v>
      </c>
      <c r="P2752" s="96" t="s">
        <v>1609</v>
      </c>
      <c r="Q2752" s="96" t="s">
        <v>1784</v>
      </c>
      <c r="R2752" s="96" t="s">
        <v>2023</v>
      </c>
      <c r="S2752" s="96" t="s">
        <v>8065</v>
      </c>
      <c r="T2752" s="96" t="s">
        <v>1568</v>
      </c>
    </row>
    <row r="2753" ht="14.25" customHeight="1">
      <c r="A2753" s="96" t="s">
        <v>8066</v>
      </c>
      <c r="D2753" s="96" t="s">
        <v>1350</v>
      </c>
      <c r="E2753" s="96" t="s">
        <v>1561</v>
      </c>
      <c r="F2753" s="96">
        <v>2030.0</v>
      </c>
      <c r="J2753" s="96" t="s">
        <v>1147</v>
      </c>
      <c r="L2753" s="96" t="s">
        <v>1562</v>
      </c>
      <c r="M2753" s="96" t="s">
        <v>1147</v>
      </c>
      <c r="O2753" s="96" t="s">
        <v>1717</v>
      </c>
      <c r="P2753" s="96" t="s">
        <v>1609</v>
      </c>
      <c r="Q2753" s="96" t="s">
        <v>1754</v>
      </c>
      <c r="R2753" s="96" t="s">
        <v>1623</v>
      </c>
      <c r="S2753" s="96" t="s">
        <v>8067</v>
      </c>
    </row>
    <row r="2754" ht="14.25" customHeight="1">
      <c r="A2754" s="96" t="s">
        <v>8068</v>
      </c>
      <c r="D2754" s="96" t="s">
        <v>1350</v>
      </c>
      <c r="E2754" s="96" t="s">
        <v>1561</v>
      </c>
      <c r="F2754" s="96">
        <v>2030.0</v>
      </c>
      <c r="J2754" s="96" t="s">
        <v>1147</v>
      </c>
      <c r="L2754" s="96" t="s">
        <v>1562</v>
      </c>
      <c r="M2754" s="96" t="s">
        <v>1147</v>
      </c>
      <c r="N2754" s="96" t="s">
        <v>2023</v>
      </c>
      <c r="O2754" s="96" t="s">
        <v>1717</v>
      </c>
      <c r="P2754" s="96" t="s">
        <v>1609</v>
      </c>
      <c r="Q2754" s="96" t="s">
        <v>1735</v>
      </c>
      <c r="R2754" s="96" t="s">
        <v>2023</v>
      </c>
      <c r="S2754" s="96" t="s">
        <v>8069</v>
      </c>
      <c r="T2754" s="96" t="s">
        <v>1568</v>
      </c>
    </row>
    <row r="2755" ht="14.25" customHeight="1">
      <c r="A2755" s="96" t="s">
        <v>8070</v>
      </c>
      <c r="D2755" s="96" t="s">
        <v>1350</v>
      </c>
      <c r="E2755" s="96" t="s">
        <v>1561</v>
      </c>
      <c r="F2755" s="96">
        <v>2030.0</v>
      </c>
      <c r="J2755" s="96" t="s">
        <v>1147</v>
      </c>
      <c r="L2755" s="96" t="s">
        <v>1562</v>
      </c>
      <c r="M2755" s="96" t="s">
        <v>1147</v>
      </c>
      <c r="O2755" s="96" t="s">
        <v>1717</v>
      </c>
      <c r="P2755" s="96" t="s">
        <v>1609</v>
      </c>
      <c r="Q2755" s="96" t="s">
        <v>1593</v>
      </c>
      <c r="R2755" s="96" t="s">
        <v>1699</v>
      </c>
      <c r="S2755" s="96" t="s">
        <v>8071</v>
      </c>
      <c r="T2755" s="96" t="s">
        <v>1568</v>
      </c>
    </row>
    <row r="2756" ht="14.25" customHeight="1">
      <c r="A2756" s="96" t="s">
        <v>8072</v>
      </c>
      <c r="D2756" s="96" t="s">
        <v>1350</v>
      </c>
      <c r="E2756" s="96" t="s">
        <v>1561</v>
      </c>
      <c r="F2756" s="96">
        <v>2030.0</v>
      </c>
      <c r="J2756" s="96" t="s">
        <v>1147</v>
      </c>
      <c r="L2756" s="96" t="s">
        <v>1562</v>
      </c>
      <c r="M2756" s="96" t="s">
        <v>1147</v>
      </c>
      <c r="O2756" s="96" t="s">
        <v>1717</v>
      </c>
      <c r="P2756" s="96" t="s">
        <v>1609</v>
      </c>
      <c r="Q2756" s="96" t="s">
        <v>1800</v>
      </c>
      <c r="R2756" s="96" t="s">
        <v>1648</v>
      </c>
      <c r="S2756" s="96" t="s">
        <v>8073</v>
      </c>
      <c r="T2756" s="96" t="s">
        <v>1568</v>
      </c>
    </row>
    <row r="2757" ht="14.25" customHeight="1">
      <c r="A2757" s="96" t="s">
        <v>8074</v>
      </c>
      <c r="D2757" s="96" t="s">
        <v>1350</v>
      </c>
      <c r="E2757" s="96" t="s">
        <v>1561</v>
      </c>
      <c r="F2757" s="96">
        <v>2030.0</v>
      </c>
      <c r="J2757" s="96" t="s">
        <v>1147</v>
      </c>
      <c r="L2757" s="96" t="s">
        <v>1562</v>
      </c>
      <c r="M2757" s="96" t="s">
        <v>1147</v>
      </c>
      <c r="O2757" s="96" t="s">
        <v>1717</v>
      </c>
      <c r="P2757" s="96" t="s">
        <v>1609</v>
      </c>
      <c r="Q2757" s="96" t="s">
        <v>1585</v>
      </c>
      <c r="R2757" s="96" t="s">
        <v>1666</v>
      </c>
      <c r="S2757" s="96" t="s">
        <v>8075</v>
      </c>
      <c r="T2757" s="96" t="s">
        <v>1568</v>
      </c>
    </row>
    <row r="2758" ht="14.25" customHeight="1">
      <c r="A2758" s="96" t="s">
        <v>8076</v>
      </c>
      <c r="B2758" s="96" t="s">
        <v>8077</v>
      </c>
      <c r="C2758" s="96" t="s">
        <v>8078</v>
      </c>
      <c r="D2758" s="96" t="s">
        <v>1350</v>
      </c>
      <c r="E2758" s="96" t="s">
        <v>1561</v>
      </c>
      <c r="F2758" s="96" t="s">
        <v>1628</v>
      </c>
      <c r="G2758" s="96" t="s">
        <v>1350</v>
      </c>
      <c r="H2758" s="96" t="s">
        <v>1561</v>
      </c>
      <c r="I2758" s="96" t="s">
        <v>1403</v>
      </c>
      <c r="J2758" s="96" t="s">
        <v>1351</v>
      </c>
      <c r="K2758" s="96" t="s">
        <v>1403</v>
      </c>
      <c r="L2758" s="96" t="s">
        <v>41</v>
      </c>
      <c r="M2758" s="96" t="s">
        <v>1351</v>
      </c>
      <c r="N2758" s="96" t="s">
        <v>1673</v>
      </c>
      <c r="O2758" s="96" t="s">
        <v>1717</v>
      </c>
      <c r="P2758" s="96" t="s">
        <v>1609</v>
      </c>
      <c r="Q2758" s="96" t="s">
        <v>1610</v>
      </c>
      <c r="R2758" s="96" t="s">
        <v>1793</v>
      </c>
      <c r="S2758" s="96" t="s">
        <v>8079</v>
      </c>
      <c r="T2758" s="96" t="s">
        <v>1568</v>
      </c>
    </row>
    <row r="2759" ht="14.25" customHeight="1">
      <c r="A2759" s="96" t="s">
        <v>8080</v>
      </c>
      <c r="D2759" s="96" t="s">
        <v>1350</v>
      </c>
      <c r="E2759" s="96" t="s">
        <v>1561</v>
      </c>
      <c r="F2759" s="96">
        <v>2030.0</v>
      </c>
      <c r="J2759" s="96" t="s">
        <v>1147</v>
      </c>
      <c r="L2759" s="96" t="s">
        <v>1562</v>
      </c>
      <c r="M2759" s="96" t="s">
        <v>1147</v>
      </c>
      <c r="O2759" s="96" t="s">
        <v>1717</v>
      </c>
      <c r="P2759" s="96" t="s">
        <v>1609</v>
      </c>
      <c r="Q2759" s="96" t="s">
        <v>2047</v>
      </c>
      <c r="R2759" s="96" t="s">
        <v>1648</v>
      </c>
      <c r="S2759" s="96" t="s">
        <v>8081</v>
      </c>
      <c r="T2759" s="96" t="s">
        <v>1568</v>
      </c>
    </row>
    <row r="2760" ht="14.25" customHeight="1">
      <c r="A2760" s="96" t="s">
        <v>8082</v>
      </c>
      <c r="D2760" s="96" t="s">
        <v>1350</v>
      </c>
      <c r="E2760" s="96" t="s">
        <v>1561</v>
      </c>
      <c r="F2760" s="96">
        <v>2030.0</v>
      </c>
      <c r="J2760" s="96" t="s">
        <v>1147</v>
      </c>
      <c r="L2760" s="96" t="s">
        <v>1562</v>
      </c>
      <c r="M2760" s="96" t="s">
        <v>1147</v>
      </c>
      <c r="O2760" s="96" t="s">
        <v>1717</v>
      </c>
      <c r="P2760" s="96" t="s">
        <v>1609</v>
      </c>
      <c r="Q2760" s="96" t="s">
        <v>1585</v>
      </c>
      <c r="R2760" s="96" t="s">
        <v>1644</v>
      </c>
      <c r="S2760" s="96" t="s">
        <v>8083</v>
      </c>
      <c r="T2760" s="96" t="s">
        <v>1568</v>
      </c>
    </row>
    <row r="2761" ht="14.25" customHeight="1">
      <c r="A2761" s="96" t="s">
        <v>8084</v>
      </c>
      <c r="D2761" s="96" t="s">
        <v>1350</v>
      </c>
      <c r="E2761" s="96" t="s">
        <v>1561</v>
      </c>
      <c r="F2761" s="96">
        <v>2030.0</v>
      </c>
      <c r="J2761" s="96" t="s">
        <v>1147</v>
      </c>
      <c r="L2761" s="96" t="s">
        <v>1562</v>
      </c>
      <c r="M2761" s="96" t="s">
        <v>1147</v>
      </c>
      <c r="O2761" s="96" t="s">
        <v>1717</v>
      </c>
      <c r="P2761" s="96" t="s">
        <v>1609</v>
      </c>
      <c r="Q2761" s="96" t="s">
        <v>1756</v>
      </c>
      <c r="R2761" s="96" t="s">
        <v>1648</v>
      </c>
      <c r="S2761" s="96" t="s">
        <v>8085</v>
      </c>
      <c r="T2761" s="96" t="s">
        <v>1568</v>
      </c>
    </row>
    <row r="2762" ht="14.25" customHeight="1">
      <c r="A2762" s="96" t="s">
        <v>8086</v>
      </c>
      <c r="D2762" s="96" t="s">
        <v>1350</v>
      </c>
      <c r="E2762" s="96" t="s">
        <v>1561</v>
      </c>
      <c r="F2762" s="96">
        <v>2030.0</v>
      </c>
      <c r="J2762" s="96" t="s">
        <v>1147</v>
      </c>
      <c r="L2762" s="96" t="s">
        <v>1562</v>
      </c>
      <c r="M2762" s="96" t="s">
        <v>1147</v>
      </c>
      <c r="O2762" s="96" t="s">
        <v>1717</v>
      </c>
      <c r="P2762" s="96" t="s">
        <v>1609</v>
      </c>
      <c r="Q2762" s="96" t="s">
        <v>1756</v>
      </c>
      <c r="R2762" s="96" t="s">
        <v>1586</v>
      </c>
      <c r="S2762" s="96" t="s">
        <v>8087</v>
      </c>
      <c r="T2762" s="96" t="s">
        <v>1568</v>
      </c>
    </row>
    <row r="2763" ht="14.25" customHeight="1">
      <c r="A2763" s="96" t="s">
        <v>8088</v>
      </c>
      <c r="D2763" s="96" t="s">
        <v>1350</v>
      </c>
      <c r="E2763" s="96" t="s">
        <v>1561</v>
      </c>
      <c r="F2763" s="96">
        <v>2030.0</v>
      </c>
      <c r="J2763" s="96" t="s">
        <v>1147</v>
      </c>
      <c r="L2763" s="96" t="s">
        <v>1562</v>
      </c>
      <c r="M2763" s="96" t="s">
        <v>1147</v>
      </c>
      <c r="O2763" s="96" t="s">
        <v>1717</v>
      </c>
      <c r="P2763" s="96" t="s">
        <v>1609</v>
      </c>
      <c r="Q2763" s="96" t="s">
        <v>1573</v>
      </c>
      <c r="R2763" s="96" t="s">
        <v>1623</v>
      </c>
      <c r="S2763" s="96" t="s">
        <v>8089</v>
      </c>
      <c r="T2763" s="96" t="s">
        <v>1568</v>
      </c>
    </row>
    <row r="2764" ht="14.25" customHeight="1">
      <c r="A2764" s="96" t="s">
        <v>8090</v>
      </c>
      <c r="D2764" s="96" t="s">
        <v>1350</v>
      </c>
      <c r="E2764" s="96" t="s">
        <v>1561</v>
      </c>
      <c r="F2764" s="96">
        <v>2030.0</v>
      </c>
      <c r="J2764" s="96" t="s">
        <v>1147</v>
      </c>
      <c r="L2764" s="96" t="s">
        <v>1562</v>
      </c>
      <c r="M2764" s="96" t="s">
        <v>1147</v>
      </c>
      <c r="O2764" s="96" t="s">
        <v>1717</v>
      </c>
      <c r="P2764" s="96" t="s">
        <v>1609</v>
      </c>
      <c r="Q2764" s="96" t="s">
        <v>2015</v>
      </c>
      <c r="R2764" s="96" t="s">
        <v>1586</v>
      </c>
      <c r="S2764" s="96" t="s">
        <v>8091</v>
      </c>
      <c r="T2764" s="96" t="s">
        <v>1568</v>
      </c>
    </row>
    <row r="2765" ht="14.25" customHeight="1">
      <c r="A2765" s="96" t="s">
        <v>8092</v>
      </c>
      <c r="D2765" s="96" t="s">
        <v>1355</v>
      </c>
      <c r="J2765" s="96" t="s">
        <v>1351</v>
      </c>
      <c r="L2765" s="96" t="s">
        <v>41</v>
      </c>
      <c r="M2765" s="96" t="s">
        <v>1147</v>
      </c>
      <c r="O2765" s="96" t="s">
        <v>1857</v>
      </c>
      <c r="P2765" s="96" t="s">
        <v>1609</v>
      </c>
      <c r="Q2765" s="96" t="s">
        <v>1675</v>
      </c>
      <c r="R2765" s="96" t="s">
        <v>1615</v>
      </c>
    </row>
    <row r="2766" ht="14.25" customHeight="1">
      <c r="A2766" s="96" t="s">
        <v>8093</v>
      </c>
      <c r="C2766" s="96" t="s">
        <v>8094</v>
      </c>
      <c r="D2766" s="96" t="s">
        <v>1355</v>
      </c>
      <c r="J2766" s="96" t="s">
        <v>1351</v>
      </c>
      <c r="L2766" s="96" t="s">
        <v>1629</v>
      </c>
      <c r="M2766" s="96" t="s">
        <v>1351</v>
      </c>
      <c r="N2766" s="96" t="s">
        <v>1890</v>
      </c>
      <c r="O2766" s="96" t="s">
        <v>1578</v>
      </c>
      <c r="P2766" s="96" t="s">
        <v>1579</v>
      </c>
      <c r="Q2766" s="96" t="s">
        <v>1630</v>
      </c>
      <c r="R2766" s="96" t="s">
        <v>2321</v>
      </c>
      <c r="U2766" s="96" t="s">
        <v>3305</v>
      </c>
    </row>
    <row r="2767" ht="14.25" customHeight="1">
      <c r="A2767" s="96" t="s">
        <v>8095</v>
      </c>
      <c r="B2767" s="96" t="s">
        <v>8096</v>
      </c>
      <c r="C2767" s="96" t="s">
        <v>8097</v>
      </c>
      <c r="D2767" s="96" t="s">
        <v>1350</v>
      </c>
      <c r="E2767" s="96" t="s">
        <v>1561</v>
      </c>
      <c r="F2767" s="96" t="s">
        <v>1628</v>
      </c>
      <c r="J2767" s="96" t="s">
        <v>1147</v>
      </c>
      <c r="L2767" s="96" t="s">
        <v>41</v>
      </c>
      <c r="M2767" s="96" t="s">
        <v>1147</v>
      </c>
      <c r="O2767" s="96" t="s">
        <v>1584</v>
      </c>
      <c r="P2767" s="96" t="s">
        <v>1564</v>
      </c>
      <c r="Q2767" s="96" t="s">
        <v>1897</v>
      </c>
      <c r="R2767" s="96" t="s">
        <v>1605</v>
      </c>
      <c r="S2767" s="96" t="s">
        <v>8098</v>
      </c>
      <c r="T2767" s="96" t="s">
        <v>1568</v>
      </c>
    </row>
    <row r="2768" ht="14.25" customHeight="1">
      <c r="A2768" s="96" t="s">
        <v>8099</v>
      </c>
      <c r="D2768" s="96" t="s">
        <v>1350</v>
      </c>
      <c r="E2768" s="96" t="s">
        <v>1561</v>
      </c>
      <c r="F2768" s="96">
        <v>2030.0</v>
      </c>
      <c r="J2768" s="96" t="s">
        <v>1147</v>
      </c>
      <c r="L2768" s="96" t="s">
        <v>1562</v>
      </c>
      <c r="M2768" s="96" t="s">
        <v>1147</v>
      </c>
      <c r="O2768" s="96" t="s">
        <v>1717</v>
      </c>
      <c r="P2768" s="96" t="s">
        <v>1609</v>
      </c>
      <c r="Q2768" s="96" t="s">
        <v>2210</v>
      </c>
      <c r="R2768" s="96" t="s">
        <v>1656</v>
      </c>
      <c r="S2768" s="96" t="s">
        <v>8100</v>
      </c>
      <c r="T2768" s="96" t="s">
        <v>1568</v>
      </c>
    </row>
    <row r="2769" ht="14.25" customHeight="1">
      <c r="A2769" s="96" t="s">
        <v>8101</v>
      </c>
      <c r="D2769" s="96" t="s">
        <v>1350</v>
      </c>
      <c r="E2769" s="96" t="s">
        <v>1561</v>
      </c>
      <c r="F2769" s="96">
        <v>2030.0</v>
      </c>
      <c r="J2769" s="96" t="s">
        <v>1147</v>
      </c>
      <c r="L2769" s="96" t="s">
        <v>1562</v>
      </c>
      <c r="M2769" s="96" t="s">
        <v>1147</v>
      </c>
      <c r="O2769" s="96" t="s">
        <v>1937</v>
      </c>
      <c r="P2769" s="96" t="s">
        <v>1728</v>
      </c>
      <c r="Q2769" s="96" t="s">
        <v>1886</v>
      </c>
      <c r="R2769" s="96" t="s">
        <v>1707</v>
      </c>
      <c r="S2769" s="96" t="s">
        <v>8102</v>
      </c>
      <c r="T2769" s="96" t="s">
        <v>1568</v>
      </c>
    </row>
    <row r="2770" ht="14.25" customHeight="1">
      <c r="A2770" s="96" t="s">
        <v>8103</v>
      </c>
      <c r="D2770" s="96" t="s">
        <v>1350</v>
      </c>
      <c r="E2770" s="96" t="s">
        <v>1561</v>
      </c>
      <c r="F2770" s="96">
        <v>2030.0</v>
      </c>
      <c r="J2770" s="96" t="s">
        <v>1147</v>
      </c>
      <c r="L2770" s="96" t="s">
        <v>1562</v>
      </c>
      <c r="M2770" s="96" t="s">
        <v>1147</v>
      </c>
      <c r="O2770" s="96" t="s">
        <v>1727</v>
      </c>
      <c r="P2770" s="96" t="s">
        <v>1728</v>
      </c>
      <c r="Q2770" s="96" t="s">
        <v>1756</v>
      </c>
      <c r="R2770" s="96" t="s">
        <v>1566</v>
      </c>
      <c r="S2770" s="96" t="s">
        <v>8104</v>
      </c>
      <c r="T2770" s="96" t="s">
        <v>1568</v>
      </c>
    </row>
    <row r="2771" ht="14.25" customHeight="1">
      <c r="A2771" s="96" t="s">
        <v>8105</v>
      </c>
      <c r="D2771" s="96" t="s">
        <v>1350</v>
      </c>
      <c r="E2771" s="96" t="s">
        <v>1561</v>
      </c>
      <c r="F2771" s="96">
        <v>2030.0</v>
      </c>
      <c r="J2771" s="96" t="s">
        <v>1147</v>
      </c>
      <c r="L2771" s="96" t="s">
        <v>1562</v>
      </c>
      <c r="M2771" s="96" t="s">
        <v>1147</v>
      </c>
      <c r="O2771" s="96" t="s">
        <v>1717</v>
      </c>
      <c r="P2771" s="96" t="s">
        <v>1609</v>
      </c>
      <c r="Q2771" s="96" t="s">
        <v>1948</v>
      </c>
      <c r="R2771" s="96" t="s">
        <v>1699</v>
      </c>
      <c r="S2771" s="96" t="s">
        <v>8106</v>
      </c>
      <c r="T2771" s="96" t="s">
        <v>1568</v>
      </c>
    </row>
    <row r="2772" ht="14.25" customHeight="1">
      <c r="A2772" s="96" t="s">
        <v>8107</v>
      </c>
      <c r="D2772" s="96" t="s">
        <v>1350</v>
      </c>
      <c r="E2772" s="96" t="s">
        <v>1561</v>
      </c>
      <c r="F2772" s="96">
        <v>2030.0</v>
      </c>
      <c r="J2772" s="96" t="s">
        <v>1147</v>
      </c>
      <c r="L2772" s="96" t="s">
        <v>1562</v>
      </c>
      <c r="M2772" s="96" t="s">
        <v>1147</v>
      </c>
      <c r="N2772" s="96" t="s">
        <v>1690</v>
      </c>
      <c r="O2772" s="96" t="s">
        <v>1937</v>
      </c>
      <c r="P2772" s="96" t="s">
        <v>1728</v>
      </c>
      <c r="Q2772" s="96" t="s">
        <v>1886</v>
      </c>
      <c r="R2772" s="96" t="s">
        <v>1690</v>
      </c>
      <c r="S2772" s="96" t="s">
        <v>8108</v>
      </c>
      <c r="T2772" s="96" t="s">
        <v>1568</v>
      </c>
    </row>
    <row r="2773" ht="14.25" customHeight="1">
      <c r="A2773" s="96" t="s">
        <v>8109</v>
      </c>
      <c r="D2773" s="96" t="s">
        <v>1350</v>
      </c>
      <c r="E2773" s="96" t="s">
        <v>1561</v>
      </c>
      <c r="F2773" s="96">
        <v>2030.0</v>
      </c>
      <c r="J2773" s="96" t="s">
        <v>1147</v>
      </c>
      <c r="L2773" s="96" t="s">
        <v>1562</v>
      </c>
      <c r="M2773" s="96" t="s">
        <v>1147</v>
      </c>
      <c r="O2773" s="96" t="s">
        <v>1717</v>
      </c>
      <c r="P2773" s="96" t="s">
        <v>1609</v>
      </c>
      <c r="Q2773" s="96" t="s">
        <v>1639</v>
      </c>
      <c r="R2773" s="96" t="s">
        <v>1676</v>
      </c>
      <c r="S2773" s="96" t="s">
        <v>8110</v>
      </c>
      <c r="T2773" s="96" t="s">
        <v>1568</v>
      </c>
    </row>
    <row r="2774" ht="14.25" customHeight="1">
      <c r="A2774" s="96" t="s">
        <v>8111</v>
      </c>
      <c r="B2774" s="96" t="s">
        <v>8112</v>
      </c>
      <c r="C2774" s="96" t="s">
        <v>8113</v>
      </c>
      <c r="D2774" s="96" t="s">
        <v>1350</v>
      </c>
      <c r="E2774" s="96" t="s">
        <v>1561</v>
      </c>
      <c r="F2774" s="96">
        <v>2030.0</v>
      </c>
      <c r="J2774" s="96" t="s">
        <v>1147</v>
      </c>
      <c r="L2774" s="96" t="s">
        <v>41</v>
      </c>
      <c r="M2774" s="96" t="s">
        <v>1147</v>
      </c>
      <c r="O2774" s="96" t="s">
        <v>1717</v>
      </c>
      <c r="P2774" s="96" t="s">
        <v>1609</v>
      </c>
      <c r="Q2774" s="96" t="s">
        <v>1756</v>
      </c>
      <c r="R2774" s="96" t="s">
        <v>1793</v>
      </c>
      <c r="S2774" s="96" t="s">
        <v>8114</v>
      </c>
      <c r="T2774" s="96" t="s">
        <v>1568</v>
      </c>
    </row>
    <row r="2775" ht="14.25" customHeight="1">
      <c r="A2775" s="96" t="s">
        <v>8115</v>
      </c>
      <c r="D2775" s="96" t="s">
        <v>1350</v>
      </c>
      <c r="E2775" s="96" t="s">
        <v>1561</v>
      </c>
      <c r="F2775" s="96">
        <v>2030.0</v>
      </c>
      <c r="J2775" s="96" t="s">
        <v>1147</v>
      </c>
      <c r="L2775" s="96" t="s">
        <v>1562</v>
      </c>
      <c r="M2775" s="96" t="s">
        <v>1147</v>
      </c>
      <c r="O2775" s="96" t="s">
        <v>1578</v>
      </c>
      <c r="P2775" s="96" t="s">
        <v>1579</v>
      </c>
      <c r="Q2775" s="96" t="s">
        <v>1580</v>
      </c>
      <c r="R2775" s="96" t="s">
        <v>1597</v>
      </c>
      <c r="S2775" s="96" t="s">
        <v>8116</v>
      </c>
      <c r="T2775" s="96" t="s">
        <v>1568</v>
      </c>
    </row>
    <row r="2776" ht="14.25" customHeight="1">
      <c r="A2776" s="96" t="s">
        <v>8117</v>
      </c>
      <c r="D2776" s="96" t="s">
        <v>1350</v>
      </c>
      <c r="E2776" s="96" t="s">
        <v>1561</v>
      </c>
      <c r="F2776" s="96">
        <v>2030.0</v>
      </c>
      <c r="J2776" s="96" t="s">
        <v>1147</v>
      </c>
      <c r="L2776" s="96" t="s">
        <v>1562</v>
      </c>
      <c r="M2776" s="96" t="s">
        <v>1147</v>
      </c>
      <c r="O2776" s="96" t="s">
        <v>1717</v>
      </c>
      <c r="P2776" s="96" t="s">
        <v>1609</v>
      </c>
      <c r="Q2776" s="96" t="s">
        <v>1756</v>
      </c>
      <c r="R2776" s="96" t="s">
        <v>1581</v>
      </c>
      <c r="S2776" s="96" t="s">
        <v>8118</v>
      </c>
      <c r="T2776" s="96" t="s">
        <v>1568</v>
      </c>
    </row>
    <row r="2777" ht="14.25" customHeight="1">
      <c r="A2777" s="96" t="s">
        <v>8119</v>
      </c>
      <c r="B2777" s="96">
        <v>5.164016643E9</v>
      </c>
      <c r="C2777" s="96" t="s">
        <v>8120</v>
      </c>
      <c r="D2777" s="96" t="s">
        <v>1372</v>
      </c>
      <c r="J2777" s="96" t="s">
        <v>1147</v>
      </c>
      <c r="L2777" s="96" t="s">
        <v>1629</v>
      </c>
      <c r="M2777" s="96" t="s">
        <v>1147</v>
      </c>
      <c r="O2777" s="96" t="s">
        <v>1741</v>
      </c>
      <c r="P2777" s="96" t="s">
        <v>1564</v>
      </c>
      <c r="Q2777" s="96" t="s">
        <v>1630</v>
      </c>
      <c r="R2777" s="96" t="s">
        <v>1757</v>
      </c>
      <c r="U2777" s="96" t="s">
        <v>4023</v>
      </c>
    </row>
    <row r="2778" ht="14.25" customHeight="1">
      <c r="A2778" s="96" t="s">
        <v>8121</v>
      </c>
      <c r="D2778" s="96" t="s">
        <v>1350</v>
      </c>
      <c r="E2778" s="96" t="s">
        <v>1561</v>
      </c>
      <c r="F2778" s="96">
        <v>2030.0</v>
      </c>
      <c r="G2778" s="96" t="s">
        <v>1350</v>
      </c>
      <c r="H2778" s="96" t="s">
        <v>1561</v>
      </c>
      <c r="I2778" s="96">
        <v>2050.0</v>
      </c>
      <c r="J2778" s="96" t="s">
        <v>1351</v>
      </c>
      <c r="K2778" s="96">
        <v>2050.0</v>
      </c>
      <c r="L2778" s="96" t="s">
        <v>1562</v>
      </c>
      <c r="M2778" s="96" t="s">
        <v>1147</v>
      </c>
      <c r="O2778" s="96" t="s">
        <v>1584</v>
      </c>
      <c r="P2778" s="96" t="s">
        <v>1564</v>
      </c>
      <c r="Q2778" s="96" t="s">
        <v>1610</v>
      </c>
      <c r="R2778" s="96" t="s">
        <v>1699</v>
      </c>
      <c r="S2778" s="96" t="s">
        <v>8122</v>
      </c>
      <c r="T2778" s="96" t="s">
        <v>1568</v>
      </c>
    </row>
    <row r="2779" ht="14.25" customHeight="1">
      <c r="A2779" s="96" t="s">
        <v>8123</v>
      </c>
      <c r="D2779" s="96" t="s">
        <v>1355</v>
      </c>
      <c r="J2779" s="96" t="s">
        <v>1351</v>
      </c>
      <c r="L2779" s="96" t="s">
        <v>41</v>
      </c>
      <c r="M2779" s="96" t="s">
        <v>1351</v>
      </c>
      <c r="N2779" s="96" t="s">
        <v>1656</v>
      </c>
      <c r="O2779" s="96" t="s">
        <v>1672</v>
      </c>
      <c r="P2779" s="96" t="s">
        <v>1564</v>
      </c>
      <c r="Q2779" s="96" t="s">
        <v>1610</v>
      </c>
      <c r="R2779" s="96" t="s">
        <v>1656</v>
      </c>
    </row>
    <row r="2780" ht="14.25" customHeight="1">
      <c r="A2780" s="96" t="s">
        <v>8124</v>
      </c>
      <c r="B2780" s="96" t="s">
        <v>8125</v>
      </c>
      <c r="C2780" s="96" t="s">
        <v>8126</v>
      </c>
      <c r="D2780" s="96" t="s">
        <v>1355</v>
      </c>
      <c r="J2780" s="96" t="s">
        <v>1351</v>
      </c>
      <c r="L2780" s="96" t="s">
        <v>41</v>
      </c>
      <c r="M2780" s="96" t="s">
        <v>1147</v>
      </c>
      <c r="O2780" s="96" t="s">
        <v>1584</v>
      </c>
      <c r="P2780" s="96" t="s">
        <v>1564</v>
      </c>
      <c r="Q2780" s="96" t="s">
        <v>1756</v>
      </c>
      <c r="R2780" s="96" t="s">
        <v>1676</v>
      </c>
    </row>
    <row r="2781" ht="14.25" customHeight="1">
      <c r="A2781" s="96" t="s">
        <v>8127</v>
      </c>
      <c r="D2781" s="96" t="s">
        <v>1355</v>
      </c>
      <c r="J2781" s="96" t="s">
        <v>1147</v>
      </c>
      <c r="L2781" s="96" t="s">
        <v>41</v>
      </c>
      <c r="M2781" s="96" t="s">
        <v>1147</v>
      </c>
      <c r="O2781" s="96" t="s">
        <v>1578</v>
      </c>
      <c r="P2781" s="96" t="s">
        <v>1579</v>
      </c>
      <c r="Q2781" s="96" t="s">
        <v>1636</v>
      </c>
      <c r="R2781" s="96" t="s">
        <v>1605</v>
      </c>
    </row>
    <row r="2782" ht="14.25" customHeight="1">
      <c r="A2782" s="96" t="s">
        <v>8128</v>
      </c>
      <c r="B2782" s="96" t="s">
        <v>8129</v>
      </c>
      <c r="C2782" s="96" t="s">
        <v>8130</v>
      </c>
      <c r="D2782" s="96" t="s">
        <v>1350</v>
      </c>
      <c r="E2782" s="96" t="s">
        <v>1561</v>
      </c>
      <c r="F2782" s="96">
        <v>2025.0</v>
      </c>
      <c r="J2782" s="96" t="s">
        <v>1147</v>
      </c>
      <c r="L2782" s="96" t="s">
        <v>41</v>
      </c>
      <c r="M2782" s="96" t="s">
        <v>1351</v>
      </c>
      <c r="N2782" s="96" t="s">
        <v>1787</v>
      </c>
      <c r="O2782" s="96" t="s">
        <v>1797</v>
      </c>
      <c r="P2782" s="96" t="s">
        <v>1564</v>
      </c>
      <c r="Q2782" s="96" t="s">
        <v>1655</v>
      </c>
      <c r="R2782" s="96" t="s">
        <v>1621</v>
      </c>
      <c r="S2782" s="96" t="s">
        <v>8131</v>
      </c>
      <c r="T2782" s="96" t="s">
        <v>1568</v>
      </c>
    </row>
    <row r="2783" ht="14.25" customHeight="1">
      <c r="A2783" s="96" t="s">
        <v>8132</v>
      </c>
      <c r="D2783" s="96" t="s">
        <v>1350</v>
      </c>
      <c r="E2783" s="96" t="s">
        <v>1561</v>
      </c>
      <c r="F2783" s="96">
        <v>2030.0</v>
      </c>
      <c r="J2783" s="96" t="s">
        <v>1147</v>
      </c>
      <c r="L2783" s="96" t="s">
        <v>1562</v>
      </c>
      <c r="M2783" s="96" t="s">
        <v>1147</v>
      </c>
      <c r="O2783" s="96" t="s">
        <v>1563</v>
      </c>
      <c r="P2783" s="96" t="s">
        <v>1564</v>
      </c>
      <c r="Q2783" s="96" t="s">
        <v>1604</v>
      </c>
      <c r="R2783" s="96" t="s">
        <v>1623</v>
      </c>
      <c r="S2783" s="96" t="s">
        <v>8133</v>
      </c>
    </row>
    <row r="2784" ht="14.25" customHeight="1">
      <c r="A2784" s="96" t="s">
        <v>8134</v>
      </c>
      <c r="C2784" s="96">
        <v>5440764.0</v>
      </c>
      <c r="D2784" s="96" t="s">
        <v>1355</v>
      </c>
      <c r="J2784" s="96" t="s">
        <v>1351</v>
      </c>
      <c r="L2784" s="96" t="s">
        <v>41</v>
      </c>
      <c r="M2784" s="96" t="s">
        <v>1351</v>
      </c>
      <c r="N2784" s="96" t="s">
        <v>1707</v>
      </c>
      <c r="O2784" s="96" t="s">
        <v>1584</v>
      </c>
      <c r="P2784" s="96" t="s">
        <v>1564</v>
      </c>
      <c r="Q2784" s="96" t="s">
        <v>1590</v>
      </c>
      <c r="R2784" s="96" t="s">
        <v>1707</v>
      </c>
    </row>
    <row r="2785" ht="14.25" customHeight="1">
      <c r="A2785" s="96" t="s">
        <v>8135</v>
      </c>
      <c r="C2785" s="96" t="s">
        <v>8136</v>
      </c>
      <c r="D2785" s="96" t="s">
        <v>1350</v>
      </c>
      <c r="E2785" s="96" t="s">
        <v>1561</v>
      </c>
      <c r="F2785" s="96">
        <v>2030.0</v>
      </c>
      <c r="J2785" s="96" t="s">
        <v>1147</v>
      </c>
      <c r="L2785" s="96" t="s">
        <v>41</v>
      </c>
      <c r="M2785" s="96" t="s">
        <v>1147</v>
      </c>
      <c r="O2785" s="96" t="s">
        <v>1647</v>
      </c>
      <c r="P2785" s="96" t="s">
        <v>1564</v>
      </c>
      <c r="Q2785" s="96" t="s">
        <v>1675</v>
      </c>
      <c r="R2785" s="96" t="s">
        <v>1793</v>
      </c>
      <c r="S2785" s="96" t="s">
        <v>8137</v>
      </c>
      <c r="T2785" s="96" t="s">
        <v>1568</v>
      </c>
    </row>
    <row r="2786" ht="14.25" customHeight="1">
      <c r="A2786" s="96" t="s">
        <v>8138</v>
      </c>
      <c r="D2786" s="96" t="s">
        <v>1350</v>
      </c>
      <c r="E2786" s="96" t="s">
        <v>1561</v>
      </c>
      <c r="F2786" s="96">
        <v>2030.0</v>
      </c>
      <c r="J2786" s="96" t="s">
        <v>1147</v>
      </c>
      <c r="L2786" s="96" t="s">
        <v>1562</v>
      </c>
      <c r="M2786" s="96" t="s">
        <v>1147</v>
      </c>
      <c r="O2786" s="96" t="s">
        <v>1845</v>
      </c>
      <c r="P2786" s="96" t="s">
        <v>1564</v>
      </c>
      <c r="Q2786" s="96" t="s">
        <v>1675</v>
      </c>
      <c r="R2786" s="96" t="s">
        <v>1805</v>
      </c>
      <c r="S2786" s="96" t="s">
        <v>8139</v>
      </c>
      <c r="T2786" s="96" t="s">
        <v>1568</v>
      </c>
    </row>
    <row r="2787" ht="14.25" customHeight="1">
      <c r="A2787" s="96" t="s">
        <v>8140</v>
      </c>
      <c r="D2787" s="96" t="s">
        <v>1350</v>
      </c>
      <c r="E2787" s="96" t="s">
        <v>1561</v>
      </c>
      <c r="F2787" s="96">
        <v>2030.0</v>
      </c>
      <c r="G2787" s="96" t="s">
        <v>1350</v>
      </c>
      <c r="H2787" s="96" t="s">
        <v>1561</v>
      </c>
      <c r="I2787" s="96">
        <v>2050.0</v>
      </c>
      <c r="J2787" s="96" t="s">
        <v>1351</v>
      </c>
      <c r="K2787" s="96">
        <v>2050.0</v>
      </c>
      <c r="L2787" s="96" t="s">
        <v>41</v>
      </c>
      <c r="M2787" s="96" t="s">
        <v>1147</v>
      </c>
      <c r="O2787" s="96" t="s">
        <v>1791</v>
      </c>
      <c r="P2787" s="96" t="s">
        <v>1609</v>
      </c>
      <c r="Q2787" s="96" t="s">
        <v>1800</v>
      </c>
      <c r="R2787" s="96" t="s">
        <v>1594</v>
      </c>
      <c r="S2787" s="96" t="s">
        <v>8141</v>
      </c>
      <c r="T2787" s="96" t="s">
        <v>1568</v>
      </c>
    </row>
    <row r="2788" ht="14.25" customHeight="1">
      <c r="A2788" s="96" t="s">
        <v>8142</v>
      </c>
      <c r="B2788" s="96" t="s">
        <v>8143</v>
      </c>
      <c r="C2788" s="96" t="s">
        <v>8144</v>
      </c>
      <c r="D2788" s="96" t="s">
        <v>1355</v>
      </c>
      <c r="J2788" s="96" t="s">
        <v>1147</v>
      </c>
      <c r="L2788" s="96" t="s">
        <v>41</v>
      </c>
      <c r="M2788" s="96" t="s">
        <v>1147</v>
      </c>
      <c r="O2788" s="96" t="s">
        <v>1584</v>
      </c>
      <c r="P2788" s="96" t="s">
        <v>1564</v>
      </c>
      <c r="Q2788" s="96" t="s">
        <v>1585</v>
      </c>
      <c r="R2788" s="96" t="s">
        <v>1926</v>
      </c>
    </row>
    <row r="2789" ht="14.25" customHeight="1">
      <c r="A2789" s="96" t="s">
        <v>8145</v>
      </c>
      <c r="B2789" s="96" t="s">
        <v>8146</v>
      </c>
      <c r="C2789" s="96" t="s">
        <v>8147</v>
      </c>
      <c r="D2789" s="96" t="s">
        <v>1355</v>
      </c>
      <c r="J2789" s="96" t="s">
        <v>1147</v>
      </c>
      <c r="L2789" s="96" t="s">
        <v>41</v>
      </c>
      <c r="M2789" s="96" t="s">
        <v>1147</v>
      </c>
      <c r="O2789" s="96" t="s">
        <v>1563</v>
      </c>
      <c r="P2789" s="96" t="s">
        <v>1564</v>
      </c>
      <c r="Q2789" s="96" t="s">
        <v>1675</v>
      </c>
      <c r="R2789" s="96" t="s">
        <v>1605</v>
      </c>
    </row>
    <row r="2790" ht="14.25" customHeight="1">
      <c r="A2790" s="96" t="s">
        <v>8148</v>
      </c>
      <c r="D2790" s="96" t="s">
        <v>1350</v>
      </c>
      <c r="E2790" s="96" t="s">
        <v>1561</v>
      </c>
      <c r="F2790" s="96">
        <v>2030.0</v>
      </c>
      <c r="J2790" s="96" t="s">
        <v>1147</v>
      </c>
      <c r="L2790" s="96" t="s">
        <v>1562</v>
      </c>
      <c r="M2790" s="96" t="s">
        <v>1147</v>
      </c>
      <c r="O2790" s="96" t="s">
        <v>1620</v>
      </c>
      <c r="P2790" s="96" t="s">
        <v>1564</v>
      </c>
      <c r="Q2790" s="96" t="s">
        <v>1636</v>
      </c>
      <c r="R2790" s="96" t="s">
        <v>1644</v>
      </c>
      <c r="S2790" s="96" t="s">
        <v>8149</v>
      </c>
      <c r="T2790" s="96" t="s">
        <v>1568</v>
      </c>
    </row>
    <row r="2791" ht="14.25" customHeight="1">
      <c r="A2791" s="96" t="s">
        <v>8150</v>
      </c>
      <c r="D2791" s="96" t="s">
        <v>1350</v>
      </c>
      <c r="E2791" s="96" t="s">
        <v>1561</v>
      </c>
      <c r="F2791" s="96">
        <v>2030.0</v>
      </c>
      <c r="J2791" s="96" t="s">
        <v>1147</v>
      </c>
      <c r="L2791" s="96" t="s">
        <v>1562</v>
      </c>
      <c r="M2791" s="96" t="s">
        <v>1147</v>
      </c>
      <c r="O2791" s="96" t="s">
        <v>3379</v>
      </c>
      <c r="P2791" s="96" t="s">
        <v>1728</v>
      </c>
      <c r="Q2791" s="96" t="s">
        <v>1580</v>
      </c>
      <c r="R2791" s="96" t="s">
        <v>1586</v>
      </c>
      <c r="S2791" s="96" t="s">
        <v>8151</v>
      </c>
      <c r="T2791" s="96" t="s">
        <v>1568</v>
      </c>
    </row>
    <row r="2792" ht="14.25" customHeight="1">
      <c r="A2792" s="96" t="s">
        <v>8152</v>
      </c>
      <c r="B2792" s="96" t="s">
        <v>8153</v>
      </c>
      <c r="C2792" s="96" t="s">
        <v>8154</v>
      </c>
      <c r="D2792" s="96" t="s">
        <v>1355</v>
      </c>
      <c r="J2792" s="96" t="s">
        <v>1147</v>
      </c>
      <c r="L2792" s="96" t="s">
        <v>41</v>
      </c>
      <c r="M2792" s="96" t="s">
        <v>1147</v>
      </c>
      <c r="O2792" s="96" t="s">
        <v>1614</v>
      </c>
      <c r="P2792" s="96" t="s">
        <v>1609</v>
      </c>
      <c r="Q2792" s="96" t="s">
        <v>1636</v>
      </c>
      <c r="R2792" s="96" t="s">
        <v>1666</v>
      </c>
    </row>
    <row r="2793" ht="14.25" customHeight="1">
      <c r="A2793" s="96" t="s">
        <v>8155</v>
      </c>
      <c r="D2793" s="96" t="s">
        <v>1355</v>
      </c>
      <c r="J2793" s="96" t="s">
        <v>1147</v>
      </c>
      <c r="L2793" s="96" t="s">
        <v>41</v>
      </c>
      <c r="M2793" s="96" t="s">
        <v>1147</v>
      </c>
      <c r="O2793" s="96" t="s">
        <v>1791</v>
      </c>
      <c r="P2793" s="96" t="s">
        <v>1609</v>
      </c>
      <c r="Q2793" s="96" t="s">
        <v>1800</v>
      </c>
      <c r="R2793" s="96" t="s">
        <v>1676</v>
      </c>
    </row>
    <row r="2794" ht="14.25" customHeight="1">
      <c r="A2794" s="96" t="s">
        <v>8156</v>
      </c>
      <c r="D2794" s="96" t="s">
        <v>1350</v>
      </c>
      <c r="E2794" s="96" t="s">
        <v>1561</v>
      </c>
      <c r="F2794" s="96">
        <v>2030.0</v>
      </c>
      <c r="J2794" s="96" t="s">
        <v>1147</v>
      </c>
      <c r="L2794" s="96" t="s">
        <v>1562</v>
      </c>
      <c r="M2794" s="96" t="s">
        <v>1147</v>
      </c>
      <c r="O2794" s="96" t="s">
        <v>1703</v>
      </c>
      <c r="P2794" s="96" t="s">
        <v>1564</v>
      </c>
      <c r="Q2794" s="96" t="s">
        <v>1652</v>
      </c>
      <c r="R2794" s="96" t="s">
        <v>1644</v>
      </c>
      <c r="S2794" s="96" t="s">
        <v>8157</v>
      </c>
      <c r="T2794" s="96" t="s">
        <v>1568</v>
      </c>
    </row>
    <row r="2795" ht="14.25" customHeight="1">
      <c r="A2795" s="96" t="s">
        <v>8158</v>
      </c>
      <c r="B2795" s="96" t="s">
        <v>8159</v>
      </c>
      <c r="C2795" s="96" t="s">
        <v>8160</v>
      </c>
      <c r="D2795" s="96" t="s">
        <v>1350</v>
      </c>
      <c r="E2795" s="96" t="s">
        <v>1561</v>
      </c>
      <c r="F2795" s="96">
        <v>2030.0</v>
      </c>
      <c r="J2795" s="96" t="s">
        <v>1147</v>
      </c>
      <c r="L2795" s="96" t="s">
        <v>41</v>
      </c>
      <c r="M2795" s="96" t="s">
        <v>1351</v>
      </c>
      <c r="N2795" s="96" t="s">
        <v>1787</v>
      </c>
      <c r="O2795" s="96" t="s">
        <v>1584</v>
      </c>
      <c r="P2795" s="96" t="s">
        <v>1564</v>
      </c>
      <c r="Q2795" s="96" t="s">
        <v>1639</v>
      </c>
      <c r="R2795" s="96" t="s">
        <v>1644</v>
      </c>
      <c r="S2795" s="96" t="s">
        <v>8161</v>
      </c>
      <c r="T2795" s="96" t="s">
        <v>1568</v>
      </c>
    </row>
    <row r="2796" ht="14.25" customHeight="1">
      <c r="A2796" s="96" t="s">
        <v>8162</v>
      </c>
      <c r="D2796" s="96" t="s">
        <v>1350</v>
      </c>
      <c r="E2796" s="96" t="s">
        <v>1570</v>
      </c>
      <c r="F2796" s="96">
        <v>2030.0</v>
      </c>
      <c r="J2796" s="96" t="s">
        <v>1147</v>
      </c>
      <c r="L2796" s="96" t="s">
        <v>41</v>
      </c>
      <c r="M2796" s="96" t="s">
        <v>1147</v>
      </c>
      <c r="O2796" s="96" t="s">
        <v>1797</v>
      </c>
      <c r="P2796" s="96" t="s">
        <v>1564</v>
      </c>
      <c r="Q2796" s="96" t="s">
        <v>1784</v>
      </c>
      <c r="R2796" s="96" t="s">
        <v>1623</v>
      </c>
      <c r="T2796" s="96" t="s">
        <v>1576</v>
      </c>
    </row>
    <row r="2797" ht="14.25" customHeight="1">
      <c r="A2797" s="96" t="s">
        <v>8163</v>
      </c>
      <c r="D2797" s="96" t="s">
        <v>1350</v>
      </c>
      <c r="E2797" s="96" t="s">
        <v>1561</v>
      </c>
      <c r="F2797" s="96">
        <v>2030.0</v>
      </c>
      <c r="J2797" s="96" t="s">
        <v>1147</v>
      </c>
      <c r="L2797" s="96" t="s">
        <v>1562</v>
      </c>
      <c r="M2797" s="96" t="s">
        <v>1147</v>
      </c>
      <c r="O2797" s="96" t="s">
        <v>1684</v>
      </c>
      <c r="P2797" s="96" t="s">
        <v>1564</v>
      </c>
      <c r="Q2797" s="96" t="s">
        <v>1636</v>
      </c>
      <c r="R2797" s="96" t="s">
        <v>1793</v>
      </c>
      <c r="S2797" s="96" t="s">
        <v>8164</v>
      </c>
      <c r="T2797" s="96" t="s">
        <v>1568</v>
      </c>
    </row>
    <row r="2798" ht="14.25" customHeight="1">
      <c r="A2798" s="96" t="s">
        <v>8165</v>
      </c>
      <c r="C2798" s="96" t="s">
        <v>8166</v>
      </c>
      <c r="D2798" s="96" t="s">
        <v>1355</v>
      </c>
      <c r="J2798" s="96" t="s">
        <v>1147</v>
      </c>
      <c r="L2798" s="96" t="s">
        <v>41</v>
      </c>
      <c r="M2798" s="96" t="s">
        <v>1147</v>
      </c>
      <c r="O2798" s="96" t="s">
        <v>1620</v>
      </c>
      <c r="P2798" s="96" t="s">
        <v>1564</v>
      </c>
      <c r="Q2798" s="96" t="s">
        <v>1897</v>
      </c>
      <c r="R2798" s="96" t="s">
        <v>1637</v>
      </c>
    </row>
    <row r="2799" ht="14.25" customHeight="1">
      <c r="A2799" s="96" t="s">
        <v>8167</v>
      </c>
      <c r="D2799" s="96" t="s">
        <v>1350</v>
      </c>
      <c r="E2799" s="96" t="s">
        <v>1561</v>
      </c>
      <c r="F2799" s="96">
        <v>2030.0</v>
      </c>
      <c r="J2799" s="96" t="s">
        <v>1351</v>
      </c>
      <c r="L2799" s="96" t="s">
        <v>41</v>
      </c>
      <c r="M2799" s="96" t="s">
        <v>1351</v>
      </c>
      <c r="N2799" s="96" t="s">
        <v>2098</v>
      </c>
      <c r="O2799" s="96" t="s">
        <v>1647</v>
      </c>
      <c r="P2799" s="96" t="s">
        <v>1564</v>
      </c>
      <c r="Q2799" s="96" t="s">
        <v>1665</v>
      </c>
      <c r="R2799" s="96" t="s">
        <v>1648</v>
      </c>
      <c r="S2799" s="96" t="s">
        <v>8168</v>
      </c>
      <c r="T2799" s="96" t="s">
        <v>1568</v>
      </c>
    </row>
    <row r="2800" ht="14.25" customHeight="1">
      <c r="A2800" s="96" t="s">
        <v>8169</v>
      </c>
      <c r="B2800" s="96" t="s">
        <v>8170</v>
      </c>
      <c r="C2800" s="96" t="s">
        <v>8171</v>
      </c>
      <c r="D2800" s="96" t="s">
        <v>1350</v>
      </c>
      <c r="E2800" s="96" t="s">
        <v>1561</v>
      </c>
      <c r="F2800" s="96">
        <v>2030.0</v>
      </c>
      <c r="G2800" s="96" t="s">
        <v>1350</v>
      </c>
      <c r="H2800" s="96" t="s">
        <v>1561</v>
      </c>
      <c r="I2800" s="96">
        <v>2042.0</v>
      </c>
      <c r="J2800" s="96" t="s">
        <v>1351</v>
      </c>
      <c r="K2800" s="96">
        <v>2042.0</v>
      </c>
      <c r="L2800" s="96" t="s">
        <v>41</v>
      </c>
      <c r="M2800" s="96" t="s">
        <v>1351</v>
      </c>
      <c r="N2800" s="96" t="s">
        <v>1971</v>
      </c>
      <c r="O2800" s="96" t="s">
        <v>1584</v>
      </c>
      <c r="P2800" s="96" t="s">
        <v>1564</v>
      </c>
      <c r="Q2800" s="96" t="s">
        <v>1604</v>
      </c>
      <c r="R2800" s="96" t="s">
        <v>1648</v>
      </c>
      <c r="S2800" s="96" t="s">
        <v>8172</v>
      </c>
      <c r="T2800" s="96" t="s">
        <v>1568</v>
      </c>
    </row>
    <row r="2801" ht="14.25" customHeight="1">
      <c r="A2801" s="96" t="s">
        <v>8173</v>
      </c>
      <c r="D2801" s="96" t="s">
        <v>1350</v>
      </c>
      <c r="E2801" s="96" t="s">
        <v>1561</v>
      </c>
      <c r="F2801" s="96">
        <v>2033.0</v>
      </c>
      <c r="J2801" s="96" t="s">
        <v>1147</v>
      </c>
      <c r="L2801" s="96" t="s">
        <v>41</v>
      </c>
      <c r="M2801" s="96" t="s">
        <v>1147</v>
      </c>
      <c r="O2801" s="96" t="s">
        <v>2194</v>
      </c>
      <c r="P2801" s="96" t="s">
        <v>1609</v>
      </c>
      <c r="Q2801" s="96" t="s">
        <v>1639</v>
      </c>
      <c r="R2801" s="96" t="s">
        <v>1615</v>
      </c>
      <c r="S2801" s="96" t="s">
        <v>8174</v>
      </c>
      <c r="T2801" s="96" t="s">
        <v>1568</v>
      </c>
    </row>
    <row r="2802" ht="14.25" customHeight="1">
      <c r="A2802" s="96" t="s">
        <v>8175</v>
      </c>
      <c r="B2802" s="96" t="s">
        <v>8176</v>
      </c>
      <c r="D2802" s="96" t="s">
        <v>1355</v>
      </c>
      <c r="J2802" s="96" t="s">
        <v>1351</v>
      </c>
      <c r="L2802" s="96" t="s">
        <v>41</v>
      </c>
      <c r="M2802" s="96" t="s">
        <v>1351</v>
      </c>
      <c r="O2802" s="96" t="s">
        <v>3128</v>
      </c>
      <c r="P2802" s="96" t="s">
        <v>1609</v>
      </c>
      <c r="Q2802" s="96" t="s">
        <v>1639</v>
      </c>
      <c r="R2802" s="96" t="s">
        <v>2023</v>
      </c>
    </row>
    <row r="2803" ht="14.25" customHeight="1">
      <c r="A2803" s="96" t="s">
        <v>8177</v>
      </c>
      <c r="D2803" s="96" t="s">
        <v>1350</v>
      </c>
      <c r="E2803" s="96" t="s">
        <v>1561</v>
      </c>
      <c r="F2803" s="96">
        <v>2030.0</v>
      </c>
      <c r="J2803" s="96" t="s">
        <v>1147</v>
      </c>
      <c r="L2803" s="96" t="s">
        <v>1562</v>
      </c>
      <c r="M2803" s="96" t="s">
        <v>1147</v>
      </c>
      <c r="O2803" s="96" t="s">
        <v>1614</v>
      </c>
      <c r="P2803" s="96" t="s">
        <v>1609</v>
      </c>
      <c r="Q2803" s="96" t="s">
        <v>1830</v>
      </c>
      <c r="R2803" s="96" t="s">
        <v>1623</v>
      </c>
      <c r="S2803" s="96" t="s">
        <v>8178</v>
      </c>
      <c r="T2803" s="96" t="s">
        <v>1568</v>
      </c>
    </row>
    <row r="2804" ht="14.25" customHeight="1">
      <c r="A2804" s="96" t="s">
        <v>8179</v>
      </c>
      <c r="C2804" s="96" t="s">
        <v>8180</v>
      </c>
      <c r="D2804" s="96" t="s">
        <v>1350</v>
      </c>
      <c r="E2804" s="96" t="s">
        <v>1561</v>
      </c>
      <c r="F2804" s="96">
        <v>2030.0</v>
      </c>
      <c r="J2804" s="96" t="s">
        <v>1351</v>
      </c>
      <c r="L2804" s="96" t="s">
        <v>41</v>
      </c>
      <c r="M2804" s="96" t="s">
        <v>1351</v>
      </c>
      <c r="N2804" s="96" t="s">
        <v>2023</v>
      </c>
      <c r="O2804" s="96" t="s">
        <v>1741</v>
      </c>
      <c r="P2804" s="96" t="s">
        <v>1564</v>
      </c>
      <c r="Q2804" s="96" t="s">
        <v>1675</v>
      </c>
      <c r="R2804" s="96" t="s">
        <v>1586</v>
      </c>
      <c r="S2804" s="96" t="s">
        <v>8181</v>
      </c>
      <c r="T2804" s="96" t="s">
        <v>1568</v>
      </c>
    </row>
    <row r="2805" ht="14.25" customHeight="1">
      <c r="A2805" s="96" t="s">
        <v>8182</v>
      </c>
      <c r="D2805" s="96" t="s">
        <v>1355</v>
      </c>
      <c r="J2805" s="96" t="s">
        <v>1147</v>
      </c>
      <c r="L2805" s="96" t="s">
        <v>41</v>
      </c>
      <c r="M2805" s="96" t="s">
        <v>1147</v>
      </c>
      <c r="O2805" s="96" t="s">
        <v>1584</v>
      </c>
      <c r="P2805" s="96" t="s">
        <v>1564</v>
      </c>
      <c r="Q2805" s="96" t="s">
        <v>1580</v>
      </c>
      <c r="R2805" s="96" t="s">
        <v>1648</v>
      </c>
    </row>
    <row r="2806" ht="14.25" customHeight="1">
      <c r="A2806" s="96" t="s">
        <v>8183</v>
      </c>
      <c r="D2806" s="96" t="s">
        <v>1355</v>
      </c>
      <c r="J2806" s="96" t="s">
        <v>1147</v>
      </c>
      <c r="L2806" s="96" t="s">
        <v>41</v>
      </c>
      <c r="M2806" s="96" t="s">
        <v>1147</v>
      </c>
      <c r="O2806" s="96" t="s">
        <v>1791</v>
      </c>
      <c r="P2806" s="96" t="s">
        <v>1609</v>
      </c>
      <c r="Q2806" s="96" t="s">
        <v>1800</v>
      </c>
      <c r="R2806" s="96" t="s">
        <v>1594</v>
      </c>
    </row>
    <row r="2807" ht="14.25" customHeight="1">
      <c r="A2807" s="96" t="s">
        <v>8184</v>
      </c>
      <c r="B2807" s="96" t="s">
        <v>8185</v>
      </c>
      <c r="C2807" s="96" t="s">
        <v>8186</v>
      </c>
      <c r="D2807" s="96" t="s">
        <v>1350</v>
      </c>
      <c r="E2807" s="96" t="s">
        <v>1561</v>
      </c>
      <c r="F2807" s="96">
        <v>2030.0</v>
      </c>
      <c r="J2807" s="96" t="s">
        <v>1351</v>
      </c>
      <c r="L2807" s="96" t="s">
        <v>41</v>
      </c>
      <c r="M2807" s="96" t="s">
        <v>1351</v>
      </c>
      <c r="N2807" s="96" t="s">
        <v>1621</v>
      </c>
      <c r="O2807" s="96" t="s">
        <v>1578</v>
      </c>
      <c r="P2807" s="96" t="s">
        <v>1579</v>
      </c>
      <c r="Q2807" s="96" t="s">
        <v>1820</v>
      </c>
      <c r="R2807" s="96" t="s">
        <v>2182</v>
      </c>
      <c r="S2807" s="96" t="s">
        <v>8187</v>
      </c>
      <c r="T2807" s="96" t="s">
        <v>1771</v>
      </c>
    </row>
    <row r="2808" ht="14.25" customHeight="1">
      <c r="A2808" s="96" t="s">
        <v>8188</v>
      </c>
      <c r="D2808" s="96" t="s">
        <v>1350</v>
      </c>
      <c r="E2808" s="96" t="s">
        <v>1561</v>
      </c>
      <c r="F2808" s="96">
        <v>2033.0</v>
      </c>
      <c r="J2808" s="96" t="s">
        <v>1147</v>
      </c>
      <c r="L2808" s="96" t="s">
        <v>41</v>
      </c>
      <c r="M2808" s="96" t="s">
        <v>1147</v>
      </c>
      <c r="O2808" s="96" t="s">
        <v>1578</v>
      </c>
      <c r="P2808" s="96" t="s">
        <v>1579</v>
      </c>
      <c r="Q2808" s="96" t="s">
        <v>1675</v>
      </c>
      <c r="R2808" s="96" t="s">
        <v>1594</v>
      </c>
      <c r="S2808" s="96" t="s">
        <v>8189</v>
      </c>
      <c r="T2808" s="96" t="s">
        <v>1568</v>
      </c>
    </row>
    <row r="2809" ht="14.25" customHeight="1">
      <c r="A2809" s="96" t="s">
        <v>8190</v>
      </c>
      <c r="D2809" s="96" t="s">
        <v>1355</v>
      </c>
      <c r="J2809" s="96" t="s">
        <v>1351</v>
      </c>
      <c r="L2809" s="96" t="s">
        <v>41</v>
      </c>
      <c r="M2809" s="96" t="s">
        <v>1147</v>
      </c>
      <c r="O2809" s="96" t="s">
        <v>1664</v>
      </c>
      <c r="P2809" s="96" t="s">
        <v>1564</v>
      </c>
      <c r="Q2809" s="96" t="s">
        <v>1862</v>
      </c>
      <c r="R2809" s="96" t="s">
        <v>1793</v>
      </c>
    </row>
    <row r="2810" ht="14.25" customHeight="1">
      <c r="A2810" s="96" t="s">
        <v>8191</v>
      </c>
      <c r="D2810" s="96" t="s">
        <v>1350</v>
      </c>
      <c r="E2810" s="96" t="s">
        <v>1561</v>
      </c>
      <c r="F2810" s="96">
        <v>2030.0</v>
      </c>
      <c r="J2810" s="96" t="s">
        <v>1147</v>
      </c>
      <c r="L2810" s="96" t="s">
        <v>1562</v>
      </c>
      <c r="M2810" s="96" t="s">
        <v>1147</v>
      </c>
      <c r="O2810" s="96" t="s">
        <v>1620</v>
      </c>
      <c r="P2810" s="96" t="s">
        <v>1564</v>
      </c>
      <c r="Q2810" s="96" t="s">
        <v>1585</v>
      </c>
      <c r="R2810" s="96" t="s">
        <v>1623</v>
      </c>
      <c r="S2810" s="96" t="s">
        <v>8192</v>
      </c>
      <c r="T2810" s="96" t="s">
        <v>1568</v>
      </c>
    </row>
    <row r="2811" ht="14.25" customHeight="1">
      <c r="A2811" s="96" t="s">
        <v>8193</v>
      </c>
      <c r="C2811" s="96" t="s">
        <v>8194</v>
      </c>
      <c r="D2811" s="96" t="s">
        <v>1355</v>
      </c>
      <c r="J2811" s="96" t="s">
        <v>1351</v>
      </c>
      <c r="L2811" s="96" t="s">
        <v>1629</v>
      </c>
      <c r="M2811" s="96" t="s">
        <v>1147</v>
      </c>
      <c r="O2811" s="96" t="s">
        <v>1584</v>
      </c>
      <c r="P2811" s="96" t="s">
        <v>1564</v>
      </c>
      <c r="Q2811" s="96" t="s">
        <v>1630</v>
      </c>
      <c r="R2811" s="96" t="s">
        <v>1586</v>
      </c>
    </row>
    <row r="2812" ht="14.25" customHeight="1">
      <c r="A2812" s="96" t="s">
        <v>8195</v>
      </c>
      <c r="C2812" s="96" t="s">
        <v>8196</v>
      </c>
      <c r="D2812" s="96" t="s">
        <v>1355</v>
      </c>
      <c r="J2812" s="96" t="s">
        <v>1351</v>
      </c>
      <c r="L2812" s="96" t="s">
        <v>41</v>
      </c>
      <c r="M2812" s="96" t="s">
        <v>1147</v>
      </c>
      <c r="O2812" s="96" t="s">
        <v>1584</v>
      </c>
      <c r="P2812" s="96" t="s">
        <v>1564</v>
      </c>
      <c r="Q2812" s="96" t="s">
        <v>1639</v>
      </c>
      <c r="R2812" s="96" t="s">
        <v>1566</v>
      </c>
    </row>
    <row r="2813" ht="14.25" customHeight="1">
      <c r="A2813" s="96" t="s">
        <v>8197</v>
      </c>
      <c r="D2813" s="96" t="s">
        <v>1350</v>
      </c>
      <c r="E2813" s="96" t="s">
        <v>1561</v>
      </c>
      <c r="F2813" s="96">
        <v>2030.0</v>
      </c>
      <c r="J2813" s="96" t="s">
        <v>1147</v>
      </c>
      <c r="L2813" s="96" t="s">
        <v>1562</v>
      </c>
      <c r="M2813" s="96" t="s">
        <v>1147</v>
      </c>
      <c r="O2813" s="96" t="s">
        <v>1741</v>
      </c>
      <c r="P2813" s="96" t="s">
        <v>1564</v>
      </c>
      <c r="Q2813" s="96" t="s">
        <v>1948</v>
      </c>
      <c r="R2813" s="96" t="s">
        <v>1648</v>
      </c>
      <c r="S2813" s="96" t="s">
        <v>8198</v>
      </c>
      <c r="T2813" s="96" t="s">
        <v>1568</v>
      </c>
    </row>
    <row r="2814" ht="14.25" customHeight="1">
      <c r="A2814" s="96" t="s">
        <v>8199</v>
      </c>
      <c r="D2814" s="96" t="s">
        <v>1350</v>
      </c>
      <c r="E2814" s="96" t="s">
        <v>1570</v>
      </c>
      <c r="F2814" s="96">
        <v>2030.0</v>
      </c>
      <c r="J2814" s="96" t="s">
        <v>1147</v>
      </c>
      <c r="L2814" s="96" t="s">
        <v>1562</v>
      </c>
      <c r="M2814" s="96" t="s">
        <v>1147</v>
      </c>
      <c r="O2814" s="96" t="s">
        <v>1584</v>
      </c>
      <c r="P2814" s="96" t="s">
        <v>1564</v>
      </c>
      <c r="Q2814" s="96" t="s">
        <v>1820</v>
      </c>
      <c r="R2814" s="96" t="s">
        <v>1644</v>
      </c>
      <c r="S2814" s="96" t="s">
        <v>8200</v>
      </c>
      <c r="T2814" s="96" t="s">
        <v>1576</v>
      </c>
    </row>
    <row r="2815" ht="14.25" customHeight="1">
      <c r="A2815" s="96" t="s">
        <v>8201</v>
      </c>
      <c r="B2815" s="96" t="s">
        <v>8202</v>
      </c>
      <c r="C2815" s="96" t="s">
        <v>8203</v>
      </c>
      <c r="D2815" s="96" t="s">
        <v>1350</v>
      </c>
      <c r="E2815" s="96" t="s">
        <v>1561</v>
      </c>
      <c r="F2815" s="96">
        <v>2029.0</v>
      </c>
      <c r="J2815" s="96" t="s">
        <v>1147</v>
      </c>
      <c r="L2815" s="96" t="s">
        <v>41</v>
      </c>
      <c r="M2815" s="96" t="s">
        <v>1147</v>
      </c>
      <c r="N2815" s="96" t="s">
        <v>1926</v>
      </c>
      <c r="O2815" s="96" t="s">
        <v>1578</v>
      </c>
      <c r="P2815" s="96" t="s">
        <v>1579</v>
      </c>
      <c r="Q2815" s="96" t="s">
        <v>1580</v>
      </c>
      <c r="R2815" s="96" t="s">
        <v>1566</v>
      </c>
      <c r="S2815" s="96" t="s">
        <v>8204</v>
      </c>
      <c r="T2815" s="96" t="s">
        <v>1568</v>
      </c>
    </row>
    <row r="2816" ht="14.25" customHeight="1">
      <c r="A2816" s="96" t="s">
        <v>8205</v>
      </c>
      <c r="D2816" s="96" t="s">
        <v>1350</v>
      </c>
      <c r="E2816" s="96" t="s">
        <v>1561</v>
      </c>
      <c r="F2816" s="96">
        <v>2030.0</v>
      </c>
      <c r="J2816" s="96" t="s">
        <v>1147</v>
      </c>
      <c r="L2816" s="96" t="s">
        <v>1562</v>
      </c>
      <c r="M2816" s="96" t="s">
        <v>1147</v>
      </c>
      <c r="O2816" s="96" t="s">
        <v>1647</v>
      </c>
      <c r="P2816" s="96" t="s">
        <v>1564</v>
      </c>
      <c r="Q2816" s="96" t="s">
        <v>1585</v>
      </c>
      <c r="R2816" s="96" t="s">
        <v>1644</v>
      </c>
      <c r="S2816" s="96" t="s">
        <v>8206</v>
      </c>
      <c r="T2816" s="96" t="s">
        <v>1568</v>
      </c>
    </row>
    <row r="2817" ht="14.25" customHeight="1">
      <c r="A2817" s="96" t="s">
        <v>8207</v>
      </c>
      <c r="B2817" s="96" t="s">
        <v>8208</v>
      </c>
      <c r="C2817" s="96" t="s">
        <v>8209</v>
      </c>
      <c r="D2817" s="96" t="s">
        <v>1350</v>
      </c>
      <c r="E2817" s="96" t="s">
        <v>1561</v>
      </c>
      <c r="F2817" s="96" t="s">
        <v>1628</v>
      </c>
      <c r="G2817" s="96" t="s">
        <v>1350</v>
      </c>
      <c r="H2817" s="96" t="s">
        <v>1561</v>
      </c>
      <c r="I2817" s="96" t="s">
        <v>1689</v>
      </c>
      <c r="J2817" s="96" t="s">
        <v>1351</v>
      </c>
      <c r="K2817" s="96" t="s">
        <v>1689</v>
      </c>
      <c r="L2817" s="96" t="s">
        <v>41</v>
      </c>
      <c r="M2817" s="96" t="s">
        <v>1351</v>
      </c>
      <c r="N2817" s="96" t="s">
        <v>1589</v>
      </c>
      <c r="O2817" s="96" t="s">
        <v>1584</v>
      </c>
      <c r="P2817" s="96" t="s">
        <v>1564</v>
      </c>
      <c r="Q2817" s="96" t="s">
        <v>1580</v>
      </c>
      <c r="R2817" s="96" t="s">
        <v>1699</v>
      </c>
      <c r="S2817" s="96" t="s">
        <v>8210</v>
      </c>
      <c r="T2817" s="96" t="s">
        <v>1568</v>
      </c>
    </row>
    <row r="2818" ht="14.25" customHeight="1">
      <c r="A2818" s="96" t="s">
        <v>8211</v>
      </c>
      <c r="D2818" s="96" t="s">
        <v>1350</v>
      </c>
      <c r="E2818" s="96" t="s">
        <v>1561</v>
      </c>
      <c r="F2818" s="96">
        <v>2030.0</v>
      </c>
      <c r="J2818" s="96" t="s">
        <v>1147</v>
      </c>
      <c r="L2818" s="96" t="s">
        <v>1562</v>
      </c>
      <c r="M2818" s="96" t="s">
        <v>1147</v>
      </c>
      <c r="O2818" s="96" t="s">
        <v>1703</v>
      </c>
      <c r="P2818" s="96" t="s">
        <v>1564</v>
      </c>
      <c r="Q2818" s="96" t="s">
        <v>1636</v>
      </c>
      <c r="R2818" s="96" t="s">
        <v>1644</v>
      </c>
      <c r="S2818" s="96" t="s">
        <v>8212</v>
      </c>
      <c r="T2818" s="96" t="s">
        <v>1568</v>
      </c>
    </row>
    <row r="2819" ht="14.25" customHeight="1">
      <c r="A2819" s="96" t="s">
        <v>8213</v>
      </c>
      <c r="D2819" s="96" t="s">
        <v>1350</v>
      </c>
      <c r="E2819" s="96" t="s">
        <v>1561</v>
      </c>
      <c r="F2819" s="96">
        <v>2030.0</v>
      </c>
      <c r="J2819" s="96" t="s">
        <v>1147</v>
      </c>
      <c r="L2819" s="96" t="s">
        <v>1562</v>
      </c>
      <c r="M2819" s="96" t="s">
        <v>1147</v>
      </c>
      <c r="O2819" s="96" t="s">
        <v>1584</v>
      </c>
      <c r="P2819" s="96" t="s">
        <v>1564</v>
      </c>
      <c r="Q2819" s="96" t="s">
        <v>1639</v>
      </c>
      <c r="R2819" s="96" t="s">
        <v>1656</v>
      </c>
      <c r="S2819" s="96" t="s">
        <v>8214</v>
      </c>
      <c r="T2819" s="96" t="s">
        <v>1568</v>
      </c>
    </row>
    <row r="2820" ht="14.25" customHeight="1">
      <c r="A2820" s="96" t="s">
        <v>8215</v>
      </c>
      <c r="C2820" s="96" t="s">
        <v>8216</v>
      </c>
      <c r="D2820" s="96" t="s">
        <v>1372</v>
      </c>
      <c r="J2820" s="96" t="s">
        <v>1351</v>
      </c>
      <c r="L2820" s="96" t="s">
        <v>41</v>
      </c>
      <c r="M2820" s="96" t="s">
        <v>1351</v>
      </c>
      <c r="N2820" s="96" t="s">
        <v>1971</v>
      </c>
      <c r="O2820" s="96" t="s">
        <v>1584</v>
      </c>
      <c r="P2820" s="96" t="s">
        <v>1564</v>
      </c>
      <c r="Q2820" s="96" t="s">
        <v>2479</v>
      </c>
      <c r="R2820" s="96" t="s">
        <v>1971</v>
      </c>
    </row>
    <row r="2821" ht="14.25" customHeight="1">
      <c r="A2821" s="96" t="s">
        <v>8217</v>
      </c>
      <c r="D2821" s="96" t="s">
        <v>1355</v>
      </c>
      <c r="J2821" s="96" t="s">
        <v>1351</v>
      </c>
      <c r="L2821" s="96" t="s">
        <v>41</v>
      </c>
      <c r="M2821" s="96" t="s">
        <v>1147</v>
      </c>
      <c r="O2821" s="96" t="s">
        <v>1578</v>
      </c>
      <c r="P2821" s="96" t="s">
        <v>1579</v>
      </c>
      <c r="Q2821" s="96" t="s">
        <v>1639</v>
      </c>
      <c r="R2821" s="96" t="s">
        <v>1623</v>
      </c>
    </row>
    <row r="2822" ht="14.25" customHeight="1">
      <c r="A2822" s="96" t="s">
        <v>8218</v>
      </c>
      <c r="B2822" s="96" t="s">
        <v>8219</v>
      </c>
      <c r="C2822" s="96" t="s">
        <v>8220</v>
      </c>
      <c r="D2822" s="96" t="s">
        <v>1350</v>
      </c>
      <c r="E2822" s="96" t="s">
        <v>1570</v>
      </c>
      <c r="F2822" s="96">
        <v>2030.0</v>
      </c>
      <c r="J2822" s="96" t="s">
        <v>1351</v>
      </c>
      <c r="L2822" s="96" t="s">
        <v>41</v>
      </c>
      <c r="M2822" s="96" t="s">
        <v>1351</v>
      </c>
      <c r="N2822" s="96" t="s">
        <v>1619</v>
      </c>
      <c r="O2822" s="96" t="s">
        <v>2126</v>
      </c>
      <c r="P2822" s="96" t="s">
        <v>1728</v>
      </c>
      <c r="Q2822" s="96" t="s">
        <v>1862</v>
      </c>
      <c r="R2822" s="96" t="s">
        <v>1597</v>
      </c>
      <c r="S2822" s="96" t="s">
        <v>8221</v>
      </c>
      <c r="T2822" s="96" t="s">
        <v>1576</v>
      </c>
    </row>
    <row r="2823" ht="14.25" customHeight="1">
      <c r="A2823" s="96" t="s">
        <v>8222</v>
      </c>
      <c r="D2823" s="96" t="s">
        <v>1355</v>
      </c>
      <c r="J2823" s="96" t="s">
        <v>1147</v>
      </c>
      <c r="L2823" s="96" t="s">
        <v>41</v>
      </c>
      <c r="M2823" s="96" t="s">
        <v>1147</v>
      </c>
      <c r="O2823" s="96" t="s">
        <v>1791</v>
      </c>
      <c r="P2823" s="96" t="s">
        <v>1609</v>
      </c>
      <c r="Q2823" s="96" t="s">
        <v>1948</v>
      </c>
      <c r="R2823" s="96" t="s">
        <v>1581</v>
      </c>
    </row>
    <row r="2824" ht="14.25" customHeight="1">
      <c r="A2824" s="96" t="s">
        <v>8223</v>
      </c>
      <c r="B2824" s="96" t="s">
        <v>8224</v>
      </c>
      <c r="C2824" s="96" t="s">
        <v>8225</v>
      </c>
      <c r="D2824" s="96" t="s">
        <v>1355</v>
      </c>
      <c r="J2824" s="96" t="s">
        <v>1351</v>
      </c>
      <c r="L2824" s="96" t="s">
        <v>41</v>
      </c>
      <c r="M2824" s="96" t="s">
        <v>1351</v>
      </c>
      <c r="N2824" s="96" t="s">
        <v>1971</v>
      </c>
      <c r="O2824" s="96" t="s">
        <v>1578</v>
      </c>
      <c r="P2824" s="96" t="s">
        <v>1579</v>
      </c>
      <c r="Q2824" s="96" t="s">
        <v>1804</v>
      </c>
      <c r="R2824" s="96" t="s">
        <v>1971</v>
      </c>
    </row>
    <row r="2825" ht="14.25" customHeight="1">
      <c r="A2825" s="96" t="s">
        <v>8226</v>
      </c>
      <c r="B2825" s="96" t="s">
        <v>8227</v>
      </c>
      <c r="C2825" s="96" t="s">
        <v>8228</v>
      </c>
      <c r="D2825" s="96" t="s">
        <v>1350</v>
      </c>
      <c r="E2825" s="96" t="s">
        <v>1561</v>
      </c>
      <c r="F2825" s="96">
        <v>2030.0</v>
      </c>
      <c r="G2825" s="96" t="s">
        <v>1350</v>
      </c>
      <c r="H2825" s="96" t="s">
        <v>1561</v>
      </c>
      <c r="I2825" s="96">
        <v>2040.0</v>
      </c>
      <c r="J2825" s="96" t="s">
        <v>1351</v>
      </c>
      <c r="K2825" s="96">
        <v>2040.0</v>
      </c>
      <c r="L2825" s="96" t="s">
        <v>41</v>
      </c>
      <c r="M2825" s="96" t="s">
        <v>1351</v>
      </c>
      <c r="N2825" s="96" t="s">
        <v>1846</v>
      </c>
      <c r="O2825" s="96" t="s">
        <v>1845</v>
      </c>
      <c r="P2825" s="96" t="s">
        <v>1564</v>
      </c>
      <c r="Q2825" s="96" t="s">
        <v>1639</v>
      </c>
      <c r="R2825" s="96" t="s">
        <v>1566</v>
      </c>
      <c r="S2825" s="96" t="s">
        <v>8229</v>
      </c>
      <c r="T2825" s="96" t="s">
        <v>1568</v>
      </c>
    </row>
    <row r="2826" ht="14.25" customHeight="1">
      <c r="A2826" s="96" t="s">
        <v>8230</v>
      </c>
      <c r="D2826" s="96" t="s">
        <v>1350</v>
      </c>
      <c r="E2826" s="96" t="s">
        <v>1561</v>
      </c>
      <c r="F2826" s="96">
        <v>2030.0</v>
      </c>
      <c r="G2826" s="96" t="s">
        <v>1350</v>
      </c>
      <c r="H2826" s="96" t="s">
        <v>1561</v>
      </c>
      <c r="I2826" s="96">
        <v>2050.0</v>
      </c>
      <c r="J2826" s="96" t="s">
        <v>1351</v>
      </c>
      <c r="K2826" s="96">
        <v>2050.0</v>
      </c>
      <c r="L2826" s="96" t="s">
        <v>1562</v>
      </c>
      <c r="M2826" s="96" t="s">
        <v>1351</v>
      </c>
      <c r="N2826" s="96" t="s">
        <v>1712</v>
      </c>
      <c r="O2826" s="96" t="s">
        <v>1845</v>
      </c>
      <c r="P2826" s="96" t="s">
        <v>1564</v>
      </c>
      <c r="Q2826" s="96" t="s">
        <v>1948</v>
      </c>
      <c r="R2826" s="96" t="s">
        <v>1712</v>
      </c>
      <c r="S2826" s="96" t="s">
        <v>8231</v>
      </c>
      <c r="T2826" s="96" t="s">
        <v>1568</v>
      </c>
    </row>
    <row r="2827" ht="14.25" customHeight="1">
      <c r="A2827" s="96" t="s">
        <v>8232</v>
      </c>
      <c r="D2827" s="96" t="s">
        <v>1350</v>
      </c>
      <c r="E2827" s="96" t="s">
        <v>1561</v>
      </c>
      <c r="F2827" s="96">
        <v>2030.0</v>
      </c>
      <c r="J2827" s="96" t="s">
        <v>1147</v>
      </c>
      <c r="L2827" s="96" t="s">
        <v>1562</v>
      </c>
      <c r="M2827" s="96" t="s">
        <v>1147</v>
      </c>
      <c r="O2827" s="96" t="s">
        <v>1845</v>
      </c>
      <c r="P2827" s="96" t="s">
        <v>1564</v>
      </c>
      <c r="Q2827" s="96" t="s">
        <v>1636</v>
      </c>
      <c r="R2827" s="96" t="s">
        <v>1757</v>
      </c>
      <c r="S2827" s="96" t="s">
        <v>8233</v>
      </c>
      <c r="T2827" s="96" t="s">
        <v>1568</v>
      </c>
    </row>
    <row r="2828" ht="14.25" customHeight="1">
      <c r="A2828" s="96" t="s">
        <v>8234</v>
      </c>
      <c r="C2828" s="96" t="s">
        <v>8235</v>
      </c>
      <c r="D2828" s="96" t="s">
        <v>1355</v>
      </c>
      <c r="J2828" s="96" t="s">
        <v>1351</v>
      </c>
      <c r="L2828" s="96" t="s">
        <v>41</v>
      </c>
      <c r="M2828" s="96" t="s">
        <v>1147</v>
      </c>
      <c r="O2828" s="96" t="s">
        <v>1845</v>
      </c>
      <c r="P2828" s="96" t="s">
        <v>1564</v>
      </c>
      <c r="Q2828" s="96" t="s">
        <v>1820</v>
      </c>
      <c r="R2828" s="96" t="s">
        <v>1712</v>
      </c>
    </row>
    <row r="2829" ht="14.25" customHeight="1">
      <c r="A2829" s="96" t="s">
        <v>8236</v>
      </c>
      <c r="C2829" s="96" t="s">
        <v>8237</v>
      </c>
      <c r="D2829" s="96" t="s">
        <v>1355</v>
      </c>
      <c r="J2829" s="96" t="s">
        <v>1351</v>
      </c>
      <c r="L2829" s="96" t="s">
        <v>41</v>
      </c>
      <c r="M2829" s="96" t="s">
        <v>1351</v>
      </c>
      <c r="N2829" s="96" t="s">
        <v>1805</v>
      </c>
      <c r="O2829" s="96" t="s">
        <v>1713</v>
      </c>
      <c r="P2829" s="96" t="s">
        <v>1564</v>
      </c>
      <c r="Q2829" s="96" t="s">
        <v>1784</v>
      </c>
      <c r="R2829" s="96" t="s">
        <v>1805</v>
      </c>
    </row>
    <row r="2830" ht="14.25" customHeight="1">
      <c r="A2830" s="96" t="s">
        <v>8238</v>
      </c>
      <c r="B2830" s="96" t="s">
        <v>8239</v>
      </c>
      <c r="C2830" s="96" t="s">
        <v>8240</v>
      </c>
      <c r="D2830" s="96" t="s">
        <v>1350</v>
      </c>
      <c r="E2830" s="96" t="s">
        <v>1561</v>
      </c>
      <c r="F2830" s="96">
        <v>2030.0</v>
      </c>
      <c r="J2830" s="96" t="s">
        <v>1147</v>
      </c>
      <c r="L2830" s="96" t="s">
        <v>1562</v>
      </c>
      <c r="M2830" s="96" t="s">
        <v>1147</v>
      </c>
      <c r="N2830" s="96" t="s">
        <v>2023</v>
      </c>
      <c r="O2830" s="96" t="s">
        <v>1703</v>
      </c>
      <c r="P2830" s="96" t="s">
        <v>1564</v>
      </c>
      <c r="Q2830" s="96" t="s">
        <v>1652</v>
      </c>
      <c r="R2830" s="96" t="s">
        <v>2023</v>
      </c>
      <c r="S2830" s="96" t="s">
        <v>8241</v>
      </c>
      <c r="T2830" s="96" t="s">
        <v>1568</v>
      </c>
    </row>
    <row r="2831" ht="14.25" customHeight="1">
      <c r="A2831" s="96" t="s">
        <v>8242</v>
      </c>
      <c r="D2831" s="96" t="s">
        <v>1350</v>
      </c>
      <c r="E2831" s="96" t="s">
        <v>1561</v>
      </c>
      <c r="F2831" s="96">
        <v>2030.0</v>
      </c>
      <c r="J2831" s="96" t="s">
        <v>1351</v>
      </c>
      <c r="L2831" s="96" t="s">
        <v>1562</v>
      </c>
      <c r="M2831" s="96" t="s">
        <v>1351</v>
      </c>
      <c r="N2831" s="96" t="s">
        <v>2873</v>
      </c>
      <c r="O2831" s="96" t="s">
        <v>1647</v>
      </c>
      <c r="P2831" s="96" t="s">
        <v>1564</v>
      </c>
      <c r="Q2831" s="96" t="s">
        <v>1756</v>
      </c>
      <c r="R2831" s="96" t="s">
        <v>1903</v>
      </c>
      <c r="S2831" s="96" t="s">
        <v>8243</v>
      </c>
      <c r="T2831" s="96" t="s">
        <v>1568</v>
      </c>
    </row>
    <row r="2832" ht="14.25" customHeight="1">
      <c r="A2832" s="96" t="s">
        <v>8244</v>
      </c>
      <c r="D2832" s="96" t="s">
        <v>1350</v>
      </c>
      <c r="E2832" s="96" t="s">
        <v>1561</v>
      </c>
      <c r="F2832" s="96">
        <v>2030.0</v>
      </c>
      <c r="J2832" s="96" t="s">
        <v>1147</v>
      </c>
      <c r="L2832" s="96" t="s">
        <v>1562</v>
      </c>
      <c r="M2832" s="96" t="s">
        <v>1147</v>
      </c>
      <c r="O2832" s="96" t="s">
        <v>1893</v>
      </c>
      <c r="P2832" s="96" t="s">
        <v>1603</v>
      </c>
      <c r="Q2832" s="96" t="s">
        <v>1698</v>
      </c>
      <c r="R2832" s="96" t="s">
        <v>1746</v>
      </c>
      <c r="S2832" s="96" t="s">
        <v>8245</v>
      </c>
      <c r="T2832" s="96" t="s">
        <v>1568</v>
      </c>
    </row>
    <row r="2833" ht="14.25" customHeight="1">
      <c r="A2833" s="96" t="s">
        <v>8246</v>
      </c>
      <c r="B2833" s="96" t="s">
        <v>8247</v>
      </c>
      <c r="C2833" s="96" t="s">
        <v>8248</v>
      </c>
      <c r="D2833" s="96" t="s">
        <v>1355</v>
      </c>
      <c r="J2833" s="96" t="s">
        <v>1351</v>
      </c>
      <c r="L2833" s="96" t="s">
        <v>41</v>
      </c>
      <c r="M2833" s="96" t="s">
        <v>1351</v>
      </c>
      <c r="N2833" s="96" t="s">
        <v>2023</v>
      </c>
      <c r="O2833" s="96" t="s">
        <v>1791</v>
      </c>
      <c r="P2833" s="96" t="s">
        <v>1609</v>
      </c>
      <c r="Q2833" s="96" t="s">
        <v>2015</v>
      </c>
      <c r="R2833" s="96" t="s">
        <v>2023</v>
      </c>
    </row>
    <row r="2834" ht="14.25" customHeight="1">
      <c r="A2834" s="96" t="s">
        <v>8249</v>
      </c>
      <c r="B2834" s="96">
        <v>5.42E17</v>
      </c>
      <c r="C2834" s="96" t="s">
        <v>8250</v>
      </c>
      <c r="D2834" s="96" t="s">
        <v>1372</v>
      </c>
      <c r="J2834" s="96" t="s">
        <v>1147</v>
      </c>
      <c r="L2834" s="96" t="s">
        <v>41</v>
      </c>
      <c r="M2834" s="96" t="s">
        <v>1147</v>
      </c>
      <c r="O2834" s="96" t="s">
        <v>1703</v>
      </c>
      <c r="P2834" s="96" t="s">
        <v>1564</v>
      </c>
      <c r="Q2834" s="96" t="s">
        <v>1784</v>
      </c>
      <c r="R2834" s="96" t="s">
        <v>1757</v>
      </c>
    </row>
    <row r="2835" ht="14.25" customHeight="1">
      <c r="A2835" s="96" t="s">
        <v>8251</v>
      </c>
      <c r="D2835" s="96" t="s">
        <v>1350</v>
      </c>
      <c r="E2835" s="96" t="s">
        <v>1561</v>
      </c>
      <c r="F2835" s="96">
        <v>2030.0</v>
      </c>
      <c r="J2835" s="96" t="s">
        <v>1147</v>
      </c>
      <c r="L2835" s="96" t="s">
        <v>1562</v>
      </c>
      <c r="M2835" s="96" t="s">
        <v>1147</v>
      </c>
      <c r="O2835" s="96" t="s">
        <v>1563</v>
      </c>
      <c r="P2835" s="96" t="s">
        <v>1564</v>
      </c>
      <c r="Q2835" s="96" t="s">
        <v>1685</v>
      </c>
      <c r="R2835" s="96" t="s">
        <v>1597</v>
      </c>
      <c r="S2835" s="96" t="s">
        <v>8252</v>
      </c>
      <c r="T2835" s="96" t="s">
        <v>1568</v>
      </c>
    </row>
    <row r="2836" ht="14.25" customHeight="1">
      <c r="A2836" s="96" t="s">
        <v>8253</v>
      </c>
      <c r="D2836" s="96" t="s">
        <v>1350</v>
      </c>
      <c r="E2836" s="96" t="s">
        <v>1561</v>
      </c>
      <c r="F2836" s="96">
        <v>2030.0</v>
      </c>
      <c r="J2836" s="96" t="s">
        <v>1147</v>
      </c>
      <c r="L2836" s="96" t="s">
        <v>1562</v>
      </c>
      <c r="M2836" s="96" t="s">
        <v>1147</v>
      </c>
      <c r="O2836" s="96" t="s">
        <v>1845</v>
      </c>
      <c r="P2836" s="96" t="s">
        <v>1564</v>
      </c>
      <c r="Q2836" s="96" t="s">
        <v>2015</v>
      </c>
      <c r="R2836" s="96" t="s">
        <v>1676</v>
      </c>
      <c r="S2836" s="96" t="s">
        <v>8254</v>
      </c>
      <c r="T2836" s="96" t="s">
        <v>1568</v>
      </c>
    </row>
    <row r="2837" ht="14.25" customHeight="1">
      <c r="A2837" s="96" t="s">
        <v>8255</v>
      </c>
      <c r="D2837" s="96" t="s">
        <v>1350</v>
      </c>
      <c r="E2837" s="96" t="s">
        <v>1570</v>
      </c>
      <c r="F2837" s="96">
        <v>2029.0</v>
      </c>
      <c r="J2837" s="96" t="s">
        <v>1147</v>
      </c>
      <c r="L2837" s="96" t="s">
        <v>41</v>
      </c>
      <c r="M2837" s="96" t="s">
        <v>1147</v>
      </c>
      <c r="O2837" s="96" t="s">
        <v>1845</v>
      </c>
      <c r="P2837" s="96" t="s">
        <v>1564</v>
      </c>
      <c r="Q2837" s="96" t="s">
        <v>1573</v>
      </c>
      <c r="R2837" s="96" t="s">
        <v>1673</v>
      </c>
      <c r="S2837" s="96" t="s">
        <v>8256</v>
      </c>
      <c r="T2837" s="96" t="s">
        <v>1576</v>
      </c>
    </row>
    <row r="2838" ht="14.25" customHeight="1">
      <c r="A2838" s="96" t="s">
        <v>8257</v>
      </c>
      <c r="D2838" s="96" t="s">
        <v>1355</v>
      </c>
      <c r="J2838" s="96" t="s">
        <v>1351</v>
      </c>
      <c r="L2838" s="96" t="s">
        <v>41</v>
      </c>
      <c r="M2838" s="96" t="s">
        <v>1351</v>
      </c>
      <c r="N2838" s="96" t="s">
        <v>1841</v>
      </c>
      <c r="O2838" s="96" t="s">
        <v>1812</v>
      </c>
      <c r="P2838" s="96" t="s">
        <v>1609</v>
      </c>
      <c r="Q2838" s="96" t="s">
        <v>1675</v>
      </c>
      <c r="R2838" s="96" t="s">
        <v>1841</v>
      </c>
    </row>
    <row r="2839" ht="14.25" customHeight="1">
      <c r="A2839" s="96" t="s">
        <v>8258</v>
      </c>
      <c r="D2839" s="96" t="s">
        <v>1350</v>
      </c>
      <c r="E2839" s="96" t="s">
        <v>1561</v>
      </c>
      <c r="F2839" s="96">
        <v>2030.0</v>
      </c>
      <c r="J2839" s="96" t="s">
        <v>1351</v>
      </c>
      <c r="L2839" s="96" t="s">
        <v>41</v>
      </c>
      <c r="M2839" s="96" t="s">
        <v>1351</v>
      </c>
      <c r="N2839" s="96" t="s">
        <v>2098</v>
      </c>
      <c r="O2839" s="96" t="s">
        <v>1937</v>
      </c>
      <c r="P2839" s="96" t="s">
        <v>1728</v>
      </c>
      <c r="Q2839" s="96" t="s">
        <v>1756</v>
      </c>
      <c r="R2839" s="96" t="s">
        <v>1676</v>
      </c>
      <c r="S2839" s="96" t="s">
        <v>8259</v>
      </c>
      <c r="T2839" s="96" t="s">
        <v>1568</v>
      </c>
    </row>
    <row r="2840" ht="14.25" customHeight="1">
      <c r="A2840" s="96" t="s">
        <v>8260</v>
      </c>
      <c r="D2840" s="96" t="s">
        <v>1350</v>
      </c>
      <c r="E2840" s="96" t="s">
        <v>1561</v>
      </c>
      <c r="F2840" s="96">
        <v>2030.0</v>
      </c>
      <c r="J2840" s="96" t="s">
        <v>1147</v>
      </c>
      <c r="L2840" s="96" t="s">
        <v>1562</v>
      </c>
      <c r="M2840" s="96" t="s">
        <v>1147</v>
      </c>
      <c r="O2840" s="96" t="s">
        <v>1563</v>
      </c>
      <c r="P2840" s="96" t="s">
        <v>1564</v>
      </c>
      <c r="Q2840" s="96" t="s">
        <v>1735</v>
      </c>
      <c r="R2840" s="96" t="s">
        <v>1699</v>
      </c>
      <c r="S2840" s="96" t="s">
        <v>8261</v>
      </c>
      <c r="T2840" s="96" t="s">
        <v>1568</v>
      </c>
    </row>
    <row r="2841" ht="14.25" customHeight="1">
      <c r="A2841" s="96" t="s">
        <v>8262</v>
      </c>
      <c r="D2841" s="96" t="s">
        <v>1350</v>
      </c>
      <c r="E2841" s="96" t="s">
        <v>1561</v>
      </c>
      <c r="F2841" s="96">
        <v>2030.0</v>
      </c>
      <c r="J2841" s="96" t="s">
        <v>1147</v>
      </c>
      <c r="L2841" s="96" t="s">
        <v>1562</v>
      </c>
      <c r="M2841" s="96" t="s">
        <v>1147</v>
      </c>
      <c r="O2841" s="96" t="s">
        <v>1797</v>
      </c>
      <c r="P2841" s="96" t="s">
        <v>1564</v>
      </c>
      <c r="Q2841" s="96" t="s">
        <v>1610</v>
      </c>
      <c r="R2841" s="96" t="s">
        <v>1648</v>
      </c>
      <c r="S2841" s="96" t="s">
        <v>8263</v>
      </c>
      <c r="T2841" s="96" t="s">
        <v>1568</v>
      </c>
    </row>
    <row r="2842" ht="14.25" customHeight="1">
      <c r="A2842" s="96" t="s">
        <v>8264</v>
      </c>
      <c r="B2842" s="96" t="s">
        <v>8265</v>
      </c>
      <c r="C2842" s="96" t="s">
        <v>8266</v>
      </c>
      <c r="D2842" s="96" t="s">
        <v>1350</v>
      </c>
      <c r="E2842" s="96" t="s">
        <v>1561</v>
      </c>
      <c r="F2842" s="96">
        <v>2030.0</v>
      </c>
      <c r="J2842" s="96" t="s">
        <v>1351</v>
      </c>
      <c r="L2842" s="96" t="s">
        <v>41</v>
      </c>
      <c r="M2842" s="96" t="s">
        <v>1351</v>
      </c>
      <c r="N2842" s="96" t="s">
        <v>1673</v>
      </c>
      <c r="O2842" s="96" t="s">
        <v>1857</v>
      </c>
      <c r="P2842" s="96" t="s">
        <v>1609</v>
      </c>
      <c r="Q2842" s="96" t="s">
        <v>1800</v>
      </c>
      <c r="R2842" s="96" t="s">
        <v>1594</v>
      </c>
      <c r="S2842" s="96" t="s">
        <v>8267</v>
      </c>
      <c r="T2842" s="96" t="s">
        <v>1568</v>
      </c>
    </row>
    <row r="2843" ht="14.25" customHeight="1">
      <c r="A2843" s="96" t="s">
        <v>8268</v>
      </c>
      <c r="D2843" s="96" t="s">
        <v>1355</v>
      </c>
      <c r="J2843" s="96" t="s">
        <v>1351</v>
      </c>
      <c r="L2843" s="96" t="s">
        <v>41</v>
      </c>
      <c r="M2843" s="96" t="s">
        <v>1147</v>
      </c>
      <c r="O2843" s="96" t="s">
        <v>1647</v>
      </c>
      <c r="P2843" s="96" t="s">
        <v>1564</v>
      </c>
      <c r="Q2843" s="96" t="s">
        <v>1784</v>
      </c>
      <c r="R2843" s="96" t="s">
        <v>1581</v>
      </c>
    </row>
    <row r="2844" ht="14.25" customHeight="1">
      <c r="A2844" s="96" t="s">
        <v>8269</v>
      </c>
      <c r="B2844" s="96" t="s">
        <v>8270</v>
      </c>
      <c r="C2844" s="96" t="s">
        <v>8271</v>
      </c>
      <c r="D2844" s="96" t="s">
        <v>1350</v>
      </c>
      <c r="E2844" s="96" t="s">
        <v>1561</v>
      </c>
      <c r="F2844" s="96">
        <v>2030.0</v>
      </c>
      <c r="J2844" s="96" t="s">
        <v>1351</v>
      </c>
      <c r="L2844" s="96" t="s">
        <v>41</v>
      </c>
      <c r="M2844" s="96" t="s">
        <v>1351</v>
      </c>
      <c r="N2844" s="96" t="s">
        <v>1714</v>
      </c>
      <c r="O2844" s="96" t="s">
        <v>1578</v>
      </c>
      <c r="P2844" s="96" t="s">
        <v>1579</v>
      </c>
      <c r="Q2844" s="96" t="s">
        <v>1590</v>
      </c>
      <c r="R2844" s="96" t="s">
        <v>3066</v>
      </c>
      <c r="S2844" s="96" t="s">
        <v>8272</v>
      </c>
      <c r="T2844" s="96" t="s">
        <v>1568</v>
      </c>
    </row>
    <row r="2845" ht="14.25" customHeight="1">
      <c r="A2845" s="96" t="s">
        <v>8273</v>
      </c>
      <c r="B2845" s="96" t="s">
        <v>8274</v>
      </c>
      <c r="C2845" s="96" t="s">
        <v>8275</v>
      </c>
      <c r="D2845" s="96" t="s">
        <v>1350</v>
      </c>
      <c r="E2845" s="96" t="s">
        <v>2505</v>
      </c>
      <c r="F2845" s="96">
        <v>2035.0</v>
      </c>
      <c r="J2845" s="96" t="s">
        <v>1351</v>
      </c>
      <c r="L2845" s="96" t="s">
        <v>41</v>
      </c>
      <c r="M2845" s="96" t="s">
        <v>1351</v>
      </c>
      <c r="N2845" s="96" t="s">
        <v>2256</v>
      </c>
      <c r="O2845" s="96" t="s">
        <v>1578</v>
      </c>
      <c r="P2845" s="96" t="s">
        <v>1579</v>
      </c>
      <c r="Q2845" s="96" t="s">
        <v>2015</v>
      </c>
      <c r="R2845" s="96" t="s">
        <v>1697</v>
      </c>
      <c r="S2845" s="96" t="s">
        <v>8276</v>
      </c>
      <c r="T2845" s="96" t="s">
        <v>2507</v>
      </c>
      <c r="U2845" s="96" t="s">
        <v>1788</v>
      </c>
    </row>
    <row r="2846" ht="14.25" customHeight="1">
      <c r="A2846" s="96" t="s">
        <v>8277</v>
      </c>
      <c r="C2846" s="96" t="s">
        <v>8278</v>
      </c>
      <c r="D2846" s="96" t="s">
        <v>1355</v>
      </c>
      <c r="J2846" s="96" t="s">
        <v>1351</v>
      </c>
      <c r="L2846" s="96" t="s">
        <v>1629</v>
      </c>
      <c r="M2846" s="96" t="s">
        <v>1147</v>
      </c>
      <c r="O2846" s="96" t="s">
        <v>1584</v>
      </c>
      <c r="P2846" s="96" t="s">
        <v>1564</v>
      </c>
      <c r="Q2846" s="96" t="s">
        <v>1630</v>
      </c>
      <c r="R2846" s="96" t="s">
        <v>1586</v>
      </c>
    </row>
    <row r="2847" ht="14.25" customHeight="1">
      <c r="A2847" s="96" t="s">
        <v>8279</v>
      </c>
      <c r="D2847" s="96" t="s">
        <v>1350</v>
      </c>
      <c r="E2847" s="96" t="s">
        <v>1570</v>
      </c>
      <c r="F2847" s="96">
        <v>2030.0</v>
      </c>
      <c r="J2847" s="96" t="s">
        <v>1147</v>
      </c>
      <c r="L2847" s="96" t="s">
        <v>1562</v>
      </c>
      <c r="M2847" s="96" t="s">
        <v>1147</v>
      </c>
      <c r="O2847" s="96" t="s">
        <v>3436</v>
      </c>
      <c r="P2847" s="96" t="s">
        <v>1609</v>
      </c>
      <c r="Q2847" s="96" t="s">
        <v>1590</v>
      </c>
      <c r="R2847" s="96" t="s">
        <v>1787</v>
      </c>
      <c r="S2847" s="96" t="s">
        <v>8280</v>
      </c>
      <c r="T2847" s="96" t="s">
        <v>1576</v>
      </c>
    </row>
    <row r="2848" ht="14.25" customHeight="1">
      <c r="A2848" s="96" t="s">
        <v>8281</v>
      </c>
      <c r="C2848" s="96" t="s">
        <v>8282</v>
      </c>
      <c r="D2848" s="96" t="s">
        <v>1355</v>
      </c>
      <c r="J2848" s="96" t="s">
        <v>1147</v>
      </c>
      <c r="L2848" s="96" t="s">
        <v>41</v>
      </c>
      <c r="M2848" s="96" t="s">
        <v>1147</v>
      </c>
      <c r="O2848" s="96" t="s">
        <v>1578</v>
      </c>
      <c r="P2848" s="96" t="s">
        <v>1579</v>
      </c>
      <c r="Q2848" s="96" t="s">
        <v>2479</v>
      </c>
      <c r="R2848" s="96" t="s">
        <v>1690</v>
      </c>
    </row>
    <row r="2849" ht="14.25" customHeight="1">
      <c r="A2849" s="96" t="s">
        <v>8283</v>
      </c>
      <c r="B2849" s="96" t="s">
        <v>8284</v>
      </c>
      <c r="C2849" s="96" t="s">
        <v>8285</v>
      </c>
      <c r="D2849" s="96" t="s">
        <v>1350</v>
      </c>
      <c r="E2849" s="96" t="s">
        <v>1561</v>
      </c>
      <c r="F2849" s="96">
        <v>2025.0</v>
      </c>
      <c r="J2849" s="96" t="s">
        <v>1351</v>
      </c>
      <c r="L2849" s="96" t="s">
        <v>41</v>
      </c>
      <c r="M2849" s="96" t="s">
        <v>1147</v>
      </c>
      <c r="O2849" s="96" t="s">
        <v>1602</v>
      </c>
      <c r="P2849" s="96" t="s">
        <v>1603</v>
      </c>
      <c r="Q2849" s="96" t="s">
        <v>1665</v>
      </c>
      <c r="R2849" s="96" t="s">
        <v>3066</v>
      </c>
      <c r="S2849" s="96" t="s">
        <v>8286</v>
      </c>
      <c r="T2849" s="96" t="s">
        <v>1568</v>
      </c>
    </row>
    <row r="2850" ht="14.25" customHeight="1">
      <c r="A2850" s="96" t="s">
        <v>8287</v>
      </c>
      <c r="C2850" s="96" t="s">
        <v>8288</v>
      </c>
      <c r="D2850" s="96" t="s">
        <v>1355</v>
      </c>
      <c r="J2850" s="96" t="s">
        <v>1351</v>
      </c>
      <c r="L2850" s="96" t="s">
        <v>41</v>
      </c>
      <c r="M2850" s="96" t="s">
        <v>1351</v>
      </c>
      <c r="N2850" s="96" t="s">
        <v>1673</v>
      </c>
      <c r="O2850" s="96" t="s">
        <v>3088</v>
      </c>
      <c r="P2850" s="96" t="s">
        <v>1609</v>
      </c>
      <c r="Q2850" s="96" t="s">
        <v>1675</v>
      </c>
      <c r="R2850" s="96" t="s">
        <v>1673</v>
      </c>
    </row>
    <row r="2851" ht="14.25" customHeight="1">
      <c r="A2851" s="96" t="s">
        <v>8289</v>
      </c>
      <c r="D2851" s="96" t="s">
        <v>1350</v>
      </c>
      <c r="E2851" s="96" t="s">
        <v>1561</v>
      </c>
      <c r="F2851" s="96">
        <v>2030.0</v>
      </c>
      <c r="J2851" s="96" t="s">
        <v>1147</v>
      </c>
      <c r="L2851" s="96" t="s">
        <v>1562</v>
      </c>
      <c r="M2851" s="96" t="s">
        <v>1147</v>
      </c>
      <c r="O2851" s="96" t="s">
        <v>2033</v>
      </c>
      <c r="P2851" s="96" t="s">
        <v>1564</v>
      </c>
      <c r="Q2851" s="96" t="s">
        <v>1652</v>
      </c>
      <c r="R2851" s="96" t="s">
        <v>1793</v>
      </c>
      <c r="S2851" s="96" t="s">
        <v>8290</v>
      </c>
      <c r="T2851" s="96" t="s">
        <v>1568</v>
      </c>
    </row>
    <row r="2852" ht="14.25" customHeight="1">
      <c r="A2852" s="96" t="s">
        <v>8291</v>
      </c>
      <c r="C2852" s="96" t="s">
        <v>8292</v>
      </c>
      <c r="D2852" s="96" t="s">
        <v>1355</v>
      </c>
      <c r="J2852" s="96" t="s">
        <v>1351</v>
      </c>
      <c r="L2852" s="96" t="s">
        <v>1629</v>
      </c>
      <c r="M2852" s="96" t="s">
        <v>1351</v>
      </c>
      <c r="N2852" s="96" t="s">
        <v>1656</v>
      </c>
      <c r="O2852" s="96" t="s">
        <v>1741</v>
      </c>
      <c r="P2852" s="96" t="s">
        <v>1564</v>
      </c>
      <c r="Q2852" s="96" t="s">
        <v>1652</v>
      </c>
      <c r="R2852" s="96" t="s">
        <v>1656</v>
      </c>
    </row>
    <row r="2853" ht="14.25" customHeight="1">
      <c r="A2853" s="96" t="s">
        <v>8293</v>
      </c>
      <c r="D2853" s="96" t="s">
        <v>1355</v>
      </c>
      <c r="J2853" s="96" t="s">
        <v>1147</v>
      </c>
      <c r="L2853" s="96" t="s">
        <v>41</v>
      </c>
      <c r="M2853" s="96" t="s">
        <v>1147</v>
      </c>
      <c r="O2853" s="96" t="s">
        <v>1578</v>
      </c>
      <c r="P2853" s="96" t="s">
        <v>1579</v>
      </c>
      <c r="Q2853" s="96" t="s">
        <v>1610</v>
      </c>
      <c r="R2853" s="96" t="s">
        <v>1597</v>
      </c>
    </row>
    <row r="2854" ht="14.25" customHeight="1">
      <c r="A2854" s="96" t="s">
        <v>8294</v>
      </c>
      <c r="D2854" s="96" t="s">
        <v>1355</v>
      </c>
      <c r="J2854" s="96" t="s">
        <v>1351</v>
      </c>
      <c r="L2854" s="96" t="s">
        <v>41</v>
      </c>
      <c r="M2854" s="96" t="s">
        <v>1147</v>
      </c>
      <c r="O2854" s="96" t="s">
        <v>3088</v>
      </c>
      <c r="P2854" s="96" t="s">
        <v>1609</v>
      </c>
      <c r="Q2854" s="96" t="s">
        <v>1580</v>
      </c>
      <c r="R2854" s="96" t="s">
        <v>1793</v>
      </c>
    </row>
    <row r="2855" ht="14.25" customHeight="1">
      <c r="A2855" s="96" t="s">
        <v>8295</v>
      </c>
      <c r="D2855" s="96" t="s">
        <v>1350</v>
      </c>
      <c r="E2855" s="96" t="s">
        <v>1561</v>
      </c>
      <c r="F2855" s="96">
        <v>2030.0</v>
      </c>
      <c r="G2855" s="96" t="s">
        <v>1350</v>
      </c>
      <c r="H2855" s="96" t="s">
        <v>1561</v>
      </c>
      <c r="I2855" s="96">
        <v>2050.0</v>
      </c>
      <c r="J2855" s="96" t="s">
        <v>1351</v>
      </c>
      <c r="K2855" s="96">
        <v>2050.0</v>
      </c>
      <c r="L2855" s="96" t="s">
        <v>1562</v>
      </c>
      <c r="M2855" s="96" t="s">
        <v>1147</v>
      </c>
      <c r="O2855" s="96" t="s">
        <v>1741</v>
      </c>
      <c r="P2855" s="96" t="s">
        <v>1564</v>
      </c>
      <c r="Q2855" s="96" t="s">
        <v>1610</v>
      </c>
      <c r="R2855" s="96" t="s">
        <v>1676</v>
      </c>
      <c r="S2855" s="96" t="s">
        <v>8296</v>
      </c>
      <c r="T2855" s="96" t="s">
        <v>1568</v>
      </c>
    </row>
    <row r="2856" ht="14.25" customHeight="1">
      <c r="A2856" s="96" t="s">
        <v>8297</v>
      </c>
      <c r="D2856" s="96" t="s">
        <v>1350</v>
      </c>
      <c r="E2856" s="96" t="s">
        <v>1561</v>
      </c>
      <c r="F2856" s="96">
        <v>2029.0</v>
      </c>
      <c r="G2856" s="96" t="s">
        <v>1350</v>
      </c>
      <c r="H2856" s="96" t="s">
        <v>1561</v>
      </c>
      <c r="I2856" s="96">
        <v>2050.0</v>
      </c>
      <c r="J2856" s="96" t="s">
        <v>1351</v>
      </c>
      <c r="K2856" s="96">
        <v>2050.0</v>
      </c>
      <c r="L2856" s="96" t="s">
        <v>41</v>
      </c>
      <c r="M2856" s="96" t="s">
        <v>1351</v>
      </c>
      <c r="N2856" s="96" t="s">
        <v>1805</v>
      </c>
      <c r="O2856" s="96" t="s">
        <v>1797</v>
      </c>
      <c r="P2856" s="96" t="s">
        <v>1564</v>
      </c>
      <c r="Q2856" s="96" t="s">
        <v>1897</v>
      </c>
      <c r="R2856" s="96" t="s">
        <v>1648</v>
      </c>
      <c r="S2856" s="96" t="s">
        <v>8298</v>
      </c>
      <c r="T2856" s="96" t="s">
        <v>1568</v>
      </c>
    </row>
    <row r="2857" ht="14.25" customHeight="1">
      <c r="A2857" s="96" t="s">
        <v>8299</v>
      </c>
      <c r="D2857" s="96" t="s">
        <v>1350</v>
      </c>
      <c r="E2857" s="96" t="s">
        <v>1561</v>
      </c>
      <c r="F2857" s="96">
        <v>2030.0</v>
      </c>
      <c r="J2857" s="96" t="s">
        <v>1147</v>
      </c>
      <c r="L2857" s="96" t="s">
        <v>1562</v>
      </c>
      <c r="M2857" s="96" t="s">
        <v>1147</v>
      </c>
      <c r="O2857" s="96" t="s">
        <v>1741</v>
      </c>
      <c r="P2857" s="96" t="s">
        <v>1564</v>
      </c>
      <c r="Q2857" s="96" t="s">
        <v>1652</v>
      </c>
      <c r="R2857" s="96" t="s">
        <v>1615</v>
      </c>
      <c r="S2857" s="96" t="s">
        <v>8300</v>
      </c>
      <c r="T2857" s="96" t="s">
        <v>1568</v>
      </c>
    </row>
    <row r="2858" ht="14.25" customHeight="1">
      <c r="A2858" s="96" t="s">
        <v>8301</v>
      </c>
      <c r="B2858" s="96" t="s">
        <v>8302</v>
      </c>
      <c r="C2858" s="96" t="s">
        <v>8303</v>
      </c>
      <c r="D2858" s="96" t="s">
        <v>1350</v>
      </c>
      <c r="E2858" s="96" t="s">
        <v>1561</v>
      </c>
      <c r="F2858" s="96">
        <v>2032.0</v>
      </c>
      <c r="J2858" s="96" t="s">
        <v>1351</v>
      </c>
      <c r="L2858" s="96" t="s">
        <v>41</v>
      </c>
      <c r="M2858" s="96" t="s">
        <v>1351</v>
      </c>
      <c r="N2858" s="96" t="s">
        <v>2098</v>
      </c>
      <c r="O2858" s="96" t="s">
        <v>3484</v>
      </c>
      <c r="P2858" s="96" t="s">
        <v>1579</v>
      </c>
      <c r="Q2858" s="96" t="s">
        <v>1610</v>
      </c>
      <c r="R2858" s="96" t="s">
        <v>1594</v>
      </c>
      <c r="S2858" s="96" t="s">
        <v>8304</v>
      </c>
      <c r="T2858" s="96" t="s">
        <v>1568</v>
      </c>
    </row>
    <row r="2859" ht="14.25" customHeight="1">
      <c r="A2859" s="96" t="s">
        <v>8305</v>
      </c>
      <c r="B2859" s="96" t="s">
        <v>8306</v>
      </c>
      <c r="C2859" s="96" t="s">
        <v>8307</v>
      </c>
      <c r="D2859" s="96" t="s">
        <v>1355</v>
      </c>
      <c r="J2859" s="96" t="s">
        <v>1351</v>
      </c>
      <c r="L2859" s="96" t="s">
        <v>41</v>
      </c>
      <c r="M2859" s="96" t="s">
        <v>1147</v>
      </c>
      <c r="O2859" s="96" t="s">
        <v>1578</v>
      </c>
      <c r="P2859" s="96" t="s">
        <v>1579</v>
      </c>
      <c r="Q2859" s="96" t="s">
        <v>1754</v>
      </c>
      <c r="R2859" s="96" t="s">
        <v>1594</v>
      </c>
    </row>
    <row r="2860" ht="14.25" customHeight="1">
      <c r="A2860" s="96" t="s">
        <v>8308</v>
      </c>
      <c r="D2860" s="96" t="s">
        <v>1350</v>
      </c>
      <c r="E2860" s="96" t="s">
        <v>1561</v>
      </c>
      <c r="F2860" s="96">
        <v>2030.0</v>
      </c>
      <c r="J2860" s="96" t="s">
        <v>1351</v>
      </c>
      <c r="L2860" s="96" t="s">
        <v>1629</v>
      </c>
      <c r="M2860" s="96" t="s">
        <v>1351</v>
      </c>
      <c r="N2860" s="96" t="s">
        <v>1805</v>
      </c>
      <c r="O2860" s="96" t="s">
        <v>1845</v>
      </c>
      <c r="P2860" s="96" t="s">
        <v>1564</v>
      </c>
      <c r="Q2860" s="96" t="s">
        <v>1630</v>
      </c>
      <c r="R2860" s="96" t="s">
        <v>1793</v>
      </c>
      <c r="S2860" s="96" t="s">
        <v>8309</v>
      </c>
      <c r="T2860" s="96" t="s">
        <v>1568</v>
      </c>
    </row>
    <row r="2861" ht="14.25" customHeight="1">
      <c r="A2861" s="96" t="s">
        <v>8310</v>
      </c>
      <c r="C2861" s="96" t="s">
        <v>8311</v>
      </c>
      <c r="D2861" s="96" t="s">
        <v>1350</v>
      </c>
      <c r="E2861" s="96" t="s">
        <v>1561</v>
      </c>
      <c r="F2861" s="96">
        <v>2027.0</v>
      </c>
      <c r="J2861" s="96" t="s">
        <v>1351</v>
      </c>
      <c r="L2861" s="96" t="s">
        <v>41</v>
      </c>
      <c r="M2861" s="96" t="s">
        <v>1351</v>
      </c>
      <c r="N2861" s="96" t="s">
        <v>1619</v>
      </c>
      <c r="O2861" s="96" t="s">
        <v>1584</v>
      </c>
      <c r="P2861" s="96" t="s">
        <v>1564</v>
      </c>
      <c r="Q2861" s="96" t="s">
        <v>1948</v>
      </c>
      <c r="R2861" s="96" t="s">
        <v>1615</v>
      </c>
      <c r="S2861" s="96" t="s">
        <v>8312</v>
      </c>
      <c r="T2861" s="96" t="s">
        <v>1568</v>
      </c>
    </row>
    <row r="2862" ht="14.25" customHeight="1">
      <c r="A2862" s="96" t="s">
        <v>8313</v>
      </c>
      <c r="C2862" s="96" t="s">
        <v>8314</v>
      </c>
      <c r="D2862" s="96" t="s">
        <v>1355</v>
      </c>
      <c r="J2862" s="96" t="s">
        <v>1147</v>
      </c>
      <c r="L2862" s="96" t="s">
        <v>41</v>
      </c>
      <c r="M2862" s="96" t="s">
        <v>1147</v>
      </c>
      <c r="O2862" s="96" t="s">
        <v>1703</v>
      </c>
      <c r="P2862" s="96" t="s">
        <v>1564</v>
      </c>
      <c r="Q2862" s="96" t="s">
        <v>1784</v>
      </c>
      <c r="R2862" s="96" t="s">
        <v>1589</v>
      </c>
    </row>
    <row r="2863" ht="14.25" customHeight="1">
      <c r="A2863" s="96" t="s">
        <v>8315</v>
      </c>
      <c r="D2863" s="96" t="s">
        <v>1355</v>
      </c>
      <c r="J2863" s="96" t="s">
        <v>1147</v>
      </c>
      <c r="L2863" s="96" t="s">
        <v>41</v>
      </c>
      <c r="M2863" s="96" t="s">
        <v>1147</v>
      </c>
      <c r="O2863" s="96" t="s">
        <v>1664</v>
      </c>
      <c r="P2863" s="96" t="s">
        <v>1564</v>
      </c>
      <c r="Q2863" s="96" t="s">
        <v>1610</v>
      </c>
      <c r="R2863" s="96" t="s">
        <v>1591</v>
      </c>
    </row>
    <row r="2864" ht="14.25" customHeight="1">
      <c r="A2864" s="96" t="s">
        <v>8316</v>
      </c>
      <c r="D2864" s="96" t="s">
        <v>1350</v>
      </c>
      <c r="E2864" s="96" t="s">
        <v>1561</v>
      </c>
      <c r="F2864" s="96" t="s">
        <v>1628</v>
      </c>
      <c r="G2864" s="96" t="s">
        <v>1350</v>
      </c>
      <c r="H2864" s="96" t="s">
        <v>1561</v>
      </c>
      <c r="I2864" s="96" t="s">
        <v>1403</v>
      </c>
      <c r="J2864" s="96" t="s">
        <v>1351</v>
      </c>
      <c r="K2864" s="96" t="s">
        <v>1403</v>
      </c>
      <c r="L2864" s="96" t="s">
        <v>41</v>
      </c>
      <c r="M2864" s="96" t="s">
        <v>1147</v>
      </c>
      <c r="O2864" s="96" t="s">
        <v>1703</v>
      </c>
      <c r="P2864" s="96" t="s">
        <v>1564</v>
      </c>
      <c r="Q2864" s="96" t="s">
        <v>2158</v>
      </c>
      <c r="R2864" s="96" t="s">
        <v>1597</v>
      </c>
      <c r="S2864" s="96" t="s">
        <v>8317</v>
      </c>
      <c r="T2864" s="96" t="s">
        <v>1568</v>
      </c>
    </row>
    <row r="2865" ht="14.25" customHeight="1">
      <c r="A2865" s="96" t="s">
        <v>8318</v>
      </c>
      <c r="B2865" s="96" t="s">
        <v>8319</v>
      </c>
      <c r="C2865" s="96" t="s">
        <v>8320</v>
      </c>
      <c r="D2865" s="96" t="s">
        <v>1350</v>
      </c>
      <c r="E2865" s="96" t="s">
        <v>1561</v>
      </c>
      <c r="F2865" s="96">
        <v>2030.0</v>
      </c>
      <c r="J2865" s="96" t="s">
        <v>1351</v>
      </c>
      <c r="L2865" s="96" t="s">
        <v>41</v>
      </c>
      <c r="M2865" s="96" t="s">
        <v>1147</v>
      </c>
      <c r="O2865" s="96" t="s">
        <v>1797</v>
      </c>
      <c r="P2865" s="96" t="s">
        <v>1564</v>
      </c>
      <c r="Q2865" s="96" t="s">
        <v>1756</v>
      </c>
      <c r="R2865" s="96" t="s">
        <v>1841</v>
      </c>
      <c r="S2865" s="96" t="s">
        <v>8321</v>
      </c>
      <c r="T2865" s="96" t="s">
        <v>1568</v>
      </c>
    </row>
    <row r="2866" ht="14.25" customHeight="1">
      <c r="A2866" s="96" t="s">
        <v>8322</v>
      </c>
      <c r="D2866" s="96" t="s">
        <v>1350</v>
      </c>
      <c r="E2866" s="96" t="s">
        <v>1561</v>
      </c>
      <c r="F2866" s="96">
        <v>2030.0</v>
      </c>
      <c r="J2866" s="96" t="s">
        <v>1147</v>
      </c>
      <c r="L2866" s="96" t="s">
        <v>1562</v>
      </c>
      <c r="M2866" s="96" t="s">
        <v>1147</v>
      </c>
      <c r="O2866" s="96" t="s">
        <v>1893</v>
      </c>
      <c r="P2866" s="96" t="s">
        <v>1603</v>
      </c>
      <c r="Q2866" s="96" t="s">
        <v>1580</v>
      </c>
      <c r="R2866" s="96" t="s">
        <v>1676</v>
      </c>
      <c r="S2866" s="96" t="s">
        <v>8323</v>
      </c>
      <c r="T2866" s="96" t="s">
        <v>1568</v>
      </c>
    </row>
    <row r="2867" ht="14.25" customHeight="1">
      <c r="A2867" s="96" t="s">
        <v>8324</v>
      </c>
      <c r="D2867" s="96" t="s">
        <v>1350</v>
      </c>
      <c r="E2867" s="96" t="s">
        <v>1561</v>
      </c>
      <c r="F2867" s="96">
        <v>2030.0</v>
      </c>
      <c r="J2867" s="96" t="s">
        <v>1147</v>
      </c>
      <c r="L2867" s="96" t="s">
        <v>1562</v>
      </c>
      <c r="M2867" s="96" t="s">
        <v>1147</v>
      </c>
      <c r="O2867" s="96" t="s">
        <v>1717</v>
      </c>
      <c r="P2867" s="96" t="s">
        <v>1609</v>
      </c>
      <c r="Q2867" s="96" t="s">
        <v>1565</v>
      </c>
      <c r="R2867" s="96" t="s">
        <v>1648</v>
      </c>
      <c r="S2867" s="96" t="s">
        <v>8325</v>
      </c>
      <c r="T2867" s="96" t="s">
        <v>1568</v>
      </c>
    </row>
    <row r="2868" ht="14.25" customHeight="1">
      <c r="A2868" s="96" t="s">
        <v>8326</v>
      </c>
      <c r="C2868" s="96" t="s">
        <v>8327</v>
      </c>
      <c r="D2868" s="96" t="s">
        <v>1350</v>
      </c>
      <c r="E2868" s="96" t="s">
        <v>1561</v>
      </c>
      <c r="F2868" s="96">
        <v>2030.0</v>
      </c>
      <c r="J2868" s="96" t="s">
        <v>1147</v>
      </c>
      <c r="L2868" s="96" t="s">
        <v>41</v>
      </c>
      <c r="M2868" s="96" t="s">
        <v>1351</v>
      </c>
      <c r="N2868" s="96" t="s">
        <v>1779</v>
      </c>
      <c r="O2868" s="96" t="s">
        <v>2054</v>
      </c>
      <c r="P2868" s="96" t="s">
        <v>1579</v>
      </c>
      <c r="Q2868" s="96" t="s">
        <v>1610</v>
      </c>
      <c r="R2868" s="96" t="s">
        <v>1690</v>
      </c>
      <c r="S2868" s="96" t="s">
        <v>8328</v>
      </c>
      <c r="T2868" s="96" t="s">
        <v>1568</v>
      </c>
    </row>
    <row r="2869" ht="14.25" customHeight="1">
      <c r="A2869" s="96" t="s">
        <v>8329</v>
      </c>
      <c r="D2869" s="96" t="s">
        <v>1350</v>
      </c>
      <c r="E2869" s="96" t="s">
        <v>1561</v>
      </c>
      <c r="F2869" s="96">
        <v>2030.0</v>
      </c>
      <c r="J2869" s="96" t="s">
        <v>1147</v>
      </c>
      <c r="L2869" s="96" t="s">
        <v>1562</v>
      </c>
      <c r="M2869" s="96" t="s">
        <v>1147</v>
      </c>
      <c r="O2869" s="96" t="s">
        <v>1563</v>
      </c>
      <c r="P2869" s="96" t="s">
        <v>1564</v>
      </c>
      <c r="Q2869" s="96" t="s">
        <v>1639</v>
      </c>
      <c r="R2869" s="96" t="s">
        <v>1656</v>
      </c>
      <c r="S2869" s="96" t="s">
        <v>8330</v>
      </c>
      <c r="T2869" s="96" t="s">
        <v>1568</v>
      </c>
    </row>
    <row r="2870" ht="14.25" customHeight="1">
      <c r="A2870" s="96" t="s">
        <v>8331</v>
      </c>
      <c r="D2870" s="96" t="s">
        <v>1350</v>
      </c>
      <c r="E2870" s="96" t="s">
        <v>1561</v>
      </c>
      <c r="F2870" s="96">
        <v>2030.0</v>
      </c>
      <c r="J2870" s="96" t="s">
        <v>1147</v>
      </c>
      <c r="L2870" s="96" t="s">
        <v>1562</v>
      </c>
      <c r="M2870" s="96" t="s">
        <v>1147</v>
      </c>
      <c r="O2870" s="96" t="s">
        <v>1584</v>
      </c>
      <c r="P2870" s="96" t="s">
        <v>1564</v>
      </c>
      <c r="Q2870" s="96" t="s">
        <v>1580</v>
      </c>
      <c r="R2870" s="96" t="s">
        <v>1644</v>
      </c>
      <c r="S2870" s="96" t="s">
        <v>8332</v>
      </c>
      <c r="T2870" s="96" t="s">
        <v>1568</v>
      </c>
    </row>
    <row r="2871" ht="14.25" customHeight="1">
      <c r="A2871" s="96" t="s">
        <v>8333</v>
      </c>
      <c r="D2871" s="96" t="s">
        <v>1355</v>
      </c>
      <c r="J2871" s="96" t="s">
        <v>1147</v>
      </c>
      <c r="L2871" s="96" t="s">
        <v>41</v>
      </c>
      <c r="M2871" s="96" t="s">
        <v>1147</v>
      </c>
      <c r="O2871" s="96" t="s">
        <v>1703</v>
      </c>
      <c r="P2871" s="96" t="s">
        <v>1564</v>
      </c>
      <c r="Q2871" s="96" t="s">
        <v>1948</v>
      </c>
      <c r="R2871" s="96" t="s">
        <v>1631</v>
      </c>
    </row>
    <row r="2872" ht="14.25" customHeight="1">
      <c r="A2872" s="96" t="s">
        <v>8334</v>
      </c>
      <c r="D2872" s="96" t="s">
        <v>1355</v>
      </c>
      <c r="J2872" s="96" t="s">
        <v>1147</v>
      </c>
      <c r="L2872" s="96" t="s">
        <v>41</v>
      </c>
      <c r="M2872" s="96" t="s">
        <v>1147</v>
      </c>
      <c r="O2872" s="96" t="s">
        <v>1845</v>
      </c>
      <c r="P2872" s="96" t="s">
        <v>1564</v>
      </c>
      <c r="Q2872" s="96" t="s">
        <v>1804</v>
      </c>
      <c r="R2872" s="96" t="s">
        <v>1644</v>
      </c>
    </row>
    <row r="2873" ht="14.25" customHeight="1">
      <c r="A2873" s="96" t="s">
        <v>8335</v>
      </c>
      <c r="B2873" s="96" t="s">
        <v>8336</v>
      </c>
      <c r="C2873" s="96" t="s">
        <v>8337</v>
      </c>
      <c r="D2873" s="96" t="s">
        <v>1350</v>
      </c>
      <c r="E2873" s="96" t="s">
        <v>1570</v>
      </c>
      <c r="F2873" s="96">
        <v>2030.0</v>
      </c>
      <c r="J2873" s="96" t="s">
        <v>1147</v>
      </c>
      <c r="L2873" s="96" t="s">
        <v>41</v>
      </c>
      <c r="M2873" s="96" t="s">
        <v>1147</v>
      </c>
      <c r="O2873" s="96" t="s">
        <v>1829</v>
      </c>
      <c r="P2873" s="96" t="s">
        <v>1564</v>
      </c>
      <c r="Q2873" s="96" t="s">
        <v>2015</v>
      </c>
      <c r="R2873" s="96" t="s">
        <v>2030</v>
      </c>
      <c r="S2873" s="96" t="s">
        <v>8338</v>
      </c>
      <c r="T2873" s="96" t="s">
        <v>1576</v>
      </c>
    </row>
    <row r="2874" ht="14.25" customHeight="1">
      <c r="A2874" s="96" t="s">
        <v>8339</v>
      </c>
      <c r="D2874" s="96" t="s">
        <v>1350</v>
      </c>
      <c r="E2874" s="96" t="s">
        <v>1561</v>
      </c>
      <c r="F2874" s="96">
        <v>2030.0</v>
      </c>
      <c r="J2874" s="96" t="s">
        <v>1147</v>
      </c>
      <c r="L2874" s="96" t="s">
        <v>1562</v>
      </c>
      <c r="M2874" s="96" t="s">
        <v>1147</v>
      </c>
      <c r="O2874" s="96" t="s">
        <v>1717</v>
      </c>
      <c r="P2874" s="96" t="s">
        <v>1609</v>
      </c>
      <c r="Q2874" s="96" t="s">
        <v>1800</v>
      </c>
      <c r="R2874" s="96" t="s">
        <v>1779</v>
      </c>
      <c r="S2874" s="96" t="s">
        <v>8340</v>
      </c>
      <c r="T2874" s="96" t="s">
        <v>1568</v>
      </c>
    </row>
    <row r="2875" ht="14.25" customHeight="1">
      <c r="A2875" s="96" t="s">
        <v>8341</v>
      </c>
      <c r="D2875" s="96" t="s">
        <v>1355</v>
      </c>
      <c r="J2875" s="96" t="s">
        <v>1147</v>
      </c>
      <c r="L2875" s="96" t="s">
        <v>41</v>
      </c>
      <c r="M2875" s="96" t="s">
        <v>1147</v>
      </c>
      <c r="O2875" s="96" t="s">
        <v>2423</v>
      </c>
      <c r="P2875" s="96" t="s">
        <v>1609</v>
      </c>
      <c r="Q2875" s="96" t="s">
        <v>2015</v>
      </c>
      <c r="R2875" s="96" t="s">
        <v>1566</v>
      </c>
    </row>
    <row r="2876" ht="14.25" customHeight="1">
      <c r="A2876" s="96" t="s">
        <v>8342</v>
      </c>
      <c r="D2876" s="96" t="s">
        <v>1350</v>
      </c>
      <c r="E2876" s="96" t="s">
        <v>1561</v>
      </c>
      <c r="F2876" s="96">
        <v>2030.0</v>
      </c>
      <c r="J2876" s="96" t="s">
        <v>1147</v>
      </c>
      <c r="L2876" s="96" t="s">
        <v>41</v>
      </c>
      <c r="M2876" s="96" t="s">
        <v>1147</v>
      </c>
      <c r="O2876" s="96" t="s">
        <v>1857</v>
      </c>
      <c r="P2876" s="96" t="s">
        <v>1609</v>
      </c>
      <c r="Q2876" s="96" t="s">
        <v>1800</v>
      </c>
      <c r="R2876" s="96" t="s">
        <v>1699</v>
      </c>
      <c r="S2876" s="96" t="s">
        <v>8343</v>
      </c>
      <c r="T2876" s="96" t="s">
        <v>1568</v>
      </c>
    </row>
    <row r="2877" ht="14.25" customHeight="1">
      <c r="A2877" s="96" t="s">
        <v>8344</v>
      </c>
      <c r="B2877" s="96" t="s">
        <v>8345</v>
      </c>
      <c r="C2877" s="96" t="s">
        <v>8346</v>
      </c>
      <c r="D2877" s="96" t="s">
        <v>1350</v>
      </c>
      <c r="E2877" s="96" t="s">
        <v>1561</v>
      </c>
      <c r="F2877" s="96">
        <v>2030.0</v>
      </c>
      <c r="G2877" s="96" t="s">
        <v>1350</v>
      </c>
      <c r="H2877" s="96" t="s">
        <v>1561</v>
      </c>
      <c r="I2877" s="96">
        <v>2050.0</v>
      </c>
      <c r="J2877" s="96" t="s">
        <v>1351</v>
      </c>
      <c r="K2877" s="96">
        <v>2050.0</v>
      </c>
      <c r="L2877" s="96" t="s">
        <v>41</v>
      </c>
      <c r="M2877" s="96" t="s">
        <v>1351</v>
      </c>
      <c r="N2877" s="96" t="s">
        <v>2256</v>
      </c>
      <c r="O2877" s="96" t="s">
        <v>1741</v>
      </c>
      <c r="P2877" s="96" t="s">
        <v>1564</v>
      </c>
      <c r="Q2877" s="96" t="s">
        <v>1804</v>
      </c>
      <c r="R2877" s="96" t="s">
        <v>1676</v>
      </c>
      <c r="S2877" s="96" t="s">
        <v>1400</v>
      </c>
      <c r="T2877" s="96" t="s">
        <v>1568</v>
      </c>
    </row>
    <row r="2878" ht="14.25" customHeight="1">
      <c r="A2878" s="96" t="s">
        <v>8347</v>
      </c>
      <c r="B2878" s="96" t="s">
        <v>8348</v>
      </c>
      <c r="C2878" s="96" t="s">
        <v>8349</v>
      </c>
      <c r="D2878" s="96" t="s">
        <v>1350</v>
      </c>
      <c r="E2878" s="96" t="s">
        <v>1561</v>
      </c>
      <c r="F2878" s="96">
        <v>2025.0</v>
      </c>
      <c r="J2878" s="96" t="s">
        <v>1147</v>
      </c>
      <c r="L2878" s="96" t="s">
        <v>41</v>
      </c>
      <c r="M2878" s="96" t="s">
        <v>1147</v>
      </c>
      <c r="O2878" s="96" t="s">
        <v>1703</v>
      </c>
      <c r="P2878" s="96" t="s">
        <v>1564</v>
      </c>
      <c r="Q2878" s="96" t="s">
        <v>2479</v>
      </c>
      <c r="R2878" s="96" t="s">
        <v>1863</v>
      </c>
      <c r="S2878" s="96" t="s">
        <v>8350</v>
      </c>
      <c r="T2878" s="96" t="s">
        <v>1568</v>
      </c>
    </row>
    <row r="2879" ht="14.25" customHeight="1">
      <c r="A2879" s="96" t="s">
        <v>8351</v>
      </c>
      <c r="D2879" s="96" t="s">
        <v>1350</v>
      </c>
      <c r="E2879" s="96" t="s">
        <v>1561</v>
      </c>
      <c r="F2879" s="96">
        <v>2030.0</v>
      </c>
      <c r="J2879" s="96" t="s">
        <v>1147</v>
      </c>
      <c r="L2879" s="96" t="s">
        <v>41</v>
      </c>
      <c r="M2879" s="96" t="s">
        <v>1147</v>
      </c>
      <c r="O2879" s="96" t="s">
        <v>1845</v>
      </c>
      <c r="P2879" s="96" t="s">
        <v>1564</v>
      </c>
      <c r="Q2879" s="96" t="s">
        <v>1580</v>
      </c>
      <c r="R2879" s="96" t="s">
        <v>1589</v>
      </c>
      <c r="S2879" s="96" t="s">
        <v>8352</v>
      </c>
      <c r="T2879" s="96" t="s">
        <v>1568</v>
      </c>
    </row>
    <row r="2880" ht="14.25" customHeight="1">
      <c r="A2880" s="96" t="s">
        <v>8353</v>
      </c>
      <c r="D2880" s="96" t="s">
        <v>1355</v>
      </c>
      <c r="J2880" s="96" t="s">
        <v>1351</v>
      </c>
      <c r="L2880" s="96" t="s">
        <v>41</v>
      </c>
      <c r="M2880" s="96" t="s">
        <v>1147</v>
      </c>
      <c r="O2880" s="96" t="s">
        <v>1893</v>
      </c>
      <c r="P2880" s="96" t="s">
        <v>1603</v>
      </c>
      <c r="Q2880" s="96" t="s">
        <v>1580</v>
      </c>
      <c r="R2880" s="96" t="s">
        <v>1712</v>
      </c>
    </row>
    <row r="2881" ht="14.25" customHeight="1">
      <c r="A2881" s="96" t="s">
        <v>8354</v>
      </c>
      <c r="D2881" s="96" t="s">
        <v>1350</v>
      </c>
      <c r="E2881" s="96" t="s">
        <v>1561</v>
      </c>
      <c r="F2881" s="96">
        <v>2030.0</v>
      </c>
      <c r="J2881" s="96" t="s">
        <v>1147</v>
      </c>
      <c r="L2881" s="96" t="s">
        <v>1562</v>
      </c>
      <c r="M2881" s="96" t="s">
        <v>1147</v>
      </c>
      <c r="O2881" s="96" t="s">
        <v>1651</v>
      </c>
      <c r="P2881" s="96" t="s">
        <v>1564</v>
      </c>
      <c r="Q2881" s="96" t="s">
        <v>1652</v>
      </c>
      <c r="R2881" s="96" t="s">
        <v>1591</v>
      </c>
      <c r="S2881" s="96" t="s">
        <v>8355</v>
      </c>
      <c r="T2881" s="96" t="s">
        <v>1568</v>
      </c>
    </row>
    <row r="2882" ht="14.25" customHeight="1">
      <c r="A2882" s="96" t="s">
        <v>8356</v>
      </c>
      <c r="B2882" s="96" t="s">
        <v>278</v>
      </c>
      <c r="D2882" s="96" t="s">
        <v>1355</v>
      </c>
      <c r="J2882" s="96" t="s">
        <v>1351</v>
      </c>
      <c r="L2882" s="96" t="s">
        <v>41</v>
      </c>
      <c r="M2882" s="96" t="s">
        <v>1351</v>
      </c>
      <c r="N2882" s="96" t="s">
        <v>2023</v>
      </c>
      <c r="O2882" s="96" t="s">
        <v>1845</v>
      </c>
      <c r="P2882" s="96" t="s">
        <v>1564</v>
      </c>
      <c r="Q2882" s="96" t="s">
        <v>1800</v>
      </c>
      <c r="R2882" s="96" t="s">
        <v>2023</v>
      </c>
    </row>
    <row r="2883" ht="14.25" customHeight="1">
      <c r="A2883" s="96" t="s">
        <v>8357</v>
      </c>
      <c r="D2883" s="96" t="s">
        <v>1350</v>
      </c>
      <c r="E2883" s="96" t="s">
        <v>1561</v>
      </c>
      <c r="F2883" s="96">
        <v>2030.0</v>
      </c>
      <c r="J2883" s="96" t="s">
        <v>1147</v>
      </c>
      <c r="L2883" s="96" t="s">
        <v>1562</v>
      </c>
      <c r="M2883" s="96" t="s">
        <v>1147</v>
      </c>
      <c r="O2883" s="96" t="s">
        <v>1717</v>
      </c>
      <c r="P2883" s="96" t="s">
        <v>1609</v>
      </c>
      <c r="Q2883" s="96" t="s">
        <v>2188</v>
      </c>
      <c r="R2883" s="96" t="s">
        <v>1586</v>
      </c>
      <c r="S2883" s="96" t="s">
        <v>8358</v>
      </c>
      <c r="T2883" s="96" t="s">
        <v>1568</v>
      </c>
    </row>
    <row r="2884" ht="14.25" customHeight="1">
      <c r="A2884" s="96" t="s">
        <v>8359</v>
      </c>
      <c r="D2884" s="96" t="s">
        <v>1350</v>
      </c>
      <c r="E2884" s="96" t="s">
        <v>1561</v>
      </c>
      <c r="F2884" s="96">
        <v>2030.0</v>
      </c>
      <c r="J2884" s="96" t="s">
        <v>1147</v>
      </c>
      <c r="L2884" s="96" t="s">
        <v>1562</v>
      </c>
      <c r="M2884" s="96" t="s">
        <v>1147</v>
      </c>
      <c r="O2884" s="96" t="s">
        <v>1717</v>
      </c>
      <c r="P2884" s="96" t="s">
        <v>1609</v>
      </c>
      <c r="Q2884" s="96" t="s">
        <v>1636</v>
      </c>
      <c r="R2884" s="96" t="s">
        <v>1805</v>
      </c>
      <c r="S2884" s="96" t="s">
        <v>8360</v>
      </c>
      <c r="T2884" s="96" t="s">
        <v>1568</v>
      </c>
    </row>
    <row r="2885" ht="14.25" customHeight="1">
      <c r="A2885" s="96" t="s">
        <v>8361</v>
      </c>
      <c r="D2885" s="96" t="s">
        <v>1350</v>
      </c>
      <c r="E2885" s="96" t="s">
        <v>1561</v>
      </c>
      <c r="F2885" s="96">
        <v>2030.0</v>
      </c>
      <c r="J2885" s="96" t="s">
        <v>1147</v>
      </c>
      <c r="L2885" s="96" t="s">
        <v>1562</v>
      </c>
      <c r="M2885" s="96" t="s">
        <v>1147</v>
      </c>
      <c r="O2885" s="96" t="s">
        <v>1614</v>
      </c>
      <c r="P2885" s="96" t="s">
        <v>1609</v>
      </c>
      <c r="Q2885" s="96" t="s">
        <v>1580</v>
      </c>
      <c r="R2885" s="96" t="s">
        <v>1793</v>
      </c>
      <c r="S2885" s="96" t="s">
        <v>8362</v>
      </c>
      <c r="T2885" s="96" t="s">
        <v>1568</v>
      </c>
    </row>
    <row r="2886" ht="14.25" customHeight="1">
      <c r="A2886" s="96" t="s">
        <v>8363</v>
      </c>
      <c r="D2886" s="96" t="s">
        <v>1350</v>
      </c>
      <c r="E2886" s="96" t="s">
        <v>1561</v>
      </c>
      <c r="F2886" s="96">
        <v>2030.0</v>
      </c>
      <c r="J2886" s="96" t="s">
        <v>1147</v>
      </c>
      <c r="L2886" s="96" t="s">
        <v>1562</v>
      </c>
      <c r="M2886" s="96" t="s">
        <v>1147</v>
      </c>
      <c r="O2886" s="96" t="s">
        <v>1584</v>
      </c>
      <c r="P2886" s="96" t="s">
        <v>1564</v>
      </c>
      <c r="Q2886" s="96" t="s">
        <v>1639</v>
      </c>
      <c r="R2886" s="96" t="s">
        <v>1581</v>
      </c>
      <c r="S2886" s="96" t="s">
        <v>8364</v>
      </c>
      <c r="T2886" s="96" t="s">
        <v>1568</v>
      </c>
    </row>
    <row r="2887" ht="14.25" customHeight="1">
      <c r="A2887" s="96" t="s">
        <v>8365</v>
      </c>
      <c r="B2887" s="96" t="s">
        <v>8366</v>
      </c>
      <c r="C2887" s="96" t="s">
        <v>8367</v>
      </c>
      <c r="D2887" s="96" t="s">
        <v>1350</v>
      </c>
      <c r="E2887" s="96" t="s">
        <v>1570</v>
      </c>
      <c r="F2887" s="96">
        <v>2030.0</v>
      </c>
      <c r="J2887" s="96" t="s">
        <v>1147</v>
      </c>
      <c r="L2887" s="96" t="s">
        <v>41</v>
      </c>
      <c r="M2887" s="96" t="s">
        <v>1147</v>
      </c>
      <c r="O2887" s="96" t="s">
        <v>2054</v>
      </c>
      <c r="P2887" s="96" t="s">
        <v>1579</v>
      </c>
      <c r="Q2887" s="96" t="s">
        <v>1675</v>
      </c>
      <c r="R2887" s="96" t="s">
        <v>1586</v>
      </c>
      <c r="S2887" s="96" t="s">
        <v>8368</v>
      </c>
      <c r="T2887" s="96" t="s">
        <v>1576</v>
      </c>
    </row>
    <row r="2888" ht="14.25" customHeight="1">
      <c r="A2888" s="96" t="s">
        <v>8369</v>
      </c>
      <c r="B2888" s="96" t="s">
        <v>8370</v>
      </c>
      <c r="C2888" s="96" t="s">
        <v>8371</v>
      </c>
      <c r="D2888" s="96" t="s">
        <v>1350</v>
      </c>
      <c r="E2888" s="96" t="s">
        <v>1561</v>
      </c>
      <c r="F2888" s="96">
        <v>2030.0</v>
      </c>
      <c r="J2888" s="96" t="s">
        <v>1147</v>
      </c>
      <c r="L2888" s="96" t="s">
        <v>41</v>
      </c>
      <c r="M2888" s="96" t="s">
        <v>1147</v>
      </c>
      <c r="O2888" s="96" t="s">
        <v>1578</v>
      </c>
      <c r="P2888" s="96" t="s">
        <v>1579</v>
      </c>
      <c r="Q2888" s="96" t="s">
        <v>1754</v>
      </c>
      <c r="R2888" s="96" t="s">
        <v>1697</v>
      </c>
      <c r="S2888" s="96" t="s">
        <v>8372</v>
      </c>
      <c r="T2888" s="96" t="s">
        <v>1568</v>
      </c>
    </row>
    <row r="2889" ht="14.25" customHeight="1">
      <c r="A2889" s="96" t="s">
        <v>8373</v>
      </c>
      <c r="D2889" s="96" t="s">
        <v>1355</v>
      </c>
      <c r="J2889" s="96" t="s">
        <v>1351</v>
      </c>
      <c r="L2889" s="96" t="s">
        <v>41</v>
      </c>
      <c r="M2889" s="96" t="s">
        <v>1147</v>
      </c>
      <c r="O2889" s="96" t="s">
        <v>1578</v>
      </c>
      <c r="P2889" s="96" t="s">
        <v>1579</v>
      </c>
      <c r="Q2889" s="96" t="s">
        <v>1590</v>
      </c>
      <c r="R2889" s="96" t="s">
        <v>1793</v>
      </c>
    </row>
    <row r="2890" ht="14.25" customHeight="1">
      <c r="A2890" s="96" t="s">
        <v>8374</v>
      </c>
      <c r="D2890" s="96" t="s">
        <v>1350</v>
      </c>
      <c r="E2890" s="96" t="s">
        <v>1561</v>
      </c>
      <c r="F2890" s="96">
        <v>2030.0</v>
      </c>
      <c r="J2890" s="96" t="s">
        <v>1147</v>
      </c>
      <c r="L2890" s="96" t="s">
        <v>1562</v>
      </c>
      <c r="M2890" s="96" t="s">
        <v>1147</v>
      </c>
      <c r="O2890" s="96" t="s">
        <v>1791</v>
      </c>
      <c r="P2890" s="96" t="s">
        <v>1609</v>
      </c>
      <c r="Q2890" s="96" t="s">
        <v>1565</v>
      </c>
      <c r="R2890" s="96" t="s">
        <v>1586</v>
      </c>
      <c r="S2890" s="96" t="s">
        <v>8375</v>
      </c>
      <c r="T2890" s="96" t="s">
        <v>1568</v>
      </c>
    </row>
    <row r="2891" ht="14.25" customHeight="1">
      <c r="A2891" s="96" t="s">
        <v>8376</v>
      </c>
      <c r="C2891" s="96" t="s">
        <v>8377</v>
      </c>
      <c r="D2891" s="96" t="s">
        <v>1350</v>
      </c>
      <c r="E2891" s="96" t="s">
        <v>1561</v>
      </c>
      <c r="F2891" s="96">
        <v>2030.0</v>
      </c>
      <c r="J2891" s="96" t="s">
        <v>1147</v>
      </c>
      <c r="L2891" s="96" t="s">
        <v>41</v>
      </c>
      <c r="M2891" s="96" t="s">
        <v>1147</v>
      </c>
      <c r="O2891" s="96" t="s">
        <v>1741</v>
      </c>
      <c r="P2891" s="96" t="s">
        <v>1564</v>
      </c>
      <c r="Q2891" s="96" t="s">
        <v>1820</v>
      </c>
      <c r="R2891" s="96" t="s">
        <v>1656</v>
      </c>
      <c r="S2891" s="96" t="s">
        <v>8378</v>
      </c>
      <c r="T2891" s="96" t="s">
        <v>1568</v>
      </c>
    </row>
    <row r="2892" ht="14.25" customHeight="1">
      <c r="A2892" s="96" t="s">
        <v>8379</v>
      </c>
      <c r="D2892" s="96" t="s">
        <v>1350</v>
      </c>
      <c r="E2892" s="96" t="s">
        <v>1561</v>
      </c>
      <c r="F2892" s="96">
        <v>2030.0</v>
      </c>
      <c r="J2892" s="96" t="s">
        <v>1147</v>
      </c>
      <c r="L2892" s="96" t="s">
        <v>1562</v>
      </c>
      <c r="M2892" s="96" t="s">
        <v>1147</v>
      </c>
      <c r="O2892" s="96" t="s">
        <v>1717</v>
      </c>
      <c r="P2892" s="96" t="s">
        <v>1609</v>
      </c>
      <c r="Q2892" s="96" t="s">
        <v>1820</v>
      </c>
      <c r="R2892" s="96" t="s">
        <v>1676</v>
      </c>
      <c r="S2892" s="96" t="s">
        <v>8380</v>
      </c>
      <c r="T2892" s="96" t="s">
        <v>1568</v>
      </c>
    </row>
    <row r="2893" ht="14.25" customHeight="1">
      <c r="A2893" s="96" t="s">
        <v>8381</v>
      </c>
      <c r="D2893" s="96" t="s">
        <v>1350</v>
      </c>
      <c r="E2893" s="96" t="s">
        <v>1561</v>
      </c>
      <c r="F2893" s="96">
        <v>2030.0</v>
      </c>
      <c r="J2893" s="96" t="s">
        <v>1147</v>
      </c>
      <c r="L2893" s="96" t="s">
        <v>1562</v>
      </c>
      <c r="M2893" s="96" t="s">
        <v>1147</v>
      </c>
      <c r="O2893" s="96" t="s">
        <v>1845</v>
      </c>
      <c r="P2893" s="96" t="s">
        <v>1564</v>
      </c>
      <c r="Q2893" s="96" t="s">
        <v>1573</v>
      </c>
      <c r="R2893" s="96" t="s">
        <v>1699</v>
      </c>
      <c r="S2893" s="96" t="s">
        <v>8382</v>
      </c>
      <c r="T2893" s="96" t="s">
        <v>1568</v>
      </c>
    </row>
    <row r="2894" ht="14.25" customHeight="1">
      <c r="A2894" s="96" t="s">
        <v>8383</v>
      </c>
      <c r="B2894" s="96" t="s">
        <v>8384</v>
      </c>
      <c r="C2894" s="96" t="s">
        <v>8385</v>
      </c>
      <c r="D2894" s="96" t="s">
        <v>1350</v>
      </c>
      <c r="E2894" s="96" t="s">
        <v>1561</v>
      </c>
      <c r="F2894" s="96">
        <v>2030.0</v>
      </c>
      <c r="J2894" s="96" t="s">
        <v>1351</v>
      </c>
      <c r="L2894" s="96" t="s">
        <v>41</v>
      </c>
      <c r="M2894" s="96" t="s">
        <v>1351</v>
      </c>
      <c r="N2894" s="96" t="s">
        <v>2181</v>
      </c>
      <c r="O2894" s="96" t="s">
        <v>1797</v>
      </c>
      <c r="P2894" s="96" t="s">
        <v>1564</v>
      </c>
      <c r="Q2894" s="96" t="s">
        <v>1593</v>
      </c>
      <c r="R2894" s="96" t="s">
        <v>4314</v>
      </c>
      <c r="S2894" s="96" t="s">
        <v>8386</v>
      </c>
      <c r="T2894" s="96" t="s">
        <v>1568</v>
      </c>
    </row>
    <row r="2895" ht="14.25" customHeight="1">
      <c r="A2895" s="96" t="s">
        <v>8387</v>
      </c>
      <c r="C2895" s="96" t="s">
        <v>8388</v>
      </c>
      <c r="D2895" s="96" t="s">
        <v>1355</v>
      </c>
      <c r="J2895" s="96" t="s">
        <v>1351</v>
      </c>
      <c r="L2895" s="96" t="s">
        <v>41</v>
      </c>
      <c r="M2895" s="96" t="s">
        <v>1147</v>
      </c>
      <c r="O2895" s="96" t="s">
        <v>1563</v>
      </c>
      <c r="P2895" s="96" t="s">
        <v>1564</v>
      </c>
      <c r="Q2895" s="96" t="s">
        <v>1639</v>
      </c>
      <c r="R2895" s="96" t="s">
        <v>1793</v>
      </c>
    </row>
    <row r="2896" ht="14.25" customHeight="1">
      <c r="A2896" s="96" t="s">
        <v>8389</v>
      </c>
      <c r="B2896" s="96" t="s">
        <v>8390</v>
      </c>
      <c r="D2896" s="96" t="s">
        <v>1355</v>
      </c>
      <c r="J2896" s="96" t="s">
        <v>1351</v>
      </c>
      <c r="L2896" s="96" t="s">
        <v>1629</v>
      </c>
      <c r="M2896" s="96" t="s">
        <v>1351</v>
      </c>
      <c r="N2896" s="96" t="s">
        <v>1841</v>
      </c>
      <c r="O2896" s="96" t="s">
        <v>1664</v>
      </c>
      <c r="P2896" s="96" t="s">
        <v>1564</v>
      </c>
      <c r="Q2896" s="96" t="s">
        <v>1630</v>
      </c>
      <c r="R2896" s="96" t="s">
        <v>1841</v>
      </c>
    </row>
    <row r="2897" ht="14.25" customHeight="1">
      <c r="A2897" s="96" t="s">
        <v>8391</v>
      </c>
      <c r="D2897" s="96" t="s">
        <v>1355</v>
      </c>
      <c r="J2897" s="96" t="s">
        <v>1147</v>
      </c>
      <c r="L2897" s="96" t="s">
        <v>41</v>
      </c>
      <c r="M2897" s="96" t="s">
        <v>1147</v>
      </c>
      <c r="O2897" s="96" t="s">
        <v>1664</v>
      </c>
      <c r="P2897" s="96" t="s">
        <v>1564</v>
      </c>
      <c r="Q2897" s="96" t="s">
        <v>1639</v>
      </c>
      <c r="R2897" s="96" t="s">
        <v>1841</v>
      </c>
    </row>
    <row r="2898" ht="14.25" customHeight="1">
      <c r="A2898" s="96" t="s">
        <v>8392</v>
      </c>
      <c r="D2898" s="96" t="s">
        <v>1355</v>
      </c>
      <c r="J2898" s="96" t="s">
        <v>1351</v>
      </c>
      <c r="L2898" s="96" t="s">
        <v>41</v>
      </c>
      <c r="M2898" s="96" t="s">
        <v>1147</v>
      </c>
      <c r="O2898" s="96" t="s">
        <v>1584</v>
      </c>
      <c r="P2898" s="96" t="s">
        <v>1564</v>
      </c>
      <c r="Q2898" s="96" t="s">
        <v>2114</v>
      </c>
      <c r="R2898" s="96" t="s">
        <v>1712</v>
      </c>
    </row>
    <row r="2899" ht="14.25" customHeight="1">
      <c r="A2899" s="96" t="s">
        <v>8393</v>
      </c>
      <c r="D2899" s="96" t="s">
        <v>1350</v>
      </c>
      <c r="E2899" s="96" t="s">
        <v>1561</v>
      </c>
      <c r="F2899" s="96">
        <v>2030.0</v>
      </c>
      <c r="G2899" s="96" t="s">
        <v>1350</v>
      </c>
      <c r="H2899" s="96" t="s">
        <v>1561</v>
      </c>
      <c r="I2899" s="96">
        <v>2045.0</v>
      </c>
      <c r="J2899" s="96" t="s">
        <v>1351</v>
      </c>
      <c r="K2899" s="96">
        <v>2045.0</v>
      </c>
      <c r="L2899" s="96" t="s">
        <v>41</v>
      </c>
      <c r="M2899" s="96" t="s">
        <v>1351</v>
      </c>
      <c r="N2899" s="96" t="s">
        <v>1597</v>
      </c>
      <c r="O2899" s="96" t="s">
        <v>1584</v>
      </c>
      <c r="P2899" s="96" t="s">
        <v>1564</v>
      </c>
      <c r="Q2899" s="96" t="s">
        <v>2015</v>
      </c>
      <c r="R2899" s="96" t="s">
        <v>1566</v>
      </c>
      <c r="S2899" s="96" t="s">
        <v>8394</v>
      </c>
      <c r="T2899" s="96" t="s">
        <v>1568</v>
      </c>
    </row>
    <row r="2900" ht="14.25" customHeight="1">
      <c r="A2900" s="96" t="s">
        <v>8395</v>
      </c>
      <c r="D2900" s="96" t="s">
        <v>1355</v>
      </c>
      <c r="J2900" s="96" t="s">
        <v>1351</v>
      </c>
      <c r="L2900" s="96" t="s">
        <v>41</v>
      </c>
      <c r="M2900" s="96" t="s">
        <v>1147</v>
      </c>
      <c r="O2900" s="96" t="s">
        <v>1584</v>
      </c>
      <c r="P2900" s="96" t="s">
        <v>1564</v>
      </c>
      <c r="Q2900" s="96" t="s">
        <v>2015</v>
      </c>
      <c r="R2900" s="96" t="s">
        <v>1586</v>
      </c>
    </row>
    <row r="2901" ht="14.25" customHeight="1">
      <c r="A2901" s="96" t="s">
        <v>8396</v>
      </c>
      <c r="D2901" s="96" t="s">
        <v>1350</v>
      </c>
      <c r="E2901" s="96" t="s">
        <v>1561</v>
      </c>
      <c r="F2901" s="96">
        <v>2030.0</v>
      </c>
      <c r="G2901" s="96" t="s">
        <v>1350</v>
      </c>
      <c r="H2901" s="96" t="s">
        <v>1561</v>
      </c>
      <c r="I2901" s="96">
        <v>2045.0</v>
      </c>
      <c r="J2901" s="96" t="s">
        <v>1351</v>
      </c>
      <c r="K2901" s="96">
        <v>2045.0</v>
      </c>
      <c r="L2901" s="96" t="s">
        <v>1562</v>
      </c>
      <c r="M2901" s="96" t="s">
        <v>1147</v>
      </c>
      <c r="O2901" s="96" t="s">
        <v>1584</v>
      </c>
      <c r="P2901" s="96" t="s">
        <v>1564</v>
      </c>
      <c r="Q2901" s="96" t="s">
        <v>1639</v>
      </c>
      <c r="R2901" s="96" t="s">
        <v>1586</v>
      </c>
      <c r="S2901" s="96" t="s">
        <v>8397</v>
      </c>
      <c r="T2901" s="96" t="s">
        <v>1568</v>
      </c>
    </row>
    <row r="2902" ht="14.25" customHeight="1">
      <c r="A2902" s="96" t="s">
        <v>8398</v>
      </c>
      <c r="D2902" s="96" t="s">
        <v>1350</v>
      </c>
      <c r="E2902" s="96" t="s">
        <v>1561</v>
      </c>
      <c r="F2902" s="96">
        <v>2030.0</v>
      </c>
      <c r="J2902" s="96" t="s">
        <v>1147</v>
      </c>
      <c r="L2902" s="96" t="s">
        <v>1562</v>
      </c>
      <c r="M2902" s="96" t="s">
        <v>1147</v>
      </c>
      <c r="O2902" s="96" t="s">
        <v>1684</v>
      </c>
      <c r="P2902" s="96" t="s">
        <v>1564</v>
      </c>
      <c r="Q2902" s="96" t="s">
        <v>1675</v>
      </c>
      <c r="R2902" s="96" t="s">
        <v>1615</v>
      </c>
      <c r="S2902" s="96" t="s">
        <v>8399</v>
      </c>
      <c r="T2902" s="96" t="s">
        <v>1568</v>
      </c>
    </row>
    <row r="2903" ht="14.25" customHeight="1">
      <c r="A2903" s="96" t="s">
        <v>8400</v>
      </c>
      <c r="B2903" s="96" t="s">
        <v>8401</v>
      </c>
      <c r="C2903" s="96" t="s">
        <v>8402</v>
      </c>
      <c r="D2903" s="96" t="s">
        <v>1355</v>
      </c>
      <c r="J2903" s="96" t="s">
        <v>1351</v>
      </c>
      <c r="L2903" s="96" t="s">
        <v>41</v>
      </c>
      <c r="M2903" s="96" t="s">
        <v>1351</v>
      </c>
      <c r="N2903" s="96" t="s">
        <v>1574</v>
      </c>
      <c r="O2903" s="96" t="s">
        <v>1664</v>
      </c>
      <c r="P2903" s="96" t="s">
        <v>1564</v>
      </c>
      <c r="Q2903" s="96" t="s">
        <v>1756</v>
      </c>
      <c r="R2903" s="96" t="s">
        <v>1574</v>
      </c>
    </row>
    <row r="2904" ht="14.25" customHeight="1">
      <c r="A2904" s="96" t="s">
        <v>8403</v>
      </c>
      <c r="B2904" s="96" t="s">
        <v>8404</v>
      </c>
      <c r="C2904" s="96" t="s">
        <v>8405</v>
      </c>
      <c r="D2904" s="96" t="s">
        <v>1372</v>
      </c>
      <c r="J2904" s="96" t="s">
        <v>1147</v>
      </c>
      <c r="L2904" s="96" t="s">
        <v>41</v>
      </c>
      <c r="M2904" s="96" t="s">
        <v>1147</v>
      </c>
      <c r="O2904" s="96" t="s">
        <v>1669</v>
      </c>
      <c r="P2904" s="96" t="s">
        <v>1564</v>
      </c>
      <c r="Q2904" s="96" t="s">
        <v>1590</v>
      </c>
      <c r="R2904" s="96" t="s">
        <v>1787</v>
      </c>
    </row>
    <row r="2905" ht="14.25" customHeight="1">
      <c r="A2905" s="96" t="s">
        <v>8406</v>
      </c>
      <c r="B2905" s="96" t="s">
        <v>8404</v>
      </c>
      <c r="C2905" s="96" t="s">
        <v>8407</v>
      </c>
      <c r="D2905" s="96" t="s">
        <v>1350</v>
      </c>
      <c r="E2905" s="96" t="s">
        <v>1570</v>
      </c>
      <c r="F2905" s="96">
        <v>2030.0</v>
      </c>
      <c r="J2905" s="96" t="s">
        <v>1147</v>
      </c>
      <c r="L2905" s="96" t="s">
        <v>41</v>
      </c>
      <c r="M2905" s="96" t="s">
        <v>1147</v>
      </c>
      <c r="O2905" s="96" t="s">
        <v>1669</v>
      </c>
      <c r="P2905" s="96" t="s">
        <v>1564</v>
      </c>
      <c r="Q2905" s="96" t="s">
        <v>1590</v>
      </c>
      <c r="R2905" s="96" t="s">
        <v>1787</v>
      </c>
      <c r="S2905" s="96" t="s">
        <v>8408</v>
      </c>
      <c r="T2905" s="96" t="s">
        <v>1576</v>
      </c>
    </row>
    <row r="2906" ht="14.25" customHeight="1">
      <c r="A2906" s="96" t="s">
        <v>8409</v>
      </c>
      <c r="D2906" s="96" t="s">
        <v>1350</v>
      </c>
      <c r="E2906" s="96" t="s">
        <v>1561</v>
      </c>
      <c r="F2906" s="96">
        <v>2030.0</v>
      </c>
      <c r="J2906" s="96" t="s">
        <v>1147</v>
      </c>
      <c r="L2906" s="96" t="s">
        <v>1562</v>
      </c>
      <c r="M2906" s="96" t="s">
        <v>1147</v>
      </c>
      <c r="O2906" s="96" t="s">
        <v>1584</v>
      </c>
      <c r="P2906" s="96" t="s">
        <v>1564</v>
      </c>
      <c r="Q2906" s="96" t="s">
        <v>1585</v>
      </c>
      <c r="R2906" s="96" t="s">
        <v>1644</v>
      </c>
      <c r="S2906" s="96" t="s">
        <v>8410</v>
      </c>
      <c r="T2906" s="96" t="s">
        <v>1568</v>
      </c>
    </row>
    <row r="2907" ht="14.25" customHeight="1">
      <c r="A2907" s="96" t="s">
        <v>8411</v>
      </c>
      <c r="D2907" s="96" t="s">
        <v>1350</v>
      </c>
      <c r="E2907" s="96" t="s">
        <v>1561</v>
      </c>
      <c r="F2907" s="96">
        <v>2030.0</v>
      </c>
      <c r="J2907" s="96" t="s">
        <v>1147</v>
      </c>
      <c r="L2907" s="96" t="s">
        <v>1562</v>
      </c>
      <c r="M2907" s="96" t="s">
        <v>1147</v>
      </c>
      <c r="O2907" s="96" t="s">
        <v>1578</v>
      </c>
      <c r="P2907" s="96" t="s">
        <v>1579</v>
      </c>
      <c r="Q2907" s="96" t="s">
        <v>1580</v>
      </c>
      <c r="R2907" s="96" t="s">
        <v>1699</v>
      </c>
      <c r="S2907" s="96" t="s">
        <v>8412</v>
      </c>
      <c r="T2907" s="96" t="s">
        <v>1568</v>
      </c>
    </row>
    <row r="2908" ht="14.25" customHeight="1">
      <c r="A2908" s="96" t="s">
        <v>8413</v>
      </c>
      <c r="B2908" s="96" t="s">
        <v>8414</v>
      </c>
      <c r="C2908" s="96" t="s">
        <v>8415</v>
      </c>
      <c r="D2908" s="96" t="s">
        <v>1355</v>
      </c>
      <c r="J2908" s="96" t="s">
        <v>1147</v>
      </c>
      <c r="L2908" s="96" t="s">
        <v>41</v>
      </c>
      <c r="M2908" s="96" t="s">
        <v>1147</v>
      </c>
      <c r="O2908" s="96" t="s">
        <v>1672</v>
      </c>
      <c r="P2908" s="96" t="s">
        <v>1564</v>
      </c>
      <c r="Q2908" s="96" t="s">
        <v>1756</v>
      </c>
      <c r="R2908" s="96" t="s">
        <v>1712</v>
      </c>
    </row>
    <row r="2909" ht="14.25" customHeight="1">
      <c r="A2909" s="96" t="s">
        <v>8416</v>
      </c>
      <c r="D2909" s="96" t="s">
        <v>1350</v>
      </c>
      <c r="E2909" s="96" t="s">
        <v>1561</v>
      </c>
      <c r="F2909" s="96" t="s">
        <v>8417</v>
      </c>
      <c r="G2909" s="96" t="s">
        <v>1350</v>
      </c>
      <c r="H2909" s="96" t="s">
        <v>1561</v>
      </c>
      <c r="I2909" s="96" t="s">
        <v>1403</v>
      </c>
      <c r="J2909" s="96" t="s">
        <v>1351</v>
      </c>
      <c r="K2909" s="96" t="s">
        <v>1403</v>
      </c>
      <c r="L2909" s="96" t="s">
        <v>41</v>
      </c>
      <c r="M2909" s="96" t="s">
        <v>1351</v>
      </c>
      <c r="N2909" s="96" t="s">
        <v>1619</v>
      </c>
      <c r="O2909" s="96" t="s">
        <v>1584</v>
      </c>
      <c r="P2909" s="96" t="s">
        <v>1564</v>
      </c>
      <c r="Q2909" s="96" t="s">
        <v>1580</v>
      </c>
      <c r="R2909" s="96" t="s">
        <v>1676</v>
      </c>
      <c r="S2909" s="96" t="s">
        <v>8418</v>
      </c>
      <c r="T2909" s="96" t="s">
        <v>1568</v>
      </c>
    </row>
    <row r="2910" ht="14.25" customHeight="1">
      <c r="A2910" s="96" t="s">
        <v>8419</v>
      </c>
      <c r="B2910" s="96" t="s">
        <v>8420</v>
      </c>
      <c r="C2910" s="96" t="s">
        <v>8421</v>
      </c>
      <c r="D2910" s="96" t="s">
        <v>1350</v>
      </c>
      <c r="E2910" s="96" t="s">
        <v>1570</v>
      </c>
      <c r="F2910" s="96" t="s">
        <v>4013</v>
      </c>
      <c r="J2910" s="96" t="s">
        <v>1147</v>
      </c>
      <c r="L2910" s="96" t="s">
        <v>41</v>
      </c>
      <c r="M2910" s="96" t="s">
        <v>1147</v>
      </c>
      <c r="O2910" s="96" t="s">
        <v>1614</v>
      </c>
      <c r="P2910" s="96" t="s">
        <v>1609</v>
      </c>
      <c r="Q2910" s="96" t="s">
        <v>1754</v>
      </c>
      <c r="R2910" s="96" t="s">
        <v>1615</v>
      </c>
      <c r="S2910" s="96" t="s">
        <v>8422</v>
      </c>
      <c r="T2910" s="96" t="s">
        <v>1576</v>
      </c>
    </row>
    <row r="2911" ht="14.25" customHeight="1">
      <c r="A2911" s="96" t="s">
        <v>8423</v>
      </c>
      <c r="B2911" s="96" t="s">
        <v>8424</v>
      </c>
      <c r="C2911" s="96" t="s">
        <v>8425</v>
      </c>
      <c r="D2911" s="96" t="s">
        <v>1350</v>
      </c>
      <c r="E2911" s="96" t="s">
        <v>1561</v>
      </c>
      <c r="F2911" s="96">
        <v>2031.0</v>
      </c>
      <c r="G2911" s="96" t="s">
        <v>1350</v>
      </c>
      <c r="H2911" s="96" t="s">
        <v>1561</v>
      </c>
      <c r="I2911" s="96">
        <v>2050.0</v>
      </c>
      <c r="J2911" s="96" t="s">
        <v>1351</v>
      </c>
      <c r="K2911" s="96">
        <v>2050.0</v>
      </c>
      <c r="L2911" s="96" t="s">
        <v>41</v>
      </c>
      <c r="M2911" s="96" t="s">
        <v>1351</v>
      </c>
      <c r="N2911" s="96" t="s">
        <v>1597</v>
      </c>
      <c r="O2911" s="96" t="s">
        <v>1669</v>
      </c>
      <c r="P2911" s="96" t="s">
        <v>1564</v>
      </c>
      <c r="Q2911" s="96" t="s">
        <v>2210</v>
      </c>
      <c r="R2911" s="96" t="s">
        <v>1566</v>
      </c>
      <c r="S2911" s="96" t="s">
        <v>8426</v>
      </c>
      <c r="T2911" s="96" t="s">
        <v>1568</v>
      </c>
    </row>
    <row r="2912" ht="14.25" customHeight="1">
      <c r="A2912" s="96" t="s">
        <v>8427</v>
      </c>
      <c r="B2912" s="96" t="s">
        <v>8428</v>
      </c>
      <c r="C2912" s="96" t="s">
        <v>8429</v>
      </c>
      <c r="D2912" s="96" t="s">
        <v>1355</v>
      </c>
      <c r="J2912" s="96" t="s">
        <v>1147</v>
      </c>
      <c r="L2912" s="96" t="s">
        <v>41</v>
      </c>
      <c r="M2912" s="96" t="s">
        <v>1147</v>
      </c>
      <c r="O2912" s="96" t="s">
        <v>1829</v>
      </c>
      <c r="P2912" s="96" t="s">
        <v>1564</v>
      </c>
      <c r="Q2912" s="96" t="s">
        <v>1585</v>
      </c>
      <c r="R2912" s="96" t="s">
        <v>1586</v>
      </c>
    </row>
    <row r="2913" ht="14.25" customHeight="1">
      <c r="A2913" s="96" t="s">
        <v>8430</v>
      </c>
      <c r="C2913" s="96" t="s">
        <v>8431</v>
      </c>
      <c r="D2913" s="96" t="s">
        <v>1350</v>
      </c>
      <c r="E2913" s="96" t="s">
        <v>1561</v>
      </c>
      <c r="F2913" s="96">
        <v>2030.0</v>
      </c>
      <c r="J2913" s="96" t="s">
        <v>1147</v>
      </c>
      <c r="L2913" s="96" t="s">
        <v>41</v>
      </c>
      <c r="M2913" s="96" t="s">
        <v>1147</v>
      </c>
      <c r="O2913" s="96" t="s">
        <v>1901</v>
      </c>
      <c r="P2913" s="96" t="s">
        <v>1564</v>
      </c>
      <c r="Q2913" s="96" t="s">
        <v>1820</v>
      </c>
      <c r="R2913" s="96" t="s">
        <v>1673</v>
      </c>
      <c r="S2913" s="96" t="s">
        <v>8432</v>
      </c>
      <c r="T2913" s="96" t="s">
        <v>1568</v>
      </c>
    </row>
    <row r="2914" ht="14.25" customHeight="1">
      <c r="A2914" s="96" t="s">
        <v>8433</v>
      </c>
      <c r="D2914" s="96" t="s">
        <v>1350</v>
      </c>
      <c r="E2914" s="96" t="s">
        <v>1561</v>
      </c>
      <c r="F2914" s="96">
        <v>2030.0</v>
      </c>
      <c r="J2914" s="96" t="s">
        <v>1147</v>
      </c>
      <c r="L2914" s="96" t="s">
        <v>1562</v>
      </c>
      <c r="M2914" s="96" t="s">
        <v>1147</v>
      </c>
      <c r="O2914" s="96" t="s">
        <v>1857</v>
      </c>
      <c r="P2914" s="96" t="s">
        <v>1609</v>
      </c>
      <c r="Q2914" s="96" t="s">
        <v>1652</v>
      </c>
      <c r="R2914" s="96" t="s">
        <v>1586</v>
      </c>
      <c r="S2914" s="96" t="s">
        <v>8434</v>
      </c>
      <c r="T2914" s="96" t="s">
        <v>1568</v>
      </c>
    </row>
    <row r="2915" ht="14.25" customHeight="1">
      <c r="A2915" s="96" t="s">
        <v>8435</v>
      </c>
      <c r="D2915" s="96" t="s">
        <v>1350</v>
      </c>
      <c r="E2915" s="96" t="s">
        <v>1561</v>
      </c>
      <c r="F2915" s="96">
        <v>2030.0</v>
      </c>
      <c r="G2915" s="96" t="s">
        <v>1350</v>
      </c>
      <c r="H2915" s="96" t="s">
        <v>1561</v>
      </c>
      <c r="I2915" s="96">
        <v>2050.0</v>
      </c>
      <c r="J2915" s="96" t="s">
        <v>1351</v>
      </c>
      <c r="K2915" s="96">
        <v>2050.0</v>
      </c>
      <c r="L2915" s="96" t="s">
        <v>1562</v>
      </c>
      <c r="M2915" s="96" t="s">
        <v>1147</v>
      </c>
      <c r="O2915" s="96" t="s">
        <v>1717</v>
      </c>
      <c r="P2915" s="96" t="s">
        <v>1609</v>
      </c>
      <c r="Q2915" s="96" t="s">
        <v>1652</v>
      </c>
      <c r="R2915" s="96" t="s">
        <v>1699</v>
      </c>
      <c r="S2915" s="96" t="s">
        <v>8436</v>
      </c>
      <c r="T2915" s="96" t="s">
        <v>1568</v>
      </c>
    </row>
    <row r="2916" ht="14.25" customHeight="1">
      <c r="A2916" s="96" t="s">
        <v>8437</v>
      </c>
      <c r="D2916" s="96" t="s">
        <v>1350</v>
      </c>
      <c r="E2916" s="96" t="s">
        <v>1561</v>
      </c>
      <c r="F2916" s="96">
        <v>2030.0</v>
      </c>
      <c r="G2916" s="96" t="s">
        <v>1350</v>
      </c>
      <c r="H2916" s="96" t="s">
        <v>1561</v>
      </c>
      <c r="I2916" s="96">
        <v>2045.0</v>
      </c>
      <c r="J2916" s="96" t="s">
        <v>1351</v>
      </c>
      <c r="K2916" s="96">
        <v>2045.0</v>
      </c>
      <c r="L2916" s="96" t="s">
        <v>1562</v>
      </c>
      <c r="M2916" s="96" t="s">
        <v>1147</v>
      </c>
      <c r="O2916" s="96" t="s">
        <v>1584</v>
      </c>
      <c r="P2916" s="96" t="s">
        <v>1564</v>
      </c>
      <c r="Q2916" s="96" t="s">
        <v>1639</v>
      </c>
      <c r="R2916" s="96" t="s">
        <v>1648</v>
      </c>
      <c r="S2916" s="96" t="s">
        <v>8438</v>
      </c>
      <c r="T2916" s="96" t="s">
        <v>1568</v>
      </c>
    </row>
    <row r="2917" ht="14.25" customHeight="1">
      <c r="A2917" s="96" t="s">
        <v>8439</v>
      </c>
      <c r="D2917" s="96" t="s">
        <v>1355</v>
      </c>
      <c r="J2917" s="96" t="s">
        <v>1147</v>
      </c>
      <c r="L2917" s="96" t="s">
        <v>41</v>
      </c>
      <c r="M2917" s="96" t="s">
        <v>1147</v>
      </c>
      <c r="O2917" s="96" t="s">
        <v>1584</v>
      </c>
      <c r="P2917" s="96" t="s">
        <v>1564</v>
      </c>
      <c r="Q2917" s="96" t="s">
        <v>1652</v>
      </c>
      <c r="R2917" s="96" t="s">
        <v>1637</v>
      </c>
    </row>
    <row r="2918" ht="14.25" customHeight="1">
      <c r="A2918" s="96" t="s">
        <v>8440</v>
      </c>
      <c r="B2918" s="96" t="s">
        <v>8441</v>
      </c>
      <c r="D2918" s="96" t="s">
        <v>1355</v>
      </c>
      <c r="J2918" s="96" t="s">
        <v>1351</v>
      </c>
      <c r="L2918" s="96" t="s">
        <v>41</v>
      </c>
      <c r="M2918" s="96" t="s">
        <v>1147</v>
      </c>
      <c r="O2918" s="96" t="s">
        <v>1857</v>
      </c>
      <c r="P2918" s="96" t="s">
        <v>1609</v>
      </c>
      <c r="Q2918" s="96" t="s">
        <v>2047</v>
      </c>
      <c r="R2918" s="96" t="s">
        <v>1793</v>
      </c>
    </row>
    <row r="2919" ht="14.25" customHeight="1">
      <c r="A2919" s="96" t="s">
        <v>8442</v>
      </c>
      <c r="C2919" s="96" t="s">
        <v>8443</v>
      </c>
      <c r="D2919" s="96" t="s">
        <v>1350</v>
      </c>
      <c r="E2919" s="96" t="s">
        <v>1561</v>
      </c>
      <c r="F2919" s="96">
        <v>2029.0</v>
      </c>
      <c r="J2919" s="96" t="s">
        <v>1147</v>
      </c>
      <c r="L2919" s="96" t="s">
        <v>41</v>
      </c>
      <c r="M2919" s="96" t="s">
        <v>1147</v>
      </c>
      <c r="O2919" s="96" t="s">
        <v>1829</v>
      </c>
      <c r="P2919" s="96" t="s">
        <v>1564</v>
      </c>
      <c r="Q2919" s="96" t="s">
        <v>1830</v>
      </c>
      <c r="R2919" s="96" t="s">
        <v>1591</v>
      </c>
      <c r="S2919" s="96" t="s">
        <v>8444</v>
      </c>
      <c r="T2919" s="96" t="s">
        <v>1568</v>
      </c>
    </row>
    <row r="2920" ht="14.25" customHeight="1">
      <c r="A2920" s="96" t="s">
        <v>8445</v>
      </c>
      <c r="D2920" s="96" t="s">
        <v>1350</v>
      </c>
      <c r="E2920" s="96" t="s">
        <v>1561</v>
      </c>
      <c r="F2920" s="96">
        <v>2030.0</v>
      </c>
      <c r="J2920" s="96" t="s">
        <v>1147</v>
      </c>
      <c r="L2920" s="96" t="s">
        <v>1562</v>
      </c>
      <c r="M2920" s="96" t="s">
        <v>1147</v>
      </c>
      <c r="O2920" s="96" t="s">
        <v>1584</v>
      </c>
      <c r="P2920" s="96" t="s">
        <v>1564</v>
      </c>
      <c r="Q2920" s="96" t="s">
        <v>1593</v>
      </c>
      <c r="R2920" s="96" t="s">
        <v>1581</v>
      </c>
      <c r="S2920" s="96" t="s">
        <v>8446</v>
      </c>
      <c r="T2920" s="96" t="s">
        <v>1568</v>
      </c>
    </row>
    <row r="2921" ht="14.25" customHeight="1">
      <c r="A2921" s="96" t="s">
        <v>8447</v>
      </c>
      <c r="D2921" s="96" t="s">
        <v>1350</v>
      </c>
      <c r="E2921" s="96" t="s">
        <v>1561</v>
      </c>
      <c r="F2921" s="96">
        <v>2030.0</v>
      </c>
      <c r="J2921" s="96" t="s">
        <v>1147</v>
      </c>
      <c r="L2921" s="96" t="s">
        <v>1562</v>
      </c>
      <c r="M2921" s="96" t="s">
        <v>1147</v>
      </c>
      <c r="O2921" s="96" t="s">
        <v>1717</v>
      </c>
      <c r="P2921" s="96" t="s">
        <v>1609</v>
      </c>
      <c r="Q2921" s="96" t="s">
        <v>1784</v>
      </c>
      <c r="R2921" s="96" t="s">
        <v>1699</v>
      </c>
      <c r="S2921" s="96" t="s">
        <v>8448</v>
      </c>
      <c r="T2921" s="96" t="s">
        <v>1568</v>
      </c>
    </row>
    <row r="2922" ht="14.25" customHeight="1">
      <c r="A2922" s="96" t="s">
        <v>8449</v>
      </c>
      <c r="D2922" s="96" t="s">
        <v>1350</v>
      </c>
      <c r="E2922" s="96" t="s">
        <v>1561</v>
      </c>
      <c r="F2922" s="96">
        <v>2030.0</v>
      </c>
      <c r="J2922" s="96" t="s">
        <v>1147</v>
      </c>
      <c r="L2922" s="96" t="s">
        <v>41</v>
      </c>
      <c r="M2922" s="96" t="s">
        <v>1147</v>
      </c>
      <c r="O2922" s="96" t="s">
        <v>1741</v>
      </c>
      <c r="P2922" s="96" t="s">
        <v>1564</v>
      </c>
      <c r="Q2922" s="96" t="s">
        <v>1604</v>
      </c>
      <c r="R2922" s="96" t="s">
        <v>1644</v>
      </c>
      <c r="S2922" s="96" t="s">
        <v>8450</v>
      </c>
      <c r="T2922" s="96" t="s">
        <v>1568</v>
      </c>
    </row>
    <row r="2923" ht="14.25" customHeight="1">
      <c r="A2923" s="96" t="s">
        <v>8451</v>
      </c>
      <c r="B2923" s="96" t="s">
        <v>8452</v>
      </c>
      <c r="C2923" s="96" t="s">
        <v>8453</v>
      </c>
      <c r="D2923" s="96" t="s">
        <v>1355</v>
      </c>
      <c r="J2923" s="96" t="s">
        <v>1351</v>
      </c>
      <c r="L2923" s="96" t="s">
        <v>41</v>
      </c>
      <c r="M2923" s="96" t="s">
        <v>1351</v>
      </c>
      <c r="N2923" s="96" t="s">
        <v>2098</v>
      </c>
      <c r="O2923" s="96" t="s">
        <v>1584</v>
      </c>
      <c r="P2923" s="96" t="s">
        <v>1564</v>
      </c>
      <c r="Q2923" s="96" t="s">
        <v>1610</v>
      </c>
      <c r="R2923" s="96" t="s">
        <v>2098</v>
      </c>
    </row>
    <row r="2924" ht="14.25" customHeight="1">
      <c r="A2924" s="96" t="s">
        <v>8454</v>
      </c>
      <c r="D2924" s="96" t="s">
        <v>1350</v>
      </c>
      <c r="E2924" s="96" t="s">
        <v>1561</v>
      </c>
      <c r="F2924" s="96">
        <v>2030.0</v>
      </c>
      <c r="J2924" s="96" t="s">
        <v>1147</v>
      </c>
      <c r="L2924" s="96" t="s">
        <v>1562</v>
      </c>
      <c r="M2924" s="96" t="s">
        <v>1147</v>
      </c>
      <c r="O2924" s="96" t="s">
        <v>1584</v>
      </c>
      <c r="P2924" s="96" t="s">
        <v>1564</v>
      </c>
      <c r="Q2924" s="96" t="s">
        <v>1652</v>
      </c>
      <c r="R2924" s="96" t="s">
        <v>1623</v>
      </c>
      <c r="S2924" s="96" t="s">
        <v>8455</v>
      </c>
      <c r="T2924" s="96" t="s">
        <v>1568</v>
      </c>
    </row>
    <row r="2925" ht="14.25" customHeight="1">
      <c r="A2925" s="96" t="s">
        <v>8456</v>
      </c>
      <c r="B2925" s="96" t="s">
        <v>8457</v>
      </c>
      <c r="D2925" s="96" t="s">
        <v>1350</v>
      </c>
      <c r="E2925" s="96" t="s">
        <v>1561</v>
      </c>
      <c r="F2925" s="96">
        <v>2030.0</v>
      </c>
      <c r="J2925" s="96" t="s">
        <v>1351</v>
      </c>
      <c r="L2925" s="96" t="s">
        <v>41</v>
      </c>
      <c r="M2925" s="96" t="s">
        <v>1351</v>
      </c>
      <c r="N2925" s="96" t="s">
        <v>1666</v>
      </c>
      <c r="O2925" s="96" t="s">
        <v>1901</v>
      </c>
      <c r="P2925" s="96" t="s">
        <v>1564</v>
      </c>
      <c r="Q2925" s="96" t="s">
        <v>1610</v>
      </c>
      <c r="R2925" s="96" t="s">
        <v>1623</v>
      </c>
      <c r="S2925" s="96" t="s">
        <v>8458</v>
      </c>
      <c r="T2925" s="96" t="s">
        <v>1568</v>
      </c>
    </row>
    <row r="2926" ht="14.25" customHeight="1">
      <c r="A2926" s="96" t="s">
        <v>8459</v>
      </c>
      <c r="B2926" s="96" t="s">
        <v>8460</v>
      </c>
      <c r="C2926" s="96" t="s">
        <v>8461</v>
      </c>
      <c r="D2926" s="96" t="s">
        <v>1350</v>
      </c>
      <c r="E2926" s="96" t="s">
        <v>1561</v>
      </c>
      <c r="F2926" s="96">
        <v>2030.0</v>
      </c>
      <c r="G2926" s="96" t="s">
        <v>1350</v>
      </c>
      <c r="H2926" s="96" t="s">
        <v>1561</v>
      </c>
      <c r="I2926" s="96">
        <v>2050.0</v>
      </c>
      <c r="J2926" s="96" t="s">
        <v>1351</v>
      </c>
      <c r="K2926" s="96">
        <v>2050.0</v>
      </c>
      <c r="L2926" s="96" t="s">
        <v>41</v>
      </c>
      <c r="M2926" s="96" t="s">
        <v>1351</v>
      </c>
      <c r="N2926" s="96" t="s">
        <v>1697</v>
      </c>
      <c r="O2926" s="96" t="s">
        <v>3436</v>
      </c>
      <c r="P2926" s="96" t="s">
        <v>1609</v>
      </c>
      <c r="Q2926" s="96" t="s">
        <v>1604</v>
      </c>
      <c r="R2926" s="96" t="s">
        <v>1648</v>
      </c>
      <c r="S2926" s="96" t="s">
        <v>8462</v>
      </c>
      <c r="T2926" s="96" t="s">
        <v>1568</v>
      </c>
    </row>
    <row r="2927" ht="14.25" customHeight="1">
      <c r="A2927" s="96" t="s">
        <v>8463</v>
      </c>
      <c r="D2927" s="96" t="s">
        <v>1350</v>
      </c>
      <c r="E2927" s="96" t="s">
        <v>1561</v>
      </c>
      <c r="F2927" s="96">
        <v>2030.0</v>
      </c>
      <c r="J2927" s="96" t="s">
        <v>1147</v>
      </c>
      <c r="L2927" s="96" t="s">
        <v>1562</v>
      </c>
      <c r="M2927" s="96" t="s">
        <v>1147</v>
      </c>
      <c r="O2927" s="96" t="s">
        <v>1717</v>
      </c>
      <c r="P2927" s="96" t="s">
        <v>1609</v>
      </c>
      <c r="Q2927" s="96" t="s">
        <v>1580</v>
      </c>
      <c r="R2927" s="96" t="s">
        <v>1707</v>
      </c>
      <c r="S2927" s="96" t="s">
        <v>8464</v>
      </c>
      <c r="T2927" s="96" t="s">
        <v>1568</v>
      </c>
    </row>
    <row r="2928" ht="14.25" customHeight="1">
      <c r="A2928" s="96" t="s">
        <v>8465</v>
      </c>
      <c r="D2928" s="96" t="s">
        <v>1350</v>
      </c>
      <c r="E2928" s="96" t="s">
        <v>1561</v>
      </c>
      <c r="F2928" s="96">
        <v>2030.0</v>
      </c>
      <c r="J2928" s="96" t="s">
        <v>1147</v>
      </c>
      <c r="L2928" s="96" t="s">
        <v>1562</v>
      </c>
      <c r="M2928" s="96" t="s">
        <v>1147</v>
      </c>
      <c r="O2928" s="96" t="s">
        <v>1797</v>
      </c>
      <c r="P2928" s="96" t="s">
        <v>1564</v>
      </c>
      <c r="Q2928" s="96" t="s">
        <v>1804</v>
      </c>
      <c r="R2928" s="96" t="s">
        <v>1699</v>
      </c>
      <c r="S2928" s="96" t="s">
        <v>8466</v>
      </c>
      <c r="T2928" s="96" t="s">
        <v>1568</v>
      </c>
    </row>
    <row r="2929" ht="14.25" customHeight="1">
      <c r="A2929" s="96" t="s">
        <v>8467</v>
      </c>
      <c r="D2929" s="96" t="s">
        <v>1355</v>
      </c>
      <c r="J2929" s="96" t="s">
        <v>1147</v>
      </c>
      <c r="L2929" s="96" t="s">
        <v>41</v>
      </c>
      <c r="M2929" s="96" t="s">
        <v>1147</v>
      </c>
      <c r="O2929" s="96" t="s">
        <v>2423</v>
      </c>
      <c r="P2929" s="96" t="s">
        <v>1609</v>
      </c>
      <c r="Q2929" s="96" t="s">
        <v>1593</v>
      </c>
      <c r="R2929" s="96" t="s">
        <v>1644</v>
      </c>
    </row>
    <row r="2930" ht="14.25" customHeight="1">
      <c r="A2930" s="96" t="s">
        <v>8468</v>
      </c>
      <c r="D2930" s="96" t="s">
        <v>1350</v>
      </c>
      <c r="E2930" s="96" t="s">
        <v>1561</v>
      </c>
      <c r="F2930" s="96">
        <v>2030.0</v>
      </c>
      <c r="J2930" s="96" t="s">
        <v>1147</v>
      </c>
      <c r="L2930" s="96" t="s">
        <v>41</v>
      </c>
      <c r="M2930" s="96" t="s">
        <v>1351</v>
      </c>
      <c r="N2930" s="96" t="s">
        <v>2363</v>
      </c>
      <c r="O2930" s="96" t="s">
        <v>1829</v>
      </c>
      <c r="P2930" s="96" t="s">
        <v>1564</v>
      </c>
      <c r="Q2930" s="96" t="s">
        <v>1610</v>
      </c>
      <c r="R2930" s="96" t="s">
        <v>1971</v>
      </c>
      <c r="S2930" s="96" t="s">
        <v>8469</v>
      </c>
      <c r="T2930" s="96" t="s">
        <v>1568</v>
      </c>
    </row>
    <row r="2931" ht="14.25" customHeight="1">
      <c r="A2931" s="96" t="s">
        <v>8470</v>
      </c>
      <c r="D2931" s="96" t="s">
        <v>1350</v>
      </c>
      <c r="E2931" s="96" t="s">
        <v>1561</v>
      </c>
      <c r="F2931" s="96">
        <v>2030.0</v>
      </c>
      <c r="J2931" s="96" t="s">
        <v>1147</v>
      </c>
      <c r="L2931" s="96" t="s">
        <v>1562</v>
      </c>
      <c r="M2931" s="96" t="s">
        <v>1147</v>
      </c>
      <c r="O2931" s="96" t="s">
        <v>1717</v>
      </c>
      <c r="P2931" s="96" t="s">
        <v>1609</v>
      </c>
      <c r="Q2931" s="96" t="s">
        <v>1652</v>
      </c>
      <c r="R2931" s="96" t="s">
        <v>1648</v>
      </c>
      <c r="S2931" s="96" t="s">
        <v>8471</v>
      </c>
      <c r="T2931" s="96" t="s">
        <v>1568</v>
      </c>
    </row>
    <row r="2932" ht="14.25" customHeight="1">
      <c r="A2932" s="96" t="s">
        <v>8472</v>
      </c>
      <c r="D2932" s="96" t="s">
        <v>1350</v>
      </c>
      <c r="E2932" s="96" t="s">
        <v>1561</v>
      </c>
      <c r="F2932" s="96">
        <v>2030.0</v>
      </c>
      <c r="J2932" s="96" t="s">
        <v>1147</v>
      </c>
      <c r="L2932" s="96" t="s">
        <v>1562</v>
      </c>
      <c r="M2932" s="96" t="s">
        <v>1147</v>
      </c>
      <c r="O2932" s="96" t="s">
        <v>1845</v>
      </c>
      <c r="P2932" s="96" t="s">
        <v>1564</v>
      </c>
      <c r="Q2932" s="96" t="s">
        <v>1639</v>
      </c>
      <c r="R2932" s="96" t="s">
        <v>1597</v>
      </c>
      <c r="S2932" s="96" t="s">
        <v>8473</v>
      </c>
      <c r="T2932" s="96" t="s">
        <v>1568</v>
      </c>
    </row>
    <row r="2933" ht="14.25" customHeight="1">
      <c r="A2933" s="96" t="s">
        <v>8474</v>
      </c>
      <c r="B2933" s="96" t="s">
        <v>8475</v>
      </c>
      <c r="C2933" s="96" t="s">
        <v>8476</v>
      </c>
      <c r="D2933" s="96" t="s">
        <v>1350</v>
      </c>
      <c r="E2933" s="96" t="s">
        <v>1561</v>
      </c>
      <c r="F2933" s="96">
        <v>2030.0</v>
      </c>
      <c r="J2933" s="96" t="s">
        <v>1351</v>
      </c>
      <c r="L2933" s="96" t="s">
        <v>41</v>
      </c>
      <c r="M2933" s="96" t="s">
        <v>1147</v>
      </c>
      <c r="O2933" s="96" t="s">
        <v>1563</v>
      </c>
      <c r="P2933" s="96" t="s">
        <v>1564</v>
      </c>
      <c r="Q2933" s="96" t="s">
        <v>1593</v>
      </c>
      <c r="R2933" s="96" t="s">
        <v>1656</v>
      </c>
      <c r="S2933" s="96" t="s">
        <v>8477</v>
      </c>
      <c r="T2933" s="96" t="s">
        <v>1568</v>
      </c>
    </row>
    <row r="2934" ht="14.25" customHeight="1">
      <c r="A2934" s="96" t="s">
        <v>8478</v>
      </c>
      <c r="D2934" s="96" t="s">
        <v>1350</v>
      </c>
      <c r="E2934" s="96" t="s">
        <v>1561</v>
      </c>
      <c r="F2934" s="96">
        <v>2030.0</v>
      </c>
      <c r="G2934" s="96" t="s">
        <v>1350</v>
      </c>
      <c r="H2934" s="96" t="s">
        <v>1561</v>
      </c>
      <c r="I2934" s="96">
        <v>2048.0</v>
      </c>
      <c r="J2934" s="96" t="s">
        <v>1351</v>
      </c>
      <c r="K2934" s="96">
        <v>2048.0</v>
      </c>
      <c r="L2934" s="96" t="s">
        <v>1562</v>
      </c>
      <c r="M2934" s="96" t="s">
        <v>1147</v>
      </c>
      <c r="O2934" s="96" t="s">
        <v>1584</v>
      </c>
      <c r="P2934" s="96" t="s">
        <v>1564</v>
      </c>
      <c r="Q2934" s="96" t="s">
        <v>1735</v>
      </c>
      <c r="R2934" s="96" t="s">
        <v>1648</v>
      </c>
      <c r="S2934" s="96" t="s">
        <v>8479</v>
      </c>
      <c r="T2934" s="96" t="s">
        <v>1568</v>
      </c>
    </row>
    <row r="2935" ht="14.25" customHeight="1">
      <c r="A2935" s="96" t="s">
        <v>8480</v>
      </c>
      <c r="B2935" s="96" t="s">
        <v>8481</v>
      </c>
      <c r="D2935" s="96" t="s">
        <v>1350</v>
      </c>
      <c r="E2935" s="96" t="s">
        <v>1561</v>
      </c>
      <c r="F2935" s="96">
        <v>2030.0</v>
      </c>
      <c r="G2935" s="96" t="s">
        <v>1350</v>
      </c>
      <c r="H2935" s="96" t="s">
        <v>1561</v>
      </c>
      <c r="I2935" s="96">
        <v>2050.0</v>
      </c>
      <c r="J2935" s="96" t="s">
        <v>1351</v>
      </c>
      <c r="K2935" s="96">
        <v>2050.0</v>
      </c>
      <c r="L2935" s="96" t="s">
        <v>41</v>
      </c>
      <c r="M2935" s="96" t="s">
        <v>1147</v>
      </c>
      <c r="O2935" s="96" t="s">
        <v>8482</v>
      </c>
      <c r="P2935" s="96" t="s">
        <v>1564</v>
      </c>
      <c r="Q2935" s="96" t="s">
        <v>1604</v>
      </c>
      <c r="R2935" s="96" t="s">
        <v>1699</v>
      </c>
      <c r="S2935" s="96" t="s">
        <v>8483</v>
      </c>
      <c r="T2935" s="96" t="s">
        <v>1568</v>
      </c>
    </row>
    <row r="2936" ht="14.25" customHeight="1">
      <c r="A2936" s="96" t="s">
        <v>8484</v>
      </c>
      <c r="B2936" s="96" t="s">
        <v>8485</v>
      </c>
      <c r="C2936" s="96" t="s">
        <v>8486</v>
      </c>
      <c r="D2936" s="96" t="s">
        <v>1350</v>
      </c>
      <c r="E2936" s="96" t="s">
        <v>1561</v>
      </c>
      <c r="F2936" s="96">
        <v>2035.0</v>
      </c>
      <c r="J2936" s="96" t="s">
        <v>1147</v>
      </c>
      <c r="L2936" s="96" t="s">
        <v>41</v>
      </c>
      <c r="M2936" s="96" t="s">
        <v>1351</v>
      </c>
      <c r="N2936" s="96" t="s">
        <v>1697</v>
      </c>
      <c r="O2936" s="96" t="s">
        <v>1584</v>
      </c>
      <c r="P2936" s="96" t="s">
        <v>1564</v>
      </c>
      <c r="Q2936" s="96" t="s">
        <v>1784</v>
      </c>
      <c r="R2936" s="96" t="s">
        <v>1863</v>
      </c>
      <c r="S2936" s="96" t="s">
        <v>8487</v>
      </c>
      <c r="T2936" s="96" t="s">
        <v>1568</v>
      </c>
    </row>
    <row r="2937" ht="14.25" customHeight="1">
      <c r="A2937" s="96" t="s">
        <v>8488</v>
      </c>
      <c r="D2937" s="96" t="s">
        <v>1350</v>
      </c>
      <c r="E2937" s="96" t="s">
        <v>1561</v>
      </c>
      <c r="F2937" s="96">
        <v>2030.0</v>
      </c>
      <c r="J2937" s="96" t="s">
        <v>1147</v>
      </c>
      <c r="L2937" s="96" t="s">
        <v>1562</v>
      </c>
      <c r="M2937" s="96" t="s">
        <v>1147</v>
      </c>
      <c r="O2937" s="96" t="s">
        <v>1647</v>
      </c>
      <c r="P2937" s="96" t="s">
        <v>1564</v>
      </c>
      <c r="Q2937" s="96" t="s">
        <v>1590</v>
      </c>
      <c r="R2937" s="96" t="s">
        <v>1793</v>
      </c>
      <c r="S2937" s="96" t="s">
        <v>8489</v>
      </c>
      <c r="T2937" s="96" t="s">
        <v>1568</v>
      </c>
    </row>
    <row r="2938" ht="14.25" customHeight="1">
      <c r="A2938" s="96" t="s">
        <v>8490</v>
      </c>
      <c r="D2938" s="96" t="s">
        <v>1350</v>
      </c>
      <c r="E2938" s="96" t="s">
        <v>1561</v>
      </c>
      <c r="F2938" s="96">
        <v>2027.0</v>
      </c>
      <c r="G2938" s="96" t="s">
        <v>1350</v>
      </c>
      <c r="H2938" s="96" t="s">
        <v>1561</v>
      </c>
      <c r="I2938" s="96">
        <v>2035.0</v>
      </c>
      <c r="J2938" s="96" t="s">
        <v>1351</v>
      </c>
      <c r="K2938" s="96">
        <v>2035.0</v>
      </c>
      <c r="L2938" s="96" t="s">
        <v>41</v>
      </c>
      <c r="M2938" s="96" t="s">
        <v>1351</v>
      </c>
      <c r="N2938" s="96" t="s">
        <v>1619</v>
      </c>
      <c r="O2938" s="96" t="s">
        <v>1584</v>
      </c>
      <c r="P2938" s="96" t="s">
        <v>1564</v>
      </c>
      <c r="Q2938" s="96" t="s">
        <v>2352</v>
      </c>
      <c r="R2938" s="96" t="s">
        <v>1591</v>
      </c>
      <c r="S2938" s="96" t="s">
        <v>8491</v>
      </c>
      <c r="T2938" s="96" t="s">
        <v>1568</v>
      </c>
    </row>
    <row r="2939" ht="14.25" customHeight="1">
      <c r="A2939" s="96" t="s">
        <v>8492</v>
      </c>
      <c r="D2939" s="96" t="s">
        <v>1350</v>
      </c>
      <c r="E2939" s="96" t="s">
        <v>1561</v>
      </c>
      <c r="F2939" s="96">
        <v>2030.0</v>
      </c>
      <c r="J2939" s="96" t="s">
        <v>1147</v>
      </c>
      <c r="L2939" s="96" t="s">
        <v>1562</v>
      </c>
      <c r="M2939" s="96" t="s">
        <v>1147</v>
      </c>
      <c r="N2939" s="96" t="s">
        <v>2023</v>
      </c>
      <c r="O2939" s="96" t="s">
        <v>1717</v>
      </c>
      <c r="P2939" s="96" t="s">
        <v>1609</v>
      </c>
      <c r="Q2939" s="96" t="s">
        <v>1862</v>
      </c>
      <c r="R2939" s="96" t="s">
        <v>2023</v>
      </c>
      <c r="S2939" s="96" t="s">
        <v>8493</v>
      </c>
      <c r="T2939" s="96" t="s">
        <v>1568</v>
      </c>
    </row>
    <row r="2940" ht="14.25" customHeight="1">
      <c r="A2940" s="96" t="s">
        <v>8494</v>
      </c>
      <c r="C2940" s="96" t="s">
        <v>8495</v>
      </c>
      <c r="D2940" s="96" t="s">
        <v>1372</v>
      </c>
      <c r="J2940" s="96" t="s">
        <v>1147</v>
      </c>
      <c r="L2940" s="96" t="s">
        <v>41</v>
      </c>
      <c r="M2940" s="96" t="s">
        <v>1351</v>
      </c>
      <c r="N2940" s="96" t="s">
        <v>2256</v>
      </c>
      <c r="O2940" s="96" t="s">
        <v>1614</v>
      </c>
      <c r="P2940" s="96" t="s">
        <v>1609</v>
      </c>
      <c r="Q2940" s="96" t="s">
        <v>1593</v>
      </c>
      <c r="R2940" s="96" t="s">
        <v>1924</v>
      </c>
      <c r="U2940" s="96" t="s">
        <v>1742</v>
      </c>
    </row>
    <row r="2941" ht="14.25" customHeight="1">
      <c r="A2941" s="96" t="s">
        <v>8496</v>
      </c>
      <c r="B2941" s="96" t="s">
        <v>8497</v>
      </c>
      <c r="C2941" s="96" t="s">
        <v>8498</v>
      </c>
      <c r="D2941" s="96" t="s">
        <v>1350</v>
      </c>
      <c r="E2941" s="96" t="s">
        <v>1570</v>
      </c>
      <c r="F2941" s="96" t="s">
        <v>4013</v>
      </c>
      <c r="J2941" s="96" t="s">
        <v>1147</v>
      </c>
      <c r="L2941" s="96" t="s">
        <v>41</v>
      </c>
      <c r="M2941" s="96" t="s">
        <v>1147</v>
      </c>
      <c r="O2941" s="96" t="s">
        <v>1614</v>
      </c>
      <c r="P2941" s="96" t="s">
        <v>1609</v>
      </c>
      <c r="Q2941" s="96" t="s">
        <v>1655</v>
      </c>
      <c r="R2941" s="96" t="s">
        <v>1644</v>
      </c>
      <c r="S2941" s="96" t="s">
        <v>8499</v>
      </c>
      <c r="T2941" s="96" t="s">
        <v>1576</v>
      </c>
    </row>
    <row r="2942" ht="14.25" customHeight="1">
      <c r="A2942" s="96" t="s">
        <v>8500</v>
      </c>
      <c r="B2942" s="96" t="s">
        <v>8501</v>
      </c>
      <c r="C2942" s="96" t="s">
        <v>8502</v>
      </c>
      <c r="D2942" s="96" t="s">
        <v>1355</v>
      </c>
      <c r="J2942" s="96" t="s">
        <v>1147</v>
      </c>
      <c r="L2942" s="96" t="s">
        <v>41</v>
      </c>
      <c r="M2942" s="96" t="s">
        <v>1147</v>
      </c>
      <c r="O2942" s="96" t="s">
        <v>1614</v>
      </c>
      <c r="P2942" s="96" t="s">
        <v>1609</v>
      </c>
      <c r="Q2942" s="96" t="s">
        <v>1593</v>
      </c>
      <c r="R2942" s="96" t="s">
        <v>1714</v>
      </c>
    </row>
    <row r="2943" ht="14.25" customHeight="1">
      <c r="A2943" s="96" t="s">
        <v>8503</v>
      </c>
      <c r="B2943" s="96" t="s">
        <v>8504</v>
      </c>
      <c r="C2943" s="96" t="s">
        <v>8505</v>
      </c>
      <c r="D2943" s="96" t="s">
        <v>1355</v>
      </c>
      <c r="J2943" s="96" t="s">
        <v>1147</v>
      </c>
      <c r="L2943" s="96" t="s">
        <v>41</v>
      </c>
      <c r="M2943" s="96" t="s">
        <v>1147</v>
      </c>
      <c r="O2943" s="96" t="s">
        <v>1614</v>
      </c>
      <c r="P2943" s="96" t="s">
        <v>1609</v>
      </c>
      <c r="Q2943" s="96" t="s">
        <v>1636</v>
      </c>
      <c r="R2943" s="96" t="s">
        <v>1714</v>
      </c>
    </row>
    <row r="2944" ht="14.25" customHeight="1">
      <c r="A2944" s="96" t="s">
        <v>8506</v>
      </c>
      <c r="B2944" s="96" t="s">
        <v>8507</v>
      </c>
      <c r="C2944" s="96" t="s">
        <v>8508</v>
      </c>
      <c r="D2944" s="96" t="s">
        <v>1350</v>
      </c>
      <c r="E2944" s="96" t="s">
        <v>1561</v>
      </c>
      <c r="F2944" s="96" t="s">
        <v>4013</v>
      </c>
      <c r="J2944" s="96" t="s">
        <v>1147</v>
      </c>
      <c r="L2944" s="96" t="s">
        <v>41</v>
      </c>
      <c r="M2944" s="96" t="s">
        <v>1147</v>
      </c>
      <c r="O2944" s="96" t="s">
        <v>1614</v>
      </c>
      <c r="P2944" s="96" t="s">
        <v>1609</v>
      </c>
      <c r="Q2944" s="96" t="s">
        <v>1652</v>
      </c>
      <c r="R2944" s="96" t="s">
        <v>1676</v>
      </c>
      <c r="S2944" s="96" t="s">
        <v>8509</v>
      </c>
      <c r="T2944" s="96" t="s">
        <v>1568</v>
      </c>
    </row>
    <row r="2945" ht="14.25" customHeight="1">
      <c r="A2945" s="96" t="s">
        <v>8510</v>
      </c>
      <c r="D2945" s="96" t="s">
        <v>1350</v>
      </c>
      <c r="E2945" s="96" t="s">
        <v>1561</v>
      </c>
      <c r="F2945" s="96">
        <v>2030.0</v>
      </c>
      <c r="G2945" s="96" t="s">
        <v>1350</v>
      </c>
      <c r="H2945" s="96" t="s">
        <v>1561</v>
      </c>
      <c r="I2945" s="96">
        <v>2050.0</v>
      </c>
      <c r="J2945" s="96" t="s">
        <v>1351</v>
      </c>
      <c r="K2945" s="96">
        <v>2050.0</v>
      </c>
      <c r="L2945" s="96" t="s">
        <v>1562</v>
      </c>
      <c r="M2945" s="96" t="s">
        <v>1351</v>
      </c>
      <c r="N2945" s="96" t="s">
        <v>1591</v>
      </c>
      <c r="O2945" s="96" t="s">
        <v>1741</v>
      </c>
      <c r="P2945" s="96" t="s">
        <v>1564</v>
      </c>
      <c r="Q2945" s="96" t="s">
        <v>1585</v>
      </c>
      <c r="R2945" s="96" t="s">
        <v>1591</v>
      </c>
      <c r="S2945" s="96" t="s">
        <v>8511</v>
      </c>
      <c r="T2945" s="96" t="s">
        <v>1568</v>
      </c>
    </row>
    <row r="2946" ht="14.25" customHeight="1">
      <c r="A2946" s="96" t="s">
        <v>8512</v>
      </c>
      <c r="D2946" s="96" t="s">
        <v>1350</v>
      </c>
      <c r="E2946" s="96" t="s">
        <v>1561</v>
      </c>
      <c r="F2946" s="96">
        <v>2030.0</v>
      </c>
      <c r="J2946" s="96" t="s">
        <v>1147</v>
      </c>
      <c r="L2946" s="96" t="s">
        <v>1562</v>
      </c>
      <c r="M2946" s="96" t="s">
        <v>1147</v>
      </c>
      <c r="O2946" s="96" t="s">
        <v>1563</v>
      </c>
      <c r="P2946" s="96" t="s">
        <v>1564</v>
      </c>
      <c r="Q2946" s="96" t="s">
        <v>2005</v>
      </c>
      <c r="R2946" s="96" t="s">
        <v>1623</v>
      </c>
      <c r="S2946" s="96" t="s">
        <v>8513</v>
      </c>
      <c r="T2946" s="96" t="s">
        <v>1568</v>
      </c>
    </row>
    <row r="2947" ht="14.25" customHeight="1">
      <c r="A2947" s="96" t="s">
        <v>8514</v>
      </c>
      <c r="D2947" s="96" t="s">
        <v>1355</v>
      </c>
      <c r="J2947" s="96" t="s">
        <v>1351</v>
      </c>
      <c r="L2947" s="96" t="s">
        <v>41</v>
      </c>
      <c r="M2947" s="96" t="s">
        <v>1147</v>
      </c>
      <c r="O2947" s="96" t="s">
        <v>1647</v>
      </c>
      <c r="P2947" s="96" t="s">
        <v>1564</v>
      </c>
      <c r="Q2947" s="96" t="s">
        <v>1590</v>
      </c>
      <c r="R2947" s="96" t="s">
        <v>1676</v>
      </c>
    </row>
    <row r="2948" ht="14.25" customHeight="1">
      <c r="A2948" s="96" t="s">
        <v>8515</v>
      </c>
      <c r="B2948" s="96" t="s">
        <v>8516</v>
      </c>
      <c r="C2948" s="96" t="s">
        <v>8517</v>
      </c>
      <c r="D2948" s="96" t="s">
        <v>1355</v>
      </c>
      <c r="J2948" s="96" t="s">
        <v>1351</v>
      </c>
      <c r="L2948" s="96" t="s">
        <v>41</v>
      </c>
      <c r="M2948" s="96" t="s">
        <v>1147</v>
      </c>
      <c r="O2948" s="96" t="s">
        <v>1672</v>
      </c>
      <c r="P2948" s="96" t="s">
        <v>1564</v>
      </c>
      <c r="Q2948" s="96" t="s">
        <v>1610</v>
      </c>
      <c r="R2948" s="96" t="s">
        <v>1699</v>
      </c>
    </row>
    <row r="2949" ht="14.25" customHeight="1">
      <c r="A2949" s="96" t="s">
        <v>8518</v>
      </c>
      <c r="C2949" s="96" t="s">
        <v>8519</v>
      </c>
      <c r="D2949" s="96" t="s">
        <v>1355</v>
      </c>
      <c r="J2949" s="96" t="s">
        <v>1351</v>
      </c>
      <c r="L2949" s="96" t="s">
        <v>41</v>
      </c>
      <c r="M2949" s="96" t="s">
        <v>1351</v>
      </c>
      <c r="N2949" s="96" t="s">
        <v>1673</v>
      </c>
      <c r="O2949" s="96" t="s">
        <v>1578</v>
      </c>
      <c r="P2949" s="96" t="s">
        <v>1579</v>
      </c>
      <c r="Q2949" s="96" t="s">
        <v>1593</v>
      </c>
      <c r="R2949" s="96" t="s">
        <v>1673</v>
      </c>
    </row>
    <row r="2950" ht="14.25" customHeight="1">
      <c r="A2950" s="96" t="s">
        <v>8520</v>
      </c>
      <c r="B2950" s="96" t="s">
        <v>8521</v>
      </c>
      <c r="C2950" s="96" t="s">
        <v>8522</v>
      </c>
      <c r="D2950" s="96" t="s">
        <v>1372</v>
      </c>
      <c r="J2950" s="96" t="s">
        <v>1147</v>
      </c>
      <c r="L2950" s="96" t="s">
        <v>41</v>
      </c>
      <c r="M2950" s="96" t="s">
        <v>1147</v>
      </c>
      <c r="O2950" s="96" t="s">
        <v>1937</v>
      </c>
      <c r="P2950" s="96" t="s">
        <v>1728</v>
      </c>
      <c r="Q2950" s="96" t="s">
        <v>2228</v>
      </c>
      <c r="R2950" s="96" t="s">
        <v>1924</v>
      </c>
      <c r="U2950" s="96" t="s">
        <v>1742</v>
      </c>
    </row>
    <row r="2951" ht="14.25" customHeight="1">
      <c r="A2951" s="96" t="s">
        <v>8523</v>
      </c>
      <c r="D2951" s="96" t="s">
        <v>1355</v>
      </c>
      <c r="J2951" s="96" t="s">
        <v>1147</v>
      </c>
      <c r="L2951" s="96" t="s">
        <v>41</v>
      </c>
      <c r="M2951" s="96" t="s">
        <v>1147</v>
      </c>
      <c r="O2951" s="96" t="s">
        <v>1857</v>
      </c>
      <c r="P2951" s="96" t="s">
        <v>1609</v>
      </c>
      <c r="Q2951" s="96" t="s">
        <v>1756</v>
      </c>
      <c r="R2951" s="96" t="s">
        <v>1793</v>
      </c>
    </row>
    <row r="2952" ht="14.25" customHeight="1">
      <c r="A2952" s="96" t="s">
        <v>8524</v>
      </c>
      <c r="C2952" s="96" t="s">
        <v>8525</v>
      </c>
      <c r="D2952" s="96" t="s">
        <v>1355</v>
      </c>
      <c r="J2952" s="96" t="s">
        <v>1351</v>
      </c>
      <c r="L2952" s="96" t="s">
        <v>41</v>
      </c>
      <c r="M2952" s="96" t="s">
        <v>1351</v>
      </c>
      <c r="N2952" s="96" t="s">
        <v>1673</v>
      </c>
      <c r="O2952" s="96" t="s">
        <v>1578</v>
      </c>
      <c r="P2952" s="96" t="s">
        <v>1579</v>
      </c>
      <c r="Q2952" s="96" t="s">
        <v>1590</v>
      </c>
      <c r="R2952" s="96" t="s">
        <v>1673</v>
      </c>
    </row>
    <row r="2953" ht="14.25" customHeight="1">
      <c r="A2953" s="96" t="s">
        <v>8526</v>
      </c>
      <c r="B2953" s="96" t="s">
        <v>8527</v>
      </c>
      <c r="C2953" s="96" t="s">
        <v>8528</v>
      </c>
      <c r="D2953" s="96" t="s">
        <v>1355</v>
      </c>
      <c r="J2953" s="96" t="s">
        <v>1351</v>
      </c>
      <c r="L2953" s="96" t="s">
        <v>41</v>
      </c>
      <c r="M2953" s="96" t="s">
        <v>1147</v>
      </c>
      <c r="O2953" s="96" t="s">
        <v>3253</v>
      </c>
      <c r="P2953" s="96" t="s">
        <v>1572</v>
      </c>
      <c r="Q2953" s="96" t="s">
        <v>4566</v>
      </c>
      <c r="R2953" s="96" t="s">
        <v>1690</v>
      </c>
    </row>
    <row r="2954" ht="14.25" customHeight="1">
      <c r="A2954" s="96" t="s">
        <v>8529</v>
      </c>
      <c r="B2954" s="96" t="s">
        <v>8530</v>
      </c>
      <c r="C2954" s="96" t="s">
        <v>8531</v>
      </c>
      <c r="D2954" s="96" t="s">
        <v>1350</v>
      </c>
      <c r="E2954" s="96" t="s">
        <v>1561</v>
      </c>
      <c r="F2954" s="96">
        <v>2030.0</v>
      </c>
      <c r="J2954" s="96" t="s">
        <v>1147</v>
      </c>
      <c r="L2954" s="96" t="s">
        <v>41</v>
      </c>
      <c r="M2954" s="96" t="s">
        <v>1147</v>
      </c>
      <c r="O2954" s="96" t="s">
        <v>1684</v>
      </c>
      <c r="P2954" s="96" t="s">
        <v>1564</v>
      </c>
      <c r="Q2954" s="96" t="s">
        <v>1675</v>
      </c>
      <c r="R2954" s="96" t="s">
        <v>1712</v>
      </c>
      <c r="S2954" s="96" t="s">
        <v>8532</v>
      </c>
      <c r="T2954" s="96" t="s">
        <v>1568</v>
      </c>
    </row>
    <row r="2955" ht="14.25" customHeight="1">
      <c r="A2955" s="96" t="s">
        <v>8533</v>
      </c>
      <c r="D2955" s="96" t="s">
        <v>1355</v>
      </c>
      <c r="J2955" s="96" t="s">
        <v>1351</v>
      </c>
      <c r="L2955" s="96" t="s">
        <v>41</v>
      </c>
      <c r="M2955" s="96" t="s">
        <v>1351</v>
      </c>
      <c r="N2955" s="96" t="s">
        <v>1656</v>
      </c>
      <c r="O2955" s="96" t="s">
        <v>1578</v>
      </c>
      <c r="P2955" s="96" t="s">
        <v>1579</v>
      </c>
      <c r="Q2955" s="96" t="s">
        <v>1590</v>
      </c>
      <c r="R2955" s="96" t="s">
        <v>1656</v>
      </c>
    </row>
    <row r="2956" ht="14.25" customHeight="1">
      <c r="A2956" s="96" t="s">
        <v>8534</v>
      </c>
      <c r="C2956" s="96" t="s">
        <v>8535</v>
      </c>
      <c r="D2956" s="96" t="s">
        <v>1355</v>
      </c>
      <c r="J2956" s="96" t="s">
        <v>1351</v>
      </c>
      <c r="L2956" s="96" t="s">
        <v>41</v>
      </c>
      <c r="M2956" s="96" t="s">
        <v>1351</v>
      </c>
      <c r="N2956" s="96" t="s">
        <v>1673</v>
      </c>
      <c r="O2956" s="96" t="s">
        <v>1829</v>
      </c>
      <c r="P2956" s="96" t="s">
        <v>1564</v>
      </c>
      <c r="Q2956" s="96" t="s">
        <v>2015</v>
      </c>
      <c r="R2956" s="96" t="s">
        <v>1673</v>
      </c>
    </row>
    <row r="2957" ht="14.25" customHeight="1">
      <c r="A2957" s="96" t="s">
        <v>8536</v>
      </c>
      <c r="B2957" s="96" t="s">
        <v>8537</v>
      </c>
      <c r="C2957" s="96" t="s">
        <v>8538</v>
      </c>
      <c r="D2957" s="96" t="s">
        <v>1350</v>
      </c>
      <c r="E2957" s="96" t="s">
        <v>1561</v>
      </c>
      <c r="F2957" s="96">
        <v>2030.0</v>
      </c>
      <c r="J2957" s="96" t="s">
        <v>1147</v>
      </c>
      <c r="L2957" s="96" t="s">
        <v>1562</v>
      </c>
      <c r="M2957" s="96" t="s">
        <v>1147</v>
      </c>
      <c r="N2957" s="96" t="s">
        <v>2023</v>
      </c>
      <c r="O2957" s="96" t="s">
        <v>1584</v>
      </c>
      <c r="P2957" s="96" t="s">
        <v>1564</v>
      </c>
      <c r="Q2957" s="96" t="s">
        <v>1665</v>
      </c>
      <c r="R2957" s="96" t="s">
        <v>2023</v>
      </c>
      <c r="S2957" s="96" t="s">
        <v>8539</v>
      </c>
      <c r="T2957" s="96" t="s">
        <v>1568</v>
      </c>
    </row>
    <row r="2958" ht="14.25" customHeight="1">
      <c r="A2958" s="96" t="s">
        <v>8540</v>
      </c>
      <c r="D2958" s="96" t="s">
        <v>1350</v>
      </c>
      <c r="E2958" s="96" t="s">
        <v>1561</v>
      </c>
      <c r="F2958" s="96">
        <v>2030.0</v>
      </c>
      <c r="J2958" s="96" t="s">
        <v>1147</v>
      </c>
      <c r="L2958" s="96" t="s">
        <v>1562</v>
      </c>
      <c r="M2958" s="96" t="s">
        <v>1147</v>
      </c>
      <c r="O2958" s="96" t="s">
        <v>1791</v>
      </c>
      <c r="P2958" s="96" t="s">
        <v>1609</v>
      </c>
      <c r="Q2958" s="96" t="s">
        <v>1580</v>
      </c>
      <c r="R2958" s="96" t="s">
        <v>1591</v>
      </c>
      <c r="S2958" s="96" t="s">
        <v>8541</v>
      </c>
      <c r="T2958" s="96" t="s">
        <v>1568</v>
      </c>
    </row>
    <row r="2959" ht="14.25" customHeight="1">
      <c r="A2959" s="96" t="s">
        <v>8542</v>
      </c>
      <c r="D2959" s="96" t="s">
        <v>1350</v>
      </c>
      <c r="E2959" s="96" t="s">
        <v>1561</v>
      </c>
      <c r="F2959" s="96">
        <v>2030.0</v>
      </c>
      <c r="J2959" s="96" t="s">
        <v>1351</v>
      </c>
      <c r="L2959" s="96" t="s">
        <v>41</v>
      </c>
      <c r="M2959" s="96" t="s">
        <v>1147</v>
      </c>
      <c r="O2959" s="96" t="s">
        <v>1620</v>
      </c>
      <c r="P2959" s="96" t="s">
        <v>1564</v>
      </c>
      <c r="Q2959" s="96" t="s">
        <v>1652</v>
      </c>
      <c r="R2959" s="96" t="s">
        <v>1971</v>
      </c>
      <c r="S2959" s="96" t="s">
        <v>8543</v>
      </c>
      <c r="T2959" s="96" t="s">
        <v>1568</v>
      </c>
    </row>
    <row r="2960" ht="14.25" customHeight="1">
      <c r="A2960" s="96" t="s">
        <v>8544</v>
      </c>
      <c r="B2960" s="96" t="s">
        <v>8545</v>
      </c>
      <c r="D2960" s="96" t="s">
        <v>1350</v>
      </c>
      <c r="E2960" s="96" t="s">
        <v>1561</v>
      </c>
      <c r="F2960" s="96" t="s">
        <v>1628</v>
      </c>
      <c r="J2960" s="96" t="s">
        <v>1351</v>
      </c>
      <c r="L2960" s="96" t="s">
        <v>41</v>
      </c>
      <c r="M2960" s="96" t="s">
        <v>1351</v>
      </c>
      <c r="N2960" s="96" t="s">
        <v>1666</v>
      </c>
      <c r="O2960" s="96" t="s">
        <v>1893</v>
      </c>
      <c r="P2960" s="96" t="s">
        <v>1603</v>
      </c>
      <c r="Q2960" s="96" t="s">
        <v>1652</v>
      </c>
      <c r="R2960" s="96" t="s">
        <v>1690</v>
      </c>
      <c r="S2960" s="96" t="s">
        <v>8546</v>
      </c>
      <c r="T2960" s="96" t="s">
        <v>1568</v>
      </c>
    </row>
    <row r="2961" ht="14.25" customHeight="1">
      <c r="A2961" s="96" t="s">
        <v>8547</v>
      </c>
      <c r="D2961" s="96" t="s">
        <v>1350</v>
      </c>
      <c r="E2961" s="96" t="s">
        <v>1561</v>
      </c>
      <c r="F2961" s="96">
        <v>2030.0</v>
      </c>
      <c r="J2961" s="96" t="s">
        <v>1147</v>
      </c>
      <c r="L2961" s="96" t="s">
        <v>1562</v>
      </c>
      <c r="M2961" s="96" t="s">
        <v>1147</v>
      </c>
      <c r="O2961" s="96" t="s">
        <v>1578</v>
      </c>
      <c r="P2961" s="96" t="s">
        <v>1579</v>
      </c>
      <c r="Q2961" s="96" t="s">
        <v>1585</v>
      </c>
      <c r="R2961" s="96" t="s">
        <v>1648</v>
      </c>
      <c r="S2961" s="96" t="s">
        <v>8548</v>
      </c>
      <c r="T2961" s="96" t="s">
        <v>1568</v>
      </c>
    </row>
    <row r="2962" ht="14.25" customHeight="1">
      <c r="A2962" s="96" t="s">
        <v>8549</v>
      </c>
      <c r="D2962" s="96" t="s">
        <v>1372</v>
      </c>
      <c r="J2962" s="96" t="s">
        <v>1147</v>
      </c>
      <c r="L2962" s="96" t="s">
        <v>41</v>
      </c>
      <c r="M2962" s="96" t="s">
        <v>1147</v>
      </c>
      <c r="O2962" s="96" t="s">
        <v>1857</v>
      </c>
      <c r="P2962" s="96" t="s">
        <v>1609</v>
      </c>
      <c r="Q2962" s="96" t="s">
        <v>1800</v>
      </c>
      <c r="R2962" s="96" t="s">
        <v>1787</v>
      </c>
    </row>
    <row r="2963" ht="14.25" customHeight="1">
      <c r="A2963" s="96" t="s">
        <v>8550</v>
      </c>
      <c r="C2963" s="96" t="s">
        <v>8551</v>
      </c>
      <c r="D2963" s="96" t="s">
        <v>1355</v>
      </c>
      <c r="J2963" s="96" t="s">
        <v>1147</v>
      </c>
      <c r="L2963" s="96" t="s">
        <v>41</v>
      </c>
      <c r="M2963" s="96" t="s">
        <v>1147</v>
      </c>
      <c r="O2963" s="96" t="s">
        <v>1682</v>
      </c>
      <c r="P2963" s="96" t="s">
        <v>1564</v>
      </c>
      <c r="Q2963" s="96" t="s">
        <v>1897</v>
      </c>
      <c r="R2963" s="96" t="s">
        <v>1566</v>
      </c>
    </row>
    <row r="2964" ht="14.25" customHeight="1">
      <c r="A2964" s="96" t="s">
        <v>8552</v>
      </c>
      <c r="D2964" s="96" t="s">
        <v>1355</v>
      </c>
      <c r="J2964" s="96" t="s">
        <v>1351</v>
      </c>
      <c r="L2964" s="96" t="s">
        <v>41</v>
      </c>
      <c r="M2964" s="96" t="s">
        <v>1147</v>
      </c>
      <c r="O2964" s="96" t="s">
        <v>1614</v>
      </c>
      <c r="P2964" s="96" t="s">
        <v>1609</v>
      </c>
      <c r="Q2964" s="96" t="s">
        <v>1652</v>
      </c>
      <c r="R2964" s="96" t="s">
        <v>1793</v>
      </c>
    </row>
    <row r="2965" ht="14.25" customHeight="1">
      <c r="A2965" s="96" t="s">
        <v>8553</v>
      </c>
      <c r="D2965" s="96" t="s">
        <v>1355</v>
      </c>
      <c r="J2965" s="96" t="s">
        <v>1351</v>
      </c>
      <c r="L2965" s="96" t="s">
        <v>41</v>
      </c>
      <c r="M2965" s="96" t="s">
        <v>1351</v>
      </c>
      <c r="N2965" s="96" t="s">
        <v>1656</v>
      </c>
      <c r="O2965" s="96" t="s">
        <v>1703</v>
      </c>
      <c r="P2965" s="96" t="s">
        <v>1564</v>
      </c>
      <c r="Q2965" s="96" t="s">
        <v>2223</v>
      </c>
      <c r="R2965" s="96" t="s">
        <v>1656</v>
      </c>
    </row>
    <row r="2966" ht="14.25" customHeight="1">
      <c r="A2966" s="96" t="s">
        <v>8554</v>
      </c>
      <c r="D2966" s="96" t="s">
        <v>1350</v>
      </c>
      <c r="E2966" s="96" t="s">
        <v>1561</v>
      </c>
      <c r="F2966" s="96">
        <v>2030.0</v>
      </c>
      <c r="G2966" s="96" t="s">
        <v>1350</v>
      </c>
      <c r="H2966" s="96" t="s">
        <v>1561</v>
      </c>
      <c r="I2966" s="96">
        <v>2050.0</v>
      </c>
      <c r="J2966" s="96" t="s">
        <v>1351</v>
      </c>
      <c r="K2966" s="96">
        <v>2050.0</v>
      </c>
      <c r="L2966" s="96" t="s">
        <v>41</v>
      </c>
      <c r="M2966" s="96" t="s">
        <v>1351</v>
      </c>
      <c r="N2966" s="96" t="s">
        <v>1841</v>
      </c>
      <c r="O2966" s="96" t="s">
        <v>2477</v>
      </c>
      <c r="P2966" s="96" t="s">
        <v>1609</v>
      </c>
      <c r="Q2966" s="96" t="s">
        <v>1610</v>
      </c>
      <c r="R2966" s="96" t="s">
        <v>1581</v>
      </c>
      <c r="S2966" s="96" t="s">
        <v>8555</v>
      </c>
      <c r="T2966" s="96" t="s">
        <v>1771</v>
      </c>
    </row>
    <row r="2967" ht="14.25" customHeight="1">
      <c r="A2967" s="96" t="s">
        <v>8556</v>
      </c>
      <c r="D2967" s="96" t="s">
        <v>1355</v>
      </c>
      <c r="J2967" s="96" t="s">
        <v>1147</v>
      </c>
      <c r="L2967" s="96" t="s">
        <v>41</v>
      </c>
      <c r="M2967" s="96" t="s">
        <v>1147</v>
      </c>
      <c r="O2967" s="96" t="s">
        <v>1584</v>
      </c>
      <c r="P2967" s="96" t="s">
        <v>1564</v>
      </c>
      <c r="Q2967" s="96" t="s">
        <v>2479</v>
      </c>
      <c r="R2967" s="96" t="s">
        <v>1581</v>
      </c>
    </row>
    <row r="2968" ht="14.25" customHeight="1">
      <c r="A2968" s="96" t="s">
        <v>8557</v>
      </c>
      <c r="D2968" s="96" t="s">
        <v>1355</v>
      </c>
      <c r="J2968" s="96" t="s">
        <v>1351</v>
      </c>
      <c r="L2968" s="96" t="s">
        <v>41</v>
      </c>
      <c r="M2968" s="96" t="s">
        <v>1351</v>
      </c>
      <c r="N2968" s="96" t="s">
        <v>1589</v>
      </c>
      <c r="O2968" s="96" t="s">
        <v>1584</v>
      </c>
      <c r="P2968" s="96" t="s">
        <v>1564</v>
      </c>
      <c r="Q2968" s="96" t="s">
        <v>1580</v>
      </c>
      <c r="R2968" s="96" t="s">
        <v>1589</v>
      </c>
    </row>
    <row r="2969" ht="14.25" customHeight="1">
      <c r="A2969" s="96" t="s">
        <v>8558</v>
      </c>
      <c r="D2969" s="96" t="s">
        <v>1350</v>
      </c>
      <c r="E2969" s="96" t="s">
        <v>1561</v>
      </c>
      <c r="F2969" s="96">
        <v>2030.0</v>
      </c>
      <c r="J2969" s="96" t="s">
        <v>1147</v>
      </c>
      <c r="L2969" s="96" t="s">
        <v>1562</v>
      </c>
      <c r="M2969" s="96" t="s">
        <v>1147</v>
      </c>
      <c r="O2969" s="96" t="s">
        <v>1829</v>
      </c>
      <c r="P2969" s="96" t="s">
        <v>1564</v>
      </c>
      <c r="Q2969" s="96" t="s">
        <v>1573</v>
      </c>
      <c r="R2969" s="96" t="s">
        <v>1644</v>
      </c>
      <c r="S2969" s="96" t="s">
        <v>8559</v>
      </c>
      <c r="T2969" s="96" t="s">
        <v>1568</v>
      </c>
    </row>
    <row r="2970" ht="14.25" customHeight="1">
      <c r="A2970" s="96" t="s">
        <v>8560</v>
      </c>
      <c r="B2970" s="96" t="s">
        <v>8561</v>
      </c>
      <c r="C2970" s="96" t="s">
        <v>8562</v>
      </c>
      <c r="D2970" s="96" t="s">
        <v>1372</v>
      </c>
      <c r="J2970" s="96" t="s">
        <v>1351</v>
      </c>
      <c r="L2970" s="96" t="s">
        <v>41</v>
      </c>
      <c r="M2970" s="96" t="s">
        <v>1351</v>
      </c>
      <c r="N2970" s="96" t="s">
        <v>1863</v>
      </c>
      <c r="O2970" s="96" t="s">
        <v>1584</v>
      </c>
      <c r="P2970" s="96" t="s">
        <v>1564</v>
      </c>
      <c r="Q2970" s="96" t="s">
        <v>1639</v>
      </c>
      <c r="R2970" s="96" t="s">
        <v>1863</v>
      </c>
    </row>
    <row r="2971" ht="14.25" customHeight="1">
      <c r="A2971" s="96" t="s">
        <v>8563</v>
      </c>
      <c r="D2971" s="96" t="s">
        <v>1350</v>
      </c>
      <c r="E2971" s="96" t="s">
        <v>1561</v>
      </c>
      <c r="F2971" s="96">
        <v>2030.0</v>
      </c>
      <c r="J2971" s="96" t="s">
        <v>1147</v>
      </c>
      <c r="L2971" s="96" t="s">
        <v>41</v>
      </c>
      <c r="M2971" s="96" t="s">
        <v>1147</v>
      </c>
      <c r="O2971" s="96" t="s">
        <v>1578</v>
      </c>
      <c r="P2971" s="96" t="s">
        <v>1579</v>
      </c>
      <c r="Q2971" s="96" t="s">
        <v>1573</v>
      </c>
      <c r="R2971" s="96" t="s">
        <v>1615</v>
      </c>
      <c r="S2971" s="96" t="s">
        <v>8564</v>
      </c>
      <c r="T2971" s="96" t="s">
        <v>1568</v>
      </c>
    </row>
    <row r="2972" ht="14.25" customHeight="1">
      <c r="A2972" s="96" t="s">
        <v>8565</v>
      </c>
      <c r="D2972" s="96" t="s">
        <v>1355</v>
      </c>
      <c r="J2972" s="96" t="s">
        <v>1351</v>
      </c>
      <c r="L2972" s="96" t="s">
        <v>41</v>
      </c>
      <c r="M2972" s="96" t="s">
        <v>1147</v>
      </c>
      <c r="O2972" s="96" t="s">
        <v>1893</v>
      </c>
      <c r="P2972" s="96" t="s">
        <v>1603</v>
      </c>
      <c r="Q2972" s="96" t="s">
        <v>1655</v>
      </c>
      <c r="R2972" s="96" t="s">
        <v>1644</v>
      </c>
    </row>
    <row r="2973" ht="14.25" customHeight="1">
      <c r="A2973" s="96" t="s">
        <v>8566</v>
      </c>
      <c r="D2973" s="96" t="s">
        <v>1355</v>
      </c>
      <c r="J2973" s="96" t="s">
        <v>1147</v>
      </c>
      <c r="L2973" s="96" t="s">
        <v>41</v>
      </c>
      <c r="M2973" s="96" t="s">
        <v>1147</v>
      </c>
      <c r="O2973" s="96" t="s">
        <v>1791</v>
      </c>
      <c r="P2973" s="96" t="s">
        <v>1609</v>
      </c>
      <c r="Q2973" s="96" t="s">
        <v>2223</v>
      </c>
      <c r="R2973" s="96" t="s">
        <v>1699</v>
      </c>
    </row>
    <row r="2974" ht="14.25" customHeight="1">
      <c r="A2974" s="96" t="s">
        <v>8567</v>
      </c>
      <c r="D2974" s="96" t="s">
        <v>1350</v>
      </c>
      <c r="E2974" s="96" t="s">
        <v>1561</v>
      </c>
      <c r="F2974" s="96">
        <v>2030.0</v>
      </c>
      <c r="J2974" s="96" t="s">
        <v>1147</v>
      </c>
      <c r="L2974" s="96" t="s">
        <v>1562</v>
      </c>
      <c r="M2974" s="96" t="s">
        <v>1147</v>
      </c>
      <c r="O2974" s="96" t="s">
        <v>1717</v>
      </c>
      <c r="P2974" s="96" t="s">
        <v>1609</v>
      </c>
      <c r="Q2974" s="96" t="s">
        <v>1580</v>
      </c>
      <c r="R2974" s="96" t="s">
        <v>1648</v>
      </c>
      <c r="S2974" s="96" t="s">
        <v>8568</v>
      </c>
      <c r="T2974" s="96" t="s">
        <v>1568</v>
      </c>
    </row>
    <row r="2975" ht="14.25" customHeight="1">
      <c r="A2975" s="96" t="s">
        <v>8569</v>
      </c>
      <c r="B2975" s="96" t="s">
        <v>8570</v>
      </c>
      <c r="C2975" s="96" t="s">
        <v>8571</v>
      </c>
      <c r="D2975" s="96" t="s">
        <v>1350</v>
      </c>
      <c r="E2975" s="96" t="s">
        <v>1561</v>
      </c>
      <c r="F2975" s="96">
        <v>2030.0</v>
      </c>
      <c r="G2975" s="96" t="s">
        <v>1350</v>
      </c>
      <c r="H2975" s="96" t="s">
        <v>1561</v>
      </c>
      <c r="I2975" s="96">
        <v>2040.0</v>
      </c>
      <c r="J2975" s="96" t="s">
        <v>1351</v>
      </c>
      <c r="K2975" s="96">
        <v>2040.0</v>
      </c>
      <c r="L2975" s="96" t="s">
        <v>41</v>
      </c>
      <c r="M2975" s="96" t="s">
        <v>1351</v>
      </c>
      <c r="N2975" s="96" t="s">
        <v>1673</v>
      </c>
      <c r="O2975" s="96" t="s">
        <v>1741</v>
      </c>
      <c r="P2975" s="96" t="s">
        <v>1564</v>
      </c>
      <c r="Q2975" s="96" t="s">
        <v>1886</v>
      </c>
      <c r="R2975" s="96" t="s">
        <v>1637</v>
      </c>
      <c r="S2975" s="96" t="s">
        <v>8572</v>
      </c>
      <c r="T2975" s="96" t="s">
        <v>1568</v>
      </c>
    </row>
    <row r="2976" ht="14.25" customHeight="1">
      <c r="A2976" s="96" t="s">
        <v>8573</v>
      </c>
      <c r="D2976" s="96" t="s">
        <v>1350</v>
      </c>
      <c r="E2976" s="96" t="s">
        <v>1561</v>
      </c>
      <c r="F2976" s="96">
        <v>2030.0</v>
      </c>
      <c r="J2976" s="96" t="s">
        <v>1147</v>
      </c>
      <c r="L2976" s="96" t="s">
        <v>1562</v>
      </c>
      <c r="M2976" s="96" t="s">
        <v>1147</v>
      </c>
      <c r="O2976" s="96" t="s">
        <v>1741</v>
      </c>
      <c r="P2976" s="96" t="s">
        <v>1564</v>
      </c>
      <c r="Q2976" s="96" t="s">
        <v>1756</v>
      </c>
      <c r="R2976" s="96" t="s">
        <v>1648</v>
      </c>
      <c r="S2976" s="96" t="s">
        <v>8574</v>
      </c>
      <c r="T2976" s="96" t="s">
        <v>1568</v>
      </c>
    </row>
    <row r="2977" ht="14.25" customHeight="1">
      <c r="A2977" s="96" t="s">
        <v>8575</v>
      </c>
      <c r="C2977" s="96" t="s">
        <v>8576</v>
      </c>
      <c r="D2977" s="96" t="s">
        <v>1355</v>
      </c>
      <c r="J2977" s="96" t="s">
        <v>1147</v>
      </c>
      <c r="L2977" s="96" t="s">
        <v>41</v>
      </c>
      <c r="M2977" s="96" t="s">
        <v>1147</v>
      </c>
      <c r="O2977" s="96" t="s">
        <v>1741</v>
      </c>
      <c r="P2977" s="96" t="s">
        <v>1564</v>
      </c>
      <c r="Q2977" s="96" t="s">
        <v>1610</v>
      </c>
    </row>
    <row r="2978" ht="14.25" customHeight="1">
      <c r="A2978" s="96" t="s">
        <v>8577</v>
      </c>
      <c r="D2978" s="96" t="s">
        <v>1355</v>
      </c>
      <c r="J2978" s="96" t="s">
        <v>1147</v>
      </c>
      <c r="L2978" s="96" t="s">
        <v>41</v>
      </c>
      <c r="M2978" s="96" t="s">
        <v>1147</v>
      </c>
      <c r="O2978" s="96" t="s">
        <v>1672</v>
      </c>
      <c r="P2978" s="96" t="s">
        <v>1564</v>
      </c>
      <c r="Q2978" s="96" t="s">
        <v>1639</v>
      </c>
      <c r="R2978" s="96" t="s">
        <v>1591</v>
      </c>
    </row>
    <row r="2979" ht="14.25" customHeight="1">
      <c r="A2979" s="96" t="s">
        <v>8578</v>
      </c>
      <c r="B2979" s="96" t="s">
        <v>8579</v>
      </c>
      <c r="C2979" s="96" t="s">
        <v>8580</v>
      </c>
      <c r="D2979" s="96" t="s">
        <v>1355</v>
      </c>
      <c r="J2979" s="96" t="s">
        <v>1351</v>
      </c>
      <c r="L2979" s="96" t="s">
        <v>41</v>
      </c>
      <c r="M2979" s="96" t="s">
        <v>1147</v>
      </c>
      <c r="O2979" s="96" t="s">
        <v>1829</v>
      </c>
      <c r="P2979" s="96" t="s">
        <v>1564</v>
      </c>
      <c r="Q2979" s="96" t="s">
        <v>1665</v>
      </c>
      <c r="R2979" s="96" t="s">
        <v>1699</v>
      </c>
    </row>
    <row r="2980" ht="14.25" customHeight="1">
      <c r="A2980" s="96" t="s">
        <v>8581</v>
      </c>
      <c r="D2980" s="96" t="s">
        <v>1355</v>
      </c>
      <c r="J2980" s="96" t="s">
        <v>1351</v>
      </c>
      <c r="L2980" s="96" t="s">
        <v>41</v>
      </c>
      <c r="M2980" s="96" t="s">
        <v>1147</v>
      </c>
      <c r="O2980" s="96" t="s">
        <v>1669</v>
      </c>
      <c r="P2980" s="96" t="s">
        <v>1564</v>
      </c>
      <c r="Q2980" s="96" t="s">
        <v>1580</v>
      </c>
      <c r="R2980" s="96" t="s">
        <v>1699</v>
      </c>
    </row>
    <row r="2981" ht="14.25" customHeight="1">
      <c r="A2981" s="96" t="s">
        <v>8582</v>
      </c>
      <c r="C2981" s="96" t="s">
        <v>8583</v>
      </c>
      <c r="D2981" s="96" t="s">
        <v>1350</v>
      </c>
      <c r="E2981" s="96" t="s">
        <v>1561</v>
      </c>
      <c r="F2981" s="96">
        <v>2030.0</v>
      </c>
      <c r="G2981" s="96" t="s">
        <v>1350</v>
      </c>
      <c r="H2981" s="96" t="s">
        <v>1561</v>
      </c>
      <c r="I2981" s="96">
        <v>2050.0</v>
      </c>
      <c r="J2981" s="96" t="s">
        <v>1351</v>
      </c>
      <c r="K2981" s="96">
        <v>2050.0</v>
      </c>
      <c r="L2981" s="96" t="s">
        <v>41</v>
      </c>
      <c r="M2981" s="96" t="s">
        <v>1147</v>
      </c>
      <c r="O2981" s="96" t="s">
        <v>1578</v>
      </c>
      <c r="P2981" s="96" t="s">
        <v>1579</v>
      </c>
      <c r="Q2981" s="96" t="s">
        <v>1580</v>
      </c>
      <c r="R2981" s="96" t="s">
        <v>1566</v>
      </c>
      <c r="S2981" s="96" t="s">
        <v>8584</v>
      </c>
      <c r="T2981" s="96" t="s">
        <v>1568</v>
      </c>
    </row>
    <row r="2982" ht="14.25" customHeight="1">
      <c r="A2982" s="96" t="s">
        <v>8585</v>
      </c>
      <c r="D2982" s="96" t="s">
        <v>1355</v>
      </c>
      <c r="J2982" s="96" t="s">
        <v>1351</v>
      </c>
      <c r="L2982" s="96" t="s">
        <v>41</v>
      </c>
      <c r="M2982" s="96" t="s">
        <v>1147</v>
      </c>
      <c r="O2982" s="96" t="s">
        <v>1647</v>
      </c>
      <c r="P2982" s="96" t="s">
        <v>1564</v>
      </c>
      <c r="Q2982" s="96" t="s">
        <v>1580</v>
      </c>
      <c r="R2982" s="96" t="s">
        <v>1793</v>
      </c>
    </row>
    <row r="2983" ht="14.25" customHeight="1">
      <c r="A2983" s="96" t="s">
        <v>8586</v>
      </c>
      <c r="C2983" s="96" t="s">
        <v>8587</v>
      </c>
      <c r="D2983" s="96" t="s">
        <v>1350</v>
      </c>
      <c r="E2983" s="96" t="s">
        <v>1561</v>
      </c>
      <c r="F2983" s="96" t="s">
        <v>2622</v>
      </c>
      <c r="G2983" s="96" t="s">
        <v>1350</v>
      </c>
      <c r="H2983" s="96" t="s">
        <v>1561</v>
      </c>
      <c r="I2983" s="96">
        <v>2045.0</v>
      </c>
      <c r="J2983" s="96" t="s">
        <v>1351</v>
      </c>
      <c r="K2983" s="96">
        <v>2045.0</v>
      </c>
      <c r="L2983" s="96" t="s">
        <v>41</v>
      </c>
      <c r="M2983" s="96" t="s">
        <v>1351</v>
      </c>
      <c r="N2983" s="96" t="s">
        <v>1903</v>
      </c>
      <c r="O2983" s="96" t="s">
        <v>1584</v>
      </c>
      <c r="P2983" s="96" t="s">
        <v>1564</v>
      </c>
      <c r="Q2983" s="96" t="s">
        <v>1580</v>
      </c>
      <c r="R2983" s="96" t="s">
        <v>1581</v>
      </c>
      <c r="S2983" s="96" t="s">
        <v>8588</v>
      </c>
      <c r="T2983" s="96" t="s">
        <v>1568</v>
      </c>
    </row>
    <row r="2984" ht="14.25" customHeight="1">
      <c r="A2984" s="96" t="s">
        <v>8589</v>
      </c>
      <c r="B2984" s="96" t="s">
        <v>8590</v>
      </c>
      <c r="C2984" s="96" t="s">
        <v>8591</v>
      </c>
      <c r="D2984" s="96" t="s">
        <v>1355</v>
      </c>
      <c r="J2984" s="96" t="s">
        <v>1351</v>
      </c>
      <c r="L2984" s="96" t="s">
        <v>41</v>
      </c>
      <c r="M2984" s="96" t="s">
        <v>1147</v>
      </c>
      <c r="O2984" s="96" t="s">
        <v>1614</v>
      </c>
      <c r="P2984" s="96" t="s">
        <v>1609</v>
      </c>
      <c r="Q2984" s="96" t="s">
        <v>1754</v>
      </c>
      <c r="R2984" s="96" t="s">
        <v>1676</v>
      </c>
    </row>
    <row r="2985" ht="14.25" customHeight="1">
      <c r="A2985" s="96" t="s">
        <v>8592</v>
      </c>
      <c r="D2985" s="96" t="s">
        <v>1355</v>
      </c>
      <c r="J2985" s="96" t="s">
        <v>1351</v>
      </c>
      <c r="L2985" s="96" t="s">
        <v>41</v>
      </c>
      <c r="M2985" s="96" t="s">
        <v>1147</v>
      </c>
      <c r="O2985" s="96" t="s">
        <v>1857</v>
      </c>
      <c r="P2985" s="96" t="s">
        <v>1609</v>
      </c>
      <c r="Q2985" s="96" t="s">
        <v>1754</v>
      </c>
      <c r="R2985" s="96" t="s">
        <v>1712</v>
      </c>
    </row>
    <row r="2986" ht="14.25" customHeight="1">
      <c r="A2986" s="96" t="s">
        <v>8593</v>
      </c>
      <c r="B2986" s="96" t="s">
        <v>8594</v>
      </c>
      <c r="C2986" s="96" t="s">
        <v>8595</v>
      </c>
      <c r="D2986" s="96" t="s">
        <v>1350</v>
      </c>
      <c r="E2986" s="96" t="s">
        <v>1561</v>
      </c>
      <c r="F2986" s="96">
        <v>2032.0</v>
      </c>
      <c r="J2986" s="96" t="s">
        <v>1147</v>
      </c>
      <c r="L2986" s="96" t="s">
        <v>41</v>
      </c>
      <c r="M2986" s="96" t="s">
        <v>1147</v>
      </c>
      <c r="O2986" s="96" t="s">
        <v>1578</v>
      </c>
      <c r="P2986" s="96" t="s">
        <v>1579</v>
      </c>
      <c r="Q2986" s="96" t="s">
        <v>2188</v>
      </c>
      <c r="R2986" s="96" t="s">
        <v>1637</v>
      </c>
      <c r="S2986" s="96" t="s">
        <v>8596</v>
      </c>
      <c r="T2986" s="96" t="s">
        <v>1568</v>
      </c>
    </row>
    <row r="2987" ht="14.25" customHeight="1">
      <c r="A2987" s="96" t="s">
        <v>8597</v>
      </c>
      <c r="B2987" s="96" t="s">
        <v>8598</v>
      </c>
      <c r="C2987" s="96" t="s">
        <v>8599</v>
      </c>
      <c r="D2987" s="96" t="s">
        <v>1355</v>
      </c>
      <c r="J2987" s="96" t="s">
        <v>1147</v>
      </c>
      <c r="L2987" s="96" t="s">
        <v>41</v>
      </c>
      <c r="M2987" s="96" t="s">
        <v>1147</v>
      </c>
      <c r="O2987" s="96" t="s">
        <v>1614</v>
      </c>
      <c r="P2987" s="96" t="s">
        <v>1609</v>
      </c>
      <c r="Q2987" s="96" t="s">
        <v>1636</v>
      </c>
      <c r="R2987" s="96" t="s">
        <v>1594</v>
      </c>
    </row>
    <row r="2988" ht="14.25" customHeight="1">
      <c r="A2988" s="96" t="s">
        <v>8600</v>
      </c>
      <c r="D2988" s="96" t="s">
        <v>1355</v>
      </c>
      <c r="J2988" s="96" t="s">
        <v>1351</v>
      </c>
      <c r="L2988" s="96" t="s">
        <v>41</v>
      </c>
      <c r="M2988" s="96" t="s">
        <v>1351</v>
      </c>
      <c r="N2988" s="96" t="s">
        <v>2023</v>
      </c>
      <c r="O2988" s="96" t="s">
        <v>1584</v>
      </c>
      <c r="P2988" s="96" t="s">
        <v>1564</v>
      </c>
      <c r="Q2988" s="96" t="s">
        <v>1580</v>
      </c>
      <c r="R2988" s="96" t="s">
        <v>2023</v>
      </c>
    </row>
    <row r="2989" ht="14.25" customHeight="1">
      <c r="A2989" s="96" t="s">
        <v>8601</v>
      </c>
      <c r="D2989" s="96" t="s">
        <v>1350</v>
      </c>
      <c r="E2989" s="96" t="s">
        <v>1561</v>
      </c>
      <c r="F2989" s="96">
        <v>2030.0</v>
      </c>
      <c r="J2989" s="96" t="s">
        <v>1147</v>
      </c>
      <c r="L2989" s="96" t="s">
        <v>1562</v>
      </c>
      <c r="M2989" s="96" t="s">
        <v>1147</v>
      </c>
      <c r="O2989" s="96" t="s">
        <v>1584</v>
      </c>
      <c r="P2989" s="96" t="s">
        <v>1564</v>
      </c>
      <c r="Q2989" s="96" t="s">
        <v>1784</v>
      </c>
      <c r="R2989" s="96" t="s">
        <v>1597</v>
      </c>
      <c r="S2989" s="96" t="s">
        <v>8602</v>
      </c>
      <c r="T2989" s="96" t="s">
        <v>1568</v>
      </c>
    </row>
    <row r="2990" ht="14.25" customHeight="1">
      <c r="A2990" s="96" t="s">
        <v>8603</v>
      </c>
      <c r="D2990" s="96" t="s">
        <v>1355</v>
      </c>
      <c r="J2990" s="96" t="s">
        <v>1351</v>
      </c>
      <c r="L2990" s="96" t="s">
        <v>41</v>
      </c>
      <c r="M2990" s="96" t="s">
        <v>1351</v>
      </c>
      <c r="N2990" s="96" t="s">
        <v>1926</v>
      </c>
      <c r="O2990" s="96" t="s">
        <v>1584</v>
      </c>
      <c r="P2990" s="96" t="s">
        <v>1564</v>
      </c>
      <c r="Q2990" s="96" t="s">
        <v>1639</v>
      </c>
      <c r="R2990" s="96" t="s">
        <v>1926</v>
      </c>
    </row>
    <row r="2991" ht="14.25" customHeight="1">
      <c r="A2991" s="96" t="s">
        <v>8604</v>
      </c>
      <c r="D2991" s="96" t="s">
        <v>1355</v>
      </c>
      <c r="J2991" s="96" t="s">
        <v>1351</v>
      </c>
      <c r="L2991" s="96" t="s">
        <v>41</v>
      </c>
      <c r="M2991" s="96" t="s">
        <v>1147</v>
      </c>
      <c r="O2991" s="96" t="s">
        <v>1578</v>
      </c>
      <c r="P2991" s="96" t="s">
        <v>1579</v>
      </c>
      <c r="Q2991" s="96" t="s">
        <v>1590</v>
      </c>
      <c r="R2991" s="96" t="s">
        <v>1594</v>
      </c>
    </row>
    <row r="2992" ht="14.25" customHeight="1">
      <c r="A2992" s="96" t="s">
        <v>8605</v>
      </c>
      <c r="B2992" s="96" t="s">
        <v>8606</v>
      </c>
      <c r="C2992" s="96" t="s">
        <v>8607</v>
      </c>
      <c r="D2992" s="96" t="s">
        <v>1350</v>
      </c>
      <c r="E2992" s="96" t="s">
        <v>1561</v>
      </c>
      <c r="F2992" s="96">
        <v>2030.0</v>
      </c>
      <c r="J2992" s="96" t="s">
        <v>1147</v>
      </c>
      <c r="L2992" s="96" t="s">
        <v>1562</v>
      </c>
      <c r="M2992" s="96" t="s">
        <v>1351</v>
      </c>
      <c r="N2992" s="96" t="s">
        <v>1697</v>
      </c>
      <c r="O2992" s="96" t="s">
        <v>1584</v>
      </c>
      <c r="P2992" s="96" t="s">
        <v>1564</v>
      </c>
      <c r="Q2992" s="96" t="s">
        <v>1652</v>
      </c>
      <c r="R2992" s="96" t="s">
        <v>1740</v>
      </c>
      <c r="S2992" s="96" t="s">
        <v>8608</v>
      </c>
      <c r="T2992" s="96" t="s">
        <v>1568</v>
      </c>
    </row>
    <row r="2993" ht="14.25" customHeight="1">
      <c r="A2993" s="96" t="s">
        <v>8609</v>
      </c>
      <c r="D2993" s="96" t="s">
        <v>1350</v>
      </c>
      <c r="E2993" s="96" t="s">
        <v>1561</v>
      </c>
      <c r="F2993" s="96" t="s">
        <v>1628</v>
      </c>
      <c r="J2993" s="96" t="s">
        <v>1351</v>
      </c>
      <c r="L2993" s="96" t="s">
        <v>41</v>
      </c>
      <c r="M2993" s="96" t="s">
        <v>1351</v>
      </c>
      <c r="N2993" s="96" t="s">
        <v>1805</v>
      </c>
      <c r="O2993" s="96" t="s">
        <v>1893</v>
      </c>
      <c r="P2993" s="96" t="s">
        <v>1603</v>
      </c>
      <c r="Q2993" s="96" t="s">
        <v>1630</v>
      </c>
      <c r="R2993" s="96" t="s">
        <v>1648</v>
      </c>
      <c r="S2993" s="96" t="s">
        <v>8610</v>
      </c>
      <c r="T2993" s="96" t="s">
        <v>1568</v>
      </c>
    </row>
    <row r="2994" ht="14.25" customHeight="1">
      <c r="A2994" s="96" t="s">
        <v>8611</v>
      </c>
      <c r="D2994" s="96" t="s">
        <v>1350</v>
      </c>
      <c r="E2994" s="96" t="s">
        <v>1561</v>
      </c>
      <c r="F2994" s="96">
        <v>2030.0</v>
      </c>
      <c r="G2994" s="96" t="s">
        <v>1350</v>
      </c>
      <c r="H2994" s="96" t="s">
        <v>1561</v>
      </c>
      <c r="I2994" s="96">
        <v>2045.0</v>
      </c>
      <c r="J2994" s="96" t="s">
        <v>1351</v>
      </c>
      <c r="K2994" s="96">
        <v>2045.0</v>
      </c>
      <c r="L2994" s="96" t="s">
        <v>41</v>
      </c>
      <c r="M2994" s="96" t="s">
        <v>1351</v>
      </c>
      <c r="N2994" s="96" t="s">
        <v>6775</v>
      </c>
      <c r="O2994" s="96" t="s">
        <v>1584</v>
      </c>
      <c r="P2994" s="96" t="s">
        <v>1564</v>
      </c>
      <c r="Q2994" s="96" t="s">
        <v>1580</v>
      </c>
      <c r="R2994" s="96" t="s">
        <v>1631</v>
      </c>
      <c r="S2994" s="96" t="s">
        <v>8612</v>
      </c>
      <c r="T2994" s="96" t="s">
        <v>1568</v>
      </c>
    </row>
    <row r="2995" ht="14.25" customHeight="1">
      <c r="A2995" s="96" t="s">
        <v>8613</v>
      </c>
      <c r="C2995" s="96" t="s">
        <v>8614</v>
      </c>
      <c r="D2995" s="96" t="s">
        <v>1355</v>
      </c>
      <c r="J2995" s="96" t="s">
        <v>1351</v>
      </c>
      <c r="L2995" s="96" t="s">
        <v>41</v>
      </c>
      <c r="M2995" s="96" t="s">
        <v>1147</v>
      </c>
      <c r="O2995" s="96" t="s">
        <v>1584</v>
      </c>
      <c r="P2995" s="96" t="s">
        <v>1564</v>
      </c>
      <c r="Q2995" s="96" t="s">
        <v>1679</v>
      </c>
      <c r="R2995" s="96" t="s">
        <v>1699</v>
      </c>
    </row>
    <row r="2996" ht="14.25" customHeight="1">
      <c r="A2996" s="96" t="s">
        <v>8615</v>
      </c>
      <c r="B2996" s="96" t="s">
        <v>8616</v>
      </c>
      <c r="C2996" s="96" t="s">
        <v>8617</v>
      </c>
      <c r="D2996" s="96" t="s">
        <v>1350</v>
      </c>
      <c r="E2996" s="96" t="s">
        <v>1561</v>
      </c>
      <c r="F2996" s="96">
        <v>2030.0</v>
      </c>
      <c r="J2996" s="96" t="s">
        <v>1147</v>
      </c>
      <c r="L2996" s="96" t="s">
        <v>41</v>
      </c>
      <c r="M2996" s="96" t="s">
        <v>1147</v>
      </c>
      <c r="O2996" s="96" t="s">
        <v>1578</v>
      </c>
      <c r="P2996" s="96" t="s">
        <v>1579</v>
      </c>
      <c r="Q2996" s="96" t="s">
        <v>1636</v>
      </c>
      <c r="R2996" s="96" t="s">
        <v>1615</v>
      </c>
      <c r="S2996" s="96" t="s">
        <v>8618</v>
      </c>
      <c r="T2996" s="96" t="s">
        <v>1568</v>
      </c>
    </row>
    <row r="2997" ht="14.25" customHeight="1">
      <c r="A2997" s="96" t="s">
        <v>8619</v>
      </c>
      <c r="D2997" s="96" t="s">
        <v>1350</v>
      </c>
      <c r="E2997" s="96" t="s">
        <v>1561</v>
      </c>
      <c r="F2997" s="96">
        <v>2030.0</v>
      </c>
      <c r="J2997" s="96" t="s">
        <v>1147</v>
      </c>
      <c r="L2997" s="96" t="s">
        <v>1562</v>
      </c>
      <c r="M2997" s="96" t="s">
        <v>1147</v>
      </c>
      <c r="O2997" s="96" t="s">
        <v>1614</v>
      </c>
      <c r="P2997" s="96" t="s">
        <v>1609</v>
      </c>
      <c r="Q2997" s="96" t="s">
        <v>1897</v>
      </c>
      <c r="R2997" s="96" t="s">
        <v>1623</v>
      </c>
      <c r="S2997" s="96" t="s">
        <v>8620</v>
      </c>
    </row>
    <row r="2998" ht="14.25" customHeight="1">
      <c r="A2998" s="96" t="s">
        <v>8621</v>
      </c>
      <c r="D2998" s="96" t="s">
        <v>1350</v>
      </c>
      <c r="E2998" s="96" t="s">
        <v>1561</v>
      </c>
      <c r="F2998" s="96">
        <v>2030.0</v>
      </c>
      <c r="J2998" s="96" t="s">
        <v>1147</v>
      </c>
      <c r="L2998" s="96" t="s">
        <v>1562</v>
      </c>
      <c r="M2998" s="96" t="s">
        <v>1147</v>
      </c>
      <c r="O2998" s="96" t="s">
        <v>1717</v>
      </c>
      <c r="P2998" s="96" t="s">
        <v>1609</v>
      </c>
      <c r="Q2998" s="96" t="s">
        <v>1580</v>
      </c>
      <c r="R2998" s="96" t="s">
        <v>1699</v>
      </c>
      <c r="S2998" s="96" t="s">
        <v>8622</v>
      </c>
      <c r="T2998" s="96" t="s">
        <v>1568</v>
      </c>
    </row>
    <row r="2999" ht="14.25" customHeight="1">
      <c r="A2999" s="96" t="s">
        <v>8623</v>
      </c>
      <c r="D2999" s="96" t="s">
        <v>1350</v>
      </c>
      <c r="E2999" s="96" t="s">
        <v>1561</v>
      </c>
      <c r="F2999" s="96">
        <v>2030.0</v>
      </c>
      <c r="J2999" s="96" t="s">
        <v>1351</v>
      </c>
      <c r="L2999" s="96" t="s">
        <v>41</v>
      </c>
      <c r="M2999" s="96" t="s">
        <v>1351</v>
      </c>
      <c r="N2999" s="96" t="s">
        <v>1805</v>
      </c>
      <c r="O2999" s="96" t="s">
        <v>1937</v>
      </c>
      <c r="P2999" s="96" t="s">
        <v>1728</v>
      </c>
      <c r="Q2999" s="96" t="s">
        <v>1580</v>
      </c>
      <c r="R2999" s="96" t="s">
        <v>1631</v>
      </c>
      <c r="S2999" s="96" t="s">
        <v>8624</v>
      </c>
      <c r="T2999" s="96" t="s">
        <v>1568</v>
      </c>
    </row>
    <row r="3000" ht="14.25" customHeight="1">
      <c r="A3000" s="96" t="s">
        <v>8625</v>
      </c>
      <c r="D3000" s="96" t="s">
        <v>1350</v>
      </c>
      <c r="E3000" s="96" t="s">
        <v>1561</v>
      </c>
      <c r="F3000" s="96">
        <v>2030.0</v>
      </c>
      <c r="J3000" s="96" t="s">
        <v>1147</v>
      </c>
      <c r="L3000" s="96" t="s">
        <v>1562</v>
      </c>
      <c r="M3000" s="96" t="s">
        <v>1147</v>
      </c>
      <c r="O3000" s="96" t="s">
        <v>2792</v>
      </c>
      <c r="P3000" s="96" t="s">
        <v>1609</v>
      </c>
      <c r="Q3000" s="96" t="s">
        <v>1580</v>
      </c>
      <c r="R3000" s="96" t="s">
        <v>1971</v>
      </c>
      <c r="S3000" s="96" t="s">
        <v>8626</v>
      </c>
      <c r="T3000" s="96" t="s">
        <v>1568</v>
      </c>
    </row>
    <row r="3001" ht="14.25" customHeight="1">
      <c r="A3001" s="96" t="s">
        <v>8627</v>
      </c>
      <c r="B3001" s="96" t="s">
        <v>8628</v>
      </c>
      <c r="C3001" s="96" t="s">
        <v>8629</v>
      </c>
      <c r="D3001" s="96" t="s">
        <v>1350</v>
      </c>
      <c r="E3001" s="96" t="s">
        <v>1570</v>
      </c>
      <c r="F3001" s="96">
        <v>2030.0</v>
      </c>
      <c r="J3001" s="96" t="s">
        <v>1147</v>
      </c>
      <c r="L3001" s="96" t="s">
        <v>1562</v>
      </c>
      <c r="M3001" s="96" t="s">
        <v>1147</v>
      </c>
      <c r="O3001" s="96" t="s">
        <v>1829</v>
      </c>
      <c r="P3001" s="96" t="s">
        <v>1564</v>
      </c>
      <c r="Q3001" s="96" t="s">
        <v>1665</v>
      </c>
      <c r="R3001" s="96" t="s">
        <v>1574</v>
      </c>
      <c r="S3001" s="96" t="s">
        <v>8630</v>
      </c>
      <c r="T3001" s="96" t="s">
        <v>1576</v>
      </c>
    </row>
    <row r="3002" ht="14.25" customHeight="1">
      <c r="A3002" s="96" t="s">
        <v>8631</v>
      </c>
      <c r="B3002" s="96" t="s">
        <v>8632</v>
      </c>
      <c r="C3002" s="96" t="s">
        <v>8633</v>
      </c>
      <c r="D3002" s="96" t="s">
        <v>1350</v>
      </c>
      <c r="E3002" s="96" t="s">
        <v>1561</v>
      </c>
      <c r="F3002" s="96">
        <v>2030.0</v>
      </c>
      <c r="J3002" s="96" t="s">
        <v>1147</v>
      </c>
      <c r="L3002" s="96" t="s">
        <v>41</v>
      </c>
      <c r="M3002" s="96" t="s">
        <v>1147</v>
      </c>
      <c r="O3002" s="96" t="s">
        <v>1669</v>
      </c>
      <c r="P3002" s="96" t="s">
        <v>1564</v>
      </c>
      <c r="Q3002" s="96" t="s">
        <v>1590</v>
      </c>
      <c r="R3002" s="96" t="s">
        <v>1621</v>
      </c>
      <c r="S3002" s="96" t="s">
        <v>8634</v>
      </c>
      <c r="T3002" s="96" t="s">
        <v>1568</v>
      </c>
    </row>
    <row r="3003" ht="14.25" customHeight="1">
      <c r="A3003" s="96" t="s">
        <v>8635</v>
      </c>
      <c r="B3003" s="96" t="s">
        <v>8636</v>
      </c>
      <c r="C3003" s="96" t="s">
        <v>8637</v>
      </c>
      <c r="D3003" s="96" t="s">
        <v>1350</v>
      </c>
      <c r="E3003" s="96" t="s">
        <v>1561</v>
      </c>
      <c r="F3003" s="96">
        <v>2030.0</v>
      </c>
      <c r="J3003" s="96" t="s">
        <v>1351</v>
      </c>
      <c r="L3003" s="96" t="s">
        <v>41</v>
      </c>
      <c r="M3003" s="96" t="s">
        <v>1351</v>
      </c>
      <c r="N3003" s="96" t="s">
        <v>2023</v>
      </c>
      <c r="O3003" s="96" t="s">
        <v>1584</v>
      </c>
      <c r="P3003" s="96" t="s">
        <v>1564</v>
      </c>
      <c r="Q3003" s="96" t="s">
        <v>1590</v>
      </c>
      <c r="R3003" s="96" t="s">
        <v>1597</v>
      </c>
      <c r="S3003" s="96" t="s">
        <v>8638</v>
      </c>
      <c r="T3003" s="96" t="s">
        <v>1568</v>
      </c>
    </row>
    <row r="3004" ht="14.25" customHeight="1">
      <c r="A3004" s="96" t="s">
        <v>8639</v>
      </c>
      <c r="C3004" s="96" t="s">
        <v>8640</v>
      </c>
      <c r="D3004" s="96" t="s">
        <v>1350</v>
      </c>
      <c r="E3004" s="96" t="s">
        <v>1561</v>
      </c>
      <c r="F3004" s="96">
        <v>2030.0</v>
      </c>
      <c r="J3004" s="96" t="s">
        <v>1351</v>
      </c>
      <c r="L3004" s="96" t="s">
        <v>1562</v>
      </c>
      <c r="M3004" s="96" t="s">
        <v>1351</v>
      </c>
      <c r="N3004" s="96" t="s">
        <v>1787</v>
      </c>
      <c r="O3004" s="96" t="s">
        <v>1620</v>
      </c>
      <c r="P3004" s="96" t="s">
        <v>1564</v>
      </c>
      <c r="Q3004" s="96" t="s">
        <v>1580</v>
      </c>
      <c r="R3004" s="96" t="s">
        <v>1903</v>
      </c>
      <c r="S3004" s="96" t="s">
        <v>8641</v>
      </c>
      <c r="T3004" s="96" t="s">
        <v>1568</v>
      </c>
    </row>
    <row r="3005" ht="14.25" customHeight="1">
      <c r="A3005" s="96" t="s">
        <v>8642</v>
      </c>
      <c r="D3005" s="96" t="s">
        <v>1372</v>
      </c>
      <c r="J3005" s="96" t="s">
        <v>1147</v>
      </c>
      <c r="L3005" s="96" t="s">
        <v>41</v>
      </c>
      <c r="M3005" s="96" t="s">
        <v>1351</v>
      </c>
      <c r="N3005" s="96" t="s">
        <v>1740</v>
      </c>
      <c r="O3005" s="96" t="s">
        <v>1703</v>
      </c>
      <c r="P3005" s="96" t="s">
        <v>1564</v>
      </c>
      <c r="Q3005" s="96" t="s">
        <v>1580</v>
      </c>
      <c r="R3005" s="96" t="s">
        <v>1903</v>
      </c>
      <c r="U3005" s="96" t="s">
        <v>1742</v>
      </c>
    </row>
    <row r="3006" ht="14.25" customHeight="1">
      <c r="A3006" s="96" t="s">
        <v>8643</v>
      </c>
      <c r="B3006" s="96" t="s">
        <v>8644</v>
      </c>
      <c r="C3006" s="96" t="s">
        <v>8645</v>
      </c>
      <c r="D3006" s="96" t="s">
        <v>1350</v>
      </c>
      <c r="E3006" s="96" t="s">
        <v>1561</v>
      </c>
      <c r="F3006" s="96">
        <v>2030.0</v>
      </c>
      <c r="J3006" s="96" t="s">
        <v>1147</v>
      </c>
      <c r="L3006" s="96" t="s">
        <v>41</v>
      </c>
      <c r="M3006" s="96" t="s">
        <v>1147</v>
      </c>
      <c r="O3006" s="96" t="s">
        <v>1741</v>
      </c>
      <c r="P3006" s="96" t="s">
        <v>1564</v>
      </c>
      <c r="Q3006" s="96" t="s">
        <v>1590</v>
      </c>
      <c r="R3006" s="96" t="s">
        <v>1793</v>
      </c>
      <c r="S3006" s="96" t="s">
        <v>8646</v>
      </c>
      <c r="T3006" s="96" t="s">
        <v>1568</v>
      </c>
    </row>
    <row r="3007" ht="14.25" customHeight="1">
      <c r="A3007" s="96" t="s">
        <v>8647</v>
      </c>
      <c r="D3007" s="96" t="s">
        <v>1350</v>
      </c>
      <c r="E3007" s="96" t="s">
        <v>1561</v>
      </c>
      <c r="F3007" s="96">
        <v>2030.0</v>
      </c>
      <c r="G3007" s="96" t="s">
        <v>1350</v>
      </c>
      <c r="H3007" s="96" t="s">
        <v>1561</v>
      </c>
      <c r="I3007" s="96">
        <v>2045.0</v>
      </c>
      <c r="J3007" s="96" t="s">
        <v>1351</v>
      </c>
      <c r="K3007" s="96">
        <v>2045.0</v>
      </c>
      <c r="L3007" s="96" t="s">
        <v>1562</v>
      </c>
      <c r="M3007" s="96" t="s">
        <v>1147</v>
      </c>
      <c r="O3007" s="96" t="s">
        <v>1584</v>
      </c>
      <c r="P3007" s="96" t="s">
        <v>1564</v>
      </c>
      <c r="Q3007" s="96" t="s">
        <v>1565</v>
      </c>
      <c r="R3007" s="96" t="s">
        <v>1637</v>
      </c>
      <c r="S3007" s="96" t="s">
        <v>8648</v>
      </c>
      <c r="T3007" s="96" t="s">
        <v>1568</v>
      </c>
    </row>
    <row r="3008" ht="14.25" customHeight="1">
      <c r="A3008" s="96" t="s">
        <v>8649</v>
      </c>
      <c r="D3008" s="96" t="s">
        <v>1350</v>
      </c>
      <c r="E3008" s="96" t="s">
        <v>1561</v>
      </c>
      <c r="F3008" s="96">
        <v>2030.0</v>
      </c>
      <c r="J3008" s="96" t="s">
        <v>1147</v>
      </c>
      <c r="L3008" s="96" t="s">
        <v>1562</v>
      </c>
      <c r="M3008" s="96" t="s">
        <v>1147</v>
      </c>
      <c r="O3008" s="96" t="s">
        <v>1563</v>
      </c>
      <c r="P3008" s="96" t="s">
        <v>1564</v>
      </c>
      <c r="Q3008" s="96" t="s">
        <v>1820</v>
      </c>
      <c r="R3008" s="96" t="s">
        <v>1644</v>
      </c>
      <c r="S3008" s="96" t="s">
        <v>8650</v>
      </c>
      <c r="T3008" s="96" t="s">
        <v>1568</v>
      </c>
    </row>
    <row r="3009" ht="14.25" customHeight="1">
      <c r="A3009" s="96" t="s">
        <v>8651</v>
      </c>
      <c r="D3009" s="96" t="s">
        <v>1355</v>
      </c>
      <c r="J3009" s="96" t="s">
        <v>1147</v>
      </c>
      <c r="L3009" s="96" t="s">
        <v>41</v>
      </c>
      <c r="M3009" s="96" t="s">
        <v>1147</v>
      </c>
      <c r="O3009" s="96" t="s">
        <v>1614</v>
      </c>
      <c r="P3009" s="96" t="s">
        <v>1609</v>
      </c>
      <c r="Q3009" s="96" t="s">
        <v>1675</v>
      </c>
      <c r="R3009" s="96" t="s">
        <v>1637</v>
      </c>
    </row>
    <row r="3010" ht="14.25" customHeight="1">
      <c r="A3010" s="96" t="s">
        <v>8652</v>
      </c>
      <c r="D3010" s="96" t="s">
        <v>1350</v>
      </c>
      <c r="E3010" s="96" t="s">
        <v>1561</v>
      </c>
      <c r="F3010" s="96">
        <v>2030.0</v>
      </c>
      <c r="J3010" s="96" t="s">
        <v>1147</v>
      </c>
      <c r="L3010" s="96" t="s">
        <v>1562</v>
      </c>
      <c r="M3010" s="96" t="s">
        <v>1147</v>
      </c>
      <c r="O3010" s="96" t="s">
        <v>1563</v>
      </c>
      <c r="P3010" s="96" t="s">
        <v>1564</v>
      </c>
      <c r="Q3010" s="96" t="s">
        <v>1820</v>
      </c>
      <c r="R3010" s="96" t="s">
        <v>1594</v>
      </c>
      <c r="S3010" s="96" t="s">
        <v>8653</v>
      </c>
      <c r="T3010" s="96" t="s">
        <v>1568</v>
      </c>
    </row>
    <row r="3011" ht="14.25" customHeight="1">
      <c r="A3011" s="96" t="s">
        <v>8654</v>
      </c>
      <c r="D3011" s="96" t="s">
        <v>1350</v>
      </c>
      <c r="E3011" s="96" t="s">
        <v>1561</v>
      </c>
      <c r="F3011" s="96">
        <v>2030.0</v>
      </c>
      <c r="J3011" s="96" t="s">
        <v>1147</v>
      </c>
      <c r="L3011" s="96" t="s">
        <v>1562</v>
      </c>
      <c r="M3011" s="96" t="s">
        <v>1147</v>
      </c>
      <c r="O3011" s="96" t="s">
        <v>2792</v>
      </c>
      <c r="P3011" s="96" t="s">
        <v>1609</v>
      </c>
      <c r="Q3011" s="96" t="s">
        <v>1573</v>
      </c>
      <c r="R3011" s="96" t="s">
        <v>1644</v>
      </c>
      <c r="S3011" s="96" t="s">
        <v>8655</v>
      </c>
      <c r="T3011" s="96" t="s">
        <v>1568</v>
      </c>
    </row>
    <row r="3012" ht="14.25" customHeight="1">
      <c r="A3012" s="96" t="s">
        <v>8656</v>
      </c>
      <c r="D3012" s="96" t="s">
        <v>1350</v>
      </c>
      <c r="E3012" s="96" t="s">
        <v>1561</v>
      </c>
      <c r="F3012" s="96">
        <v>2030.0</v>
      </c>
      <c r="J3012" s="96" t="s">
        <v>1147</v>
      </c>
      <c r="L3012" s="96" t="s">
        <v>1562</v>
      </c>
      <c r="M3012" s="96" t="s">
        <v>1147</v>
      </c>
      <c r="O3012" s="96" t="s">
        <v>1584</v>
      </c>
      <c r="P3012" s="96" t="s">
        <v>1564</v>
      </c>
      <c r="Q3012" s="96" t="s">
        <v>1800</v>
      </c>
      <c r="R3012" s="96" t="s">
        <v>1740</v>
      </c>
      <c r="S3012" s="96" t="s">
        <v>8657</v>
      </c>
      <c r="T3012" s="96" t="s">
        <v>1568</v>
      </c>
    </row>
    <row r="3013" ht="14.25" customHeight="1">
      <c r="A3013" s="96" t="s">
        <v>8658</v>
      </c>
      <c r="D3013" s="96" t="s">
        <v>1355</v>
      </c>
      <c r="J3013" s="96" t="s">
        <v>1351</v>
      </c>
      <c r="L3013" s="96" t="s">
        <v>41</v>
      </c>
      <c r="M3013" s="96" t="s">
        <v>1147</v>
      </c>
      <c r="O3013" s="96" t="s">
        <v>1584</v>
      </c>
      <c r="P3013" s="96" t="s">
        <v>1564</v>
      </c>
      <c r="Q3013" s="96" t="s">
        <v>1655</v>
      </c>
      <c r="R3013" s="96" t="s">
        <v>1566</v>
      </c>
    </row>
    <row r="3014" ht="14.25" customHeight="1">
      <c r="A3014" s="96" t="s">
        <v>8659</v>
      </c>
      <c r="C3014" s="96" t="s">
        <v>8660</v>
      </c>
      <c r="D3014" s="96" t="s">
        <v>1355</v>
      </c>
      <c r="J3014" s="96" t="s">
        <v>1147</v>
      </c>
      <c r="L3014" s="96" t="s">
        <v>41</v>
      </c>
      <c r="M3014" s="96" t="s">
        <v>1147</v>
      </c>
      <c r="O3014" s="96" t="s">
        <v>1578</v>
      </c>
      <c r="P3014" s="96" t="s">
        <v>1579</v>
      </c>
      <c r="Q3014" s="96" t="s">
        <v>1735</v>
      </c>
      <c r="R3014" s="96" t="s">
        <v>1631</v>
      </c>
    </row>
    <row r="3015" ht="14.25" customHeight="1">
      <c r="A3015" s="96" t="s">
        <v>8661</v>
      </c>
      <c r="B3015" s="96" t="s">
        <v>8662</v>
      </c>
      <c r="C3015" s="96" t="s">
        <v>8663</v>
      </c>
      <c r="D3015" s="96" t="s">
        <v>1350</v>
      </c>
      <c r="E3015" s="96" t="s">
        <v>1561</v>
      </c>
      <c r="F3015" s="96" t="s">
        <v>2176</v>
      </c>
      <c r="J3015" s="96" t="s">
        <v>1147</v>
      </c>
      <c r="L3015" s="96" t="s">
        <v>41</v>
      </c>
      <c r="M3015" s="96" t="s">
        <v>1351</v>
      </c>
      <c r="N3015" s="96" t="s">
        <v>1740</v>
      </c>
      <c r="O3015" s="96" t="s">
        <v>1620</v>
      </c>
      <c r="P3015" s="96" t="s">
        <v>1564</v>
      </c>
      <c r="Q3015" s="96" t="s">
        <v>1590</v>
      </c>
      <c r="R3015" s="96" t="s">
        <v>1926</v>
      </c>
      <c r="S3015" s="96" t="s">
        <v>8664</v>
      </c>
      <c r="T3015" s="96" t="s">
        <v>1568</v>
      </c>
    </row>
    <row r="3016" ht="14.25" customHeight="1">
      <c r="A3016" s="96" t="s">
        <v>8665</v>
      </c>
      <c r="B3016" s="96" t="s">
        <v>8666</v>
      </c>
      <c r="C3016" s="96" t="s">
        <v>8667</v>
      </c>
      <c r="D3016" s="96" t="s">
        <v>1350</v>
      </c>
      <c r="E3016" s="96" t="s">
        <v>1561</v>
      </c>
      <c r="F3016" s="96">
        <v>2030.0</v>
      </c>
      <c r="J3016" s="96" t="s">
        <v>1147</v>
      </c>
      <c r="L3016" s="96" t="s">
        <v>41</v>
      </c>
      <c r="M3016" s="96" t="s">
        <v>1147</v>
      </c>
      <c r="N3016" s="96" t="s">
        <v>2023</v>
      </c>
      <c r="O3016" s="96" t="s">
        <v>1584</v>
      </c>
      <c r="P3016" s="96" t="s">
        <v>1564</v>
      </c>
      <c r="Q3016" s="96" t="s">
        <v>1820</v>
      </c>
      <c r="R3016" s="96" t="s">
        <v>1623</v>
      </c>
      <c r="S3016" s="96" t="s">
        <v>8668</v>
      </c>
      <c r="T3016" s="96" t="s">
        <v>1568</v>
      </c>
    </row>
    <row r="3017" ht="14.25" customHeight="1">
      <c r="A3017" s="96" t="s">
        <v>8669</v>
      </c>
      <c r="C3017" s="96" t="s">
        <v>8670</v>
      </c>
      <c r="D3017" s="96" t="s">
        <v>1355</v>
      </c>
      <c r="J3017" s="96" t="s">
        <v>1147</v>
      </c>
      <c r="L3017" s="96" t="s">
        <v>41</v>
      </c>
      <c r="M3017" s="96" t="s">
        <v>1147</v>
      </c>
      <c r="O3017" s="96" t="s">
        <v>1584</v>
      </c>
      <c r="P3017" s="96" t="s">
        <v>1564</v>
      </c>
      <c r="Q3017" s="96" t="s">
        <v>1784</v>
      </c>
      <c r="R3017" s="96" t="s">
        <v>1787</v>
      </c>
    </row>
    <row r="3018" ht="14.25" customHeight="1">
      <c r="A3018" s="96" t="s">
        <v>8671</v>
      </c>
      <c r="C3018" s="96" t="s">
        <v>8672</v>
      </c>
      <c r="D3018" s="96" t="s">
        <v>1350</v>
      </c>
      <c r="E3018" s="96" t="s">
        <v>1721</v>
      </c>
      <c r="F3018" s="96">
        <v>2025.0</v>
      </c>
      <c r="J3018" s="96" t="s">
        <v>1147</v>
      </c>
      <c r="L3018" s="96" t="s">
        <v>41</v>
      </c>
      <c r="M3018" s="96" t="s">
        <v>1147</v>
      </c>
      <c r="O3018" s="96" t="s">
        <v>1845</v>
      </c>
      <c r="P3018" s="96" t="s">
        <v>1564</v>
      </c>
      <c r="Q3018" s="96" t="s">
        <v>1585</v>
      </c>
      <c r="R3018" s="96" t="s">
        <v>4313</v>
      </c>
      <c r="S3018" s="96" t="s">
        <v>8673</v>
      </c>
      <c r="T3018" s="96" t="s">
        <v>1725</v>
      </c>
    </row>
    <row r="3019" ht="14.25" customHeight="1">
      <c r="A3019" s="96" t="s">
        <v>8674</v>
      </c>
      <c r="C3019" s="96" t="s">
        <v>8675</v>
      </c>
      <c r="D3019" s="96" t="s">
        <v>1350</v>
      </c>
      <c r="E3019" s="96" t="s">
        <v>1561</v>
      </c>
      <c r="F3019" s="96">
        <v>2030.0</v>
      </c>
      <c r="J3019" s="96" t="s">
        <v>1147</v>
      </c>
      <c r="L3019" s="96" t="s">
        <v>41</v>
      </c>
      <c r="M3019" s="96" t="s">
        <v>1147</v>
      </c>
      <c r="O3019" s="96" t="s">
        <v>1713</v>
      </c>
      <c r="P3019" s="96" t="s">
        <v>1564</v>
      </c>
      <c r="Q3019" s="96" t="s">
        <v>1573</v>
      </c>
      <c r="R3019" s="96" t="s">
        <v>1586</v>
      </c>
      <c r="S3019" s="96" t="s">
        <v>8676</v>
      </c>
      <c r="T3019" s="96" t="s">
        <v>1568</v>
      </c>
      <c r="U3019" s="96" t="s">
        <v>1742</v>
      </c>
    </row>
    <row r="3020" ht="14.25" customHeight="1">
      <c r="A3020" s="96" t="s">
        <v>8677</v>
      </c>
      <c r="B3020" s="96" t="s">
        <v>8678</v>
      </c>
      <c r="D3020" s="96" t="s">
        <v>1350</v>
      </c>
      <c r="E3020" s="96" t="s">
        <v>1561</v>
      </c>
      <c r="F3020" s="96">
        <v>2030.0</v>
      </c>
      <c r="G3020" s="96" t="s">
        <v>1350</v>
      </c>
      <c r="H3020" s="96" t="s">
        <v>1561</v>
      </c>
      <c r="I3020" s="96">
        <v>2050.0</v>
      </c>
      <c r="J3020" s="96" t="s">
        <v>1351</v>
      </c>
      <c r="K3020" s="96">
        <v>2050.0</v>
      </c>
      <c r="L3020" s="96" t="s">
        <v>1562</v>
      </c>
      <c r="M3020" s="96" t="s">
        <v>1147</v>
      </c>
      <c r="O3020" s="96" t="s">
        <v>1829</v>
      </c>
      <c r="P3020" s="96" t="s">
        <v>1564</v>
      </c>
      <c r="Q3020" s="96" t="s">
        <v>1665</v>
      </c>
      <c r="R3020" s="96" t="s">
        <v>1644</v>
      </c>
      <c r="S3020" s="96" t="s">
        <v>8679</v>
      </c>
      <c r="T3020" s="96" t="s">
        <v>1568</v>
      </c>
    </row>
    <row r="3021" ht="14.25" customHeight="1">
      <c r="A3021" s="96" t="s">
        <v>8680</v>
      </c>
      <c r="D3021" s="96" t="s">
        <v>1355</v>
      </c>
      <c r="J3021" s="96" t="s">
        <v>1147</v>
      </c>
      <c r="L3021" s="96" t="s">
        <v>41</v>
      </c>
      <c r="M3021" s="96" t="s">
        <v>1147</v>
      </c>
      <c r="O3021" s="96" t="s">
        <v>1578</v>
      </c>
      <c r="P3021" s="96" t="s">
        <v>1579</v>
      </c>
      <c r="Q3021" s="96" t="s">
        <v>1593</v>
      </c>
      <c r="R3021" s="96" t="s">
        <v>1699</v>
      </c>
    </row>
    <row r="3022" ht="14.25" customHeight="1">
      <c r="A3022" s="96" t="s">
        <v>8681</v>
      </c>
      <c r="C3022" s="96" t="s">
        <v>8682</v>
      </c>
      <c r="D3022" s="96" t="s">
        <v>1372</v>
      </c>
      <c r="J3022" s="96" t="s">
        <v>1147</v>
      </c>
      <c r="L3022" s="96" t="s">
        <v>41</v>
      </c>
      <c r="M3022" s="96" t="s">
        <v>1351</v>
      </c>
      <c r="N3022" s="96" t="s">
        <v>1779</v>
      </c>
      <c r="O3022" s="96" t="s">
        <v>1829</v>
      </c>
      <c r="P3022" s="96" t="s">
        <v>1564</v>
      </c>
      <c r="Q3022" s="96" t="s">
        <v>1756</v>
      </c>
      <c r="R3022" s="96" t="s">
        <v>1779</v>
      </c>
    </row>
    <row r="3023" ht="14.25" customHeight="1">
      <c r="A3023" s="96" t="s">
        <v>8683</v>
      </c>
      <c r="B3023" s="96" t="s">
        <v>8684</v>
      </c>
      <c r="C3023" s="96" t="s">
        <v>8685</v>
      </c>
      <c r="D3023" s="96" t="s">
        <v>1350</v>
      </c>
      <c r="E3023" s="96" t="s">
        <v>1570</v>
      </c>
      <c r="F3023" s="96">
        <v>2030.0</v>
      </c>
      <c r="J3023" s="96" t="s">
        <v>1147</v>
      </c>
      <c r="L3023" s="96" t="s">
        <v>41</v>
      </c>
      <c r="M3023" s="96" t="s">
        <v>1147</v>
      </c>
      <c r="O3023" s="96" t="s">
        <v>1664</v>
      </c>
      <c r="P3023" s="96" t="s">
        <v>1564</v>
      </c>
      <c r="Q3023" s="96" t="s">
        <v>1679</v>
      </c>
      <c r="R3023" s="96" t="s">
        <v>1924</v>
      </c>
      <c r="S3023" s="96" t="s">
        <v>8686</v>
      </c>
      <c r="T3023" s="96" t="s">
        <v>1576</v>
      </c>
    </row>
    <row r="3024" ht="14.25" customHeight="1">
      <c r="A3024" s="96" t="s">
        <v>8687</v>
      </c>
      <c r="D3024" s="96" t="s">
        <v>1350</v>
      </c>
      <c r="E3024" s="96" t="s">
        <v>1561</v>
      </c>
      <c r="F3024" s="96">
        <v>2030.0</v>
      </c>
      <c r="J3024" s="96" t="s">
        <v>1147</v>
      </c>
      <c r="L3024" s="96" t="s">
        <v>1562</v>
      </c>
      <c r="M3024" s="96" t="s">
        <v>1147</v>
      </c>
      <c r="O3024" s="96" t="s">
        <v>1845</v>
      </c>
      <c r="P3024" s="96" t="s">
        <v>1564</v>
      </c>
      <c r="Q3024" s="96" t="s">
        <v>2015</v>
      </c>
      <c r="R3024" s="96" t="s">
        <v>1699</v>
      </c>
      <c r="S3024" s="96" t="s">
        <v>8688</v>
      </c>
      <c r="T3024" s="96" t="s">
        <v>1568</v>
      </c>
    </row>
    <row r="3025" ht="14.25" customHeight="1">
      <c r="A3025" s="96" t="s">
        <v>8689</v>
      </c>
      <c r="C3025" s="96" t="s">
        <v>8690</v>
      </c>
      <c r="D3025" s="96" t="s">
        <v>1350</v>
      </c>
      <c r="E3025" s="96" t="s">
        <v>1561</v>
      </c>
      <c r="F3025" s="96">
        <v>2030.0</v>
      </c>
      <c r="J3025" s="96" t="s">
        <v>1147</v>
      </c>
      <c r="L3025" s="96" t="s">
        <v>41</v>
      </c>
      <c r="M3025" s="96" t="s">
        <v>1147</v>
      </c>
      <c r="O3025" s="96" t="s">
        <v>1845</v>
      </c>
      <c r="P3025" s="96" t="s">
        <v>1564</v>
      </c>
      <c r="Q3025" s="96" t="s">
        <v>1590</v>
      </c>
      <c r="R3025" s="96" t="s">
        <v>1676</v>
      </c>
      <c r="S3025" s="96" t="s">
        <v>8691</v>
      </c>
      <c r="T3025" s="96" t="s">
        <v>1568</v>
      </c>
    </row>
    <row r="3026" ht="14.25" customHeight="1">
      <c r="A3026" s="96" t="s">
        <v>8692</v>
      </c>
      <c r="D3026" s="96" t="s">
        <v>1350</v>
      </c>
      <c r="E3026" s="96" t="s">
        <v>1561</v>
      </c>
      <c r="F3026" s="96" t="s">
        <v>1628</v>
      </c>
      <c r="J3026" s="96" t="s">
        <v>1147</v>
      </c>
      <c r="L3026" s="96" t="s">
        <v>41</v>
      </c>
      <c r="M3026" s="96" t="s">
        <v>1147</v>
      </c>
      <c r="O3026" s="96" t="s">
        <v>1578</v>
      </c>
      <c r="P3026" s="96" t="s">
        <v>1579</v>
      </c>
      <c r="Q3026" s="96" t="s">
        <v>1590</v>
      </c>
      <c r="R3026" s="96" t="s">
        <v>1623</v>
      </c>
      <c r="S3026" s="96" t="s">
        <v>8693</v>
      </c>
    </row>
    <row r="3027" ht="14.25" customHeight="1">
      <c r="A3027" s="96" t="s">
        <v>8694</v>
      </c>
      <c r="B3027" s="96" t="s">
        <v>8695</v>
      </c>
      <c r="D3027" s="96" t="s">
        <v>1355</v>
      </c>
      <c r="J3027" s="96" t="s">
        <v>1147</v>
      </c>
      <c r="L3027" s="96" t="s">
        <v>41</v>
      </c>
      <c r="M3027" s="96" t="s">
        <v>1147</v>
      </c>
      <c r="O3027" s="96" t="s">
        <v>1829</v>
      </c>
      <c r="P3027" s="96" t="s">
        <v>1564</v>
      </c>
      <c r="Q3027" s="96" t="s">
        <v>1754</v>
      </c>
      <c r="R3027" s="96" t="s">
        <v>1637</v>
      </c>
    </row>
    <row r="3028" ht="14.25" customHeight="1">
      <c r="A3028" s="96" t="s">
        <v>8696</v>
      </c>
      <c r="D3028" s="96" t="s">
        <v>1350</v>
      </c>
      <c r="E3028" s="96" t="s">
        <v>1561</v>
      </c>
      <c r="F3028" s="96">
        <v>2030.0</v>
      </c>
      <c r="J3028" s="96" t="s">
        <v>1351</v>
      </c>
      <c r="L3028" s="96" t="s">
        <v>1562</v>
      </c>
      <c r="M3028" s="96" t="s">
        <v>1147</v>
      </c>
      <c r="O3028" s="96" t="s">
        <v>1584</v>
      </c>
      <c r="P3028" s="96" t="s">
        <v>1564</v>
      </c>
      <c r="Q3028" s="96" t="s">
        <v>1580</v>
      </c>
      <c r="R3028" s="96" t="s">
        <v>1863</v>
      </c>
      <c r="S3028" s="96" t="s">
        <v>8697</v>
      </c>
      <c r="T3028" s="96" t="s">
        <v>1568</v>
      </c>
    </row>
    <row r="3029" ht="14.25" customHeight="1">
      <c r="A3029" s="96" t="s">
        <v>8698</v>
      </c>
      <c r="D3029" s="96" t="s">
        <v>1350</v>
      </c>
      <c r="E3029" s="96" t="s">
        <v>1561</v>
      </c>
      <c r="F3029" s="96">
        <v>2030.0</v>
      </c>
      <c r="G3029" s="96" t="s">
        <v>1350</v>
      </c>
      <c r="H3029" s="96" t="s">
        <v>1561</v>
      </c>
      <c r="I3029" s="96">
        <v>2050.0</v>
      </c>
      <c r="J3029" s="96" t="s">
        <v>1351</v>
      </c>
      <c r="K3029" s="96">
        <v>2050.0</v>
      </c>
      <c r="L3029" s="96" t="s">
        <v>1562</v>
      </c>
      <c r="M3029" s="96" t="s">
        <v>1351</v>
      </c>
      <c r="N3029" s="96" t="s">
        <v>1623</v>
      </c>
      <c r="O3029" s="96" t="s">
        <v>1563</v>
      </c>
      <c r="P3029" s="96" t="s">
        <v>1564</v>
      </c>
      <c r="Q3029" s="96" t="s">
        <v>1675</v>
      </c>
      <c r="R3029" s="96" t="s">
        <v>1623</v>
      </c>
      <c r="S3029" s="96" t="s">
        <v>8699</v>
      </c>
      <c r="T3029" s="96" t="s">
        <v>1568</v>
      </c>
    </row>
    <row r="3030" ht="14.25" customHeight="1">
      <c r="A3030" s="96" t="s">
        <v>8700</v>
      </c>
      <c r="D3030" s="96" t="s">
        <v>1350</v>
      </c>
      <c r="E3030" s="96" t="s">
        <v>1561</v>
      </c>
      <c r="F3030" s="96">
        <v>2030.0</v>
      </c>
      <c r="J3030" s="96" t="s">
        <v>1147</v>
      </c>
      <c r="L3030" s="96" t="s">
        <v>1562</v>
      </c>
      <c r="M3030" s="96" t="s">
        <v>1147</v>
      </c>
      <c r="O3030" s="96" t="s">
        <v>1664</v>
      </c>
      <c r="P3030" s="96" t="s">
        <v>1564</v>
      </c>
      <c r="Q3030" s="96" t="s">
        <v>1604</v>
      </c>
      <c r="R3030" s="96" t="s">
        <v>1581</v>
      </c>
      <c r="S3030" s="96" t="s">
        <v>8701</v>
      </c>
      <c r="T3030" s="96" t="s">
        <v>1568</v>
      </c>
    </row>
    <row r="3031" ht="14.25" customHeight="1">
      <c r="A3031" s="96" t="s">
        <v>8702</v>
      </c>
      <c r="C3031" s="96" t="s">
        <v>8703</v>
      </c>
      <c r="D3031" s="96" t="s">
        <v>1355</v>
      </c>
      <c r="J3031" s="96" t="s">
        <v>1351</v>
      </c>
      <c r="L3031" s="96" t="s">
        <v>41</v>
      </c>
      <c r="M3031" s="96" t="s">
        <v>1147</v>
      </c>
      <c r="O3031" s="96" t="s">
        <v>1672</v>
      </c>
      <c r="P3031" s="96" t="s">
        <v>1564</v>
      </c>
      <c r="Q3031" s="96" t="s">
        <v>1639</v>
      </c>
      <c r="R3031" s="96" t="s">
        <v>1594</v>
      </c>
    </row>
    <row r="3032" ht="14.25" customHeight="1">
      <c r="A3032" s="96" t="s">
        <v>8704</v>
      </c>
      <c r="D3032" s="96" t="s">
        <v>1350</v>
      </c>
      <c r="E3032" s="96" t="s">
        <v>1561</v>
      </c>
      <c r="F3032" s="96">
        <v>2030.0</v>
      </c>
      <c r="J3032" s="96" t="s">
        <v>1147</v>
      </c>
      <c r="L3032" s="96" t="s">
        <v>1562</v>
      </c>
      <c r="M3032" s="96" t="s">
        <v>1147</v>
      </c>
      <c r="O3032" s="96" t="s">
        <v>1563</v>
      </c>
      <c r="P3032" s="96" t="s">
        <v>1564</v>
      </c>
      <c r="Q3032" s="96" t="s">
        <v>1756</v>
      </c>
      <c r="R3032" s="96" t="s">
        <v>1676</v>
      </c>
      <c r="S3032" s="96" t="s">
        <v>8705</v>
      </c>
      <c r="T3032" s="96" t="s">
        <v>1568</v>
      </c>
    </row>
    <row r="3033" ht="14.25" customHeight="1">
      <c r="A3033" s="96" t="s">
        <v>8706</v>
      </c>
      <c r="D3033" s="96" t="s">
        <v>1350</v>
      </c>
      <c r="E3033" s="96" t="s">
        <v>1561</v>
      </c>
      <c r="F3033" s="96">
        <v>2030.0</v>
      </c>
      <c r="J3033" s="96" t="s">
        <v>1147</v>
      </c>
      <c r="L3033" s="96" t="s">
        <v>1562</v>
      </c>
      <c r="M3033" s="96" t="s">
        <v>1147</v>
      </c>
      <c r="O3033" s="96" t="s">
        <v>1845</v>
      </c>
      <c r="P3033" s="96" t="s">
        <v>1564</v>
      </c>
      <c r="Q3033" s="96" t="s">
        <v>1573</v>
      </c>
      <c r="R3033" s="96" t="s">
        <v>1699</v>
      </c>
      <c r="S3033" s="96" t="s">
        <v>8707</v>
      </c>
      <c r="T3033" s="96" t="s">
        <v>1568</v>
      </c>
    </row>
    <row r="3034" ht="14.25" customHeight="1">
      <c r="A3034" s="96" t="s">
        <v>8708</v>
      </c>
      <c r="D3034" s="96" t="s">
        <v>1350</v>
      </c>
      <c r="E3034" s="96" t="s">
        <v>1561</v>
      </c>
      <c r="F3034" s="96">
        <v>2030.0</v>
      </c>
      <c r="G3034" s="96" t="s">
        <v>1350</v>
      </c>
      <c r="H3034" s="96" t="s">
        <v>1561</v>
      </c>
      <c r="I3034" s="96">
        <v>2050.0</v>
      </c>
      <c r="J3034" s="96" t="s">
        <v>1351</v>
      </c>
      <c r="K3034" s="96">
        <v>2050.0</v>
      </c>
      <c r="L3034" s="96" t="s">
        <v>1562</v>
      </c>
      <c r="M3034" s="96" t="s">
        <v>1351</v>
      </c>
      <c r="N3034" s="96" t="s">
        <v>1656</v>
      </c>
      <c r="O3034" s="96" t="s">
        <v>1845</v>
      </c>
      <c r="P3034" s="96" t="s">
        <v>1564</v>
      </c>
      <c r="Q3034" s="96" t="s">
        <v>1636</v>
      </c>
      <c r="R3034" s="96" t="s">
        <v>1656</v>
      </c>
      <c r="S3034" s="96" t="s">
        <v>8709</v>
      </c>
      <c r="T3034" s="96" t="s">
        <v>1568</v>
      </c>
    </row>
    <row r="3035" ht="14.25" customHeight="1">
      <c r="A3035" s="96" t="s">
        <v>8710</v>
      </c>
      <c r="D3035" s="96" t="s">
        <v>1350</v>
      </c>
      <c r="E3035" s="96" t="s">
        <v>1561</v>
      </c>
      <c r="F3035" s="96">
        <v>2033.0</v>
      </c>
      <c r="J3035" s="96" t="s">
        <v>1147</v>
      </c>
      <c r="L3035" s="96" t="s">
        <v>41</v>
      </c>
      <c r="M3035" s="96" t="s">
        <v>1147</v>
      </c>
      <c r="O3035" s="96" t="s">
        <v>1614</v>
      </c>
      <c r="P3035" s="96" t="s">
        <v>1609</v>
      </c>
      <c r="Q3035" s="96" t="s">
        <v>2015</v>
      </c>
      <c r="R3035" s="96" t="s">
        <v>1986</v>
      </c>
      <c r="S3035" s="96" t="s">
        <v>8711</v>
      </c>
      <c r="T3035" s="96" t="s">
        <v>1568</v>
      </c>
    </row>
    <row r="3036" ht="14.25" customHeight="1">
      <c r="A3036" s="96" t="s">
        <v>8712</v>
      </c>
      <c r="D3036" s="96" t="s">
        <v>1350</v>
      </c>
      <c r="E3036" s="96" t="s">
        <v>1561</v>
      </c>
      <c r="F3036" s="96">
        <v>2030.0</v>
      </c>
      <c r="J3036" s="96" t="s">
        <v>1147</v>
      </c>
      <c r="L3036" s="96" t="s">
        <v>1562</v>
      </c>
      <c r="M3036" s="96" t="s">
        <v>1147</v>
      </c>
      <c r="O3036" s="96" t="s">
        <v>1741</v>
      </c>
      <c r="P3036" s="96" t="s">
        <v>1564</v>
      </c>
      <c r="Q3036" s="96" t="s">
        <v>1685</v>
      </c>
      <c r="R3036" s="96" t="s">
        <v>1971</v>
      </c>
      <c r="S3036" s="96" t="s">
        <v>8713</v>
      </c>
      <c r="T3036" s="96" t="s">
        <v>1568</v>
      </c>
    </row>
    <row r="3037" ht="14.25" customHeight="1">
      <c r="A3037" s="96" t="s">
        <v>8714</v>
      </c>
      <c r="D3037" s="96" t="s">
        <v>1350</v>
      </c>
      <c r="E3037" s="96" t="s">
        <v>1561</v>
      </c>
      <c r="F3037" s="96">
        <v>2030.0</v>
      </c>
      <c r="J3037" s="96" t="s">
        <v>1147</v>
      </c>
      <c r="L3037" s="96" t="s">
        <v>41</v>
      </c>
      <c r="M3037" s="96" t="s">
        <v>1147</v>
      </c>
      <c r="O3037" s="96" t="s">
        <v>1584</v>
      </c>
      <c r="P3037" s="96" t="s">
        <v>1564</v>
      </c>
      <c r="Q3037" s="96" t="s">
        <v>1652</v>
      </c>
      <c r="R3037" s="96" t="s">
        <v>1846</v>
      </c>
      <c r="S3037" s="96" t="s">
        <v>8715</v>
      </c>
      <c r="T3037" s="96" t="s">
        <v>1568</v>
      </c>
    </row>
    <row r="3038" ht="14.25" customHeight="1">
      <c r="A3038" s="96" t="s">
        <v>8716</v>
      </c>
      <c r="D3038" s="96" t="s">
        <v>1350</v>
      </c>
      <c r="E3038" s="96" t="s">
        <v>1561</v>
      </c>
      <c r="F3038" s="96">
        <v>2030.0</v>
      </c>
      <c r="G3038" s="96" t="s">
        <v>1350</v>
      </c>
      <c r="H3038" s="96" t="s">
        <v>1561</v>
      </c>
      <c r="I3038" s="96">
        <v>2040.0</v>
      </c>
      <c r="J3038" s="96" t="s">
        <v>1351</v>
      </c>
      <c r="K3038" s="96">
        <v>2040.0</v>
      </c>
      <c r="L3038" s="96" t="s">
        <v>41</v>
      </c>
      <c r="M3038" s="96" t="s">
        <v>1351</v>
      </c>
      <c r="N3038" s="96" t="s">
        <v>1846</v>
      </c>
      <c r="O3038" s="96" t="s">
        <v>1584</v>
      </c>
      <c r="P3038" s="96" t="s">
        <v>1564</v>
      </c>
      <c r="Q3038" s="96" t="s">
        <v>1652</v>
      </c>
      <c r="R3038" s="96" t="s">
        <v>1690</v>
      </c>
      <c r="S3038" s="96" t="s">
        <v>8717</v>
      </c>
    </row>
    <row r="3039" ht="14.25" customHeight="1">
      <c r="A3039" s="96" t="s">
        <v>8718</v>
      </c>
      <c r="D3039" s="96" t="s">
        <v>1350</v>
      </c>
      <c r="E3039" s="96" t="s">
        <v>1561</v>
      </c>
      <c r="F3039" s="96" t="s">
        <v>1628</v>
      </c>
      <c r="G3039" s="96" t="s">
        <v>1350</v>
      </c>
      <c r="H3039" s="96" t="s">
        <v>1561</v>
      </c>
      <c r="I3039" s="96" t="s">
        <v>8719</v>
      </c>
      <c r="J3039" s="96" t="s">
        <v>1351</v>
      </c>
      <c r="K3039" s="96" t="s">
        <v>8719</v>
      </c>
      <c r="L3039" s="96" t="s">
        <v>41</v>
      </c>
      <c r="M3039" s="96" t="s">
        <v>1351</v>
      </c>
      <c r="N3039" s="96" t="s">
        <v>1619</v>
      </c>
      <c r="O3039" s="96" t="s">
        <v>1584</v>
      </c>
      <c r="P3039" s="96" t="s">
        <v>1564</v>
      </c>
      <c r="Q3039" s="96" t="s">
        <v>1580</v>
      </c>
      <c r="R3039" s="96" t="s">
        <v>1566</v>
      </c>
      <c r="S3039" s="96" t="s">
        <v>8720</v>
      </c>
      <c r="T3039" s="96" t="s">
        <v>1568</v>
      </c>
    </row>
    <row r="3040" ht="14.25" customHeight="1">
      <c r="A3040" s="96" t="s">
        <v>8721</v>
      </c>
      <c r="D3040" s="96" t="s">
        <v>1372</v>
      </c>
      <c r="J3040" s="96" t="s">
        <v>1147</v>
      </c>
      <c r="L3040" s="96" t="s">
        <v>41</v>
      </c>
      <c r="M3040" s="96" t="s">
        <v>1147</v>
      </c>
      <c r="O3040" s="96" t="s">
        <v>1791</v>
      </c>
      <c r="P3040" s="96" t="s">
        <v>1609</v>
      </c>
      <c r="Q3040" s="96" t="s">
        <v>1636</v>
      </c>
      <c r="R3040" s="96" t="s">
        <v>2182</v>
      </c>
      <c r="U3040" s="96" t="s">
        <v>1742</v>
      </c>
    </row>
    <row r="3041" ht="14.25" customHeight="1">
      <c r="A3041" s="96" t="s">
        <v>8722</v>
      </c>
      <c r="D3041" s="96" t="s">
        <v>1355</v>
      </c>
      <c r="J3041" s="96" t="s">
        <v>1351</v>
      </c>
      <c r="L3041" s="96" t="s">
        <v>41</v>
      </c>
      <c r="M3041" s="96" t="s">
        <v>1351</v>
      </c>
      <c r="N3041" s="96" t="s">
        <v>1656</v>
      </c>
      <c r="O3041" s="96" t="s">
        <v>1703</v>
      </c>
      <c r="P3041" s="96" t="s">
        <v>1564</v>
      </c>
      <c r="Q3041" s="96" t="s">
        <v>1679</v>
      </c>
      <c r="R3041" s="96" t="s">
        <v>1656</v>
      </c>
    </row>
    <row r="3042" ht="14.25" customHeight="1">
      <c r="A3042" s="96" t="s">
        <v>8723</v>
      </c>
      <c r="D3042" s="96" t="s">
        <v>1355</v>
      </c>
      <c r="J3042" s="96" t="s">
        <v>1351</v>
      </c>
      <c r="L3042" s="96" t="s">
        <v>41</v>
      </c>
      <c r="M3042" s="96" t="s">
        <v>1351</v>
      </c>
      <c r="N3042" s="96" t="s">
        <v>1656</v>
      </c>
      <c r="O3042" s="96" t="s">
        <v>1578</v>
      </c>
      <c r="P3042" s="96" t="s">
        <v>1579</v>
      </c>
      <c r="Q3042" s="96" t="s">
        <v>1585</v>
      </c>
      <c r="R3042" s="96" t="s">
        <v>1656</v>
      </c>
    </row>
    <row r="3043" ht="14.25" customHeight="1">
      <c r="A3043" s="96" t="s">
        <v>8724</v>
      </c>
      <c r="D3043" s="96" t="s">
        <v>1355</v>
      </c>
      <c r="J3043" s="96" t="s">
        <v>1351</v>
      </c>
      <c r="L3043" s="96" t="s">
        <v>41</v>
      </c>
      <c r="M3043" s="96" t="s">
        <v>1147</v>
      </c>
      <c r="O3043" s="96" t="s">
        <v>1647</v>
      </c>
      <c r="P3043" s="96" t="s">
        <v>1564</v>
      </c>
      <c r="Q3043" s="96" t="s">
        <v>1590</v>
      </c>
      <c r="R3043" s="96" t="s">
        <v>1644</v>
      </c>
    </row>
    <row r="3044" ht="14.25" customHeight="1">
      <c r="A3044" s="96" t="s">
        <v>8725</v>
      </c>
      <c r="D3044" s="96" t="s">
        <v>1355</v>
      </c>
      <c r="J3044" s="96" t="s">
        <v>1147</v>
      </c>
      <c r="L3044" s="96" t="s">
        <v>41</v>
      </c>
      <c r="M3044" s="96" t="s">
        <v>1147</v>
      </c>
      <c r="O3044" s="96" t="s">
        <v>1651</v>
      </c>
      <c r="P3044" s="96" t="s">
        <v>1564</v>
      </c>
      <c r="Q3044" s="96" t="s">
        <v>1565</v>
      </c>
      <c r="R3044" s="96" t="s">
        <v>2023</v>
      </c>
    </row>
    <row r="3045" ht="14.25" customHeight="1">
      <c r="A3045" s="96" t="s">
        <v>8726</v>
      </c>
      <c r="D3045" s="96" t="s">
        <v>1350</v>
      </c>
      <c r="E3045" s="96" t="s">
        <v>1561</v>
      </c>
      <c r="F3045" s="96">
        <v>2030.0</v>
      </c>
      <c r="J3045" s="96" t="s">
        <v>1147</v>
      </c>
      <c r="L3045" s="96" t="s">
        <v>1562</v>
      </c>
      <c r="M3045" s="96" t="s">
        <v>1147</v>
      </c>
      <c r="O3045" s="96" t="s">
        <v>1717</v>
      </c>
      <c r="P3045" s="96" t="s">
        <v>1609</v>
      </c>
      <c r="Q3045" s="96" t="s">
        <v>1756</v>
      </c>
      <c r="R3045" s="96" t="s">
        <v>1699</v>
      </c>
      <c r="S3045" s="96" t="s">
        <v>8727</v>
      </c>
      <c r="T3045" s="96" t="s">
        <v>1568</v>
      </c>
    </row>
    <row r="3046" ht="14.25" customHeight="1">
      <c r="A3046" s="96" t="s">
        <v>8728</v>
      </c>
      <c r="C3046" s="96" t="s">
        <v>8729</v>
      </c>
      <c r="D3046" s="96" t="s">
        <v>1350</v>
      </c>
      <c r="E3046" s="96" t="s">
        <v>1561</v>
      </c>
      <c r="F3046" s="96">
        <v>2030.0</v>
      </c>
      <c r="J3046" s="96" t="s">
        <v>1147</v>
      </c>
      <c r="L3046" s="96" t="s">
        <v>41</v>
      </c>
      <c r="M3046" s="96" t="s">
        <v>1147</v>
      </c>
      <c r="O3046" s="96" t="s">
        <v>1703</v>
      </c>
      <c r="P3046" s="96" t="s">
        <v>1564</v>
      </c>
      <c r="Q3046" s="96" t="s">
        <v>1585</v>
      </c>
      <c r="R3046" s="96" t="s">
        <v>1581</v>
      </c>
      <c r="S3046" s="96" t="s">
        <v>8730</v>
      </c>
      <c r="T3046" s="96" t="s">
        <v>1568</v>
      </c>
    </row>
    <row r="3047" ht="14.25" customHeight="1">
      <c r="A3047" s="96" t="s">
        <v>8731</v>
      </c>
      <c r="D3047" s="96" t="s">
        <v>1355</v>
      </c>
      <c r="J3047" s="96" t="s">
        <v>1351</v>
      </c>
      <c r="L3047" s="96" t="s">
        <v>41</v>
      </c>
      <c r="M3047" s="96" t="s">
        <v>1147</v>
      </c>
      <c r="O3047" s="96" t="s">
        <v>1703</v>
      </c>
      <c r="P3047" s="96" t="s">
        <v>1564</v>
      </c>
      <c r="Q3047" s="96" t="s">
        <v>1610</v>
      </c>
      <c r="R3047" s="96" t="s">
        <v>1676</v>
      </c>
    </row>
    <row r="3048" ht="14.25" customHeight="1">
      <c r="A3048" s="96" t="s">
        <v>8732</v>
      </c>
      <c r="C3048" s="96" t="s">
        <v>8733</v>
      </c>
      <c r="D3048" s="96" t="s">
        <v>1355</v>
      </c>
      <c r="J3048" s="96" t="s">
        <v>1351</v>
      </c>
      <c r="L3048" s="96" t="s">
        <v>41</v>
      </c>
      <c r="M3048" s="96" t="s">
        <v>1147</v>
      </c>
      <c r="O3048" s="96" t="s">
        <v>1703</v>
      </c>
      <c r="P3048" s="96" t="s">
        <v>1564</v>
      </c>
      <c r="Q3048" s="96" t="s">
        <v>1610</v>
      </c>
      <c r="R3048" s="96" t="s">
        <v>1581</v>
      </c>
    </row>
    <row r="3049" ht="14.25" customHeight="1">
      <c r="A3049" s="96" t="s">
        <v>8734</v>
      </c>
      <c r="D3049" s="96" t="s">
        <v>1355</v>
      </c>
      <c r="J3049" s="96" t="s">
        <v>1147</v>
      </c>
      <c r="L3049" s="96" t="s">
        <v>41</v>
      </c>
      <c r="M3049" s="96" t="s">
        <v>1147</v>
      </c>
      <c r="O3049" s="96" t="s">
        <v>1703</v>
      </c>
      <c r="P3049" s="96" t="s">
        <v>1564</v>
      </c>
      <c r="Q3049" s="96" t="s">
        <v>1573</v>
      </c>
      <c r="R3049" s="96" t="s">
        <v>1656</v>
      </c>
    </row>
    <row r="3050" ht="14.25" customHeight="1">
      <c r="A3050" s="96" t="s">
        <v>8735</v>
      </c>
      <c r="B3050" s="96" t="s">
        <v>8736</v>
      </c>
      <c r="C3050" s="96" t="s">
        <v>8737</v>
      </c>
      <c r="D3050" s="96" t="s">
        <v>1350</v>
      </c>
      <c r="E3050" s="96" t="s">
        <v>1561</v>
      </c>
      <c r="F3050" s="96">
        <v>2030.0</v>
      </c>
      <c r="J3050" s="96" t="s">
        <v>1147</v>
      </c>
      <c r="L3050" s="96" t="s">
        <v>1629</v>
      </c>
      <c r="M3050" s="96" t="s">
        <v>1147</v>
      </c>
      <c r="O3050" s="96" t="s">
        <v>1620</v>
      </c>
      <c r="P3050" s="96" t="s">
        <v>1564</v>
      </c>
      <c r="Q3050" s="96" t="s">
        <v>1630</v>
      </c>
      <c r="R3050" s="96" t="s">
        <v>1581</v>
      </c>
      <c r="S3050" s="96" t="s">
        <v>8738</v>
      </c>
      <c r="T3050" s="96" t="s">
        <v>1568</v>
      </c>
    </row>
    <row r="3051" ht="14.25" customHeight="1">
      <c r="A3051" s="96" t="s">
        <v>8739</v>
      </c>
      <c r="D3051" s="96" t="s">
        <v>1350</v>
      </c>
      <c r="E3051" s="96" t="s">
        <v>1561</v>
      </c>
      <c r="F3051" s="96">
        <v>2030.0</v>
      </c>
      <c r="J3051" s="96" t="s">
        <v>1147</v>
      </c>
      <c r="L3051" s="96" t="s">
        <v>41</v>
      </c>
      <c r="M3051" s="96" t="s">
        <v>1147</v>
      </c>
      <c r="O3051" s="96" t="s">
        <v>1703</v>
      </c>
      <c r="P3051" s="96" t="s">
        <v>1564</v>
      </c>
      <c r="Q3051" s="96" t="s">
        <v>1675</v>
      </c>
      <c r="R3051" s="96" t="s">
        <v>1586</v>
      </c>
      <c r="S3051" s="96" t="s">
        <v>8740</v>
      </c>
      <c r="T3051" s="96" t="s">
        <v>1568</v>
      </c>
    </row>
    <row r="3052" ht="14.25" customHeight="1">
      <c r="A3052" s="96" t="s">
        <v>8741</v>
      </c>
      <c r="D3052" s="96" t="s">
        <v>1355</v>
      </c>
      <c r="J3052" s="96" t="s">
        <v>1147</v>
      </c>
      <c r="L3052" s="96" t="s">
        <v>41</v>
      </c>
      <c r="M3052" s="96" t="s">
        <v>1147</v>
      </c>
      <c r="O3052" s="96" t="s">
        <v>1703</v>
      </c>
      <c r="P3052" s="96" t="s">
        <v>1564</v>
      </c>
      <c r="Q3052" s="96" t="s">
        <v>1948</v>
      </c>
      <c r="R3052" s="96" t="s">
        <v>1594</v>
      </c>
    </row>
    <row r="3053" ht="14.25" customHeight="1">
      <c r="A3053" s="96" t="s">
        <v>8742</v>
      </c>
      <c r="C3053" s="96" t="s">
        <v>8743</v>
      </c>
      <c r="D3053" s="96" t="s">
        <v>1355</v>
      </c>
      <c r="J3053" s="96" t="s">
        <v>1351</v>
      </c>
      <c r="L3053" s="96" t="s">
        <v>41</v>
      </c>
      <c r="M3053" s="96" t="s">
        <v>1147</v>
      </c>
      <c r="O3053" s="96" t="s">
        <v>1703</v>
      </c>
      <c r="P3053" s="96" t="s">
        <v>1564</v>
      </c>
      <c r="Q3053" s="96" t="s">
        <v>2015</v>
      </c>
      <c r="R3053" s="96" t="s">
        <v>1615</v>
      </c>
    </row>
    <row r="3054" ht="14.25" customHeight="1">
      <c r="A3054" s="96" t="s">
        <v>8744</v>
      </c>
      <c r="B3054" s="96" t="s">
        <v>8745</v>
      </c>
      <c r="C3054" s="96" t="s">
        <v>8746</v>
      </c>
      <c r="D3054" s="96" t="s">
        <v>1350</v>
      </c>
      <c r="E3054" s="96" t="s">
        <v>1561</v>
      </c>
      <c r="F3054" s="96" t="s">
        <v>1628</v>
      </c>
      <c r="J3054" s="96" t="s">
        <v>1147</v>
      </c>
      <c r="L3054" s="96" t="s">
        <v>41</v>
      </c>
      <c r="M3054" s="96" t="s">
        <v>1147</v>
      </c>
      <c r="O3054" s="96" t="s">
        <v>1703</v>
      </c>
      <c r="P3054" s="96" t="s">
        <v>1564</v>
      </c>
      <c r="Q3054" s="96" t="s">
        <v>1897</v>
      </c>
      <c r="R3054" s="96" t="s">
        <v>1586</v>
      </c>
      <c r="S3054" s="96" t="s">
        <v>8747</v>
      </c>
      <c r="T3054" s="96" t="s">
        <v>1568</v>
      </c>
    </row>
    <row r="3055" ht="14.25" customHeight="1">
      <c r="A3055" s="96" t="s">
        <v>8748</v>
      </c>
      <c r="D3055" s="96" t="s">
        <v>1350</v>
      </c>
      <c r="E3055" s="96" t="s">
        <v>1721</v>
      </c>
      <c r="F3055" s="96" t="s">
        <v>3187</v>
      </c>
      <c r="J3055" s="96" t="s">
        <v>1147</v>
      </c>
      <c r="L3055" s="96" t="s">
        <v>41</v>
      </c>
      <c r="M3055" s="96" t="s">
        <v>1147</v>
      </c>
      <c r="O3055" s="96" t="s">
        <v>1703</v>
      </c>
      <c r="P3055" s="96" t="s">
        <v>1564</v>
      </c>
      <c r="Q3055" s="96" t="s">
        <v>2479</v>
      </c>
      <c r="R3055" s="96" t="s">
        <v>2181</v>
      </c>
      <c r="S3055" s="96" t="s">
        <v>8749</v>
      </c>
      <c r="T3055" s="96" t="s">
        <v>1725</v>
      </c>
    </row>
    <row r="3056" ht="14.25" customHeight="1">
      <c r="A3056" s="96" t="s">
        <v>8750</v>
      </c>
      <c r="D3056" s="96" t="s">
        <v>1350</v>
      </c>
      <c r="E3056" s="96" t="s">
        <v>1561</v>
      </c>
      <c r="F3056" s="96">
        <v>2030.0</v>
      </c>
      <c r="J3056" s="96" t="s">
        <v>1147</v>
      </c>
      <c r="L3056" s="96" t="s">
        <v>41</v>
      </c>
      <c r="M3056" s="96" t="s">
        <v>1147</v>
      </c>
      <c r="O3056" s="96" t="s">
        <v>1703</v>
      </c>
      <c r="P3056" s="96" t="s">
        <v>1564</v>
      </c>
      <c r="Q3056" s="96" t="s">
        <v>1580</v>
      </c>
      <c r="R3056" s="96" t="s">
        <v>1699</v>
      </c>
      <c r="S3056" s="96" t="s">
        <v>8751</v>
      </c>
      <c r="T3056" s="96" t="s">
        <v>1568</v>
      </c>
    </row>
    <row r="3057" ht="14.25" customHeight="1">
      <c r="A3057" s="96" t="s">
        <v>8752</v>
      </c>
      <c r="B3057" s="96" t="s">
        <v>8753</v>
      </c>
      <c r="C3057" s="96" t="s">
        <v>8754</v>
      </c>
      <c r="D3057" s="96" t="s">
        <v>1350</v>
      </c>
      <c r="E3057" s="96" t="s">
        <v>8755</v>
      </c>
      <c r="F3057" s="96">
        <v>2030.0</v>
      </c>
      <c r="J3057" s="96" t="s">
        <v>1147</v>
      </c>
      <c r="L3057" s="96" t="s">
        <v>41</v>
      </c>
      <c r="M3057" s="96" t="s">
        <v>1351</v>
      </c>
      <c r="N3057" s="96" t="s">
        <v>1666</v>
      </c>
      <c r="O3057" s="96" t="s">
        <v>1703</v>
      </c>
      <c r="P3057" s="96" t="s">
        <v>1564</v>
      </c>
      <c r="Q3057" s="96" t="s">
        <v>2015</v>
      </c>
      <c r="R3057" s="96" t="s">
        <v>2159</v>
      </c>
      <c r="S3057" s="96" t="s">
        <v>8756</v>
      </c>
      <c r="T3057" s="96" t="s">
        <v>8757</v>
      </c>
    </row>
    <row r="3058" ht="14.25" customHeight="1">
      <c r="A3058" s="96" t="s">
        <v>8758</v>
      </c>
      <c r="D3058" s="96" t="s">
        <v>1355</v>
      </c>
      <c r="J3058" s="96" t="s">
        <v>1351</v>
      </c>
      <c r="L3058" s="96" t="s">
        <v>41</v>
      </c>
      <c r="M3058" s="96" t="s">
        <v>1351</v>
      </c>
      <c r="N3058" s="96" t="s">
        <v>1926</v>
      </c>
      <c r="O3058" s="96" t="s">
        <v>1703</v>
      </c>
      <c r="P3058" s="96" t="s">
        <v>1564</v>
      </c>
      <c r="Q3058" s="96" t="s">
        <v>1820</v>
      </c>
      <c r="R3058" s="96" t="s">
        <v>1926</v>
      </c>
    </row>
    <row r="3059" ht="14.25" customHeight="1">
      <c r="A3059" s="96" t="s">
        <v>8759</v>
      </c>
      <c r="C3059" s="96" t="s">
        <v>8760</v>
      </c>
      <c r="D3059" s="96" t="s">
        <v>1355</v>
      </c>
      <c r="J3059" s="96" t="s">
        <v>1147</v>
      </c>
      <c r="L3059" s="96" t="s">
        <v>41</v>
      </c>
      <c r="M3059" s="96" t="s">
        <v>1147</v>
      </c>
      <c r="O3059" s="96" t="s">
        <v>1703</v>
      </c>
      <c r="P3059" s="96" t="s">
        <v>1564</v>
      </c>
      <c r="Q3059" s="96" t="s">
        <v>1593</v>
      </c>
      <c r="R3059" s="96" t="s">
        <v>1793</v>
      </c>
      <c r="T3059" s="96" t="s">
        <v>1616</v>
      </c>
    </row>
    <row r="3060" ht="14.25" customHeight="1">
      <c r="A3060" s="96" t="s">
        <v>8761</v>
      </c>
      <c r="D3060" s="96" t="s">
        <v>1355</v>
      </c>
      <c r="J3060" s="96" t="s">
        <v>1147</v>
      </c>
      <c r="L3060" s="96" t="s">
        <v>41</v>
      </c>
      <c r="M3060" s="96" t="s">
        <v>1147</v>
      </c>
      <c r="O3060" s="96" t="s">
        <v>1703</v>
      </c>
      <c r="P3060" s="96" t="s">
        <v>1564</v>
      </c>
      <c r="Q3060" s="96" t="s">
        <v>1675</v>
      </c>
      <c r="R3060" s="96" t="s">
        <v>1581</v>
      </c>
    </row>
    <row r="3061" ht="14.25" customHeight="1">
      <c r="A3061" s="96" t="s">
        <v>8762</v>
      </c>
      <c r="D3061" s="96" t="s">
        <v>1350</v>
      </c>
      <c r="E3061" s="96" t="s">
        <v>1561</v>
      </c>
      <c r="F3061" s="96">
        <v>2030.0</v>
      </c>
      <c r="J3061" s="96" t="s">
        <v>1147</v>
      </c>
      <c r="L3061" s="96" t="s">
        <v>1562</v>
      </c>
      <c r="M3061" s="96" t="s">
        <v>1147</v>
      </c>
      <c r="O3061" s="96" t="s">
        <v>1703</v>
      </c>
      <c r="P3061" s="96" t="s">
        <v>1564</v>
      </c>
      <c r="Q3061" s="96" t="s">
        <v>1590</v>
      </c>
      <c r="R3061" s="96" t="s">
        <v>1623</v>
      </c>
      <c r="S3061" s="96" t="s">
        <v>8763</v>
      </c>
      <c r="T3061" s="96" t="s">
        <v>1568</v>
      </c>
    </row>
    <row r="3062" ht="14.25" customHeight="1">
      <c r="A3062" s="96" t="s">
        <v>8764</v>
      </c>
      <c r="B3062" s="96" t="s">
        <v>8765</v>
      </c>
      <c r="C3062" s="96" t="s">
        <v>8766</v>
      </c>
      <c r="D3062" s="96" t="s">
        <v>1350</v>
      </c>
      <c r="E3062" s="96" t="s">
        <v>1570</v>
      </c>
      <c r="F3062" s="96" t="s">
        <v>8767</v>
      </c>
      <c r="J3062" s="96" t="s">
        <v>1147</v>
      </c>
      <c r="L3062" s="96" t="s">
        <v>41</v>
      </c>
      <c r="M3062" s="96" t="s">
        <v>1147</v>
      </c>
      <c r="O3062" s="96" t="s">
        <v>1703</v>
      </c>
      <c r="P3062" s="96" t="s">
        <v>1564</v>
      </c>
      <c r="Q3062" s="96" t="s">
        <v>1593</v>
      </c>
      <c r="R3062" s="96" t="s">
        <v>3311</v>
      </c>
      <c r="S3062" s="96" t="s">
        <v>8768</v>
      </c>
      <c r="T3062" s="96" t="s">
        <v>1576</v>
      </c>
    </row>
    <row r="3063" ht="14.25" customHeight="1">
      <c r="A3063" s="96" t="s">
        <v>8769</v>
      </c>
      <c r="C3063" s="96" t="s">
        <v>8770</v>
      </c>
      <c r="D3063" s="96" t="s">
        <v>1355</v>
      </c>
      <c r="J3063" s="96" t="s">
        <v>1147</v>
      </c>
      <c r="L3063" s="96" t="s">
        <v>41</v>
      </c>
      <c r="M3063" s="96" t="s">
        <v>1147</v>
      </c>
      <c r="O3063" s="96" t="s">
        <v>1703</v>
      </c>
      <c r="P3063" s="96" t="s">
        <v>1564</v>
      </c>
      <c r="Q3063" s="96" t="s">
        <v>1580</v>
      </c>
      <c r="R3063" s="96" t="s">
        <v>1589</v>
      </c>
    </row>
    <row r="3064" ht="14.25" customHeight="1">
      <c r="A3064" s="96" t="s">
        <v>8771</v>
      </c>
      <c r="C3064" s="96" t="s">
        <v>8772</v>
      </c>
      <c r="D3064" s="96" t="s">
        <v>1355</v>
      </c>
      <c r="J3064" s="96" t="s">
        <v>1147</v>
      </c>
      <c r="L3064" s="96" t="s">
        <v>41</v>
      </c>
      <c r="M3064" s="96" t="s">
        <v>1147</v>
      </c>
      <c r="O3064" s="96" t="s">
        <v>1703</v>
      </c>
      <c r="P3064" s="96" t="s">
        <v>1564</v>
      </c>
      <c r="Q3064" s="96" t="s">
        <v>1655</v>
      </c>
      <c r="R3064" s="96" t="s">
        <v>1597</v>
      </c>
    </row>
    <row r="3065" ht="14.25" customHeight="1">
      <c r="A3065" s="96" t="s">
        <v>8773</v>
      </c>
      <c r="D3065" s="96" t="s">
        <v>1355</v>
      </c>
      <c r="J3065" s="96" t="s">
        <v>1147</v>
      </c>
      <c r="L3065" s="96" t="s">
        <v>41</v>
      </c>
      <c r="M3065" s="96" t="s">
        <v>1147</v>
      </c>
      <c r="O3065" s="96" t="s">
        <v>1703</v>
      </c>
      <c r="P3065" s="96" t="s">
        <v>1564</v>
      </c>
      <c r="Q3065" s="96" t="s">
        <v>1820</v>
      </c>
      <c r="R3065" s="96" t="s">
        <v>1699</v>
      </c>
    </row>
    <row r="3066" ht="14.25" customHeight="1">
      <c r="A3066" s="96" t="s">
        <v>8774</v>
      </c>
      <c r="D3066" s="96" t="s">
        <v>1355</v>
      </c>
      <c r="J3066" s="96" t="s">
        <v>1351</v>
      </c>
      <c r="L3066" s="96" t="s">
        <v>41</v>
      </c>
      <c r="M3066" s="96" t="s">
        <v>1351</v>
      </c>
      <c r="N3066" s="96" t="s">
        <v>1690</v>
      </c>
      <c r="O3066" s="96" t="s">
        <v>1578</v>
      </c>
      <c r="P3066" s="96" t="s">
        <v>1579</v>
      </c>
      <c r="Q3066" s="96" t="s">
        <v>1593</v>
      </c>
      <c r="R3066" s="96" t="s">
        <v>1690</v>
      </c>
    </row>
    <row r="3067" ht="14.25" customHeight="1">
      <c r="A3067" s="96" t="s">
        <v>8775</v>
      </c>
      <c r="B3067" s="96" t="s">
        <v>8776</v>
      </c>
      <c r="C3067" s="96" t="s">
        <v>8777</v>
      </c>
      <c r="D3067" s="96" t="s">
        <v>1372</v>
      </c>
      <c r="J3067" s="96" t="s">
        <v>1147</v>
      </c>
      <c r="L3067" s="96" t="s">
        <v>41</v>
      </c>
      <c r="M3067" s="96" t="s">
        <v>1147</v>
      </c>
      <c r="O3067" s="96" t="s">
        <v>3253</v>
      </c>
      <c r="P3067" s="96" t="s">
        <v>1572</v>
      </c>
      <c r="Q3067" s="96" t="s">
        <v>1652</v>
      </c>
      <c r="R3067" s="96" t="s">
        <v>3267</v>
      </c>
      <c r="U3067" s="96" t="s">
        <v>1742</v>
      </c>
    </row>
    <row r="3068" ht="14.25" customHeight="1">
      <c r="A3068" s="96" t="s">
        <v>8778</v>
      </c>
      <c r="C3068" s="96" t="s">
        <v>8779</v>
      </c>
      <c r="D3068" s="96" t="s">
        <v>1350</v>
      </c>
      <c r="E3068" s="96" t="s">
        <v>1561</v>
      </c>
      <c r="F3068" s="96">
        <v>2030.0</v>
      </c>
      <c r="G3068" s="96" t="s">
        <v>1350</v>
      </c>
      <c r="H3068" s="96" t="s">
        <v>1561</v>
      </c>
      <c r="I3068" s="96">
        <v>2050.0</v>
      </c>
      <c r="J3068" s="96" t="s">
        <v>1351</v>
      </c>
      <c r="K3068" s="96">
        <v>2050.0</v>
      </c>
      <c r="L3068" s="96" t="s">
        <v>41</v>
      </c>
      <c r="M3068" s="96" t="s">
        <v>1351</v>
      </c>
      <c r="N3068" s="96" t="s">
        <v>2181</v>
      </c>
      <c r="O3068" s="96" t="s">
        <v>1563</v>
      </c>
      <c r="P3068" s="96" t="s">
        <v>1564</v>
      </c>
      <c r="Q3068" s="96" t="s">
        <v>1756</v>
      </c>
      <c r="R3068" s="96" t="s">
        <v>1589</v>
      </c>
      <c r="S3068" s="96" t="s">
        <v>8780</v>
      </c>
      <c r="T3068" s="96" t="s">
        <v>1568</v>
      </c>
    </row>
    <row r="3069" ht="14.25" customHeight="1">
      <c r="A3069" s="96" t="s">
        <v>8781</v>
      </c>
      <c r="B3069" s="96" t="s">
        <v>8782</v>
      </c>
      <c r="C3069" s="96" t="s">
        <v>8783</v>
      </c>
      <c r="D3069" s="96" t="s">
        <v>1355</v>
      </c>
      <c r="J3069" s="96" t="s">
        <v>1147</v>
      </c>
      <c r="L3069" s="96" t="s">
        <v>41</v>
      </c>
      <c r="M3069" s="96" t="s">
        <v>1147</v>
      </c>
      <c r="O3069" s="96" t="s">
        <v>1845</v>
      </c>
      <c r="P3069" s="96" t="s">
        <v>1564</v>
      </c>
      <c r="Q3069" s="96" t="s">
        <v>1754</v>
      </c>
      <c r="R3069" s="96" t="s">
        <v>1637</v>
      </c>
    </row>
    <row r="3070" ht="14.25" customHeight="1">
      <c r="A3070" s="96" t="s">
        <v>8784</v>
      </c>
      <c r="D3070" s="96" t="s">
        <v>1355</v>
      </c>
      <c r="J3070" s="96" t="s">
        <v>1147</v>
      </c>
      <c r="L3070" s="96" t="s">
        <v>41</v>
      </c>
      <c r="M3070" s="96" t="s">
        <v>1147</v>
      </c>
      <c r="O3070" s="96" t="s">
        <v>1829</v>
      </c>
      <c r="P3070" s="96" t="s">
        <v>1564</v>
      </c>
      <c r="Q3070" s="96" t="s">
        <v>1784</v>
      </c>
      <c r="R3070" s="96" t="s">
        <v>1697</v>
      </c>
    </row>
    <row r="3071" ht="14.25" customHeight="1">
      <c r="A3071" s="96" t="s">
        <v>8785</v>
      </c>
      <c r="B3071" s="96" t="s">
        <v>8786</v>
      </c>
      <c r="D3071" s="96" t="s">
        <v>1355</v>
      </c>
      <c r="J3071" s="96" t="s">
        <v>1351</v>
      </c>
      <c r="L3071" s="96" t="s">
        <v>41</v>
      </c>
      <c r="M3071" s="96" t="s">
        <v>1147</v>
      </c>
      <c r="O3071" s="96" t="s">
        <v>2126</v>
      </c>
      <c r="P3071" s="96" t="s">
        <v>1728</v>
      </c>
      <c r="Q3071" s="96" t="s">
        <v>2099</v>
      </c>
      <c r="R3071" s="96" t="s">
        <v>1566</v>
      </c>
    </row>
    <row r="3072" ht="14.25" customHeight="1">
      <c r="A3072" s="96" t="s">
        <v>8787</v>
      </c>
      <c r="D3072" s="96" t="s">
        <v>1355</v>
      </c>
      <c r="J3072" s="96" t="s">
        <v>1147</v>
      </c>
      <c r="L3072" s="96" t="s">
        <v>41</v>
      </c>
      <c r="M3072" s="96" t="s">
        <v>1147</v>
      </c>
      <c r="O3072" s="96" t="s">
        <v>1829</v>
      </c>
      <c r="P3072" s="96" t="s">
        <v>1564</v>
      </c>
      <c r="Q3072" s="96" t="s">
        <v>1685</v>
      </c>
      <c r="R3072" s="96" t="s">
        <v>1594</v>
      </c>
    </row>
    <row r="3073" ht="14.25" customHeight="1">
      <c r="A3073" s="96" t="s">
        <v>8788</v>
      </c>
      <c r="D3073" s="96" t="s">
        <v>1355</v>
      </c>
      <c r="J3073" s="96" t="s">
        <v>1147</v>
      </c>
      <c r="L3073" s="96" t="s">
        <v>41</v>
      </c>
      <c r="M3073" s="96" t="s">
        <v>1147</v>
      </c>
      <c r="O3073" s="96" t="s">
        <v>2126</v>
      </c>
      <c r="P3073" s="96" t="s">
        <v>1728</v>
      </c>
      <c r="Q3073" s="96" t="s">
        <v>1573</v>
      </c>
      <c r="R3073" s="96" t="s">
        <v>1615</v>
      </c>
      <c r="T3073" s="96" t="s">
        <v>1616</v>
      </c>
    </row>
    <row r="3074" ht="14.25" customHeight="1">
      <c r="A3074" s="96" t="s">
        <v>8789</v>
      </c>
      <c r="C3074" s="96" t="s">
        <v>8790</v>
      </c>
      <c r="D3074" s="96" t="s">
        <v>1355</v>
      </c>
      <c r="J3074" s="96" t="s">
        <v>1147</v>
      </c>
      <c r="L3074" s="96" t="s">
        <v>41</v>
      </c>
      <c r="M3074" s="96" t="s">
        <v>1147</v>
      </c>
      <c r="O3074" s="96" t="s">
        <v>1829</v>
      </c>
      <c r="P3074" s="96" t="s">
        <v>1564</v>
      </c>
      <c r="Q3074" s="96" t="s">
        <v>2015</v>
      </c>
      <c r="R3074" s="96" t="s">
        <v>1656</v>
      </c>
    </row>
    <row r="3075" ht="14.25" customHeight="1">
      <c r="A3075" s="96" t="s">
        <v>8791</v>
      </c>
      <c r="D3075" s="96" t="s">
        <v>1350</v>
      </c>
      <c r="E3075" s="96" t="s">
        <v>1561</v>
      </c>
      <c r="F3075" s="96">
        <v>2030.0</v>
      </c>
      <c r="G3075" s="96" t="s">
        <v>1350</v>
      </c>
      <c r="H3075" s="96" t="s">
        <v>1561</v>
      </c>
      <c r="I3075" s="96">
        <v>2050.0</v>
      </c>
      <c r="J3075" s="96" t="s">
        <v>1351</v>
      </c>
      <c r="K3075" s="96">
        <v>2050.0</v>
      </c>
      <c r="L3075" s="96" t="s">
        <v>41</v>
      </c>
      <c r="M3075" s="96" t="s">
        <v>1351</v>
      </c>
      <c r="N3075" s="96" t="s">
        <v>1589</v>
      </c>
      <c r="O3075" s="96" t="s">
        <v>1829</v>
      </c>
      <c r="P3075" s="96" t="s">
        <v>1564</v>
      </c>
      <c r="Q3075" s="96" t="s">
        <v>1565</v>
      </c>
      <c r="R3075" s="96" t="s">
        <v>1589</v>
      </c>
      <c r="S3075" s="96" t="s">
        <v>8792</v>
      </c>
      <c r="T3075" s="96" t="s">
        <v>1568</v>
      </c>
    </row>
    <row r="3076" ht="14.25" customHeight="1">
      <c r="A3076" s="96" t="s">
        <v>8793</v>
      </c>
      <c r="D3076" s="96" t="s">
        <v>1355</v>
      </c>
      <c r="J3076" s="96" t="s">
        <v>1351</v>
      </c>
      <c r="L3076" s="96" t="s">
        <v>41</v>
      </c>
      <c r="M3076" s="96" t="s">
        <v>1147</v>
      </c>
      <c r="O3076" s="96" t="s">
        <v>2126</v>
      </c>
      <c r="P3076" s="96" t="s">
        <v>1728</v>
      </c>
      <c r="Q3076" s="96" t="s">
        <v>1590</v>
      </c>
      <c r="R3076" s="96" t="s">
        <v>1566</v>
      </c>
    </row>
    <row r="3077" ht="14.25" customHeight="1">
      <c r="A3077" s="96" t="s">
        <v>8794</v>
      </c>
      <c r="B3077" s="96" t="s">
        <v>8795</v>
      </c>
      <c r="C3077" s="96" t="s">
        <v>8796</v>
      </c>
      <c r="D3077" s="96" t="s">
        <v>1350</v>
      </c>
      <c r="E3077" s="96" t="s">
        <v>1561</v>
      </c>
      <c r="F3077" s="96" t="s">
        <v>1663</v>
      </c>
      <c r="J3077" s="96" t="s">
        <v>1351</v>
      </c>
      <c r="L3077" s="96" t="s">
        <v>41</v>
      </c>
      <c r="M3077" s="96" t="s">
        <v>1351</v>
      </c>
      <c r="N3077" s="96" t="s">
        <v>1846</v>
      </c>
      <c r="O3077" s="96" t="s">
        <v>2126</v>
      </c>
      <c r="P3077" s="96" t="s">
        <v>1728</v>
      </c>
      <c r="Q3077" s="96" t="s">
        <v>1590</v>
      </c>
      <c r="R3077" s="96" t="s">
        <v>1621</v>
      </c>
      <c r="S3077" s="96" t="s">
        <v>8797</v>
      </c>
      <c r="T3077" s="96" t="s">
        <v>1568</v>
      </c>
    </row>
    <row r="3078" ht="14.25" customHeight="1">
      <c r="A3078" s="96" t="s">
        <v>8798</v>
      </c>
      <c r="D3078" s="96" t="s">
        <v>1355</v>
      </c>
      <c r="J3078" s="96" t="s">
        <v>1351</v>
      </c>
      <c r="L3078" s="96" t="s">
        <v>41</v>
      </c>
      <c r="M3078" s="96" t="s">
        <v>1147</v>
      </c>
      <c r="O3078" s="96" t="s">
        <v>1937</v>
      </c>
      <c r="P3078" s="96" t="s">
        <v>1728</v>
      </c>
      <c r="Q3078" s="96" t="s">
        <v>1593</v>
      </c>
      <c r="R3078" s="96" t="s">
        <v>1793</v>
      </c>
    </row>
    <row r="3079" ht="14.25" customHeight="1">
      <c r="A3079" s="96" t="s">
        <v>8799</v>
      </c>
      <c r="B3079" s="96" t="s">
        <v>8800</v>
      </c>
      <c r="D3079" s="96" t="s">
        <v>1350</v>
      </c>
      <c r="E3079" s="96" t="s">
        <v>1561</v>
      </c>
      <c r="F3079" s="96" t="s">
        <v>8801</v>
      </c>
      <c r="J3079" s="96" t="s">
        <v>1147</v>
      </c>
      <c r="L3079" s="96" t="s">
        <v>41</v>
      </c>
      <c r="M3079" s="96" t="s">
        <v>1147</v>
      </c>
      <c r="O3079" s="96" t="s">
        <v>1937</v>
      </c>
      <c r="P3079" s="96" t="s">
        <v>1728</v>
      </c>
      <c r="Q3079" s="96" t="s">
        <v>1830</v>
      </c>
      <c r="R3079" s="96" t="s">
        <v>1605</v>
      </c>
      <c r="S3079" s="96" t="s">
        <v>8802</v>
      </c>
      <c r="T3079" s="96" t="s">
        <v>1568</v>
      </c>
    </row>
    <row r="3080" ht="14.25" customHeight="1">
      <c r="A3080" s="96" t="s">
        <v>8803</v>
      </c>
      <c r="D3080" s="96" t="s">
        <v>1355</v>
      </c>
      <c r="J3080" s="96" t="s">
        <v>1351</v>
      </c>
      <c r="L3080" s="96" t="s">
        <v>1629</v>
      </c>
      <c r="M3080" s="96" t="s">
        <v>1351</v>
      </c>
      <c r="N3080" s="96" t="s">
        <v>1863</v>
      </c>
      <c r="O3080" s="96" t="s">
        <v>1829</v>
      </c>
      <c r="P3080" s="96" t="s">
        <v>1564</v>
      </c>
      <c r="Q3080" s="96" t="s">
        <v>1630</v>
      </c>
      <c r="R3080" s="96" t="s">
        <v>1619</v>
      </c>
      <c r="U3080" s="96" t="s">
        <v>3305</v>
      </c>
    </row>
    <row r="3081" ht="14.25" customHeight="1">
      <c r="A3081" s="96" t="s">
        <v>8804</v>
      </c>
      <c r="B3081" s="96" t="s">
        <v>8805</v>
      </c>
      <c r="D3081" s="96" t="s">
        <v>1355</v>
      </c>
      <c r="J3081" s="96" t="s">
        <v>1147</v>
      </c>
      <c r="L3081" s="96" t="s">
        <v>41</v>
      </c>
      <c r="M3081" s="96" t="s">
        <v>1147</v>
      </c>
      <c r="O3081" s="96" t="s">
        <v>1829</v>
      </c>
      <c r="P3081" s="96" t="s">
        <v>1564</v>
      </c>
      <c r="Q3081" s="96" t="s">
        <v>1862</v>
      </c>
      <c r="R3081" s="96" t="s">
        <v>1690</v>
      </c>
    </row>
    <row r="3082" ht="14.25" customHeight="1">
      <c r="A3082" s="96" t="s">
        <v>8806</v>
      </c>
      <c r="B3082" s="96" t="s">
        <v>8807</v>
      </c>
      <c r="D3082" s="96" t="s">
        <v>1350</v>
      </c>
      <c r="E3082" s="96" t="s">
        <v>1570</v>
      </c>
      <c r="F3082" s="96" t="s">
        <v>4013</v>
      </c>
      <c r="J3082" s="96" t="s">
        <v>1351</v>
      </c>
      <c r="L3082" s="96" t="s">
        <v>41</v>
      </c>
      <c r="M3082" s="96" t="s">
        <v>1351</v>
      </c>
      <c r="N3082" s="96" t="s">
        <v>1707</v>
      </c>
      <c r="O3082" s="96" t="s">
        <v>1829</v>
      </c>
      <c r="P3082" s="96" t="s">
        <v>1564</v>
      </c>
      <c r="Q3082" s="96" t="s">
        <v>1639</v>
      </c>
      <c r="R3082" s="96" t="s">
        <v>1707</v>
      </c>
      <c r="S3082" s="96" t="s">
        <v>8808</v>
      </c>
      <c r="T3082" s="96" t="s">
        <v>1576</v>
      </c>
    </row>
    <row r="3083" ht="14.25" customHeight="1">
      <c r="A3083" s="96" t="s">
        <v>8809</v>
      </c>
      <c r="C3083" s="96" t="s">
        <v>8810</v>
      </c>
      <c r="D3083" s="96" t="s">
        <v>1350</v>
      </c>
      <c r="E3083" s="96" t="s">
        <v>1561</v>
      </c>
      <c r="F3083" s="96" t="s">
        <v>3187</v>
      </c>
      <c r="J3083" s="96" t="s">
        <v>1351</v>
      </c>
      <c r="L3083" s="96" t="s">
        <v>41</v>
      </c>
      <c r="M3083" s="96" t="s">
        <v>1351</v>
      </c>
      <c r="N3083" s="96" t="s">
        <v>1846</v>
      </c>
      <c r="O3083" s="96" t="s">
        <v>1829</v>
      </c>
      <c r="P3083" s="96" t="s">
        <v>1564</v>
      </c>
      <c r="Q3083" s="96" t="s">
        <v>1754</v>
      </c>
      <c r="R3083" s="96" t="s">
        <v>1779</v>
      </c>
      <c r="S3083" s="96" t="s">
        <v>8811</v>
      </c>
      <c r="T3083" s="96" t="s">
        <v>1568</v>
      </c>
    </row>
    <row r="3084" ht="14.25" customHeight="1">
      <c r="A3084" s="96" t="s">
        <v>8812</v>
      </c>
      <c r="C3084" s="96" t="s">
        <v>8813</v>
      </c>
      <c r="D3084" s="96" t="s">
        <v>1355</v>
      </c>
      <c r="J3084" s="96" t="s">
        <v>1351</v>
      </c>
      <c r="L3084" s="96" t="s">
        <v>41</v>
      </c>
      <c r="M3084" s="96" t="s">
        <v>1351</v>
      </c>
      <c r="N3084" s="96" t="s">
        <v>1805</v>
      </c>
      <c r="O3084" s="96" t="s">
        <v>1829</v>
      </c>
      <c r="P3084" s="96" t="s">
        <v>1564</v>
      </c>
      <c r="Q3084" s="96" t="s">
        <v>1636</v>
      </c>
      <c r="R3084" s="96" t="s">
        <v>1805</v>
      </c>
    </row>
    <row r="3085" ht="14.25" customHeight="1">
      <c r="A3085" s="96" t="s">
        <v>8814</v>
      </c>
      <c r="B3085" s="96" t="s">
        <v>8815</v>
      </c>
      <c r="C3085" s="96" t="s">
        <v>8816</v>
      </c>
      <c r="D3085" s="96" t="s">
        <v>1350</v>
      </c>
      <c r="E3085" s="96" t="s">
        <v>1561</v>
      </c>
      <c r="F3085" s="96">
        <v>2030.0</v>
      </c>
      <c r="J3085" s="96" t="s">
        <v>1147</v>
      </c>
      <c r="L3085" s="96" t="s">
        <v>1629</v>
      </c>
      <c r="M3085" s="96" t="s">
        <v>1147</v>
      </c>
      <c r="O3085" s="96" t="s">
        <v>2126</v>
      </c>
      <c r="P3085" s="96" t="s">
        <v>1728</v>
      </c>
      <c r="Q3085" s="96" t="s">
        <v>1630</v>
      </c>
      <c r="R3085" s="96" t="s">
        <v>1605</v>
      </c>
      <c r="S3085" s="96" t="s">
        <v>8817</v>
      </c>
      <c r="T3085" s="96" t="s">
        <v>1568</v>
      </c>
    </row>
    <row r="3086" ht="14.25" customHeight="1">
      <c r="A3086" s="96" t="s">
        <v>8818</v>
      </c>
      <c r="C3086" s="96" t="s">
        <v>8819</v>
      </c>
      <c r="D3086" s="96" t="s">
        <v>1350</v>
      </c>
      <c r="E3086" s="96" t="s">
        <v>1561</v>
      </c>
      <c r="F3086" s="96">
        <v>2030.0</v>
      </c>
      <c r="J3086" s="96" t="s">
        <v>1147</v>
      </c>
      <c r="L3086" s="96" t="s">
        <v>1562</v>
      </c>
      <c r="M3086" s="96" t="s">
        <v>1147</v>
      </c>
      <c r="O3086" s="96" t="s">
        <v>1829</v>
      </c>
      <c r="P3086" s="96" t="s">
        <v>1564</v>
      </c>
      <c r="Q3086" s="96" t="s">
        <v>1593</v>
      </c>
      <c r="R3086" s="96" t="s">
        <v>1707</v>
      </c>
      <c r="S3086" s="96" t="s">
        <v>8820</v>
      </c>
      <c r="T3086" s="96" t="s">
        <v>1568</v>
      </c>
    </row>
    <row r="3087" ht="14.25" customHeight="1">
      <c r="A3087" s="96" t="s">
        <v>8821</v>
      </c>
      <c r="D3087" s="96" t="s">
        <v>1350</v>
      </c>
      <c r="E3087" s="96" t="s">
        <v>1561</v>
      </c>
      <c r="F3087" s="96">
        <v>2030.0</v>
      </c>
      <c r="J3087" s="96" t="s">
        <v>1147</v>
      </c>
      <c r="L3087" s="96" t="s">
        <v>1562</v>
      </c>
      <c r="M3087" s="96" t="s">
        <v>1147</v>
      </c>
      <c r="O3087" s="96" t="s">
        <v>1829</v>
      </c>
      <c r="P3087" s="96" t="s">
        <v>1564</v>
      </c>
      <c r="Q3087" s="96" t="s">
        <v>1655</v>
      </c>
      <c r="R3087" s="96" t="s">
        <v>1589</v>
      </c>
      <c r="S3087" s="96" t="s">
        <v>8822</v>
      </c>
      <c r="T3087" s="96" t="s">
        <v>1568</v>
      </c>
    </row>
    <row r="3088" ht="14.25" customHeight="1">
      <c r="A3088" s="96" t="s">
        <v>8823</v>
      </c>
      <c r="D3088" s="96" t="s">
        <v>1350</v>
      </c>
      <c r="E3088" s="96" t="s">
        <v>1561</v>
      </c>
      <c r="F3088" s="96">
        <v>2030.0</v>
      </c>
      <c r="J3088" s="96" t="s">
        <v>1147</v>
      </c>
      <c r="L3088" s="96" t="s">
        <v>41</v>
      </c>
      <c r="M3088" s="96" t="s">
        <v>1351</v>
      </c>
      <c r="N3088" s="96" t="s">
        <v>2363</v>
      </c>
      <c r="O3088" s="96" t="s">
        <v>1937</v>
      </c>
      <c r="P3088" s="96" t="s">
        <v>1728</v>
      </c>
      <c r="Q3088" s="96" t="s">
        <v>1675</v>
      </c>
      <c r="R3088" s="96" t="s">
        <v>2098</v>
      </c>
      <c r="S3088" s="96" t="s">
        <v>8824</v>
      </c>
      <c r="T3088" s="96" t="s">
        <v>1568</v>
      </c>
    </row>
    <row r="3089" ht="14.25" customHeight="1">
      <c r="A3089" s="96" t="s">
        <v>8825</v>
      </c>
      <c r="B3089" s="96" t="s">
        <v>8826</v>
      </c>
      <c r="C3089" s="96" t="s">
        <v>8827</v>
      </c>
      <c r="D3089" s="96" t="s">
        <v>1355</v>
      </c>
      <c r="J3089" s="96" t="s">
        <v>1351</v>
      </c>
      <c r="L3089" s="96" t="s">
        <v>41</v>
      </c>
      <c r="M3089" s="96" t="s">
        <v>1351</v>
      </c>
      <c r="N3089" s="96" t="s">
        <v>1707</v>
      </c>
      <c r="O3089" s="96" t="s">
        <v>2126</v>
      </c>
      <c r="P3089" s="96" t="s">
        <v>1728</v>
      </c>
      <c r="Q3089" s="96" t="s">
        <v>1948</v>
      </c>
      <c r="R3089" s="96" t="s">
        <v>1707</v>
      </c>
    </row>
    <row r="3090" ht="14.25" customHeight="1">
      <c r="A3090" s="96" t="s">
        <v>8828</v>
      </c>
      <c r="D3090" s="96" t="s">
        <v>1372</v>
      </c>
      <c r="J3090" s="96" t="s">
        <v>1147</v>
      </c>
      <c r="L3090" s="96" t="s">
        <v>41</v>
      </c>
      <c r="M3090" s="96" t="s">
        <v>1147</v>
      </c>
      <c r="O3090" s="96" t="s">
        <v>1829</v>
      </c>
      <c r="P3090" s="96" t="s">
        <v>1564</v>
      </c>
      <c r="Q3090" s="96" t="s">
        <v>2158</v>
      </c>
      <c r="R3090" s="96" t="s">
        <v>1846</v>
      </c>
    </row>
    <row r="3091" ht="14.25" customHeight="1">
      <c r="A3091" s="96" t="s">
        <v>8829</v>
      </c>
      <c r="B3091" s="96" t="s">
        <v>8830</v>
      </c>
      <c r="D3091" s="96" t="s">
        <v>1372</v>
      </c>
      <c r="J3091" s="96" t="s">
        <v>1351</v>
      </c>
      <c r="L3091" s="96" t="s">
        <v>41</v>
      </c>
      <c r="M3091" s="96" t="s">
        <v>1351</v>
      </c>
      <c r="N3091" s="96" t="s">
        <v>1846</v>
      </c>
      <c r="O3091" s="96" t="s">
        <v>1937</v>
      </c>
      <c r="P3091" s="96" t="s">
        <v>1728</v>
      </c>
      <c r="Q3091" s="96" t="s">
        <v>1820</v>
      </c>
      <c r="R3091" s="96" t="s">
        <v>1846</v>
      </c>
    </row>
    <row r="3092" ht="14.25" customHeight="1">
      <c r="A3092" s="96" t="s">
        <v>8831</v>
      </c>
      <c r="B3092" s="96" t="s">
        <v>8832</v>
      </c>
      <c r="C3092" s="96" t="s">
        <v>8833</v>
      </c>
      <c r="D3092" s="96" t="s">
        <v>1372</v>
      </c>
      <c r="J3092" s="96" t="s">
        <v>1147</v>
      </c>
      <c r="L3092" s="96" t="s">
        <v>41</v>
      </c>
      <c r="M3092" s="96" t="s">
        <v>1147</v>
      </c>
      <c r="O3092" s="96" t="s">
        <v>2126</v>
      </c>
      <c r="P3092" s="96" t="s">
        <v>1728</v>
      </c>
      <c r="Q3092" s="96" t="s">
        <v>1565</v>
      </c>
      <c r="R3092" s="96" t="s">
        <v>2256</v>
      </c>
      <c r="U3092" s="96" t="s">
        <v>1742</v>
      </c>
    </row>
    <row r="3093" ht="14.25" customHeight="1">
      <c r="A3093" s="96" t="s">
        <v>8834</v>
      </c>
      <c r="D3093" s="96" t="s">
        <v>1355</v>
      </c>
      <c r="J3093" s="96" t="s">
        <v>1351</v>
      </c>
      <c r="L3093" s="96" t="s">
        <v>41</v>
      </c>
      <c r="M3093" s="96" t="s">
        <v>1351</v>
      </c>
      <c r="N3093" s="96" t="s">
        <v>1623</v>
      </c>
      <c r="O3093" s="96" t="s">
        <v>1829</v>
      </c>
      <c r="P3093" s="96" t="s">
        <v>1564</v>
      </c>
      <c r="Q3093" s="96" t="s">
        <v>2479</v>
      </c>
      <c r="R3093" s="96" t="s">
        <v>1623</v>
      </c>
    </row>
    <row r="3094" ht="14.25" customHeight="1">
      <c r="A3094" s="96" t="s">
        <v>8835</v>
      </c>
      <c r="D3094" s="96" t="s">
        <v>1355</v>
      </c>
      <c r="J3094" s="96" t="s">
        <v>1351</v>
      </c>
      <c r="L3094" s="96" t="s">
        <v>41</v>
      </c>
      <c r="M3094" s="96" t="s">
        <v>1147</v>
      </c>
      <c r="O3094" s="96" t="s">
        <v>2126</v>
      </c>
      <c r="P3094" s="96" t="s">
        <v>1728</v>
      </c>
      <c r="Q3094" s="96" t="s">
        <v>1590</v>
      </c>
      <c r="R3094" s="96" t="s">
        <v>1581</v>
      </c>
    </row>
    <row r="3095" ht="14.25" customHeight="1">
      <c r="A3095" s="96" t="s">
        <v>8836</v>
      </c>
      <c r="C3095" s="96" t="s">
        <v>8837</v>
      </c>
      <c r="D3095" s="96" t="s">
        <v>1355</v>
      </c>
      <c r="J3095" s="96" t="s">
        <v>1147</v>
      </c>
      <c r="L3095" s="96" t="s">
        <v>41</v>
      </c>
      <c r="M3095" s="96" t="s">
        <v>1147</v>
      </c>
      <c r="N3095" s="96" t="s">
        <v>1589</v>
      </c>
      <c r="O3095" s="96" t="s">
        <v>1684</v>
      </c>
      <c r="P3095" s="96" t="s">
        <v>1564</v>
      </c>
      <c r="Q3095" s="96" t="s">
        <v>1590</v>
      </c>
      <c r="R3095" s="96" t="s">
        <v>1591</v>
      </c>
    </row>
    <row r="3096" ht="14.25" customHeight="1">
      <c r="A3096" s="96" t="s">
        <v>8838</v>
      </c>
      <c r="D3096" s="96" t="s">
        <v>1350</v>
      </c>
      <c r="E3096" s="96" t="s">
        <v>1561</v>
      </c>
      <c r="F3096" s="96" t="s">
        <v>8839</v>
      </c>
      <c r="J3096" s="96" t="s">
        <v>1147</v>
      </c>
      <c r="L3096" s="96" t="s">
        <v>41</v>
      </c>
      <c r="M3096" s="96" t="s">
        <v>1351</v>
      </c>
      <c r="N3096" s="96" t="s">
        <v>1697</v>
      </c>
      <c r="O3096" s="96" t="s">
        <v>1684</v>
      </c>
      <c r="P3096" s="96" t="s">
        <v>1564</v>
      </c>
      <c r="Q3096" s="96" t="s">
        <v>1675</v>
      </c>
      <c r="R3096" s="96" t="s">
        <v>1863</v>
      </c>
      <c r="S3096" s="96" t="s">
        <v>8840</v>
      </c>
      <c r="T3096" s="96" t="s">
        <v>1568</v>
      </c>
    </row>
    <row r="3097" ht="14.25" customHeight="1">
      <c r="A3097" s="96" t="s">
        <v>8841</v>
      </c>
      <c r="D3097" s="96" t="s">
        <v>1350</v>
      </c>
      <c r="E3097" s="96" t="s">
        <v>1561</v>
      </c>
      <c r="F3097" s="96">
        <v>2030.0</v>
      </c>
      <c r="J3097" s="96" t="s">
        <v>1147</v>
      </c>
      <c r="L3097" s="96" t="s">
        <v>1562</v>
      </c>
      <c r="M3097" s="96" t="s">
        <v>1147</v>
      </c>
      <c r="O3097" s="96" t="s">
        <v>1684</v>
      </c>
      <c r="P3097" s="96" t="s">
        <v>1564</v>
      </c>
      <c r="Q3097" s="96" t="s">
        <v>1675</v>
      </c>
      <c r="R3097" s="96" t="s">
        <v>1615</v>
      </c>
      <c r="S3097" s="96" t="s">
        <v>8842</v>
      </c>
      <c r="T3097" s="96" t="s">
        <v>1568</v>
      </c>
    </row>
    <row r="3098" ht="14.25" customHeight="1">
      <c r="A3098" s="96" t="s">
        <v>8843</v>
      </c>
      <c r="D3098" s="96" t="s">
        <v>1355</v>
      </c>
      <c r="J3098" s="96" t="s">
        <v>1147</v>
      </c>
      <c r="L3098" s="96" t="s">
        <v>41</v>
      </c>
      <c r="M3098" s="96" t="s">
        <v>1147</v>
      </c>
      <c r="O3098" s="96" t="s">
        <v>1684</v>
      </c>
      <c r="P3098" s="96" t="s">
        <v>1564</v>
      </c>
      <c r="Q3098" s="96" t="s">
        <v>1679</v>
      </c>
      <c r="R3098" s="96" t="s">
        <v>1623</v>
      </c>
    </row>
    <row r="3099" ht="14.25" customHeight="1">
      <c r="A3099" s="96" t="s">
        <v>8844</v>
      </c>
      <c r="D3099" s="96" t="s">
        <v>1355</v>
      </c>
      <c r="J3099" s="96" t="s">
        <v>1147</v>
      </c>
      <c r="L3099" s="96" t="s">
        <v>41</v>
      </c>
      <c r="M3099" s="96" t="s">
        <v>1147</v>
      </c>
      <c r="O3099" s="96" t="s">
        <v>8845</v>
      </c>
      <c r="P3099" s="96" t="s">
        <v>1572</v>
      </c>
      <c r="Q3099" s="96" t="s">
        <v>1652</v>
      </c>
      <c r="R3099" s="96" t="s">
        <v>1637</v>
      </c>
    </row>
    <row r="3100" ht="14.25" customHeight="1">
      <c r="A3100" s="96" t="s">
        <v>8846</v>
      </c>
      <c r="B3100" s="96" t="s">
        <v>8847</v>
      </c>
      <c r="C3100" s="96" t="s">
        <v>8848</v>
      </c>
      <c r="D3100" s="96" t="s">
        <v>1350</v>
      </c>
      <c r="E3100" s="96" t="s">
        <v>1561</v>
      </c>
      <c r="F3100" s="96">
        <v>2030.0</v>
      </c>
      <c r="G3100" s="96" t="s">
        <v>1350</v>
      </c>
      <c r="H3100" s="96" t="s">
        <v>1561</v>
      </c>
      <c r="I3100" s="96">
        <v>2045.0</v>
      </c>
      <c r="J3100" s="96" t="s">
        <v>1351</v>
      </c>
      <c r="K3100" s="96">
        <v>2045.0</v>
      </c>
      <c r="L3100" s="96" t="s">
        <v>41</v>
      </c>
      <c r="M3100" s="96" t="s">
        <v>1351</v>
      </c>
      <c r="N3100" s="96" t="s">
        <v>1740</v>
      </c>
      <c r="O3100" s="96" t="s">
        <v>1584</v>
      </c>
      <c r="P3100" s="96" t="s">
        <v>1564</v>
      </c>
      <c r="Q3100" s="96" t="s">
        <v>1754</v>
      </c>
      <c r="R3100" s="96" t="s">
        <v>1637</v>
      </c>
      <c r="S3100" s="96" t="s">
        <v>8849</v>
      </c>
      <c r="T3100" s="96" t="s">
        <v>1568</v>
      </c>
    </row>
    <row r="3101" ht="14.25" customHeight="1">
      <c r="A3101" s="96" t="s">
        <v>8850</v>
      </c>
      <c r="D3101" s="96" t="s">
        <v>1372</v>
      </c>
      <c r="J3101" s="96" t="s">
        <v>1147</v>
      </c>
      <c r="L3101" s="96" t="s">
        <v>41</v>
      </c>
      <c r="M3101" s="96" t="s">
        <v>1147</v>
      </c>
      <c r="O3101" s="96" t="s">
        <v>1791</v>
      </c>
      <c r="P3101" s="96" t="s">
        <v>1609</v>
      </c>
      <c r="Q3101" s="96" t="s">
        <v>1698</v>
      </c>
      <c r="R3101" s="96" t="s">
        <v>2363</v>
      </c>
      <c r="U3101" s="96" t="s">
        <v>1742</v>
      </c>
    </row>
    <row r="3102" ht="14.25" customHeight="1">
      <c r="A3102" s="96" t="s">
        <v>8851</v>
      </c>
      <c r="D3102" s="96" t="s">
        <v>1372</v>
      </c>
      <c r="J3102" s="96" t="s">
        <v>1147</v>
      </c>
      <c r="L3102" s="96" t="s">
        <v>41</v>
      </c>
      <c r="M3102" s="96" t="s">
        <v>1147</v>
      </c>
      <c r="O3102" s="96" t="s">
        <v>1791</v>
      </c>
      <c r="P3102" s="96" t="s">
        <v>1609</v>
      </c>
      <c r="Q3102" s="96" t="s">
        <v>1756</v>
      </c>
      <c r="R3102" s="96" t="s">
        <v>1757</v>
      </c>
    </row>
    <row r="3103" ht="14.25" customHeight="1">
      <c r="A3103" s="96" t="s">
        <v>8852</v>
      </c>
      <c r="D3103" s="96" t="s">
        <v>1350</v>
      </c>
      <c r="E3103" s="96" t="s">
        <v>1561</v>
      </c>
      <c r="F3103" s="96">
        <v>2030.0</v>
      </c>
      <c r="J3103" s="96" t="s">
        <v>1147</v>
      </c>
      <c r="L3103" s="96" t="s">
        <v>1562</v>
      </c>
      <c r="M3103" s="96" t="s">
        <v>1147</v>
      </c>
      <c r="O3103" s="96" t="s">
        <v>1584</v>
      </c>
      <c r="P3103" s="96" t="s">
        <v>1564</v>
      </c>
      <c r="Q3103" s="96" t="s">
        <v>1639</v>
      </c>
      <c r="R3103" s="96" t="s">
        <v>1648</v>
      </c>
      <c r="S3103" s="96" t="s">
        <v>8853</v>
      </c>
      <c r="T3103" s="96" t="s">
        <v>1568</v>
      </c>
    </row>
    <row r="3104" ht="14.25" customHeight="1">
      <c r="A3104" s="96" t="s">
        <v>8854</v>
      </c>
      <c r="C3104" s="96" t="s">
        <v>8855</v>
      </c>
      <c r="D3104" s="96" t="s">
        <v>1350</v>
      </c>
      <c r="E3104" s="96" t="s">
        <v>1561</v>
      </c>
      <c r="F3104" s="96">
        <v>2030.0</v>
      </c>
      <c r="J3104" s="96" t="s">
        <v>1147</v>
      </c>
      <c r="L3104" s="96" t="s">
        <v>41</v>
      </c>
      <c r="M3104" s="96" t="s">
        <v>1147</v>
      </c>
      <c r="O3104" s="96" t="s">
        <v>1684</v>
      </c>
      <c r="P3104" s="96" t="s">
        <v>1564</v>
      </c>
      <c r="Q3104" s="96" t="s">
        <v>1573</v>
      </c>
      <c r="R3104" s="96" t="s">
        <v>1656</v>
      </c>
      <c r="S3104" s="96" t="s">
        <v>8856</v>
      </c>
      <c r="T3104" s="96" t="s">
        <v>1568</v>
      </c>
    </row>
    <row r="3105" ht="14.25" customHeight="1">
      <c r="A3105" s="96" t="s">
        <v>8857</v>
      </c>
      <c r="C3105" s="96" t="s">
        <v>8858</v>
      </c>
      <c r="D3105" s="96" t="s">
        <v>1355</v>
      </c>
      <c r="J3105" s="96" t="s">
        <v>1147</v>
      </c>
      <c r="L3105" s="96" t="s">
        <v>41</v>
      </c>
      <c r="M3105" s="96" t="s">
        <v>1147</v>
      </c>
      <c r="O3105" s="96" t="s">
        <v>1684</v>
      </c>
      <c r="P3105" s="96" t="s">
        <v>1564</v>
      </c>
      <c r="Q3105" s="96" t="s">
        <v>1573</v>
      </c>
      <c r="R3105" s="96" t="s">
        <v>1699</v>
      </c>
    </row>
    <row r="3106" ht="14.25" customHeight="1">
      <c r="A3106" s="96" t="s">
        <v>8859</v>
      </c>
      <c r="D3106" s="96" t="s">
        <v>1350</v>
      </c>
      <c r="E3106" s="96" t="s">
        <v>1561</v>
      </c>
      <c r="F3106" s="96">
        <v>2030.0</v>
      </c>
      <c r="J3106" s="96" t="s">
        <v>1147</v>
      </c>
      <c r="L3106" s="96" t="s">
        <v>1562</v>
      </c>
      <c r="M3106" s="96" t="s">
        <v>1147</v>
      </c>
      <c r="O3106" s="96" t="s">
        <v>1791</v>
      </c>
      <c r="P3106" s="96" t="s">
        <v>1609</v>
      </c>
      <c r="Q3106" s="96" t="s">
        <v>1580</v>
      </c>
      <c r="R3106" s="96" t="s">
        <v>1566</v>
      </c>
      <c r="S3106" s="96" t="s">
        <v>8860</v>
      </c>
      <c r="T3106" s="96" t="s">
        <v>1568</v>
      </c>
    </row>
    <row r="3107" ht="14.25" customHeight="1">
      <c r="A3107" s="96" t="s">
        <v>8861</v>
      </c>
      <c r="D3107" s="96" t="s">
        <v>1355</v>
      </c>
      <c r="J3107" s="96" t="s">
        <v>1147</v>
      </c>
      <c r="L3107" s="96" t="s">
        <v>41</v>
      </c>
      <c r="M3107" s="96" t="s">
        <v>1147</v>
      </c>
      <c r="O3107" s="96" t="s">
        <v>1791</v>
      </c>
      <c r="P3107" s="96" t="s">
        <v>1609</v>
      </c>
      <c r="Q3107" s="96" t="s">
        <v>2188</v>
      </c>
      <c r="R3107" s="96" t="s">
        <v>1591</v>
      </c>
    </row>
    <row r="3108" ht="14.25" customHeight="1">
      <c r="A3108" s="96" t="s">
        <v>8862</v>
      </c>
      <c r="D3108" s="96" t="s">
        <v>1355</v>
      </c>
      <c r="J3108" s="96" t="s">
        <v>1351</v>
      </c>
      <c r="L3108" s="96" t="s">
        <v>41</v>
      </c>
      <c r="M3108" s="96" t="s">
        <v>1351</v>
      </c>
      <c r="N3108" s="96" t="s">
        <v>1589</v>
      </c>
      <c r="O3108" s="96" t="s">
        <v>1791</v>
      </c>
      <c r="P3108" s="96" t="s">
        <v>1609</v>
      </c>
      <c r="Q3108" s="96" t="s">
        <v>1585</v>
      </c>
      <c r="R3108" s="96" t="s">
        <v>1589</v>
      </c>
    </row>
    <row r="3109" ht="14.25" customHeight="1">
      <c r="A3109" s="96" t="s">
        <v>8863</v>
      </c>
      <c r="D3109" s="96" t="s">
        <v>1350</v>
      </c>
      <c r="E3109" s="96" t="s">
        <v>1561</v>
      </c>
      <c r="F3109" s="96">
        <v>2029.0</v>
      </c>
      <c r="J3109" s="96" t="s">
        <v>1147</v>
      </c>
      <c r="L3109" s="96" t="s">
        <v>41</v>
      </c>
      <c r="M3109" s="96" t="s">
        <v>1147</v>
      </c>
      <c r="O3109" s="96" t="s">
        <v>1791</v>
      </c>
      <c r="P3109" s="96" t="s">
        <v>1609</v>
      </c>
      <c r="Q3109" s="96" t="s">
        <v>1756</v>
      </c>
      <c r="R3109" s="96" t="s">
        <v>1863</v>
      </c>
      <c r="S3109" s="96" t="s">
        <v>8864</v>
      </c>
      <c r="T3109" s="96" t="s">
        <v>1568</v>
      </c>
    </row>
    <row r="3110" ht="14.25" customHeight="1">
      <c r="A3110" s="96" t="s">
        <v>8865</v>
      </c>
      <c r="D3110" s="96" t="s">
        <v>1355</v>
      </c>
      <c r="J3110" s="96" t="s">
        <v>1147</v>
      </c>
      <c r="L3110" s="96" t="s">
        <v>41</v>
      </c>
      <c r="M3110" s="96" t="s">
        <v>1147</v>
      </c>
      <c r="O3110" s="96" t="s">
        <v>1791</v>
      </c>
      <c r="P3110" s="96" t="s">
        <v>1609</v>
      </c>
      <c r="Q3110" s="96" t="s">
        <v>1580</v>
      </c>
      <c r="R3110" s="96" t="s">
        <v>1637</v>
      </c>
    </row>
    <row r="3111" ht="14.25" customHeight="1">
      <c r="A3111" s="96" t="s">
        <v>8866</v>
      </c>
      <c r="D3111" s="96" t="s">
        <v>1350</v>
      </c>
      <c r="E3111" s="96" t="s">
        <v>1561</v>
      </c>
      <c r="F3111" s="96">
        <v>2030.0</v>
      </c>
      <c r="J3111" s="96" t="s">
        <v>1147</v>
      </c>
      <c r="L3111" s="96" t="s">
        <v>1562</v>
      </c>
      <c r="M3111" s="96" t="s">
        <v>1147</v>
      </c>
      <c r="O3111" s="96" t="s">
        <v>1791</v>
      </c>
      <c r="P3111" s="96" t="s">
        <v>1609</v>
      </c>
      <c r="Q3111" s="96" t="s">
        <v>1897</v>
      </c>
      <c r="R3111" s="96" t="s">
        <v>1581</v>
      </c>
      <c r="S3111" s="96" t="s">
        <v>8867</v>
      </c>
      <c r="T3111" s="96" t="s">
        <v>1568</v>
      </c>
    </row>
    <row r="3112" ht="14.25" customHeight="1">
      <c r="A3112" s="96" t="s">
        <v>8868</v>
      </c>
      <c r="D3112" s="96" t="s">
        <v>1350</v>
      </c>
      <c r="E3112" s="96" t="s">
        <v>1561</v>
      </c>
      <c r="F3112" s="96">
        <v>2030.0</v>
      </c>
      <c r="J3112" s="96" t="s">
        <v>1147</v>
      </c>
      <c r="L3112" s="96" t="s">
        <v>1562</v>
      </c>
      <c r="M3112" s="96" t="s">
        <v>1147</v>
      </c>
      <c r="O3112" s="96" t="s">
        <v>1791</v>
      </c>
      <c r="P3112" s="96" t="s">
        <v>1609</v>
      </c>
      <c r="Q3112" s="96" t="s">
        <v>1886</v>
      </c>
      <c r="R3112" s="96" t="s">
        <v>1591</v>
      </c>
      <c r="S3112" s="96" t="s">
        <v>8869</v>
      </c>
      <c r="T3112" s="96" t="s">
        <v>1568</v>
      </c>
    </row>
    <row r="3113" ht="14.25" customHeight="1">
      <c r="A3113" s="96" t="s">
        <v>8870</v>
      </c>
      <c r="D3113" s="96" t="s">
        <v>1350</v>
      </c>
      <c r="E3113" s="96" t="s">
        <v>1561</v>
      </c>
      <c r="F3113" s="96">
        <v>2030.0</v>
      </c>
      <c r="J3113" s="96" t="s">
        <v>1147</v>
      </c>
      <c r="L3113" s="96" t="s">
        <v>1562</v>
      </c>
      <c r="M3113" s="96" t="s">
        <v>1147</v>
      </c>
      <c r="O3113" s="96" t="s">
        <v>1791</v>
      </c>
      <c r="P3113" s="96" t="s">
        <v>1609</v>
      </c>
      <c r="Q3113" s="96" t="s">
        <v>1573</v>
      </c>
      <c r="R3113" s="96" t="s">
        <v>1581</v>
      </c>
      <c r="S3113" s="96" t="s">
        <v>8871</v>
      </c>
      <c r="T3113" s="96" t="s">
        <v>1568</v>
      </c>
    </row>
    <row r="3114" ht="14.25" customHeight="1">
      <c r="A3114" s="96" t="s">
        <v>8872</v>
      </c>
      <c r="D3114" s="96" t="s">
        <v>1355</v>
      </c>
      <c r="J3114" s="96" t="s">
        <v>1147</v>
      </c>
      <c r="L3114" s="96" t="s">
        <v>41</v>
      </c>
      <c r="M3114" s="96" t="s">
        <v>1147</v>
      </c>
      <c r="O3114" s="96" t="s">
        <v>1578</v>
      </c>
      <c r="P3114" s="96" t="s">
        <v>1579</v>
      </c>
      <c r="Q3114" s="96" t="s">
        <v>1754</v>
      </c>
      <c r="R3114" s="96" t="s">
        <v>1637</v>
      </c>
    </row>
    <row r="3115" ht="14.25" customHeight="1">
      <c r="A3115" s="96" t="s">
        <v>8873</v>
      </c>
      <c r="D3115" s="96" t="s">
        <v>1355</v>
      </c>
      <c r="J3115" s="96" t="s">
        <v>1147</v>
      </c>
      <c r="L3115" s="96" t="s">
        <v>1629</v>
      </c>
      <c r="M3115" s="96" t="s">
        <v>1147</v>
      </c>
      <c r="O3115" s="96" t="s">
        <v>3088</v>
      </c>
      <c r="P3115" s="96" t="s">
        <v>1609</v>
      </c>
      <c r="Q3115" s="96" t="s">
        <v>1630</v>
      </c>
      <c r="R3115" s="96" t="s">
        <v>1637</v>
      </c>
    </row>
    <row r="3116" ht="14.25" customHeight="1">
      <c r="A3116" s="96" t="s">
        <v>8874</v>
      </c>
      <c r="C3116" s="96" t="s">
        <v>8875</v>
      </c>
      <c r="D3116" s="96" t="s">
        <v>1350</v>
      </c>
      <c r="E3116" s="96" t="s">
        <v>1561</v>
      </c>
      <c r="F3116" s="96" t="s">
        <v>1628</v>
      </c>
      <c r="J3116" s="96" t="s">
        <v>1147</v>
      </c>
      <c r="L3116" s="96" t="s">
        <v>41</v>
      </c>
      <c r="M3116" s="96" t="s">
        <v>1351</v>
      </c>
      <c r="N3116" s="96" t="s">
        <v>1619</v>
      </c>
      <c r="O3116" s="96" t="s">
        <v>1584</v>
      </c>
      <c r="P3116" s="96" t="s">
        <v>1564</v>
      </c>
      <c r="Q3116" s="96" t="s">
        <v>1565</v>
      </c>
      <c r="R3116" s="96" t="s">
        <v>1644</v>
      </c>
      <c r="S3116" s="96" t="s">
        <v>8876</v>
      </c>
      <c r="T3116" s="96" t="s">
        <v>1568</v>
      </c>
    </row>
    <row r="3117" ht="14.25" customHeight="1">
      <c r="A3117" s="96" t="s">
        <v>8877</v>
      </c>
      <c r="D3117" s="96" t="s">
        <v>1355</v>
      </c>
      <c r="J3117" s="96" t="s">
        <v>1147</v>
      </c>
      <c r="L3117" s="96" t="s">
        <v>41</v>
      </c>
      <c r="M3117" s="96" t="s">
        <v>1147</v>
      </c>
      <c r="O3117" s="96" t="s">
        <v>1791</v>
      </c>
      <c r="P3117" s="96" t="s">
        <v>1609</v>
      </c>
      <c r="Q3117" s="96" t="s">
        <v>2223</v>
      </c>
      <c r="R3117" s="96" t="s">
        <v>1605</v>
      </c>
    </row>
    <row r="3118" ht="14.25" customHeight="1">
      <c r="A3118" s="96" t="s">
        <v>8878</v>
      </c>
      <c r="D3118" s="96" t="s">
        <v>1350</v>
      </c>
      <c r="E3118" s="96" t="s">
        <v>1561</v>
      </c>
      <c r="F3118" s="96">
        <v>2030.0</v>
      </c>
      <c r="J3118" s="96" t="s">
        <v>1147</v>
      </c>
      <c r="L3118" s="96" t="s">
        <v>1562</v>
      </c>
      <c r="M3118" s="96" t="s">
        <v>1147</v>
      </c>
      <c r="O3118" s="96" t="s">
        <v>2792</v>
      </c>
      <c r="P3118" s="96" t="s">
        <v>1609</v>
      </c>
      <c r="Q3118" s="96" t="s">
        <v>1585</v>
      </c>
      <c r="R3118" s="96" t="s">
        <v>1656</v>
      </c>
      <c r="S3118" s="96" t="s">
        <v>8879</v>
      </c>
      <c r="T3118" s="96" t="s">
        <v>1568</v>
      </c>
    </row>
    <row r="3119" ht="14.25" customHeight="1">
      <c r="A3119" s="96" t="s">
        <v>8880</v>
      </c>
      <c r="D3119" s="96" t="s">
        <v>1372</v>
      </c>
      <c r="J3119" s="96" t="s">
        <v>1351</v>
      </c>
      <c r="L3119" s="96" t="s">
        <v>41</v>
      </c>
      <c r="M3119" s="96" t="s">
        <v>1351</v>
      </c>
      <c r="N3119" s="96" t="s">
        <v>1971</v>
      </c>
      <c r="O3119" s="96" t="s">
        <v>1578</v>
      </c>
      <c r="P3119" s="96" t="s">
        <v>1579</v>
      </c>
      <c r="Q3119" s="96" t="s">
        <v>1590</v>
      </c>
      <c r="R3119" s="96" t="s">
        <v>1971</v>
      </c>
    </row>
    <row r="3120" ht="14.25" customHeight="1">
      <c r="A3120" s="96" t="s">
        <v>8881</v>
      </c>
      <c r="D3120" s="96" t="s">
        <v>1350</v>
      </c>
      <c r="E3120" s="96" t="s">
        <v>1561</v>
      </c>
      <c r="F3120" s="96">
        <v>2030.0</v>
      </c>
      <c r="J3120" s="96" t="s">
        <v>1147</v>
      </c>
      <c r="L3120" s="96" t="s">
        <v>1562</v>
      </c>
      <c r="M3120" s="96" t="s">
        <v>1147</v>
      </c>
      <c r="O3120" s="96" t="s">
        <v>1563</v>
      </c>
      <c r="P3120" s="96" t="s">
        <v>1564</v>
      </c>
      <c r="Q3120" s="96" t="s">
        <v>1593</v>
      </c>
      <c r="R3120" s="96" t="s">
        <v>1841</v>
      </c>
      <c r="S3120" s="96" t="s">
        <v>8882</v>
      </c>
      <c r="T3120" s="96" t="s">
        <v>1568</v>
      </c>
    </row>
    <row r="3121" ht="14.25" customHeight="1">
      <c r="A3121" s="96" t="s">
        <v>8883</v>
      </c>
      <c r="B3121" s="96" t="s">
        <v>8884</v>
      </c>
      <c r="C3121" s="96" t="s">
        <v>8885</v>
      </c>
      <c r="D3121" s="96" t="s">
        <v>1350</v>
      </c>
      <c r="E3121" s="96" t="s">
        <v>1570</v>
      </c>
      <c r="F3121" s="96">
        <v>2032.0</v>
      </c>
      <c r="J3121" s="96" t="s">
        <v>1147</v>
      </c>
      <c r="L3121" s="96" t="s">
        <v>41</v>
      </c>
      <c r="M3121" s="96" t="s">
        <v>1147</v>
      </c>
      <c r="N3121" s="96" t="s">
        <v>1757</v>
      </c>
      <c r="O3121" s="96" t="s">
        <v>1703</v>
      </c>
      <c r="P3121" s="96" t="s">
        <v>1564</v>
      </c>
      <c r="Q3121" s="96" t="s">
        <v>1754</v>
      </c>
      <c r="R3121" s="96" t="s">
        <v>1712</v>
      </c>
      <c r="S3121" s="96" t="s">
        <v>8886</v>
      </c>
      <c r="T3121" s="96" t="s">
        <v>1576</v>
      </c>
    </row>
    <row r="3122" ht="14.25" customHeight="1">
      <c r="A3122" s="96" t="s">
        <v>8887</v>
      </c>
      <c r="C3122" s="96" t="s">
        <v>8888</v>
      </c>
      <c r="D3122" s="96" t="s">
        <v>1350</v>
      </c>
      <c r="E3122" s="96" t="s">
        <v>1561</v>
      </c>
      <c r="F3122" s="96" t="s">
        <v>1663</v>
      </c>
      <c r="J3122" s="96" t="s">
        <v>1147</v>
      </c>
      <c r="L3122" s="96" t="s">
        <v>41</v>
      </c>
      <c r="M3122" s="96" t="s">
        <v>1147</v>
      </c>
      <c r="O3122" s="96" t="s">
        <v>1703</v>
      </c>
      <c r="P3122" s="96" t="s">
        <v>1564</v>
      </c>
      <c r="Q3122" s="96" t="s">
        <v>1593</v>
      </c>
      <c r="R3122" s="96" t="s">
        <v>1621</v>
      </c>
      <c r="S3122" s="96" t="s">
        <v>8889</v>
      </c>
      <c r="T3122" s="96" t="s">
        <v>1568</v>
      </c>
    </row>
    <row r="3123" ht="14.25" customHeight="1">
      <c r="A3123" s="96" t="s">
        <v>8890</v>
      </c>
      <c r="B3123" s="96" t="s">
        <v>8891</v>
      </c>
      <c r="C3123" s="96" t="s">
        <v>8892</v>
      </c>
      <c r="D3123" s="96" t="s">
        <v>1350</v>
      </c>
      <c r="E3123" s="96" t="s">
        <v>1561</v>
      </c>
      <c r="F3123" s="96">
        <v>2030.0</v>
      </c>
      <c r="J3123" s="96" t="s">
        <v>1147</v>
      </c>
      <c r="L3123" s="96" t="s">
        <v>41</v>
      </c>
      <c r="M3123" s="96" t="s">
        <v>1351</v>
      </c>
      <c r="N3123" s="96" t="s">
        <v>2363</v>
      </c>
      <c r="O3123" s="96" t="s">
        <v>1578</v>
      </c>
      <c r="P3123" s="96" t="s">
        <v>1579</v>
      </c>
      <c r="Q3123" s="96" t="s">
        <v>1675</v>
      </c>
      <c r="R3123" s="96" t="s">
        <v>3066</v>
      </c>
      <c r="S3123" s="96" t="s">
        <v>8893</v>
      </c>
      <c r="T3123" s="96" t="s">
        <v>1568</v>
      </c>
    </row>
    <row r="3124" ht="14.25" customHeight="1">
      <c r="A3124" s="96" t="s">
        <v>8894</v>
      </c>
      <c r="D3124" s="96" t="s">
        <v>1350</v>
      </c>
      <c r="E3124" s="96" t="s">
        <v>1561</v>
      </c>
      <c r="F3124" s="96">
        <v>2030.0</v>
      </c>
      <c r="J3124" s="96" t="s">
        <v>1147</v>
      </c>
      <c r="L3124" s="96" t="s">
        <v>1562</v>
      </c>
      <c r="M3124" s="96" t="s">
        <v>1147</v>
      </c>
      <c r="O3124" s="96" t="s">
        <v>1713</v>
      </c>
      <c r="P3124" s="96" t="s">
        <v>1564</v>
      </c>
      <c r="Q3124" s="96" t="s">
        <v>1585</v>
      </c>
      <c r="R3124" s="96" t="s">
        <v>2023</v>
      </c>
      <c r="S3124" s="96" t="s">
        <v>8895</v>
      </c>
      <c r="T3124" s="96" t="s">
        <v>1568</v>
      </c>
    </row>
    <row r="3125" ht="14.25" customHeight="1">
      <c r="A3125" s="96" t="s">
        <v>8896</v>
      </c>
      <c r="B3125" s="96" t="s">
        <v>8897</v>
      </c>
      <c r="D3125" s="96" t="s">
        <v>1355</v>
      </c>
      <c r="J3125" s="96" t="s">
        <v>1351</v>
      </c>
      <c r="L3125" s="96" t="s">
        <v>41</v>
      </c>
      <c r="M3125" s="96" t="s">
        <v>1351</v>
      </c>
      <c r="N3125" s="96" t="s">
        <v>1589</v>
      </c>
      <c r="O3125" s="96" t="s">
        <v>1578</v>
      </c>
      <c r="P3125" s="96" t="s">
        <v>1579</v>
      </c>
      <c r="Q3125" s="96" t="s">
        <v>1610</v>
      </c>
      <c r="R3125" s="96" t="s">
        <v>1591</v>
      </c>
    </row>
    <row r="3126" ht="14.25" customHeight="1">
      <c r="A3126" s="96" t="s">
        <v>8898</v>
      </c>
      <c r="D3126" s="96" t="s">
        <v>1355</v>
      </c>
      <c r="J3126" s="96" t="s">
        <v>1147</v>
      </c>
      <c r="L3126" s="96" t="s">
        <v>41</v>
      </c>
      <c r="M3126" s="96" t="s">
        <v>1147</v>
      </c>
      <c r="O3126" s="96" t="s">
        <v>1791</v>
      </c>
      <c r="P3126" s="96" t="s">
        <v>1609</v>
      </c>
      <c r="Q3126" s="96" t="s">
        <v>1756</v>
      </c>
      <c r="R3126" s="96" t="s">
        <v>1699</v>
      </c>
    </row>
    <row r="3127" ht="14.25" customHeight="1">
      <c r="A3127" s="96" t="s">
        <v>8899</v>
      </c>
      <c r="B3127" s="96" t="s">
        <v>8900</v>
      </c>
      <c r="C3127" s="96" t="s">
        <v>8901</v>
      </c>
      <c r="D3127" s="96" t="s">
        <v>1372</v>
      </c>
      <c r="J3127" s="96" t="s">
        <v>1147</v>
      </c>
      <c r="L3127" s="96" t="s">
        <v>41</v>
      </c>
      <c r="M3127" s="96" t="s">
        <v>1147</v>
      </c>
      <c r="O3127" s="96" t="s">
        <v>1614</v>
      </c>
      <c r="P3127" s="96" t="s">
        <v>1609</v>
      </c>
      <c r="Q3127" s="96" t="s">
        <v>1636</v>
      </c>
      <c r="R3127" s="96" t="s">
        <v>3311</v>
      </c>
      <c r="U3127" s="96" t="s">
        <v>1742</v>
      </c>
    </row>
    <row r="3128" ht="14.25" customHeight="1">
      <c r="A3128" s="96" t="s">
        <v>8902</v>
      </c>
      <c r="D3128" s="96" t="s">
        <v>1350</v>
      </c>
      <c r="E3128" s="96" t="s">
        <v>1561</v>
      </c>
      <c r="F3128" s="96">
        <v>2030.0</v>
      </c>
      <c r="J3128" s="96" t="s">
        <v>1147</v>
      </c>
      <c r="L3128" s="96" t="s">
        <v>1562</v>
      </c>
      <c r="M3128" s="96" t="s">
        <v>1147</v>
      </c>
      <c r="O3128" s="96" t="s">
        <v>1614</v>
      </c>
      <c r="P3128" s="96" t="s">
        <v>1609</v>
      </c>
      <c r="Q3128" s="96" t="s">
        <v>1639</v>
      </c>
      <c r="R3128" s="96" t="s">
        <v>1656</v>
      </c>
      <c r="S3128" s="96" t="s">
        <v>8903</v>
      </c>
      <c r="T3128" s="96" t="s">
        <v>1568</v>
      </c>
    </row>
    <row r="3129" ht="14.25" customHeight="1">
      <c r="A3129" s="96" t="s">
        <v>8904</v>
      </c>
      <c r="D3129" s="96" t="s">
        <v>1372</v>
      </c>
      <c r="J3129" s="96" t="s">
        <v>1351</v>
      </c>
      <c r="L3129" s="96" t="s">
        <v>41</v>
      </c>
      <c r="M3129" s="96" t="s">
        <v>1351</v>
      </c>
      <c r="N3129" s="96" t="s">
        <v>1621</v>
      </c>
      <c r="O3129" s="96" t="s">
        <v>2314</v>
      </c>
      <c r="P3129" s="96" t="s">
        <v>1609</v>
      </c>
      <c r="Q3129" s="96" t="s">
        <v>8905</v>
      </c>
      <c r="R3129" s="96" t="s">
        <v>1621</v>
      </c>
    </row>
    <row r="3130" ht="14.25" customHeight="1">
      <c r="A3130" s="96" t="s">
        <v>8906</v>
      </c>
      <c r="D3130" s="96" t="s">
        <v>1350</v>
      </c>
      <c r="E3130" s="96" t="s">
        <v>1561</v>
      </c>
      <c r="F3130" s="96">
        <v>2030.0</v>
      </c>
      <c r="J3130" s="96" t="s">
        <v>1147</v>
      </c>
      <c r="L3130" s="96" t="s">
        <v>1562</v>
      </c>
      <c r="M3130" s="96" t="s">
        <v>1147</v>
      </c>
      <c r="O3130" s="96" t="s">
        <v>1812</v>
      </c>
      <c r="P3130" s="96" t="s">
        <v>1609</v>
      </c>
      <c r="Q3130" s="96" t="s">
        <v>1639</v>
      </c>
      <c r="R3130" s="96" t="s">
        <v>1841</v>
      </c>
      <c r="S3130" s="96" t="s">
        <v>8907</v>
      </c>
      <c r="T3130" s="96" t="s">
        <v>1568</v>
      </c>
    </row>
    <row r="3131" ht="14.25" customHeight="1">
      <c r="A3131" s="96" t="s">
        <v>8908</v>
      </c>
      <c r="D3131" s="96" t="s">
        <v>1350</v>
      </c>
      <c r="E3131" s="96" t="s">
        <v>1561</v>
      </c>
      <c r="F3131" s="96">
        <v>2030.0</v>
      </c>
      <c r="G3131" s="96" t="s">
        <v>1350</v>
      </c>
      <c r="H3131" s="96" t="s">
        <v>1561</v>
      </c>
      <c r="I3131" s="96">
        <v>2050.0</v>
      </c>
      <c r="J3131" s="96" t="s">
        <v>1351</v>
      </c>
      <c r="K3131" s="96">
        <v>2050.0</v>
      </c>
      <c r="L3131" s="96" t="s">
        <v>1562</v>
      </c>
      <c r="M3131" s="96" t="s">
        <v>1147</v>
      </c>
      <c r="O3131" s="96" t="s">
        <v>1845</v>
      </c>
      <c r="P3131" s="96" t="s">
        <v>1564</v>
      </c>
      <c r="Q3131" s="96" t="s">
        <v>1573</v>
      </c>
      <c r="R3131" s="96" t="s">
        <v>1648</v>
      </c>
      <c r="S3131" s="96" t="s">
        <v>8909</v>
      </c>
      <c r="T3131" s="96" t="s">
        <v>1568</v>
      </c>
    </row>
    <row r="3132" ht="14.25" customHeight="1">
      <c r="A3132" s="96" t="s">
        <v>8910</v>
      </c>
      <c r="C3132" s="96" t="s">
        <v>8911</v>
      </c>
      <c r="D3132" s="96" t="s">
        <v>1355</v>
      </c>
      <c r="J3132" s="96" t="s">
        <v>1351</v>
      </c>
      <c r="L3132" s="96" t="s">
        <v>41</v>
      </c>
      <c r="M3132" s="96" t="s">
        <v>1147</v>
      </c>
      <c r="O3132" s="96" t="s">
        <v>1741</v>
      </c>
      <c r="P3132" s="96" t="s">
        <v>1564</v>
      </c>
      <c r="Q3132" s="96" t="s">
        <v>1756</v>
      </c>
      <c r="R3132" s="96" t="s">
        <v>1637</v>
      </c>
    </row>
    <row r="3133" ht="14.25" customHeight="1">
      <c r="A3133" s="96" t="s">
        <v>8912</v>
      </c>
      <c r="D3133" s="96" t="s">
        <v>1350</v>
      </c>
      <c r="E3133" s="96" t="s">
        <v>1561</v>
      </c>
      <c r="F3133" s="96">
        <v>2030.0</v>
      </c>
      <c r="J3133" s="96" t="s">
        <v>1147</v>
      </c>
      <c r="L3133" s="96" t="s">
        <v>1562</v>
      </c>
      <c r="M3133" s="96" t="s">
        <v>1147</v>
      </c>
      <c r="O3133" s="96" t="s">
        <v>1845</v>
      </c>
      <c r="P3133" s="96" t="s">
        <v>1564</v>
      </c>
      <c r="Q3133" s="96" t="s">
        <v>2015</v>
      </c>
      <c r="R3133" s="96" t="s">
        <v>1566</v>
      </c>
      <c r="S3133" s="96" t="s">
        <v>8913</v>
      </c>
      <c r="T3133" s="96" t="s">
        <v>1568</v>
      </c>
    </row>
    <row r="3134" ht="14.25" customHeight="1">
      <c r="A3134" s="96" t="s">
        <v>8914</v>
      </c>
      <c r="D3134" s="96" t="s">
        <v>1350</v>
      </c>
      <c r="E3134" s="96" t="s">
        <v>1561</v>
      </c>
      <c r="F3134" s="96">
        <v>2030.0</v>
      </c>
      <c r="J3134" s="96" t="s">
        <v>1147</v>
      </c>
      <c r="L3134" s="96" t="s">
        <v>1562</v>
      </c>
      <c r="M3134" s="96" t="s">
        <v>1147</v>
      </c>
      <c r="O3134" s="96" t="s">
        <v>1797</v>
      </c>
      <c r="P3134" s="96" t="s">
        <v>1564</v>
      </c>
      <c r="Q3134" s="96" t="s">
        <v>1590</v>
      </c>
      <c r="R3134" s="96" t="s">
        <v>1589</v>
      </c>
      <c r="S3134" s="96" t="s">
        <v>8915</v>
      </c>
      <c r="T3134" s="96" t="s">
        <v>1568</v>
      </c>
    </row>
    <row r="3135" ht="14.25" customHeight="1">
      <c r="A3135" s="96" t="s">
        <v>8916</v>
      </c>
      <c r="D3135" s="96" t="s">
        <v>1350</v>
      </c>
      <c r="E3135" s="96" t="s">
        <v>1561</v>
      </c>
      <c r="F3135" s="96">
        <v>2030.0</v>
      </c>
      <c r="J3135" s="96" t="s">
        <v>1147</v>
      </c>
      <c r="L3135" s="96" t="s">
        <v>1562</v>
      </c>
      <c r="M3135" s="96" t="s">
        <v>1147</v>
      </c>
      <c r="O3135" s="96" t="s">
        <v>1717</v>
      </c>
      <c r="P3135" s="96" t="s">
        <v>1609</v>
      </c>
      <c r="Q3135" s="96" t="s">
        <v>1735</v>
      </c>
      <c r="R3135" s="96" t="s">
        <v>1805</v>
      </c>
      <c r="S3135" s="96" t="s">
        <v>8917</v>
      </c>
      <c r="T3135" s="96" t="s">
        <v>1568</v>
      </c>
    </row>
    <row r="3136" ht="14.25" customHeight="1">
      <c r="A3136" s="96" t="s">
        <v>8918</v>
      </c>
      <c r="D3136" s="96" t="s">
        <v>1350</v>
      </c>
      <c r="E3136" s="96" t="s">
        <v>1561</v>
      </c>
      <c r="F3136" s="96">
        <v>2030.0</v>
      </c>
      <c r="J3136" s="96" t="s">
        <v>1147</v>
      </c>
      <c r="L3136" s="96" t="s">
        <v>1562</v>
      </c>
      <c r="M3136" s="96" t="s">
        <v>1147</v>
      </c>
      <c r="O3136" s="96" t="s">
        <v>1684</v>
      </c>
      <c r="P3136" s="96" t="s">
        <v>1564</v>
      </c>
      <c r="Q3136" s="96" t="s">
        <v>1675</v>
      </c>
      <c r="R3136" s="96" t="s">
        <v>1623</v>
      </c>
      <c r="S3136" s="96" t="s">
        <v>8919</v>
      </c>
      <c r="T3136" s="96" t="s">
        <v>1568</v>
      </c>
    </row>
    <row r="3137" ht="14.25" customHeight="1">
      <c r="A3137" s="96" t="s">
        <v>8920</v>
      </c>
      <c r="C3137" s="96" t="s">
        <v>8921</v>
      </c>
      <c r="D3137" s="96" t="s">
        <v>1350</v>
      </c>
      <c r="E3137" s="96" t="s">
        <v>1561</v>
      </c>
      <c r="F3137" s="96" t="s">
        <v>1628</v>
      </c>
      <c r="J3137" s="96" t="s">
        <v>1351</v>
      </c>
      <c r="L3137" s="96" t="s">
        <v>41</v>
      </c>
      <c r="M3137" s="96" t="s">
        <v>1351</v>
      </c>
      <c r="O3137" s="96" t="s">
        <v>1584</v>
      </c>
      <c r="P3137" s="96" t="s">
        <v>1564</v>
      </c>
      <c r="Q3137" s="96" t="s">
        <v>1675</v>
      </c>
      <c r="R3137" s="96" t="s">
        <v>1673</v>
      </c>
      <c r="S3137" s="96" t="s">
        <v>8922</v>
      </c>
      <c r="T3137" s="96" t="s">
        <v>1568</v>
      </c>
    </row>
    <row r="3138" ht="14.25" customHeight="1">
      <c r="A3138" s="96" t="s">
        <v>8923</v>
      </c>
      <c r="D3138" s="96" t="s">
        <v>1350</v>
      </c>
      <c r="E3138" s="96" t="s">
        <v>1561</v>
      </c>
      <c r="F3138" s="96">
        <v>2030.0</v>
      </c>
      <c r="J3138" s="96" t="s">
        <v>1147</v>
      </c>
      <c r="L3138" s="96" t="s">
        <v>1562</v>
      </c>
      <c r="M3138" s="96" t="s">
        <v>1147</v>
      </c>
      <c r="O3138" s="96" t="s">
        <v>1717</v>
      </c>
      <c r="P3138" s="96" t="s">
        <v>1609</v>
      </c>
      <c r="Q3138" s="96" t="s">
        <v>1756</v>
      </c>
      <c r="R3138" s="96" t="s">
        <v>1637</v>
      </c>
      <c r="S3138" s="96" t="s">
        <v>8924</v>
      </c>
      <c r="T3138" s="96" t="s">
        <v>1568</v>
      </c>
    </row>
    <row r="3139" ht="14.25" customHeight="1">
      <c r="A3139" s="96" t="s">
        <v>1402</v>
      </c>
      <c r="B3139" s="96" t="s">
        <v>8925</v>
      </c>
      <c r="C3139" s="96" t="s">
        <v>8926</v>
      </c>
      <c r="D3139" s="96" t="s">
        <v>1350</v>
      </c>
      <c r="E3139" s="96" t="s">
        <v>1561</v>
      </c>
      <c r="F3139" s="96" t="s">
        <v>1628</v>
      </c>
      <c r="G3139" s="96" t="s">
        <v>1350</v>
      </c>
      <c r="H3139" s="96" t="s">
        <v>1561</v>
      </c>
      <c r="I3139" s="96" t="s">
        <v>1403</v>
      </c>
      <c r="J3139" s="96" t="s">
        <v>1351</v>
      </c>
      <c r="K3139" s="96" t="s">
        <v>1403</v>
      </c>
      <c r="L3139" s="96" t="s">
        <v>41</v>
      </c>
      <c r="M3139" s="96" t="s">
        <v>1351</v>
      </c>
      <c r="N3139" s="96" t="s">
        <v>2030</v>
      </c>
      <c r="O3139" s="96" t="s">
        <v>1741</v>
      </c>
      <c r="P3139" s="96" t="s">
        <v>1564</v>
      </c>
      <c r="Q3139" s="96" t="s">
        <v>1675</v>
      </c>
      <c r="R3139" s="96" t="s">
        <v>1805</v>
      </c>
      <c r="S3139" s="96" t="s">
        <v>1404</v>
      </c>
      <c r="T3139" s="96" t="s">
        <v>1771</v>
      </c>
    </row>
    <row r="3140" ht="14.25" customHeight="1">
      <c r="A3140" s="96" t="s">
        <v>8927</v>
      </c>
      <c r="B3140" s="96" t="s">
        <v>8928</v>
      </c>
      <c r="C3140" s="96" t="s">
        <v>8929</v>
      </c>
      <c r="D3140" s="96" t="s">
        <v>1355</v>
      </c>
      <c r="J3140" s="96" t="s">
        <v>1351</v>
      </c>
      <c r="L3140" s="96" t="s">
        <v>41</v>
      </c>
      <c r="M3140" s="96" t="s">
        <v>1351</v>
      </c>
      <c r="N3140" s="96" t="s">
        <v>1841</v>
      </c>
      <c r="O3140" s="96" t="s">
        <v>1845</v>
      </c>
      <c r="P3140" s="96" t="s">
        <v>1564</v>
      </c>
      <c r="Q3140" s="96" t="s">
        <v>1636</v>
      </c>
      <c r="R3140" s="96" t="s">
        <v>1841</v>
      </c>
    </row>
    <row r="3141" ht="14.25" customHeight="1">
      <c r="A3141" s="96" t="s">
        <v>8930</v>
      </c>
      <c r="D3141" s="96" t="s">
        <v>1355</v>
      </c>
      <c r="J3141" s="96" t="s">
        <v>1351</v>
      </c>
      <c r="L3141" s="96" t="s">
        <v>41</v>
      </c>
      <c r="M3141" s="96" t="s">
        <v>1351</v>
      </c>
      <c r="N3141" s="96" t="s">
        <v>1591</v>
      </c>
      <c r="O3141" s="96" t="s">
        <v>1845</v>
      </c>
      <c r="P3141" s="96" t="s">
        <v>1564</v>
      </c>
      <c r="Q3141" s="96" t="s">
        <v>1804</v>
      </c>
      <c r="R3141" s="96" t="s">
        <v>1591</v>
      </c>
    </row>
    <row r="3142" ht="14.25" customHeight="1">
      <c r="A3142" s="96" t="s">
        <v>8931</v>
      </c>
      <c r="C3142" s="96" t="s">
        <v>8932</v>
      </c>
      <c r="D3142" s="96" t="s">
        <v>1350</v>
      </c>
      <c r="E3142" s="96" t="s">
        <v>1561</v>
      </c>
      <c r="F3142" s="96">
        <v>2030.0</v>
      </c>
      <c r="J3142" s="96" t="s">
        <v>1147</v>
      </c>
      <c r="L3142" s="96" t="s">
        <v>1562</v>
      </c>
      <c r="M3142" s="96" t="s">
        <v>1351</v>
      </c>
      <c r="N3142" s="96" t="s">
        <v>1621</v>
      </c>
      <c r="O3142" s="96" t="s">
        <v>1845</v>
      </c>
      <c r="P3142" s="96" t="s">
        <v>1564</v>
      </c>
      <c r="Q3142" s="96" t="s">
        <v>1580</v>
      </c>
      <c r="R3142" s="96" t="s">
        <v>1619</v>
      </c>
      <c r="S3142" s="96" t="s">
        <v>8933</v>
      </c>
      <c r="T3142" s="96" t="s">
        <v>1568</v>
      </c>
    </row>
    <row r="3143" ht="14.25" customHeight="1">
      <c r="A3143" s="96" t="s">
        <v>8934</v>
      </c>
      <c r="B3143" s="96" t="s">
        <v>8935</v>
      </c>
      <c r="C3143" s="96" t="s">
        <v>8936</v>
      </c>
      <c r="D3143" s="96" t="s">
        <v>1350</v>
      </c>
      <c r="E3143" s="96" t="s">
        <v>1561</v>
      </c>
      <c r="F3143" s="96">
        <v>2030.0</v>
      </c>
      <c r="J3143" s="96" t="s">
        <v>1147</v>
      </c>
      <c r="L3143" s="96" t="s">
        <v>41</v>
      </c>
      <c r="M3143" s="96" t="s">
        <v>1147</v>
      </c>
      <c r="O3143" s="96" t="s">
        <v>1563</v>
      </c>
      <c r="P3143" s="96" t="s">
        <v>1564</v>
      </c>
      <c r="Q3143" s="96" t="s">
        <v>1948</v>
      </c>
      <c r="R3143" s="96" t="s">
        <v>1757</v>
      </c>
      <c r="S3143" s="96" t="s">
        <v>8937</v>
      </c>
      <c r="T3143" s="96" t="s">
        <v>1568</v>
      </c>
    </row>
    <row r="3144" ht="14.25" customHeight="1">
      <c r="A3144" s="96" t="s">
        <v>8938</v>
      </c>
      <c r="D3144" s="96" t="s">
        <v>1355</v>
      </c>
      <c r="J3144" s="96" t="s">
        <v>1147</v>
      </c>
      <c r="L3144" s="96" t="s">
        <v>41</v>
      </c>
      <c r="M3144" s="96" t="s">
        <v>1147</v>
      </c>
      <c r="O3144" s="96" t="s">
        <v>1578</v>
      </c>
      <c r="P3144" s="96" t="s">
        <v>1579</v>
      </c>
      <c r="Q3144" s="96" t="s">
        <v>1636</v>
      </c>
      <c r="R3144" s="96" t="s">
        <v>1623</v>
      </c>
    </row>
    <row r="3145" ht="14.25" customHeight="1">
      <c r="A3145" s="96" t="s">
        <v>8939</v>
      </c>
      <c r="D3145" s="96" t="s">
        <v>1355</v>
      </c>
      <c r="J3145" s="96" t="s">
        <v>1351</v>
      </c>
      <c r="L3145" s="96" t="s">
        <v>41</v>
      </c>
      <c r="M3145" s="96" t="s">
        <v>1147</v>
      </c>
      <c r="O3145" s="96" t="s">
        <v>1620</v>
      </c>
      <c r="P3145" s="96" t="s">
        <v>1564</v>
      </c>
      <c r="Q3145" s="96" t="s">
        <v>1784</v>
      </c>
      <c r="R3145" s="96" t="s">
        <v>1566</v>
      </c>
    </row>
    <row r="3146" ht="14.25" customHeight="1">
      <c r="A3146" s="96" t="s">
        <v>8940</v>
      </c>
      <c r="B3146" s="96" t="s">
        <v>8941</v>
      </c>
      <c r="D3146" s="96" t="s">
        <v>1372</v>
      </c>
      <c r="J3146" s="96" t="s">
        <v>1351</v>
      </c>
      <c r="L3146" s="96" t="s">
        <v>41</v>
      </c>
      <c r="M3146" s="96" t="s">
        <v>1351</v>
      </c>
      <c r="N3146" s="96" t="s">
        <v>1621</v>
      </c>
      <c r="O3146" s="96" t="s">
        <v>1717</v>
      </c>
      <c r="P3146" s="96" t="s">
        <v>1609</v>
      </c>
      <c r="Q3146" s="96" t="s">
        <v>2005</v>
      </c>
      <c r="R3146" s="96" t="s">
        <v>1621</v>
      </c>
    </row>
    <row r="3147" ht="14.25" customHeight="1">
      <c r="A3147" s="96" t="s">
        <v>8942</v>
      </c>
      <c r="C3147" s="96" t="s">
        <v>8943</v>
      </c>
      <c r="D3147" s="96" t="s">
        <v>1355</v>
      </c>
      <c r="J3147" s="96" t="s">
        <v>1147</v>
      </c>
      <c r="L3147" s="96" t="s">
        <v>41</v>
      </c>
      <c r="M3147" s="96" t="s">
        <v>1147</v>
      </c>
      <c r="O3147" s="96" t="s">
        <v>1563</v>
      </c>
      <c r="P3147" s="96" t="s">
        <v>1564</v>
      </c>
      <c r="Q3147" s="96" t="s">
        <v>1800</v>
      </c>
      <c r="R3147" s="96" t="s">
        <v>1699</v>
      </c>
    </row>
    <row r="3148" ht="14.25" customHeight="1">
      <c r="A3148" s="96" t="s">
        <v>8944</v>
      </c>
      <c r="D3148" s="96" t="s">
        <v>1355</v>
      </c>
      <c r="J3148" s="96" t="s">
        <v>1351</v>
      </c>
      <c r="L3148" s="96" t="s">
        <v>41</v>
      </c>
      <c r="M3148" s="96" t="s">
        <v>1147</v>
      </c>
      <c r="O3148" s="96" t="s">
        <v>1713</v>
      </c>
      <c r="P3148" s="96" t="s">
        <v>1564</v>
      </c>
      <c r="Q3148" s="96" t="s">
        <v>1585</v>
      </c>
      <c r="R3148" s="96" t="s">
        <v>1589</v>
      </c>
    </row>
    <row r="3149" ht="14.25" customHeight="1">
      <c r="A3149" s="96" t="s">
        <v>8945</v>
      </c>
      <c r="D3149" s="96" t="s">
        <v>1355</v>
      </c>
      <c r="J3149" s="96" t="s">
        <v>1147</v>
      </c>
      <c r="L3149" s="96" t="s">
        <v>41</v>
      </c>
      <c r="M3149" s="96" t="s">
        <v>1147</v>
      </c>
      <c r="O3149" s="96" t="s">
        <v>3088</v>
      </c>
      <c r="P3149" s="96" t="s">
        <v>1609</v>
      </c>
      <c r="Q3149" s="96" t="s">
        <v>1675</v>
      </c>
      <c r="R3149" s="96" t="s">
        <v>1648</v>
      </c>
    </row>
    <row r="3150" ht="14.25" customHeight="1">
      <c r="A3150" s="96" t="s">
        <v>8946</v>
      </c>
      <c r="D3150" s="96" t="s">
        <v>1355</v>
      </c>
      <c r="J3150" s="96" t="s">
        <v>1147</v>
      </c>
      <c r="L3150" s="96" t="s">
        <v>41</v>
      </c>
      <c r="M3150" s="96" t="s">
        <v>1351</v>
      </c>
      <c r="N3150" s="96" t="s">
        <v>1619</v>
      </c>
      <c r="O3150" s="96" t="s">
        <v>1584</v>
      </c>
      <c r="P3150" s="96" t="s">
        <v>1564</v>
      </c>
      <c r="Q3150" s="96" t="s">
        <v>1565</v>
      </c>
      <c r="R3150" s="96" t="s">
        <v>1621</v>
      </c>
    </row>
    <row r="3151" ht="14.25" customHeight="1">
      <c r="A3151" s="96" t="s">
        <v>8947</v>
      </c>
      <c r="C3151" s="96" t="s">
        <v>8948</v>
      </c>
      <c r="D3151" s="96" t="s">
        <v>1350</v>
      </c>
      <c r="E3151" s="96" t="s">
        <v>1561</v>
      </c>
      <c r="F3151" s="96">
        <v>2030.0</v>
      </c>
      <c r="J3151" s="96" t="s">
        <v>1351</v>
      </c>
      <c r="L3151" s="96" t="s">
        <v>41</v>
      </c>
      <c r="M3151" s="96" t="s">
        <v>1351</v>
      </c>
      <c r="N3151" s="96" t="s">
        <v>1574</v>
      </c>
      <c r="O3151" s="96" t="s">
        <v>1845</v>
      </c>
      <c r="P3151" s="96" t="s">
        <v>1564</v>
      </c>
      <c r="Q3151" s="96" t="s">
        <v>1756</v>
      </c>
      <c r="R3151" s="96" t="s">
        <v>1623</v>
      </c>
      <c r="S3151" s="96" t="s">
        <v>8949</v>
      </c>
      <c r="T3151" s="96" t="s">
        <v>1568</v>
      </c>
    </row>
    <row r="3152" ht="14.25" customHeight="1">
      <c r="A3152" s="96" t="s">
        <v>8950</v>
      </c>
      <c r="D3152" s="96" t="s">
        <v>1350</v>
      </c>
      <c r="E3152" s="96" t="s">
        <v>1561</v>
      </c>
      <c r="F3152" s="96">
        <v>2030.0</v>
      </c>
      <c r="J3152" s="96" t="s">
        <v>1147</v>
      </c>
      <c r="L3152" s="96" t="s">
        <v>1562</v>
      </c>
      <c r="M3152" s="96" t="s">
        <v>1147</v>
      </c>
      <c r="O3152" s="96" t="s">
        <v>1741</v>
      </c>
      <c r="P3152" s="96" t="s">
        <v>1564</v>
      </c>
      <c r="Q3152" s="96" t="s">
        <v>1639</v>
      </c>
      <c r="R3152" s="96" t="s">
        <v>1841</v>
      </c>
      <c r="S3152" s="96" t="s">
        <v>8951</v>
      </c>
      <c r="T3152" s="96" t="s">
        <v>1568</v>
      </c>
    </row>
    <row r="3153" ht="14.25" customHeight="1">
      <c r="A3153" s="96" t="s">
        <v>8952</v>
      </c>
      <c r="D3153" s="96" t="s">
        <v>1355</v>
      </c>
      <c r="J3153" s="96" t="s">
        <v>1351</v>
      </c>
      <c r="L3153" s="96" t="s">
        <v>41</v>
      </c>
      <c r="M3153" s="96" t="s">
        <v>1147</v>
      </c>
      <c r="O3153" s="96" t="s">
        <v>1713</v>
      </c>
      <c r="P3153" s="96" t="s">
        <v>1564</v>
      </c>
      <c r="Q3153" s="96" t="s">
        <v>1886</v>
      </c>
      <c r="R3153" s="96" t="s">
        <v>1566</v>
      </c>
    </row>
    <row r="3154" ht="14.25" customHeight="1">
      <c r="A3154" s="96" t="s">
        <v>8953</v>
      </c>
      <c r="D3154" s="96" t="s">
        <v>1355</v>
      </c>
      <c r="J3154" s="96" t="s">
        <v>1351</v>
      </c>
      <c r="L3154" s="96" t="s">
        <v>41</v>
      </c>
      <c r="M3154" s="96" t="s">
        <v>1147</v>
      </c>
      <c r="O3154" s="96" t="s">
        <v>1791</v>
      </c>
      <c r="P3154" s="96" t="s">
        <v>1609</v>
      </c>
      <c r="Q3154" s="96" t="s">
        <v>1756</v>
      </c>
      <c r="R3154" s="96" t="s">
        <v>1586</v>
      </c>
    </row>
    <row r="3155" ht="14.25" customHeight="1">
      <c r="A3155" s="96" t="s">
        <v>8954</v>
      </c>
      <c r="D3155" s="96" t="s">
        <v>1350</v>
      </c>
      <c r="E3155" s="96" t="s">
        <v>1561</v>
      </c>
      <c r="F3155" s="96">
        <v>2030.0</v>
      </c>
      <c r="J3155" s="96" t="s">
        <v>1147</v>
      </c>
      <c r="L3155" s="96" t="s">
        <v>1562</v>
      </c>
      <c r="M3155" s="96" t="s">
        <v>1147</v>
      </c>
      <c r="O3155" s="96" t="s">
        <v>1791</v>
      </c>
      <c r="P3155" s="96" t="s">
        <v>1609</v>
      </c>
      <c r="Q3155" s="96" t="s">
        <v>1948</v>
      </c>
      <c r="R3155" s="96" t="s">
        <v>1841</v>
      </c>
      <c r="S3155" s="96" t="s">
        <v>8955</v>
      </c>
      <c r="T3155" s="96" t="s">
        <v>1568</v>
      </c>
    </row>
    <row r="3156" ht="14.25" customHeight="1">
      <c r="A3156" s="96" t="s">
        <v>8956</v>
      </c>
      <c r="D3156" s="96" t="s">
        <v>1350</v>
      </c>
      <c r="E3156" s="96" t="s">
        <v>1561</v>
      </c>
      <c r="F3156" s="96">
        <v>2030.0</v>
      </c>
      <c r="J3156" s="96" t="s">
        <v>1147</v>
      </c>
      <c r="L3156" s="96" t="s">
        <v>1562</v>
      </c>
      <c r="M3156" s="96" t="s">
        <v>1147</v>
      </c>
      <c r="O3156" s="96" t="s">
        <v>1717</v>
      </c>
      <c r="P3156" s="96" t="s">
        <v>1609</v>
      </c>
      <c r="Q3156" s="96" t="s">
        <v>1948</v>
      </c>
      <c r="R3156" s="96" t="s">
        <v>1637</v>
      </c>
      <c r="S3156" s="96" t="s">
        <v>8957</v>
      </c>
      <c r="T3156" s="96" t="s">
        <v>1568</v>
      </c>
    </row>
    <row r="3157" ht="14.25" customHeight="1">
      <c r="A3157" s="96" t="s">
        <v>8958</v>
      </c>
      <c r="D3157" s="96" t="s">
        <v>1350</v>
      </c>
      <c r="E3157" s="96" t="s">
        <v>1561</v>
      </c>
      <c r="F3157" s="96">
        <v>2030.0</v>
      </c>
      <c r="J3157" s="96" t="s">
        <v>1147</v>
      </c>
      <c r="L3157" s="96" t="s">
        <v>1562</v>
      </c>
      <c r="M3157" s="96" t="s">
        <v>1147</v>
      </c>
      <c r="O3157" s="96" t="s">
        <v>1717</v>
      </c>
      <c r="P3157" s="96" t="s">
        <v>1609</v>
      </c>
      <c r="Q3157" s="96" t="s">
        <v>1756</v>
      </c>
      <c r="R3157" s="96" t="s">
        <v>1699</v>
      </c>
      <c r="S3157" s="96" t="s">
        <v>8959</v>
      </c>
      <c r="T3157" s="96" t="s">
        <v>1568</v>
      </c>
    </row>
    <row r="3158" ht="14.25" customHeight="1">
      <c r="A3158" s="96" t="s">
        <v>8960</v>
      </c>
      <c r="D3158" s="96" t="s">
        <v>1355</v>
      </c>
      <c r="J3158" s="96" t="s">
        <v>1147</v>
      </c>
      <c r="L3158" s="96" t="s">
        <v>41</v>
      </c>
      <c r="M3158" s="96" t="s">
        <v>1147</v>
      </c>
      <c r="O3158" s="96" t="s">
        <v>1845</v>
      </c>
      <c r="P3158" s="96" t="s">
        <v>1564</v>
      </c>
      <c r="Q3158" s="96" t="s">
        <v>1756</v>
      </c>
      <c r="R3158" s="96" t="s">
        <v>1699</v>
      </c>
    </row>
    <row r="3159" ht="14.25" customHeight="1">
      <c r="A3159" s="96" t="s">
        <v>8961</v>
      </c>
      <c r="B3159" s="96" t="s">
        <v>8962</v>
      </c>
      <c r="D3159" s="96" t="s">
        <v>1355</v>
      </c>
      <c r="J3159" s="96" t="s">
        <v>1147</v>
      </c>
      <c r="L3159" s="96" t="s">
        <v>41</v>
      </c>
      <c r="M3159" s="96" t="s">
        <v>1147</v>
      </c>
      <c r="O3159" s="96" t="s">
        <v>1717</v>
      </c>
      <c r="P3159" s="96" t="s">
        <v>1609</v>
      </c>
      <c r="Q3159" s="96" t="s">
        <v>1565</v>
      </c>
      <c r="R3159" s="96" t="s">
        <v>1699</v>
      </c>
    </row>
    <row r="3160" ht="14.25" customHeight="1">
      <c r="A3160" s="96" t="s">
        <v>8963</v>
      </c>
      <c r="B3160" s="96" t="s">
        <v>8964</v>
      </c>
      <c r="C3160" s="96" t="s">
        <v>8965</v>
      </c>
      <c r="D3160" s="96" t="s">
        <v>1372</v>
      </c>
      <c r="J3160" s="96" t="s">
        <v>1351</v>
      </c>
      <c r="L3160" s="96" t="s">
        <v>41</v>
      </c>
      <c r="M3160" s="96" t="s">
        <v>1351</v>
      </c>
      <c r="N3160" s="96" t="s">
        <v>2098</v>
      </c>
      <c r="O3160" s="96" t="s">
        <v>1741</v>
      </c>
      <c r="P3160" s="96" t="s">
        <v>1564</v>
      </c>
      <c r="Q3160" s="96" t="s">
        <v>1784</v>
      </c>
      <c r="R3160" s="96" t="s">
        <v>2098</v>
      </c>
    </row>
    <row r="3161" ht="14.25" customHeight="1">
      <c r="A3161" s="96" t="s">
        <v>8966</v>
      </c>
      <c r="B3161" s="96" t="s">
        <v>8967</v>
      </c>
      <c r="C3161" s="96" t="s">
        <v>8968</v>
      </c>
      <c r="D3161" s="96" t="s">
        <v>1350</v>
      </c>
      <c r="E3161" s="96" t="s">
        <v>1561</v>
      </c>
      <c r="F3161" s="96">
        <v>2030.0</v>
      </c>
      <c r="J3161" s="96" t="s">
        <v>1351</v>
      </c>
      <c r="L3161" s="96" t="s">
        <v>41</v>
      </c>
      <c r="M3161" s="96" t="s">
        <v>1351</v>
      </c>
      <c r="N3161" s="96" t="s">
        <v>1841</v>
      </c>
      <c r="O3161" s="96" t="s">
        <v>1584</v>
      </c>
      <c r="P3161" s="96" t="s">
        <v>1564</v>
      </c>
      <c r="Q3161" s="96" t="s">
        <v>1593</v>
      </c>
      <c r="R3161" s="96" t="s">
        <v>1676</v>
      </c>
      <c r="S3161" s="96" t="s">
        <v>8969</v>
      </c>
      <c r="T3161" s="96" t="s">
        <v>1568</v>
      </c>
    </row>
    <row r="3162" ht="14.25" customHeight="1">
      <c r="A3162" s="96" t="s">
        <v>8970</v>
      </c>
      <c r="B3162" s="96" t="s">
        <v>8971</v>
      </c>
      <c r="C3162" s="96" t="s">
        <v>8972</v>
      </c>
      <c r="D3162" s="96" t="s">
        <v>1350</v>
      </c>
      <c r="E3162" s="96" t="s">
        <v>1561</v>
      </c>
      <c r="F3162" s="96" t="s">
        <v>1628</v>
      </c>
      <c r="J3162" s="96" t="s">
        <v>1351</v>
      </c>
      <c r="L3162" s="96" t="s">
        <v>41</v>
      </c>
      <c r="M3162" s="96" t="s">
        <v>1351</v>
      </c>
      <c r="N3162" s="96" t="s">
        <v>1846</v>
      </c>
      <c r="O3162" s="96" t="s">
        <v>1584</v>
      </c>
      <c r="P3162" s="96" t="s">
        <v>1564</v>
      </c>
      <c r="Q3162" s="96" t="s">
        <v>1820</v>
      </c>
      <c r="R3162" s="96" t="s">
        <v>2023</v>
      </c>
      <c r="S3162" s="96" t="s">
        <v>8973</v>
      </c>
      <c r="T3162" s="96" t="s">
        <v>1568</v>
      </c>
    </row>
    <row r="3163" ht="14.25" customHeight="1">
      <c r="A3163" s="96" t="s">
        <v>8974</v>
      </c>
      <c r="D3163" s="96" t="s">
        <v>1350</v>
      </c>
      <c r="E3163" s="96" t="s">
        <v>1561</v>
      </c>
      <c r="F3163" s="96">
        <v>2030.0</v>
      </c>
      <c r="J3163" s="96" t="s">
        <v>1147</v>
      </c>
      <c r="L3163" s="96" t="s">
        <v>1562</v>
      </c>
      <c r="M3163" s="96" t="s">
        <v>1147</v>
      </c>
      <c r="O3163" s="96" t="s">
        <v>1614</v>
      </c>
      <c r="P3163" s="96" t="s">
        <v>1609</v>
      </c>
      <c r="Q3163" s="96" t="s">
        <v>1590</v>
      </c>
      <c r="R3163" s="96" t="s">
        <v>1586</v>
      </c>
      <c r="S3163" s="96" t="s">
        <v>8975</v>
      </c>
      <c r="T3163" s="96" t="s">
        <v>1568</v>
      </c>
    </row>
    <row r="3164" ht="14.25" customHeight="1">
      <c r="A3164" s="96" t="s">
        <v>8976</v>
      </c>
      <c r="C3164" s="96" t="s">
        <v>8977</v>
      </c>
      <c r="D3164" s="96" t="s">
        <v>1350</v>
      </c>
      <c r="E3164" s="96" t="s">
        <v>1561</v>
      </c>
      <c r="F3164" s="96">
        <v>2030.0</v>
      </c>
      <c r="J3164" s="96" t="s">
        <v>1147</v>
      </c>
      <c r="L3164" s="96" t="s">
        <v>41</v>
      </c>
      <c r="M3164" s="96" t="s">
        <v>1147</v>
      </c>
      <c r="N3164" s="96" t="s">
        <v>2023</v>
      </c>
      <c r="O3164" s="96" t="s">
        <v>1578</v>
      </c>
      <c r="P3164" s="96" t="s">
        <v>1579</v>
      </c>
      <c r="Q3164" s="96" t="s">
        <v>1820</v>
      </c>
      <c r="R3164" s="96" t="s">
        <v>2023</v>
      </c>
      <c r="S3164" s="96" t="s">
        <v>8978</v>
      </c>
      <c r="T3164" s="96" t="s">
        <v>1568</v>
      </c>
    </row>
    <row r="3165" ht="14.25" customHeight="1">
      <c r="A3165" s="96" t="s">
        <v>8979</v>
      </c>
      <c r="D3165" s="96" t="s">
        <v>1355</v>
      </c>
      <c r="J3165" s="96" t="s">
        <v>1147</v>
      </c>
      <c r="L3165" s="96" t="s">
        <v>41</v>
      </c>
      <c r="M3165" s="96" t="s">
        <v>1147</v>
      </c>
      <c r="O3165" s="96" t="s">
        <v>1578</v>
      </c>
      <c r="P3165" s="96" t="s">
        <v>1579</v>
      </c>
      <c r="Q3165" s="96" t="s">
        <v>1593</v>
      </c>
      <c r="R3165" s="96" t="s">
        <v>1623</v>
      </c>
    </row>
    <row r="3166" ht="14.25" customHeight="1">
      <c r="A3166" s="96" t="s">
        <v>8980</v>
      </c>
      <c r="D3166" s="96" t="s">
        <v>1350</v>
      </c>
      <c r="E3166" s="96" t="s">
        <v>1561</v>
      </c>
      <c r="F3166" s="96">
        <v>2030.0</v>
      </c>
      <c r="G3166" s="96" t="s">
        <v>1350</v>
      </c>
      <c r="H3166" s="96" t="s">
        <v>1561</v>
      </c>
      <c r="I3166" s="96">
        <v>2050.0</v>
      </c>
      <c r="J3166" s="96" t="s">
        <v>1351</v>
      </c>
      <c r="K3166" s="96">
        <v>2050.0</v>
      </c>
      <c r="L3166" s="96" t="s">
        <v>1562</v>
      </c>
      <c r="M3166" s="96" t="s">
        <v>1147</v>
      </c>
      <c r="O3166" s="96" t="s">
        <v>1672</v>
      </c>
      <c r="P3166" s="96" t="s">
        <v>1564</v>
      </c>
      <c r="Q3166" s="96" t="s">
        <v>1675</v>
      </c>
      <c r="R3166" s="96" t="s">
        <v>1644</v>
      </c>
      <c r="S3166" s="96" t="s">
        <v>8981</v>
      </c>
      <c r="T3166" s="96" t="s">
        <v>1568</v>
      </c>
    </row>
    <row r="3167" ht="14.25" customHeight="1">
      <c r="A3167" s="96" t="s">
        <v>8982</v>
      </c>
      <c r="D3167" s="96" t="s">
        <v>1350</v>
      </c>
      <c r="E3167" s="96" t="s">
        <v>1561</v>
      </c>
      <c r="F3167" s="96">
        <v>2030.0</v>
      </c>
      <c r="J3167" s="96" t="s">
        <v>1147</v>
      </c>
      <c r="L3167" s="96" t="s">
        <v>1562</v>
      </c>
      <c r="M3167" s="96" t="s">
        <v>1147</v>
      </c>
      <c r="O3167" s="96" t="s">
        <v>1717</v>
      </c>
      <c r="P3167" s="96" t="s">
        <v>1609</v>
      </c>
      <c r="Q3167" s="96" t="s">
        <v>1756</v>
      </c>
      <c r="R3167" s="96" t="s">
        <v>1586</v>
      </c>
      <c r="S3167" s="96" t="s">
        <v>8983</v>
      </c>
      <c r="T3167" s="96" t="s">
        <v>1568</v>
      </c>
    </row>
    <row r="3168" ht="14.25" customHeight="1">
      <c r="A3168" s="96" t="s">
        <v>8984</v>
      </c>
      <c r="D3168" s="96" t="s">
        <v>1350</v>
      </c>
      <c r="E3168" s="96" t="s">
        <v>1561</v>
      </c>
      <c r="F3168" s="96">
        <v>2030.0</v>
      </c>
      <c r="J3168" s="96" t="s">
        <v>1147</v>
      </c>
      <c r="L3168" s="96" t="s">
        <v>1562</v>
      </c>
      <c r="M3168" s="96" t="s">
        <v>1147</v>
      </c>
      <c r="O3168" s="96" t="s">
        <v>1717</v>
      </c>
      <c r="P3168" s="96" t="s">
        <v>1609</v>
      </c>
      <c r="Q3168" s="96" t="s">
        <v>1580</v>
      </c>
      <c r="R3168" s="96" t="s">
        <v>1787</v>
      </c>
      <c r="S3168" s="96" t="s">
        <v>8985</v>
      </c>
      <c r="T3168" s="96" t="s">
        <v>1568</v>
      </c>
    </row>
    <row r="3169" ht="14.25" customHeight="1">
      <c r="A3169" s="96" t="s">
        <v>8986</v>
      </c>
      <c r="B3169" s="96" t="s">
        <v>8987</v>
      </c>
      <c r="D3169" s="96" t="s">
        <v>1350</v>
      </c>
      <c r="E3169" s="96" t="s">
        <v>1570</v>
      </c>
      <c r="F3169" s="96" t="s">
        <v>2176</v>
      </c>
      <c r="J3169" s="96" t="s">
        <v>1147</v>
      </c>
      <c r="L3169" s="96" t="s">
        <v>41</v>
      </c>
      <c r="M3169" s="96" t="s">
        <v>1147</v>
      </c>
      <c r="O3169" s="96" t="s">
        <v>1717</v>
      </c>
      <c r="P3169" s="96" t="s">
        <v>1609</v>
      </c>
      <c r="Q3169" s="96" t="s">
        <v>1756</v>
      </c>
      <c r="R3169" s="96" t="s">
        <v>2098</v>
      </c>
      <c r="S3169" s="96" t="s">
        <v>8988</v>
      </c>
      <c r="T3169" s="96" t="s">
        <v>1576</v>
      </c>
    </row>
    <row r="3170" ht="14.25" customHeight="1">
      <c r="A3170" s="96" t="s">
        <v>8989</v>
      </c>
      <c r="C3170" s="96" t="s">
        <v>8990</v>
      </c>
      <c r="D3170" s="96" t="s">
        <v>1350</v>
      </c>
      <c r="E3170" s="96" t="s">
        <v>1561</v>
      </c>
      <c r="F3170" s="96" t="s">
        <v>1628</v>
      </c>
      <c r="J3170" s="96" t="s">
        <v>1351</v>
      </c>
      <c r="L3170" s="96" t="s">
        <v>41</v>
      </c>
      <c r="M3170" s="96" t="s">
        <v>1147</v>
      </c>
      <c r="O3170" s="96" t="s">
        <v>1703</v>
      </c>
      <c r="P3170" s="96" t="s">
        <v>1564</v>
      </c>
      <c r="Q3170" s="96" t="s">
        <v>2188</v>
      </c>
      <c r="R3170" s="96" t="s">
        <v>1566</v>
      </c>
      <c r="S3170" s="96" t="s">
        <v>8991</v>
      </c>
      <c r="T3170" s="96" t="s">
        <v>1568</v>
      </c>
    </row>
    <row r="3171" ht="14.25" customHeight="1">
      <c r="A3171" s="96" t="s">
        <v>8992</v>
      </c>
      <c r="D3171" s="96" t="s">
        <v>1350</v>
      </c>
      <c r="E3171" s="96" t="s">
        <v>1561</v>
      </c>
      <c r="F3171" s="96">
        <v>2030.0</v>
      </c>
      <c r="J3171" s="96" t="s">
        <v>1147</v>
      </c>
      <c r="L3171" s="96" t="s">
        <v>1562</v>
      </c>
      <c r="M3171" s="96" t="s">
        <v>1147</v>
      </c>
      <c r="O3171" s="96" t="s">
        <v>8993</v>
      </c>
      <c r="P3171" s="96" t="s">
        <v>1609</v>
      </c>
      <c r="Q3171" s="96" t="s">
        <v>1580</v>
      </c>
      <c r="R3171" s="96" t="s">
        <v>1637</v>
      </c>
      <c r="S3171" s="96" t="s">
        <v>8994</v>
      </c>
      <c r="T3171" s="96" t="s">
        <v>1568</v>
      </c>
    </row>
    <row r="3172" ht="14.25" customHeight="1">
      <c r="A3172" s="96" t="s">
        <v>8995</v>
      </c>
      <c r="C3172" s="96" t="s">
        <v>8996</v>
      </c>
      <c r="D3172" s="96" t="s">
        <v>1350</v>
      </c>
      <c r="E3172" s="96" t="s">
        <v>1561</v>
      </c>
      <c r="F3172" s="96">
        <v>2030.0</v>
      </c>
      <c r="J3172" s="96" t="s">
        <v>1351</v>
      </c>
      <c r="L3172" s="96" t="s">
        <v>41</v>
      </c>
      <c r="M3172" s="96" t="s">
        <v>1147</v>
      </c>
      <c r="O3172" s="96" t="s">
        <v>1797</v>
      </c>
      <c r="P3172" s="96" t="s">
        <v>1564</v>
      </c>
      <c r="Q3172" s="96" t="s">
        <v>1804</v>
      </c>
      <c r="R3172" s="96" t="s">
        <v>1637</v>
      </c>
      <c r="S3172" s="96" t="s">
        <v>8997</v>
      </c>
      <c r="T3172" s="96" t="s">
        <v>1568</v>
      </c>
    </row>
    <row r="3173" ht="14.25" customHeight="1">
      <c r="A3173" s="96" t="s">
        <v>8998</v>
      </c>
      <c r="C3173" s="96" t="s">
        <v>8999</v>
      </c>
      <c r="D3173" s="96" t="s">
        <v>1350</v>
      </c>
      <c r="E3173" s="96" t="s">
        <v>1561</v>
      </c>
      <c r="F3173" s="96">
        <v>2030.0</v>
      </c>
      <c r="J3173" s="96" t="s">
        <v>1351</v>
      </c>
      <c r="L3173" s="96" t="s">
        <v>41</v>
      </c>
      <c r="M3173" s="96" t="s">
        <v>1147</v>
      </c>
      <c r="O3173" s="96" t="s">
        <v>1797</v>
      </c>
      <c r="P3173" s="96" t="s">
        <v>1564</v>
      </c>
      <c r="Q3173" s="96" t="s">
        <v>1804</v>
      </c>
      <c r="R3173" s="96" t="s">
        <v>1581</v>
      </c>
      <c r="S3173" s="96" t="s">
        <v>9000</v>
      </c>
      <c r="T3173" s="96" t="s">
        <v>1568</v>
      </c>
    </row>
    <row r="3174" ht="14.25" customHeight="1">
      <c r="A3174" s="96" t="s">
        <v>9001</v>
      </c>
      <c r="D3174" s="96" t="s">
        <v>1350</v>
      </c>
      <c r="E3174" s="96" t="s">
        <v>1561</v>
      </c>
      <c r="F3174" s="96">
        <v>2030.0</v>
      </c>
      <c r="J3174" s="96" t="s">
        <v>1147</v>
      </c>
      <c r="L3174" s="96" t="s">
        <v>1562</v>
      </c>
      <c r="M3174" s="96" t="s">
        <v>1147</v>
      </c>
      <c r="O3174" s="96" t="s">
        <v>1791</v>
      </c>
      <c r="P3174" s="96" t="s">
        <v>1609</v>
      </c>
      <c r="Q3174" s="96" t="s">
        <v>1573</v>
      </c>
      <c r="R3174" s="96" t="s">
        <v>1574</v>
      </c>
      <c r="S3174" s="96" t="s">
        <v>9002</v>
      </c>
      <c r="T3174" s="96" t="s">
        <v>1568</v>
      </c>
    </row>
    <row r="3175" ht="14.25" customHeight="1">
      <c r="A3175" s="96" t="s">
        <v>9003</v>
      </c>
      <c r="D3175" s="96" t="s">
        <v>1350</v>
      </c>
      <c r="E3175" s="96" t="s">
        <v>1561</v>
      </c>
      <c r="F3175" s="96">
        <v>2030.0</v>
      </c>
      <c r="J3175" s="96" t="s">
        <v>1147</v>
      </c>
      <c r="L3175" s="96" t="s">
        <v>1562</v>
      </c>
      <c r="M3175" s="96" t="s">
        <v>1147</v>
      </c>
      <c r="O3175" s="96" t="s">
        <v>1608</v>
      </c>
      <c r="P3175" s="96" t="s">
        <v>1609</v>
      </c>
      <c r="Q3175" s="96" t="s">
        <v>1675</v>
      </c>
      <c r="R3175" s="96" t="s">
        <v>1566</v>
      </c>
      <c r="S3175" s="96" t="s">
        <v>9004</v>
      </c>
      <c r="T3175" s="96" t="s">
        <v>1568</v>
      </c>
    </row>
    <row r="3176" ht="14.25" customHeight="1">
      <c r="A3176" s="96" t="s">
        <v>9005</v>
      </c>
      <c r="B3176" s="96" t="s">
        <v>9006</v>
      </c>
      <c r="D3176" s="96" t="s">
        <v>1350</v>
      </c>
      <c r="E3176" s="96" t="s">
        <v>1561</v>
      </c>
      <c r="F3176" s="96">
        <v>2030.0</v>
      </c>
      <c r="J3176" s="96" t="s">
        <v>1351</v>
      </c>
      <c r="L3176" s="96" t="s">
        <v>1629</v>
      </c>
      <c r="M3176" s="96" t="s">
        <v>1351</v>
      </c>
      <c r="N3176" s="96" t="s">
        <v>1673</v>
      </c>
      <c r="O3176" s="96" t="s">
        <v>1608</v>
      </c>
      <c r="P3176" s="96" t="s">
        <v>1609</v>
      </c>
      <c r="Q3176" s="96" t="s">
        <v>1630</v>
      </c>
      <c r="R3176" s="96" t="s">
        <v>1841</v>
      </c>
      <c r="S3176" s="96" t="s">
        <v>9007</v>
      </c>
      <c r="T3176" s="96" t="s">
        <v>1568</v>
      </c>
    </row>
    <row r="3177" ht="14.25" customHeight="1">
      <c r="A3177" s="96" t="s">
        <v>9008</v>
      </c>
      <c r="D3177" s="96" t="s">
        <v>1355</v>
      </c>
      <c r="J3177" s="96" t="s">
        <v>1351</v>
      </c>
      <c r="L3177" s="96" t="s">
        <v>41</v>
      </c>
      <c r="M3177" s="96" t="s">
        <v>1351</v>
      </c>
      <c r="N3177" s="96" t="s">
        <v>1673</v>
      </c>
      <c r="O3177" s="96" t="s">
        <v>2423</v>
      </c>
      <c r="P3177" s="96" t="s">
        <v>1609</v>
      </c>
      <c r="Q3177" s="96" t="s">
        <v>1573</v>
      </c>
      <c r="R3177" s="96" t="s">
        <v>1673</v>
      </c>
    </row>
    <row r="3178" ht="14.25" customHeight="1">
      <c r="A3178" s="96" t="s">
        <v>9009</v>
      </c>
      <c r="D3178" s="96" t="s">
        <v>1350</v>
      </c>
      <c r="E3178" s="96" t="s">
        <v>1561</v>
      </c>
      <c r="F3178" s="96">
        <v>2030.0</v>
      </c>
      <c r="J3178" s="96" t="s">
        <v>1147</v>
      </c>
      <c r="L3178" s="96" t="s">
        <v>1562</v>
      </c>
      <c r="M3178" s="96" t="s">
        <v>1147</v>
      </c>
      <c r="O3178" s="96" t="s">
        <v>1664</v>
      </c>
      <c r="P3178" s="96" t="s">
        <v>1564</v>
      </c>
      <c r="Q3178" s="96" t="s">
        <v>1604</v>
      </c>
      <c r="R3178" s="96" t="s">
        <v>1699</v>
      </c>
      <c r="S3178" s="96" t="s">
        <v>9010</v>
      </c>
      <c r="T3178" s="96" t="s">
        <v>1568</v>
      </c>
    </row>
    <row r="3179" ht="14.25" customHeight="1">
      <c r="A3179" s="96" t="s">
        <v>9011</v>
      </c>
      <c r="B3179" s="96" t="s">
        <v>9012</v>
      </c>
      <c r="C3179" s="96" t="s">
        <v>9013</v>
      </c>
      <c r="D3179" s="96" t="s">
        <v>1350</v>
      </c>
      <c r="E3179" s="96" t="s">
        <v>1561</v>
      </c>
      <c r="F3179" s="96">
        <v>2030.0</v>
      </c>
      <c r="J3179" s="96" t="s">
        <v>1147</v>
      </c>
      <c r="L3179" s="96" t="s">
        <v>41</v>
      </c>
      <c r="M3179" s="96" t="s">
        <v>1147</v>
      </c>
      <c r="O3179" s="96" t="s">
        <v>1578</v>
      </c>
      <c r="P3179" s="96" t="s">
        <v>1579</v>
      </c>
      <c r="Q3179" s="96" t="s">
        <v>1675</v>
      </c>
      <c r="R3179" s="96" t="s">
        <v>1644</v>
      </c>
      <c r="S3179" s="96" t="s">
        <v>9014</v>
      </c>
      <c r="T3179" s="96" t="s">
        <v>1568</v>
      </c>
    </row>
    <row r="3180" ht="14.25" customHeight="1">
      <c r="A3180" s="96" t="s">
        <v>9015</v>
      </c>
      <c r="B3180" s="96" t="s">
        <v>9016</v>
      </c>
      <c r="C3180" s="96" t="s">
        <v>9017</v>
      </c>
      <c r="D3180" s="96" t="s">
        <v>1350</v>
      </c>
      <c r="E3180" s="96" t="s">
        <v>1561</v>
      </c>
      <c r="F3180" s="96">
        <v>2030.0</v>
      </c>
      <c r="G3180" s="96" t="s">
        <v>1350</v>
      </c>
      <c r="H3180" s="96" t="s">
        <v>1561</v>
      </c>
      <c r="I3180" s="96">
        <v>2050.0</v>
      </c>
      <c r="J3180" s="96" t="s">
        <v>1351</v>
      </c>
      <c r="K3180" s="96">
        <v>2050.0</v>
      </c>
      <c r="L3180" s="96" t="s">
        <v>41</v>
      </c>
      <c r="M3180" s="96" t="s">
        <v>1351</v>
      </c>
      <c r="N3180" s="96" t="s">
        <v>2384</v>
      </c>
      <c r="O3180" s="96" t="s">
        <v>2194</v>
      </c>
      <c r="P3180" s="96" t="s">
        <v>1609</v>
      </c>
      <c r="Q3180" s="96" t="s">
        <v>1652</v>
      </c>
      <c r="R3180" s="96" t="s">
        <v>1656</v>
      </c>
      <c r="S3180" s="96" t="s">
        <v>9018</v>
      </c>
      <c r="T3180" s="96" t="s">
        <v>1568</v>
      </c>
    </row>
    <row r="3181" ht="14.25" customHeight="1">
      <c r="A3181" s="96" t="s">
        <v>9019</v>
      </c>
      <c r="B3181" s="96" t="s">
        <v>9020</v>
      </c>
      <c r="D3181" s="96" t="s">
        <v>1372</v>
      </c>
      <c r="J3181" s="96" t="s">
        <v>1147</v>
      </c>
      <c r="L3181" s="96" t="s">
        <v>1629</v>
      </c>
      <c r="M3181" s="96" t="s">
        <v>1147</v>
      </c>
      <c r="O3181" s="96" t="s">
        <v>2194</v>
      </c>
      <c r="P3181" s="96" t="s">
        <v>1609</v>
      </c>
      <c r="Q3181" s="96" t="s">
        <v>1630</v>
      </c>
      <c r="R3181" s="96" t="s">
        <v>1707</v>
      </c>
    </row>
    <row r="3182" ht="14.25" customHeight="1">
      <c r="A3182" s="96" t="s">
        <v>9021</v>
      </c>
      <c r="D3182" s="96" t="s">
        <v>1350</v>
      </c>
      <c r="E3182" s="96" t="s">
        <v>1561</v>
      </c>
      <c r="F3182" s="96">
        <v>2030.0</v>
      </c>
      <c r="J3182" s="96" t="s">
        <v>1147</v>
      </c>
      <c r="L3182" s="96" t="s">
        <v>1562</v>
      </c>
      <c r="M3182" s="96" t="s">
        <v>1147</v>
      </c>
      <c r="O3182" s="96" t="s">
        <v>1791</v>
      </c>
      <c r="P3182" s="96" t="s">
        <v>1609</v>
      </c>
      <c r="Q3182" s="96" t="s">
        <v>1639</v>
      </c>
      <c r="R3182" s="96" t="s">
        <v>1707</v>
      </c>
      <c r="S3182" s="96" t="s">
        <v>9022</v>
      </c>
      <c r="T3182" s="96" t="s">
        <v>1568</v>
      </c>
    </row>
    <row r="3183" ht="14.25" customHeight="1">
      <c r="A3183" s="96" t="s">
        <v>9023</v>
      </c>
      <c r="D3183" s="96" t="s">
        <v>1350</v>
      </c>
      <c r="E3183" s="96" t="s">
        <v>1561</v>
      </c>
      <c r="F3183" s="96">
        <v>2030.0</v>
      </c>
      <c r="J3183" s="96" t="s">
        <v>1147</v>
      </c>
      <c r="L3183" s="96" t="s">
        <v>1562</v>
      </c>
      <c r="M3183" s="96" t="s">
        <v>1147</v>
      </c>
      <c r="O3183" s="96" t="s">
        <v>1791</v>
      </c>
      <c r="P3183" s="96" t="s">
        <v>1609</v>
      </c>
      <c r="Q3183" s="96" t="s">
        <v>1593</v>
      </c>
      <c r="R3183" s="96" t="s">
        <v>1699</v>
      </c>
      <c r="S3183" s="96" t="s">
        <v>9024</v>
      </c>
      <c r="T3183" s="96" t="s">
        <v>1568</v>
      </c>
    </row>
    <row r="3184" ht="14.25" customHeight="1">
      <c r="A3184" s="96" t="s">
        <v>9025</v>
      </c>
      <c r="D3184" s="96" t="s">
        <v>1355</v>
      </c>
      <c r="J3184" s="96" t="s">
        <v>1147</v>
      </c>
      <c r="L3184" s="96" t="s">
        <v>41</v>
      </c>
      <c r="M3184" s="96" t="s">
        <v>1147</v>
      </c>
      <c r="O3184" s="96" t="s">
        <v>1791</v>
      </c>
      <c r="P3184" s="96" t="s">
        <v>1609</v>
      </c>
      <c r="Q3184" s="96" t="s">
        <v>1573</v>
      </c>
      <c r="R3184" s="96" t="s">
        <v>1699</v>
      </c>
    </row>
    <row r="3185" ht="14.25" customHeight="1">
      <c r="A3185" s="96" t="s">
        <v>9026</v>
      </c>
      <c r="B3185" s="96" t="s">
        <v>9027</v>
      </c>
      <c r="C3185" s="96" t="s">
        <v>9028</v>
      </c>
      <c r="D3185" s="96" t="s">
        <v>1355</v>
      </c>
      <c r="J3185" s="96" t="s">
        <v>1147</v>
      </c>
      <c r="L3185" s="96" t="s">
        <v>41</v>
      </c>
      <c r="M3185" s="96" t="s">
        <v>1147</v>
      </c>
      <c r="O3185" s="96" t="s">
        <v>1791</v>
      </c>
      <c r="P3185" s="96" t="s">
        <v>1609</v>
      </c>
      <c r="Q3185" s="96" t="s">
        <v>1754</v>
      </c>
      <c r="R3185" s="96" t="s">
        <v>1581</v>
      </c>
    </row>
    <row r="3186" ht="14.25" customHeight="1">
      <c r="A3186" s="96" t="s">
        <v>9029</v>
      </c>
      <c r="D3186" s="96" t="s">
        <v>1355</v>
      </c>
      <c r="J3186" s="96" t="s">
        <v>1147</v>
      </c>
      <c r="L3186" s="96" t="s">
        <v>41</v>
      </c>
      <c r="M3186" s="96" t="s">
        <v>1147</v>
      </c>
      <c r="O3186" s="96" t="s">
        <v>1791</v>
      </c>
      <c r="P3186" s="96" t="s">
        <v>1609</v>
      </c>
      <c r="Q3186" s="96" t="s">
        <v>1580</v>
      </c>
      <c r="R3186" s="96" t="s">
        <v>1676</v>
      </c>
    </row>
    <row r="3187" ht="14.25" customHeight="1">
      <c r="A3187" s="96" t="s">
        <v>9030</v>
      </c>
      <c r="D3187" s="96" t="s">
        <v>1350</v>
      </c>
      <c r="E3187" s="96" t="s">
        <v>1561</v>
      </c>
      <c r="F3187" s="96">
        <v>2030.0</v>
      </c>
      <c r="J3187" s="96" t="s">
        <v>1147</v>
      </c>
      <c r="L3187" s="96" t="s">
        <v>1562</v>
      </c>
      <c r="M3187" s="96" t="s">
        <v>1147</v>
      </c>
      <c r="O3187" s="96" t="s">
        <v>1608</v>
      </c>
      <c r="P3187" s="96" t="s">
        <v>1609</v>
      </c>
      <c r="Q3187" s="96" t="s">
        <v>2015</v>
      </c>
      <c r="R3187" s="96" t="s">
        <v>1637</v>
      </c>
      <c r="S3187" s="96" t="s">
        <v>9031</v>
      </c>
      <c r="T3187" s="96" t="s">
        <v>1568</v>
      </c>
    </row>
    <row r="3188" ht="14.25" customHeight="1">
      <c r="A3188" s="96" t="s">
        <v>9032</v>
      </c>
      <c r="B3188" s="96" t="s">
        <v>9033</v>
      </c>
      <c r="C3188" s="96" t="s">
        <v>9034</v>
      </c>
      <c r="D3188" s="96" t="s">
        <v>1350</v>
      </c>
      <c r="E3188" s="96" t="s">
        <v>1561</v>
      </c>
      <c r="F3188" s="96">
        <v>2030.0</v>
      </c>
      <c r="G3188" s="96" t="s">
        <v>1350</v>
      </c>
      <c r="H3188" s="96" t="s">
        <v>1561</v>
      </c>
      <c r="I3188" s="96">
        <v>2050.0</v>
      </c>
      <c r="J3188" s="96" t="s">
        <v>1351</v>
      </c>
      <c r="K3188" s="96">
        <v>2050.0</v>
      </c>
      <c r="L3188" s="96" t="s">
        <v>41</v>
      </c>
      <c r="M3188" s="96" t="s">
        <v>1351</v>
      </c>
      <c r="N3188" s="96" t="s">
        <v>1757</v>
      </c>
      <c r="O3188" s="96" t="s">
        <v>1608</v>
      </c>
      <c r="P3188" s="96" t="s">
        <v>1609</v>
      </c>
      <c r="Q3188" s="96" t="s">
        <v>4200</v>
      </c>
      <c r="R3188" s="96" t="s">
        <v>1793</v>
      </c>
      <c r="S3188" s="96" t="s">
        <v>9035</v>
      </c>
      <c r="T3188" s="96" t="s">
        <v>1568</v>
      </c>
    </row>
    <row r="3189" ht="14.25" customHeight="1">
      <c r="A3189" s="96" t="s">
        <v>9036</v>
      </c>
      <c r="B3189" s="96" t="s">
        <v>9037</v>
      </c>
      <c r="D3189" s="96" t="s">
        <v>1350</v>
      </c>
      <c r="E3189" s="96" t="s">
        <v>1561</v>
      </c>
      <c r="F3189" s="96">
        <v>2030.0</v>
      </c>
      <c r="J3189" s="96" t="s">
        <v>1351</v>
      </c>
      <c r="L3189" s="96" t="s">
        <v>1629</v>
      </c>
      <c r="M3189" s="96" t="s">
        <v>1351</v>
      </c>
      <c r="N3189" s="96" t="s">
        <v>1890</v>
      </c>
      <c r="O3189" s="96" t="s">
        <v>1578</v>
      </c>
      <c r="P3189" s="96" t="s">
        <v>1579</v>
      </c>
      <c r="Q3189" s="96" t="s">
        <v>1630</v>
      </c>
      <c r="R3189" s="96" t="s">
        <v>1707</v>
      </c>
      <c r="S3189" s="96" t="s">
        <v>9038</v>
      </c>
      <c r="T3189" s="96" t="s">
        <v>1568</v>
      </c>
      <c r="U3189" s="96" t="s">
        <v>3305</v>
      </c>
    </row>
    <row r="3190" ht="14.25" customHeight="1">
      <c r="A3190" s="96" t="s">
        <v>9039</v>
      </c>
      <c r="D3190" s="96" t="s">
        <v>1355</v>
      </c>
      <c r="J3190" s="96" t="s">
        <v>1147</v>
      </c>
      <c r="L3190" s="96" t="s">
        <v>41</v>
      </c>
      <c r="M3190" s="96" t="s">
        <v>1147</v>
      </c>
      <c r="O3190" s="96" t="s">
        <v>1857</v>
      </c>
      <c r="P3190" s="96" t="s">
        <v>1609</v>
      </c>
      <c r="Q3190" s="96" t="s">
        <v>1756</v>
      </c>
      <c r="R3190" s="96" t="s">
        <v>1648</v>
      </c>
    </row>
    <row r="3191" ht="14.25" customHeight="1">
      <c r="A3191" s="96" t="s">
        <v>9040</v>
      </c>
      <c r="B3191" s="96" t="s">
        <v>9041</v>
      </c>
      <c r="D3191" s="96" t="s">
        <v>1355</v>
      </c>
      <c r="J3191" s="96" t="s">
        <v>1351</v>
      </c>
      <c r="L3191" s="96" t="s">
        <v>41</v>
      </c>
      <c r="M3191" s="96" t="s">
        <v>1351</v>
      </c>
      <c r="N3191" s="96" t="s">
        <v>1656</v>
      </c>
      <c r="O3191" s="96" t="s">
        <v>1608</v>
      </c>
      <c r="P3191" s="96" t="s">
        <v>1609</v>
      </c>
      <c r="Q3191" s="96" t="s">
        <v>2015</v>
      </c>
      <c r="R3191" s="96" t="s">
        <v>1656</v>
      </c>
    </row>
    <row r="3192" ht="14.25" customHeight="1">
      <c r="A3192" s="96" t="s">
        <v>9042</v>
      </c>
      <c r="D3192" s="96" t="s">
        <v>1350</v>
      </c>
      <c r="E3192" s="96" t="s">
        <v>1561</v>
      </c>
      <c r="F3192" s="96">
        <v>2030.0</v>
      </c>
      <c r="J3192" s="96" t="s">
        <v>1147</v>
      </c>
      <c r="L3192" s="96" t="s">
        <v>1562</v>
      </c>
      <c r="M3192" s="96" t="s">
        <v>1147</v>
      </c>
      <c r="O3192" s="96" t="s">
        <v>1563</v>
      </c>
      <c r="P3192" s="96" t="s">
        <v>1564</v>
      </c>
      <c r="Q3192" s="96" t="s">
        <v>1685</v>
      </c>
      <c r="R3192" s="96" t="s">
        <v>1581</v>
      </c>
      <c r="S3192" s="96" t="s">
        <v>9043</v>
      </c>
      <c r="T3192" s="96" t="s">
        <v>1568</v>
      </c>
    </row>
    <row r="3193" ht="14.25" customHeight="1">
      <c r="A3193" s="96" t="s">
        <v>9044</v>
      </c>
      <c r="D3193" s="96" t="s">
        <v>1350</v>
      </c>
      <c r="E3193" s="96" t="s">
        <v>1561</v>
      </c>
      <c r="F3193" s="96">
        <v>2030.0</v>
      </c>
      <c r="J3193" s="96" t="s">
        <v>1147</v>
      </c>
      <c r="L3193" s="96" t="s">
        <v>1562</v>
      </c>
      <c r="M3193" s="96" t="s">
        <v>1147</v>
      </c>
      <c r="O3193" s="96" t="s">
        <v>1741</v>
      </c>
      <c r="P3193" s="96" t="s">
        <v>1564</v>
      </c>
      <c r="Q3193" s="96" t="s">
        <v>1639</v>
      </c>
      <c r="R3193" s="96" t="s">
        <v>1673</v>
      </c>
      <c r="S3193" s="96" t="s">
        <v>9045</v>
      </c>
      <c r="T3193" s="96" t="s">
        <v>1568</v>
      </c>
    </row>
    <row r="3194" ht="14.25" customHeight="1">
      <c r="A3194" s="96" t="s">
        <v>9046</v>
      </c>
      <c r="C3194" s="96" t="s">
        <v>9047</v>
      </c>
      <c r="D3194" s="96" t="s">
        <v>1350</v>
      </c>
      <c r="E3194" s="96" t="s">
        <v>1561</v>
      </c>
      <c r="F3194" s="96">
        <v>2030.0</v>
      </c>
      <c r="J3194" s="96" t="s">
        <v>1147</v>
      </c>
      <c r="L3194" s="96" t="s">
        <v>41</v>
      </c>
      <c r="M3194" s="96" t="s">
        <v>1147</v>
      </c>
      <c r="O3194" s="96" t="s">
        <v>1845</v>
      </c>
      <c r="P3194" s="96" t="s">
        <v>1564</v>
      </c>
      <c r="Q3194" s="96" t="s">
        <v>1948</v>
      </c>
      <c r="R3194" s="96" t="s">
        <v>1637</v>
      </c>
      <c r="S3194" s="96" t="s">
        <v>9048</v>
      </c>
      <c r="T3194" s="96" t="s">
        <v>1568</v>
      </c>
    </row>
    <row r="3195" ht="14.25" customHeight="1">
      <c r="A3195" s="96" t="s">
        <v>9049</v>
      </c>
      <c r="D3195" s="96" t="s">
        <v>1355</v>
      </c>
      <c r="J3195" s="96" t="s">
        <v>1147</v>
      </c>
      <c r="L3195" s="96" t="s">
        <v>41</v>
      </c>
      <c r="M3195" s="96" t="s">
        <v>1147</v>
      </c>
      <c r="O3195" s="96" t="s">
        <v>1608</v>
      </c>
      <c r="P3195" s="96" t="s">
        <v>1609</v>
      </c>
      <c r="Q3195" s="96" t="s">
        <v>1675</v>
      </c>
      <c r="R3195" s="96" t="s">
        <v>2023</v>
      </c>
    </row>
    <row r="3196" ht="14.25" customHeight="1">
      <c r="A3196" s="96" t="s">
        <v>9050</v>
      </c>
      <c r="D3196" s="96" t="s">
        <v>1350</v>
      </c>
      <c r="E3196" s="96" t="s">
        <v>1561</v>
      </c>
      <c r="F3196" s="96">
        <v>2030.0</v>
      </c>
      <c r="J3196" s="96" t="s">
        <v>1147</v>
      </c>
      <c r="L3196" s="96" t="s">
        <v>1562</v>
      </c>
      <c r="M3196" s="96" t="s">
        <v>1147</v>
      </c>
      <c r="O3196" s="96" t="s">
        <v>1647</v>
      </c>
      <c r="P3196" s="96" t="s">
        <v>1564</v>
      </c>
      <c r="Q3196" s="96" t="s">
        <v>1585</v>
      </c>
      <c r="R3196" s="96" t="s">
        <v>1605</v>
      </c>
      <c r="S3196" s="96" t="s">
        <v>9051</v>
      </c>
      <c r="T3196" s="96" t="s">
        <v>1568</v>
      </c>
    </row>
    <row r="3197" ht="14.25" customHeight="1">
      <c r="A3197" s="96" t="s">
        <v>9052</v>
      </c>
      <c r="D3197" s="96" t="s">
        <v>1350</v>
      </c>
      <c r="E3197" s="96" t="s">
        <v>1561</v>
      </c>
      <c r="F3197" s="96">
        <v>2030.0</v>
      </c>
      <c r="J3197" s="96" t="s">
        <v>1147</v>
      </c>
      <c r="L3197" s="96" t="s">
        <v>1562</v>
      </c>
      <c r="M3197" s="96" t="s">
        <v>1147</v>
      </c>
      <c r="O3197" s="96" t="s">
        <v>1791</v>
      </c>
      <c r="P3197" s="96" t="s">
        <v>1609</v>
      </c>
      <c r="Q3197" s="96" t="s">
        <v>2158</v>
      </c>
      <c r="R3197" s="96" t="s">
        <v>1615</v>
      </c>
      <c r="S3197" s="96" t="s">
        <v>9053</v>
      </c>
      <c r="T3197" s="96" t="s">
        <v>1568</v>
      </c>
    </row>
    <row r="3198" ht="14.25" customHeight="1">
      <c r="A3198" s="96" t="s">
        <v>9054</v>
      </c>
      <c r="D3198" s="96" t="s">
        <v>1350</v>
      </c>
      <c r="E3198" s="96" t="s">
        <v>1561</v>
      </c>
      <c r="F3198" s="96">
        <v>2030.0</v>
      </c>
      <c r="J3198" s="96" t="s">
        <v>1147</v>
      </c>
      <c r="L3198" s="96" t="s">
        <v>1562</v>
      </c>
      <c r="M3198" s="96" t="s">
        <v>1147</v>
      </c>
      <c r="O3198" s="96" t="s">
        <v>1829</v>
      </c>
      <c r="P3198" s="96" t="s">
        <v>1564</v>
      </c>
      <c r="Q3198" s="96" t="s">
        <v>1675</v>
      </c>
      <c r="R3198" s="96" t="s">
        <v>1699</v>
      </c>
      <c r="S3198" s="96" t="s">
        <v>9055</v>
      </c>
      <c r="T3198" s="96" t="s">
        <v>1568</v>
      </c>
    </row>
    <row r="3199" ht="14.25" customHeight="1">
      <c r="A3199" s="96" t="s">
        <v>9056</v>
      </c>
      <c r="D3199" s="96" t="s">
        <v>1350</v>
      </c>
      <c r="E3199" s="96" t="s">
        <v>1561</v>
      </c>
      <c r="F3199" s="96">
        <v>2030.0</v>
      </c>
      <c r="J3199" s="96" t="s">
        <v>1147</v>
      </c>
      <c r="L3199" s="96" t="s">
        <v>1562</v>
      </c>
      <c r="M3199" s="96" t="s">
        <v>1147</v>
      </c>
      <c r="O3199" s="96" t="s">
        <v>1741</v>
      </c>
      <c r="P3199" s="96" t="s">
        <v>1564</v>
      </c>
      <c r="Q3199" s="96" t="s">
        <v>1675</v>
      </c>
      <c r="R3199" s="96" t="s">
        <v>1676</v>
      </c>
      <c r="S3199" s="96" t="s">
        <v>9057</v>
      </c>
      <c r="T3199" s="96" t="s">
        <v>1568</v>
      </c>
    </row>
    <row r="3200" ht="14.25" customHeight="1">
      <c r="A3200" s="96" t="s">
        <v>9058</v>
      </c>
      <c r="D3200" s="96" t="s">
        <v>1350</v>
      </c>
      <c r="E3200" s="96" t="s">
        <v>1561</v>
      </c>
      <c r="F3200" s="96">
        <v>2030.0</v>
      </c>
      <c r="J3200" s="96" t="s">
        <v>1147</v>
      </c>
      <c r="L3200" s="96" t="s">
        <v>1562</v>
      </c>
      <c r="M3200" s="96" t="s">
        <v>1147</v>
      </c>
      <c r="O3200" s="96" t="s">
        <v>1717</v>
      </c>
      <c r="P3200" s="96" t="s">
        <v>1609</v>
      </c>
      <c r="Q3200" s="96" t="s">
        <v>1756</v>
      </c>
      <c r="R3200" s="96" t="s">
        <v>1623</v>
      </c>
      <c r="S3200" s="96" t="s">
        <v>9059</v>
      </c>
      <c r="T3200" s="96" t="s">
        <v>1568</v>
      </c>
    </row>
    <row r="3201" ht="14.25" customHeight="1">
      <c r="A3201" s="96" t="s">
        <v>9060</v>
      </c>
      <c r="D3201" s="96" t="s">
        <v>1350</v>
      </c>
      <c r="E3201" s="96" t="s">
        <v>1561</v>
      </c>
      <c r="F3201" s="96">
        <v>2030.0</v>
      </c>
      <c r="J3201" s="96" t="s">
        <v>1147</v>
      </c>
      <c r="L3201" s="96" t="s">
        <v>1562</v>
      </c>
      <c r="M3201" s="96" t="s">
        <v>1147</v>
      </c>
      <c r="O3201" s="96" t="s">
        <v>1717</v>
      </c>
      <c r="P3201" s="96" t="s">
        <v>1609</v>
      </c>
      <c r="Q3201" s="96" t="s">
        <v>1585</v>
      </c>
      <c r="R3201" s="96" t="s">
        <v>1841</v>
      </c>
      <c r="S3201" s="96" t="s">
        <v>9061</v>
      </c>
      <c r="T3201" s="96" t="s">
        <v>1568</v>
      </c>
    </row>
    <row r="3202" ht="14.25" customHeight="1">
      <c r="A3202" s="96" t="s">
        <v>9062</v>
      </c>
      <c r="D3202" s="96" t="s">
        <v>1350</v>
      </c>
      <c r="E3202" s="96" t="s">
        <v>1561</v>
      </c>
      <c r="F3202" s="96">
        <v>2030.0</v>
      </c>
      <c r="J3202" s="96" t="s">
        <v>1147</v>
      </c>
      <c r="L3202" s="96" t="s">
        <v>1562</v>
      </c>
      <c r="M3202" s="96" t="s">
        <v>1147</v>
      </c>
      <c r="O3202" s="96" t="s">
        <v>1717</v>
      </c>
      <c r="P3202" s="96" t="s">
        <v>1609</v>
      </c>
      <c r="Q3202" s="96" t="s">
        <v>1610</v>
      </c>
      <c r="R3202" s="96" t="s">
        <v>1619</v>
      </c>
      <c r="S3202" s="96" t="s">
        <v>9063</v>
      </c>
      <c r="T3202" s="96" t="s">
        <v>1568</v>
      </c>
    </row>
    <row r="3203" ht="14.25" customHeight="1">
      <c r="A3203" s="96" t="s">
        <v>9064</v>
      </c>
      <c r="D3203" s="96" t="s">
        <v>1350</v>
      </c>
      <c r="E3203" s="96" t="s">
        <v>1561</v>
      </c>
      <c r="F3203" s="96">
        <v>2030.0</v>
      </c>
      <c r="J3203" s="96" t="s">
        <v>1147</v>
      </c>
      <c r="L3203" s="96" t="s">
        <v>1562</v>
      </c>
      <c r="M3203" s="96" t="s">
        <v>1147</v>
      </c>
      <c r="O3203" s="96" t="s">
        <v>1797</v>
      </c>
      <c r="P3203" s="96" t="s">
        <v>1564</v>
      </c>
      <c r="Q3203" s="96" t="s">
        <v>1590</v>
      </c>
      <c r="R3203" s="96" t="s">
        <v>1699</v>
      </c>
      <c r="S3203" s="96" t="s">
        <v>9065</v>
      </c>
      <c r="T3203" s="96" t="s">
        <v>1568</v>
      </c>
    </row>
    <row r="3204" ht="14.25" customHeight="1">
      <c r="A3204" s="96" t="s">
        <v>9066</v>
      </c>
      <c r="D3204" s="96" t="s">
        <v>1350</v>
      </c>
      <c r="E3204" s="96" t="s">
        <v>1561</v>
      </c>
      <c r="F3204" s="96">
        <v>2030.0</v>
      </c>
      <c r="J3204" s="96" t="s">
        <v>1147</v>
      </c>
      <c r="L3204" s="96" t="s">
        <v>1562</v>
      </c>
      <c r="M3204" s="96" t="s">
        <v>1147</v>
      </c>
      <c r="O3204" s="96" t="s">
        <v>1584</v>
      </c>
      <c r="P3204" s="96" t="s">
        <v>1564</v>
      </c>
      <c r="Q3204" s="96" t="s">
        <v>1862</v>
      </c>
      <c r="R3204" s="96" t="s">
        <v>1574</v>
      </c>
      <c r="S3204" s="96" t="s">
        <v>9067</v>
      </c>
      <c r="T3204" s="96" t="s">
        <v>1568</v>
      </c>
    </row>
    <row r="3205" ht="14.25" customHeight="1">
      <c r="A3205" s="96" t="s">
        <v>9068</v>
      </c>
      <c r="D3205" s="96" t="s">
        <v>1355</v>
      </c>
      <c r="J3205" s="96" t="s">
        <v>1351</v>
      </c>
      <c r="L3205" s="96" t="s">
        <v>41</v>
      </c>
      <c r="M3205" s="96" t="s">
        <v>1147</v>
      </c>
      <c r="O3205" s="96" t="s">
        <v>1614</v>
      </c>
      <c r="P3205" s="96" t="s">
        <v>1609</v>
      </c>
      <c r="Q3205" s="96" t="s">
        <v>1675</v>
      </c>
      <c r="R3205" s="96" t="s">
        <v>1793</v>
      </c>
      <c r="T3205" s="96" t="s">
        <v>1616</v>
      </c>
    </row>
    <row r="3206" ht="14.25" customHeight="1">
      <c r="A3206" s="96" t="s">
        <v>9069</v>
      </c>
      <c r="D3206" s="96" t="s">
        <v>1350</v>
      </c>
      <c r="E3206" s="96" t="s">
        <v>1561</v>
      </c>
      <c r="F3206" s="96">
        <v>2030.0</v>
      </c>
      <c r="J3206" s="96" t="s">
        <v>1147</v>
      </c>
      <c r="L3206" s="96" t="s">
        <v>1562</v>
      </c>
      <c r="M3206" s="96" t="s">
        <v>1147</v>
      </c>
      <c r="O3206" s="96" t="s">
        <v>1703</v>
      </c>
      <c r="P3206" s="96" t="s">
        <v>1564</v>
      </c>
      <c r="Q3206" s="96" t="s">
        <v>1580</v>
      </c>
      <c r="R3206" s="96" t="s">
        <v>1644</v>
      </c>
      <c r="S3206" s="96" t="s">
        <v>9070</v>
      </c>
      <c r="T3206" s="96" t="s">
        <v>1568</v>
      </c>
    </row>
    <row r="3207" ht="14.25" customHeight="1">
      <c r="A3207" s="96" t="s">
        <v>9071</v>
      </c>
      <c r="D3207" s="96" t="s">
        <v>1350</v>
      </c>
      <c r="E3207" s="96" t="s">
        <v>1561</v>
      </c>
      <c r="F3207" s="96">
        <v>2030.0</v>
      </c>
      <c r="J3207" s="96" t="s">
        <v>1147</v>
      </c>
      <c r="L3207" s="96" t="s">
        <v>1562</v>
      </c>
      <c r="M3207" s="96" t="s">
        <v>1147</v>
      </c>
      <c r="O3207" s="96" t="s">
        <v>1717</v>
      </c>
      <c r="P3207" s="96" t="s">
        <v>1609</v>
      </c>
      <c r="Q3207" s="96" t="s">
        <v>1735</v>
      </c>
      <c r="R3207" s="96" t="s">
        <v>1690</v>
      </c>
      <c r="S3207" s="96" t="s">
        <v>9072</v>
      </c>
      <c r="T3207" s="96" t="s">
        <v>1568</v>
      </c>
    </row>
    <row r="3208" ht="14.25" customHeight="1">
      <c r="A3208" s="96" t="s">
        <v>9073</v>
      </c>
      <c r="D3208" s="96" t="s">
        <v>1355</v>
      </c>
      <c r="J3208" s="96" t="s">
        <v>1351</v>
      </c>
      <c r="L3208" s="96" t="s">
        <v>1629</v>
      </c>
      <c r="M3208" s="96" t="s">
        <v>1351</v>
      </c>
      <c r="N3208" s="96" t="s">
        <v>1805</v>
      </c>
      <c r="O3208" s="96" t="s">
        <v>3253</v>
      </c>
      <c r="P3208" s="96" t="s">
        <v>1572</v>
      </c>
      <c r="Q3208" s="96" t="s">
        <v>2352</v>
      </c>
      <c r="R3208" s="96" t="s">
        <v>1805</v>
      </c>
    </row>
    <row r="3209" ht="14.25" customHeight="1">
      <c r="A3209" s="96" t="s">
        <v>9074</v>
      </c>
      <c r="B3209" s="96" t="s">
        <v>9075</v>
      </c>
      <c r="D3209" s="96" t="s">
        <v>1355</v>
      </c>
      <c r="J3209" s="96" t="s">
        <v>1351</v>
      </c>
      <c r="L3209" s="96" t="s">
        <v>41</v>
      </c>
      <c r="M3209" s="96" t="s">
        <v>1351</v>
      </c>
      <c r="N3209" s="96" t="s">
        <v>1589</v>
      </c>
      <c r="O3209" s="96" t="s">
        <v>1578</v>
      </c>
      <c r="P3209" s="96" t="s">
        <v>1579</v>
      </c>
      <c r="Q3209" s="96" t="s">
        <v>2015</v>
      </c>
      <c r="R3209" s="96" t="s">
        <v>1589</v>
      </c>
    </row>
    <row r="3210" ht="14.25" customHeight="1">
      <c r="A3210" s="96" t="s">
        <v>9076</v>
      </c>
      <c r="B3210" s="96" t="s">
        <v>9077</v>
      </c>
      <c r="C3210" s="96" t="s">
        <v>9078</v>
      </c>
      <c r="D3210" s="96" t="s">
        <v>1350</v>
      </c>
      <c r="E3210" s="96" t="s">
        <v>1561</v>
      </c>
      <c r="F3210" s="96" t="s">
        <v>9079</v>
      </c>
      <c r="J3210" s="96" t="s">
        <v>1351</v>
      </c>
      <c r="L3210" s="96" t="s">
        <v>41</v>
      </c>
      <c r="M3210" s="96" t="s">
        <v>1351</v>
      </c>
      <c r="N3210" s="96" t="s">
        <v>1621</v>
      </c>
      <c r="O3210" s="96" t="s">
        <v>3253</v>
      </c>
      <c r="P3210" s="96" t="s">
        <v>1572</v>
      </c>
      <c r="Q3210" s="96" t="s">
        <v>4566</v>
      </c>
      <c r="R3210" s="96" t="s">
        <v>1597</v>
      </c>
      <c r="S3210" s="96" t="s">
        <v>9080</v>
      </c>
      <c r="T3210" s="96" t="s">
        <v>1568</v>
      </c>
    </row>
    <row r="3211" ht="14.25" customHeight="1">
      <c r="A3211" s="96" t="s">
        <v>9081</v>
      </c>
      <c r="D3211" s="96" t="s">
        <v>1350</v>
      </c>
      <c r="E3211" s="96" t="s">
        <v>1570</v>
      </c>
      <c r="F3211" s="96">
        <v>2030.0</v>
      </c>
      <c r="J3211" s="96" t="s">
        <v>1147</v>
      </c>
      <c r="L3211" s="96" t="s">
        <v>1562</v>
      </c>
      <c r="M3211" s="96" t="s">
        <v>1147</v>
      </c>
      <c r="O3211" s="96" t="s">
        <v>1578</v>
      </c>
      <c r="P3211" s="96" t="s">
        <v>1579</v>
      </c>
      <c r="Q3211" s="96" t="s">
        <v>1590</v>
      </c>
      <c r="R3211" s="96" t="s">
        <v>2023</v>
      </c>
      <c r="S3211" s="96" t="s">
        <v>9082</v>
      </c>
      <c r="T3211" s="96" t="s">
        <v>1576</v>
      </c>
    </row>
    <row r="3212" ht="14.25" customHeight="1">
      <c r="A3212" s="96" t="s">
        <v>9083</v>
      </c>
      <c r="C3212" s="96" t="s">
        <v>9084</v>
      </c>
      <c r="D3212" s="96" t="s">
        <v>1372</v>
      </c>
      <c r="J3212" s="96" t="s">
        <v>1351</v>
      </c>
      <c r="L3212" s="96" t="s">
        <v>41</v>
      </c>
      <c r="M3212" s="96" t="s">
        <v>1351</v>
      </c>
      <c r="N3212" s="96" t="s">
        <v>1971</v>
      </c>
      <c r="O3212" s="96" t="s">
        <v>1845</v>
      </c>
      <c r="P3212" s="96" t="s">
        <v>1564</v>
      </c>
      <c r="Q3212" s="96" t="s">
        <v>1756</v>
      </c>
      <c r="R3212" s="96" t="s">
        <v>1971</v>
      </c>
    </row>
    <row r="3213" ht="14.25" customHeight="1">
      <c r="A3213" s="96" t="s">
        <v>9085</v>
      </c>
      <c r="D3213" s="96" t="s">
        <v>1350</v>
      </c>
      <c r="E3213" s="96" t="s">
        <v>1561</v>
      </c>
      <c r="F3213" s="96">
        <v>2030.0</v>
      </c>
      <c r="J3213" s="96" t="s">
        <v>1147</v>
      </c>
      <c r="L3213" s="96" t="s">
        <v>1562</v>
      </c>
      <c r="M3213" s="96" t="s">
        <v>1147</v>
      </c>
      <c r="O3213" s="96" t="s">
        <v>1584</v>
      </c>
      <c r="P3213" s="96" t="s">
        <v>1564</v>
      </c>
      <c r="Q3213" s="96" t="s">
        <v>1593</v>
      </c>
      <c r="R3213" s="96" t="s">
        <v>1757</v>
      </c>
      <c r="S3213" s="96" t="s">
        <v>9086</v>
      </c>
      <c r="T3213" s="96" t="s">
        <v>1568</v>
      </c>
    </row>
    <row r="3214" ht="14.25" customHeight="1">
      <c r="A3214" s="96" t="s">
        <v>9087</v>
      </c>
      <c r="D3214" s="96" t="s">
        <v>1350</v>
      </c>
      <c r="E3214" s="96" t="s">
        <v>1561</v>
      </c>
      <c r="F3214" s="96">
        <v>2030.0</v>
      </c>
      <c r="J3214" s="96" t="s">
        <v>1147</v>
      </c>
      <c r="L3214" s="96" t="s">
        <v>1562</v>
      </c>
      <c r="M3214" s="96" t="s">
        <v>1147</v>
      </c>
      <c r="O3214" s="96" t="s">
        <v>1845</v>
      </c>
      <c r="P3214" s="96" t="s">
        <v>1564</v>
      </c>
      <c r="Q3214" s="96" t="s">
        <v>2015</v>
      </c>
      <c r="R3214" s="96" t="s">
        <v>1615</v>
      </c>
      <c r="S3214" s="96" t="s">
        <v>9088</v>
      </c>
      <c r="T3214" s="96" t="s">
        <v>1568</v>
      </c>
    </row>
    <row r="3215" ht="14.25" customHeight="1">
      <c r="A3215" s="96" t="s">
        <v>9089</v>
      </c>
      <c r="D3215" s="96" t="s">
        <v>1350</v>
      </c>
      <c r="E3215" s="96" t="s">
        <v>1561</v>
      </c>
      <c r="F3215" s="96">
        <v>2030.0</v>
      </c>
      <c r="J3215" s="96" t="s">
        <v>1147</v>
      </c>
      <c r="L3215" s="96" t="s">
        <v>1562</v>
      </c>
      <c r="M3215" s="96" t="s">
        <v>1147</v>
      </c>
      <c r="O3215" s="96" t="s">
        <v>1717</v>
      </c>
      <c r="P3215" s="96" t="s">
        <v>1609</v>
      </c>
      <c r="Q3215" s="96" t="s">
        <v>1593</v>
      </c>
      <c r="R3215" s="96" t="s">
        <v>1676</v>
      </c>
      <c r="S3215" s="96" t="s">
        <v>9090</v>
      </c>
      <c r="T3215" s="96" t="s">
        <v>1568</v>
      </c>
    </row>
    <row r="3216" ht="14.25" customHeight="1">
      <c r="A3216" s="96" t="s">
        <v>9091</v>
      </c>
      <c r="D3216" s="96" t="s">
        <v>1350</v>
      </c>
      <c r="E3216" s="96" t="s">
        <v>1561</v>
      </c>
      <c r="F3216" s="96">
        <v>2030.0</v>
      </c>
      <c r="G3216" s="96" t="s">
        <v>1350</v>
      </c>
      <c r="H3216" s="96" t="s">
        <v>1561</v>
      </c>
      <c r="I3216" s="96">
        <v>2040.0</v>
      </c>
      <c r="J3216" s="96" t="s">
        <v>1351</v>
      </c>
      <c r="K3216" s="96">
        <v>2040.0</v>
      </c>
      <c r="L3216" s="96" t="s">
        <v>1562</v>
      </c>
      <c r="M3216" s="96" t="s">
        <v>1147</v>
      </c>
      <c r="O3216" s="96" t="s">
        <v>1647</v>
      </c>
      <c r="P3216" s="96" t="s">
        <v>1564</v>
      </c>
      <c r="Q3216" s="96" t="s">
        <v>1655</v>
      </c>
      <c r="R3216" s="96" t="s">
        <v>1586</v>
      </c>
      <c r="S3216" s="96" t="s">
        <v>9092</v>
      </c>
      <c r="T3216" s="96" t="s">
        <v>1568</v>
      </c>
    </row>
    <row r="3217" ht="14.25" customHeight="1">
      <c r="A3217" s="96" t="s">
        <v>9093</v>
      </c>
      <c r="D3217" s="96" t="s">
        <v>1350</v>
      </c>
      <c r="E3217" s="96" t="s">
        <v>1561</v>
      </c>
      <c r="F3217" s="96">
        <v>2030.0</v>
      </c>
      <c r="J3217" s="96" t="s">
        <v>1147</v>
      </c>
      <c r="L3217" s="96" t="s">
        <v>1562</v>
      </c>
      <c r="M3217" s="96" t="s">
        <v>1147</v>
      </c>
      <c r="O3217" s="96" t="s">
        <v>1717</v>
      </c>
      <c r="P3217" s="96" t="s">
        <v>1609</v>
      </c>
      <c r="Q3217" s="96" t="s">
        <v>1886</v>
      </c>
      <c r="R3217" s="96" t="s">
        <v>1676</v>
      </c>
      <c r="S3217" s="96" t="s">
        <v>9094</v>
      </c>
      <c r="T3217" s="96" t="s">
        <v>1568</v>
      </c>
    </row>
    <row r="3218" ht="14.25" customHeight="1">
      <c r="A3218" s="96" t="s">
        <v>9095</v>
      </c>
      <c r="B3218" s="96" t="s">
        <v>9096</v>
      </c>
      <c r="C3218" s="96" t="s">
        <v>9097</v>
      </c>
      <c r="D3218" s="96" t="s">
        <v>1350</v>
      </c>
      <c r="E3218" s="96" t="s">
        <v>1561</v>
      </c>
      <c r="F3218" s="96">
        <v>2030.0</v>
      </c>
      <c r="G3218" s="96" t="s">
        <v>1350</v>
      </c>
      <c r="H3218" s="96" t="s">
        <v>1561</v>
      </c>
      <c r="I3218" s="96">
        <v>2050.0</v>
      </c>
      <c r="J3218" s="96" t="s">
        <v>1351</v>
      </c>
      <c r="K3218" s="96">
        <v>2050.0</v>
      </c>
      <c r="L3218" s="96" t="s">
        <v>41</v>
      </c>
      <c r="M3218" s="96" t="s">
        <v>1351</v>
      </c>
      <c r="N3218" s="96" t="s">
        <v>1574</v>
      </c>
      <c r="O3218" s="96" t="s">
        <v>1578</v>
      </c>
      <c r="P3218" s="96" t="s">
        <v>1579</v>
      </c>
      <c r="Q3218" s="96" t="s">
        <v>1593</v>
      </c>
      <c r="R3218" s="96" t="s">
        <v>1586</v>
      </c>
      <c r="S3218" s="96" t="s">
        <v>9098</v>
      </c>
      <c r="T3218" s="96" t="s">
        <v>1568</v>
      </c>
    </row>
    <row r="3219" ht="14.25" customHeight="1">
      <c r="A3219" s="96" t="s">
        <v>9099</v>
      </c>
      <c r="D3219" s="96" t="s">
        <v>1355</v>
      </c>
      <c r="J3219" s="96" t="s">
        <v>1147</v>
      </c>
      <c r="L3219" s="96" t="s">
        <v>41</v>
      </c>
      <c r="M3219" s="96" t="s">
        <v>1147</v>
      </c>
      <c r="O3219" s="96" t="s">
        <v>1812</v>
      </c>
      <c r="P3219" s="96" t="s">
        <v>1564</v>
      </c>
      <c r="Q3219" s="96" t="s">
        <v>1886</v>
      </c>
      <c r="R3219" s="96" t="s">
        <v>1623</v>
      </c>
    </row>
    <row r="3220" ht="14.25" customHeight="1">
      <c r="A3220" s="96" t="s">
        <v>9100</v>
      </c>
      <c r="B3220" s="96" t="s">
        <v>9101</v>
      </c>
      <c r="C3220" s="96" t="s">
        <v>9102</v>
      </c>
      <c r="D3220" s="96" t="s">
        <v>1350</v>
      </c>
      <c r="E3220" s="96" t="s">
        <v>1561</v>
      </c>
      <c r="F3220" s="96" t="s">
        <v>1628</v>
      </c>
      <c r="J3220" s="96" t="s">
        <v>1147</v>
      </c>
      <c r="L3220" s="96" t="s">
        <v>41</v>
      </c>
      <c r="M3220" s="96" t="s">
        <v>1147</v>
      </c>
      <c r="O3220" s="96" t="s">
        <v>1717</v>
      </c>
      <c r="P3220" s="96" t="s">
        <v>1609</v>
      </c>
      <c r="Q3220" s="96" t="s">
        <v>1639</v>
      </c>
      <c r="R3220" s="96" t="s">
        <v>1673</v>
      </c>
      <c r="S3220" s="96" t="s">
        <v>9103</v>
      </c>
      <c r="T3220" s="96" t="s">
        <v>1568</v>
      </c>
    </row>
    <row r="3221" ht="14.25" customHeight="1">
      <c r="A3221" s="96" t="s">
        <v>9104</v>
      </c>
      <c r="D3221" s="96" t="s">
        <v>1350</v>
      </c>
      <c r="E3221" s="96" t="s">
        <v>1561</v>
      </c>
      <c r="F3221" s="96">
        <v>2030.0</v>
      </c>
      <c r="J3221" s="96" t="s">
        <v>1147</v>
      </c>
      <c r="L3221" s="96" t="s">
        <v>1562</v>
      </c>
      <c r="M3221" s="96" t="s">
        <v>1147</v>
      </c>
      <c r="O3221" s="96" t="s">
        <v>1717</v>
      </c>
      <c r="P3221" s="96" t="s">
        <v>1609</v>
      </c>
      <c r="Q3221" s="96" t="s">
        <v>1820</v>
      </c>
      <c r="R3221" s="96" t="s">
        <v>1591</v>
      </c>
      <c r="S3221" s="96" t="s">
        <v>9105</v>
      </c>
      <c r="T3221" s="96" t="s">
        <v>1568</v>
      </c>
    </row>
    <row r="3222" ht="14.25" customHeight="1">
      <c r="A3222" s="96" t="s">
        <v>9106</v>
      </c>
      <c r="C3222" s="96" t="s">
        <v>9107</v>
      </c>
      <c r="D3222" s="96" t="s">
        <v>1355</v>
      </c>
      <c r="J3222" s="96" t="s">
        <v>1351</v>
      </c>
      <c r="L3222" s="96" t="s">
        <v>1629</v>
      </c>
      <c r="M3222" s="96" t="s">
        <v>1351</v>
      </c>
      <c r="N3222" s="96" t="s">
        <v>1690</v>
      </c>
      <c r="O3222" s="96" t="s">
        <v>1584</v>
      </c>
      <c r="P3222" s="96" t="s">
        <v>1564</v>
      </c>
      <c r="Q3222" s="96" t="s">
        <v>2352</v>
      </c>
      <c r="R3222" s="96" t="s">
        <v>1690</v>
      </c>
    </row>
    <row r="3223" ht="14.25" customHeight="1">
      <c r="A3223" s="96" t="s">
        <v>9108</v>
      </c>
      <c r="D3223" s="96" t="s">
        <v>1350</v>
      </c>
      <c r="E3223" s="96" t="s">
        <v>1561</v>
      </c>
      <c r="F3223" s="96">
        <v>2030.0</v>
      </c>
      <c r="J3223" s="96" t="s">
        <v>1147</v>
      </c>
      <c r="L3223" s="96" t="s">
        <v>1562</v>
      </c>
      <c r="M3223" s="96" t="s">
        <v>1147</v>
      </c>
      <c r="O3223" s="96" t="s">
        <v>1717</v>
      </c>
      <c r="P3223" s="96" t="s">
        <v>1609</v>
      </c>
      <c r="Q3223" s="96" t="s">
        <v>1756</v>
      </c>
      <c r="R3223" s="96" t="s">
        <v>1623</v>
      </c>
      <c r="S3223" s="96" t="s">
        <v>9109</v>
      </c>
      <c r="T3223" s="96" t="s">
        <v>1568</v>
      </c>
    </row>
    <row r="3224" ht="14.25" customHeight="1">
      <c r="A3224" s="96" t="s">
        <v>9110</v>
      </c>
      <c r="D3224" s="96" t="s">
        <v>1350</v>
      </c>
      <c r="E3224" s="96" t="s">
        <v>1561</v>
      </c>
      <c r="F3224" s="96">
        <v>2030.0</v>
      </c>
      <c r="J3224" s="96" t="s">
        <v>1147</v>
      </c>
      <c r="L3224" s="96" t="s">
        <v>1562</v>
      </c>
      <c r="M3224" s="96" t="s">
        <v>1147</v>
      </c>
      <c r="O3224" s="96" t="s">
        <v>1717</v>
      </c>
      <c r="P3224" s="96" t="s">
        <v>1609</v>
      </c>
      <c r="Q3224" s="96" t="s">
        <v>9111</v>
      </c>
      <c r="R3224" s="96" t="s">
        <v>1594</v>
      </c>
      <c r="S3224" s="96" t="s">
        <v>9112</v>
      </c>
      <c r="T3224" s="96" t="s">
        <v>1568</v>
      </c>
    </row>
    <row r="3225" ht="14.25" customHeight="1">
      <c r="A3225" s="96" t="s">
        <v>9113</v>
      </c>
      <c r="D3225" s="96" t="s">
        <v>1355</v>
      </c>
      <c r="J3225" s="96" t="s">
        <v>1351</v>
      </c>
      <c r="L3225" s="96" t="s">
        <v>41</v>
      </c>
      <c r="M3225" s="96" t="s">
        <v>1147</v>
      </c>
      <c r="O3225" s="96" t="s">
        <v>2054</v>
      </c>
      <c r="P3225" s="96" t="s">
        <v>1579</v>
      </c>
      <c r="Q3225" s="96" t="s">
        <v>1580</v>
      </c>
      <c r="R3225" s="96" t="s">
        <v>1605</v>
      </c>
    </row>
    <row r="3226" ht="14.25" customHeight="1">
      <c r="A3226" s="96" t="s">
        <v>9114</v>
      </c>
      <c r="D3226" s="96" t="s">
        <v>1350</v>
      </c>
      <c r="E3226" s="96" t="s">
        <v>1561</v>
      </c>
      <c r="F3226" s="96">
        <v>2030.0</v>
      </c>
      <c r="J3226" s="96" t="s">
        <v>1147</v>
      </c>
      <c r="L3226" s="96" t="s">
        <v>1562</v>
      </c>
      <c r="M3226" s="96" t="s">
        <v>1147</v>
      </c>
      <c r="O3226" s="96" t="s">
        <v>1584</v>
      </c>
      <c r="P3226" s="96" t="s">
        <v>1564</v>
      </c>
      <c r="Q3226" s="96" t="s">
        <v>1590</v>
      </c>
      <c r="R3226" s="96" t="s">
        <v>1566</v>
      </c>
      <c r="S3226" s="96" t="s">
        <v>9115</v>
      </c>
      <c r="T3226" s="96" t="s">
        <v>1568</v>
      </c>
    </row>
    <row r="3227" ht="14.25" customHeight="1">
      <c r="A3227" s="96" t="s">
        <v>9116</v>
      </c>
      <c r="D3227" s="96" t="s">
        <v>1350</v>
      </c>
      <c r="E3227" s="96" t="s">
        <v>1561</v>
      </c>
      <c r="F3227" s="96">
        <v>2030.0</v>
      </c>
      <c r="J3227" s="96" t="s">
        <v>1147</v>
      </c>
      <c r="L3227" s="96" t="s">
        <v>1562</v>
      </c>
      <c r="M3227" s="96" t="s">
        <v>1147</v>
      </c>
      <c r="O3227" s="96" t="s">
        <v>1672</v>
      </c>
      <c r="P3227" s="96" t="s">
        <v>1564</v>
      </c>
      <c r="Q3227" s="96" t="s">
        <v>1652</v>
      </c>
      <c r="R3227" s="96" t="s">
        <v>1644</v>
      </c>
      <c r="S3227" s="96" t="s">
        <v>9117</v>
      </c>
      <c r="T3227" s="96" t="s">
        <v>1568</v>
      </c>
    </row>
    <row r="3228" ht="14.25" customHeight="1">
      <c r="A3228" s="96" t="s">
        <v>9118</v>
      </c>
      <c r="D3228" s="96" t="s">
        <v>1350</v>
      </c>
      <c r="E3228" s="96" t="s">
        <v>1561</v>
      </c>
      <c r="F3228" s="96">
        <v>2030.0</v>
      </c>
      <c r="G3228" s="96" t="s">
        <v>1350</v>
      </c>
      <c r="H3228" s="96" t="s">
        <v>1561</v>
      </c>
      <c r="I3228" s="96">
        <v>2039.0</v>
      </c>
      <c r="J3228" s="96" t="s">
        <v>1351</v>
      </c>
      <c r="K3228" s="96">
        <v>2039.0</v>
      </c>
      <c r="L3228" s="96" t="s">
        <v>1562</v>
      </c>
      <c r="M3228" s="96" t="s">
        <v>1147</v>
      </c>
      <c r="O3228" s="96" t="s">
        <v>1584</v>
      </c>
      <c r="P3228" s="96" t="s">
        <v>1564</v>
      </c>
      <c r="Q3228" s="96" t="s">
        <v>1580</v>
      </c>
      <c r="R3228" s="96" t="s">
        <v>1594</v>
      </c>
      <c r="S3228" s="96" t="s">
        <v>9119</v>
      </c>
      <c r="T3228" s="96" t="s">
        <v>1568</v>
      </c>
    </row>
    <row r="3229" ht="14.25" customHeight="1">
      <c r="A3229" s="96" t="s">
        <v>9120</v>
      </c>
      <c r="D3229" s="96" t="s">
        <v>1350</v>
      </c>
      <c r="E3229" s="96" t="s">
        <v>1561</v>
      </c>
      <c r="F3229" s="96">
        <v>2030.0</v>
      </c>
      <c r="J3229" s="96" t="s">
        <v>1147</v>
      </c>
      <c r="L3229" s="96" t="s">
        <v>1562</v>
      </c>
      <c r="M3229" s="96" t="s">
        <v>1147</v>
      </c>
      <c r="O3229" s="96" t="s">
        <v>1717</v>
      </c>
      <c r="P3229" s="96" t="s">
        <v>1609</v>
      </c>
      <c r="Q3229" s="96" t="s">
        <v>1639</v>
      </c>
      <c r="R3229" s="96" t="s">
        <v>1644</v>
      </c>
      <c r="S3229" s="96" t="s">
        <v>9121</v>
      </c>
      <c r="T3229" s="96" t="s">
        <v>1568</v>
      </c>
    </row>
    <row r="3230" ht="14.25" customHeight="1">
      <c r="A3230" s="96" t="s">
        <v>9122</v>
      </c>
      <c r="D3230" s="96" t="s">
        <v>1355</v>
      </c>
      <c r="J3230" s="96" t="s">
        <v>1351</v>
      </c>
      <c r="L3230" s="96" t="s">
        <v>41</v>
      </c>
      <c r="M3230" s="96" t="s">
        <v>1147</v>
      </c>
      <c r="O3230" s="96" t="s">
        <v>1578</v>
      </c>
      <c r="P3230" s="96" t="s">
        <v>1579</v>
      </c>
      <c r="Q3230" s="96" t="s">
        <v>1862</v>
      </c>
      <c r="R3230" s="96" t="s">
        <v>1581</v>
      </c>
    </row>
    <row r="3231" ht="14.25" customHeight="1">
      <c r="A3231" s="96" t="s">
        <v>9123</v>
      </c>
      <c r="D3231" s="96" t="s">
        <v>1355</v>
      </c>
      <c r="J3231" s="96" t="s">
        <v>1351</v>
      </c>
      <c r="L3231" s="96" t="s">
        <v>41</v>
      </c>
      <c r="M3231" s="96" t="s">
        <v>1147</v>
      </c>
      <c r="O3231" s="96" t="s">
        <v>1845</v>
      </c>
      <c r="P3231" s="96" t="s">
        <v>1564</v>
      </c>
      <c r="Q3231" s="96" t="s">
        <v>1610</v>
      </c>
      <c r="R3231" s="96" t="s">
        <v>1793</v>
      </c>
    </row>
    <row r="3232" ht="14.25" customHeight="1">
      <c r="A3232" s="96" t="s">
        <v>9124</v>
      </c>
      <c r="D3232" s="96" t="s">
        <v>1355</v>
      </c>
      <c r="J3232" s="96" t="s">
        <v>1351</v>
      </c>
      <c r="L3232" s="96" t="s">
        <v>41</v>
      </c>
      <c r="M3232" s="96" t="s">
        <v>1147</v>
      </c>
      <c r="O3232" s="96" t="s">
        <v>1845</v>
      </c>
      <c r="P3232" s="96" t="s">
        <v>1564</v>
      </c>
      <c r="Q3232" s="96" t="s">
        <v>1948</v>
      </c>
      <c r="R3232" s="96" t="s">
        <v>1586</v>
      </c>
    </row>
    <row r="3233" ht="14.25" customHeight="1">
      <c r="A3233" s="96" t="s">
        <v>9125</v>
      </c>
      <c r="D3233" s="96" t="s">
        <v>1350</v>
      </c>
      <c r="E3233" s="96" t="s">
        <v>1561</v>
      </c>
      <c r="F3233" s="96">
        <v>2030.0</v>
      </c>
      <c r="G3233" s="96" t="s">
        <v>1350</v>
      </c>
      <c r="H3233" s="96" t="s">
        <v>1561</v>
      </c>
      <c r="I3233" s="96">
        <v>2050.0</v>
      </c>
      <c r="J3233" s="96" t="s">
        <v>1351</v>
      </c>
      <c r="K3233" s="96">
        <v>2050.0</v>
      </c>
      <c r="L3233" s="96" t="s">
        <v>1562</v>
      </c>
      <c r="M3233" s="96" t="s">
        <v>1147</v>
      </c>
      <c r="O3233" s="96" t="s">
        <v>1797</v>
      </c>
      <c r="P3233" s="96" t="s">
        <v>1564</v>
      </c>
      <c r="Q3233" s="96" t="s">
        <v>1820</v>
      </c>
      <c r="R3233" s="96" t="s">
        <v>1637</v>
      </c>
      <c r="S3233" s="96" t="s">
        <v>9126</v>
      </c>
      <c r="T3233" s="96" t="s">
        <v>1568</v>
      </c>
    </row>
    <row r="3234" ht="14.25" customHeight="1">
      <c r="A3234" s="96" t="s">
        <v>9127</v>
      </c>
      <c r="D3234" s="96" t="s">
        <v>1350</v>
      </c>
      <c r="E3234" s="96" t="s">
        <v>1561</v>
      </c>
      <c r="F3234" s="96">
        <v>2030.0</v>
      </c>
      <c r="J3234" s="96" t="s">
        <v>1147</v>
      </c>
      <c r="L3234" s="96" t="s">
        <v>41</v>
      </c>
      <c r="M3234" s="96" t="s">
        <v>1147</v>
      </c>
      <c r="O3234" s="96" t="s">
        <v>1703</v>
      </c>
      <c r="P3234" s="96" t="s">
        <v>1564</v>
      </c>
      <c r="Q3234" s="96" t="s">
        <v>1593</v>
      </c>
      <c r="R3234" s="96" t="s">
        <v>1676</v>
      </c>
      <c r="S3234" s="96" t="s">
        <v>9128</v>
      </c>
      <c r="T3234" s="96" t="s">
        <v>1568</v>
      </c>
    </row>
    <row r="3235" ht="14.25" customHeight="1">
      <c r="A3235" s="96" t="s">
        <v>9129</v>
      </c>
      <c r="D3235" s="96" t="s">
        <v>1350</v>
      </c>
      <c r="E3235" s="96" t="s">
        <v>1561</v>
      </c>
      <c r="F3235" s="96">
        <v>2030.0</v>
      </c>
      <c r="G3235" s="96" t="s">
        <v>1350</v>
      </c>
      <c r="H3235" s="96" t="s">
        <v>1561</v>
      </c>
      <c r="I3235" s="96">
        <v>2050.0</v>
      </c>
      <c r="J3235" s="96" t="s">
        <v>1351</v>
      </c>
      <c r="K3235" s="96">
        <v>2050.0</v>
      </c>
      <c r="L3235" s="96" t="s">
        <v>1562</v>
      </c>
      <c r="M3235" s="96" t="s">
        <v>1147</v>
      </c>
      <c r="O3235" s="96" t="s">
        <v>1647</v>
      </c>
      <c r="P3235" s="96" t="s">
        <v>1564</v>
      </c>
      <c r="Q3235" s="96" t="s">
        <v>1675</v>
      </c>
      <c r="R3235" s="96" t="s">
        <v>1644</v>
      </c>
      <c r="S3235" s="96" t="s">
        <v>9130</v>
      </c>
      <c r="T3235" s="96" t="s">
        <v>1568</v>
      </c>
    </row>
    <row r="3236" ht="14.25" customHeight="1">
      <c r="A3236" s="96" t="s">
        <v>9131</v>
      </c>
      <c r="B3236" s="96" t="s">
        <v>9132</v>
      </c>
      <c r="C3236" s="96" t="s">
        <v>9133</v>
      </c>
      <c r="D3236" s="96" t="s">
        <v>1372</v>
      </c>
      <c r="J3236" s="96" t="s">
        <v>1351</v>
      </c>
      <c r="L3236" s="96" t="s">
        <v>41</v>
      </c>
      <c r="M3236" s="96" t="s">
        <v>1351</v>
      </c>
      <c r="N3236" s="96" t="s">
        <v>2098</v>
      </c>
      <c r="O3236" s="96" t="s">
        <v>1578</v>
      </c>
      <c r="P3236" s="96" t="s">
        <v>1579</v>
      </c>
      <c r="Q3236" s="96" t="s">
        <v>1665</v>
      </c>
      <c r="R3236" s="96" t="s">
        <v>2098</v>
      </c>
    </row>
    <row r="3237" ht="14.25" customHeight="1">
      <c r="A3237" s="96" t="s">
        <v>9134</v>
      </c>
      <c r="C3237" s="96" t="s">
        <v>9135</v>
      </c>
      <c r="D3237" s="96" t="s">
        <v>1350</v>
      </c>
      <c r="E3237" s="96" t="s">
        <v>1561</v>
      </c>
      <c r="F3237" s="96">
        <v>2030.0</v>
      </c>
      <c r="G3237" s="96" t="s">
        <v>1350</v>
      </c>
      <c r="H3237" s="96" t="s">
        <v>1561</v>
      </c>
      <c r="I3237" s="96">
        <v>2050.0</v>
      </c>
      <c r="J3237" s="96" t="s">
        <v>1351</v>
      </c>
      <c r="K3237" s="96">
        <v>2050.0</v>
      </c>
      <c r="L3237" s="96" t="s">
        <v>41</v>
      </c>
      <c r="M3237" s="96" t="s">
        <v>1351</v>
      </c>
      <c r="N3237" s="96" t="s">
        <v>1787</v>
      </c>
      <c r="O3237" s="96" t="s">
        <v>1578</v>
      </c>
      <c r="P3237" s="96" t="s">
        <v>1579</v>
      </c>
      <c r="Q3237" s="96" t="s">
        <v>1593</v>
      </c>
      <c r="R3237" s="96" t="s">
        <v>1605</v>
      </c>
      <c r="S3237" s="96" t="s">
        <v>9136</v>
      </c>
      <c r="T3237" s="96" t="s">
        <v>1568</v>
      </c>
    </row>
    <row r="3238" ht="14.25" customHeight="1">
      <c r="A3238" s="96" t="s">
        <v>9137</v>
      </c>
      <c r="D3238" s="96" t="s">
        <v>1350</v>
      </c>
      <c r="E3238" s="96" t="s">
        <v>1561</v>
      </c>
      <c r="F3238" s="96">
        <v>2030.0</v>
      </c>
      <c r="J3238" s="96" t="s">
        <v>1147</v>
      </c>
      <c r="L3238" s="96" t="s">
        <v>1562</v>
      </c>
      <c r="M3238" s="96" t="s">
        <v>1147</v>
      </c>
      <c r="O3238" s="96" t="s">
        <v>1717</v>
      </c>
      <c r="P3238" s="96" t="s">
        <v>1609</v>
      </c>
      <c r="Q3238" s="96" t="s">
        <v>1756</v>
      </c>
      <c r="R3238" s="96" t="s">
        <v>1699</v>
      </c>
      <c r="S3238" s="96" t="s">
        <v>9138</v>
      </c>
      <c r="T3238" s="96" t="s">
        <v>1568</v>
      </c>
    </row>
    <row r="3239" ht="14.25" customHeight="1">
      <c r="A3239" s="96" t="s">
        <v>9139</v>
      </c>
      <c r="D3239" s="96" t="s">
        <v>1350</v>
      </c>
      <c r="E3239" s="96" t="s">
        <v>1561</v>
      </c>
      <c r="F3239" s="96">
        <v>2030.0</v>
      </c>
      <c r="J3239" s="96" t="s">
        <v>1147</v>
      </c>
      <c r="L3239" s="96" t="s">
        <v>1562</v>
      </c>
      <c r="M3239" s="96" t="s">
        <v>1147</v>
      </c>
      <c r="O3239" s="96" t="s">
        <v>1717</v>
      </c>
      <c r="P3239" s="96" t="s">
        <v>1609</v>
      </c>
      <c r="Q3239" s="96" t="s">
        <v>1585</v>
      </c>
      <c r="R3239" s="96" t="s">
        <v>1615</v>
      </c>
      <c r="S3239" s="96" t="s">
        <v>9140</v>
      </c>
      <c r="T3239" s="96" t="s">
        <v>1568</v>
      </c>
    </row>
    <row r="3240" ht="14.25" customHeight="1">
      <c r="A3240" s="96" t="s">
        <v>9141</v>
      </c>
      <c r="D3240" s="96" t="s">
        <v>1350</v>
      </c>
      <c r="E3240" s="96" t="s">
        <v>1561</v>
      </c>
      <c r="F3240" s="96">
        <v>2030.0</v>
      </c>
      <c r="J3240" s="96" t="s">
        <v>1147</v>
      </c>
      <c r="L3240" s="96" t="s">
        <v>1562</v>
      </c>
      <c r="M3240" s="96" t="s">
        <v>1147</v>
      </c>
      <c r="O3240" s="96" t="s">
        <v>1717</v>
      </c>
      <c r="P3240" s="96" t="s">
        <v>1609</v>
      </c>
      <c r="Q3240" s="96" t="s">
        <v>1820</v>
      </c>
      <c r="R3240" s="96" t="s">
        <v>1586</v>
      </c>
      <c r="S3240" s="96" t="s">
        <v>9142</v>
      </c>
      <c r="T3240" s="96" t="s">
        <v>1568</v>
      </c>
    </row>
    <row r="3241" ht="14.25" customHeight="1">
      <c r="A3241" s="96" t="s">
        <v>9143</v>
      </c>
      <c r="D3241" s="96" t="s">
        <v>1350</v>
      </c>
      <c r="E3241" s="96" t="s">
        <v>1561</v>
      </c>
      <c r="F3241" s="96">
        <v>2030.0</v>
      </c>
      <c r="J3241" s="96" t="s">
        <v>1147</v>
      </c>
      <c r="L3241" s="96" t="s">
        <v>1562</v>
      </c>
      <c r="M3241" s="96" t="s">
        <v>1147</v>
      </c>
      <c r="O3241" s="96" t="s">
        <v>1717</v>
      </c>
      <c r="P3241" s="96" t="s">
        <v>1609</v>
      </c>
      <c r="Q3241" s="96" t="s">
        <v>1756</v>
      </c>
      <c r="R3241" s="96" t="s">
        <v>1648</v>
      </c>
      <c r="S3241" s="96" t="s">
        <v>9144</v>
      </c>
      <c r="T3241" s="96" t="s">
        <v>1568</v>
      </c>
    </row>
    <row r="3242" ht="14.25" customHeight="1">
      <c r="A3242" s="96" t="s">
        <v>9145</v>
      </c>
      <c r="D3242" s="96" t="s">
        <v>1372</v>
      </c>
      <c r="J3242" s="96" t="s">
        <v>1351</v>
      </c>
      <c r="L3242" s="96" t="s">
        <v>41</v>
      </c>
      <c r="M3242" s="96" t="s">
        <v>1351</v>
      </c>
      <c r="N3242" s="96" t="s">
        <v>1574</v>
      </c>
      <c r="O3242" s="96" t="s">
        <v>1584</v>
      </c>
      <c r="P3242" s="96" t="s">
        <v>1564</v>
      </c>
      <c r="Q3242" s="96" t="s">
        <v>1585</v>
      </c>
      <c r="R3242" s="96" t="s">
        <v>1574</v>
      </c>
    </row>
    <row r="3243" ht="14.25" customHeight="1">
      <c r="A3243" s="96" t="s">
        <v>9146</v>
      </c>
      <c r="B3243" s="96" t="s">
        <v>9147</v>
      </c>
      <c r="D3243" s="96" t="s">
        <v>1350</v>
      </c>
      <c r="E3243" s="96" t="s">
        <v>1561</v>
      </c>
      <c r="F3243" s="96" t="s">
        <v>1628</v>
      </c>
      <c r="J3243" s="96" t="s">
        <v>1351</v>
      </c>
      <c r="L3243" s="96" t="s">
        <v>41</v>
      </c>
      <c r="M3243" s="96" t="s">
        <v>1351</v>
      </c>
      <c r="N3243" s="96" t="s">
        <v>1714</v>
      </c>
      <c r="O3243" s="96" t="s">
        <v>2272</v>
      </c>
      <c r="P3243" s="96" t="s">
        <v>1609</v>
      </c>
      <c r="Q3243" s="96" t="s">
        <v>1675</v>
      </c>
      <c r="R3243" s="96" t="s">
        <v>1676</v>
      </c>
      <c r="S3243" s="96" t="s">
        <v>9148</v>
      </c>
      <c r="T3243" s="96" t="s">
        <v>1568</v>
      </c>
    </row>
    <row r="3244" ht="14.25" customHeight="1">
      <c r="A3244" s="96" t="s">
        <v>9149</v>
      </c>
      <c r="B3244" s="96" t="s">
        <v>9150</v>
      </c>
      <c r="C3244" s="96" t="s">
        <v>9151</v>
      </c>
      <c r="D3244" s="96" t="s">
        <v>1350</v>
      </c>
      <c r="E3244" s="96" t="s">
        <v>1561</v>
      </c>
      <c r="F3244" s="96">
        <v>2030.0</v>
      </c>
      <c r="J3244" s="96" t="s">
        <v>1147</v>
      </c>
      <c r="L3244" s="96" t="s">
        <v>41</v>
      </c>
      <c r="M3244" s="96" t="s">
        <v>1147</v>
      </c>
      <c r="O3244" s="96" t="s">
        <v>1584</v>
      </c>
      <c r="P3244" s="96" t="s">
        <v>1564</v>
      </c>
      <c r="Q3244" s="96" t="s">
        <v>1580</v>
      </c>
      <c r="R3244" s="96" t="s">
        <v>1757</v>
      </c>
      <c r="S3244" s="96" t="s">
        <v>9152</v>
      </c>
      <c r="T3244" s="96" t="s">
        <v>1568</v>
      </c>
    </row>
    <row r="3245" ht="14.25" customHeight="1">
      <c r="A3245" s="96" t="s">
        <v>9153</v>
      </c>
      <c r="B3245" s="96" t="s">
        <v>9154</v>
      </c>
      <c r="C3245" s="96" t="s">
        <v>9155</v>
      </c>
      <c r="D3245" s="96" t="s">
        <v>1350</v>
      </c>
      <c r="E3245" s="96" t="s">
        <v>1570</v>
      </c>
      <c r="F3245" s="96">
        <v>2030.0</v>
      </c>
      <c r="J3245" s="96" t="s">
        <v>1147</v>
      </c>
      <c r="L3245" s="96" t="s">
        <v>41</v>
      </c>
      <c r="M3245" s="96" t="s">
        <v>1147</v>
      </c>
      <c r="O3245" s="96" t="s">
        <v>1717</v>
      </c>
      <c r="P3245" s="96" t="s">
        <v>1609</v>
      </c>
      <c r="Q3245" s="96" t="s">
        <v>1639</v>
      </c>
      <c r="R3245" s="96" t="s">
        <v>1850</v>
      </c>
      <c r="S3245" s="96" t="s">
        <v>9156</v>
      </c>
      <c r="T3245" s="96" t="s">
        <v>1576</v>
      </c>
    </row>
    <row r="3246" ht="14.25" customHeight="1">
      <c r="A3246" s="96" t="s">
        <v>9157</v>
      </c>
      <c r="D3246" s="96" t="s">
        <v>1350</v>
      </c>
      <c r="E3246" s="96" t="s">
        <v>1561</v>
      </c>
      <c r="F3246" s="96">
        <v>2030.0</v>
      </c>
      <c r="G3246" s="96" t="s">
        <v>1350</v>
      </c>
      <c r="H3246" s="96" t="s">
        <v>1561</v>
      </c>
      <c r="I3246" s="96">
        <v>2050.0</v>
      </c>
      <c r="J3246" s="96" t="s">
        <v>1351</v>
      </c>
      <c r="K3246" s="96">
        <v>2050.0</v>
      </c>
      <c r="L3246" s="96" t="s">
        <v>1562</v>
      </c>
      <c r="M3246" s="96" t="s">
        <v>1147</v>
      </c>
      <c r="O3246" s="96" t="s">
        <v>1901</v>
      </c>
      <c r="P3246" s="96" t="s">
        <v>1564</v>
      </c>
      <c r="Q3246" s="96" t="s">
        <v>1652</v>
      </c>
      <c r="R3246" s="96" t="s">
        <v>1586</v>
      </c>
      <c r="S3246" s="96" t="s">
        <v>9158</v>
      </c>
      <c r="T3246" s="96" t="s">
        <v>1568</v>
      </c>
    </row>
    <row r="3247" ht="14.25" customHeight="1">
      <c r="A3247" s="96" t="s">
        <v>9159</v>
      </c>
      <c r="B3247" s="96" t="s">
        <v>9160</v>
      </c>
      <c r="C3247" s="96" t="s">
        <v>9161</v>
      </c>
      <c r="D3247" s="96" t="s">
        <v>1350</v>
      </c>
      <c r="E3247" s="96" t="s">
        <v>1561</v>
      </c>
      <c r="F3247" s="96">
        <v>2030.0</v>
      </c>
      <c r="J3247" s="96" t="s">
        <v>1147</v>
      </c>
      <c r="L3247" s="96" t="s">
        <v>41</v>
      </c>
      <c r="M3247" s="96" t="s">
        <v>1147</v>
      </c>
      <c r="O3247" s="96" t="s">
        <v>1614</v>
      </c>
      <c r="P3247" s="96" t="s">
        <v>1609</v>
      </c>
      <c r="Q3247" s="96" t="s">
        <v>1610</v>
      </c>
      <c r="R3247" s="96" t="s">
        <v>1926</v>
      </c>
      <c r="S3247" s="96" t="s">
        <v>9162</v>
      </c>
      <c r="T3247" s="96" t="s">
        <v>1568</v>
      </c>
    </row>
    <row r="3248" ht="14.25" customHeight="1">
      <c r="A3248" s="96" t="s">
        <v>9163</v>
      </c>
      <c r="D3248" s="96" t="s">
        <v>1355</v>
      </c>
      <c r="J3248" s="96" t="s">
        <v>1147</v>
      </c>
      <c r="L3248" s="96" t="s">
        <v>41</v>
      </c>
      <c r="M3248" s="96" t="s">
        <v>1147</v>
      </c>
      <c r="O3248" s="96" t="s">
        <v>2194</v>
      </c>
      <c r="P3248" s="96" t="s">
        <v>1609</v>
      </c>
      <c r="Q3248" s="96" t="s">
        <v>1573</v>
      </c>
      <c r="R3248" s="96" t="s">
        <v>1648</v>
      </c>
    </row>
    <row r="3249" ht="14.25" customHeight="1">
      <c r="A3249" s="96" t="s">
        <v>9164</v>
      </c>
      <c r="D3249" s="96" t="s">
        <v>1350</v>
      </c>
      <c r="E3249" s="96" t="s">
        <v>1561</v>
      </c>
      <c r="F3249" s="96">
        <v>2030.0</v>
      </c>
      <c r="J3249" s="96" t="s">
        <v>1147</v>
      </c>
      <c r="L3249" s="96" t="s">
        <v>1562</v>
      </c>
      <c r="M3249" s="96" t="s">
        <v>1147</v>
      </c>
      <c r="O3249" s="96" t="s">
        <v>7316</v>
      </c>
      <c r="P3249" s="96" t="s">
        <v>1564</v>
      </c>
      <c r="Q3249" s="96" t="s">
        <v>1756</v>
      </c>
      <c r="R3249" s="96" t="s">
        <v>1676</v>
      </c>
      <c r="S3249" s="96" t="s">
        <v>9165</v>
      </c>
      <c r="T3249" s="96" t="s">
        <v>1568</v>
      </c>
    </row>
    <row r="3250" ht="14.25" customHeight="1">
      <c r="A3250" s="96" t="s">
        <v>9166</v>
      </c>
      <c r="D3250" s="96" t="s">
        <v>1350</v>
      </c>
      <c r="E3250" s="96" t="s">
        <v>1570</v>
      </c>
      <c r="F3250" s="96">
        <v>2030.0</v>
      </c>
      <c r="J3250" s="96" t="s">
        <v>1147</v>
      </c>
      <c r="L3250" s="96" t="s">
        <v>1562</v>
      </c>
      <c r="M3250" s="96" t="s">
        <v>1147</v>
      </c>
      <c r="O3250" s="96" t="s">
        <v>1647</v>
      </c>
      <c r="P3250" s="96" t="s">
        <v>1564</v>
      </c>
      <c r="Q3250" s="96" t="s">
        <v>1580</v>
      </c>
      <c r="R3250" s="96" t="s">
        <v>1690</v>
      </c>
      <c r="S3250" s="96" t="s">
        <v>9167</v>
      </c>
      <c r="T3250" s="96" t="s">
        <v>1616</v>
      </c>
    </row>
    <row r="3251" ht="14.25" customHeight="1">
      <c r="A3251" s="96" t="s">
        <v>9168</v>
      </c>
      <c r="D3251" s="96" t="s">
        <v>1355</v>
      </c>
      <c r="J3251" s="96" t="s">
        <v>1351</v>
      </c>
      <c r="L3251" s="96" t="s">
        <v>41</v>
      </c>
      <c r="M3251" s="96" t="s">
        <v>1147</v>
      </c>
      <c r="O3251" s="96" t="s">
        <v>1584</v>
      </c>
      <c r="P3251" s="96" t="s">
        <v>1564</v>
      </c>
      <c r="Q3251" s="96" t="s">
        <v>1593</v>
      </c>
      <c r="R3251" s="96" t="s">
        <v>1644</v>
      </c>
    </row>
    <row r="3252" ht="14.25" customHeight="1">
      <c r="A3252" s="96" t="s">
        <v>9169</v>
      </c>
      <c r="D3252" s="96" t="s">
        <v>1350</v>
      </c>
      <c r="E3252" s="96" t="s">
        <v>1561</v>
      </c>
      <c r="F3252" s="96">
        <v>2030.0</v>
      </c>
      <c r="J3252" s="96" t="s">
        <v>1147</v>
      </c>
      <c r="L3252" s="96" t="s">
        <v>1562</v>
      </c>
      <c r="M3252" s="96" t="s">
        <v>1147</v>
      </c>
      <c r="O3252" s="96" t="s">
        <v>1584</v>
      </c>
      <c r="P3252" s="96" t="s">
        <v>1564</v>
      </c>
      <c r="Q3252" s="96" t="s">
        <v>1580</v>
      </c>
      <c r="R3252" s="96" t="s">
        <v>1648</v>
      </c>
      <c r="S3252" s="96" t="s">
        <v>9170</v>
      </c>
      <c r="T3252" s="96" t="s">
        <v>1568</v>
      </c>
    </row>
    <row r="3253" ht="14.25" customHeight="1">
      <c r="A3253" s="96" t="s">
        <v>9171</v>
      </c>
      <c r="D3253" s="96" t="s">
        <v>1350</v>
      </c>
      <c r="E3253" s="96" t="s">
        <v>1561</v>
      </c>
      <c r="F3253" s="96">
        <v>2030.0</v>
      </c>
      <c r="J3253" s="96" t="s">
        <v>1147</v>
      </c>
      <c r="L3253" s="96" t="s">
        <v>1562</v>
      </c>
      <c r="M3253" s="96" t="s">
        <v>1147</v>
      </c>
      <c r="O3253" s="96" t="s">
        <v>1584</v>
      </c>
      <c r="P3253" s="96" t="s">
        <v>1564</v>
      </c>
      <c r="Q3253" s="96" t="s">
        <v>1585</v>
      </c>
      <c r="R3253" s="96" t="s">
        <v>2023</v>
      </c>
      <c r="S3253" s="96" t="s">
        <v>9172</v>
      </c>
      <c r="T3253" s="96" t="s">
        <v>1568</v>
      </c>
    </row>
    <row r="3254" ht="14.25" customHeight="1">
      <c r="A3254" s="96" t="s">
        <v>9173</v>
      </c>
      <c r="D3254" s="96" t="s">
        <v>1350</v>
      </c>
      <c r="E3254" s="96" t="s">
        <v>1561</v>
      </c>
      <c r="F3254" s="96">
        <v>2030.0</v>
      </c>
      <c r="J3254" s="96" t="s">
        <v>1147</v>
      </c>
      <c r="L3254" s="96" t="s">
        <v>1562</v>
      </c>
      <c r="M3254" s="96" t="s">
        <v>1147</v>
      </c>
      <c r="O3254" s="96" t="s">
        <v>1584</v>
      </c>
      <c r="P3254" s="96" t="s">
        <v>1564</v>
      </c>
      <c r="Q3254" s="96" t="s">
        <v>1580</v>
      </c>
      <c r="R3254" s="96" t="s">
        <v>1594</v>
      </c>
      <c r="S3254" s="96" t="s">
        <v>9174</v>
      </c>
      <c r="T3254" s="96" t="s">
        <v>1568</v>
      </c>
    </row>
    <row r="3255" ht="14.25" customHeight="1">
      <c r="A3255" s="96" t="s">
        <v>9175</v>
      </c>
      <c r="B3255" s="96" t="s">
        <v>9176</v>
      </c>
      <c r="C3255" s="96" t="s">
        <v>9177</v>
      </c>
      <c r="D3255" s="96" t="s">
        <v>1350</v>
      </c>
      <c r="E3255" s="96" t="s">
        <v>1561</v>
      </c>
      <c r="F3255" s="96">
        <v>2031.0</v>
      </c>
      <c r="J3255" s="96" t="s">
        <v>1147</v>
      </c>
      <c r="L3255" s="96" t="s">
        <v>41</v>
      </c>
      <c r="M3255" s="96" t="s">
        <v>1147</v>
      </c>
      <c r="O3255" s="96" t="s">
        <v>2194</v>
      </c>
      <c r="P3255" s="96" t="s">
        <v>1609</v>
      </c>
      <c r="Q3255" s="96" t="s">
        <v>1590</v>
      </c>
      <c r="R3255" s="96" t="s">
        <v>1566</v>
      </c>
      <c r="S3255" s="96" t="s">
        <v>9178</v>
      </c>
      <c r="T3255" s="96" t="s">
        <v>1568</v>
      </c>
    </row>
    <row r="3256" ht="14.25" customHeight="1">
      <c r="A3256" s="96" t="s">
        <v>9179</v>
      </c>
      <c r="D3256" s="96" t="s">
        <v>1355</v>
      </c>
      <c r="J3256" s="96" t="s">
        <v>1147</v>
      </c>
      <c r="L3256" s="96" t="s">
        <v>41</v>
      </c>
      <c r="M3256" s="96" t="s">
        <v>1147</v>
      </c>
      <c r="O3256" s="96" t="s">
        <v>2792</v>
      </c>
      <c r="P3256" s="96" t="s">
        <v>1609</v>
      </c>
      <c r="Q3256" s="96" t="s">
        <v>2005</v>
      </c>
      <c r="R3256" s="96" t="s">
        <v>1637</v>
      </c>
    </row>
    <row r="3257" ht="14.25" customHeight="1">
      <c r="A3257" s="96" t="s">
        <v>9180</v>
      </c>
      <c r="D3257" s="96" t="s">
        <v>1350</v>
      </c>
      <c r="E3257" s="96" t="s">
        <v>1561</v>
      </c>
      <c r="F3257" s="96">
        <v>2030.0</v>
      </c>
      <c r="J3257" s="96" t="s">
        <v>1147</v>
      </c>
      <c r="L3257" s="96" t="s">
        <v>1562</v>
      </c>
      <c r="M3257" s="96" t="s">
        <v>1147</v>
      </c>
      <c r="O3257" s="96" t="s">
        <v>1584</v>
      </c>
      <c r="P3257" s="96" t="s">
        <v>1564</v>
      </c>
      <c r="Q3257" s="96" t="s">
        <v>1580</v>
      </c>
      <c r="R3257" s="96" t="s">
        <v>1594</v>
      </c>
      <c r="S3257" s="96" t="s">
        <v>9181</v>
      </c>
      <c r="T3257" s="96" t="s">
        <v>1568</v>
      </c>
    </row>
    <row r="3258" ht="14.25" customHeight="1">
      <c r="A3258" s="96" t="s">
        <v>9182</v>
      </c>
      <c r="D3258" s="96" t="s">
        <v>1350</v>
      </c>
      <c r="E3258" s="96" t="s">
        <v>1561</v>
      </c>
      <c r="F3258" s="96">
        <v>2030.0</v>
      </c>
      <c r="J3258" s="96" t="s">
        <v>1147</v>
      </c>
      <c r="L3258" s="96" t="s">
        <v>1562</v>
      </c>
      <c r="M3258" s="96" t="s">
        <v>1147</v>
      </c>
      <c r="O3258" s="96" t="s">
        <v>1578</v>
      </c>
      <c r="P3258" s="96" t="s">
        <v>1579</v>
      </c>
      <c r="Q3258" s="96" t="s">
        <v>1580</v>
      </c>
      <c r="R3258" s="96" t="s">
        <v>1637</v>
      </c>
      <c r="S3258" s="96" t="s">
        <v>9183</v>
      </c>
      <c r="T3258" s="96" t="s">
        <v>1568</v>
      </c>
    </row>
    <row r="3259" ht="14.25" customHeight="1">
      <c r="A3259" s="96" t="s">
        <v>9184</v>
      </c>
      <c r="B3259" s="96" t="s">
        <v>9185</v>
      </c>
      <c r="C3259" s="96" t="s">
        <v>9186</v>
      </c>
      <c r="D3259" s="96" t="s">
        <v>1350</v>
      </c>
      <c r="E3259" s="96" t="s">
        <v>1570</v>
      </c>
      <c r="F3259" s="96">
        <v>2033.0</v>
      </c>
      <c r="J3259" s="96" t="s">
        <v>1147</v>
      </c>
      <c r="L3259" s="96" t="s">
        <v>41</v>
      </c>
      <c r="M3259" s="96" t="s">
        <v>1147</v>
      </c>
      <c r="O3259" s="96" t="s">
        <v>1578</v>
      </c>
      <c r="P3259" s="96" t="s">
        <v>1579</v>
      </c>
      <c r="Q3259" s="96" t="s">
        <v>1652</v>
      </c>
      <c r="R3259" s="96" t="s">
        <v>1850</v>
      </c>
      <c r="S3259" s="96" t="s">
        <v>9187</v>
      </c>
      <c r="T3259" s="96" t="s">
        <v>1576</v>
      </c>
    </row>
    <row r="3260" ht="14.25" customHeight="1">
      <c r="A3260" s="96" t="s">
        <v>9188</v>
      </c>
      <c r="D3260" s="96" t="s">
        <v>1350</v>
      </c>
      <c r="E3260" s="96" t="s">
        <v>1561</v>
      </c>
      <c r="F3260" s="96">
        <v>2030.0</v>
      </c>
      <c r="G3260" s="96" t="s">
        <v>1350</v>
      </c>
      <c r="H3260" s="96" t="s">
        <v>1561</v>
      </c>
      <c r="I3260" s="96">
        <v>2040.0</v>
      </c>
      <c r="J3260" s="96" t="s">
        <v>1351</v>
      </c>
      <c r="K3260" s="96">
        <v>2040.0</v>
      </c>
      <c r="L3260" s="96" t="s">
        <v>41</v>
      </c>
      <c r="M3260" s="96" t="s">
        <v>1351</v>
      </c>
      <c r="N3260" s="96" t="s">
        <v>1805</v>
      </c>
      <c r="O3260" s="96" t="s">
        <v>1584</v>
      </c>
      <c r="P3260" s="96" t="s">
        <v>1564</v>
      </c>
      <c r="Q3260" s="96" t="s">
        <v>1897</v>
      </c>
      <c r="R3260" s="96" t="s">
        <v>1637</v>
      </c>
      <c r="S3260" s="96" t="s">
        <v>9189</v>
      </c>
      <c r="T3260" s="96" t="s">
        <v>1568</v>
      </c>
    </row>
    <row r="3261" ht="14.25" customHeight="1">
      <c r="A3261" s="96" t="s">
        <v>9190</v>
      </c>
      <c r="C3261" s="96" t="s">
        <v>9191</v>
      </c>
      <c r="D3261" s="96" t="s">
        <v>1350</v>
      </c>
      <c r="E3261" s="96" t="s">
        <v>1561</v>
      </c>
      <c r="F3261" s="96">
        <v>2030.0</v>
      </c>
      <c r="J3261" s="96" t="s">
        <v>1351</v>
      </c>
      <c r="L3261" s="96" t="s">
        <v>41</v>
      </c>
      <c r="M3261" s="96" t="s">
        <v>1351</v>
      </c>
      <c r="N3261" s="96" t="s">
        <v>1986</v>
      </c>
      <c r="O3261" s="96" t="s">
        <v>1584</v>
      </c>
      <c r="P3261" s="96" t="s">
        <v>1564</v>
      </c>
      <c r="Q3261" s="96" t="s">
        <v>2099</v>
      </c>
      <c r="R3261" s="96" t="s">
        <v>1623</v>
      </c>
      <c r="S3261" s="96" t="s">
        <v>9192</v>
      </c>
      <c r="T3261" s="96" t="s">
        <v>1568</v>
      </c>
    </row>
    <row r="3262" ht="14.25" customHeight="1">
      <c r="A3262" s="96" t="s">
        <v>9193</v>
      </c>
      <c r="B3262" s="96" t="s">
        <v>9194</v>
      </c>
      <c r="D3262" s="96" t="s">
        <v>1350</v>
      </c>
      <c r="E3262" s="96" t="s">
        <v>1561</v>
      </c>
      <c r="F3262" s="96">
        <v>2030.0</v>
      </c>
      <c r="J3262" s="96" t="s">
        <v>1147</v>
      </c>
      <c r="L3262" s="96" t="s">
        <v>1562</v>
      </c>
      <c r="M3262" s="96" t="s">
        <v>1147</v>
      </c>
      <c r="O3262" s="96" t="s">
        <v>1741</v>
      </c>
      <c r="P3262" s="96" t="s">
        <v>1564</v>
      </c>
      <c r="Q3262" s="96" t="s">
        <v>1652</v>
      </c>
      <c r="R3262" s="96" t="s">
        <v>1656</v>
      </c>
      <c r="S3262" s="96" t="s">
        <v>9195</v>
      </c>
      <c r="T3262" s="96" t="s">
        <v>1568</v>
      </c>
    </row>
    <row r="3263" ht="14.25" customHeight="1">
      <c r="A3263" s="96" t="s">
        <v>9196</v>
      </c>
      <c r="D3263" s="96" t="s">
        <v>1372</v>
      </c>
      <c r="J3263" s="96" t="s">
        <v>1147</v>
      </c>
      <c r="L3263" s="96" t="s">
        <v>41</v>
      </c>
      <c r="M3263" s="96" t="s">
        <v>1147</v>
      </c>
      <c r="O3263" s="96" t="s">
        <v>1791</v>
      </c>
      <c r="P3263" s="96" t="s">
        <v>1609</v>
      </c>
      <c r="Q3263" s="96" t="s">
        <v>1636</v>
      </c>
      <c r="R3263" s="96" t="s">
        <v>2256</v>
      </c>
      <c r="U3263" s="96" t="s">
        <v>1742</v>
      </c>
    </row>
    <row r="3264" ht="14.25" customHeight="1">
      <c r="A3264" s="96" t="s">
        <v>9197</v>
      </c>
      <c r="D3264" s="96" t="s">
        <v>1355</v>
      </c>
      <c r="J3264" s="96" t="s">
        <v>1351</v>
      </c>
      <c r="L3264" s="96" t="s">
        <v>41</v>
      </c>
      <c r="M3264" s="96" t="s">
        <v>1147</v>
      </c>
      <c r="O3264" s="96" t="s">
        <v>1791</v>
      </c>
      <c r="P3264" s="96" t="s">
        <v>1609</v>
      </c>
      <c r="Q3264" s="96" t="s">
        <v>1636</v>
      </c>
      <c r="R3264" s="96" t="s">
        <v>1594</v>
      </c>
    </row>
    <row r="3265" ht="14.25" customHeight="1">
      <c r="A3265" s="96" t="s">
        <v>9198</v>
      </c>
      <c r="D3265" s="96" t="s">
        <v>1355</v>
      </c>
      <c r="J3265" s="96" t="s">
        <v>1147</v>
      </c>
      <c r="L3265" s="96" t="s">
        <v>41</v>
      </c>
      <c r="M3265" s="96" t="s">
        <v>1147</v>
      </c>
      <c r="O3265" s="96" t="s">
        <v>1791</v>
      </c>
      <c r="P3265" s="96" t="s">
        <v>1609</v>
      </c>
      <c r="Q3265" s="96" t="s">
        <v>2047</v>
      </c>
      <c r="R3265" s="96" t="s">
        <v>1637</v>
      </c>
    </row>
    <row r="3266" ht="14.25" customHeight="1">
      <c r="A3266" s="96" t="s">
        <v>9199</v>
      </c>
      <c r="D3266" s="96" t="s">
        <v>1350</v>
      </c>
      <c r="E3266" s="96" t="s">
        <v>1561</v>
      </c>
      <c r="F3266" s="96">
        <v>2030.0</v>
      </c>
      <c r="J3266" s="96" t="s">
        <v>1147</v>
      </c>
      <c r="L3266" s="96" t="s">
        <v>1562</v>
      </c>
      <c r="M3266" s="96" t="s">
        <v>1147</v>
      </c>
      <c r="O3266" s="96" t="s">
        <v>1845</v>
      </c>
      <c r="P3266" s="96" t="s">
        <v>1564</v>
      </c>
      <c r="Q3266" s="96" t="s">
        <v>1784</v>
      </c>
      <c r="R3266" s="96" t="s">
        <v>1566</v>
      </c>
      <c r="S3266" s="96" t="s">
        <v>9200</v>
      </c>
      <c r="T3266" s="96" t="s">
        <v>1568</v>
      </c>
    </row>
    <row r="3267" ht="14.25" customHeight="1">
      <c r="A3267" s="96" t="s">
        <v>9201</v>
      </c>
      <c r="B3267" s="96" t="s">
        <v>9202</v>
      </c>
      <c r="C3267" s="96" t="s">
        <v>9203</v>
      </c>
      <c r="D3267" s="96" t="s">
        <v>1350</v>
      </c>
      <c r="E3267" s="96" t="s">
        <v>1561</v>
      </c>
      <c r="F3267" s="96">
        <v>2030.0</v>
      </c>
      <c r="J3267" s="96" t="s">
        <v>1351</v>
      </c>
      <c r="L3267" s="96" t="s">
        <v>41</v>
      </c>
      <c r="M3267" s="96" t="s">
        <v>1351</v>
      </c>
      <c r="N3267" s="96" t="s">
        <v>1779</v>
      </c>
      <c r="O3267" s="96" t="s">
        <v>1845</v>
      </c>
      <c r="P3267" s="96" t="s">
        <v>1564</v>
      </c>
      <c r="Q3267" s="96" t="s">
        <v>1862</v>
      </c>
      <c r="R3267" s="96" t="s">
        <v>1623</v>
      </c>
      <c r="S3267" s="96" t="s">
        <v>9204</v>
      </c>
      <c r="T3267" s="96" t="s">
        <v>1568</v>
      </c>
    </row>
    <row r="3268" ht="14.25" customHeight="1">
      <c r="A3268" s="96" t="s">
        <v>9205</v>
      </c>
      <c r="D3268" s="96" t="s">
        <v>1355</v>
      </c>
      <c r="J3268" s="96" t="s">
        <v>1147</v>
      </c>
      <c r="L3268" s="96" t="s">
        <v>41</v>
      </c>
      <c r="M3268" s="96" t="s">
        <v>1147</v>
      </c>
      <c r="O3268" s="96" t="s">
        <v>1578</v>
      </c>
      <c r="P3268" s="96" t="s">
        <v>1579</v>
      </c>
      <c r="Q3268" s="96" t="s">
        <v>1580</v>
      </c>
      <c r="R3268" s="96" t="s">
        <v>1566</v>
      </c>
    </row>
    <row r="3269" ht="14.25" customHeight="1">
      <c r="A3269" s="96" t="s">
        <v>9206</v>
      </c>
      <c r="B3269" s="96" t="s">
        <v>9207</v>
      </c>
      <c r="C3269" s="96" t="s">
        <v>9208</v>
      </c>
      <c r="D3269" s="96" t="s">
        <v>1350</v>
      </c>
      <c r="E3269" s="96" t="s">
        <v>1561</v>
      </c>
      <c r="F3269" s="96">
        <v>2030.0</v>
      </c>
      <c r="J3269" s="96" t="s">
        <v>1147</v>
      </c>
      <c r="L3269" s="96" t="s">
        <v>41</v>
      </c>
      <c r="M3269" s="96" t="s">
        <v>1147</v>
      </c>
      <c r="O3269" s="96" t="s">
        <v>1741</v>
      </c>
      <c r="P3269" s="96" t="s">
        <v>1564</v>
      </c>
      <c r="Q3269" s="96" t="s">
        <v>1652</v>
      </c>
      <c r="R3269" s="96" t="s">
        <v>1591</v>
      </c>
      <c r="S3269" s="96" t="s">
        <v>9209</v>
      </c>
      <c r="T3269" s="96" t="s">
        <v>1568</v>
      </c>
    </row>
    <row r="3270" ht="14.25" customHeight="1">
      <c r="A3270" s="96" t="s">
        <v>9210</v>
      </c>
      <c r="B3270" s="96" t="s">
        <v>9211</v>
      </c>
      <c r="C3270" s="96" t="s">
        <v>9212</v>
      </c>
      <c r="D3270" s="96" t="s">
        <v>1350</v>
      </c>
      <c r="E3270" s="96" t="s">
        <v>1561</v>
      </c>
      <c r="F3270" s="96">
        <v>2030.0</v>
      </c>
      <c r="G3270" s="96" t="s">
        <v>1350</v>
      </c>
      <c r="H3270" s="96" t="s">
        <v>1561</v>
      </c>
      <c r="I3270" s="96">
        <v>2040.0</v>
      </c>
      <c r="J3270" s="96" t="s">
        <v>1351</v>
      </c>
      <c r="K3270" s="96">
        <v>2040.0</v>
      </c>
      <c r="L3270" s="96" t="s">
        <v>41</v>
      </c>
      <c r="M3270" s="96" t="s">
        <v>1351</v>
      </c>
      <c r="N3270" s="96" t="s">
        <v>1666</v>
      </c>
      <c r="O3270" s="96" t="s">
        <v>1647</v>
      </c>
      <c r="P3270" s="96" t="s">
        <v>1564</v>
      </c>
      <c r="Q3270" s="96" t="s">
        <v>1590</v>
      </c>
      <c r="R3270" s="96" t="s">
        <v>1676</v>
      </c>
      <c r="S3270" s="96" t="s">
        <v>9213</v>
      </c>
      <c r="T3270" s="96" t="s">
        <v>1568</v>
      </c>
    </row>
    <row r="3271" ht="14.25" customHeight="1">
      <c r="A3271" s="96" t="s">
        <v>9214</v>
      </c>
      <c r="C3271" s="96" t="s">
        <v>9215</v>
      </c>
      <c r="D3271" s="96" t="s">
        <v>1350</v>
      </c>
      <c r="E3271" s="96" t="s">
        <v>1570</v>
      </c>
      <c r="F3271" s="96">
        <v>2030.0</v>
      </c>
      <c r="J3271" s="96" t="s">
        <v>1147</v>
      </c>
      <c r="L3271" s="96" t="s">
        <v>41</v>
      </c>
      <c r="M3271" s="96" t="s">
        <v>1147</v>
      </c>
      <c r="O3271" s="96" t="s">
        <v>1651</v>
      </c>
      <c r="P3271" s="96" t="s">
        <v>1564</v>
      </c>
      <c r="Q3271" s="96" t="s">
        <v>1573</v>
      </c>
      <c r="R3271" s="96" t="s">
        <v>1589</v>
      </c>
      <c r="S3271" s="96" t="s">
        <v>9216</v>
      </c>
      <c r="T3271" s="96" t="s">
        <v>1576</v>
      </c>
    </row>
    <row r="3272" ht="14.25" customHeight="1">
      <c r="A3272" s="96" t="s">
        <v>9217</v>
      </c>
      <c r="C3272" s="96" t="s">
        <v>9218</v>
      </c>
      <c r="D3272" s="96" t="s">
        <v>1350</v>
      </c>
      <c r="E3272" s="96" t="s">
        <v>1561</v>
      </c>
      <c r="F3272" s="96" t="s">
        <v>5798</v>
      </c>
      <c r="G3272" s="96" t="s">
        <v>1350</v>
      </c>
      <c r="H3272" s="96" t="s">
        <v>1561</v>
      </c>
      <c r="I3272" s="96">
        <v>2050.0</v>
      </c>
      <c r="J3272" s="96" t="s">
        <v>1351</v>
      </c>
      <c r="K3272" s="96">
        <v>2050.0</v>
      </c>
      <c r="L3272" s="96" t="s">
        <v>41</v>
      </c>
      <c r="M3272" s="96" t="s">
        <v>1351</v>
      </c>
      <c r="N3272" s="96" t="s">
        <v>1619</v>
      </c>
      <c r="O3272" s="96" t="s">
        <v>1713</v>
      </c>
      <c r="P3272" s="96" t="s">
        <v>1564</v>
      </c>
      <c r="Q3272" s="96" t="s">
        <v>2188</v>
      </c>
      <c r="R3272" s="96" t="s">
        <v>1594</v>
      </c>
      <c r="S3272" s="96" t="s">
        <v>9219</v>
      </c>
      <c r="T3272" s="96" t="s">
        <v>1568</v>
      </c>
    </row>
    <row r="3273" ht="14.25" customHeight="1">
      <c r="A3273" s="96" t="s">
        <v>9220</v>
      </c>
      <c r="D3273" s="96" t="s">
        <v>1350</v>
      </c>
      <c r="E3273" s="96" t="s">
        <v>1561</v>
      </c>
      <c r="F3273" s="96">
        <v>2030.0</v>
      </c>
      <c r="J3273" s="96" t="s">
        <v>1147</v>
      </c>
      <c r="L3273" s="96" t="s">
        <v>1562</v>
      </c>
      <c r="M3273" s="96" t="s">
        <v>1147</v>
      </c>
      <c r="O3273" s="96" t="s">
        <v>1717</v>
      </c>
      <c r="P3273" s="96" t="s">
        <v>1609</v>
      </c>
      <c r="Q3273" s="96" t="s">
        <v>2015</v>
      </c>
      <c r="R3273" s="96" t="s">
        <v>1707</v>
      </c>
      <c r="S3273" s="96" t="s">
        <v>9221</v>
      </c>
      <c r="T3273" s="96" t="s">
        <v>1568</v>
      </c>
    </row>
    <row r="3274" ht="14.25" customHeight="1">
      <c r="A3274" s="96" t="s">
        <v>9222</v>
      </c>
      <c r="C3274" s="96" t="s">
        <v>9223</v>
      </c>
      <c r="D3274" s="96" t="s">
        <v>1350</v>
      </c>
      <c r="E3274" s="96" t="s">
        <v>1561</v>
      </c>
      <c r="F3274" s="96">
        <v>2030.0</v>
      </c>
      <c r="J3274" s="96" t="s">
        <v>1147</v>
      </c>
      <c r="L3274" s="96" t="s">
        <v>1562</v>
      </c>
      <c r="M3274" s="96" t="s">
        <v>1147</v>
      </c>
      <c r="O3274" s="96" t="s">
        <v>1717</v>
      </c>
      <c r="P3274" s="96" t="s">
        <v>1609</v>
      </c>
      <c r="Q3274" s="96" t="s">
        <v>1652</v>
      </c>
      <c r="R3274" s="96" t="s">
        <v>1926</v>
      </c>
      <c r="S3274" s="96" t="s">
        <v>9224</v>
      </c>
      <c r="T3274" s="96" t="s">
        <v>1568</v>
      </c>
    </row>
    <row r="3275" ht="14.25" customHeight="1">
      <c r="A3275" s="96" t="s">
        <v>9225</v>
      </c>
      <c r="D3275" s="96" t="s">
        <v>1350</v>
      </c>
      <c r="E3275" s="96" t="s">
        <v>1561</v>
      </c>
      <c r="F3275" s="96">
        <v>2030.0</v>
      </c>
      <c r="J3275" s="96" t="s">
        <v>1147</v>
      </c>
      <c r="L3275" s="96" t="s">
        <v>1562</v>
      </c>
      <c r="M3275" s="96" t="s">
        <v>1147</v>
      </c>
      <c r="O3275" s="96" t="s">
        <v>1717</v>
      </c>
      <c r="P3275" s="96" t="s">
        <v>1609</v>
      </c>
      <c r="Q3275" s="96" t="s">
        <v>1652</v>
      </c>
      <c r="R3275" s="96" t="s">
        <v>1699</v>
      </c>
      <c r="S3275" s="96" t="s">
        <v>9226</v>
      </c>
      <c r="T3275" s="96" t="s">
        <v>1568</v>
      </c>
    </row>
    <row r="3276" ht="14.25" customHeight="1">
      <c r="A3276" s="96" t="s">
        <v>9227</v>
      </c>
      <c r="D3276" s="96" t="s">
        <v>1372</v>
      </c>
      <c r="J3276" s="96" t="s">
        <v>1351</v>
      </c>
      <c r="L3276" s="96" t="s">
        <v>41</v>
      </c>
      <c r="M3276" s="96" t="s">
        <v>1351</v>
      </c>
      <c r="N3276" s="96" t="s">
        <v>1621</v>
      </c>
      <c r="O3276" s="96" t="s">
        <v>2272</v>
      </c>
      <c r="P3276" s="96" t="s">
        <v>1609</v>
      </c>
      <c r="Q3276" s="96" t="s">
        <v>1675</v>
      </c>
      <c r="R3276" s="96" t="s">
        <v>1621</v>
      </c>
    </row>
    <row r="3277" ht="14.25" customHeight="1">
      <c r="A3277" s="96" t="s">
        <v>9228</v>
      </c>
      <c r="D3277" s="96" t="s">
        <v>1350</v>
      </c>
      <c r="E3277" s="96" t="s">
        <v>1561</v>
      </c>
      <c r="F3277" s="96">
        <v>2030.0</v>
      </c>
      <c r="J3277" s="96" t="s">
        <v>1147</v>
      </c>
      <c r="L3277" s="96" t="s">
        <v>41</v>
      </c>
      <c r="M3277" s="96" t="s">
        <v>1147</v>
      </c>
      <c r="O3277" s="96" t="s">
        <v>1672</v>
      </c>
      <c r="P3277" s="96" t="s">
        <v>1564</v>
      </c>
      <c r="Q3277" s="96" t="s">
        <v>1665</v>
      </c>
      <c r="R3277" s="96" t="s">
        <v>1589</v>
      </c>
      <c r="S3277" s="96" t="s">
        <v>9229</v>
      </c>
      <c r="T3277" s="96" t="s">
        <v>1568</v>
      </c>
    </row>
    <row r="3278" ht="14.25" customHeight="1">
      <c r="A3278" s="96" t="s">
        <v>9230</v>
      </c>
      <c r="B3278" s="96" t="s">
        <v>9231</v>
      </c>
      <c r="D3278" s="96" t="s">
        <v>1350</v>
      </c>
      <c r="E3278" s="96" t="s">
        <v>1561</v>
      </c>
      <c r="F3278" s="96" t="s">
        <v>1663</v>
      </c>
      <c r="J3278" s="96" t="s">
        <v>1147</v>
      </c>
      <c r="L3278" s="96" t="s">
        <v>41</v>
      </c>
      <c r="M3278" s="96" t="s">
        <v>1351</v>
      </c>
      <c r="N3278" s="96" t="s">
        <v>1903</v>
      </c>
      <c r="O3278" s="96" t="s">
        <v>3484</v>
      </c>
      <c r="P3278" s="96" t="s">
        <v>1579</v>
      </c>
      <c r="Q3278" s="96" t="s">
        <v>1593</v>
      </c>
      <c r="R3278" s="96" t="s">
        <v>1621</v>
      </c>
      <c r="S3278" s="96" t="s">
        <v>9232</v>
      </c>
      <c r="T3278" s="96" t="s">
        <v>1568</v>
      </c>
    </row>
    <row r="3279" ht="14.25" customHeight="1">
      <c r="A3279" s="96" t="s">
        <v>9233</v>
      </c>
      <c r="D3279" s="96" t="s">
        <v>1350</v>
      </c>
      <c r="E3279" s="96" t="s">
        <v>1561</v>
      </c>
      <c r="F3279" s="96">
        <v>2030.0</v>
      </c>
      <c r="J3279" s="96" t="s">
        <v>1147</v>
      </c>
      <c r="L3279" s="96" t="s">
        <v>1562</v>
      </c>
      <c r="M3279" s="96" t="s">
        <v>1147</v>
      </c>
      <c r="O3279" s="96" t="s">
        <v>1584</v>
      </c>
      <c r="P3279" s="96" t="s">
        <v>1564</v>
      </c>
      <c r="Q3279" s="96" t="s">
        <v>1754</v>
      </c>
      <c r="R3279" s="96" t="s">
        <v>1586</v>
      </c>
      <c r="S3279" s="96" t="s">
        <v>9234</v>
      </c>
      <c r="T3279" s="96" t="s">
        <v>1568</v>
      </c>
    </row>
    <row r="3280" ht="14.25" customHeight="1">
      <c r="A3280" s="96" t="s">
        <v>9235</v>
      </c>
      <c r="D3280" s="96" t="s">
        <v>1350</v>
      </c>
      <c r="E3280" s="96" t="s">
        <v>1561</v>
      </c>
      <c r="F3280" s="96">
        <v>2030.0</v>
      </c>
      <c r="J3280" s="96" t="s">
        <v>1147</v>
      </c>
      <c r="L3280" s="96" t="s">
        <v>1562</v>
      </c>
      <c r="M3280" s="96" t="s">
        <v>1147</v>
      </c>
      <c r="O3280" s="96" t="s">
        <v>1664</v>
      </c>
      <c r="P3280" s="96" t="s">
        <v>1564</v>
      </c>
      <c r="Q3280" s="96" t="s">
        <v>2228</v>
      </c>
      <c r="R3280" s="96" t="s">
        <v>1637</v>
      </c>
      <c r="S3280" s="96" t="s">
        <v>9236</v>
      </c>
    </row>
    <row r="3281" ht="14.25" customHeight="1">
      <c r="A3281" s="96" t="s">
        <v>9237</v>
      </c>
      <c r="B3281" s="96" t="s">
        <v>9238</v>
      </c>
      <c r="C3281" s="96" t="s">
        <v>9239</v>
      </c>
      <c r="D3281" s="96" t="s">
        <v>1350</v>
      </c>
      <c r="E3281" s="96" t="s">
        <v>1561</v>
      </c>
      <c r="F3281" s="96">
        <v>2030.0</v>
      </c>
      <c r="G3281" s="96" t="s">
        <v>1350</v>
      </c>
      <c r="H3281" s="96" t="s">
        <v>1561</v>
      </c>
      <c r="I3281" s="96">
        <v>2050.0</v>
      </c>
      <c r="J3281" s="96" t="s">
        <v>1351</v>
      </c>
      <c r="K3281" s="96">
        <v>2050.0</v>
      </c>
      <c r="L3281" s="96" t="s">
        <v>41</v>
      </c>
      <c r="M3281" s="96" t="s">
        <v>1351</v>
      </c>
      <c r="N3281" s="96" t="s">
        <v>2098</v>
      </c>
      <c r="O3281" s="96" t="s">
        <v>1682</v>
      </c>
      <c r="P3281" s="96" t="s">
        <v>1564</v>
      </c>
      <c r="Q3281" s="96" t="s">
        <v>1756</v>
      </c>
      <c r="R3281" s="96" t="s">
        <v>2023</v>
      </c>
      <c r="S3281" s="96" t="s">
        <v>9240</v>
      </c>
      <c r="T3281" s="96" t="s">
        <v>1568</v>
      </c>
    </row>
    <row r="3282" ht="14.25" customHeight="1">
      <c r="A3282" s="96" t="s">
        <v>9241</v>
      </c>
      <c r="B3282" s="96" t="s">
        <v>9242</v>
      </c>
      <c r="C3282" s="96" t="s">
        <v>9243</v>
      </c>
      <c r="D3282" s="96" t="s">
        <v>1355</v>
      </c>
      <c r="J3282" s="96" t="s">
        <v>1147</v>
      </c>
      <c r="L3282" s="96" t="s">
        <v>41</v>
      </c>
      <c r="M3282" s="96" t="s">
        <v>1147</v>
      </c>
      <c r="O3282" s="96" t="s">
        <v>1845</v>
      </c>
      <c r="P3282" s="96" t="s">
        <v>1564</v>
      </c>
      <c r="Q3282" s="96" t="s">
        <v>1685</v>
      </c>
      <c r="R3282" s="96" t="s">
        <v>1656</v>
      </c>
    </row>
    <row r="3283" ht="14.25" customHeight="1">
      <c r="A3283" s="96" t="s">
        <v>9244</v>
      </c>
      <c r="D3283" s="96" t="s">
        <v>1350</v>
      </c>
      <c r="E3283" s="96" t="s">
        <v>1561</v>
      </c>
      <c r="F3283" s="96">
        <v>2030.0</v>
      </c>
      <c r="J3283" s="96" t="s">
        <v>1147</v>
      </c>
      <c r="L3283" s="96" t="s">
        <v>1562</v>
      </c>
      <c r="M3283" s="96" t="s">
        <v>1147</v>
      </c>
      <c r="O3283" s="96" t="s">
        <v>1845</v>
      </c>
      <c r="P3283" s="96" t="s">
        <v>1564</v>
      </c>
      <c r="Q3283" s="96" t="s">
        <v>1573</v>
      </c>
      <c r="R3283" s="96" t="s">
        <v>1644</v>
      </c>
      <c r="S3283" s="96" t="s">
        <v>9245</v>
      </c>
      <c r="T3283" s="96" t="s">
        <v>1568</v>
      </c>
    </row>
    <row r="3284" ht="14.25" customHeight="1">
      <c r="A3284" s="96" t="s">
        <v>9246</v>
      </c>
      <c r="D3284" s="96" t="s">
        <v>1355</v>
      </c>
      <c r="J3284" s="96" t="s">
        <v>1351</v>
      </c>
      <c r="L3284" s="96" t="s">
        <v>41</v>
      </c>
      <c r="M3284" s="96" t="s">
        <v>1147</v>
      </c>
      <c r="O3284" s="96" t="s">
        <v>1664</v>
      </c>
      <c r="P3284" s="96" t="s">
        <v>1564</v>
      </c>
      <c r="Q3284" s="96" t="s">
        <v>1580</v>
      </c>
      <c r="R3284" s="96" t="s">
        <v>1586</v>
      </c>
    </row>
    <row r="3285" ht="14.25" customHeight="1">
      <c r="A3285" s="96" t="s">
        <v>9247</v>
      </c>
      <c r="D3285" s="96" t="s">
        <v>1350</v>
      </c>
      <c r="E3285" s="96" t="s">
        <v>1561</v>
      </c>
      <c r="F3285" s="96">
        <v>2030.0</v>
      </c>
      <c r="J3285" s="96" t="s">
        <v>1147</v>
      </c>
      <c r="L3285" s="96" t="s">
        <v>1562</v>
      </c>
      <c r="M3285" s="96" t="s">
        <v>1147</v>
      </c>
      <c r="O3285" s="96" t="s">
        <v>1563</v>
      </c>
      <c r="P3285" s="96" t="s">
        <v>1564</v>
      </c>
      <c r="Q3285" s="96" t="s">
        <v>1948</v>
      </c>
      <c r="R3285" s="96" t="s">
        <v>1597</v>
      </c>
      <c r="S3285" s="96" t="s">
        <v>9248</v>
      </c>
      <c r="T3285" s="96" t="s">
        <v>1568</v>
      </c>
    </row>
    <row r="3286" ht="14.25" customHeight="1">
      <c r="A3286" s="96" t="s">
        <v>9249</v>
      </c>
      <c r="C3286" s="96" t="s">
        <v>9250</v>
      </c>
      <c r="D3286" s="96" t="s">
        <v>1355</v>
      </c>
      <c r="J3286" s="96" t="s">
        <v>1351</v>
      </c>
      <c r="L3286" s="96" t="s">
        <v>41</v>
      </c>
      <c r="M3286" s="96" t="s">
        <v>1147</v>
      </c>
      <c r="O3286" s="96" t="s">
        <v>1647</v>
      </c>
      <c r="P3286" s="96" t="s">
        <v>1564</v>
      </c>
      <c r="Q3286" s="96" t="s">
        <v>1820</v>
      </c>
      <c r="R3286" s="96" t="s">
        <v>1644</v>
      </c>
    </row>
    <row r="3287" ht="14.25" customHeight="1">
      <c r="A3287" s="96" t="s">
        <v>9251</v>
      </c>
      <c r="D3287" s="96" t="s">
        <v>1355</v>
      </c>
      <c r="J3287" s="96" t="s">
        <v>1351</v>
      </c>
      <c r="L3287" s="96" t="s">
        <v>41</v>
      </c>
      <c r="M3287" s="96" t="s">
        <v>1147</v>
      </c>
      <c r="O3287" s="96" t="s">
        <v>1845</v>
      </c>
      <c r="P3287" s="96" t="s">
        <v>1564</v>
      </c>
      <c r="Q3287" s="96" t="s">
        <v>1610</v>
      </c>
      <c r="R3287" s="96" t="s">
        <v>1793</v>
      </c>
    </row>
    <row r="3288" ht="14.25" customHeight="1">
      <c r="A3288" s="96" t="s">
        <v>9252</v>
      </c>
      <c r="B3288" s="96" t="s">
        <v>9253</v>
      </c>
      <c r="D3288" s="96" t="s">
        <v>1350</v>
      </c>
      <c r="E3288" s="96" t="s">
        <v>1561</v>
      </c>
      <c r="F3288" s="96">
        <v>2030.0</v>
      </c>
      <c r="G3288" s="96" t="s">
        <v>1350</v>
      </c>
      <c r="H3288" s="96" t="s">
        <v>1561</v>
      </c>
      <c r="I3288" s="96">
        <v>2050.0</v>
      </c>
      <c r="J3288" s="96" t="s">
        <v>1351</v>
      </c>
      <c r="K3288" s="96">
        <v>2050.0</v>
      </c>
      <c r="L3288" s="96" t="s">
        <v>1562</v>
      </c>
      <c r="M3288" s="96" t="s">
        <v>1147</v>
      </c>
      <c r="O3288" s="96" t="s">
        <v>1741</v>
      </c>
      <c r="P3288" s="96" t="s">
        <v>1564</v>
      </c>
      <c r="Q3288" s="96" t="s">
        <v>1610</v>
      </c>
      <c r="R3288" s="96" t="s">
        <v>1566</v>
      </c>
      <c r="S3288" s="96" t="s">
        <v>1401</v>
      </c>
      <c r="T3288" s="96" t="s">
        <v>1568</v>
      </c>
    </row>
    <row r="3289" ht="14.25" customHeight="1">
      <c r="A3289" s="96" t="s">
        <v>9254</v>
      </c>
      <c r="C3289" s="96" t="s">
        <v>9255</v>
      </c>
      <c r="D3289" s="96" t="s">
        <v>1350</v>
      </c>
      <c r="E3289" s="96" t="s">
        <v>1561</v>
      </c>
      <c r="F3289" s="96">
        <v>2026.0</v>
      </c>
      <c r="J3289" s="96" t="s">
        <v>1147</v>
      </c>
      <c r="L3289" s="96" t="s">
        <v>41</v>
      </c>
      <c r="M3289" s="96" t="s">
        <v>1351</v>
      </c>
      <c r="N3289" s="96" t="s">
        <v>1714</v>
      </c>
      <c r="O3289" s="96" t="s">
        <v>1563</v>
      </c>
      <c r="P3289" s="96" t="s">
        <v>1564</v>
      </c>
      <c r="Q3289" s="96" t="s">
        <v>1636</v>
      </c>
      <c r="R3289" s="96" t="s">
        <v>2023</v>
      </c>
      <c r="S3289" s="96" t="s">
        <v>9256</v>
      </c>
      <c r="T3289" s="96" t="s">
        <v>1568</v>
      </c>
    </row>
    <row r="3290" ht="14.25" customHeight="1">
      <c r="A3290" s="96" t="s">
        <v>9257</v>
      </c>
      <c r="C3290" s="96" t="s">
        <v>9258</v>
      </c>
      <c r="D3290" s="96" t="s">
        <v>1350</v>
      </c>
      <c r="E3290" s="96" t="s">
        <v>1561</v>
      </c>
      <c r="F3290" s="96">
        <v>2030.0</v>
      </c>
      <c r="G3290" s="96" t="s">
        <v>1350</v>
      </c>
      <c r="H3290" s="96" t="s">
        <v>1561</v>
      </c>
      <c r="I3290" s="96">
        <v>2040.0</v>
      </c>
      <c r="J3290" s="96" t="s">
        <v>1351</v>
      </c>
      <c r="K3290" s="96">
        <v>2040.0</v>
      </c>
      <c r="L3290" s="96" t="s">
        <v>1562</v>
      </c>
      <c r="M3290" s="96" t="s">
        <v>1147</v>
      </c>
      <c r="O3290" s="96" t="s">
        <v>1741</v>
      </c>
      <c r="P3290" s="96" t="s">
        <v>1564</v>
      </c>
      <c r="Q3290" s="96" t="s">
        <v>1652</v>
      </c>
      <c r="R3290" s="96" t="s">
        <v>1605</v>
      </c>
      <c r="S3290" s="96" t="s">
        <v>9259</v>
      </c>
      <c r="T3290" s="96" t="s">
        <v>1568</v>
      </c>
    </row>
    <row r="3291" ht="14.25" customHeight="1">
      <c r="A3291" s="96" t="s">
        <v>9260</v>
      </c>
      <c r="D3291" s="96" t="s">
        <v>1355</v>
      </c>
      <c r="J3291" s="96" t="s">
        <v>1147</v>
      </c>
      <c r="L3291" s="96" t="s">
        <v>41</v>
      </c>
      <c r="M3291" s="96" t="s">
        <v>1147</v>
      </c>
      <c r="O3291" s="96" t="s">
        <v>1791</v>
      </c>
      <c r="P3291" s="96" t="s">
        <v>1609</v>
      </c>
      <c r="Q3291" s="96" t="s">
        <v>1593</v>
      </c>
      <c r="R3291" s="96" t="s">
        <v>1707</v>
      </c>
    </row>
    <row r="3292" ht="14.25" customHeight="1">
      <c r="A3292" s="96" t="s">
        <v>9261</v>
      </c>
      <c r="D3292" s="96" t="s">
        <v>1355</v>
      </c>
      <c r="J3292" s="96" t="s">
        <v>1351</v>
      </c>
      <c r="L3292" s="96" t="s">
        <v>41</v>
      </c>
      <c r="M3292" s="96" t="s">
        <v>1147</v>
      </c>
      <c r="O3292" s="96" t="s">
        <v>1791</v>
      </c>
      <c r="P3292" s="96" t="s">
        <v>1609</v>
      </c>
      <c r="Q3292" s="96" t="s">
        <v>1886</v>
      </c>
      <c r="R3292" s="96" t="s">
        <v>1586</v>
      </c>
    </row>
    <row r="3293" ht="14.25" customHeight="1">
      <c r="A3293" s="96" t="s">
        <v>9262</v>
      </c>
      <c r="D3293" s="96" t="s">
        <v>1355</v>
      </c>
      <c r="J3293" s="96" t="s">
        <v>1147</v>
      </c>
      <c r="L3293" s="96" t="s">
        <v>41</v>
      </c>
      <c r="M3293" s="96" t="s">
        <v>1147</v>
      </c>
      <c r="O3293" s="96" t="s">
        <v>2194</v>
      </c>
      <c r="P3293" s="96" t="s">
        <v>1609</v>
      </c>
      <c r="Q3293" s="96" t="s">
        <v>1652</v>
      </c>
      <c r="R3293" s="96" t="s">
        <v>1841</v>
      </c>
    </row>
    <row r="3294" ht="14.25" customHeight="1">
      <c r="A3294" s="96" t="s">
        <v>9263</v>
      </c>
      <c r="D3294" s="96" t="s">
        <v>1355</v>
      </c>
      <c r="J3294" s="96" t="s">
        <v>1351</v>
      </c>
      <c r="L3294" s="96" t="s">
        <v>41</v>
      </c>
      <c r="M3294" s="96" t="s">
        <v>1147</v>
      </c>
      <c r="O3294" s="96" t="s">
        <v>1791</v>
      </c>
      <c r="P3294" s="96" t="s">
        <v>1609</v>
      </c>
      <c r="Q3294" s="96" t="s">
        <v>1756</v>
      </c>
      <c r="R3294" s="96" t="s">
        <v>1581</v>
      </c>
    </row>
    <row r="3295" ht="14.25" customHeight="1">
      <c r="A3295" s="96" t="s">
        <v>9264</v>
      </c>
      <c r="D3295" s="96" t="s">
        <v>1355</v>
      </c>
      <c r="J3295" s="96" t="s">
        <v>1351</v>
      </c>
      <c r="L3295" s="96" t="s">
        <v>41</v>
      </c>
      <c r="M3295" s="96" t="s">
        <v>1147</v>
      </c>
      <c r="O3295" s="96" t="s">
        <v>1791</v>
      </c>
      <c r="P3295" s="96" t="s">
        <v>1609</v>
      </c>
      <c r="Q3295" s="96" t="s">
        <v>1756</v>
      </c>
      <c r="R3295" s="96" t="s">
        <v>1644</v>
      </c>
    </row>
    <row r="3296" ht="14.25" customHeight="1">
      <c r="A3296" s="96" t="s">
        <v>9265</v>
      </c>
      <c r="B3296" s="96" t="s">
        <v>9266</v>
      </c>
      <c r="C3296" s="96" t="s">
        <v>9267</v>
      </c>
      <c r="D3296" s="96" t="s">
        <v>1350</v>
      </c>
      <c r="E3296" s="96" t="s">
        <v>1561</v>
      </c>
      <c r="F3296" s="96">
        <v>2030.0</v>
      </c>
      <c r="J3296" s="96" t="s">
        <v>1351</v>
      </c>
      <c r="L3296" s="96" t="s">
        <v>41</v>
      </c>
      <c r="M3296" s="96" t="s">
        <v>1351</v>
      </c>
      <c r="N3296" s="96" t="s">
        <v>2181</v>
      </c>
      <c r="O3296" s="96" t="s">
        <v>1845</v>
      </c>
      <c r="P3296" s="96" t="s">
        <v>1564</v>
      </c>
      <c r="Q3296" s="96" t="s">
        <v>1593</v>
      </c>
      <c r="R3296" s="96" t="s">
        <v>1723</v>
      </c>
      <c r="S3296" s="96" t="s">
        <v>9268</v>
      </c>
      <c r="T3296" s="96" t="s">
        <v>1771</v>
      </c>
    </row>
    <row r="3297" ht="14.25" customHeight="1">
      <c r="A3297" s="96" t="s">
        <v>9269</v>
      </c>
      <c r="D3297" s="96" t="s">
        <v>1372</v>
      </c>
      <c r="J3297" s="96" t="s">
        <v>1147</v>
      </c>
      <c r="L3297" s="96" t="s">
        <v>41</v>
      </c>
      <c r="M3297" s="96" t="s">
        <v>1147</v>
      </c>
      <c r="O3297" s="96" t="s">
        <v>1703</v>
      </c>
      <c r="P3297" s="96" t="s">
        <v>1564</v>
      </c>
      <c r="Q3297" s="96" t="s">
        <v>1590</v>
      </c>
      <c r="R3297" s="96" t="s">
        <v>2256</v>
      </c>
      <c r="U3297" s="96" t="s">
        <v>1742</v>
      </c>
    </row>
    <row r="3298" ht="14.25" customHeight="1">
      <c r="A3298" s="96" t="s">
        <v>9270</v>
      </c>
      <c r="D3298" s="96" t="s">
        <v>1350</v>
      </c>
      <c r="E3298" s="96" t="s">
        <v>1561</v>
      </c>
      <c r="F3298" s="96">
        <v>2030.0</v>
      </c>
      <c r="J3298" s="96" t="s">
        <v>1147</v>
      </c>
      <c r="L3298" s="96" t="s">
        <v>1562</v>
      </c>
      <c r="M3298" s="96" t="s">
        <v>1147</v>
      </c>
      <c r="O3298" s="96" t="s">
        <v>1703</v>
      </c>
      <c r="P3298" s="96" t="s">
        <v>1564</v>
      </c>
      <c r="Q3298" s="96" t="s">
        <v>1593</v>
      </c>
      <c r="R3298" s="96" t="s">
        <v>1648</v>
      </c>
      <c r="S3298" s="96" t="s">
        <v>9271</v>
      </c>
      <c r="T3298" s="96" t="s">
        <v>1568</v>
      </c>
    </row>
    <row r="3299" ht="14.25" customHeight="1">
      <c r="A3299" s="96" t="s">
        <v>9272</v>
      </c>
      <c r="B3299" s="96" t="s">
        <v>9273</v>
      </c>
      <c r="C3299" s="96" t="s">
        <v>9274</v>
      </c>
      <c r="D3299" s="96" t="s">
        <v>1372</v>
      </c>
      <c r="J3299" s="96" t="s">
        <v>1351</v>
      </c>
      <c r="L3299" s="96" t="s">
        <v>41</v>
      </c>
      <c r="M3299" s="96" t="s">
        <v>1351</v>
      </c>
      <c r="N3299" s="96" t="s">
        <v>1619</v>
      </c>
      <c r="O3299" s="96" t="s">
        <v>1578</v>
      </c>
      <c r="P3299" s="96" t="s">
        <v>1579</v>
      </c>
      <c r="Q3299" s="96" t="s">
        <v>2005</v>
      </c>
      <c r="R3299" s="96" t="s">
        <v>1621</v>
      </c>
    </row>
    <row r="3300" ht="14.25" customHeight="1">
      <c r="A3300" s="96" t="s">
        <v>9275</v>
      </c>
      <c r="D3300" s="96" t="s">
        <v>1350</v>
      </c>
      <c r="E3300" s="96" t="s">
        <v>1561</v>
      </c>
      <c r="F3300" s="96">
        <v>2030.0</v>
      </c>
      <c r="J3300" s="96" t="s">
        <v>1147</v>
      </c>
      <c r="L3300" s="96" t="s">
        <v>1562</v>
      </c>
      <c r="M3300" s="96" t="s">
        <v>1147</v>
      </c>
      <c r="O3300" s="96" t="s">
        <v>1893</v>
      </c>
      <c r="P3300" s="96" t="s">
        <v>1603</v>
      </c>
      <c r="Q3300" s="96" t="s">
        <v>1590</v>
      </c>
      <c r="R3300" s="96" t="s">
        <v>1637</v>
      </c>
      <c r="S3300" s="96" t="s">
        <v>9276</v>
      </c>
      <c r="T3300" s="96" t="s">
        <v>1568</v>
      </c>
    </row>
    <row r="3301" ht="14.25" customHeight="1">
      <c r="A3301" s="96" t="s">
        <v>9277</v>
      </c>
      <c r="D3301" s="96" t="s">
        <v>1355</v>
      </c>
      <c r="J3301" s="96" t="s">
        <v>1351</v>
      </c>
      <c r="L3301" s="96" t="s">
        <v>41</v>
      </c>
      <c r="M3301" s="96" t="s">
        <v>1351</v>
      </c>
      <c r="N3301" s="96" t="s">
        <v>1841</v>
      </c>
      <c r="O3301" s="96" t="s">
        <v>1703</v>
      </c>
      <c r="P3301" s="96" t="s">
        <v>1564</v>
      </c>
      <c r="Q3301" s="96" t="s">
        <v>1784</v>
      </c>
      <c r="R3301" s="96" t="s">
        <v>1841</v>
      </c>
    </row>
    <row r="3302" ht="14.25" customHeight="1">
      <c r="A3302" s="96" t="s">
        <v>9278</v>
      </c>
      <c r="B3302" s="96" t="s">
        <v>9279</v>
      </c>
      <c r="C3302" s="96" t="s">
        <v>9280</v>
      </c>
      <c r="D3302" s="96" t="s">
        <v>1350</v>
      </c>
      <c r="E3302" s="96" t="s">
        <v>1570</v>
      </c>
      <c r="F3302" s="96" t="s">
        <v>9281</v>
      </c>
      <c r="J3302" s="96" t="s">
        <v>1147</v>
      </c>
      <c r="L3302" s="96" t="s">
        <v>41</v>
      </c>
      <c r="M3302" s="96" t="s">
        <v>1147</v>
      </c>
      <c r="O3302" s="96" t="s">
        <v>1684</v>
      </c>
      <c r="P3302" s="96" t="s">
        <v>1564</v>
      </c>
      <c r="Q3302" s="96" t="s">
        <v>1735</v>
      </c>
      <c r="R3302" s="96" t="s">
        <v>1846</v>
      </c>
      <c r="S3302" s="96" t="s">
        <v>9282</v>
      </c>
      <c r="T3302" s="96" t="s">
        <v>1576</v>
      </c>
    </row>
    <row r="3303" ht="14.25" customHeight="1">
      <c r="A3303" s="96" t="s">
        <v>9283</v>
      </c>
      <c r="D3303" s="96" t="s">
        <v>1355</v>
      </c>
      <c r="J3303" s="96" t="s">
        <v>1351</v>
      </c>
      <c r="L3303" s="96" t="s">
        <v>41</v>
      </c>
      <c r="M3303" s="96" t="s">
        <v>1351</v>
      </c>
      <c r="N3303" s="96" t="s">
        <v>2098</v>
      </c>
      <c r="O3303" s="96" t="s">
        <v>1845</v>
      </c>
      <c r="P3303" s="96" t="s">
        <v>1564</v>
      </c>
      <c r="Q3303" s="96" t="s">
        <v>1636</v>
      </c>
      <c r="R3303" s="96" t="s">
        <v>2098</v>
      </c>
    </row>
    <row r="3304" ht="14.25" customHeight="1">
      <c r="A3304" s="96" t="s">
        <v>9284</v>
      </c>
      <c r="C3304" s="96" t="s">
        <v>9285</v>
      </c>
      <c r="D3304" s="96" t="s">
        <v>1350</v>
      </c>
      <c r="E3304" s="96" t="s">
        <v>1561</v>
      </c>
      <c r="F3304" s="96" t="s">
        <v>1663</v>
      </c>
      <c r="J3304" s="96" t="s">
        <v>1147</v>
      </c>
      <c r="L3304" s="96" t="s">
        <v>41</v>
      </c>
      <c r="M3304" s="96" t="s">
        <v>1351</v>
      </c>
      <c r="N3304" s="96" t="s">
        <v>1787</v>
      </c>
      <c r="O3304" s="96" t="s">
        <v>1584</v>
      </c>
      <c r="P3304" s="96" t="s">
        <v>1564</v>
      </c>
      <c r="Q3304" s="96" t="s">
        <v>1580</v>
      </c>
      <c r="R3304" s="96" t="s">
        <v>1846</v>
      </c>
      <c r="S3304" s="96" t="s">
        <v>9286</v>
      </c>
      <c r="T3304" s="96" t="s">
        <v>1568</v>
      </c>
    </row>
    <row r="3305" ht="14.25" customHeight="1">
      <c r="A3305" s="96" t="s">
        <v>9287</v>
      </c>
      <c r="D3305" s="96" t="s">
        <v>1350</v>
      </c>
      <c r="E3305" s="96" t="s">
        <v>1561</v>
      </c>
      <c r="F3305" s="96">
        <v>2030.0</v>
      </c>
      <c r="J3305" s="96" t="s">
        <v>1147</v>
      </c>
      <c r="L3305" s="96" t="s">
        <v>1562</v>
      </c>
      <c r="M3305" s="96" t="s">
        <v>1147</v>
      </c>
      <c r="O3305" s="96" t="s">
        <v>1584</v>
      </c>
      <c r="P3305" s="96" t="s">
        <v>1564</v>
      </c>
      <c r="Q3305" s="96" t="s">
        <v>1754</v>
      </c>
      <c r="R3305" s="96" t="s">
        <v>1699</v>
      </c>
      <c r="S3305" s="96" t="s">
        <v>9288</v>
      </c>
      <c r="T3305" s="96" t="s">
        <v>1568</v>
      </c>
    </row>
    <row r="3306" ht="14.25" customHeight="1">
      <c r="A3306" s="96" t="s">
        <v>9289</v>
      </c>
      <c r="C3306" s="96" t="s">
        <v>9290</v>
      </c>
      <c r="D3306" s="96" t="s">
        <v>1350</v>
      </c>
      <c r="E3306" s="96" t="s">
        <v>1561</v>
      </c>
      <c r="F3306" s="96">
        <v>2030.0</v>
      </c>
      <c r="G3306" s="96" t="s">
        <v>1350</v>
      </c>
      <c r="H3306" s="96" t="s">
        <v>1561</v>
      </c>
      <c r="I3306" s="96">
        <v>2050.0</v>
      </c>
      <c r="J3306" s="96" t="s">
        <v>1351</v>
      </c>
      <c r="K3306" s="96">
        <v>2050.0</v>
      </c>
      <c r="L3306" s="96" t="s">
        <v>41</v>
      </c>
      <c r="M3306" s="96" t="s">
        <v>1147</v>
      </c>
      <c r="O3306" s="96" t="s">
        <v>1647</v>
      </c>
      <c r="P3306" s="96" t="s">
        <v>1564</v>
      </c>
      <c r="Q3306" s="96" t="s">
        <v>1800</v>
      </c>
      <c r="R3306" s="96" t="s">
        <v>1676</v>
      </c>
      <c r="S3306" s="96" t="s">
        <v>9291</v>
      </c>
      <c r="T3306" s="96" t="s">
        <v>1568</v>
      </c>
    </row>
    <row r="3307" ht="14.25" customHeight="1">
      <c r="A3307" s="96" t="s">
        <v>9292</v>
      </c>
      <c r="B3307" s="96" t="s">
        <v>9293</v>
      </c>
      <c r="C3307" s="96" t="s">
        <v>9294</v>
      </c>
      <c r="D3307" s="96" t="s">
        <v>1350</v>
      </c>
      <c r="E3307" s="96" t="s">
        <v>1561</v>
      </c>
      <c r="F3307" s="96">
        <v>2030.0</v>
      </c>
      <c r="J3307" s="96" t="s">
        <v>1147</v>
      </c>
      <c r="L3307" s="96" t="s">
        <v>41</v>
      </c>
      <c r="M3307" s="96" t="s">
        <v>1147</v>
      </c>
      <c r="O3307" s="96" t="s">
        <v>1703</v>
      </c>
      <c r="P3307" s="96" t="s">
        <v>1564</v>
      </c>
      <c r="Q3307" s="96" t="s">
        <v>1862</v>
      </c>
      <c r="R3307" s="96" t="s">
        <v>1676</v>
      </c>
      <c r="S3307" s="96" t="s">
        <v>9295</v>
      </c>
      <c r="T3307" s="96" t="s">
        <v>1568</v>
      </c>
    </row>
    <row r="3308" ht="14.25" customHeight="1">
      <c r="A3308" s="96" t="s">
        <v>9296</v>
      </c>
      <c r="C3308" s="96" t="s">
        <v>9297</v>
      </c>
      <c r="D3308" s="96" t="s">
        <v>1355</v>
      </c>
      <c r="J3308" s="96" t="s">
        <v>1351</v>
      </c>
      <c r="L3308" s="96" t="s">
        <v>41</v>
      </c>
      <c r="M3308" s="96" t="s">
        <v>1351</v>
      </c>
      <c r="N3308" s="96" t="s">
        <v>1656</v>
      </c>
      <c r="O3308" s="96" t="s">
        <v>1845</v>
      </c>
      <c r="P3308" s="96" t="s">
        <v>1564</v>
      </c>
      <c r="Q3308" s="96" t="s">
        <v>1679</v>
      </c>
      <c r="R3308" s="96" t="s">
        <v>1656</v>
      </c>
    </row>
    <row r="3309" ht="14.25" customHeight="1">
      <c r="A3309" s="96" t="s">
        <v>9298</v>
      </c>
      <c r="D3309" s="96" t="s">
        <v>1350</v>
      </c>
      <c r="E3309" s="96" t="s">
        <v>1561</v>
      </c>
      <c r="F3309" s="96">
        <v>2030.0</v>
      </c>
      <c r="J3309" s="96" t="s">
        <v>1147</v>
      </c>
      <c r="L3309" s="96" t="s">
        <v>1562</v>
      </c>
      <c r="M3309" s="96" t="s">
        <v>1147</v>
      </c>
      <c r="O3309" s="96" t="s">
        <v>1672</v>
      </c>
      <c r="P3309" s="96" t="s">
        <v>1564</v>
      </c>
      <c r="Q3309" s="96" t="s">
        <v>1590</v>
      </c>
      <c r="R3309" s="96" t="s">
        <v>1699</v>
      </c>
      <c r="S3309" s="96" t="s">
        <v>9299</v>
      </c>
      <c r="T3309" s="96" t="s">
        <v>1568</v>
      </c>
    </row>
    <row r="3310" ht="14.25" customHeight="1">
      <c r="A3310" s="96" t="s">
        <v>9300</v>
      </c>
      <c r="C3310" s="96" t="s">
        <v>9301</v>
      </c>
      <c r="D3310" s="96" t="s">
        <v>1355</v>
      </c>
      <c r="J3310" s="96" t="s">
        <v>1147</v>
      </c>
      <c r="L3310" s="96" t="s">
        <v>41</v>
      </c>
      <c r="M3310" s="96" t="s">
        <v>1147</v>
      </c>
      <c r="O3310" s="96" t="s">
        <v>1845</v>
      </c>
      <c r="P3310" s="96" t="s">
        <v>1564</v>
      </c>
      <c r="Q3310" s="96" t="s">
        <v>1573</v>
      </c>
      <c r="R3310" s="96" t="s">
        <v>1615</v>
      </c>
      <c r="T3310" s="96" t="s">
        <v>1616</v>
      </c>
    </row>
    <row r="3311" ht="14.25" customHeight="1">
      <c r="A3311" s="96" t="s">
        <v>9302</v>
      </c>
      <c r="D3311" s="96" t="s">
        <v>1350</v>
      </c>
      <c r="E3311" s="96" t="s">
        <v>1561</v>
      </c>
      <c r="F3311" s="96">
        <v>2030.0</v>
      </c>
      <c r="J3311" s="96" t="s">
        <v>1147</v>
      </c>
      <c r="L3311" s="96" t="s">
        <v>1562</v>
      </c>
      <c r="M3311" s="96" t="s">
        <v>1147</v>
      </c>
      <c r="O3311" s="96" t="s">
        <v>1845</v>
      </c>
      <c r="P3311" s="96" t="s">
        <v>1564</v>
      </c>
      <c r="Q3311" s="96" t="s">
        <v>1636</v>
      </c>
      <c r="R3311" s="96" t="s">
        <v>1637</v>
      </c>
      <c r="S3311" s="96" t="s">
        <v>9303</v>
      </c>
      <c r="T3311" s="96" t="s">
        <v>1568</v>
      </c>
    </row>
    <row r="3312" ht="14.25" customHeight="1">
      <c r="A3312" s="96" t="s">
        <v>9304</v>
      </c>
      <c r="B3312" s="96" t="s">
        <v>9305</v>
      </c>
      <c r="C3312" s="96" t="s">
        <v>9306</v>
      </c>
      <c r="D3312" s="96" t="s">
        <v>1350</v>
      </c>
      <c r="E3312" s="96" t="s">
        <v>1561</v>
      </c>
      <c r="F3312" s="96">
        <v>2030.0</v>
      </c>
      <c r="J3312" s="96" t="s">
        <v>1351</v>
      </c>
      <c r="L3312" s="96" t="s">
        <v>41</v>
      </c>
      <c r="M3312" s="96" t="s">
        <v>1147</v>
      </c>
      <c r="O3312" s="96" t="s">
        <v>1703</v>
      </c>
      <c r="P3312" s="96" t="s">
        <v>1564</v>
      </c>
      <c r="Q3312" s="96" t="s">
        <v>1675</v>
      </c>
      <c r="R3312" s="96" t="s">
        <v>1574</v>
      </c>
      <c r="S3312" s="96" t="s">
        <v>9307</v>
      </c>
      <c r="T3312" s="96" t="s">
        <v>1568</v>
      </c>
    </row>
    <row r="3313" ht="14.25" customHeight="1">
      <c r="A3313" s="96" t="s">
        <v>9308</v>
      </c>
      <c r="D3313" s="96" t="s">
        <v>1350</v>
      </c>
      <c r="E3313" s="96" t="s">
        <v>1561</v>
      </c>
      <c r="F3313" s="96">
        <v>2030.0</v>
      </c>
      <c r="G3313" s="96" t="s">
        <v>1350</v>
      </c>
      <c r="H3313" s="96" t="s">
        <v>1561</v>
      </c>
      <c r="I3313" s="96">
        <v>2050.0</v>
      </c>
      <c r="J3313" s="96" t="s">
        <v>1351</v>
      </c>
      <c r="K3313" s="96">
        <v>2050.0</v>
      </c>
      <c r="L3313" s="96" t="s">
        <v>41</v>
      </c>
      <c r="M3313" s="96" t="s">
        <v>1147</v>
      </c>
      <c r="O3313" s="96" t="s">
        <v>1797</v>
      </c>
      <c r="P3313" s="96" t="s">
        <v>1564</v>
      </c>
      <c r="Q3313" s="96" t="s">
        <v>1590</v>
      </c>
      <c r="R3313" s="96" t="s">
        <v>1676</v>
      </c>
      <c r="S3313" s="96" t="s">
        <v>9309</v>
      </c>
      <c r="T3313" s="96" t="s">
        <v>1568</v>
      </c>
    </row>
    <row r="3314" ht="14.25" customHeight="1">
      <c r="A3314" s="96" t="s">
        <v>9310</v>
      </c>
      <c r="D3314" s="96" t="s">
        <v>1350</v>
      </c>
      <c r="E3314" s="96" t="s">
        <v>1561</v>
      </c>
      <c r="F3314" s="96">
        <v>2030.0</v>
      </c>
      <c r="J3314" s="96" t="s">
        <v>1147</v>
      </c>
      <c r="L3314" s="96" t="s">
        <v>1562</v>
      </c>
      <c r="M3314" s="96" t="s">
        <v>1147</v>
      </c>
      <c r="O3314" s="96" t="s">
        <v>2054</v>
      </c>
      <c r="P3314" s="96" t="s">
        <v>1579</v>
      </c>
      <c r="Q3314" s="96" t="s">
        <v>1675</v>
      </c>
      <c r="R3314" s="96" t="s">
        <v>1623</v>
      </c>
      <c r="S3314" s="96" t="s">
        <v>9311</v>
      </c>
      <c r="T3314" s="96" t="s">
        <v>1568</v>
      </c>
    </row>
    <row r="3315" ht="14.25" customHeight="1">
      <c r="A3315" s="96" t="s">
        <v>9312</v>
      </c>
      <c r="C3315" s="96" t="s">
        <v>9313</v>
      </c>
      <c r="D3315" s="96" t="s">
        <v>1350</v>
      </c>
      <c r="E3315" s="96" t="s">
        <v>1561</v>
      </c>
      <c r="F3315" s="96">
        <v>2030.0</v>
      </c>
      <c r="J3315" s="96" t="s">
        <v>1147</v>
      </c>
      <c r="L3315" s="96" t="s">
        <v>1562</v>
      </c>
      <c r="M3315" s="96" t="s">
        <v>1147</v>
      </c>
      <c r="O3315" s="96" t="s">
        <v>1578</v>
      </c>
      <c r="P3315" s="96" t="s">
        <v>1579</v>
      </c>
      <c r="Q3315" s="96" t="s">
        <v>1652</v>
      </c>
      <c r="R3315" s="96" t="s">
        <v>1926</v>
      </c>
      <c r="S3315" s="96" t="s">
        <v>9314</v>
      </c>
      <c r="T3315" s="96" t="s">
        <v>1568</v>
      </c>
    </row>
    <row r="3316" ht="14.25" customHeight="1">
      <c r="A3316" s="96" t="s">
        <v>9315</v>
      </c>
      <c r="B3316" s="96" t="s">
        <v>9316</v>
      </c>
      <c r="C3316" s="96" t="s">
        <v>9317</v>
      </c>
      <c r="D3316" s="96" t="s">
        <v>1355</v>
      </c>
      <c r="J3316" s="96" t="s">
        <v>1351</v>
      </c>
      <c r="L3316" s="96" t="s">
        <v>41</v>
      </c>
      <c r="M3316" s="96" t="s">
        <v>1351</v>
      </c>
      <c r="N3316" s="96" t="s">
        <v>2098</v>
      </c>
      <c r="O3316" s="96" t="s">
        <v>1578</v>
      </c>
      <c r="P3316" s="96" t="s">
        <v>1579</v>
      </c>
      <c r="Q3316" s="96" t="s">
        <v>1784</v>
      </c>
      <c r="R3316" s="96" t="s">
        <v>2098</v>
      </c>
    </row>
    <row r="3317" ht="14.25" customHeight="1">
      <c r="A3317" s="96" t="s">
        <v>9318</v>
      </c>
      <c r="D3317" s="96" t="s">
        <v>1350</v>
      </c>
      <c r="E3317" s="96" t="s">
        <v>1561</v>
      </c>
      <c r="F3317" s="96">
        <v>2030.0</v>
      </c>
      <c r="J3317" s="96" t="s">
        <v>1147</v>
      </c>
      <c r="L3317" s="96" t="s">
        <v>1562</v>
      </c>
      <c r="M3317" s="96" t="s">
        <v>1147</v>
      </c>
      <c r="O3317" s="96" t="s">
        <v>1845</v>
      </c>
      <c r="P3317" s="96" t="s">
        <v>1564</v>
      </c>
      <c r="Q3317" s="96" t="s">
        <v>1639</v>
      </c>
      <c r="R3317" s="96" t="s">
        <v>1793</v>
      </c>
      <c r="S3317" s="96" t="s">
        <v>9319</v>
      </c>
      <c r="T3317" s="96" t="s">
        <v>1568</v>
      </c>
    </row>
    <row r="3318" ht="14.25" customHeight="1">
      <c r="A3318" s="96" t="s">
        <v>9320</v>
      </c>
      <c r="C3318" s="96" t="s">
        <v>9321</v>
      </c>
      <c r="D3318" s="96" t="s">
        <v>1355</v>
      </c>
      <c r="J3318" s="96" t="s">
        <v>1351</v>
      </c>
      <c r="L3318" s="96" t="s">
        <v>41</v>
      </c>
      <c r="M3318" s="96" t="s">
        <v>1147</v>
      </c>
      <c r="O3318" s="96" t="s">
        <v>1845</v>
      </c>
      <c r="P3318" s="96" t="s">
        <v>1564</v>
      </c>
      <c r="Q3318" s="96" t="s">
        <v>2015</v>
      </c>
      <c r="R3318" s="96" t="s">
        <v>1566</v>
      </c>
    </row>
    <row r="3319" ht="14.25" customHeight="1">
      <c r="A3319" s="96" t="s">
        <v>9322</v>
      </c>
      <c r="B3319" s="96" t="s">
        <v>9323</v>
      </c>
      <c r="C3319" s="96" t="s">
        <v>9324</v>
      </c>
      <c r="D3319" s="96" t="s">
        <v>1355</v>
      </c>
      <c r="J3319" s="96" t="s">
        <v>1351</v>
      </c>
      <c r="L3319" s="96" t="s">
        <v>41</v>
      </c>
      <c r="M3319" s="96" t="s">
        <v>1147</v>
      </c>
      <c r="O3319" s="96" t="s">
        <v>1713</v>
      </c>
      <c r="P3319" s="96" t="s">
        <v>1564</v>
      </c>
      <c r="Q3319" s="96" t="s">
        <v>1636</v>
      </c>
      <c r="R3319" s="96" t="s">
        <v>1699</v>
      </c>
    </row>
    <row r="3320" ht="14.25" customHeight="1">
      <c r="A3320" s="96" t="s">
        <v>9325</v>
      </c>
      <c r="B3320" s="96" t="s">
        <v>9326</v>
      </c>
      <c r="C3320" s="96" t="s">
        <v>9327</v>
      </c>
      <c r="D3320" s="96" t="s">
        <v>1350</v>
      </c>
      <c r="E3320" s="96" t="s">
        <v>1561</v>
      </c>
      <c r="F3320" s="96" t="s">
        <v>1628</v>
      </c>
      <c r="G3320" s="96" t="s">
        <v>1350</v>
      </c>
      <c r="H3320" s="96" t="s">
        <v>1561</v>
      </c>
      <c r="I3320" s="96" t="s">
        <v>1403</v>
      </c>
      <c r="J3320" s="96" t="s">
        <v>1351</v>
      </c>
      <c r="K3320" s="96" t="s">
        <v>1403</v>
      </c>
      <c r="L3320" s="96" t="s">
        <v>41</v>
      </c>
      <c r="M3320" s="96" t="s">
        <v>1351</v>
      </c>
      <c r="N3320" s="96" t="s">
        <v>1890</v>
      </c>
      <c r="O3320" s="96" t="s">
        <v>1578</v>
      </c>
      <c r="P3320" s="96" t="s">
        <v>1579</v>
      </c>
      <c r="Q3320" s="96" t="s">
        <v>1800</v>
      </c>
      <c r="R3320" s="96" t="s">
        <v>1707</v>
      </c>
      <c r="S3320" s="96" t="s">
        <v>9328</v>
      </c>
      <c r="T3320" s="96" t="s">
        <v>1568</v>
      </c>
    </row>
    <row r="3321" ht="14.25" customHeight="1">
      <c r="A3321" s="96" t="s">
        <v>9329</v>
      </c>
      <c r="B3321" s="96" t="s">
        <v>9330</v>
      </c>
      <c r="C3321" s="96" t="s">
        <v>9331</v>
      </c>
      <c r="D3321" s="96" t="s">
        <v>1355</v>
      </c>
      <c r="J3321" s="96" t="s">
        <v>1351</v>
      </c>
      <c r="L3321" s="96" t="s">
        <v>41</v>
      </c>
      <c r="M3321" s="96" t="s">
        <v>1351</v>
      </c>
      <c r="N3321" s="96" t="s">
        <v>1623</v>
      </c>
      <c r="O3321" s="96" t="s">
        <v>1741</v>
      </c>
      <c r="P3321" s="96" t="s">
        <v>1564</v>
      </c>
      <c r="Q3321" s="96" t="s">
        <v>1610</v>
      </c>
      <c r="R3321" s="96" t="s">
        <v>1597</v>
      </c>
    </row>
    <row r="3322" ht="14.25" customHeight="1">
      <c r="A3322" s="96" t="s">
        <v>9332</v>
      </c>
      <c r="B3322" s="96" t="s">
        <v>9333</v>
      </c>
      <c r="C3322" s="96" t="s">
        <v>9334</v>
      </c>
      <c r="D3322" s="96" t="s">
        <v>1355</v>
      </c>
      <c r="J3322" s="96" t="s">
        <v>1351</v>
      </c>
      <c r="L3322" s="96" t="s">
        <v>41</v>
      </c>
      <c r="M3322" s="96" t="s">
        <v>1351</v>
      </c>
      <c r="N3322" s="96" t="s">
        <v>1574</v>
      </c>
      <c r="O3322" s="96" t="s">
        <v>1664</v>
      </c>
      <c r="P3322" s="96" t="s">
        <v>1564</v>
      </c>
      <c r="Q3322" s="96" t="s">
        <v>1756</v>
      </c>
      <c r="R3322" s="96" t="s">
        <v>1574</v>
      </c>
    </row>
    <row r="3323" ht="14.25" customHeight="1">
      <c r="A3323" s="96" t="s">
        <v>9335</v>
      </c>
      <c r="D3323" s="96" t="s">
        <v>1355</v>
      </c>
      <c r="J3323" s="96" t="s">
        <v>1147</v>
      </c>
      <c r="L3323" s="96" t="s">
        <v>41</v>
      </c>
      <c r="M3323" s="96" t="s">
        <v>1147</v>
      </c>
      <c r="O3323" s="96" t="s">
        <v>1741</v>
      </c>
      <c r="P3323" s="96" t="s">
        <v>1564</v>
      </c>
      <c r="Q3323" s="96" t="s">
        <v>1800</v>
      </c>
      <c r="R3323" s="96" t="s">
        <v>1676</v>
      </c>
    </row>
    <row r="3324" ht="14.25" customHeight="1">
      <c r="A3324" s="96" t="s">
        <v>9336</v>
      </c>
      <c r="C3324" s="96" t="s">
        <v>9337</v>
      </c>
      <c r="D3324" s="96" t="s">
        <v>1355</v>
      </c>
      <c r="J3324" s="96" t="s">
        <v>1351</v>
      </c>
      <c r="L3324" s="96" t="s">
        <v>41</v>
      </c>
      <c r="M3324" s="96" t="s">
        <v>1147</v>
      </c>
      <c r="O3324" s="96" t="s">
        <v>1614</v>
      </c>
      <c r="P3324" s="96" t="s">
        <v>1609</v>
      </c>
      <c r="Q3324" s="96" t="s">
        <v>1610</v>
      </c>
      <c r="R3324" s="96" t="s">
        <v>1793</v>
      </c>
      <c r="T3324" s="96" t="s">
        <v>1616</v>
      </c>
    </row>
    <row r="3325" ht="14.25" customHeight="1">
      <c r="A3325" s="96" t="s">
        <v>9338</v>
      </c>
      <c r="B3325" s="96" t="s">
        <v>9339</v>
      </c>
      <c r="C3325" s="96" t="s">
        <v>9340</v>
      </c>
      <c r="D3325" s="96" t="s">
        <v>1355</v>
      </c>
      <c r="J3325" s="96" t="s">
        <v>1147</v>
      </c>
      <c r="L3325" s="96" t="s">
        <v>41</v>
      </c>
      <c r="M3325" s="96" t="s">
        <v>1147</v>
      </c>
      <c r="O3325" s="96" t="s">
        <v>1741</v>
      </c>
      <c r="P3325" s="96" t="s">
        <v>1564</v>
      </c>
      <c r="Q3325" s="96" t="s">
        <v>1636</v>
      </c>
      <c r="R3325" s="96" t="s">
        <v>1712</v>
      </c>
    </row>
    <row r="3326" ht="14.25" customHeight="1">
      <c r="A3326" s="96" t="s">
        <v>9341</v>
      </c>
      <c r="D3326" s="96" t="s">
        <v>1350</v>
      </c>
      <c r="E3326" s="96" t="s">
        <v>1561</v>
      </c>
      <c r="F3326" s="96">
        <v>2030.0</v>
      </c>
      <c r="J3326" s="96" t="s">
        <v>1147</v>
      </c>
      <c r="L3326" s="96" t="s">
        <v>1562</v>
      </c>
      <c r="M3326" s="96" t="s">
        <v>1147</v>
      </c>
      <c r="O3326" s="96" t="s">
        <v>1620</v>
      </c>
      <c r="P3326" s="96" t="s">
        <v>1564</v>
      </c>
      <c r="Q3326" s="96" t="s">
        <v>1585</v>
      </c>
      <c r="R3326" s="96" t="s">
        <v>1586</v>
      </c>
      <c r="S3326" s="96" t="s">
        <v>9342</v>
      </c>
      <c r="T3326" s="96" t="s">
        <v>1568</v>
      </c>
    </row>
    <row r="3327" ht="14.25" customHeight="1">
      <c r="A3327" s="96" t="s">
        <v>9343</v>
      </c>
      <c r="C3327" s="96" t="s">
        <v>9344</v>
      </c>
      <c r="D3327" s="96" t="s">
        <v>1350</v>
      </c>
      <c r="E3327" s="96" t="s">
        <v>1561</v>
      </c>
      <c r="F3327" s="96">
        <v>2026.0</v>
      </c>
      <c r="J3327" s="96" t="s">
        <v>1147</v>
      </c>
      <c r="L3327" s="96" t="s">
        <v>1629</v>
      </c>
      <c r="M3327" s="96" t="s">
        <v>1147</v>
      </c>
      <c r="O3327" s="96" t="s">
        <v>1584</v>
      </c>
      <c r="P3327" s="96" t="s">
        <v>1564</v>
      </c>
      <c r="Q3327" s="96" t="s">
        <v>1630</v>
      </c>
      <c r="R3327" s="96" t="s">
        <v>2098</v>
      </c>
      <c r="S3327" s="96" t="s">
        <v>9345</v>
      </c>
      <c r="T3327" s="96" t="s">
        <v>1568</v>
      </c>
    </row>
    <row r="3328" ht="14.25" customHeight="1">
      <c r="A3328" s="96" t="s">
        <v>9346</v>
      </c>
      <c r="D3328" s="96" t="s">
        <v>1350</v>
      </c>
      <c r="E3328" s="96" t="s">
        <v>1561</v>
      </c>
      <c r="F3328" s="96">
        <v>2030.0</v>
      </c>
      <c r="J3328" s="96" t="s">
        <v>1147</v>
      </c>
      <c r="L3328" s="96" t="s">
        <v>1562</v>
      </c>
      <c r="M3328" s="96" t="s">
        <v>1147</v>
      </c>
      <c r="O3328" s="96" t="s">
        <v>1584</v>
      </c>
      <c r="P3328" s="96" t="s">
        <v>1564</v>
      </c>
      <c r="Q3328" s="96" t="s">
        <v>1580</v>
      </c>
      <c r="R3328" s="96" t="s">
        <v>1656</v>
      </c>
      <c r="S3328" s="96" t="s">
        <v>9347</v>
      </c>
      <c r="T3328" s="96" t="s">
        <v>1568</v>
      </c>
    </row>
    <row r="3329" ht="14.25" customHeight="1">
      <c r="A3329" s="96" t="s">
        <v>9348</v>
      </c>
      <c r="D3329" s="96" t="s">
        <v>1350</v>
      </c>
      <c r="E3329" s="96" t="s">
        <v>1561</v>
      </c>
      <c r="F3329" s="96" t="s">
        <v>1628</v>
      </c>
      <c r="G3329" s="96" t="s">
        <v>1350</v>
      </c>
      <c r="H3329" s="96" t="s">
        <v>1561</v>
      </c>
      <c r="I3329" s="96" t="s">
        <v>1403</v>
      </c>
      <c r="J3329" s="96" t="s">
        <v>1351</v>
      </c>
      <c r="K3329" s="96" t="s">
        <v>1403</v>
      </c>
      <c r="L3329" s="96" t="s">
        <v>41</v>
      </c>
      <c r="M3329" s="96" t="s">
        <v>1351</v>
      </c>
      <c r="N3329" s="96" t="s">
        <v>2030</v>
      </c>
      <c r="O3329" s="96" t="s">
        <v>1584</v>
      </c>
      <c r="P3329" s="96" t="s">
        <v>1564</v>
      </c>
      <c r="Q3329" s="96" t="s">
        <v>1565</v>
      </c>
      <c r="R3329" s="96" t="s">
        <v>1712</v>
      </c>
      <c r="S3329" s="96" t="s">
        <v>9349</v>
      </c>
      <c r="T3329" s="96" t="s">
        <v>1568</v>
      </c>
    </row>
    <row r="3330" ht="14.25" customHeight="1">
      <c r="A3330" s="96" t="s">
        <v>9350</v>
      </c>
      <c r="D3330" s="96" t="s">
        <v>1350</v>
      </c>
      <c r="E3330" s="96" t="s">
        <v>1561</v>
      </c>
      <c r="F3330" s="96">
        <v>2030.0</v>
      </c>
      <c r="J3330" s="96" t="s">
        <v>1147</v>
      </c>
      <c r="L3330" s="96" t="s">
        <v>1562</v>
      </c>
      <c r="M3330" s="96" t="s">
        <v>1147</v>
      </c>
      <c r="O3330" s="96" t="s">
        <v>1584</v>
      </c>
      <c r="P3330" s="96" t="s">
        <v>1564</v>
      </c>
      <c r="Q3330" s="96" t="s">
        <v>1593</v>
      </c>
      <c r="R3330" s="96" t="s">
        <v>1644</v>
      </c>
      <c r="S3330" s="96" t="s">
        <v>9351</v>
      </c>
      <c r="T3330" s="96" t="s">
        <v>1568</v>
      </c>
    </row>
    <row r="3331" ht="14.25" customHeight="1">
      <c r="A3331" s="96" t="s">
        <v>9352</v>
      </c>
      <c r="D3331" s="96" t="s">
        <v>1350</v>
      </c>
      <c r="E3331" s="96" t="s">
        <v>1561</v>
      </c>
      <c r="F3331" s="96">
        <v>2030.0</v>
      </c>
      <c r="J3331" s="96" t="s">
        <v>1147</v>
      </c>
      <c r="L3331" s="96" t="s">
        <v>1562</v>
      </c>
      <c r="M3331" s="96" t="s">
        <v>1147</v>
      </c>
      <c r="O3331" s="96" t="s">
        <v>1717</v>
      </c>
      <c r="P3331" s="96" t="s">
        <v>1609</v>
      </c>
      <c r="Q3331" s="96" t="s">
        <v>1735</v>
      </c>
      <c r="R3331" s="96" t="s">
        <v>1644</v>
      </c>
      <c r="S3331" s="96" t="s">
        <v>9353</v>
      </c>
      <c r="T3331" s="96" t="s">
        <v>1568</v>
      </c>
    </row>
    <row r="3332" ht="14.25" customHeight="1">
      <c r="A3332" s="96" t="s">
        <v>9354</v>
      </c>
      <c r="D3332" s="96" t="s">
        <v>1355</v>
      </c>
      <c r="J3332" s="96" t="s">
        <v>1351</v>
      </c>
      <c r="L3332" s="96" t="s">
        <v>41</v>
      </c>
      <c r="M3332" s="96" t="s">
        <v>1147</v>
      </c>
      <c r="O3332" s="96" t="s">
        <v>9355</v>
      </c>
      <c r="P3332" s="96" t="s">
        <v>1564</v>
      </c>
      <c r="Q3332" s="96" t="s">
        <v>2015</v>
      </c>
      <c r="R3332" s="96" t="s">
        <v>1637</v>
      </c>
    </row>
    <row r="3333" ht="14.25" customHeight="1">
      <c r="A3333" s="96" t="s">
        <v>9356</v>
      </c>
      <c r="D3333" s="96" t="s">
        <v>1350</v>
      </c>
      <c r="E3333" s="96" t="s">
        <v>1561</v>
      </c>
      <c r="F3333" s="96">
        <v>2030.0</v>
      </c>
      <c r="J3333" s="96" t="s">
        <v>1147</v>
      </c>
      <c r="L3333" s="96" t="s">
        <v>1562</v>
      </c>
      <c r="M3333" s="96" t="s">
        <v>1147</v>
      </c>
      <c r="O3333" s="96" t="s">
        <v>1563</v>
      </c>
      <c r="P3333" s="96" t="s">
        <v>1564</v>
      </c>
      <c r="Q3333" s="96" t="s">
        <v>1639</v>
      </c>
      <c r="R3333" s="96" t="s">
        <v>1673</v>
      </c>
      <c r="S3333" s="96" t="s">
        <v>9357</v>
      </c>
      <c r="T3333" s="96" t="s">
        <v>1568</v>
      </c>
    </row>
    <row r="3334" ht="14.25" customHeight="1">
      <c r="A3334" s="96" t="s">
        <v>9358</v>
      </c>
      <c r="D3334" s="96" t="s">
        <v>1350</v>
      </c>
      <c r="E3334" s="96" t="s">
        <v>1561</v>
      </c>
      <c r="F3334" s="96">
        <v>2030.0</v>
      </c>
      <c r="J3334" s="96" t="s">
        <v>1147</v>
      </c>
      <c r="L3334" s="96" t="s">
        <v>1562</v>
      </c>
      <c r="M3334" s="96" t="s">
        <v>1147</v>
      </c>
      <c r="O3334" s="96" t="s">
        <v>1717</v>
      </c>
      <c r="P3334" s="96" t="s">
        <v>1609</v>
      </c>
      <c r="Q3334" s="96" t="s">
        <v>1756</v>
      </c>
      <c r="R3334" s="96" t="s">
        <v>1648</v>
      </c>
      <c r="S3334" s="96" t="s">
        <v>9359</v>
      </c>
      <c r="T3334" s="96" t="s">
        <v>1568</v>
      </c>
    </row>
    <row r="3335" ht="14.25" customHeight="1">
      <c r="A3335" s="96" t="s">
        <v>9360</v>
      </c>
      <c r="D3335" s="96" t="s">
        <v>1350</v>
      </c>
      <c r="E3335" s="96" t="s">
        <v>1561</v>
      </c>
      <c r="F3335" s="96">
        <v>2030.0</v>
      </c>
      <c r="J3335" s="96" t="s">
        <v>1147</v>
      </c>
      <c r="L3335" s="96" t="s">
        <v>1562</v>
      </c>
      <c r="M3335" s="96" t="s">
        <v>1147</v>
      </c>
      <c r="O3335" s="96" t="s">
        <v>1717</v>
      </c>
      <c r="P3335" s="96" t="s">
        <v>1609</v>
      </c>
      <c r="Q3335" s="96" t="s">
        <v>2352</v>
      </c>
      <c r="R3335" s="96" t="s">
        <v>1648</v>
      </c>
      <c r="S3335" s="96" t="s">
        <v>9361</v>
      </c>
      <c r="T3335" s="96" t="s">
        <v>1568</v>
      </c>
    </row>
    <row r="3336" ht="14.25" customHeight="1">
      <c r="A3336" s="96" t="s">
        <v>9362</v>
      </c>
      <c r="D3336" s="96" t="s">
        <v>1355</v>
      </c>
      <c r="J3336" s="96" t="s">
        <v>1147</v>
      </c>
      <c r="L3336" s="96" t="s">
        <v>41</v>
      </c>
      <c r="M3336" s="96" t="s">
        <v>1351</v>
      </c>
      <c r="N3336" s="96" t="s">
        <v>2098</v>
      </c>
      <c r="O3336" s="96" t="s">
        <v>1584</v>
      </c>
      <c r="P3336" s="96" t="s">
        <v>1564</v>
      </c>
      <c r="Q3336" s="96" t="s">
        <v>1639</v>
      </c>
      <c r="R3336" s="96" t="s">
        <v>2098</v>
      </c>
    </row>
    <row r="3337" ht="14.25" customHeight="1">
      <c r="A3337" s="96" t="s">
        <v>9363</v>
      </c>
      <c r="C3337" s="96" t="s">
        <v>9364</v>
      </c>
      <c r="D3337" s="96" t="s">
        <v>1350</v>
      </c>
      <c r="E3337" s="96" t="s">
        <v>1561</v>
      </c>
      <c r="F3337" s="96">
        <v>2030.0</v>
      </c>
      <c r="G3337" s="96" t="s">
        <v>1350</v>
      </c>
      <c r="H3337" s="96" t="s">
        <v>1561</v>
      </c>
      <c r="I3337" s="96">
        <v>2040.0</v>
      </c>
      <c r="J3337" s="96" t="s">
        <v>1351</v>
      </c>
      <c r="K3337" s="96">
        <v>2040.0</v>
      </c>
      <c r="L3337" s="96" t="s">
        <v>41</v>
      </c>
      <c r="M3337" s="96" t="s">
        <v>1351</v>
      </c>
      <c r="N3337" s="96" t="s">
        <v>2023</v>
      </c>
      <c r="O3337" s="96" t="s">
        <v>1584</v>
      </c>
      <c r="P3337" s="96" t="s">
        <v>1564</v>
      </c>
      <c r="Q3337" s="96" t="s">
        <v>1590</v>
      </c>
      <c r="R3337" s="96" t="s">
        <v>1712</v>
      </c>
      <c r="S3337" s="96" t="s">
        <v>9365</v>
      </c>
      <c r="T3337" s="96" t="s">
        <v>1568</v>
      </c>
    </row>
    <row r="3338" ht="14.25" customHeight="1">
      <c r="A3338" s="96" t="s">
        <v>9366</v>
      </c>
      <c r="D3338" s="96" t="s">
        <v>1355</v>
      </c>
      <c r="J3338" s="96" t="s">
        <v>1147</v>
      </c>
      <c r="L3338" s="96" t="s">
        <v>41</v>
      </c>
      <c r="M3338" s="96" t="s">
        <v>1147</v>
      </c>
      <c r="O3338" s="96" t="s">
        <v>1578</v>
      </c>
      <c r="P3338" s="96" t="s">
        <v>1579</v>
      </c>
      <c r="Q3338" s="96" t="s">
        <v>1754</v>
      </c>
      <c r="R3338" s="96" t="s">
        <v>1566</v>
      </c>
    </row>
    <row r="3339" ht="14.25" customHeight="1">
      <c r="A3339" s="96" t="s">
        <v>9367</v>
      </c>
      <c r="D3339" s="96" t="s">
        <v>1350</v>
      </c>
      <c r="E3339" s="96" t="s">
        <v>1561</v>
      </c>
      <c r="F3339" s="96">
        <v>2030.0</v>
      </c>
      <c r="J3339" s="96" t="s">
        <v>1147</v>
      </c>
      <c r="L3339" s="96" t="s">
        <v>1562</v>
      </c>
      <c r="M3339" s="96" t="s">
        <v>1147</v>
      </c>
      <c r="O3339" s="96" t="s">
        <v>1717</v>
      </c>
      <c r="P3339" s="96" t="s">
        <v>1609</v>
      </c>
      <c r="Q3339" s="96" t="s">
        <v>2015</v>
      </c>
      <c r="R3339" s="96" t="s">
        <v>1589</v>
      </c>
      <c r="S3339" s="96" t="s">
        <v>9368</v>
      </c>
      <c r="T3339" s="96" t="s">
        <v>1568</v>
      </c>
    </row>
    <row r="3340" ht="14.25" customHeight="1">
      <c r="A3340" s="96" t="s">
        <v>9369</v>
      </c>
      <c r="D3340" s="96" t="s">
        <v>1350</v>
      </c>
      <c r="E3340" s="96" t="s">
        <v>1561</v>
      </c>
      <c r="F3340" s="96">
        <v>2030.0</v>
      </c>
      <c r="J3340" s="96" t="s">
        <v>1147</v>
      </c>
      <c r="L3340" s="96" t="s">
        <v>1562</v>
      </c>
      <c r="M3340" s="96" t="s">
        <v>1147</v>
      </c>
      <c r="O3340" s="96" t="s">
        <v>1893</v>
      </c>
      <c r="P3340" s="96" t="s">
        <v>1603</v>
      </c>
      <c r="Q3340" s="96" t="s">
        <v>1580</v>
      </c>
      <c r="R3340" s="96" t="s">
        <v>1631</v>
      </c>
      <c r="S3340" s="96" t="s">
        <v>9370</v>
      </c>
      <c r="T3340" s="96" t="s">
        <v>1568</v>
      </c>
    </row>
    <row r="3341" ht="14.25" customHeight="1">
      <c r="A3341" s="96" t="s">
        <v>9371</v>
      </c>
      <c r="D3341" s="96" t="s">
        <v>1350</v>
      </c>
      <c r="E3341" s="96" t="s">
        <v>1561</v>
      </c>
      <c r="F3341" s="96">
        <v>2030.0</v>
      </c>
      <c r="J3341" s="96" t="s">
        <v>1147</v>
      </c>
      <c r="L3341" s="96" t="s">
        <v>1562</v>
      </c>
      <c r="M3341" s="96" t="s">
        <v>1147</v>
      </c>
      <c r="O3341" s="96" t="s">
        <v>1717</v>
      </c>
      <c r="P3341" s="96" t="s">
        <v>1609</v>
      </c>
      <c r="Q3341" s="96" t="s">
        <v>1585</v>
      </c>
      <c r="R3341" s="96" t="s">
        <v>1648</v>
      </c>
      <c r="S3341" s="96" t="s">
        <v>9372</v>
      </c>
      <c r="T3341" s="96" t="s">
        <v>1568</v>
      </c>
    </row>
    <row r="3342" ht="14.25" customHeight="1">
      <c r="A3342" s="96" t="s">
        <v>9373</v>
      </c>
      <c r="D3342" s="96" t="s">
        <v>1350</v>
      </c>
      <c r="E3342" s="96" t="s">
        <v>1561</v>
      </c>
      <c r="F3342" s="96">
        <v>2030.0</v>
      </c>
      <c r="J3342" s="96" t="s">
        <v>1147</v>
      </c>
      <c r="L3342" s="96" t="s">
        <v>1562</v>
      </c>
      <c r="M3342" s="96" t="s">
        <v>1147</v>
      </c>
      <c r="O3342" s="96" t="s">
        <v>1717</v>
      </c>
      <c r="P3342" s="96" t="s">
        <v>1609</v>
      </c>
      <c r="Q3342" s="96" t="s">
        <v>1784</v>
      </c>
      <c r="R3342" s="96" t="s">
        <v>1676</v>
      </c>
      <c r="S3342" s="96" t="s">
        <v>9374</v>
      </c>
      <c r="T3342" s="96" t="s">
        <v>1568</v>
      </c>
    </row>
    <row r="3343" ht="14.25" customHeight="1">
      <c r="A3343" s="96" t="s">
        <v>9375</v>
      </c>
      <c r="B3343" s="96" t="s">
        <v>9376</v>
      </c>
      <c r="C3343" s="96" t="s">
        <v>9377</v>
      </c>
      <c r="D3343" s="96" t="s">
        <v>1350</v>
      </c>
      <c r="E3343" s="96" t="s">
        <v>1561</v>
      </c>
      <c r="F3343" s="96">
        <v>2032.0</v>
      </c>
      <c r="G3343" s="96" t="s">
        <v>1350</v>
      </c>
      <c r="H3343" s="96" t="s">
        <v>1561</v>
      </c>
      <c r="I3343" s="96">
        <v>2050.0</v>
      </c>
      <c r="J3343" s="96" t="s">
        <v>1351</v>
      </c>
      <c r="K3343" s="96">
        <v>2050.0</v>
      </c>
      <c r="L3343" s="96" t="s">
        <v>41</v>
      </c>
      <c r="M3343" s="96" t="s">
        <v>1351</v>
      </c>
      <c r="N3343" s="96" t="s">
        <v>1863</v>
      </c>
      <c r="O3343" s="96" t="s">
        <v>1584</v>
      </c>
      <c r="P3343" s="96" t="s">
        <v>1564</v>
      </c>
      <c r="Q3343" s="96" t="s">
        <v>1639</v>
      </c>
      <c r="R3343" s="96" t="s">
        <v>1581</v>
      </c>
      <c r="S3343" s="96" t="s">
        <v>9378</v>
      </c>
      <c r="T3343" s="96" t="s">
        <v>1568</v>
      </c>
    </row>
    <row r="3344" ht="14.25" customHeight="1">
      <c r="A3344" s="96" t="s">
        <v>9379</v>
      </c>
      <c r="D3344" s="96" t="s">
        <v>1355</v>
      </c>
      <c r="J3344" s="96" t="s">
        <v>1351</v>
      </c>
      <c r="L3344" s="96" t="s">
        <v>41</v>
      </c>
      <c r="M3344" s="96" t="s">
        <v>1351</v>
      </c>
      <c r="N3344" s="96" t="s">
        <v>1673</v>
      </c>
      <c r="O3344" s="96" t="s">
        <v>1584</v>
      </c>
      <c r="P3344" s="96" t="s">
        <v>1564</v>
      </c>
      <c r="Q3344" s="96" t="s">
        <v>1580</v>
      </c>
      <c r="R3344" s="96" t="s">
        <v>1673</v>
      </c>
    </row>
    <row r="3345" ht="14.25" customHeight="1">
      <c r="A3345" s="96" t="s">
        <v>9380</v>
      </c>
      <c r="D3345" s="96" t="s">
        <v>1355</v>
      </c>
      <c r="J3345" s="96" t="s">
        <v>1351</v>
      </c>
      <c r="L3345" s="96" t="s">
        <v>41</v>
      </c>
      <c r="M3345" s="96" t="s">
        <v>1351</v>
      </c>
      <c r="N3345" s="96" t="s">
        <v>1591</v>
      </c>
      <c r="O3345" s="96" t="s">
        <v>9381</v>
      </c>
      <c r="P3345" s="96" t="s">
        <v>1564</v>
      </c>
      <c r="Q3345" s="96" t="s">
        <v>1756</v>
      </c>
      <c r="R3345" s="96" t="s">
        <v>1591</v>
      </c>
    </row>
    <row r="3346" ht="14.25" customHeight="1">
      <c r="A3346" s="96" t="s">
        <v>9382</v>
      </c>
      <c r="B3346" s="96" t="s">
        <v>9383</v>
      </c>
      <c r="C3346" s="96" t="s">
        <v>9384</v>
      </c>
      <c r="D3346" s="96" t="s">
        <v>1350</v>
      </c>
      <c r="E3346" s="96" t="s">
        <v>1561</v>
      </c>
      <c r="F3346" s="96">
        <v>2030.0</v>
      </c>
      <c r="J3346" s="96" t="s">
        <v>1147</v>
      </c>
      <c r="L3346" s="96" t="s">
        <v>41</v>
      </c>
      <c r="M3346" s="96" t="s">
        <v>1147</v>
      </c>
      <c r="O3346" s="96" t="s">
        <v>1578</v>
      </c>
      <c r="P3346" s="96" t="s">
        <v>1579</v>
      </c>
      <c r="Q3346" s="96" t="s">
        <v>1897</v>
      </c>
      <c r="R3346" s="96" t="s">
        <v>1707</v>
      </c>
      <c r="S3346" s="96" t="s">
        <v>9385</v>
      </c>
      <c r="T3346" s="96" t="s">
        <v>1568</v>
      </c>
    </row>
    <row r="3347" ht="14.25" customHeight="1">
      <c r="A3347" s="96" t="s">
        <v>9386</v>
      </c>
      <c r="B3347" s="96" t="s">
        <v>9387</v>
      </c>
      <c r="C3347" s="96" t="s">
        <v>9388</v>
      </c>
      <c r="D3347" s="96" t="s">
        <v>1350</v>
      </c>
      <c r="E3347" s="96" t="s">
        <v>1561</v>
      </c>
      <c r="F3347" s="96">
        <v>2030.0</v>
      </c>
      <c r="G3347" s="96" t="s">
        <v>1350</v>
      </c>
      <c r="H3347" s="96" t="s">
        <v>1561</v>
      </c>
      <c r="I3347" s="96">
        <v>2048.0</v>
      </c>
      <c r="J3347" s="96" t="s">
        <v>1351</v>
      </c>
      <c r="K3347" s="96">
        <v>2048.0</v>
      </c>
      <c r="L3347" s="96" t="s">
        <v>41</v>
      </c>
      <c r="M3347" s="96" t="s">
        <v>1351</v>
      </c>
      <c r="N3347" s="96" t="s">
        <v>1666</v>
      </c>
      <c r="O3347" s="96" t="s">
        <v>1584</v>
      </c>
      <c r="P3347" s="96" t="s">
        <v>1564</v>
      </c>
      <c r="Q3347" s="96" t="s">
        <v>1590</v>
      </c>
      <c r="R3347" s="96" t="s">
        <v>1648</v>
      </c>
      <c r="S3347" s="96" t="s">
        <v>9389</v>
      </c>
      <c r="T3347" s="96" t="s">
        <v>1568</v>
      </c>
    </row>
    <row r="3348" ht="14.25" customHeight="1">
      <c r="A3348" s="96" t="s">
        <v>9390</v>
      </c>
      <c r="D3348" s="96" t="s">
        <v>1350</v>
      </c>
      <c r="E3348" s="96" t="s">
        <v>1561</v>
      </c>
      <c r="F3348" s="96">
        <v>2030.0</v>
      </c>
      <c r="J3348" s="96" t="s">
        <v>1147</v>
      </c>
      <c r="L3348" s="96" t="s">
        <v>1562</v>
      </c>
      <c r="M3348" s="96" t="s">
        <v>1147</v>
      </c>
      <c r="O3348" s="96" t="s">
        <v>1717</v>
      </c>
      <c r="P3348" s="96" t="s">
        <v>1609</v>
      </c>
      <c r="Q3348" s="96" t="s">
        <v>1948</v>
      </c>
      <c r="R3348" s="96" t="s">
        <v>1566</v>
      </c>
      <c r="S3348" s="96" t="s">
        <v>9391</v>
      </c>
      <c r="T3348" s="96" t="s">
        <v>1568</v>
      </c>
    </row>
    <row r="3349" ht="14.25" customHeight="1">
      <c r="A3349" s="96" t="s">
        <v>9392</v>
      </c>
      <c r="D3349" s="96" t="s">
        <v>1350</v>
      </c>
      <c r="E3349" s="96" t="s">
        <v>1561</v>
      </c>
      <c r="F3349" s="96">
        <v>2030.0</v>
      </c>
      <c r="J3349" s="96" t="s">
        <v>1147</v>
      </c>
      <c r="L3349" s="96" t="s">
        <v>1562</v>
      </c>
      <c r="M3349" s="96" t="s">
        <v>1147</v>
      </c>
      <c r="O3349" s="96" t="s">
        <v>1717</v>
      </c>
      <c r="P3349" s="96" t="s">
        <v>1609</v>
      </c>
      <c r="Q3349" s="96" t="s">
        <v>1585</v>
      </c>
      <c r="R3349" s="96" t="s">
        <v>1644</v>
      </c>
      <c r="S3349" s="96" t="s">
        <v>9393</v>
      </c>
      <c r="T3349" s="96" t="s">
        <v>1568</v>
      </c>
    </row>
    <row r="3350" ht="14.25" customHeight="1">
      <c r="A3350" s="96" t="s">
        <v>9394</v>
      </c>
      <c r="B3350" s="96" t="s">
        <v>9395</v>
      </c>
      <c r="C3350" s="96" t="s">
        <v>9396</v>
      </c>
      <c r="D3350" s="96" t="s">
        <v>1372</v>
      </c>
      <c r="J3350" s="96" t="s">
        <v>1351</v>
      </c>
      <c r="L3350" s="96" t="s">
        <v>41</v>
      </c>
      <c r="M3350" s="96" t="s">
        <v>1351</v>
      </c>
      <c r="O3350" s="96" t="s">
        <v>1614</v>
      </c>
      <c r="P3350" s="96" t="s">
        <v>1609</v>
      </c>
      <c r="Q3350" s="96" t="s">
        <v>1886</v>
      </c>
      <c r="R3350" s="96" t="s">
        <v>2023</v>
      </c>
    </row>
    <row r="3351" ht="14.25" customHeight="1">
      <c r="A3351" s="96" t="s">
        <v>9397</v>
      </c>
      <c r="B3351" s="96" t="s">
        <v>9398</v>
      </c>
      <c r="C3351" s="96" t="s">
        <v>9399</v>
      </c>
      <c r="D3351" s="96" t="s">
        <v>1350</v>
      </c>
      <c r="E3351" s="96" t="s">
        <v>1561</v>
      </c>
      <c r="F3351" s="96" t="s">
        <v>1628</v>
      </c>
      <c r="G3351" s="96" t="s">
        <v>1350</v>
      </c>
      <c r="H3351" s="96" t="s">
        <v>1561</v>
      </c>
      <c r="I3351" s="96" t="s">
        <v>1689</v>
      </c>
      <c r="J3351" s="96" t="s">
        <v>1351</v>
      </c>
      <c r="K3351" s="96" t="s">
        <v>1689</v>
      </c>
      <c r="L3351" s="96" t="s">
        <v>41</v>
      </c>
      <c r="M3351" s="96" t="s">
        <v>1351</v>
      </c>
      <c r="N3351" s="96" t="s">
        <v>1779</v>
      </c>
      <c r="O3351" s="96" t="s">
        <v>1614</v>
      </c>
      <c r="P3351" s="96" t="s">
        <v>1609</v>
      </c>
      <c r="Q3351" s="96" t="s">
        <v>1886</v>
      </c>
      <c r="R3351" s="96" t="s">
        <v>1793</v>
      </c>
      <c r="S3351" s="96" t="s">
        <v>9400</v>
      </c>
      <c r="T3351" s="96" t="s">
        <v>1568</v>
      </c>
    </row>
    <row r="3352" ht="14.25" customHeight="1">
      <c r="A3352" s="96" t="s">
        <v>9401</v>
      </c>
      <c r="B3352" s="96" t="s">
        <v>9402</v>
      </c>
      <c r="D3352" s="96" t="s">
        <v>1355</v>
      </c>
      <c r="J3352" s="96" t="s">
        <v>1147</v>
      </c>
      <c r="L3352" s="96" t="s">
        <v>41</v>
      </c>
      <c r="M3352" s="96" t="s">
        <v>1147</v>
      </c>
      <c r="O3352" s="96" t="s">
        <v>1578</v>
      </c>
      <c r="P3352" s="96" t="s">
        <v>1579</v>
      </c>
      <c r="Q3352" s="96" t="s">
        <v>1652</v>
      </c>
      <c r="R3352" s="96" t="s">
        <v>1841</v>
      </c>
    </row>
    <row r="3353" ht="14.25" customHeight="1">
      <c r="A3353" s="96" t="s">
        <v>9403</v>
      </c>
      <c r="C3353" s="96" t="s">
        <v>9404</v>
      </c>
      <c r="D3353" s="96" t="s">
        <v>1355</v>
      </c>
      <c r="J3353" s="96" t="s">
        <v>1351</v>
      </c>
      <c r="L3353" s="96" t="s">
        <v>41</v>
      </c>
      <c r="M3353" s="96" t="s">
        <v>1351</v>
      </c>
      <c r="N3353" s="96" t="s">
        <v>1757</v>
      </c>
      <c r="O3353" s="96" t="s">
        <v>1829</v>
      </c>
      <c r="P3353" s="96" t="s">
        <v>1564</v>
      </c>
      <c r="Q3353" s="96" t="s">
        <v>1573</v>
      </c>
      <c r="R3353" s="96" t="s">
        <v>1757</v>
      </c>
    </row>
    <row r="3354" ht="14.25" customHeight="1">
      <c r="A3354" s="96" t="s">
        <v>9405</v>
      </c>
      <c r="D3354" s="96" t="s">
        <v>1350</v>
      </c>
      <c r="E3354" s="96" t="s">
        <v>1561</v>
      </c>
      <c r="J3354" s="96" t="s">
        <v>1147</v>
      </c>
      <c r="L3354" s="96" t="s">
        <v>1562</v>
      </c>
      <c r="M3354" s="96" t="s">
        <v>1147</v>
      </c>
      <c r="O3354" s="96" t="s">
        <v>1717</v>
      </c>
      <c r="P3354" s="96" t="s">
        <v>1609</v>
      </c>
      <c r="Q3354" s="96" t="s">
        <v>1784</v>
      </c>
      <c r="R3354" s="96" t="s">
        <v>1589</v>
      </c>
      <c r="S3354" s="96" t="s">
        <v>9406</v>
      </c>
      <c r="T3354" s="96" t="s">
        <v>1568</v>
      </c>
    </row>
    <row r="3355" ht="14.25" customHeight="1">
      <c r="A3355" s="96" t="s">
        <v>9407</v>
      </c>
      <c r="D3355" s="96" t="s">
        <v>1350</v>
      </c>
      <c r="E3355" s="96" t="s">
        <v>1561</v>
      </c>
      <c r="F3355" s="96">
        <v>2030.0</v>
      </c>
      <c r="J3355" s="96" t="s">
        <v>1147</v>
      </c>
      <c r="L3355" s="96" t="s">
        <v>1562</v>
      </c>
      <c r="M3355" s="96" t="s">
        <v>1147</v>
      </c>
      <c r="O3355" s="96" t="s">
        <v>1717</v>
      </c>
      <c r="P3355" s="96" t="s">
        <v>1609</v>
      </c>
      <c r="Q3355" s="96" t="s">
        <v>1590</v>
      </c>
      <c r="R3355" s="96" t="s">
        <v>1637</v>
      </c>
      <c r="S3355" s="96" t="s">
        <v>9408</v>
      </c>
      <c r="T3355" s="96" t="s">
        <v>1568</v>
      </c>
    </row>
    <row r="3356" ht="14.25" customHeight="1">
      <c r="A3356" s="96" t="s">
        <v>9409</v>
      </c>
      <c r="D3356" s="96" t="s">
        <v>1350</v>
      </c>
      <c r="E3356" s="96" t="s">
        <v>1561</v>
      </c>
      <c r="F3356" s="96">
        <v>2030.0</v>
      </c>
      <c r="J3356" s="96" t="s">
        <v>1147</v>
      </c>
      <c r="L3356" s="96" t="s">
        <v>1562</v>
      </c>
      <c r="M3356" s="96" t="s">
        <v>1147</v>
      </c>
      <c r="O3356" s="96" t="s">
        <v>1717</v>
      </c>
      <c r="P3356" s="96" t="s">
        <v>1609</v>
      </c>
      <c r="Q3356" s="96" t="s">
        <v>1948</v>
      </c>
      <c r="R3356" s="96" t="s">
        <v>1637</v>
      </c>
      <c r="S3356" s="96" t="s">
        <v>9410</v>
      </c>
      <c r="T3356" s="96" t="s">
        <v>1568</v>
      </c>
    </row>
    <row r="3357" ht="14.25" customHeight="1">
      <c r="A3357" s="96" t="s">
        <v>9411</v>
      </c>
      <c r="D3357" s="96" t="s">
        <v>1350</v>
      </c>
      <c r="E3357" s="96" t="s">
        <v>1561</v>
      </c>
      <c r="F3357" s="96">
        <v>2030.0</v>
      </c>
      <c r="J3357" s="96" t="s">
        <v>1147</v>
      </c>
      <c r="L3357" s="96" t="s">
        <v>1562</v>
      </c>
      <c r="M3357" s="96" t="s">
        <v>1147</v>
      </c>
      <c r="O3357" s="96" t="s">
        <v>1717</v>
      </c>
      <c r="P3357" s="96" t="s">
        <v>1609</v>
      </c>
      <c r="Q3357" s="96" t="s">
        <v>1948</v>
      </c>
      <c r="R3357" s="96" t="s">
        <v>1644</v>
      </c>
      <c r="S3357" s="96" t="s">
        <v>9412</v>
      </c>
      <c r="T3357" s="96" t="s">
        <v>1568</v>
      </c>
    </row>
    <row r="3358" ht="14.25" customHeight="1">
      <c r="A3358" s="96" t="s">
        <v>9413</v>
      </c>
      <c r="D3358" s="96" t="s">
        <v>1350</v>
      </c>
      <c r="E3358" s="96" t="s">
        <v>1561</v>
      </c>
      <c r="F3358" s="96">
        <v>2030.0</v>
      </c>
      <c r="J3358" s="96" t="s">
        <v>1147</v>
      </c>
      <c r="L3358" s="96" t="s">
        <v>1562</v>
      </c>
      <c r="M3358" s="96" t="s">
        <v>1147</v>
      </c>
      <c r="O3358" s="96" t="s">
        <v>1717</v>
      </c>
      <c r="P3358" s="96" t="s">
        <v>1609</v>
      </c>
      <c r="Q3358" s="96" t="s">
        <v>1830</v>
      </c>
      <c r="R3358" s="96" t="s">
        <v>1699</v>
      </c>
      <c r="S3358" s="96" t="s">
        <v>9414</v>
      </c>
      <c r="T3358" s="96" t="s">
        <v>1568</v>
      </c>
    </row>
    <row r="3359" ht="14.25" customHeight="1">
      <c r="A3359" s="96" t="s">
        <v>9415</v>
      </c>
      <c r="D3359" s="96" t="s">
        <v>1355</v>
      </c>
      <c r="J3359" s="96" t="s">
        <v>1351</v>
      </c>
      <c r="L3359" s="96" t="s">
        <v>41</v>
      </c>
      <c r="M3359" s="96" t="s">
        <v>1351</v>
      </c>
      <c r="N3359" s="96" t="s">
        <v>1841</v>
      </c>
      <c r="O3359" s="96" t="s">
        <v>2272</v>
      </c>
      <c r="P3359" s="96" t="s">
        <v>1609</v>
      </c>
      <c r="Q3359" s="96" t="s">
        <v>1675</v>
      </c>
      <c r="R3359" s="96" t="s">
        <v>1841</v>
      </c>
    </row>
    <row r="3360" ht="14.25" customHeight="1">
      <c r="A3360" s="96" t="s">
        <v>9416</v>
      </c>
      <c r="B3360" s="96" t="s">
        <v>9417</v>
      </c>
      <c r="D3360" s="96" t="s">
        <v>1355</v>
      </c>
      <c r="J3360" s="96" t="s">
        <v>1351</v>
      </c>
      <c r="L3360" s="96" t="s">
        <v>41</v>
      </c>
      <c r="M3360" s="96" t="s">
        <v>1147</v>
      </c>
      <c r="O3360" s="96" t="s">
        <v>1578</v>
      </c>
      <c r="P3360" s="96" t="s">
        <v>1579</v>
      </c>
      <c r="Q3360" s="96" t="s">
        <v>1580</v>
      </c>
      <c r="R3360" s="96" t="s">
        <v>1676</v>
      </c>
    </row>
    <row r="3361" ht="14.25" customHeight="1">
      <c r="A3361" s="96" t="s">
        <v>9418</v>
      </c>
      <c r="D3361" s="96" t="s">
        <v>1350</v>
      </c>
      <c r="E3361" s="96" t="s">
        <v>1561</v>
      </c>
      <c r="F3361" s="96">
        <v>2030.0</v>
      </c>
      <c r="J3361" s="96" t="s">
        <v>1147</v>
      </c>
      <c r="L3361" s="96" t="s">
        <v>1562</v>
      </c>
      <c r="M3361" s="96" t="s">
        <v>1147</v>
      </c>
      <c r="O3361" s="96" t="s">
        <v>1717</v>
      </c>
      <c r="P3361" s="96" t="s">
        <v>1609</v>
      </c>
      <c r="Q3361" s="96" t="s">
        <v>1756</v>
      </c>
      <c r="R3361" s="96" t="s">
        <v>1644</v>
      </c>
      <c r="S3361" s="96" t="s">
        <v>9419</v>
      </c>
      <c r="T3361" s="96" t="s">
        <v>1568</v>
      </c>
    </row>
    <row r="3362" ht="14.25" customHeight="1">
      <c r="A3362" s="96" t="s">
        <v>9420</v>
      </c>
      <c r="B3362" s="96" t="s">
        <v>9421</v>
      </c>
      <c r="D3362" s="96" t="s">
        <v>1355</v>
      </c>
      <c r="J3362" s="96" t="s">
        <v>1147</v>
      </c>
      <c r="L3362" s="96" t="s">
        <v>41</v>
      </c>
      <c r="M3362" s="96" t="s">
        <v>1147</v>
      </c>
      <c r="O3362" s="96" t="s">
        <v>1717</v>
      </c>
      <c r="P3362" s="96" t="s">
        <v>1609</v>
      </c>
      <c r="Q3362" s="96" t="s">
        <v>1756</v>
      </c>
      <c r="R3362" s="96" t="s">
        <v>1648</v>
      </c>
    </row>
    <row r="3363" ht="14.25" customHeight="1">
      <c r="A3363" s="96" t="s">
        <v>9422</v>
      </c>
      <c r="C3363" s="96" t="s">
        <v>9423</v>
      </c>
      <c r="D3363" s="96" t="s">
        <v>1355</v>
      </c>
      <c r="J3363" s="96" t="s">
        <v>1147</v>
      </c>
      <c r="L3363" s="96" t="s">
        <v>41</v>
      </c>
      <c r="M3363" s="96" t="s">
        <v>1147</v>
      </c>
      <c r="O3363" s="96" t="s">
        <v>1845</v>
      </c>
      <c r="P3363" s="96" t="s">
        <v>1564</v>
      </c>
      <c r="Q3363" s="96" t="s">
        <v>2015</v>
      </c>
      <c r="R3363" s="96" t="s">
        <v>1574</v>
      </c>
    </row>
    <row r="3364" ht="14.25" customHeight="1">
      <c r="A3364" s="96" t="s">
        <v>9424</v>
      </c>
      <c r="D3364" s="96" t="s">
        <v>1350</v>
      </c>
      <c r="E3364" s="96" t="s">
        <v>1561</v>
      </c>
      <c r="F3364" s="96">
        <v>2030.0</v>
      </c>
      <c r="J3364" s="96" t="s">
        <v>1147</v>
      </c>
      <c r="L3364" s="96" t="s">
        <v>1562</v>
      </c>
      <c r="M3364" s="96" t="s">
        <v>1147</v>
      </c>
      <c r="O3364" s="96" t="s">
        <v>1717</v>
      </c>
      <c r="P3364" s="96" t="s">
        <v>1609</v>
      </c>
      <c r="Q3364" s="96" t="s">
        <v>1784</v>
      </c>
      <c r="R3364" s="96" t="s">
        <v>1648</v>
      </c>
      <c r="S3364" s="96" t="s">
        <v>9425</v>
      </c>
      <c r="T3364" s="96" t="s">
        <v>1568</v>
      </c>
    </row>
    <row r="3365" ht="14.25" customHeight="1">
      <c r="A3365" s="96" t="s">
        <v>9426</v>
      </c>
      <c r="D3365" s="96" t="s">
        <v>1350</v>
      </c>
      <c r="E3365" s="96" t="s">
        <v>1561</v>
      </c>
      <c r="F3365" s="96" t="s">
        <v>1628</v>
      </c>
      <c r="J3365" s="96" t="s">
        <v>1147</v>
      </c>
      <c r="L3365" s="96" t="s">
        <v>41</v>
      </c>
      <c r="M3365" s="96" t="s">
        <v>1147</v>
      </c>
      <c r="O3365" s="96" t="s">
        <v>1717</v>
      </c>
      <c r="P3365" s="96" t="s">
        <v>1609</v>
      </c>
      <c r="Q3365" s="96" t="s">
        <v>2015</v>
      </c>
      <c r="R3365" s="96" t="s">
        <v>1566</v>
      </c>
      <c r="S3365" s="96" t="s">
        <v>9427</v>
      </c>
      <c r="T3365" s="96" t="s">
        <v>1568</v>
      </c>
    </row>
    <row r="3366" ht="14.25" customHeight="1">
      <c r="A3366" s="96" t="s">
        <v>9428</v>
      </c>
      <c r="B3366" s="96" t="s">
        <v>9429</v>
      </c>
      <c r="C3366" s="96" t="s">
        <v>9430</v>
      </c>
      <c r="D3366" s="96" t="s">
        <v>1350</v>
      </c>
      <c r="E3366" s="96" t="s">
        <v>1721</v>
      </c>
      <c r="F3366" s="96">
        <v>2030.0</v>
      </c>
      <c r="J3366" s="96" t="s">
        <v>1147</v>
      </c>
      <c r="L3366" s="96" t="s">
        <v>41</v>
      </c>
      <c r="M3366" s="96" t="s">
        <v>1147</v>
      </c>
      <c r="O3366" s="96" t="s">
        <v>1717</v>
      </c>
      <c r="P3366" s="96" t="s">
        <v>1609</v>
      </c>
      <c r="Q3366" s="96" t="s">
        <v>1756</v>
      </c>
      <c r="R3366" s="96" t="s">
        <v>2159</v>
      </c>
      <c r="S3366" s="96" t="s">
        <v>9431</v>
      </c>
      <c r="T3366" s="96" t="s">
        <v>1725</v>
      </c>
    </row>
    <row r="3367" ht="14.25" customHeight="1">
      <c r="A3367" s="96" t="s">
        <v>9432</v>
      </c>
      <c r="C3367" s="96" t="s">
        <v>9433</v>
      </c>
      <c r="D3367" s="96" t="s">
        <v>1350</v>
      </c>
      <c r="E3367" s="96" t="s">
        <v>1561</v>
      </c>
      <c r="F3367" s="96" t="s">
        <v>1628</v>
      </c>
      <c r="G3367" s="96" t="s">
        <v>1350</v>
      </c>
      <c r="H3367" s="96" t="s">
        <v>1561</v>
      </c>
      <c r="I3367" s="96" t="s">
        <v>1689</v>
      </c>
      <c r="J3367" s="96" t="s">
        <v>1351</v>
      </c>
      <c r="K3367" s="96" t="s">
        <v>1689</v>
      </c>
      <c r="L3367" s="96" t="s">
        <v>41</v>
      </c>
      <c r="M3367" s="96" t="s">
        <v>1351</v>
      </c>
      <c r="N3367" s="96" t="s">
        <v>1673</v>
      </c>
      <c r="O3367" s="96" t="s">
        <v>1797</v>
      </c>
      <c r="P3367" s="96" t="s">
        <v>1564</v>
      </c>
      <c r="Q3367" s="96" t="s">
        <v>1639</v>
      </c>
      <c r="R3367" s="96" t="s">
        <v>1648</v>
      </c>
      <c r="S3367" s="96" t="s">
        <v>9434</v>
      </c>
      <c r="T3367" s="96" t="s">
        <v>1568</v>
      </c>
    </row>
    <row r="3368" ht="14.25" customHeight="1">
      <c r="A3368" s="96" t="s">
        <v>9435</v>
      </c>
      <c r="B3368" s="96" t="s">
        <v>9436</v>
      </c>
      <c r="C3368" s="96" t="s">
        <v>9437</v>
      </c>
      <c r="D3368" s="96" t="s">
        <v>1350</v>
      </c>
      <c r="E3368" s="96" t="s">
        <v>1561</v>
      </c>
      <c r="F3368" s="96">
        <v>2030.0</v>
      </c>
      <c r="J3368" s="96" t="s">
        <v>1351</v>
      </c>
      <c r="L3368" s="96" t="s">
        <v>41</v>
      </c>
      <c r="M3368" s="96" t="s">
        <v>1351</v>
      </c>
      <c r="N3368" s="96" t="s">
        <v>2256</v>
      </c>
      <c r="O3368" s="96" t="s">
        <v>1717</v>
      </c>
      <c r="P3368" s="96" t="s">
        <v>1609</v>
      </c>
      <c r="Q3368" s="96" t="s">
        <v>1800</v>
      </c>
      <c r="R3368" s="96" t="s">
        <v>2256</v>
      </c>
      <c r="S3368" s="96" t="s">
        <v>9438</v>
      </c>
      <c r="T3368" s="96" t="s">
        <v>1568</v>
      </c>
    </row>
    <row r="3369" ht="14.25" customHeight="1">
      <c r="A3369" s="96" t="s">
        <v>9439</v>
      </c>
      <c r="D3369" s="96" t="s">
        <v>1355</v>
      </c>
      <c r="J3369" s="96" t="s">
        <v>1351</v>
      </c>
      <c r="L3369" s="96" t="s">
        <v>41</v>
      </c>
      <c r="M3369" s="96" t="s">
        <v>1147</v>
      </c>
      <c r="O3369" s="96" t="s">
        <v>1857</v>
      </c>
      <c r="P3369" s="96" t="s">
        <v>1609</v>
      </c>
      <c r="Q3369" s="96" t="s">
        <v>1756</v>
      </c>
      <c r="R3369" s="96" t="s">
        <v>1676</v>
      </c>
    </row>
    <row r="3370" ht="14.25" customHeight="1">
      <c r="A3370" s="96" t="s">
        <v>9440</v>
      </c>
      <c r="D3370" s="96" t="s">
        <v>1350</v>
      </c>
      <c r="E3370" s="96" t="s">
        <v>1561</v>
      </c>
      <c r="F3370" s="96">
        <v>2030.0</v>
      </c>
      <c r="J3370" s="96" t="s">
        <v>1147</v>
      </c>
      <c r="L3370" s="96" t="s">
        <v>1562</v>
      </c>
      <c r="M3370" s="96" t="s">
        <v>1147</v>
      </c>
      <c r="O3370" s="96" t="s">
        <v>1563</v>
      </c>
      <c r="P3370" s="96" t="s">
        <v>1564</v>
      </c>
      <c r="Q3370" s="96" t="s">
        <v>1580</v>
      </c>
      <c r="R3370" s="96" t="s">
        <v>1644</v>
      </c>
      <c r="S3370" s="96" t="s">
        <v>9441</v>
      </c>
      <c r="T3370" s="96" t="s">
        <v>1568</v>
      </c>
    </row>
    <row r="3371" ht="14.25" customHeight="1">
      <c r="A3371" s="96" t="s">
        <v>9442</v>
      </c>
      <c r="D3371" s="96" t="s">
        <v>1355</v>
      </c>
      <c r="J3371" s="96" t="s">
        <v>1147</v>
      </c>
      <c r="L3371" s="96" t="s">
        <v>41</v>
      </c>
      <c r="M3371" s="96" t="s">
        <v>1147</v>
      </c>
      <c r="O3371" s="96" t="s">
        <v>1614</v>
      </c>
      <c r="P3371" s="96" t="s">
        <v>1609</v>
      </c>
      <c r="Q3371" s="96" t="s">
        <v>1675</v>
      </c>
      <c r="R3371" s="96" t="s">
        <v>1637</v>
      </c>
    </row>
    <row r="3372" ht="14.25" customHeight="1">
      <c r="A3372" s="96" t="s">
        <v>9443</v>
      </c>
      <c r="B3372" s="96" t="s">
        <v>9444</v>
      </c>
      <c r="D3372" s="96" t="s">
        <v>1350</v>
      </c>
      <c r="E3372" s="96" t="s">
        <v>1570</v>
      </c>
      <c r="F3372" s="96">
        <v>2035.0</v>
      </c>
      <c r="J3372" s="96" t="s">
        <v>1147</v>
      </c>
      <c r="L3372" s="96" t="s">
        <v>41</v>
      </c>
      <c r="M3372" s="96" t="s">
        <v>1147</v>
      </c>
      <c r="O3372" s="96" t="s">
        <v>2194</v>
      </c>
      <c r="P3372" s="96" t="s">
        <v>1609</v>
      </c>
      <c r="Q3372" s="96" t="s">
        <v>1665</v>
      </c>
      <c r="R3372" s="96" t="s">
        <v>1805</v>
      </c>
      <c r="S3372" s="96" t="s">
        <v>9445</v>
      </c>
      <c r="T3372" s="96" t="s">
        <v>1576</v>
      </c>
    </row>
    <row r="3373" ht="14.25" customHeight="1">
      <c r="A3373" s="96" t="s">
        <v>9446</v>
      </c>
      <c r="D3373" s="96" t="s">
        <v>1355</v>
      </c>
      <c r="J3373" s="96" t="s">
        <v>1147</v>
      </c>
      <c r="L3373" s="96" t="s">
        <v>41</v>
      </c>
      <c r="M3373" s="96" t="s">
        <v>1147</v>
      </c>
      <c r="O3373" s="96" t="s">
        <v>2194</v>
      </c>
      <c r="P3373" s="96" t="s">
        <v>1609</v>
      </c>
      <c r="Q3373" s="96" t="s">
        <v>1604</v>
      </c>
      <c r="R3373" s="96" t="s">
        <v>1637</v>
      </c>
    </row>
    <row r="3374" ht="14.25" customHeight="1">
      <c r="A3374" s="96" t="s">
        <v>9447</v>
      </c>
      <c r="D3374" s="96" t="s">
        <v>1355</v>
      </c>
      <c r="J3374" s="96" t="s">
        <v>1351</v>
      </c>
      <c r="L3374" s="96" t="s">
        <v>41</v>
      </c>
      <c r="M3374" s="96" t="s">
        <v>1147</v>
      </c>
      <c r="O3374" s="96" t="s">
        <v>1578</v>
      </c>
      <c r="P3374" s="96" t="s">
        <v>1579</v>
      </c>
      <c r="Q3374" s="96" t="s">
        <v>1580</v>
      </c>
      <c r="R3374" s="96" t="s">
        <v>1615</v>
      </c>
      <c r="T3374" s="96" t="s">
        <v>1616</v>
      </c>
    </row>
    <row r="3375" ht="14.25" customHeight="1">
      <c r="A3375" s="96" t="s">
        <v>9448</v>
      </c>
      <c r="B3375" s="96" t="s">
        <v>9449</v>
      </c>
      <c r="C3375" s="96" t="s">
        <v>9450</v>
      </c>
      <c r="D3375" s="96" t="s">
        <v>1350</v>
      </c>
      <c r="E3375" s="96" t="s">
        <v>1561</v>
      </c>
      <c r="F3375" s="96">
        <v>2030.0</v>
      </c>
      <c r="J3375" s="96" t="s">
        <v>1147</v>
      </c>
      <c r="L3375" s="96" t="s">
        <v>41</v>
      </c>
      <c r="M3375" s="96" t="s">
        <v>1147</v>
      </c>
      <c r="O3375" s="96" t="s">
        <v>1672</v>
      </c>
      <c r="P3375" s="96" t="s">
        <v>1564</v>
      </c>
      <c r="Q3375" s="96" t="s">
        <v>1590</v>
      </c>
      <c r="R3375" s="96" t="s">
        <v>1566</v>
      </c>
      <c r="S3375" s="96" t="s">
        <v>9451</v>
      </c>
      <c r="T3375" s="96" t="s">
        <v>1568</v>
      </c>
    </row>
    <row r="3376" ht="14.25" customHeight="1">
      <c r="A3376" s="96" t="s">
        <v>9452</v>
      </c>
      <c r="B3376" s="96" t="s">
        <v>9453</v>
      </c>
      <c r="C3376" s="96" t="s">
        <v>9454</v>
      </c>
      <c r="D3376" s="96" t="s">
        <v>1350</v>
      </c>
      <c r="E3376" s="96" t="s">
        <v>1561</v>
      </c>
      <c r="F3376" s="96">
        <v>2030.0</v>
      </c>
      <c r="J3376" s="96" t="s">
        <v>1147</v>
      </c>
      <c r="L3376" s="96" t="s">
        <v>41</v>
      </c>
      <c r="M3376" s="96" t="s">
        <v>1147</v>
      </c>
      <c r="O3376" s="96" t="s">
        <v>1741</v>
      </c>
      <c r="P3376" s="96" t="s">
        <v>1564</v>
      </c>
      <c r="Q3376" s="96" t="s">
        <v>1820</v>
      </c>
      <c r="R3376" s="96" t="s">
        <v>1656</v>
      </c>
      <c r="S3376" s="96" t="s">
        <v>9455</v>
      </c>
      <c r="T3376" s="96" t="s">
        <v>1568</v>
      </c>
    </row>
    <row r="3377" ht="14.25" customHeight="1">
      <c r="A3377" s="96" t="s">
        <v>9456</v>
      </c>
      <c r="D3377" s="96" t="s">
        <v>1350</v>
      </c>
      <c r="E3377" s="96" t="s">
        <v>1561</v>
      </c>
      <c r="F3377" s="96">
        <v>2030.0</v>
      </c>
      <c r="J3377" s="96" t="s">
        <v>1147</v>
      </c>
      <c r="L3377" s="96" t="s">
        <v>1562</v>
      </c>
      <c r="M3377" s="96" t="s">
        <v>1147</v>
      </c>
      <c r="O3377" s="96" t="s">
        <v>2194</v>
      </c>
      <c r="P3377" s="96" t="s">
        <v>1609</v>
      </c>
      <c r="Q3377" s="96" t="s">
        <v>1593</v>
      </c>
      <c r="R3377" s="96" t="s">
        <v>1805</v>
      </c>
      <c r="S3377" s="96" t="s">
        <v>9457</v>
      </c>
      <c r="T3377" s="96" t="s">
        <v>1568</v>
      </c>
    </row>
    <row r="3378" ht="14.25" customHeight="1">
      <c r="A3378" s="96" t="s">
        <v>9458</v>
      </c>
      <c r="D3378" s="96" t="s">
        <v>1350</v>
      </c>
      <c r="E3378" s="96" t="s">
        <v>1561</v>
      </c>
      <c r="F3378" s="96">
        <v>2030.0</v>
      </c>
      <c r="J3378" s="96" t="s">
        <v>1351</v>
      </c>
      <c r="L3378" s="96" t="s">
        <v>41</v>
      </c>
      <c r="M3378" s="96" t="s">
        <v>1351</v>
      </c>
      <c r="N3378" s="96" t="s">
        <v>1623</v>
      </c>
      <c r="O3378" s="96" t="s">
        <v>1672</v>
      </c>
      <c r="P3378" s="96" t="s">
        <v>1564</v>
      </c>
      <c r="Q3378" s="96" t="s">
        <v>1800</v>
      </c>
      <c r="R3378" s="96" t="s">
        <v>1648</v>
      </c>
      <c r="S3378" s="96" t="s">
        <v>9459</v>
      </c>
      <c r="T3378" s="96" t="s">
        <v>1568</v>
      </c>
    </row>
    <row r="3379" ht="14.25" customHeight="1">
      <c r="A3379" s="96" t="s">
        <v>9460</v>
      </c>
      <c r="B3379" s="96" t="s">
        <v>9461</v>
      </c>
      <c r="C3379" s="96" t="s">
        <v>9462</v>
      </c>
      <c r="D3379" s="96" t="s">
        <v>1355</v>
      </c>
      <c r="J3379" s="96" t="s">
        <v>1351</v>
      </c>
      <c r="L3379" s="96" t="s">
        <v>41</v>
      </c>
      <c r="M3379" s="96" t="s">
        <v>1147</v>
      </c>
      <c r="O3379" s="96" t="s">
        <v>1741</v>
      </c>
      <c r="P3379" s="96" t="s">
        <v>1564</v>
      </c>
      <c r="Q3379" s="96" t="s">
        <v>1800</v>
      </c>
      <c r="R3379" s="96" t="s">
        <v>1699</v>
      </c>
    </row>
    <row r="3380" ht="14.25" customHeight="1">
      <c r="A3380" s="96" t="s">
        <v>9463</v>
      </c>
      <c r="B3380" s="96" t="s">
        <v>9464</v>
      </c>
      <c r="C3380" s="96" t="s">
        <v>9465</v>
      </c>
      <c r="D3380" s="96" t="s">
        <v>1350</v>
      </c>
      <c r="E3380" s="96" t="s">
        <v>1561</v>
      </c>
      <c r="F3380" s="96" t="s">
        <v>9466</v>
      </c>
      <c r="J3380" s="96" t="s">
        <v>1147</v>
      </c>
      <c r="L3380" s="96" t="s">
        <v>41</v>
      </c>
      <c r="M3380" s="96" t="s">
        <v>1147</v>
      </c>
      <c r="O3380" s="96" t="s">
        <v>1578</v>
      </c>
      <c r="P3380" s="96" t="s">
        <v>1579</v>
      </c>
      <c r="Q3380" s="96" t="s">
        <v>1593</v>
      </c>
      <c r="R3380" s="96" t="s">
        <v>1924</v>
      </c>
      <c r="S3380" s="96" t="s">
        <v>9467</v>
      </c>
      <c r="T3380" s="96" t="s">
        <v>1568</v>
      </c>
    </row>
    <row r="3381" ht="14.25" customHeight="1">
      <c r="A3381" s="96" t="s">
        <v>9468</v>
      </c>
      <c r="D3381" s="96" t="s">
        <v>1350</v>
      </c>
      <c r="E3381" s="96" t="s">
        <v>1561</v>
      </c>
      <c r="F3381" s="96">
        <v>2030.0</v>
      </c>
      <c r="J3381" s="96" t="s">
        <v>1147</v>
      </c>
      <c r="L3381" s="96" t="s">
        <v>1562</v>
      </c>
      <c r="M3381" s="96" t="s">
        <v>1147</v>
      </c>
      <c r="O3381" s="96" t="s">
        <v>1857</v>
      </c>
      <c r="P3381" s="96" t="s">
        <v>1609</v>
      </c>
      <c r="Q3381" s="96" t="s">
        <v>1675</v>
      </c>
      <c r="R3381" s="96" t="s">
        <v>1566</v>
      </c>
      <c r="S3381" s="96" t="s">
        <v>9469</v>
      </c>
      <c r="T3381" s="96" t="s">
        <v>1568</v>
      </c>
    </row>
    <row r="3382" ht="14.25" customHeight="1">
      <c r="A3382" s="96" t="s">
        <v>9470</v>
      </c>
      <c r="D3382" s="96" t="s">
        <v>1372</v>
      </c>
      <c r="J3382" s="96" t="s">
        <v>1147</v>
      </c>
      <c r="L3382" s="96" t="s">
        <v>41</v>
      </c>
      <c r="M3382" s="96" t="s">
        <v>1351</v>
      </c>
      <c r="N3382" s="96" t="s">
        <v>1619</v>
      </c>
      <c r="O3382" s="96" t="s">
        <v>1584</v>
      </c>
      <c r="P3382" s="96" t="s">
        <v>1564</v>
      </c>
      <c r="Q3382" s="96" t="s">
        <v>1639</v>
      </c>
      <c r="R3382" s="96" t="s">
        <v>1621</v>
      </c>
    </row>
    <row r="3383" ht="14.25" customHeight="1">
      <c r="A3383" s="96" t="s">
        <v>9471</v>
      </c>
      <c r="D3383" s="96" t="s">
        <v>1350</v>
      </c>
      <c r="E3383" s="96" t="s">
        <v>1561</v>
      </c>
      <c r="F3383" s="96">
        <v>2030.0</v>
      </c>
      <c r="G3383" s="96" t="s">
        <v>1350</v>
      </c>
      <c r="H3383" s="96" t="s">
        <v>1561</v>
      </c>
      <c r="I3383" s="96">
        <v>2050.0</v>
      </c>
      <c r="J3383" s="96" t="s">
        <v>1351</v>
      </c>
      <c r="K3383" s="96">
        <v>2050.0</v>
      </c>
      <c r="L3383" s="96" t="s">
        <v>1562</v>
      </c>
      <c r="M3383" s="96" t="s">
        <v>1147</v>
      </c>
      <c r="O3383" s="96" t="s">
        <v>1584</v>
      </c>
      <c r="P3383" s="96" t="s">
        <v>1564</v>
      </c>
      <c r="Q3383" s="96" t="s">
        <v>1585</v>
      </c>
      <c r="R3383" s="96" t="s">
        <v>1637</v>
      </c>
      <c r="S3383" s="96" t="s">
        <v>9472</v>
      </c>
      <c r="T3383" s="96" t="s">
        <v>1568</v>
      </c>
    </row>
    <row r="3384" ht="14.25" customHeight="1">
      <c r="A3384" s="96" t="s">
        <v>9473</v>
      </c>
      <c r="D3384" s="96" t="s">
        <v>1350</v>
      </c>
      <c r="E3384" s="96" t="s">
        <v>1561</v>
      </c>
      <c r="F3384" s="96">
        <v>2030.0</v>
      </c>
      <c r="J3384" s="96" t="s">
        <v>1147</v>
      </c>
      <c r="L3384" s="96" t="s">
        <v>41</v>
      </c>
      <c r="M3384" s="96" t="s">
        <v>1147</v>
      </c>
      <c r="O3384" s="96" t="s">
        <v>1845</v>
      </c>
      <c r="P3384" s="96" t="s">
        <v>1564</v>
      </c>
      <c r="Q3384" s="96" t="s">
        <v>1590</v>
      </c>
      <c r="R3384" s="96" t="s">
        <v>1841</v>
      </c>
      <c r="S3384" s="96" t="s">
        <v>9474</v>
      </c>
      <c r="T3384" s="96" t="s">
        <v>1568</v>
      </c>
    </row>
    <row r="3385" ht="14.25" customHeight="1">
      <c r="A3385" s="96" t="s">
        <v>9475</v>
      </c>
      <c r="C3385" s="96" t="s">
        <v>9476</v>
      </c>
      <c r="D3385" s="96" t="s">
        <v>1355</v>
      </c>
      <c r="J3385" s="96" t="s">
        <v>1147</v>
      </c>
      <c r="L3385" s="96" t="s">
        <v>41</v>
      </c>
      <c r="M3385" s="96" t="s">
        <v>1147</v>
      </c>
      <c r="O3385" s="96" t="s">
        <v>1845</v>
      </c>
      <c r="P3385" s="96" t="s">
        <v>1564</v>
      </c>
      <c r="Q3385" s="96" t="s">
        <v>1590</v>
      </c>
      <c r="R3385" s="96" t="s">
        <v>1566</v>
      </c>
    </row>
    <row r="3386" ht="14.25" customHeight="1">
      <c r="A3386" s="96" t="s">
        <v>9477</v>
      </c>
      <c r="D3386" s="96" t="s">
        <v>1350</v>
      </c>
      <c r="E3386" s="96" t="s">
        <v>1570</v>
      </c>
      <c r="F3386" s="96">
        <v>2030.0</v>
      </c>
      <c r="J3386" s="96" t="s">
        <v>1147</v>
      </c>
      <c r="L3386" s="96" t="s">
        <v>1562</v>
      </c>
      <c r="M3386" s="96" t="s">
        <v>1147</v>
      </c>
      <c r="O3386" s="96" t="s">
        <v>1664</v>
      </c>
      <c r="P3386" s="96" t="s">
        <v>1564</v>
      </c>
      <c r="Q3386" s="96" t="s">
        <v>1698</v>
      </c>
      <c r="R3386" s="96" t="s">
        <v>1971</v>
      </c>
      <c r="S3386" s="96" t="s">
        <v>9478</v>
      </c>
      <c r="T3386" s="96" t="s">
        <v>1576</v>
      </c>
    </row>
    <row r="3387" ht="14.25" customHeight="1">
      <c r="A3387" s="96" t="s">
        <v>9479</v>
      </c>
      <c r="D3387" s="96" t="s">
        <v>1350</v>
      </c>
      <c r="E3387" s="96" t="s">
        <v>1561</v>
      </c>
      <c r="F3387" s="96">
        <v>2030.0</v>
      </c>
      <c r="J3387" s="96" t="s">
        <v>1147</v>
      </c>
      <c r="L3387" s="96" t="s">
        <v>1562</v>
      </c>
      <c r="M3387" s="96" t="s">
        <v>1147</v>
      </c>
      <c r="O3387" s="96" t="s">
        <v>1717</v>
      </c>
      <c r="P3387" s="96" t="s">
        <v>1609</v>
      </c>
      <c r="Q3387" s="96" t="s">
        <v>2015</v>
      </c>
      <c r="R3387" s="96" t="s">
        <v>1586</v>
      </c>
      <c r="S3387" s="96" t="s">
        <v>9480</v>
      </c>
      <c r="T3387" s="96" t="s">
        <v>1568</v>
      </c>
    </row>
    <row r="3388" ht="14.25" customHeight="1">
      <c r="A3388" s="96" t="s">
        <v>9481</v>
      </c>
      <c r="D3388" s="96" t="s">
        <v>1350</v>
      </c>
      <c r="E3388" s="96" t="s">
        <v>1561</v>
      </c>
      <c r="F3388" s="96">
        <v>2030.0</v>
      </c>
      <c r="J3388" s="96" t="s">
        <v>1147</v>
      </c>
      <c r="L3388" s="96" t="s">
        <v>1562</v>
      </c>
      <c r="M3388" s="96" t="s">
        <v>1147</v>
      </c>
      <c r="O3388" s="96" t="s">
        <v>1845</v>
      </c>
      <c r="P3388" s="96" t="s">
        <v>1564</v>
      </c>
      <c r="Q3388" s="96" t="s">
        <v>2223</v>
      </c>
      <c r="R3388" s="96" t="s">
        <v>1631</v>
      </c>
      <c r="S3388" s="96" t="s">
        <v>9482</v>
      </c>
      <c r="T3388" s="96" t="s">
        <v>1568</v>
      </c>
    </row>
    <row r="3389" ht="14.25" customHeight="1">
      <c r="A3389" s="96" t="s">
        <v>9483</v>
      </c>
      <c r="D3389" s="96" t="s">
        <v>1350</v>
      </c>
      <c r="E3389" s="96" t="s">
        <v>1561</v>
      </c>
      <c r="F3389" s="96">
        <v>2030.0</v>
      </c>
      <c r="J3389" s="96" t="s">
        <v>1147</v>
      </c>
      <c r="L3389" s="96" t="s">
        <v>1562</v>
      </c>
      <c r="M3389" s="96" t="s">
        <v>1147</v>
      </c>
      <c r="O3389" s="96" t="s">
        <v>1664</v>
      </c>
      <c r="P3389" s="96" t="s">
        <v>1564</v>
      </c>
      <c r="Q3389" s="96" t="s">
        <v>1679</v>
      </c>
      <c r="R3389" s="96" t="s">
        <v>1648</v>
      </c>
      <c r="S3389" s="96" t="s">
        <v>9484</v>
      </c>
      <c r="T3389" s="96" t="s">
        <v>1568</v>
      </c>
    </row>
    <row r="3390" ht="14.25" customHeight="1">
      <c r="A3390" s="96" t="s">
        <v>9485</v>
      </c>
      <c r="C3390" s="96" t="s">
        <v>9486</v>
      </c>
      <c r="D3390" s="96" t="s">
        <v>1350</v>
      </c>
      <c r="E3390" s="96" t="s">
        <v>1561</v>
      </c>
      <c r="F3390" s="96" t="s">
        <v>2622</v>
      </c>
      <c r="G3390" s="96" t="s">
        <v>1350</v>
      </c>
      <c r="H3390" s="96" t="s">
        <v>1561</v>
      </c>
      <c r="I3390" s="96">
        <v>2050.0</v>
      </c>
      <c r="J3390" s="96" t="s">
        <v>1351</v>
      </c>
      <c r="K3390" s="96">
        <v>2050.0</v>
      </c>
      <c r="L3390" s="96" t="s">
        <v>41</v>
      </c>
      <c r="M3390" s="96" t="s">
        <v>1351</v>
      </c>
      <c r="N3390" s="96" t="s">
        <v>2256</v>
      </c>
      <c r="O3390" s="96" t="s">
        <v>1578</v>
      </c>
      <c r="P3390" s="96" t="s">
        <v>1579</v>
      </c>
      <c r="Q3390" s="96" t="s">
        <v>1580</v>
      </c>
      <c r="R3390" s="96" t="s">
        <v>1656</v>
      </c>
      <c r="S3390" s="96" t="s">
        <v>9487</v>
      </c>
      <c r="T3390" s="96" t="s">
        <v>1568</v>
      </c>
    </row>
    <row r="3391" ht="14.25" customHeight="1">
      <c r="A3391" s="96" t="s">
        <v>9488</v>
      </c>
      <c r="B3391" s="96" t="s">
        <v>9489</v>
      </c>
      <c r="C3391" s="96" t="s">
        <v>9490</v>
      </c>
      <c r="D3391" s="96" t="s">
        <v>1350</v>
      </c>
      <c r="E3391" s="96" t="s">
        <v>1561</v>
      </c>
      <c r="F3391" s="96">
        <v>2030.0</v>
      </c>
      <c r="G3391" s="96" t="s">
        <v>1350</v>
      </c>
      <c r="H3391" s="96" t="s">
        <v>1561</v>
      </c>
      <c r="I3391" s="96">
        <v>2040.0</v>
      </c>
      <c r="J3391" s="96" t="s">
        <v>1351</v>
      </c>
      <c r="K3391" s="96">
        <v>2040.0</v>
      </c>
      <c r="L3391" s="96" t="s">
        <v>41</v>
      </c>
      <c r="M3391" s="96" t="s">
        <v>1351</v>
      </c>
      <c r="N3391" s="96" t="s">
        <v>1971</v>
      </c>
      <c r="O3391" s="96" t="s">
        <v>1741</v>
      </c>
      <c r="P3391" s="96" t="s">
        <v>1564</v>
      </c>
      <c r="Q3391" s="96" t="s">
        <v>1886</v>
      </c>
      <c r="R3391" s="96" t="s">
        <v>1712</v>
      </c>
      <c r="S3391" s="96" t="s">
        <v>9491</v>
      </c>
      <c r="T3391" s="96" t="s">
        <v>1568</v>
      </c>
    </row>
    <row r="3392" ht="14.25" customHeight="1">
      <c r="A3392" s="96" t="s">
        <v>9492</v>
      </c>
      <c r="D3392" s="96" t="s">
        <v>1350</v>
      </c>
      <c r="E3392" s="96" t="s">
        <v>1561</v>
      </c>
      <c r="F3392" s="96">
        <v>2030.0</v>
      </c>
      <c r="J3392" s="96" t="s">
        <v>1147</v>
      </c>
      <c r="L3392" s="96" t="s">
        <v>1562</v>
      </c>
      <c r="M3392" s="96" t="s">
        <v>1147</v>
      </c>
      <c r="O3392" s="96" t="s">
        <v>1845</v>
      </c>
      <c r="P3392" s="96" t="s">
        <v>1564</v>
      </c>
      <c r="Q3392" s="96" t="s">
        <v>1590</v>
      </c>
      <c r="R3392" s="96" t="s">
        <v>1699</v>
      </c>
      <c r="S3392" s="96" t="s">
        <v>9493</v>
      </c>
      <c r="T3392" s="96" t="s">
        <v>1568</v>
      </c>
    </row>
    <row r="3393" ht="14.25" customHeight="1">
      <c r="A3393" s="96" t="s">
        <v>9494</v>
      </c>
      <c r="D3393" s="96" t="s">
        <v>1355</v>
      </c>
      <c r="J3393" s="96" t="s">
        <v>1147</v>
      </c>
      <c r="L3393" s="96" t="s">
        <v>41</v>
      </c>
      <c r="M3393" s="96" t="s">
        <v>1147</v>
      </c>
      <c r="N3393" s="96" t="s">
        <v>1926</v>
      </c>
      <c r="O3393" s="96" t="s">
        <v>9495</v>
      </c>
      <c r="P3393" s="96" t="s">
        <v>1609</v>
      </c>
      <c r="Q3393" s="96" t="s">
        <v>1675</v>
      </c>
      <c r="R3393" s="96" t="s">
        <v>1926</v>
      </c>
    </row>
    <row r="3394" ht="14.25" customHeight="1">
      <c r="A3394" s="96" t="s">
        <v>9496</v>
      </c>
      <c r="C3394" s="96" t="s">
        <v>9497</v>
      </c>
      <c r="D3394" s="96" t="s">
        <v>1355</v>
      </c>
      <c r="J3394" s="96" t="s">
        <v>1351</v>
      </c>
      <c r="L3394" s="96" t="s">
        <v>41</v>
      </c>
      <c r="M3394" s="96" t="s">
        <v>1351</v>
      </c>
      <c r="N3394" s="96" t="s">
        <v>1673</v>
      </c>
      <c r="O3394" s="96" t="s">
        <v>1578</v>
      </c>
      <c r="P3394" s="96" t="s">
        <v>1579</v>
      </c>
      <c r="Q3394" s="96" t="s">
        <v>1580</v>
      </c>
      <c r="R3394" s="96" t="s">
        <v>1673</v>
      </c>
    </row>
    <row r="3395" ht="14.25" customHeight="1">
      <c r="A3395" s="96" t="s">
        <v>9498</v>
      </c>
      <c r="D3395" s="96" t="s">
        <v>1350</v>
      </c>
      <c r="E3395" s="96" t="s">
        <v>1561</v>
      </c>
      <c r="F3395" s="96">
        <v>2030.0</v>
      </c>
      <c r="J3395" s="96" t="s">
        <v>1147</v>
      </c>
      <c r="L3395" s="96" t="s">
        <v>1562</v>
      </c>
      <c r="M3395" s="96" t="s">
        <v>1147</v>
      </c>
      <c r="O3395" s="96" t="s">
        <v>1717</v>
      </c>
      <c r="P3395" s="96" t="s">
        <v>1609</v>
      </c>
      <c r="Q3395" s="96" t="s">
        <v>1580</v>
      </c>
      <c r="R3395" s="96" t="s">
        <v>1648</v>
      </c>
      <c r="S3395" s="96" t="s">
        <v>9499</v>
      </c>
      <c r="T3395" s="96" t="s">
        <v>1568</v>
      </c>
    </row>
    <row r="3396" ht="14.25" customHeight="1">
      <c r="A3396" s="96" t="s">
        <v>9500</v>
      </c>
      <c r="D3396" s="96" t="s">
        <v>1350</v>
      </c>
      <c r="E3396" s="96" t="s">
        <v>1561</v>
      </c>
      <c r="F3396" s="96">
        <v>2030.0</v>
      </c>
      <c r="J3396" s="96" t="s">
        <v>1147</v>
      </c>
      <c r="L3396" s="96" t="s">
        <v>1562</v>
      </c>
      <c r="M3396" s="96" t="s">
        <v>1147</v>
      </c>
      <c r="O3396" s="96" t="s">
        <v>1717</v>
      </c>
      <c r="P3396" s="96" t="s">
        <v>1609</v>
      </c>
      <c r="Q3396" s="96" t="s">
        <v>1580</v>
      </c>
      <c r="R3396" s="96" t="s">
        <v>1566</v>
      </c>
      <c r="S3396" s="96" t="s">
        <v>9501</v>
      </c>
      <c r="T3396" s="96" t="s">
        <v>1568</v>
      </c>
    </row>
    <row r="3397" ht="14.25" customHeight="1">
      <c r="A3397" s="96" t="s">
        <v>9502</v>
      </c>
      <c r="D3397" s="96" t="s">
        <v>1350</v>
      </c>
      <c r="E3397" s="96" t="s">
        <v>1561</v>
      </c>
      <c r="F3397" s="96">
        <v>2030.0</v>
      </c>
      <c r="J3397" s="96" t="s">
        <v>1147</v>
      </c>
      <c r="L3397" s="96" t="s">
        <v>1562</v>
      </c>
      <c r="M3397" s="96" t="s">
        <v>1147</v>
      </c>
      <c r="O3397" s="96" t="s">
        <v>1717</v>
      </c>
      <c r="P3397" s="96" t="s">
        <v>1609</v>
      </c>
      <c r="Q3397" s="96" t="s">
        <v>2210</v>
      </c>
      <c r="R3397" s="96" t="s">
        <v>1841</v>
      </c>
      <c r="S3397" s="96" t="s">
        <v>9503</v>
      </c>
      <c r="T3397" s="96" t="s">
        <v>1568</v>
      </c>
    </row>
    <row r="3398" ht="14.25" customHeight="1">
      <c r="A3398" s="96" t="s">
        <v>9504</v>
      </c>
      <c r="D3398" s="96" t="s">
        <v>1350</v>
      </c>
      <c r="E3398" s="96" t="s">
        <v>1561</v>
      </c>
      <c r="F3398" s="96">
        <v>2030.0</v>
      </c>
      <c r="J3398" s="96" t="s">
        <v>1147</v>
      </c>
      <c r="L3398" s="96" t="s">
        <v>1562</v>
      </c>
      <c r="M3398" s="96" t="s">
        <v>1147</v>
      </c>
      <c r="O3398" s="96" t="s">
        <v>1717</v>
      </c>
      <c r="P3398" s="96" t="s">
        <v>1609</v>
      </c>
      <c r="Q3398" s="96" t="s">
        <v>1639</v>
      </c>
      <c r="R3398" s="96" t="s">
        <v>1594</v>
      </c>
      <c r="S3398" s="96" t="s">
        <v>9505</v>
      </c>
      <c r="T3398" s="96" t="s">
        <v>1568</v>
      </c>
    </row>
    <row r="3399" ht="14.25" customHeight="1">
      <c r="A3399" s="96" t="s">
        <v>9506</v>
      </c>
      <c r="D3399" s="96" t="s">
        <v>1350</v>
      </c>
      <c r="E3399" s="96" t="s">
        <v>1561</v>
      </c>
      <c r="F3399" s="96">
        <v>2030.0</v>
      </c>
      <c r="J3399" s="96" t="s">
        <v>1147</v>
      </c>
      <c r="L3399" s="96" t="s">
        <v>1562</v>
      </c>
      <c r="M3399" s="96" t="s">
        <v>1147</v>
      </c>
      <c r="O3399" s="96" t="s">
        <v>1717</v>
      </c>
      <c r="P3399" s="96" t="s">
        <v>1609</v>
      </c>
      <c r="Q3399" s="96" t="s">
        <v>1585</v>
      </c>
      <c r="R3399" s="96" t="s">
        <v>1623</v>
      </c>
      <c r="S3399" s="96" t="s">
        <v>9507</v>
      </c>
      <c r="T3399" s="96" t="s">
        <v>1568</v>
      </c>
    </row>
    <row r="3400" ht="14.25" customHeight="1">
      <c r="A3400" s="96" t="s">
        <v>9508</v>
      </c>
      <c r="D3400" s="96" t="s">
        <v>1350</v>
      </c>
      <c r="E3400" s="96" t="s">
        <v>1561</v>
      </c>
      <c r="F3400" s="96">
        <v>2030.0</v>
      </c>
      <c r="J3400" s="96" t="s">
        <v>1147</v>
      </c>
      <c r="L3400" s="96" t="s">
        <v>1562</v>
      </c>
      <c r="M3400" s="96" t="s">
        <v>1147</v>
      </c>
      <c r="O3400" s="96" t="s">
        <v>1717</v>
      </c>
      <c r="P3400" s="96" t="s">
        <v>1609</v>
      </c>
      <c r="Q3400" s="96" t="s">
        <v>1585</v>
      </c>
      <c r="R3400" s="96" t="s">
        <v>1597</v>
      </c>
      <c r="S3400" s="96" t="s">
        <v>9509</v>
      </c>
      <c r="T3400" s="96" t="s">
        <v>1568</v>
      </c>
    </row>
    <row r="3401" ht="14.25" customHeight="1">
      <c r="A3401" s="96" t="s">
        <v>9510</v>
      </c>
      <c r="D3401" s="96" t="s">
        <v>1350</v>
      </c>
      <c r="E3401" s="96" t="s">
        <v>1561</v>
      </c>
      <c r="F3401" s="96">
        <v>2030.0</v>
      </c>
      <c r="J3401" s="96" t="s">
        <v>1147</v>
      </c>
      <c r="L3401" s="96" t="s">
        <v>1562</v>
      </c>
      <c r="M3401" s="96" t="s">
        <v>1147</v>
      </c>
      <c r="O3401" s="96" t="s">
        <v>1717</v>
      </c>
      <c r="P3401" s="96" t="s">
        <v>1609</v>
      </c>
      <c r="Q3401" s="96" t="s">
        <v>1639</v>
      </c>
      <c r="R3401" s="96" t="s">
        <v>1566</v>
      </c>
      <c r="S3401" s="96" t="s">
        <v>9511</v>
      </c>
      <c r="T3401" s="96" t="s">
        <v>1568</v>
      </c>
    </row>
    <row r="3402" ht="14.25" customHeight="1">
      <c r="A3402" s="96" t="s">
        <v>9512</v>
      </c>
      <c r="B3402" s="96" t="s">
        <v>9513</v>
      </c>
      <c r="C3402" s="96" t="s">
        <v>9514</v>
      </c>
      <c r="D3402" s="96" t="s">
        <v>1355</v>
      </c>
      <c r="J3402" s="96" t="s">
        <v>1351</v>
      </c>
      <c r="L3402" s="96" t="s">
        <v>41</v>
      </c>
      <c r="M3402" s="96" t="s">
        <v>1147</v>
      </c>
      <c r="O3402" s="96" t="s">
        <v>1829</v>
      </c>
      <c r="P3402" s="96" t="s">
        <v>1564</v>
      </c>
      <c r="Q3402" s="96" t="s">
        <v>1665</v>
      </c>
      <c r="R3402" s="96" t="s">
        <v>1690</v>
      </c>
    </row>
    <row r="3403" ht="14.25" customHeight="1">
      <c r="A3403" s="96" t="s">
        <v>9515</v>
      </c>
      <c r="B3403" s="96" t="s">
        <v>9516</v>
      </c>
      <c r="C3403" s="96" t="s">
        <v>9517</v>
      </c>
      <c r="D3403" s="96" t="s">
        <v>1350</v>
      </c>
      <c r="E3403" s="96" t="s">
        <v>1561</v>
      </c>
      <c r="F3403" s="96">
        <v>2030.0</v>
      </c>
      <c r="G3403" s="96" t="s">
        <v>1350</v>
      </c>
      <c r="H3403" s="96" t="s">
        <v>1561</v>
      </c>
      <c r="I3403" s="96">
        <v>2050.0</v>
      </c>
      <c r="J3403" s="96" t="s">
        <v>1351</v>
      </c>
      <c r="K3403" s="96">
        <v>2050.0</v>
      </c>
      <c r="L3403" s="96" t="s">
        <v>41</v>
      </c>
      <c r="M3403" s="96" t="s">
        <v>1351</v>
      </c>
      <c r="N3403" s="96" t="s">
        <v>1714</v>
      </c>
      <c r="O3403" s="96" t="s">
        <v>1797</v>
      </c>
      <c r="P3403" s="96" t="s">
        <v>1564</v>
      </c>
      <c r="Q3403" s="96" t="s">
        <v>1862</v>
      </c>
      <c r="R3403" s="96" t="s">
        <v>1699</v>
      </c>
      <c r="S3403" s="96" t="s">
        <v>9518</v>
      </c>
      <c r="T3403" s="96" t="s">
        <v>1568</v>
      </c>
    </row>
    <row r="3404" ht="14.25" customHeight="1">
      <c r="A3404" s="96" t="s">
        <v>9519</v>
      </c>
      <c r="D3404" s="96" t="s">
        <v>1350</v>
      </c>
      <c r="E3404" s="96" t="s">
        <v>1561</v>
      </c>
      <c r="F3404" s="96">
        <v>2030.0</v>
      </c>
      <c r="J3404" s="96" t="s">
        <v>1147</v>
      </c>
      <c r="L3404" s="96" t="s">
        <v>1562</v>
      </c>
      <c r="M3404" s="96" t="s">
        <v>1147</v>
      </c>
      <c r="O3404" s="96" t="s">
        <v>1741</v>
      </c>
      <c r="P3404" s="96" t="s">
        <v>1564</v>
      </c>
      <c r="Q3404" s="96" t="s">
        <v>1593</v>
      </c>
      <c r="R3404" s="96" t="s">
        <v>1712</v>
      </c>
      <c r="S3404" s="96" t="s">
        <v>9520</v>
      </c>
      <c r="T3404" s="96" t="s">
        <v>1568</v>
      </c>
    </row>
    <row r="3405" ht="14.25" customHeight="1">
      <c r="A3405" s="96" t="s">
        <v>9521</v>
      </c>
      <c r="D3405" s="96" t="s">
        <v>1355</v>
      </c>
      <c r="J3405" s="96" t="s">
        <v>1351</v>
      </c>
      <c r="L3405" s="96" t="s">
        <v>41</v>
      </c>
      <c r="M3405" s="96" t="s">
        <v>1147</v>
      </c>
      <c r="O3405" s="96" t="s">
        <v>1647</v>
      </c>
      <c r="P3405" s="96" t="s">
        <v>1564</v>
      </c>
      <c r="Q3405" s="96" t="s">
        <v>1897</v>
      </c>
      <c r="R3405" s="96" t="s">
        <v>1699</v>
      </c>
    </row>
    <row r="3406" ht="14.25" customHeight="1">
      <c r="A3406" s="96" t="s">
        <v>9522</v>
      </c>
      <c r="D3406" s="96" t="s">
        <v>1355</v>
      </c>
      <c r="J3406" s="96" t="s">
        <v>1351</v>
      </c>
      <c r="L3406" s="96" t="s">
        <v>41</v>
      </c>
      <c r="M3406" s="96" t="s">
        <v>1147</v>
      </c>
      <c r="O3406" s="96" t="s">
        <v>1584</v>
      </c>
      <c r="P3406" s="96" t="s">
        <v>1564</v>
      </c>
      <c r="Q3406" s="96" t="s">
        <v>1897</v>
      </c>
    </row>
    <row r="3407" ht="14.25" customHeight="1">
      <c r="A3407" s="96" t="s">
        <v>9523</v>
      </c>
      <c r="B3407" s="96" t="s">
        <v>9524</v>
      </c>
      <c r="C3407" s="96" t="s">
        <v>9525</v>
      </c>
      <c r="D3407" s="96" t="s">
        <v>1350</v>
      </c>
      <c r="E3407" s="96" t="s">
        <v>1570</v>
      </c>
      <c r="F3407" s="96">
        <v>2030.0</v>
      </c>
      <c r="J3407" s="96" t="s">
        <v>1351</v>
      </c>
      <c r="L3407" s="96" t="s">
        <v>41</v>
      </c>
      <c r="M3407" s="96" t="s">
        <v>1351</v>
      </c>
      <c r="N3407" s="96" t="s">
        <v>1903</v>
      </c>
      <c r="O3407" s="96" t="s">
        <v>1741</v>
      </c>
      <c r="P3407" s="96" t="s">
        <v>1564</v>
      </c>
      <c r="Q3407" s="96" t="s">
        <v>2188</v>
      </c>
      <c r="R3407" s="96" t="s">
        <v>1757</v>
      </c>
      <c r="S3407" s="96" t="s">
        <v>1406</v>
      </c>
      <c r="T3407" s="96" t="s">
        <v>1576</v>
      </c>
    </row>
    <row r="3408" ht="14.25" customHeight="1">
      <c r="A3408" s="96" t="s">
        <v>9526</v>
      </c>
      <c r="D3408" s="96" t="s">
        <v>1350</v>
      </c>
      <c r="E3408" s="96" t="s">
        <v>1561</v>
      </c>
      <c r="F3408" s="96">
        <v>2030.0</v>
      </c>
      <c r="G3408" s="96" t="s">
        <v>1350</v>
      </c>
      <c r="H3408" s="96" t="s">
        <v>1561</v>
      </c>
      <c r="I3408" s="96">
        <v>2045.0</v>
      </c>
      <c r="J3408" s="96" t="s">
        <v>1351</v>
      </c>
      <c r="K3408" s="96">
        <v>2045.0</v>
      </c>
      <c r="L3408" s="96" t="s">
        <v>1562</v>
      </c>
      <c r="M3408" s="96" t="s">
        <v>1147</v>
      </c>
      <c r="O3408" s="96" t="s">
        <v>1563</v>
      </c>
      <c r="P3408" s="96" t="s">
        <v>1564</v>
      </c>
      <c r="Q3408" s="96" t="s">
        <v>1585</v>
      </c>
      <c r="R3408" s="96" t="s">
        <v>1699</v>
      </c>
      <c r="S3408" s="96" t="s">
        <v>9527</v>
      </c>
      <c r="T3408" s="96" t="s">
        <v>1568</v>
      </c>
    </row>
    <row r="3409" ht="14.25" customHeight="1">
      <c r="A3409" s="96" t="s">
        <v>9528</v>
      </c>
      <c r="D3409" s="96" t="s">
        <v>1350</v>
      </c>
      <c r="E3409" s="96" t="s">
        <v>1561</v>
      </c>
      <c r="F3409" s="96">
        <v>2030.0</v>
      </c>
      <c r="J3409" s="96" t="s">
        <v>1147</v>
      </c>
      <c r="L3409" s="96" t="s">
        <v>1562</v>
      </c>
      <c r="M3409" s="96" t="s">
        <v>1147</v>
      </c>
      <c r="O3409" s="96" t="s">
        <v>1845</v>
      </c>
      <c r="P3409" s="96" t="s">
        <v>1564</v>
      </c>
      <c r="Q3409" s="96" t="s">
        <v>1610</v>
      </c>
      <c r="R3409" s="96" t="s">
        <v>1690</v>
      </c>
      <c r="S3409" s="96" t="s">
        <v>9529</v>
      </c>
      <c r="T3409" s="96" t="s">
        <v>1568</v>
      </c>
    </row>
    <row r="3410" ht="14.25" customHeight="1">
      <c r="A3410" s="96" t="s">
        <v>9530</v>
      </c>
      <c r="C3410" s="96" t="s">
        <v>9531</v>
      </c>
      <c r="D3410" s="96" t="s">
        <v>1350</v>
      </c>
      <c r="E3410" s="96" t="s">
        <v>1561</v>
      </c>
      <c r="F3410" s="96" t="s">
        <v>1663</v>
      </c>
      <c r="J3410" s="96" t="s">
        <v>1147</v>
      </c>
      <c r="L3410" s="96" t="s">
        <v>41</v>
      </c>
      <c r="M3410" s="96" t="s">
        <v>1147</v>
      </c>
      <c r="O3410" s="96" t="s">
        <v>2054</v>
      </c>
      <c r="P3410" s="96" t="s">
        <v>1579</v>
      </c>
      <c r="Q3410" s="96" t="s">
        <v>1820</v>
      </c>
      <c r="R3410" s="96" t="s">
        <v>1787</v>
      </c>
      <c r="S3410" s="96" t="s">
        <v>9532</v>
      </c>
      <c r="T3410" s="96" t="s">
        <v>1568</v>
      </c>
    </row>
    <row r="3411" ht="14.25" customHeight="1">
      <c r="A3411" s="96" t="s">
        <v>9533</v>
      </c>
      <c r="D3411" s="96" t="s">
        <v>1350</v>
      </c>
      <c r="E3411" s="96" t="s">
        <v>1561</v>
      </c>
      <c r="F3411" s="96">
        <v>2030.0</v>
      </c>
      <c r="J3411" s="96" t="s">
        <v>1147</v>
      </c>
      <c r="L3411" s="96" t="s">
        <v>1562</v>
      </c>
      <c r="M3411" s="96" t="s">
        <v>1147</v>
      </c>
      <c r="O3411" s="96" t="s">
        <v>1584</v>
      </c>
      <c r="P3411" s="96" t="s">
        <v>1564</v>
      </c>
      <c r="Q3411" s="96" t="s">
        <v>1897</v>
      </c>
      <c r="R3411" s="96" t="s">
        <v>1644</v>
      </c>
      <c r="S3411" s="96" t="s">
        <v>9534</v>
      </c>
      <c r="T3411" s="96" t="s">
        <v>1568</v>
      </c>
    </row>
    <row r="3412" ht="14.25" customHeight="1">
      <c r="A3412" s="96" t="s">
        <v>9535</v>
      </c>
      <c r="B3412" s="96" t="s">
        <v>9536</v>
      </c>
      <c r="D3412" s="96" t="s">
        <v>1355</v>
      </c>
      <c r="J3412" s="96" t="s">
        <v>1351</v>
      </c>
      <c r="L3412" s="96" t="s">
        <v>41</v>
      </c>
      <c r="M3412" s="96" t="s">
        <v>1351</v>
      </c>
      <c r="N3412" s="96" t="s">
        <v>1926</v>
      </c>
      <c r="O3412" s="96" t="s">
        <v>4713</v>
      </c>
      <c r="P3412" s="96" t="s">
        <v>1609</v>
      </c>
      <c r="Q3412" s="96" t="s">
        <v>1820</v>
      </c>
      <c r="R3412" s="96" t="s">
        <v>1926</v>
      </c>
    </row>
    <row r="3413" ht="14.25" customHeight="1">
      <c r="A3413" s="96" t="s">
        <v>9537</v>
      </c>
      <c r="D3413" s="96" t="s">
        <v>1350</v>
      </c>
      <c r="E3413" s="96" t="s">
        <v>1561</v>
      </c>
      <c r="F3413" s="96">
        <v>2030.0</v>
      </c>
      <c r="J3413" s="96" t="s">
        <v>1147</v>
      </c>
      <c r="L3413" s="96" t="s">
        <v>1562</v>
      </c>
      <c r="M3413" s="96" t="s">
        <v>1147</v>
      </c>
      <c r="O3413" s="96" t="s">
        <v>1717</v>
      </c>
      <c r="P3413" s="96" t="s">
        <v>1609</v>
      </c>
      <c r="Q3413" s="96" t="s">
        <v>1652</v>
      </c>
      <c r="R3413" s="96" t="s">
        <v>1591</v>
      </c>
      <c r="S3413" s="96" t="s">
        <v>9538</v>
      </c>
      <c r="T3413" s="96" t="s">
        <v>1568</v>
      </c>
    </row>
    <row r="3414" ht="14.25" customHeight="1">
      <c r="A3414" s="96" t="s">
        <v>9539</v>
      </c>
      <c r="B3414" s="96" t="s">
        <v>9540</v>
      </c>
      <c r="C3414" s="96" t="s">
        <v>9541</v>
      </c>
      <c r="D3414" s="96" t="s">
        <v>1350</v>
      </c>
      <c r="E3414" s="96" t="s">
        <v>1561</v>
      </c>
      <c r="F3414" s="96" t="s">
        <v>2176</v>
      </c>
      <c r="J3414" s="96" t="s">
        <v>1147</v>
      </c>
      <c r="L3414" s="96" t="s">
        <v>41</v>
      </c>
      <c r="M3414" s="96" t="s">
        <v>1147</v>
      </c>
      <c r="N3414" s="96" t="s">
        <v>1757</v>
      </c>
      <c r="O3414" s="96" t="s">
        <v>1584</v>
      </c>
      <c r="P3414" s="96" t="s">
        <v>1564</v>
      </c>
      <c r="Q3414" s="96" t="s">
        <v>2223</v>
      </c>
      <c r="R3414" s="96" t="s">
        <v>1656</v>
      </c>
      <c r="S3414" s="96" t="s">
        <v>9542</v>
      </c>
      <c r="T3414" s="96" t="s">
        <v>1568</v>
      </c>
    </row>
    <row r="3415" ht="14.25" customHeight="1">
      <c r="A3415" s="96" t="s">
        <v>9543</v>
      </c>
      <c r="B3415" s="96" t="s">
        <v>9544</v>
      </c>
      <c r="C3415" s="96" t="s">
        <v>9545</v>
      </c>
      <c r="D3415" s="96" t="s">
        <v>1350</v>
      </c>
      <c r="E3415" s="96" t="s">
        <v>1561</v>
      </c>
      <c r="F3415" s="96">
        <v>2030.0</v>
      </c>
      <c r="G3415" s="96" t="s">
        <v>1350</v>
      </c>
      <c r="H3415" s="96" t="s">
        <v>1561</v>
      </c>
      <c r="I3415" s="96">
        <v>2050.0</v>
      </c>
      <c r="J3415" s="96" t="s">
        <v>1351</v>
      </c>
      <c r="K3415" s="96">
        <v>2050.0</v>
      </c>
      <c r="L3415" s="96" t="s">
        <v>41</v>
      </c>
      <c r="M3415" s="96" t="s">
        <v>1351</v>
      </c>
      <c r="N3415" s="96" t="s">
        <v>3066</v>
      </c>
      <c r="O3415" s="96" t="s">
        <v>1857</v>
      </c>
      <c r="P3415" s="96" t="s">
        <v>1609</v>
      </c>
      <c r="Q3415" s="96" t="s">
        <v>1800</v>
      </c>
      <c r="R3415" s="96" t="s">
        <v>1631</v>
      </c>
      <c r="S3415" s="96" t="s">
        <v>9546</v>
      </c>
      <c r="T3415" s="96" t="s">
        <v>1568</v>
      </c>
    </row>
    <row r="3416" ht="14.25" customHeight="1">
      <c r="A3416" s="96" t="s">
        <v>9547</v>
      </c>
      <c r="B3416" s="96" t="s">
        <v>9548</v>
      </c>
      <c r="C3416" s="96" t="s">
        <v>9549</v>
      </c>
      <c r="D3416" s="96" t="s">
        <v>1350</v>
      </c>
      <c r="E3416" s="96" t="s">
        <v>1570</v>
      </c>
      <c r="F3416" s="96">
        <v>2037.0</v>
      </c>
      <c r="J3416" s="96" t="s">
        <v>1147</v>
      </c>
      <c r="L3416" s="96" t="s">
        <v>41</v>
      </c>
      <c r="M3416" s="96" t="s">
        <v>1147</v>
      </c>
      <c r="O3416" s="96" t="s">
        <v>1578</v>
      </c>
      <c r="P3416" s="96" t="s">
        <v>1579</v>
      </c>
      <c r="Q3416" s="96" t="s">
        <v>1756</v>
      </c>
      <c r="R3416" s="96" t="s">
        <v>1615</v>
      </c>
      <c r="S3416" s="96" t="s">
        <v>9550</v>
      </c>
      <c r="T3416" s="96" t="s">
        <v>1576</v>
      </c>
    </row>
    <row r="3417" ht="14.25" customHeight="1">
      <c r="A3417" s="96" t="s">
        <v>9551</v>
      </c>
      <c r="D3417" s="96" t="s">
        <v>1350</v>
      </c>
      <c r="E3417" s="96" t="s">
        <v>1561</v>
      </c>
      <c r="F3417" s="96">
        <v>2030.0</v>
      </c>
      <c r="J3417" s="96" t="s">
        <v>1147</v>
      </c>
      <c r="L3417" s="96" t="s">
        <v>41</v>
      </c>
      <c r="M3417" s="96" t="s">
        <v>1147</v>
      </c>
      <c r="O3417" s="96" t="s">
        <v>2194</v>
      </c>
      <c r="P3417" s="96" t="s">
        <v>1609</v>
      </c>
      <c r="Q3417" s="96" t="s">
        <v>2158</v>
      </c>
      <c r="R3417" s="96" t="s">
        <v>1637</v>
      </c>
      <c r="S3417" s="96" t="s">
        <v>9552</v>
      </c>
      <c r="T3417" s="96" t="s">
        <v>1568</v>
      </c>
    </row>
    <row r="3418" ht="14.25" customHeight="1">
      <c r="A3418" s="96" t="s">
        <v>9553</v>
      </c>
      <c r="B3418" s="96" t="s">
        <v>9554</v>
      </c>
      <c r="D3418" s="96" t="s">
        <v>1355</v>
      </c>
      <c r="J3418" s="96" t="s">
        <v>1351</v>
      </c>
      <c r="L3418" s="96" t="s">
        <v>41</v>
      </c>
      <c r="M3418" s="96" t="s">
        <v>1351</v>
      </c>
      <c r="N3418" s="96" t="s">
        <v>1623</v>
      </c>
      <c r="O3418" s="96" t="s">
        <v>2194</v>
      </c>
      <c r="P3418" s="96" t="s">
        <v>1609</v>
      </c>
      <c r="Q3418" s="96" t="s">
        <v>1652</v>
      </c>
      <c r="R3418" s="96" t="s">
        <v>1623</v>
      </c>
    </row>
    <row r="3419" ht="14.25" customHeight="1">
      <c r="A3419" s="96" t="s">
        <v>9555</v>
      </c>
      <c r="B3419" s="96" t="s">
        <v>9556</v>
      </c>
      <c r="C3419" s="96" t="s">
        <v>9557</v>
      </c>
      <c r="D3419" s="96" t="s">
        <v>1350</v>
      </c>
      <c r="E3419" s="96" t="s">
        <v>1561</v>
      </c>
      <c r="F3419" s="96">
        <v>2030.0</v>
      </c>
      <c r="J3419" s="96" t="s">
        <v>1147</v>
      </c>
      <c r="L3419" s="96" t="s">
        <v>41</v>
      </c>
      <c r="M3419" s="96" t="s">
        <v>1147</v>
      </c>
      <c r="O3419" s="96" t="s">
        <v>2194</v>
      </c>
      <c r="P3419" s="96" t="s">
        <v>1609</v>
      </c>
      <c r="Q3419" s="96" t="s">
        <v>1652</v>
      </c>
      <c r="R3419" s="96" t="s">
        <v>1707</v>
      </c>
      <c r="S3419" s="96" t="s">
        <v>9558</v>
      </c>
      <c r="T3419" s="96" t="s">
        <v>1568</v>
      </c>
    </row>
    <row r="3420" ht="14.25" customHeight="1">
      <c r="A3420" s="96" t="s">
        <v>9559</v>
      </c>
      <c r="D3420" s="96" t="s">
        <v>1355</v>
      </c>
      <c r="J3420" s="96" t="s">
        <v>1351</v>
      </c>
      <c r="L3420" s="96" t="s">
        <v>41</v>
      </c>
      <c r="M3420" s="96" t="s">
        <v>1351</v>
      </c>
      <c r="N3420" s="96" t="s">
        <v>1619</v>
      </c>
      <c r="O3420" s="96" t="s">
        <v>2194</v>
      </c>
      <c r="P3420" s="96" t="s">
        <v>1609</v>
      </c>
      <c r="Q3420" s="96" t="s">
        <v>1675</v>
      </c>
      <c r="R3420" s="96" t="s">
        <v>1697</v>
      </c>
    </row>
    <row r="3421" ht="14.25" customHeight="1">
      <c r="A3421" s="96" t="s">
        <v>9560</v>
      </c>
      <c r="D3421" s="96" t="s">
        <v>1350</v>
      </c>
      <c r="E3421" s="96" t="s">
        <v>1561</v>
      </c>
      <c r="F3421" s="96">
        <v>2030.0</v>
      </c>
      <c r="J3421" s="96" t="s">
        <v>1147</v>
      </c>
      <c r="L3421" s="96" t="s">
        <v>1562</v>
      </c>
      <c r="M3421" s="96" t="s">
        <v>1147</v>
      </c>
      <c r="O3421" s="96" t="s">
        <v>2194</v>
      </c>
      <c r="P3421" s="96" t="s">
        <v>1609</v>
      </c>
      <c r="Q3421" s="96" t="s">
        <v>1580</v>
      </c>
      <c r="R3421" s="96" t="s">
        <v>1566</v>
      </c>
      <c r="S3421" s="96" t="s">
        <v>9561</v>
      </c>
      <c r="T3421" s="96" t="s">
        <v>1568</v>
      </c>
    </row>
    <row r="3422" ht="14.25" customHeight="1">
      <c r="A3422" s="96" t="s">
        <v>9562</v>
      </c>
      <c r="D3422" s="96" t="s">
        <v>1350</v>
      </c>
      <c r="E3422" s="96" t="s">
        <v>1561</v>
      </c>
      <c r="F3422" s="96">
        <v>2030.0</v>
      </c>
      <c r="J3422" s="96" t="s">
        <v>1147</v>
      </c>
      <c r="L3422" s="96" t="s">
        <v>1562</v>
      </c>
      <c r="M3422" s="96" t="s">
        <v>1147</v>
      </c>
      <c r="O3422" s="96" t="s">
        <v>1584</v>
      </c>
      <c r="P3422" s="96" t="s">
        <v>1564</v>
      </c>
      <c r="Q3422" s="96" t="s">
        <v>1580</v>
      </c>
      <c r="R3422" s="96" t="s">
        <v>1805</v>
      </c>
      <c r="S3422" s="96" t="s">
        <v>9563</v>
      </c>
      <c r="T3422" s="96" t="s">
        <v>1568</v>
      </c>
    </row>
    <row r="3423" ht="14.25" customHeight="1">
      <c r="A3423" s="96" t="s">
        <v>9564</v>
      </c>
      <c r="D3423" s="96" t="s">
        <v>1350</v>
      </c>
      <c r="E3423" s="96" t="s">
        <v>1561</v>
      </c>
      <c r="F3423" s="96">
        <v>2030.0</v>
      </c>
      <c r="J3423" s="96" t="s">
        <v>1147</v>
      </c>
      <c r="L3423" s="96" t="s">
        <v>1562</v>
      </c>
      <c r="M3423" s="96" t="s">
        <v>1147</v>
      </c>
      <c r="O3423" s="96" t="s">
        <v>1672</v>
      </c>
      <c r="P3423" s="96" t="s">
        <v>1564</v>
      </c>
      <c r="Q3423" s="96" t="s">
        <v>1897</v>
      </c>
      <c r="R3423" s="96" t="s">
        <v>1615</v>
      </c>
      <c r="S3423" s="96" t="s">
        <v>9565</v>
      </c>
      <c r="T3423" s="96" t="s">
        <v>1568</v>
      </c>
    </row>
    <row r="3424" ht="14.25" customHeight="1">
      <c r="A3424" s="96" t="s">
        <v>9566</v>
      </c>
      <c r="B3424" s="96" t="s">
        <v>9567</v>
      </c>
      <c r="D3424" s="96" t="s">
        <v>1355</v>
      </c>
      <c r="J3424" s="96" t="s">
        <v>1147</v>
      </c>
      <c r="L3424" s="96" t="s">
        <v>41</v>
      </c>
      <c r="M3424" s="96" t="s">
        <v>1147</v>
      </c>
      <c r="O3424" s="96" t="s">
        <v>1703</v>
      </c>
      <c r="P3424" s="96" t="s">
        <v>1564</v>
      </c>
      <c r="Q3424" s="96" t="s">
        <v>1580</v>
      </c>
      <c r="R3424" s="96" t="s">
        <v>1644</v>
      </c>
    </row>
    <row r="3425" ht="14.25" customHeight="1">
      <c r="A3425" s="96" t="s">
        <v>9568</v>
      </c>
      <c r="D3425" s="96" t="s">
        <v>1355</v>
      </c>
      <c r="J3425" s="96" t="s">
        <v>1351</v>
      </c>
      <c r="L3425" s="96" t="s">
        <v>41</v>
      </c>
      <c r="M3425" s="96" t="s">
        <v>1351</v>
      </c>
      <c r="N3425" s="96" t="s">
        <v>1589</v>
      </c>
      <c r="O3425" s="96" t="s">
        <v>2272</v>
      </c>
      <c r="P3425" s="96" t="s">
        <v>1609</v>
      </c>
      <c r="Q3425" s="96" t="s">
        <v>1655</v>
      </c>
      <c r="R3425" s="96" t="s">
        <v>1589</v>
      </c>
    </row>
    <row r="3426" ht="14.25" customHeight="1">
      <c r="A3426" s="96" t="s">
        <v>9569</v>
      </c>
      <c r="D3426" s="96" t="s">
        <v>1350</v>
      </c>
      <c r="E3426" s="96" t="s">
        <v>1561</v>
      </c>
      <c r="F3426" s="96">
        <v>2030.0</v>
      </c>
      <c r="J3426" s="96" t="s">
        <v>1147</v>
      </c>
      <c r="L3426" s="96" t="s">
        <v>1562</v>
      </c>
      <c r="M3426" s="96" t="s">
        <v>1147</v>
      </c>
      <c r="O3426" s="96" t="s">
        <v>1717</v>
      </c>
      <c r="P3426" s="96" t="s">
        <v>1609</v>
      </c>
      <c r="Q3426" s="96" t="s">
        <v>1675</v>
      </c>
      <c r="R3426" s="96" t="s">
        <v>1699</v>
      </c>
      <c r="S3426" s="96" t="s">
        <v>9570</v>
      </c>
      <c r="T3426" s="96" t="s">
        <v>1568</v>
      </c>
    </row>
    <row r="3427" ht="14.25" customHeight="1">
      <c r="A3427" s="96" t="s">
        <v>9571</v>
      </c>
      <c r="D3427" s="96" t="s">
        <v>1350</v>
      </c>
      <c r="E3427" s="96" t="s">
        <v>1561</v>
      </c>
      <c r="F3427" s="96">
        <v>2030.0</v>
      </c>
      <c r="J3427" s="96" t="s">
        <v>1147</v>
      </c>
      <c r="L3427" s="96" t="s">
        <v>1562</v>
      </c>
      <c r="M3427" s="96" t="s">
        <v>1147</v>
      </c>
      <c r="O3427" s="96" t="s">
        <v>1717</v>
      </c>
      <c r="P3427" s="96" t="s">
        <v>1609</v>
      </c>
      <c r="Q3427" s="96" t="s">
        <v>1580</v>
      </c>
      <c r="R3427" s="96" t="s">
        <v>1594</v>
      </c>
      <c r="S3427" s="96" t="s">
        <v>9572</v>
      </c>
      <c r="T3427" s="96" t="s">
        <v>1568</v>
      </c>
    </row>
    <row r="3428" ht="14.25" customHeight="1">
      <c r="A3428" s="96" t="s">
        <v>9573</v>
      </c>
      <c r="B3428" s="96" t="s">
        <v>9574</v>
      </c>
      <c r="C3428" s="96" t="s">
        <v>9575</v>
      </c>
      <c r="D3428" s="96" t="s">
        <v>1350</v>
      </c>
      <c r="E3428" s="96" t="s">
        <v>1561</v>
      </c>
      <c r="F3428" s="96">
        <v>2030.0</v>
      </c>
      <c r="J3428" s="96" t="s">
        <v>1147</v>
      </c>
      <c r="L3428" s="96" t="s">
        <v>41</v>
      </c>
      <c r="M3428" s="96" t="s">
        <v>1147</v>
      </c>
      <c r="O3428" s="96" t="s">
        <v>1578</v>
      </c>
      <c r="P3428" s="96" t="s">
        <v>1579</v>
      </c>
      <c r="Q3428" s="96" t="s">
        <v>1590</v>
      </c>
      <c r="R3428" s="96" t="s">
        <v>1605</v>
      </c>
      <c r="S3428" s="96" t="s">
        <v>9576</v>
      </c>
      <c r="T3428" s="96" t="s">
        <v>1568</v>
      </c>
    </row>
    <row r="3429" ht="14.25" customHeight="1">
      <c r="A3429" s="96" t="s">
        <v>9577</v>
      </c>
      <c r="D3429" s="96" t="s">
        <v>1350</v>
      </c>
      <c r="E3429" s="96" t="s">
        <v>1561</v>
      </c>
      <c r="F3429" s="96">
        <v>2030.0</v>
      </c>
      <c r="J3429" s="96" t="s">
        <v>1147</v>
      </c>
      <c r="L3429" s="96" t="s">
        <v>1562</v>
      </c>
      <c r="M3429" s="96" t="s">
        <v>1147</v>
      </c>
      <c r="O3429" s="96" t="s">
        <v>1563</v>
      </c>
      <c r="P3429" s="96" t="s">
        <v>1564</v>
      </c>
      <c r="Q3429" s="96" t="s">
        <v>1948</v>
      </c>
      <c r="R3429" s="96" t="s">
        <v>1676</v>
      </c>
      <c r="S3429" s="96" t="s">
        <v>9578</v>
      </c>
      <c r="T3429" s="96" t="s">
        <v>1568</v>
      </c>
    </row>
    <row r="3430" ht="14.25" customHeight="1">
      <c r="A3430" s="96" t="s">
        <v>9579</v>
      </c>
      <c r="D3430" s="96" t="s">
        <v>1355</v>
      </c>
      <c r="J3430" s="96" t="s">
        <v>1351</v>
      </c>
      <c r="L3430" s="96" t="s">
        <v>41</v>
      </c>
      <c r="M3430" s="96" t="s">
        <v>1351</v>
      </c>
      <c r="N3430" s="96" t="s">
        <v>1673</v>
      </c>
      <c r="O3430" s="96" t="s">
        <v>1584</v>
      </c>
      <c r="P3430" s="96" t="s">
        <v>1564</v>
      </c>
      <c r="Q3430" s="96" t="s">
        <v>1580</v>
      </c>
      <c r="R3430" s="96" t="s">
        <v>1673</v>
      </c>
    </row>
    <row r="3431" ht="14.25" customHeight="1">
      <c r="A3431" s="96" t="s">
        <v>9580</v>
      </c>
      <c r="D3431" s="96" t="s">
        <v>1350</v>
      </c>
      <c r="E3431" s="96" t="s">
        <v>1561</v>
      </c>
      <c r="F3431" s="96">
        <v>2030.0</v>
      </c>
      <c r="J3431" s="96" t="s">
        <v>1147</v>
      </c>
      <c r="L3431" s="96" t="s">
        <v>1562</v>
      </c>
      <c r="M3431" s="96" t="s">
        <v>1147</v>
      </c>
      <c r="O3431" s="96" t="s">
        <v>1717</v>
      </c>
      <c r="P3431" s="96" t="s">
        <v>1609</v>
      </c>
      <c r="Q3431" s="96" t="s">
        <v>1756</v>
      </c>
      <c r="R3431" s="96" t="s">
        <v>1594</v>
      </c>
      <c r="S3431" s="96" t="s">
        <v>9581</v>
      </c>
      <c r="T3431" s="96" t="s">
        <v>1568</v>
      </c>
    </row>
    <row r="3432" ht="14.25" customHeight="1">
      <c r="A3432" s="96" t="s">
        <v>9582</v>
      </c>
      <c r="D3432" s="96" t="s">
        <v>1350</v>
      </c>
      <c r="E3432" s="96" t="s">
        <v>1561</v>
      </c>
      <c r="F3432" s="96">
        <v>2030.0</v>
      </c>
      <c r="G3432" s="96" t="s">
        <v>1350</v>
      </c>
      <c r="H3432" s="96" t="s">
        <v>1561</v>
      </c>
      <c r="I3432" s="96">
        <v>2050.0</v>
      </c>
      <c r="J3432" s="96" t="s">
        <v>1351</v>
      </c>
      <c r="K3432" s="96">
        <v>2050.0</v>
      </c>
      <c r="L3432" s="96" t="s">
        <v>1562</v>
      </c>
      <c r="M3432" s="96" t="s">
        <v>1351</v>
      </c>
      <c r="N3432" s="96" t="s">
        <v>1623</v>
      </c>
      <c r="O3432" s="96" t="s">
        <v>1857</v>
      </c>
      <c r="P3432" s="96" t="s">
        <v>1609</v>
      </c>
      <c r="Q3432" s="96" t="s">
        <v>1886</v>
      </c>
      <c r="R3432" s="96" t="s">
        <v>1623</v>
      </c>
      <c r="S3432" s="96" t="s">
        <v>9583</v>
      </c>
      <c r="T3432" s="96" t="s">
        <v>1568</v>
      </c>
    </row>
    <row r="3433" ht="14.25" customHeight="1">
      <c r="A3433" s="96" t="s">
        <v>9584</v>
      </c>
      <c r="D3433" s="96" t="s">
        <v>1350</v>
      </c>
      <c r="E3433" s="96" t="s">
        <v>1561</v>
      </c>
      <c r="F3433" s="96">
        <v>2030.0</v>
      </c>
      <c r="J3433" s="96" t="s">
        <v>1147</v>
      </c>
      <c r="L3433" s="96" t="s">
        <v>1562</v>
      </c>
      <c r="M3433" s="96" t="s">
        <v>1147</v>
      </c>
      <c r="O3433" s="96" t="s">
        <v>1717</v>
      </c>
      <c r="P3433" s="96" t="s">
        <v>1609</v>
      </c>
      <c r="Q3433" s="96" t="s">
        <v>2188</v>
      </c>
      <c r="R3433" s="96" t="s">
        <v>1591</v>
      </c>
      <c r="S3433" s="96" t="s">
        <v>9585</v>
      </c>
      <c r="T3433" s="96" t="s">
        <v>1568</v>
      </c>
    </row>
    <row r="3434" ht="14.25" customHeight="1">
      <c r="A3434" s="96" t="s">
        <v>9586</v>
      </c>
      <c r="B3434" s="96" t="s">
        <v>9587</v>
      </c>
      <c r="C3434" s="96" t="s">
        <v>9588</v>
      </c>
      <c r="D3434" s="96" t="s">
        <v>1350</v>
      </c>
      <c r="E3434" s="96" t="s">
        <v>1561</v>
      </c>
      <c r="F3434" s="96">
        <v>2025.0</v>
      </c>
      <c r="J3434" s="96" t="s">
        <v>1147</v>
      </c>
      <c r="L3434" s="96" t="s">
        <v>41</v>
      </c>
      <c r="M3434" s="96" t="s">
        <v>1147</v>
      </c>
      <c r="O3434" s="96" t="s">
        <v>1578</v>
      </c>
      <c r="P3434" s="96" t="s">
        <v>1579</v>
      </c>
      <c r="Q3434" s="96" t="s">
        <v>1652</v>
      </c>
      <c r="R3434" s="96" t="s">
        <v>2030</v>
      </c>
      <c r="S3434" s="96" t="s">
        <v>9589</v>
      </c>
      <c r="T3434" s="96" t="s">
        <v>1568</v>
      </c>
    </row>
    <row r="3435" ht="14.25" customHeight="1">
      <c r="A3435" s="96" t="s">
        <v>9590</v>
      </c>
      <c r="D3435" s="96" t="s">
        <v>1350</v>
      </c>
      <c r="E3435" s="96" t="s">
        <v>1561</v>
      </c>
      <c r="F3435" s="96">
        <v>2030.0</v>
      </c>
      <c r="G3435" s="96" t="s">
        <v>1350</v>
      </c>
      <c r="H3435" s="96" t="s">
        <v>1561</v>
      </c>
      <c r="I3435" s="96">
        <v>2035.0</v>
      </c>
      <c r="J3435" s="96" t="s">
        <v>1351</v>
      </c>
      <c r="K3435" s="96">
        <v>2035.0</v>
      </c>
      <c r="L3435" s="96" t="s">
        <v>1562</v>
      </c>
      <c r="M3435" s="96" t="s">
        <v>1147</v>
      </c>
      <c r="O3435" s="96" t="s">
        <v>1584</v>
      </c>
      <c r="P3435" s="96" t="s">
        <v>1564</v>
      </c>
      <c r="Q3435" s="96" t="s">
        <v>1897</v>
      </c>
      <c r="R3435" s="96" t="s">
        <v>1637</v>
      </c>
      <c r="S3435" s="96" t="s">
        <v>9591</v>
      </c>
      <c r="T3435" s="96" t="s">
        <v>1568</v>
      </c>
    </row>
    <row r="3436" ht="14.25" customHeight="1">
      <c r="A3436" s="96" t="s">
        <v>9592</v>
      </c>
      <c r="D3436" s="96" t="s">
        <v>1350</v>
      </c>
      <c r="E3436" s="96" t="s">
        <v>1561</v>
      </c>
      <c r="F3436" s="96">
        <v>2030.0</v>
      </c>
      <c r="J3436" s="96" t="s">
        <v>1147</v>
      </c>
      <c r="L3436" s="96" t="s">
        <v>1562</v>
      </c>
      <c r="M3436" s="96" t="s">
        <v>1147</v>
      </c>
      <c r="O3436" s="96" t="s">
        <v>1717</v>
      </c>
      <c r="P3436" s="96" t="s">
        <v>1609</v>
      </c>
      <c r="Q3436" s="96" t="s">
        <v>1862</v>
      </c>
      <c r="R3436" s="96" t="s">
        <v>2023</v>
      </c>
      <c r="S3436" s="96" t="s">
        <v>9593</v>
      </c>
      <c r="T3436" s="96" t="s">
        <v>1568</v>
      </c>
    </row>
    <row r="3437" ht="14.25" customHeight="1">
      <c r="A3437" s="96" t="s">
        <v>9594</v>
      </c>
      <c r="D3437" s="96" t="s">
        <v>1350</v>
      </c>
      <c r="E3437" s="96" t="s">
        <v>1561</v>
      </c>
      <c r="F3437" s="96">
        <v>2030.0</v>
      </c>
      <c r="J3437" s="96" t="s">
        <v>1147</v>
      </c>
      <c r="L3437" s="96" t="s">
        <v>1562</v>
      </c>
      <c r="M3437" s="96" t="s">
        <v>1147</v>
      </c>
      <c r="O3437" s="96" t="s">
        <v>1584</v>
      </c>
      <c r="P3437" s="96" t="s">
        <v>1564</v>
      </c>
      <c r="Q3437" s="96" t="s">
        <v>1675</v>
      </c>
      <c r="R3437" s="96" t="s">
        <v>3066</v>
      </c>
      <c r="S3437" s="96" t="s">
        <v>9595</v>
      </c>
      <c r="T3437" s="96" t="s">
        <v>1568</v>
      </c>
    </row>
    <row r="3438" ht="14.25" customHeight="1">
      <c r="A3438" s="96" t="s">
        <v>9596</v>
      </c>
      <c r="C3438" s="96" t="s">
        <v>9597</v>
      </c>
      <c r="D3438" s="96" t="s">
        <v>1355</v>
      </c>
      <c r="J3438" s="96" t="s">
        <v>1147</v>
      </c>
      <c r="L3438" s="96" t="s">
        <v>41</v>
      </c>
      <c r="M3438" s="96" t="s">
        <v>1147</v>
      </c>
      <c r="O3438" s="96" t="s">
        <v>1620</v>
      </c>
      <c r="P3438" s="96" t="s">
        <v>1564</v>
      </c>
      <c r="Q3438" s="96" t="s">
        <v>1580</v>
      </c>
      <c r="R3438" s="96" t="s">
        <v>1566</v>
      </c>
    </row>
    <row r="3439" ht="14.25" customHeight="1">
      <c r="A3439" s="96" t="s">
        <v>9598</v>
      </c>
      <c r="D3439" s="96" t="s">
        <v>1350</v>
      </c>
      <c r="E3439" s="96" t="s">
        <v>1561</v>
      </c>
      <c r="F3439" s="96">
        <v>2030.0</v>
      </c>
      <c r="J3439" s="96" t="s">
        <v>1147</v>
      </c>
      <c r="L3439" s="96" t="s">
        <v>1562</v>
      </c>
      <c r="M3439" s="96" t="s">
        <v>1147</v>
      </c>
      <c r="O3439" s="96" t="s">
        <v>1717</v>
      </c>
      <c r="P3439" s="96" t="s">
        <v>1609</v>
      </c>
      <c r="Q3439" s="96" t="s">
        <v>1948</v>
      </c>
      <c r="R3439" s="96" t="s">
        <v>1712</v>
      </c>
      <c r="S3439" s="96" t="s">
        <v>9599</v>
      </c>
      <c r="T3439" s="96" t="s">
        <v>1568</v>
      </c>
    </row>
    <row r="3440" ht="14.25" customHeight="1">
      <c r="A3440" s="96" t="s">
        <v>9600</v>
      </c>
      <c r="B3440" s="96" t="s">
        <v>278</v>
      </c>
      <c r="C3440" s="96" t="s">
        <v>9601</v>
      </c>
      <c r="D3440" s="96" t="s">
        <v>1350</v>
      </c>
      <c r="E3440" s="96" t="s">
        <v>1561</v>
      </c>
      <c r="F3440" s="96" t="s">
        <v>2622</v>
      </c>
      <c r="G3440" s="96" t="s">
        <v>1350</v>
      </c>
      <c r="H3440" s="96" t="s">
        <v>1561</v>
      </c>
      <c r="I3440" s="96">
        <v>2050.0</v>
      </c>
      <c r="J3440" s="96" t="s">
        <v>1351</v>
      </c>
      <c r="K3440" s="96">
        <v>2050.0</v>
      </c>
      <c r="L3440" s="96" t="s">
        <v>41</v>
      </c>
      <c r="M3440" s="96" t="s">
        <v>1351</v>
      </c>
      <c r="N3440" s="96" t="s">
        <v>2023</v>
      </c>
      <c r="O3440" s="96" t="s">
        <v>1584</v>
      </c>
      <c r="P3440" s="96" t="s">
        <v>1564</v>
      </c>
      <c r="Q3440" s="96" t="s">
        <v>1820</v>
      </c>
      <c r="R3440" s="96" t="s">
        <v>1699</v>
      </c>
      <c r="S3440" s="96" t="s">
        <v>9602</v>
      </c>
      <c r="T3440" s="96" t="s">
        <v>1568</v>
      </c>
    </row>
    <row r="3441" ht="14.25" customHeight="1">
      <c r="A3441" s="96" t="s">
        <v>9603</v>
      </c>
      <c r="D3441" s="96" t="s">
        <v>1350</v>
      </c>
      <c r="E3441" s="96" t="s">
        <v>1561</v>
      </c>
      <c r="F3441" s="96">
        <v>2030.0</v>
      </c>
      <c r="J3441" s="96" t="s">
        <v>1147</v>
      </c>
      <c r="L3441" s="96" t="s">
        <v>1562</v>
      </c>
      <c r="M3441" s="96" t="s">
        <v>1147</v>
      </c>
      <c r="O3441" s="96" t="s">
        <v>1845</v>
      </c>
      <c r="P3441" s="96" t="s">
        <v>1564</v>
      </c>
      <c r="Q3441" s="96" t="s">
        <v>1590</v>
      </c>
      <c r="R3441" s="96" t="s">
        <v>1707</v>
      </c>
      <c r="S3441" s="96" t="s">
        <v>9604</v>
      </c>
      <c r="T3441" s="96" t="s">
        <v>1568</v>
      </c>
    </row>
    <row r="3442" ht="14.25" customHeight="1">
      <c r="A3442" s="96" t="s">
        <v>9605</v>
      </c>
      <c r="D3442" s="96" t="s">
        <v>1350</v>
      </c>
      <c r="E3442" s="96" t="s">
        <v>1561</v>
      </c>
      <c r="F3442" s="96">
        <v>2030.0</v>
      </c>
      <c r="J3442" s="96" t="s">
        <v>1147</v>
      </c>
      <c r="L3442" s="96" t="s">
        <v>1562</v>
      </c>
      <c r="M3442" s="96" t="s">
        <v>1147</v>
      </c>
      <c r="O3442" s="96" t="s">
        <v>1584</v>
      </c>
      <c r="P3442" s="96" t="s">
        <v>1564</v>
      </c>
      <c r="Q3442" s="96" t="s">
        <v>1804</v>
      </c>
      <c r="R3442" s="96" t="s">
        <v>1676</v>
      </c>
      <c r="S3442" s="96" t="s">
        <v>9606</v>
      </c>
      <c r="T3442" s="96" t="s">
        <v>1568</v>
      </c>
    </row>
    <row r="3443" ht="14.25" customHeight="1">
      <c r="A3443" s="96" t="s">
        <v>9607</v>
      </c>
      <c r="C3443" s="96" t="s">
        <v>9608</v>
      </c>
      <c r="D3443" s="96" t="s">
        <v>1350</v>
      </c>
      <c r="E3443" s="96" t="s">
        <v>1561</v>
      </c>
      <c r="F3443" s="96">
        <v>2030.0</v>
      </c>
      <c r="J3443" s="96" t="s">
        <v>1147</v>
      </c>
      <c r="L3443" s="96" t="s">
        <v>1562</v>
      </c>
      <c r="M3443" s="96" t="s">
        <v>1147</v>
      </c>
      <c r="O3443" s="96" t="s">
        <v>1845</v>
      </c>
      <c r="P3443" s="96" t="s">
        <v>1564</v>
      </c>
      <c r="Q3443" s="96" t="s">
        <v>1585</v>
      </c>
      <c r="R3443" s="96" t="s">
        <v>1971</v>
      </c>
      <c r="S3443" s="96" t="s">
        <v>9609</v>
      </c>
      <c r="T3443" s="96" t="s">
        <v>1568</v>
      </c>
    </row>
    <row r="3444" ht="14.25" customHeight="1">
      <c r="A3444" s="96" t="s">
        <v>9610</v>
      </c>
      <c r="B3444" s="96" t="s">
        <v>9611</v>
      </c>
      <c r="C3444" s="96" t="s">
        <v>9612</v>
      </c>
      <c r="D3444" s="96" t="s">
        <v>1350</v>
      </c>
      <c r="E3444" s="96" t="s">
        <v>1561</v>
      </c>
      <c r="F3444" s="96" t="s">
        <v>3227</v>
      </c>
      <c r="J3444" s="96" t="s">
        <v>1351</v>
      </c>
      <c r="L3444" s="96" t="s">
        <v>41</v>
      </c>
      <c r="M3444" s="96" t="s">
        <v>1351</v>
      </c>
      <c r="N3444" s="96" t="s">
        <v>1846</v>
      </c>
      <c r="O3444" s="96" t="s">
        <v>1578</v>
      </c>
      <c r="P3444" s="96" t="s">
        <v>1579</v>
      </c>
      <c r="Q3444" s="96" t="s">
        <v>1800</v>
      </c>
      <c r="R3444" s="96" t="s">
        <v>1690</v>
      </c>
      <c r="S3444" s="96" t="s">
        <v>9613</v>
      </c>
      <c r="T3444" s="96" t="s">
        <v>1568</v>
      </c>
    </row>
    <row r="3445" ht="14.25" customHeight="1">
      <c r="A3445" s="96" t="s">
        <v>9614</v>
      </c>
      <c r="D3445" s="96" t="s">
        <v>1355</v>
      </c>
      <c r="J3445" s="96" t="s">
        <v>1147</v>
      </c>
      <c r="L3445" s="96" t="s">
        <v>41</v>
      </c>
      <c r="M3445" s="96" t="s">
        <v>1147</v>
      </c>
      <c r="O3445" s="96" t="s">
        <v>9615</v>
      </c>
      <c r="P3445" s="96" t="s">
        <v>1564</v>
      </c>
      <c r="Q3445" s="96" t="s">
        <v>2158</v>
      </c>
      <c r="R3445" s="96" t="s">
        <v>1656</v>
      </c>
    </row>
    <row r="3446" ht="14.25" customHeight="1">
      <c r="A3446" s="96" t="s">
        <v>9616</v>
      </c>
      <c r="D3446" s="96" t="s">
        <v>1355</v>
      </c>
      <c r="J3446" s="96" t="s">
        <v>1147</v>
      </c>
      <c r="L3446" s="96" t="s">
        <v>41</v>
      </c>
      <c r="M3446" s="96" t="s">
        <v>1147</v>
      </c>
      <c r="O3446" s="96" t="s">
        <v>1703</v>
      </c>
      <c r="P3446" s="96" t="s">
        <v>1564</v>
      </c>
      <c r="Q3446" s="96" t="s">
        <v>1610</v>
      </c>
      <c r="R3446" s="96" t="s">
        <v>1793</v>
      </c>
      <c r="T3446" s="96" t="s">
        <v>1616</v>
      </c>
    </row>
    <row r="3447" ht="14.25" customHeight="1">
      <c r="A3447" s="96" t="s">
        <v>9617</v>
      </c>
      <c r="D3447" s="96" t="s">
        <v>1355</v>
      </c>
      <c r="J3447" s="96" t="s">
        <v>1351</v>
      </c>
      <c r="L3447" s="96" t="s">
        <v>41</v>
      </c>
      <c r="M3447" s="96" t="s">
        <v>1147</v>
      </c>
      <c r="O3447" s="96" t="s">
        <v>3088</v>
      </c>
      <c r="P3447" s="96" t="s">
        <v>1609</v>
      </c>
      <c r="Q3447" s="96" t="s">
        <v>1604</v>
      </c>
      <c r="R3447" s="96" t="s">
        <v>1648</v>
      </c>
    </row>
    <row r="3448" ht="14.25" customHeight="1">
      <c r="A3448" s="96" t="s">
        <v>9618</v>
      </c>
      <c r="C3448" s="96" t="s">
        <v>9619</v>
      </c>
      <c r="D3448" s="96" t="s">
        <v>1350</v>
      </c>
      <c r="E3448" s="96" t="s">
        <v>1561</v>
      </c>
      <c r="F3448" s="96">
        <v>2030.0</v>
      </c>
      <c r="J3448" s="96" t="s">
        <v>1147</v>
      </c>
      <c r="L3448" s="96" t="s">
        <v>1562</v>
      </c>
      <c r="M3448" s="96" t="s">
        <v>1147</v>
      </c>
      <c r="O3448" s="96" t="s">
        <v>1584</v>
      </c>
      <c r="P3448" s="96" t="s">
        <v>1564</v>
      </c>
      <c r="Q3448" s="96" t="s">
        <v>1830</v>
      </c>
      <c r="R3448" s="96" t="s">
        <v>1971</v>
      </c>
      <c r="S3448" s="96" t="s">
        <v>9620</v>
      </c>
      <c r="T3448" s="96" t="s">
        <v>1568</v>
      </c>
    </row>
    <row r="3449" ht="14.25" customHeight="1">
      <c r="A3449" s="96" t="s">
        <v>9621</v>
      </c>
      <c r="D3449" s="96" t="s">
        <v>1350</v>
      </c>
      <c r="E3449" s="96" t="s">
        <v>1561</v>
      </c>
      <c r="F3449" s="96">
        <v>2030.0</v>
      </c>
      <c r="J3449" s="96" t="s">
        <v>1147</v>
      </c>
      <c r="L3449" s="96" t="s">
        <v>41</v>
      </c>
      <c r="M3449" s="96" t="s">
        <v>1147</v>
      </c>
      <c r="O3449" s="96" t="s">
        <v>1741</v>
      </c>
      <c r="P3449" s="96" t="s">
        <v>1564</v>
      </c>
      <c r="Q3449" s="96" t="s">
        <v>1652</v>
      </c>
      <c r="R3449" s="96" t="s">
        <v>1586</v>
      </c>
      <c r="S3449" s="96" t="s">
        <v>9622</v>
      </c>
      <c r="T3449" s="96" t="s">
        <v>1568</v>
      </c>
    </row>
    <row r="3450" ht="14.25" customHeight="1">
      <c r="A3450" s="96" t="s">
        <v>9623</v>
      </c>
      <c r="D3450" s="96" t="s">
        <v>1355</v>
      </c>
      <c r="J3450" s="96" t="s">
        <v>1351</v>
      </c>
      <c r="L3450" s="96" t="s">
        <v>41</v>
      </c>
      <c r="M3450" s="96" t="s">
        <v>1147</v>
      </c>
      <c r="O3450" s="96" t="s">
        <v>1893</v>
      </c>
      <c r="P3450" s="96" t="s">
        <v>1603</v>
      </c>
      <c r="Q3450" s="96" t="s">
        <v>1685</v>
      </c>
      <c r="R3450" s="96" t="s">
        <v>1594</v>
      </c>
    </row>
    <row r="3451" ht="14.25" customHeight="1">
      <c r="A3451" s="96" t="s">
        <v>9624</v>
      </c>
      <c r="B3451" s="96" t="s">
        <v>9625</v>
      </c>
      <c r="C3451" s="96" t="s">
        <v>9626</v>
      </c>
      <c r="D3451" s="96" t="s">
        <v>1350</v>
      </c>
      <c r="E3451" s="96" t="s">
        <v>1561</v>
      </c>
      <c r="F3451" s="96">
        <v>2030.0</v>
      </c>
      <c r="J3451" s="96" t="s">
        <v>1351</v>
      </c>
      <c r="L3451" s="96" t="s">
        <v>41</v>
      </c>
      <c r="M3451" s="96" t="s">
        <v>1351</v>
      </c>
      <c r="N3451" s="96" t="s">
        <v>1841</v>
      </c>
      <c r="O3451" s="96" t="s">
        <v>1584</v>
      </c>
      <c r="P3451" s="96" t="s">
        <v>1564</v>
      </c>
      <c r="Q3451" s="96" t="s">
        <v>1585</v>
      </c>
      <c r="R3451" s="96" t="s">
        <v>1644</v>
      </c>
      <c r="S3451" s="96" t="s">
        <v>9627</v>
      </c>
      <c r="T3451" s="96" t="s">
        <v>1568</v>
      </c>
    </row>
    <row r="3452" ht="14.25" customHeight="1">
      <c r="A3452" s="96" t="s">
        <v>9628</v>
      </c>
      <c r="B3452" s="96" t="s">
        <v>9629</v>
      </c>
      <c r="C3452" s="96" t="s">
        <v>9630</v>
      </c>
      <c r="D3452" s="96" t="s">
        <v>1355</v>
      </c>
      <c r="J3452" s="96" t="s">
        <v>1351</v>
      </c>
      <c r="L3452" s="96" t="s">
        <v>41</v>
      </c>
      <c r="M3452" s="96" t="s">
        <v>1351</v>
      </c>
      <c r="N3452" s="96" t="s">
        <v>1623</v>
      </c>
      <c r="O3452" s="96" t="s">
        <v>1857</v>
      </c>
      <c r="P3452" s="96" t="s">
        <v>1609</v>
      </c>
      <c r="Q3452" s="96" t="s">
        <v>1800</v>
      </c>
      <c r="R3452" s="96" t="s">
        <v>1623</v>
      </c>
    </row>
    <row r="3453" ht="14.25" customHeight="1">
      <c r="A3453" s="96" t="s">
        <v>9631</v>
      </c>
      <c r="C3453" s="96" t="s">
        <v>9632</v>
      </c>
      <c r="D3453" s="96" t="s">
        <v>1355</v>
      </c>
      <c r="J3453" s="96" t="s">
        <v>1147</v>
      </c>
      <c r="L3453" s="96" t="s">
        <v>41</v>
      </c>
      <c r="M3453" s="96" t="s">
        <v>1147</v>
      </c>
      <c r="O3453" s="96" t="s">
        <v>1578</v>
      </c>
      <c r="P3453" s="96" t="s">
        <v>1579</v>
      </c>
      <c r="Q3453" s="96" t="s">
        <v>1610</v>
      </c>
      <c r="R3453" s="96" t="s">
        <v>1793</v>
      </c>
      <c r="T3453" s="96" t="s">
        <v>1616</v>
      </c>
    </row>
    <row r="3454" ht="14.25" customHeight="1">
      <c r="A3454" s="96" t="s">
        <v>9633</v>
      </c>
      <c r="D3454" s="96" t="s">
        <v>1355</v>
      </c>
      <c r="J3454" s="96" t="s">
        <v>1147</v>
      </c>
      <c r="L3454" s="96" t="s">
        <v>41</v>
      </c>
      <c r="M3454" s="96" t="s">
        <v>1147</v>
      </c>
      <c r="O3454" s="96" t="s">
        <v>1791</v>
      </c>
      <c r="P3454" s="96" t="s">
        <v>1609</v>
      </c>
      <c r="Q3454" s="96" t="s">
        <v>1800</v>
      </c>
      <c r="R3454" s="96" t="s">
        <v>1676</v>
      </c>
    </row>
    <row r="3455" ht="14.25" customHeight="1">
      <c r="A3455" s="96" t="s">
        <v>9634</v>
      </c>
      <c r="D3455" s="96" t="s">
        <v>1355</v>
      </c>
      <c r="J3455" s="96" t="s">
        <v>1351</v>
      </c>
      <c r="L3455" s="96" t="s">
        <v>41</v>
      </c>
      <c r="M3455" s="96" t="s">
        <v>1147</v>
      </c>
      <c r="O3455" s="96" t="s">
        <v>1791</v>
      </c>
      <c r="P3455" s="96" t="s">
        <v>1609</v>
      </c>
      <c r="Q3455" s="96" t="s">
        <v>1756</v>
      </c>
      <c r="R3455" s="96" t="s">
        <v>1594</v>
      </c>
    </row>
    <row r="3456" ht="14.25" customHeight="1">
      <c r="A3456" s="96" t="s">
        <v>9635</v>
      </c>
      <c r="D3456" s="96" t="s">
        <v>1350</v>
      </c>
      <c r="E3456" s="96" t="s">
        <v>1561</v>
      </c>
      <c r="F3456" s="96">
        <v>2030.0</v>
      </c>
      <c r="G3456" s="96" t="s">
        <v>1350</v>
      </c>
      <c r="H3456" s="96" t="s">
        <v>1561</v>
      </c>
      <c r="I3456" s="96">
        <v>2040.0</v>
      </c>
      <c r="J3456" s="96" t="s">
        <v>1351</v>
      </c>
      <c r="K3456" s="96">
        <v>2040.0</v>
      </c>
      <c r="L3456" s="96" t="s">
        <v>41</v>
      </c>
      <c r="M3456" s="96" t="s">
        <v>1147</v>
      </c>
      <c r="O3456" s="96" t="s">
        <v>1845</v>
      </c>
      <c r="P3456" s="96" t="s">
        <v>1564</v>
      </c>
      <c r="Q3456" s="96" t="s">
        <v>1800</v>
      </c>
      <c r="R3456" s="96" t="s">
        <v>1648</v>
      </c>
      <c r="S3456" s="96" t="s">
        <v>9636</v>
      </c>
      <c r="T3456" s="96" t="s">
        <v>1568</v>
      </c>
    </row>
    <row r="3457" ht="14.25" customHeight="1">
      <c r="A3457" s="96" t="s">
        <v>9637</v>
      </c>
      <c r="D3457" s="96" t="s">
        <v>1355</v>
      </c>
      <c r="J3457" s="96" t="s">
        <v>1147</v>
      </c>
      <c r="L3457" s="96" t="s">
        <v>41</v>
      </c>
      <c r="M3457" s="96" t="s">
        <v>1147</v>
      </c>
      <c r="O3457" s="96" t="s">
        <v>1703</v>
      </c>
      <c r="P3457" s="96" t="s">
        <v>1564</v>
      </c>
      <c r="Q3457" s="96" t="s">
        <v>1800</v>
      </c>
      <c r="R3457" s="96" t="s">
        <v>1644</v>
      </c>
    </row>
    <row r="3458" ht="14.25" customHeight="1">
      <c r="A3458" s="96" t="s">
        <v>9638</v>
      </c>
      <c r="D3458" s="96" t="s">
        <v>1355</v>
      </c>
      <c r="J3458" s="96" t="s">
        <v>1147</v>
      </c>
      <c r="L3458" s="96" t="s">
        <v>41</v>
      </c>
      <c r="M3458" s="96" t="s">
        <v>1147</v>
      </c>
      <c r="O3458" s="96" t="s">
        <v>1797</v>
      </c>
      <c r="P3458" s="96" t="s">
        <v>1564</v>
      </c>
      <c r="Q3458" s="96" t="s">
        <v>1800</v>
      </c>
      <c r="R3458" s="96" t="s">
        <v>1637</v>
      </c>
    </row>
    <row r="3459" ht="14.25" customHeight="1">
      <c r="A3459" s="96" t="s">
        <v>9639</v>
      </c>
      <c r="B3459" s="96" t="s">
        <v>9640</v>
      </c>
      <c r="C3459" s="96" t="s">
        <v>9641</v>
      </c>
      <c r="D3459" s="96" t="s">
        <v>1350</v>
      </c>
      <c r="E3459" s="96" t="s">
        <v>1561</v>
      </c>
      <c r="F3459" s="96">
        <v>2025.0</v>
      </c>
      <c r="J3459" s="96" t="s">
        <v>1351</v>
      </c>
      <c r="L3459" s="96" t="s">
        <v>41</v>
      </c>
      <c r="M3459" s="96" t="s">
        <v>1351</v>
      </c>
      <c r="N3459" s="96" t="s">
        <v>1707</v>
      </c>
      <c r="O3459" s="96" t="s">
        <v>1797</v>
      </c>
      <c r="P3459" s="96" t="s">
        <v>1564</v>
      </c>
      <c r="Q3459" s="96" t="s">
        <v>1756</v>
      </c>
      <c r="R3459" s="96" t="s">
        <v>9642</v>
      </c>
      <c r="S3459" s="96" t="s">
        <v>9643</v>
      </c>
      <c r="T3459" s="96" t="s">
        <v>1568</v>
      </c>
    </row>
    <row r="3460" ht="14.25" customHeight="1">
      <c r="A3460" s="96" t="s">
        <v>9644</v>
      </c>
      <c r="B3460" s="96" t="s">
        <v>9645</v>
      </c>
      <c r="C3460" s="96" t="s">
        <v>9646</v>
      </c>
      <c r="D3460" s="96" t="s">
        <v>1350</v>
      </c>
      <c r="E3460" s="96" t="s">
        <v>1561</v>
      </c>
      <c r="F3460" s="96" t="s">
        <v>2622</v>
      </c>
      <c r="G3460" s="96" t="s">
        <v>1350</v>
      </c>
      <c r="H3460" s="96" t="s">
        <v>1561</v>
      </c>
      <c r="I3460" s="96">
        <v>2040.0</v>
      </c>
      <c r="J3460" s="96" t="s">
        <v>1351</v>
      </c>
      <c r="K3460" s="96">
        <v>2040.0</v>
      </c>
      <c r="L3460" s="96" t="s">
        <v>41</v>
      </c>
      <c r="M3460" s="96" t="s">
        <v>1351</v>
      </c>
      <c r="N3460" s="96" t="s">
        <v>1841</v>
      </c>
      <c r="O3460" s="96" t="s">
        <v>1578</v>
      </c>
      <c r="P3460" s="96" t="s">
        <v>1579</v>
      </c>
      <c r="Q3460" s="96" t="s">
        <v>1610</v>
      </c>
      <c r="R3460" s="96" t="s">
        <v>1644</v>
      </c>
      <c r="S3460" s="96" t="s">
        <v>9647</v>
      </c>
      <c r="T3460" s="96" t="s">
        <v>1568</v>
      </c>
    </row>
    <row r="3461" ht="14.25" customHeight="1">
      <c r="A3461" s="96" t="s">
        <v>9648</v>
      </c>
      <c r="B3461" s="96" t="s">
        <v>9649</v>
      </c>
      <c r="C3461" s="96" t="s">
        <v>9650</v>
      </c>
      <c r="D3461" s="96" t="s">
        <v>1350</v>
      </c>
      <c r="E3461" s="96" t="s">
        <v>1561</v>
      </c>
      <c r="F3461" s="96">
        <v>2030.0</v>
      </c>
      <c r="J3461" s="96" t="s">
        <v>1147</v>
      </c>
      <c r="L3461" s="96" t="s">
        <v>1562</v>
      </c>
      <c r="M3461" s="96" t="s">
        <v>1147</v>
      </c>
      <c r="O3461" s="96" t="s">
        <v>1578</v>
      </c>
      <c r="P3461" s="96" t="s">
        <v>1579</v>
      </c>
      <c r="Q3461" s="96" t="s">
        <v>1652</v>
      </c>
      <c r="R3461" s="96" t="s">
        <v>1574</v>
      </c>
      <c r="S3461" s="96" t="s">
        <v>9651</v>
      </c>
      <c r="T3461" s="96" t="s">
        <v>1568</v>
      </c>
    </row>
    <row r="3462" ht="14.25" customHeight="1">
      <c r="A3462" s="96" t="s">
        <v>9652</v>
      </c>
      <c r="B3462" s="96" t="s">
        <v>9653</v>
      </c>
      <c r="D3462" s="96" t="s">
        <v>1355</v>
      </c>
      <c r="J3462" s="96" t="s">
        <v>1351</v>
      </c>
      <c r="L3462" s="96" t="s">
        <v>41</v>
      </c>
      <c r="M3462" s="96" t="s">
        <v>1147</v>
      </c>
      <c r="O3462" s="96" t="s">
        <v>1578</v>
      </c>
      <c r="P3462" s="96" t="s">
        <v>1579</v>
      </c>
      <c r="Q3462" s="96" t="s">
        <v>1580</v>
      </c>
      <c r="R3462" s="96" t="s">
        <v>1793</v>
      </c>
    </row>
    <row r="3463" ht="14.25" customHeight="1">
      <c r="A3463" s="96" t="s">
        <v>9654</v>
      </c>
      <c r="D3463" s="96" t="s">
        <v>1350</v>
      </c>
      <c r="E3463" s="96" t="s">
        <v>1561</v>
      </c>
      <c r="F3463" s="96">
        <v>2030.0</v>
      </c>
      <c r="J3463" s="96" t="s">
        <v>1147</v>
      </c>
      <c r="L3463" s="96" t="s">
        <v>1562</v>
      </c>
      <c r="M3463" s="96" t="s">
        <v>1147</v>
      </c>
      <c r="O3463" s="96" t="s">
        <v>3326</v>
      </c>
      <c r="P3463" s="96" t="s">
        <v>1728</v>
      </c>
      <c r="Q3463" s="96" t="s">
        <v>1610</v>
      </c>
      <c r="R3463" s="96" t="s">
        <v>1581</v>
      </c>
      <c r="S3463" s="96" t="s">
        <v>9655</v>
      </c>
      <c r="T3463" s="96" t="s">
        <v>1568</v>
      </c>
    </row>
    <row r="3464" ht="14.25" customHeight="1">
      <c r="A3464" s="96" t="s">
        <v>9656</v>
      </c>
      <c r="D3464" s="96" t="s">
        <v>1355</v>
      </c>
      <c r="J3464" s="96" t="s">
        <v>1147</v>
      </c>
      <c r="L3464" s="96" t="s">
        <v>41</v>
      </c>
      <c r="M3464" s="96" t="s">
        <v>1147</v>
      </c>
      <c r="O3464" s="96" t="s">
        <v>1845</v>
      </c>
      <c r="P3464" s="96" t="s">
        <v>1564</v>
      </c>
      <c r="Q3464" s="96" t="s">
        <v>2015</v>
      </c>
      <c r="R3464" s="96" t="s">
        <v>1644</v>
      </c>
    </row>
    <row r="3465" ht="14.25" customHeight="1">
      <c r="A3465" s="96" t="s">
        <v>9657</v>
      </c>
      <c r="B3465" s="96" t="s">
        <v>9658</v>
      </c>
      <c r="D3465" s="96" t="s">
        <v>1350</v>
      </c>
      <c r="E3465" s="96" t="s">
        <v>1561</v>
      </c>
      <c r="F3465" s="96">
        <v>2030.0</v>
      </c>
      <c r="J3465" s="96" t="s">
        <v>1147</v>
      </c>
      <c r="L3465" s="96" t="s">
        <v>1562</v>
      </c>
      <c r="M3465" s="96" t="s">
        <v>1147</v>
      </c>
      <c r="O3465" s="96" t="s">
        <v>1741</v>
      </c>
      <c r="P3465" s="96" t="s">
        <v>1564</v>
      </c>
      <c r="Q3465" s="96" t="s">
        <v>1652</v>
      </c>
      <c r="R3465" s="96" t="s">
        <v>1690</v>
      </c>
      <c r="S3465" s="96" t="s">
        <v>1407</v>
      </c>
      <c r="T3465" s="96" t="s">
        <v>1568</v>
      </c>
    </row>
    <row r="3466" ht="14.25" customHeight="1">
      <c r="A3466" s="96" t="s">
        <v>9659</v>
      </c>
      <c r="D3466" s="96" t="s">
        <v>1350</v>
      </c>
      <c r="E3466" s="96" t="s">
        <v>1561</v>
      </c>
      <c r="F3466" s="96">
        <v>2030.0</v>
      </c>
      <c r="J3466" s="96" t="s">
        <v>1147</v>
      </c>
      <c r="L3466" s="96" t="s">
        <v>1562</v>
      </c>
      <c r="M3466" s="96" t="s">
        <v>1147</v>
      </c>
      <c r="O3466" s="96" t="s">
        <v>1797</v>
      </c>
      <c r="P3466" s="96" t="s">
        <v>1564</v>
      </c>
      <c r="Q3466" s="96" t="s">
        <v>1590</v>
      </c>
      <c r="R3466" s="96" t="s">
        <v>1699</v>
      </c>
      <c r="S3466" s="96" t="s">
        <v>9660</v>
      </c>
      <c r="T3466" s="96" t="s">
        <v>1568</v>
      </c>
    </row>
    <row r="3467" ht="14.25" customHeight="1">
      <c r="A3467" s="96" t="s">
        <v>9661</v>
      </c>
      <c r="D3467" s="96" t="s">
        <v>1350</v>
      </c>
      <c r="E3467" s="96" t="s">
        <v>1561</v>
      </c>
      <c r="F3467" s="96">
        <v>2030.0</v>
      </c>
      <c r="G3467" s="96" t="s">
        <v>1350</v>
      </c>
      <c r="H3467" s="96" t="s">
        <v>1561</v>
      </c>
      <c r="I3467" s="96">
        <v>2050.0</v>
      </c>
      <c r="J3467" s="96" t="s">
        <v>1351</v>
      </c>
      <c r="K3467" s="96">
        <v>2050.0</v>
      </c>
      <c r="L3467" s="96" t="s">
        <v>41</v>
      </c>
      <c r="M3467" s="96" t="s">
        <v>1351</v>
      </c>
      <c r="N3467" s="96" t="s">
        <v>1841</v>
      </c>
      <c r="O3467" s="96" t="s">
        <v>2423</v>
      </c>
      <c r="P3467" s="96" t="s">
        <v>1609</v>
      </c>
      <c r="Q3467" s="96" t="s">
        <v>1675</v>
      </c>
      <c r="R3467" s="96" t="s">
        <v>1648</v>
      </c>
      <c r="S3467" s="96" t="s">
        <v>9662</v>
      </c>
      <c r="T3467" s="96" t="s">
        <v>1568</v>
      </c>
    </row>
    <row r="3468" ht="14.25" customHeight="1">
      <c r="A3468" s="96" t="s">
        <v>9663</v>
      </c>
      <c r="C3468" s="96" t="s">
        <v>9664</v>
      </c>
      <c r="D3468" s="96" t="s">
        <v>1350</v>
      </c>
      <c r="E3468" s="96" t="s">
        <v>1561</v>
      </c>
      <c r="F3468" s="96">
        <v>2030.0</v>
      </c>
      <c r="J3468" s="96" t="s">
        <v>1147</v>
      </c>
      <c r="L3468" s="96" t="s">
        <v>1562</v>
      </c>
      <c r="M3468" s="96" t="s">
        <v>1147</v>
      </c>
      <c r="O3468" s="96" t="s">
        <v>1584</v>
      </c>
      <c r="P3468" s="96" t="s">
        <v>1564</v>
      </c>
      <c r="Q3468" s="96" t="s">
        <v>1655</v>
      </c>
      <c r="R3468" s="96" t="s">
        <v>1673</v>
      </c>
      <c r="S3468" s="96" t="s">
        <v>9665</v>
      </c>
      <c r="T3468" s="96" t="s">
        <v>1568</v>
      </c>
    </row>
    <row r="3469" ht="14.25" customHeight="1">
      <c r="A3469" s="96" t="s">
        <v>9666</v>
      </c>
      <c r="B3469" s="96" t="s">
        <v>9667</v>
      </c>
      <c r="C3469" s="96" t="s">
        <v>9668</v>
      </c>
      <c r="D3469" s="96" t="s">
        <v>1350</v>
      </c>
      <c r="E3469" s="96" t="s">
        <v>1561</v>
      </c>
      <c r="F3469" s="96">
        <v>2030.0</v>
      </c>
      <c r="J3469" s="96" t="s">
        <v>1147</v>
      </c>
      <c r="L3469" s="96" t="s">
        <v>41</v>
      </c>
      <c r="M3469" s="96" t="s">
        <v>1147</v>
      </c>
      <c r="O3469" s="96" t="s">
        <v>1845</v>
      </c>
      <c r="P3469" s="96" t="s">
        <v>1564</v>
      </c>
      <c r="Q3469" s="96" t="s">
        <v>1675</v>
      </c>
      <c r="R3469" s="96" t="s">
        <v>2873</v>
      </c>
      <c r="S3469" s="96" t="s">
        <v>9669</v>
      </c>
      <c r="T3469" s="96" t="s">
        <v>1568</v>
      </c>
    </row>
    <row r="3470" ht="14.25" customHeight="1">
      <c r="A3470" s="96" t="s">
        <v>9670</v>
      </c>
      <c r="B3470" s="96" t="s">
        <v>9671</v>
      </c>
      <c r="C3470" s="96" t="s">
        <v>9672</v>
      </c>
      <c r="D3470" s="96" t="s">
        <v>1350</v>
      </c>
      <c r="E3470" s="96" t="s">
        <v>1570</v>
      </c>
      <c r="F3470" s="96" t="s">
        <v>7675</v>
      </c>
      <c r="J3470" s="96" t="s">
        <v>1147</v>
      </c>
      <c r="L3470" s="96" t="s">
        <v>41</v>
      </c>
      <c r="M3470" s="96" t="s">
        <v>1147</v>
      </c>
      <c r="O3470" s="96" t="s">
        <v>1672</v>
      </c>
      <c r="P3470" s="96" t="s">
        <v>1564</v>
      </c>
      <c r="Q3470" s="96" t="s">
        <v>2188</v>
      </c>
      <c r="R3470" s="96" t="s">
        <v>1619</v>
      </c>
      <c r="S3470" s="96" t="s">
        <v>9673</v>
      </c>
      <c r="T3470" s="96" t="s">
        <v>1576</v>
      </c>
    </row>
    <row r="3471" ht="14.25" customHeight="1">
      <c r="A3471" s="96" t="s">
        <v>9674</v>
      </c>
      <c r="D3471" s="96" t="s">
        <v>1350</v>
      </c>
      <c r="E3471" s="96" t="s">
        <v>1561</v>
      </c>
      <c r="F3471" s="96">
        <v>2030.0</v>
      </c>
      <c r="J3471" s="96" t="s">
        <v>1147</v>
      </c>
      <c r="L3471" s="96" t="s">
        <v>1562</v>
      </c>
      <c r="M3471" s="96" t="s">
        <v>1147</v>
      </c>
      <c r="O3471" s="96" t="s">
        <v>1672</v>
      </c>
      <c r="P3471" s="96" t="s">
        <v>1564</v>
      </c>
      <c r="Q3471" s="96" t="s">
        <v>1820</v>
      </c>
      <c r="R3471" s="96" t="s">
        <v>1615</v>
      </c>
      <c r="S3471" s="96" t="s">
        <v>9675</v>
      </c>
      <c r="T3471" s="96" t="s">
        <v>1568</v>
      </c>
    </row>
    <row r="3472" ht="14.25" customHeight="1">
      <c r="A3472" s="96" t="s">
        <v>9676</v>
      </c>
      <c r="D3472" s="96" t="s">
        <v>1372</v>
      </c>
      <c r="J3472" s="96" t="s">
        <v>1147</v>
      </c>
      <c r="L3472" s="96" t="s">
        <v>41</v>
      </c>
      <c r="M3472" s="96" t="s">
        <v>1147</v>
      </c>
      <c r="O3472" s="96" t="s">
        <v>1791</v>
      </c>
      <c r="P3472" s="96" t="s">
        <v>1609</v>
      </c>
      <c r="Q3472" s="96" t="s">
        <v>1800</v>
      </c>
      <c r="R3472" s="96" t="s">
        <v>1666</v>
      </c>
    </row>
    <row r="3473" ht="14.25" customHeight="1">
      <c r="A3473" s="96" t="s">
        <v>9677</v>
      </c>
      <c r="D3473" s="96" t="s">
        <v>1350</v>
      </c>
      <c r="E3473" s="96" t="s">
        <v>1561</v>
      </c>
      <c r="F3473" s="96">
        <v>2030.0</v>
      </c>
      <c r="J3473" s="96" t="s">
        <v>1147</v>
      </c>
      <c r="L3473" s="96" t="s">
        <v>1562</v>
      </c>
      <c r="M3473" s="96" t="s">
        <v>1147</v>
      </c>
      <c r="O3473" s="96" t="s">
        <v>1791</v>
      </c>
      <c r="P3473" s="96" t="s">
        <v>1609</v>
      </c>
      <c r="Q3473" s="96" t="s">
        <v>1573</v>
      </c>
      <c r="R3473" s="96" t="s">
        <v>1793</v>
      </c>
      <c r="S3473" s="96" t="s">
        <v>9678</v>
      </c>
      <c r="T3473" s="96" t="s">
        <v>1568</v>
      </c>
    </row>
    <row r="3474" ht="14.25" customHeight="1">
      <c r="A3474" s="96" t="s">
        <v>9679</v>
      </c>
      <c r="B3474" s="96" t="s">
        <v>9680</v>
      </c>
      <c r="C3474" s="96" t="s">
        <v>9681</v>
      </c>
      <c r="D3474" s="96" t="s">
        <v>1350</v>
      </c>
      <c r="E3474" s="96" t="s">
        <v>1570</v>
      </c>
      <c r="F3474" s="96">
        <v>2030.0</v>
      </c>
      <c r="J3474" s="96" t="s">
        <v>1147</v>
      </c>
      <c r="L3474" s="96" t="s">
        <v>41</v>
      </c>
      <c r="M3474" s="96" t="s">
        <v>1147</v>
      </c>
      <c r="O3474" s="96" t="s">
        <v>3253</v>
      </c>
      <c r="P3474" s="96" t="s">
        <v>1572</v>
      </c>
      <c r="Q3474" s="96" t="s">
        <v>1886</v>
      </c>
      <c r="R3474" s="96" t="s">
        <v>1986</v>
      </c>
      <c r="S3474" s="96" t="s">
        <v>9682</v>
      </c>
      <c r="T3474" s="96" t="s">
        <v>1576</v>
      </c>
    </row>
    <row r="3475" ht="14.25" customHeight="1">
      <c r="A3475" s="96" t="s">
        <v>9683</v>
      </c>
      <c r="B3475" s="96" t="s">
        <v>9684</v>
      </c>
      <c r="C3475" s="96" t="s">
        <v>9685</v>
      </c>
      <c r="D3475" s="96" t="s">
        <v>1350</v>
      </c>
      <c r="E3475" s="96" t="s">
        <v>1561</v>
      </c>
      <c r="F3475" s="96">
        <v>2030.0</v>
      </c>
      <c r="J3475" s="96" t="s">
        <v>1147</v>
      </c>
      <c r="L3475" s="96" t="s">
        <v>41</v>
      </c>
      <c r="M3475" s="96" t="s">
        <v>1147</v>
      </c>
      <c r="O3475" s="96" t="s">
        <v>1717</v>
      </c>
      <c r="P3475" s="96" t="s">
        <v>1609</v>
      </c>
      <c r="Q3475" s="96" t="s">
        <v>1652</v>
      </c>
      <c r="R3475" s="96" t="s">
        <v>1926</v>
      </c>
      <c r="S3475" s="96" t="s">
        <v>9686</v>
      </c>
      <c r="T3475" s="96" t="s">
        <v>1568</v>
      </c>
    </row>
    <row r="3476" ht="14.25" customHeight="1">
      <c r="A3476" s="96" t="s">
        <v>9687</v>
      </c>
      <c r="D3476" s="96" t="s">
        <v>1355</v>
      </c>
      <c r="J3476" s="96" t="s">
        <v>1147</v>
      </c>
      <c r="L3476" s="96" t="s">
        <v>41</v>
      </c>
      <c r="M3476" s="96" t="s">
        <v>1147</v>
      </c>
      <c r="O3476" s="96" t="s">
        <v>1741</v>
      </c>
      <c r="P3476" s="96" t="s">
        <v>1564</v>
      </c>
      <c r="Q3476" s="96" t="s">
        <v>1593</v>
      </c>
      <c r="R3476" s="96" t="s">
        <v>1676</v>
      </c>
    </row>
    <row r="3477" ht="14.25" customHeight="1">
      <c r="A3477" s="96" t="s">
        <v>9688</v>
      </c>
      <c r="B3477" s="96" t="s">
        <v>9689</v>
      </c>
      <c r="C3477" s="96" t="s">
        <v>9690</v>
      </c>
      <c r="D3477" s="96" t="s">
        <v>1350</v>
      </c>
      <c r="E3477" s="96" t="s">
        <v>1561</v>
      </c>
      <c r="F3477" s="96">
        <v>2032.0</v>
      </c>
      <c r="J3477" s="96" t="s">
        <v>1147</v>
      </c>
      <c r="L3477" s="96" t="s">
        <v>41</v>
      </c>
      <c r="M3477" s="96" t="s">
        <v>1147</v>
      </c>
      <c r="O3477" s="96" t="s">
        <v>1578</v>
      </c>
      <c r="P3477" s="96" t="s">
        <v>1579</v>
      </c>
      <c r="Q3477" s="96" t="s">
        <v>2005</v>
      </c>
      <c r="R3477" s="96" t="s">
        <v>1581</v>
      </c>
      <c r="S3477" s="96" t="s">
        <v>9691</v>
      </c>
      <c r="T3477" s="96" t="s">
        <v>1568</v>
      </c>
    </row>
    <row r="3478" ht="14.25" customHeight="1">
      <c r="A3478" s="96" t="s">
        <v>9692</v>
      </c>
      <c r="D3478" s="96" t="s">
        <v>1355</v>
      </c>
      <c r="J3478" s="96" t="s">
        <v>1147</v>
      </c>
      <c r="L3478" s="96" t="s">
        <v>41</v>
      </c>
      <c r="M3478" s="96" t="s">
        <v>1147</v>
      </c>
      <c r="O3478" s="96" t="s">
        <v>1812</v>
      </c>
      <c r="P3478" s="96" t="s">
        <v>1564</v>
      </c>
      <c r="Q3478" s="96" t="s">
        <v>1754</v>
      </c>
      <c r="R3478" s="96" t="s">
        <v>1586</v>
      </c>
    </row>
    <row r="3479" ht="14.25" customHeight="1">
      <c r="A3479" s="96" t="s">
        <v>9693</v>
      </c>
      <c r="D3479" s="96" t="s">
        <v>1350</v>
      </c>
      <c r="E3479" s="96" t="s">
        <v>1561</v>
      </c>
      <c r="F3479" s="96">
        <v>2030.0</v>
      </c>
      <c r="J3479" s="96" t="s">
        <v>1147</v>
      </c>
      <c r="L3479" s="96" t="s">
        <v>1562</v>
      </c>
      <c r="M3479" s="96" t="s">
        <v>1147</v>
      </c>
      <c r="O3479" s="96" t="s">
        <v>1563</v>
      </c>
      <c r="P3479" s="96" t="s">
        <v>1564</v>
      </c>
      <c r="Q3479" s="96" t="s">
        <v>1580</v>
      </c>
      <c r="R3479" s="96" t="s">
        <v>1566</v>
      </c>
      <c r="S3479" s="96" t="s">
        <v>9694</v>
      </c>
      <c r="T3479" s="96" t="s">
        <v>1568</v>
      </c>
    </row>
    <row r="3480" ht="14.25" customHeight="1">
      <c r="A3480" s="96" t="s">
        <v>9695</v>
      </c>
      <c r="D3480" s="96" t="s">
        <v>1350</v>
      </c>
      <c r="E3480" s="96" t="s">
        <v>1561</v>
      </c>
      <c r="F3480" s="96">
        <v>2030.0</v>
      </c>
      <c r="J3480" s="96" t="s">
        <v>1351</v>
      </c>
      <c r="L3480" s="96" t="s">
        <v>41</v>
      </c>
      <c r="M3480" s="96" t="s">
        <v>1351</v>
      </c>
      <c r="N3480" s="96" t="s">
        <v>1757</v>
      </c>
      <c r="O3480" s="96" t="s">
        <v>1578</v>
      </c>
      <c r="P3480" s="96" t="s">
        <v>1579</v>
      </c>
      <c r="Q3480" s="96" t="s">
        <v>1593</v>
      </c>
      <c r="R3480" s="96" t="s">
        <v>1589</v>
      </c>
      <c r="S3480" s="96" t="s">
        <v>9696</v>
      </c>
      <c r="T3480" s="96" t="s">
        <v>1568</v>
      </c>
    </row>
    <row r="3481" ht="14.25" customHeight="1">
      <c r="A3481" s="96" t="s">
        <v>9697</v>
      </c>
      <c r="D3481" s="96" t="s">
        <v>1350</v>
      </c>
      <c r="E3481" s="96" t="s">
        <v>1561</v>
      </c>
      <c r="F3481" s="96">
        <v>2030.0</v>
      </c>
      <c r="J3481" s="96" t="s">
        <v>1147</v>
      </c>
      <c r="L3481" s="96" t="s">
        <v>1562</v>
      </c>
      <c r="M3481" s="96" t="s">
        <v>1147</v>
      </c>
      <c r="O3481" s="96" t="s">
        <v>1741</v>
      </c>
      <c r="P3481" s="96" t="s">
        <v>1564</v>
      </c>
      <c r="Q3481" s="96" t="s">
        <v>1652</v>
      </c>
      <c r="R3481" s="96" t="s">
        <v>1841</v>
      </c>
      <c r="S3481" s="96" t="s">
        <v>9698</v>
      </c>
      <c r="T3481" s="96" t="s">
        <v>1568</v>
      </c>
    </row>
    <row r="3482" ht="14.25" customHeight="1">
      <c r="A3482" s="96" t="s">
        <v>9699</v>
      </c>
      <c r="C3482" s="96" t="s">
        <v>9700</v>
      </c>
      <c r="D3482" s="96" t="s">
        <v>1350</v>
      </c>
      <c r="E3482" s="96" t="s">
        <v>1561</v>
      </c>
      <c r="F3482" s="96">
        <v>2031.0</v>
      </c>
      <c r="J3482" s="96" t="s">
        <v>1147</v>
      </c>
      <c r="L3482" s="96" t="s">
        <v>41</v>
      </c>
      <c r="M3482" s="96" t="s">
        <v>1147</v>
      </c>
      <c r="O3482" s="96" t="s">
        <v>1563</v>
      </c>
      <c r="P3482" s="96" t="s">
        <v>1564</v>
      </c>
      <c r="Q3482" s="96" t="s">
        <v>1675</v>
      </c>
      <c r="R3482" s="96" t="s">
        <v>1623</v>
      </c>
      <c r="S3482" s="96" t="s">
        <v>9701</v>
      </c>
      <c r="T3482" s="96" t="s">
        <v>1568</v>
      </c>
    </row>
    <row r="3483" ht="14.25" customHeight="1">
      <c r="A3483" s="96" t="s">
        <v>9702</v>
      </c>
      <c r="D3483" s="96" t="s">
        <v>1372</v>
      </c>
      <c r="J3483" s="96" t="s">
        <v>1351</v>
      </c>
      <c r="L3483" s="96" t="s">
        <v>41</v>
      </c>
      <c r="M3483" s="96" t="s">
        <v>1351</v>
      </c>
      <c r="N3483" s="96" t="s">
        <v>1757</v>
      </c>
      <c r="O3483" s="96" t="s">
        <v>1791</v>
      </c>
      <c r="P3483" s="96" t="s">
        <v>1609</v>
      </c>
      <c r="Q3483" s="96" t="s">
        <v>1886</v>
      </c>
      <c r="R3483" s="96" t="s">
        <v>1757</v>
      </c>
    </row>
    <row r="3484" ht="14.25" customHeight="1">
      <c r="A3484" s="96" t="s">
        <v>9703</v>
      </c>
      <c r="C3484" s="96" t="s">
        <v>9704</v>
      </c>
      <c r="D3484" s="96" t="s">
        <v>1355</v>
      </c>
      <c r="J3484" s="96" t="s">
        <v>1147</v>
      </c>
      <c r="L3484" s="96" t="s">
        <v>41</v>
      </c>
      <c r="M3484" s="96" t="s">
        <v>1147</v>
      </c>
      <c r="O3484" s="96" t="s">
        <v>1647</v>
      </c>
      <c r="P3484" s="96" t="s">
        <v>1564</v>
      </c>
      <c r="Q3484" s="96" t="s">
        <v>1675</v>
      </c>
      <c r="R3484" s="96" t="s">
        <v>1586</v>
      </c>
    </row>
    <row r="3485" ht="14.25" customHeight="1">
      <c r="A3485" s="96" t="s">
        <v>9705</v>
      </c>
      <c r="B3485" s="96" t="s">
        <v>9706</v>
      </c>
      <c r="C3485" s="96" t="s">
        <v>9707</v>
      </c>
      <c r="D3485" s="96" t="s">
        <v>1372</v>
      </c>
      <c r="J3485" s="96" t="s">
        <v>1351</v>
      </c>
      <c r="L3485" s="96" t="s">
        <v>41</v>
      </c>
      <c r="M3485" s="96" t="s">
        <v>1351</v>
      </c>
      <c r="N3485" s="96" t="s">
        <v>1666</v>
      </c>
      <c r="O3485" s="96" t="s">
        <v>1584</v>
      </c>
      <c r="P3485" s="96" t="s">
        <v>1564</v>
      </c>
      <c r="Q3485" s="96" t="s">
        <v>1655</v>
      </c>
      <c r="R3485" s="96" t="s">
        <v>1757</v>
      </c>
    </row>
    <row r="3486" ht="14.25" customHeight="1">
      <c r="A3486" s="96" t="s">
        <v>9708</v>
      </c>
      <c r="D3486" s="96" t="s">
        <v>1350</v>
      </c>
      <c r="E3486" s="96" t="s">
        <v>1561</v>
      </c>
      <c r="F3486" s="96">
        <v>2030.0</v>
      </c>
      <c r="J3486" s="96" t="s">
        <v>1147</v>
      </c>
      <c r="L3486" s="96" t="s">
        <v>1562</v>
      </c>
      <c r="M3486" s="96" t="s">
        <v>1147</v>
      </c>
      <c r="O3486" s="96" t="s">
        <v>1584</v>
      </c>
      <c r="P3486" s="96" t="s">
        <v>1564</v>
      </c>
      <c r="Q3486" s="96" t="s">
        <v>1639</v>
      </c>
      <c r="R3486" s="96" t="s">
        <v>1623</v>
      </c>
      <c r="S3486" s="96" t="s">
        <v>9709</v>
      </c>
      <c r="T3486" s="96" t="s">
        <v>1568</v>
      </c>
    </row>
    <row r="3487" ht="14.25" customHeight="1">
      <c r="A3487" s="96" t="s">
        <v>9710</v>
      </c>
      <c r="D3487" s="96" t="s">
        <v>1355</v>
      </c>
      <c r="J3487" s="96" t="s">
        <v>1351</v>
      </c>
      <c r="L3487" s="96" t="s">
        <v>41</v>
      </c>
      <c r="M3487" s="96" t="s">
        <v>1351</v>
      </c>
      <c r="N3487" s="96" t="s">
        <v>1589</v>
      </c>
      <c r="O3487" s="96" t="s">
        <v>1664</v>
      </c>
      <c r="P3487" s="96" t="s">
        <v>1564</v>
      </c>
      <c r="Q3487" s="96" t="s">
        <v>1897</v>
      </c>
      <c r="R3487" s="96" t="s">
        <v>1589</v>
      </c>
    </row>
    <row r="3488" ht="14.25" customHeight="1">
      <c r="A3488" s="96" t="s">
        <v>9711</v>
      </c>
      <c r="B3488" s="96" t="s">
        <v>9712</v>
      </c>
      <c r="C3488" s="96" t="s">
        <v>9713</v>
      </c>
      <c r="D3488" s="96" t="s">
        <v>1355</v>
      </c>
      <c r="J3488" s="96" t="s">
        <v>1351</v>
      </c>
      <c r="L3488" s="96" t="s">
        <v>41</v>
      </c>
      <c r="M3488" s="96" t="s">
        <v>1351</v>
      </c>
      <c r="N3488" s="96" t="s">
        <v>1673</v>
      </c>
      <c r="O3488" s="96" t="s">
        <v>1664</v>
      </c>
      <c r="P3488" s="96" t="s">
        <v>1564</v>
      </c>
      <c r="Q3488" s="96" t="s">
        <v>1897</v>
      </c>
      <c r="R3488" s="96" t="s">
        <v>1673</v>
      </c>
    </row>
    <row r="3489" ht="14.25" customHeight="1">
      <c r="A3489" s="96" t="s">
        <v>9714</v>
      </c>
      <c r="B3489" s="96" t="s">
        <v>9715</v>
      </c>
      <c r="C3489" s="96" t="s">
        <v>9716</v>
      </c>
      <c r="D3489" s="96" t="s">
        <v>1350</v>
      </c>
      <c r="E3489" s="96" t="s">
        <v>1561</v>
      </c>
      <c r="F3489" s="96">
        <v>2025.0</v>
      </c>
      <c r="J3489" s="96" t="s">
        <v>1351</v>
      </c>
      <c r="L3489" s="96" t="s">
        <v>41</v>
      </c>
      <c r="M3489" s="96" t="s">
        <v>1351</v>
      </c>
      <c r="N3489" s="96" t="s">
        <v>2030</v>
      </c>
      <c r="O3489" s="96" t="s">
        <v>1741</v>
      </c>
      <c r="P3489" s="96" t="s">
        <v>1564</v>
      </c>
      <c r="Q3489" s="96" t="s">
        <v>1593</v>
      </c>
      <c r="R3489" s="96" t="s">
        <v>1986</v>
      </c>
      <c r="S3489" s="96" t="s">
        <v>1408</v>
      </c>
      <c r="T3489" s="96" t="s">
        <v>1568</v>
      </c>
    </row>
    <row r="3490" ht="14.25" customHeight="1">
      <c r="A3490" s="96" t="s">
        <v>9717</v>
      </c>
      <c r="D3490" s="96" t="s">
        <v>1350</v>
      </c>
      <c r="E3490" s="96" t="s">
        <v>1561</v>
      </c>
      <c r="F3490" s="96">
        <v>2033.0</v>
      </c>
      <c r="G3490" s="96" t="s">
        <v>1350</v>
      </c>
      <c r="H3490" s="96" t="s">
        <v>1561</v>
      </c>
      <c r="I3490" s="96">
        <v>2050.0</v>
      </c>
      <c r="J3490" s="96" t="s">
        <v>1351</v>
      </c>
      <c r="K3490" s="96">
        <v>2050.0</v>
      </c>
      <c r="L3490" s="96" t="s">
        <v>41</v>
      </c>
      <c r="M3490" s="96" t="s">
        <v>1351</v>
      </c>
      <c r="N3490" s="96" t="s">
        <v>1656</v>
      </c>
      <c r="O3490" s="96" t="s">
        <v>2194</v>
      </c>
      <c r="P3490" s="96" t="s">
        <v>1609</v>
      </c>
      <c r="Q3490" s="96" t="s">
        <v>6506</v>
      </c>
      <c r="R3490" s="96" t="s">
        <v>1566</v>
      </c>
      <c r="S3490" s="96" t="s">
        <v>9718</v>
      </c>
      <c r="T3490" s="96" t="s">
        <v>1568</v>
      </c>
    </row>
    <row r="3491" ht="14.25" customHeight="1">
      <c r="A3491" s="96" t="s">
        <v>9719</v>
      </c>
      <c r="C3491" s="96" t="s">
        <v>9720</v>
      </c>
      <c r="D3491" s="96" t="s">
        <v>1355</v>
      </c>
      <c r="J3491" s="96" t="s">
        <v>1147</v>
      </c>
      <c r="L3491" s="96" t="s">
        <v>41</v>
      </c>
      <c r="M3491" s="96" t="s">
        <v>1147</v>
      </c>
      <c r="O3491" s="96" t="s">
        <v>1845</v>
      </c>
      <c r="P3491" s="96" t="s">
        <v>1564</v>
      </c>
      <c r="Q3491" s="96" t="s">
        <v>1636</v>
      </c>
      <c r="R3491" s="96" t="s">
        <v>1594</v>
      </c>
    </row>
    <row r="3492" ht="14.25" customHeight="1">
      <c r="A3492" s="96" t="s">
        <v>9721</v>
      </c>
      <c r="D3492" s="96" t="s">
        <v>1350</v>
      </c>
      <c r="E3492" s="96" t="s">
        <v>1561</v>
      </c>
      <c r="F3492" s="96">
        <v>2029.0</v>
      </c>
      <c r="J3492" s="96" t="s">
        <v>1147</v>
      </c>
      <c r="L3492" s="96" t="s">
        <v>41</v>
      </c>
      <c r="M3492" s="96" t="s">
        <v>1147</v>
      </c>
      <c r="O3492" s="96" t="s">
        <v>1857</v>
      </c>
      <c r="P3492" s="96" t="s">
        <v>1609</v>
      </c>
      <c r="Q3492" s="96" t="s">
        <v>1593</v>
      </c>
      <c r="R3492" s="96" t="s">
        <v>2384</v>
      </c>
      <c r="S3492" s="96" t="s">
        <v>9722</v>
      </c>
      <c r="T3492" s="96" t="s">
        <v>1568</v>
      </c>
    </row>
    <row r="3493" ht="14.25" customHeight="1">
      <c r="A3493" s="96" t="s">
        <v>9723</v>
      </c>
      <c r="B3493" s="96" t="s">
        <v>9724</v>
      </c>
      <c r="D3493" s="96" t="s">
        <v>1355</v>
      </c>
      <c r="J3493" s="96" t="s">
        <v>1147</v>
      </c>
      <c r="L3493" s="96" t="s">
        <v>41</v>
      </c>
      <c r="M3493" s="96" t="s">
        <v>1147</v>
      </c>
      <c r="O3493" s="96" t="s">
        <v>1608</v>
      </c>
      <c r="P3493" s="96" t="s">
        <v>1609</v>
      </c>
      <c r="Q3493" s="96" t="s">
        <v>2015</v>
      </c>
      <c r="R3493" s="96" t="s">
        <v>1566</v>
      </c>
    </row>
    <row r="3494" ht="14.25" customHeight="1">
      <c r="A3494" s="96" t="s">
        <v>9725</v>
      </c>
      <c r="D3494" s="96" t="s">
        <v>1350</v>
      </c>
      <c r="E3494" s="96" t="s">
        <v>1561</v>
      </c>
      <c r="F3494" s="96">
        <v>2030.0</v>
      </c>
      <c r="J3494" s="96" t="s">
        <v>1147</v>
      </c>
      <c r="L3494" s="96" t="s">
        <v>1562</v>
      </c>
      <c r="M3494" s="96" t="s">
        <v>1147</v>
      </c>
      <c r="O3494" s="96" t="s">
        <v>1717</v>
      </c>
      <c r="P3494" s="96" t="s">
        <v>1609</v>
      </c>
      <c r="Q3494" s="96" t="s">
        <v>1756</v>
      </c>
      <c r="R3494" s="96" t="s">
        <v>1581</v>
      </c>
      <c r="S3494" s="96" t="s">
        <v>9726</v>
      </c>
      <c r="T3494" s="96" t="s">
        <v>1568</v>
      </c>
    </row>
    <row r="3495" ht="14.25" customHeight="1">
      <c r="A3495" s="96" t="s">
        <v>9727</v>
      </c>
      <c r="B3495" s="96" t="s">
        <v>9728</v>
      </c>
      <c r="C3495" s="96" t="s">
        <v>9729</v>
      </c>
      <c r="D3495" s="96" t="s">
        <v>1350</v>
      </c>
      <c r="E3495" s="96" t="s">
        <v>1570</v>
      </c>
      <c r="F3495" s="96">
        <v>2030.0</v>
      </c>
      <c r="J3495" s="96" t="s">
        <v>1147</v>
      </c>
      <c r="L3495" s="96" t="s">
        <v>41</v>
      </c>
      <c r="M3495" s="96" t="s">
        <v>1147</v>
      </c>
      <c r="O3495" s="96" t="s">
        <v>1578</v>
      </c>
      <c r="P3495" s="96" t="s">
        <v>1579</v>
      </c>
      <c r="Q3495" s="96" t="s">
        <v>1897</v>
      </c>
      <c r="R3495" s="96" t="s">
        <v>2098</v>
      </c>
      <c r="S3495" s="96" t="s">
        <v>9730</v>
      </c>
      <c r="T3495" s="96" t="s">
        <v>1576</v>
      </c>
    </row>
    <row r="3496" ht="14.25" customHeight="1">
      <c r="A3496" s="96" t="s">
        <v>9731</v>
      </c>
      <c r="D3496" s="96" t="s">
        <v>1355</v>
      </c>
      <c r="J3496" s="96" t="s">
        <v>1351</v>
      </c>
      <c r="L3496" s="96" t="s">
        <v>41</v>
      </c>
      <c r="M3496" s="96" t="s">
        <v>1351</v>
      </c>
      <c r="N3496" s="96" t="s">
        <v>1787</v>
      </c>
      <c r="O3496" s="96" t="s">
        <v>1584</v>
      </c>
      <c r="P3496" s="96" t="s">
        <v>1564</v>
      </c>
      <c r="Q3496" s="96" t="s">
        <v>1580</v>
      </c>
      <c r="R3496" s="96" t="s">
        <v>3066</v>
      </c>
    </row>
    <row r="3497" ht="14.25" customHeight="1">
      <c r="A3497" s="96" t="s">
        <v>9732</v>
      </c>
      <c r="D3497" s="96" t="s">
        <v>1350</v>
      </c>
      <c r="E3497" s="96" t="s">
        <v>1561</v>
      </c>
      <c r="F3497" s="96">
        <v>2030.0</v>
      </c>
      <c r="G3497" s="96" t="s">
        <v>1350</v>
      </c>
      <c r="H3497" s="96" t="s">
        <v>1561</v>
      </c>
      <c r="I3497" s="96">
        <v>2050.0</v>
      </c>
      <c r="J3497" s="96" t="s">
        <v>1351</v>
      </c>
      <c r="K3497" s="96">
        <v>2050.0</v>
      </c>
      <c r="L3497" s="96" t="s">
        <v>1562</v>
      </c>
      <c r="M3497" s="96" t="s">
        <v>1351</v>
      </c>
      <c r="N3497" s="96" t="s">
        <v>3916</v>
      </c>
      <c r="O3497" s="96" t="s">
        <v>1647</v>
      </c>
      <c r="P3497" s="96" t="s">
        <v>1564</v>
      </c>
      <c r="Q3497" s="96" t="s">
        <v>1675</v>
      </c>
      <c r="R3497" s="96" t="s">
        <v>1615</v>
      </c>
      <c r="S3497" s="96" t="s">
        <v>9733</v>
      </c>
      <c r="T3497" s="96" t="s">
        <v>1568</v>
      </c>
    </row>
    <row r="3498" ht="14.25" customHeight="1">
      <c r="A3498" s="96" t="s">
        <v>9734</v>
      </c>
      <c r="D3498" s="96" t="s">
        <v>1350</v>
      </c>
      <c r="E3498" s="96" t="s">
        <v>1561</v>
      </c>
      <c r="F3498" s="96">
        <v>2030.0</v>
      </c>
      <c r="J3498" s="96" t="s">
        <v>1147</v>
      </c>
      <c r="L3498" s="96" t="s">
        <v>1562</v>
      </c>
      <c r="M3498" s="96" t="s">
        <v>1147</v>
      </c>
      <c r="O3498" s="96" t="s">
        <v>1741</v>
      </c>
      <c r="P3498" s="96" t="s">
        <v>1564</v>
      </c>
      <c r="Q3498" s="96" t="s">
        <v>1639</v>
      </c>
      <c r="R3498" s="96" t="s">
        <v>1676</v>
      </c>
      <c r="S3498" s="96" t="s">
        <v>9735</v>
      </c>
      <c r="T3498" s="96" t="s">
        <v>1568</v>
      </c>
    </row>
    <row r="3499" ht="14.25" customHeight="1">
      <c r="A3499" s="96" t="s">
        <v>9736</v>
      </c>
      <c r="D3499" s="96" t="s">
        <v>1350</v>
      </c>
      <c r="E3499" s="96" t="s">
        <v>1561</v>
      </c>
      <c r="F3499" s="96">
        <v>2030.0</v>
      </c>
      <c r="J3499" s="96" t="s">
        <v>1147</v>
      </c>
      <c r="L3499" s="96" t="s">
        <v>1562</v>
      </c>
      <c r="M3499" s="96" t="s">
        <v>1147</v>
      </c>
      <c r="O3499" s="96" t="s">
        <v>1578</v>
      </c>
      <c r="P3499" s="96" t="s">
        <v>1579</v>
      </c>
      <c r="Q3499" s="96" t="s">
        <v>1610</v>
      </c>
      <c r="R3499" s="96" t="s">
        <v>1676</v>
      </c>
      <c r="S3499" s="96" t="s">
        <v>9737</v>
      </c>
      <c r="T3499" s="96" t="s">
        <v>1568</v>
      </c>
    </row>
    <row r="3500" ht="14.25" customHeight="1">
      <c r="A3500" s="96" t="s">
        <v>9738</v>
      </c>
      <c r="B3500" s="96" t="s">
        <v>9739</v>
      </c>
      <c r="C3500" s="96" t="s">
        <v>9740</v>
      </c>
      <c r="D3500" s="96" t="s">
        <v>1355</v>
      </c>
      <c r="J3500" s="96" t="s">
        <v>1147</v>
      </c>
      <c r="L3500" s="96" t="s">
        <v>41</v>
      </c>
      <c r="M3500" s="96" t="s">
        <v>1147</v>
      </c>
      <c r="O3500" s="96" t="s">
        <v>1608</v>
      </c>
      <c r="P3500" s="96" t="s">
        <v>1609</v>
      </c>
      <c r="Q3500" s="96" t="s">
        <v>1636</v>
      </c>
      <c r="R3500" s="96" t="s">
        <v>1656</v>
      </c>
    </row>
    <row r="3501" ht="14.25" customHeight="1">
      <c r="A3501" s="96" t="s">
        <v>9741</v>
      </c>
      <c r="D3501" s="96" t="s">
        <v>1350</v>
      </c>
      <c r="E3501" s="96" t="s">
        <v>1561</v>
      </c>
      <c r="F3501" s="96">
        <v>2030.0</v>
      </c>
      <c r="J3501" s="96" t="s">
        <v>1147</v>
      </c>
      <c r="L3501" s="96" t="s">
        <v>1562</v>
      </c>
      <c r="M3501" s="96" t="s">
        <v>1147</v>
      </c>
      <c r="O3501" s="96" t="s">
        <v>1717</v>
      </c>
      <c r="P3501" s="96" t="s">
        <v>1609</v>
      </c>
      <c r="Q3501" s="96" t="s">
        <v>1585</v>
      </c>
      <c r="R3501" s="96" t="s">
        <v>1690</v>
      </c>
      <c r="S3501" s="96" t="s">
        <v>9742</v>
      </c>
      <c r="T3501" s="96" t="s">
        <v>1568</v>
      </c>
    </row>
    <row r="3502" ht="14.25" customHeight="1">
      <c r="A3502" s="96" t="s">
        <v>9743</v>
      </c>
      <c r="D3502" s="96" t="s">
        <v>1355</v>
      </c>
      <c r="J3502" s="96" t="s">
        <v>1351</v>
      </c>
      <c r="L3502" s="96" t="s">
        <v>41</v>
      </c>
      <c r="M3502" s="96" t="s">
        <v>1147</v>
      </c>
      <c r="O3502" s="96" t="s">
        <v>2194</v>
      </c>
      <c r="P3502" s="96" t="s">
        <v>1609</v>
      </c>
      <c r="Q3502" s="96" t="s">
        <v>1652</v>
      </c>
      <c r="R3502" s="96" t="s">
        <v>1676</v>
      </c>
    </row>
    <row r="3503" ht="14.25" customHeight="1">
      <c r="A3503" s="96" t="s">
        <v>9744</v>
      </c>
      <c r="C3503" s="96" t="s">
        <v>9745</v>
      </c>
      <c r="D3503" s="96" t="s">
        <v>1355</v>
      </c>
      <c r="J3503" s="96" t="s">
        <v>1147</v>
      </c>
      <c r="L3503" s="96" t="s">
        <v>41</v>
      </c>
      <c r="M3503" s="96" t="s">
        <v>1147</v>
      </c>
      <c r="O3503" s="96" t="s">
        <v>1703</v>
      </c>
      <c r="P3503" s="96" t="s">
        <v>1564</v>
      </c>
      <c r="Q3503" s="96" t="s">
        <v>1593</v>
      </c>
      <c r="R3503" s="96" t="s">
        <v>1605</v>
      </c>
    </row>
    <row r="3504" ht="14.25" customHeight="1">
      <c r="A3504" s="96" t="s">
        <v>9746</v>
      </c>
      <c r="B3504" s="96" t="s">
        <v>9747</v>
      </c>
      <c r="C3504" s="96" t="s">
        <v>9748</v>
      </c>
      <c r="D3504" s="96" t="s">
        <v>1350</v>
      </c>
      <c r="E3504" s="96" t="s">
        <v>1561</v>
      </c>
      <c r="F3504" s="96">
        <v>2030.0</v>
      </c>
      <c r="J3504" s="96" t="s">
        <v>1147</v>
      </c>
      <c r="L3504" s="96" t="s">
        <v>41</v>
      </c>
      <c r="M3504" s="96" t="s">
        <v>1351</v>
      </c>
      <c r="N3504" s="96" t="s">
        <v>1591</v>
      </c>
      <c r="O3504" s="96" t="s">
        <v>1608</v>
      </c>
      <c r="P3504" s="96" t="s">
        <v>1609</v>
      </c>
      <c r="Q3504" s="96" t="s">
        <v>1639</v>
      </c>
      <c r="R3504" s="96" t="s">
        <v>1793</v>
      </c>
      <c r="S3504" s="96" t="s">
        <v>9749</v>
      </c>
      <c r="T3504" s="96" t="s">
        <v>1568</v>
      </c>
    </row>
    <row r="3505" ht="14.25" customHeight="1">
      <c r="A3505" s="96" t="s">
        <v>9750</v>
      </c>
      <c r="B3505" s="96" t="s">
        <v>9751</v>
      </c>
      <c r="C3505" s="96" t="s">
        <v>9752</v>
      </c>
      <c r="D3505" s="96" t="s">
        <v>1355</v>
      </c>
      <c r="J3505" s="96" t="s">
        <v>1351</v>
      </c>
      <c r="L3505" s="96" t="s">
        <v>41</v>
      </c>
      <c r="M3505" s="96" t="s">
        <v>1351</v>
      </c>
      <c r="N3505" s="96" t="s">
        <v>1621</v>
      </c>
      <c r="O3505" s="96" t="s">
        <v>1608</v>
      </c>
      <c r="P3505" s="96" t="s">
        <v>1609</v>
      </c>
      <c r="Q3505" s="96" t="s">
        <v>2015</v>
      </c>
      <c r="R3505" s="96" t="s">
        <v>1621</v>
      </c>
      <c r="U3505" s="96" t="s">
        <v>1788</v>
      </c>
    </row>
    <row r="3506" ht="14.25" customHeight="1">
      <c r="A3506" s="96" t="s">
        <v>9753</v>
      </c>
      <c r="D3506" s="96" t="s">
        <v>1355</v>
      </c>
      <c r="J3506" s="96" t="s">
        <v>1351</v>
      </c>
      <c r="L3506" s="96" t="s">
        <v>41</v>
      </c>
      <c r="M3506" s="96" t="s">
        <v>1351</v>
      </c>
      <c r="N3506" s="96" t="s">
        <v>1656</v>
      </c>
      <c r="O3506" s="96" t="s">
        <v>3417</v>
      </c>
      <c r="P3506" s="96" t="s">
        <v>1572</v>
      </c>
      <c r="Q3506" s="96" t="s">
        <v>1639</v>
      </c>
      <c r="R3506" s="96" t="s">
        <v>1656</v>
      </c>
    </row>
    <row r="3507" ht="14.25" customHeight="1">
      <c r="A3507" s="96" t="s">
        <v>9754</v>
      </c>
      <c r="D3507" s="96" t="s">
        <v>1350</v>
      </c>
      <c r="E3507" s="96" t="s">
        <v>1561</v>
      </c>
      <c r="F3507" s="96">
        <v>2030.0</v>
      </c>
      <c r="J3507" s="96" t="s">
        <v>1147</v>
      </c>
      <c r="L3507" s="96" t="s">
        <v>1562</v>
      </c>
      <c r="M3507" s="96" t="s">
        <v>1147</v>
      </c>
      <c r="O3507" s="96" t="s">
        <v>1614</v>
      </c>
      <c r="P3507" s="96" t="s">
        <v>1609</v>
      </c>
      <c r="Q3507" s="96" t="s">
        <v>1580</v>
      </c>
      <c r="R3507" s="96" t="s">
        <v>1712</v>
      </c>
      <c r="S3507" s="96" t="s">
        <v>9755</v>
      </c>
      <c r="T3507" s="96" t="s">
        <v>1568</v>
      </c>
    </row>
    <row r="3508" ht="14.25" customHeight="1">
      <c r="A3508" s="96" t="s">
        <v>9756</v>
      </c>
      <c r="D3508" s="96" t="s">
        <v>1350</v>
      </c>
      <c r="E3508" s="96" t="s">
        <v>1561</v>
      </c>
      <c r="F3508" s="96">
        <v>2030.0</v>
      </c>
      <c r="J3508" s="96" t="s">
        <v>1147</v>
      </c>
      <c r="L3508" s="96" t="s">
        <v>1562</v>
      </c>
      <c r="M3508" s="96" t="s">
        <v>1147</v>
      </c>
      <c r="O3508" s="96" t="s">
        <v>1717</v>
      </c>
      <c r="P3508" s="96" t="s">
        <v>1609</v>
      </c>
      <c r="Q3508" s="96" t="s">
        <v>1639</v>
      </c>
      <c r="R3508" s="96" t="s">
        <v>1676</v>
      </c>
      <c r="S3508" s="96" t="s">
        <v>9757</v>
      </c>
      <c r="T3508" s="96" t="s">
        <v>1568</v>
      </c>
    </row>
    <row r="3509" ht="14.25" customHeight="1">
      <c r="A3509" s="96" t="s">
        <v>9758</v>
      </c>
      <c r="D3509" s="96" t="s">
        <v>1350</v>
      </c>
      <c r="E3509" s="96" t="s">
        <v>1561</v>
      </c>
      <c r="F3509" s="96">
        <v>2030.0</v>
      </c>
      <c r="G3509" s="96" t="s">
        <v>1350</v>
      </c>
      <c r="H3509" s="96" t="s">
        <v>1561</v>
      </c>
      <c r="I3509" s="96">
        <v>2050.0</v>
      </c>
      <c r="J3509" s="96" t="s">
        <v>1351</v>
      </c>
      <c r="K3509" s="96">
        <v>2050.0</v>
      </c>
      <c r="L3509" s="96" t="s">
        <v>1562</v>
      </c>
      <c r="M3509" s="96" t="s">
        <v>1147</v>
      </c>
      <c r="O3509" s="96" t="s">
        <v>1584</v>
      </c>
      <c r="P3509" s="96" t="s">
        <v>1564</v>
      </c>
      <c r="Q3509" s="96" t="s">
        <v>1610</v>
      </c>
      <c r="R3509" s="96" t="s">
        <v>1594</v>
      </c>
      <c r="S3509" s="96" t="s">
        <v>9759</v>
      </c>
      <c r="T3509" s="96" t="s">
        <v>1568</v>
      </c>
    </row>
    <row r="3510" ht="14.25" customHeight="1">
      <c r="A3510" s="96" t="s">
        <v>9760</v>
      </c>
      <c r="D3510" s="96" t="s">
        <v>1355</v>
      </c>
      <c r="J3510" s="96" t="s">
        <v>1351</v>
      </c>
      <c r="L3510" s="96" t="s">
        <v>41</v>
      </c>
      <c r="M3510" s="96" t="s">
        <v>1147</v>
      </c>
      <c r="O3510" s="96" t="s">
        <v>1703</v>
      </c>
      <c r="P3510" s="96" t="s">
        <v>1564</v>
      </c>
      <c r="Q3510" s="96" t="s">
        <v>1610</v>
      </c>
      <c r="R3510" s="96" t="s">
        <v>1699</v>
      </c>
    </row>
    <row r="3511" ht="14.25" customHeight="1">
      <c r="A3511" s="96" t="s">
        <v>9761</v>
      </c>
      <c r="D3511" s="96" t="s">
        <v>1355</v>
      </c>
      <c r="J3511" s="96" t="s">
        <v>1351</v>
      </c>
      <c r="L3511" s="96" t="s">
        <v>41</v>
      </c>
      <c r="M3511" s="96" t="s">
        <v>1147</v>
      </c>
      <c r="O3511" s="96" t="s">
        <v>1684</v>
      </c>
      <c r="P3511" s="96" t="s">
        <v>1564</v>
      </c>
      <c r="Q3511" s="96" t="s">
        <v>1639</v>
      </c>
      <c r="R3511" s="96" t="s">
        <v>1623</v>
      </c>
    </row>
    <row r="3512" ht="14.25" customHeight="1">
      <c r="A3512" s="96" t="s">
        <v>9762</v>
      </c>
      <c r="C3512" s="96" t="s">
        <v>9763</v>
      </c>
      <c r="D3512" s="96" t="s">
        <v>1350</v>
      </c>
      <c r="E3512" s="96" t="s">
        <v>1561</v>
      </c>
      <c r="F3512" s="96">
        <v>2030.0</v>
      </c>
      <c r="J3512" s="96" t="s">
        <v>1147</v>
      </c>
      <c r="L3512" s="96" t="s">
        <v>1562</v>
      </c>
      <c r="M3512" s="96" t="s">
        <v>1147</v>
      </c>
      <c r="O3512" s="96" t="s">
        <v>1563</v>
      </c>
      <c r="P3512" s="96" t="s">
        <v>1564</v>
      </c>
      <c r="Q3512" s="96" t="s">
        <v>1590</v>
      </c>
      <c r="R3512" s="96" t="s">
        <v>1581</v>
      </c>
      <c r="S3512" s="96" t="s">
        <v>9764</v>
      </c>
      <c r="T3512" s="96" t="s">
        <v>1568</v>
      </c>
    </row>
    <row r="3513" ht="14.25" customHeight="1">
      <c r="A3513" s="96" t="s">
        <v>9765</v>
      </c>
      <c r="C3513" s="96" t="s">
        <v>9766</v>
      </c>
      <c r="D3513" s="96" t="s">
        <v>1355</v>
      </c>
      <c r="J3513" s="96" t="s">
        <v>1351</v>
      </c>
      <c r="L3513" s="96" t="s">
        <v>41</v>
      </c>
      <c r="M3513" s="96" t="s">
        <v>1351</v>
      </c>
      <c r="O3513" s="96" t="s">
        <v>1578</v>
      </c>
      <c r="P3513" s="96" t="s">
        <v>1579</v>
      </c>
      <c r="Q3513" s="96" t="s">
        <v>1580</v>
      </c>
      <c r="R3513" s="96" t="s">
        <v>2023</v>
      </c>
    </row>
    <row r="3514" ht="14.25" customHeight="1">
      <c r="A3514" s="96" t="s">
        <v>9767</v>
      </c>
      <c r="C3514" s="96" t="s">
        <v>9768</v>
      </c>
      <c r="D3514" s="96" t="s">
        <v>1350</v>
      </c>
      <c r="E3514" s="96" t="s">
        <v>1561</v>
      </c>
      <c r="F3514" s="96">
        <v>2030.0</v>
      </c>
      <c r="J3514" s="96" t="s">
        <v>1147</v>
      </c>
      <c r="L3514" s="96" t="s">
        <v>1562</v>
      </c>
      <c r="M3514" s="96" t="s">
        <v>1147</v>
      </c>
      <c r="O3514" s="96" t="s">
        <v>1563</v>
      </c>
      <c r="P3514" s="96" t="s">
        <v>1564</v>
      </c>
      <c r="Q3514" s="96" t="s">
        <v>1862</v>
      </c>
      <c r="R3514" s="96" t="s">
        <v>1621</v>
      </c>
      <c r="S3514" s="96" t="s">
        <v>9769</v>
      </c>
      <c r="T3514" s="96" t="s">
        <v>1568</v>
      </c>
    </row>
    <row r="3515" ht="14.25" customHeight="1">
      <c r="A3515" s="96" t="s">
        <v>9770</v>
      </c>
      <c r="D3515" s="96" t="s">
        <v>1355</v>
      </c>
      <c r="J3515" s="96" t="s">
        <v>1147</v>
      </c>
      <c r="L3515" s="96" t="s">
        <v>41</v>
      </c>
      <c r="M3515" s="96" t="s">
        <v>1147</v>
      </c>
      <c r="O3515" s="96" t="s">
        <v>2526</v>
      </c>
      <c r="P3515" s="96" t="s">
        <v>1564</v>
      </c>
      <c r="Q3515" s="96" t="s">
        <v>2015</v>
      </c>
      <c r="R3515" s="96" t="s">
        <v>1586</v>
      </c>
    </row>
    <row r="3516" ht="14.25" customHeight="1">
      <c r="A3516" s="96" t="s">
        <v>9771</v>
      </c>
      <c r="B3516" s="96" t="s">
        <v>9772</v>
      </c>
      <c r="C3516" s="96" t="s">
        <v>9773</v>
      </c>
      <c r="D3516" s="96" t="s">
        <v>1350</v>
      </c>
      <c r="E3516" s="96" t="s">
        <v>1561</v>
      </c>
      <c r="F3516" s="96">
        <v>2030.0</v>
      </c>
      <c r="G3516" s="96" t="s">
        <v>1350</v>
      </c>
      <c r="H3516" s="96" t="s">
        <v>1561</v>
      </c>
      <c r="I3516" s="96">
        <v>2039.0</v>
      </c>
      <c r="J3516" s="96" t="s">
        <v>1351</v>
      </c>
      <c r="K3516" s="96">
        <v>2039.0</v>
      </c>
      <c r="L3516" s="96" t="s">
        <v>41</v>
      </c>
      <c r="M3516" s="96" t="s">
        <v>1351</v>
      </c>
      <c r="N3516" s="96" t="s">
        <v>1890</v>
      </c>
      <c r="O3516" s="96" t="s">
        <v>1829</v>
      </c>
      <c r="P3516" s="96" t="s">
        <v>1564</v>
      </c>
      <c r="Q3516" s="96" t="s">
        <v>1665</v>
      </c>
      <c r="R3516" s="96" t="s">
        <v>1589</v>
      </c>
      <c r="S3516" s="96" t="s">
        <v>9774</v>
      </c>
      <c r="T3516" s="96" t="s">
        <v>1568</v>
      </c>
    </row>
    <row r="3517" ht="14.25" customHeight="1">
      <c r="A3517" s="96" t="s">
        <v>9775</v>
      </c>
      <c r="C3517" s="96" t="s">
        <v>9776</v>
      </c>
      <c r="D3517" s="96" t="s">
        <v>1372</v>
      </c>
      <c r="J3517" s="96" t="s">
        <v>1351</v>
      </c>
      <c r="L3517" s="96" t="s">
        <v>41</v>
      </c>
      <c r="M3517" s="96" t="s">
        <v>1351</v>
      </c>
      <c r="N3517" s="96" t="s">
        <v>2181</v>
      </c>
      <c r="O3517" s="96" t="s">
        <v>1829</v>
      </c>
      <c r="P3517" s="96" t="s">
        <v>1564</v>
      </c>
      <c r="Q3517" s="96" t="s">
        <v>2228</v>
      </c>
      <c r="R3517" s="96" t="s">
        <v>2181</v>
      </c>
    </row>
    <row r="3518" ht="14.25" customHeight="1">
      <c r="A3518" s="96" t="s">
        <v>9777</v>
      </c>
      <c r="D3518" s="96" t="s">
        <v>1350</v>
      </c>
      <c r="E3518" s="96" t="s">
        <v>1561</v>
      </c>
      <c r="F3518" s="96">
        <v>2030.0</v>
      </c>
      <c r="J3518" s="96" t="s">
        <v>1147</v>
      </c>
      <c r="L3518" s="96" t="s">
        <v>1562</v>
      </c>
      <c r="M3518" s="96" t="s">
        <v>1147</v>
      </c>
      <c r="O3518" s="96" t="s">
        <v>2526</v>
      </c>
      <c r="P3518" s="96" t="s">
        <v>1564</v>
      </c>
      <c r="Q3518" s="96" t="s">
        <v>1756</v>
      </c>
      <c r="R3518" s="96" t="s">
        <v>1699</v>
      </c>
      <c r="S3518" s="96" t="s">
        <v>9778</v>
      </c>
      <c r="T3518" s="96" t="s">
        <v>1568</v>
      </c>
    </row>
    <row r="3519" ht="14.25" customHeight="1">
      <c r="A3519" s="96" t="s">
        <v>9779</v>
      </c>
      <c r="D3519" s="96" t="s">
        <v>1350</v>
      </c>
      <c r="E3519" s="96" t="s">
        <v>1561</v>
      </c>
      <c r="F3519" s="96">
        <v>2030.0</v>
      </c>
      <c r="J3519" s="96" t="s">
        <v>1351</v>
      </c>
      <c r="L3519" s="96" t="s">
        <v>41</v>
      </c>
      <c r="M3519" s="96" t="s">
        <v>1351</v>
      </c>
      <c r="N3519" s="96" t="s">
        <v>1621</v>
      </c>
      <c r="O3519" s="96" t="s">
        <v>1829</v>
      </c>
      <c r="P3519" s="96" t="s">
        <v>1564</v>
      </c>
      <c r="Q3519" s="96" t="s">
        <v>1897</v>
      </c>
      <c r="R3519" s="96" t="s">
        <v>1841</v>
      </c>
      <c r="S3519" s="96" t="s">
        <v>9780</v>
      </c>
      <c r="T3519" s="96" t="s">
        <v>1568</v>
      </c>
    </row>
    <row r="3520" ht="14.25" customHeight="1">
      <c r="A3520" s="96" t="s">
        <v>9781</v>
      </c>
      <c r="D3520" s="96" t="s">
        <v>1350</v>
      </c>
      <c r="E3520" s="96" t="s">
        <v>1561</v>
      </c>
      <c r="F3520" s="96">
        <v>2030.0</v>
      </c>
      <c r="J3520" s="96" t="s">
        <v>1147</v>
      </c>
      <c r="L3520" s="96" t="s">
        <v>1562</v>
      </c>
      <c r="M3520" s="96" t="s">
        <v>1147</v>
      </c>
      <c r="O3520" s="96" t="s">
        <v>2324</v>
      </c>
      <c r="P3520" s="96" t="s">
        <v>1564</v>
      </c>
      <c r="Q3520" s="96" t="s">
        <v>1610</v>
      </c>
      <c r="R3520" s="96" t="s">
        <v>1676</v>
      </c>
      <c r="S3520" s="96" t="s">
        <v>9782</v>
      </c>
      <c r="T3520" s="96" t="s">
        <v>1568</v>
      </c>
    </row>
    <row r="3521" ht="14.25" customHeight="1">
      <c r="A3521" s="96" t="s">
        <v>9783</v>
      </c>
      <c r="D3521" s="96" t="s">
        <v>1355</v>
      </c>
      <c r="J3521" s="96" t="s">
        <v>1351</v>
      </c>
      <c r="L3521" s="96" t="s">
        <v>1629</v>
      </c>
      <c r="M3521" s="96" t="s">
        <v>1147</v>
      </c>
      <c r="O3521" s="96" t="s">
        <v>1857</v>
      </c>
      <c r="P3521" s="96" t="s">
        <v>1609</v>
      </c>
      <c r="Q3521" s="96" t="s">
        <v>1630</v>
      </c>
      <c r="R3521" s="96" t="s">
        <v>1793</v>
      </c>
    </row>
    <row r="3522" ht="14.25" customHeight="1">
      <c r="A3522" s="96" t="s">
        <v>9784</v>
      </c>
      <c r="D3522" s="96" t="s">
        <v>1350</v>
      </c>
      <c r="E3522" s="96" t="s">
        <v>1561</v>
      </c>
      <c r="F3522" s="96">
        <v>2030.0</v>
      </c>
      <c r="J3522" s="96" t="s">
        <v>1147</v>
      </c>
      <c r="L3522" s="96" t="s">
        <v>1562</v>
      </c>
      <c r="M3522" s="96" t="s">
        <v>1147</v>
      </c>
      <c r="O3522" s="96" t="s">
        <v>1717</v>
      </c>
      <c r="P3522" s="96" t="s">
        <v>1609</v>
      </c>
      <c r="Q3522" s="96" t="s">
        <v>1948</v>
      </c>
      <c r="R3522" s="96" t="s">
        <v>1699</v>
      </c>
      <c r="S3522" s="96" t="s">
        <v>9785</v>
      </c>
      <c r="T3522" s="96" t="s">
        <v>1568</v>
      </c>
    </row>
    <row r="3523" ht="14.25" customHeight="1">
      <c r="A3523" s="96" t="s">
        <v>723</v>
      </c>
      <c r="B3523" s="96" t="s">
        <v>9786</v>
      </c>
      <c r="C3523" s="96" t="s">
        <v>9787</v>
      </c>
      <c r="D3523" s="96" t="s">
        <v>1350</v>
      </c>
      <c r="E3523" s="96" t="s">
        <v>1570</v>
      </c>
      <c r="F3523" s="96">
        <v>2025.0</v>
      </c>
      <c r="J3523" s="96" t="s">
        <v>1351</v>
      </c>
      <c r="L3523" s="96" t="s">
        <v>41</v>
      </c>
      <c r="M3523" s="96" t="s">
        <v>1351</v>
      </c>
      <c r="N3523" s="96" t="s">
        <v>1846</v>
      </c>
      <c r="O3523" s="96" t="s">
        <v>1741</v>
      </c>
      <c r="P3523" s="96" t="s">
        <v>1564</v>
      </c>
      <c r="Q3523" s="96" t="s">
        <v>1685</v>
      </c>
      <c r="R3523" s="96" t="s">
        <v>3029</v>
      </c>
      <c r="S3523" s="96" t="s">
        <v>1409</v>
      </c>
      <c r="T3523" s="96" t="s">
        <v>1576</v>
      </c>
    </row>
    <row r="3524" ht="14.25" customHeight="1">
      <c r="A3524" s="96" t="s">
        <v>9788</v>
      </c>
      <c r="B3524" s="96" t="s">
        <v>9789</v>
      </c>
      <c r="C3524" s="96" t="s">
        <v>9790</v>
      </c>
      <c r="D3524" s="96" t="s">
        <v>1350</v>
      </c>
      <c r="E3524" s="96" t="s">
        <v>1561</v>
      </c>
      <c r="F3524" s="96">
        <v>2030.0</v>
      </c>
      <c r="G3524" s="96" t="s">
        <v>1350</v>
      </c>
      <c r="H3524" s="96" t="s">
        <v>1561</v>
      </c>
      <c r="I3524" s="96">
        <v>2050.0</v>
      </c>
      <c r="J3524" s="96" t="s">
        <v>1351</v>
      </c>
      <c r="K3524" s="96">
        <v>2050.0</v>
      </c>
      <c r="L3524" s="96" t="s">
        <v>41</v>
      </c>
      <c r="M3524" s="96" t="s">
        <v>1351</v>
      </c>
      <c r="N3524" s="96" t="s">
        <v>1757</v>
      </c>
      <c r="O3524" s="96" t="s">
        <v>1703</v>
      </c>
      <c r="P3524" s="96" t="s">
        <v>1564</v>
      </c>
      <c r="Q3524" s="96" t="s">
        <v>1652</v>
      </c>
      <c r="R3524" s="96" t="s">
        <v>1589</v>
      </c>
      <c r="S3524" s="96" t="s">
        <v>9791</v>
      </c>
      <c r="T3524" s="96" t="s">
        <v>1568</v>
      </c>
    </row>
    <row r="3525" ht="14.25" customHeight="1">
      <c r="A3525" s="96" t="s">
        <v>9792</v>
      </c>
      <c r="B3525" s="96" t="s">
        <v>9793</v>
      </c>
      <c r="C3525" s="96" t="s">
        <v>9794</v>
      </c>
      <c r="D3525" s="96" t="s">
        <v>1350</v>
      </c>
      <c r="E3525" s="96" t="s">
        <v>1570</v>
      </c>
      <c r="F3525" s="96">
        <v>2025.0</v>
      </c>
      <c r="J3525" s="96" t="s">
        <v>1147</v>
      </c>
      <c r="L3525" s="96" t="s">
        <v>41</v>
      </c>
      <c r="M3525" s="96" t="s">
        <v>1147</v>
      </c>
      <c r="O3525" s="96" t="s">
        <v>1578</v>
      </c>
      <c r="P3525" s="96" t="s">
        <v>1579</v>
      </c>
      <c r="Q3525" s="96" t="s">
        <v>1580</v>
      </c>
      <c r="R3525" s="96" t="s">
        <v>1846</v>
      </c>
      <c r="S3525" s="96" t="s">
        <v>9795</v>
      </c>
      <c r="T3525" s="96" t="s">
        <v>1576</v>
      </c>
    </row>
    <row r="3526" ht="14.25" customHeight="1">
      <c r="A3526" s="96" t="s">
        <v>9796</v>
      </c>
      <c r="D3526" s="96" t="s">
        <v>1350</v>
      </c>
      <c r="E3526" s="96" t="s">
        <v>1561</v>
      </c>
      <c r="F3526" s="96">
        <v>2030.0</v>
      </c>
      <c r="J3526" s="96" t="s">
        <v>1147</v>
      </c>
      <c r="L3526" s="96" t="s">
        <v>1562</v>
      </c>
      <c r="M3526" s="96" t="s">
        <v>1147</v>
      </c>
      <c r="O3526" s="96" t="s">
        <v>1717</v>
      </c>
      <c r="P3526" s="96" t="s">
        <v>1609</v>
      </c>
      <c r="Q3526" s="96" t="s">
        <v>1756</v>
      </c>
      <c r="R3526" s="96" t="s">
        <v>1594</v>
      </c>
      <c r="S3526" s="96" t="s">
        <v>9797</v>
      </c>
      <c r="T3526" s="96" t="s">
        <v>1568</v>
      </c>
    </row>
    <row r="3527" ht="14.25" customHeight="1">
      <c r="A3527" s="96" t="s">
        <v>9798</v>
      </c>
      <c r="D3527" s="96" t="s">
        <v>1350</v>
      </c>
      <c r="E3527" s="96" t="s">
        <v>1561</v>
      </c>
      <c r="F3527" s="96">
        <v>2030.0</v>
      </c>
      <c r="J3527" s="96" t="s">
        <v>1147</v>
      </c>
      <c r="L3527" s="96" t="s">
        <v>1562</v>
      </c>
      <c r="M3527" s="96" t="s">
        <v>1147</v>
      </c>
      <c r="O3527" s="96" t="s">
        <v>1717</v>
      </c>
      <c r="P3527" s="96" t="s">
        <v>1609</v>
      </c>
      <c r="Q3527" s="96" t="s">
        <v>1735</v>
      </c>
      <c r="R3527" s="96" t="s">
        <v>1581</v>
      </c>
      <c r="S3527" s="96" t="s">
        <v>9799</v>
      </c>
      <c r="T3527" s="96" t="s">
        <v>1568</v>
      </c>
    </row>
    <row r="3528" ht="14.25" customHeight="1">
      <c r="A3528" s="96" t="s">
        <v>9800</v>
      </c>
      <c r="D3528" s="96" t="s">
        <v>1350</v>
      </c>
      <c r="E3528" s="96" t="s">
        <v>1561</v>
      </c>
      <c r="F3528" s="96">
        <v>2030.0</v>
      </c>
      <c r="J3528" s="96" t="s">
        <v>1147</v>
      </c>
      <c r="L3528" s="96" t="s">
        <v>1562</v>
      </c>
      <c r="M3528" s="96" t="s">
        <v>1147</v>
      </c>
      <c r="O3528" s="96" t="s">
        <v>1717</v>
      </c>
      <c r="P3528" s="96" t="s">
        <v>1609</v>
      </c>
      <c r="Q3528" s="96" t="s">
        <v>2015</v>
      </c>
      <c r="R3528" s="96" t="s">
        <v>1707</v>
      </c>
      <c r="S3528" s="96" t="s">
        <v>9801</v>
      </c>
      <c r="T3528" s="96" t="s">
        <v>1568</v>
      </c>
    </row>
    <row r="3529" ht="14.25" customHeight="1">
      <c r="A3529" s="96" t="s">
        <v>9802</v>
      </c>
      <c r="D3529" s="96" t="s">
        <v>1350</v>
      </c>
      <c r="E3529" s="96" t="s">
        <v>1561</v>
      </c>
      <c r="F3529" s="96">
        <v>2030.0</v>
      </c>
      <c r="J3529" s="96" t="s">
        <v>1147</v>
      </c>
      <c r="L3529" s="96" t="s">
        <v>1562</v>
      </c>
      <c r="M3529" s="96" t="s">
        <v>1147</v>
      </c>
      <c r="O3529" s="96" t="s">
        <v>1717</v>
      </c>
      <c r="P3529" s="96" t="s">
        <v>1609</v>
      </c>
      <c r="Q3529" s="96" t="s">
        <v>2015</v>
      </c>
      <c r="R3529" s="96" t="s">
        <v>1605</v>
      </c>
      <c r="S3529" s="96" t="s">
        <v>9803</v>
      </c>
      <c r="T3529" s="96" t="s">
        <v>1568</v>
      </c>
    </row>
    <row r="3530" ht="14.25" customHeight="1">
      <c r="A3530" s="96" t="s">
        <v>9804</v>
      </c>
      <c r="D3530" s="96" t="s">
        <v>1350</v>
      </c>
      <c r="E3530" s="96" t="s">
        <v>1561</v>
      </c>
      <c r="F3530" s="96">
        <v>2030.0</v>
      </c>
      <c r="J3530" s="96" t="s">
        <v>1147</v>
      </c>
      <c r="L3530" s="96" t="s">
        <v>1562</v>
      </c>
      <c r="M3530" s="96" t="s">
        <v>1147</v>
      </c>
      <c r="O3530" s="96" t="s">
        <v>1717</v>
      </c>
      <c r="P3530" s="96" t="s">
        <v>1609</v>
      </c>
      <c r="Q3530" s="96" t="s">
        <v>1948</v>
      </c>
      <c r="R3530" s="96" t="s">
        <v>1699</v>
      </c>
      <c r="S3530" s="96" t="s">
        <v>9805</v>
      </c>
      <c r="T3530" s="96" t="s">
        <v>1568</v>
      </c>
    </row>
    <row r="3531" ht="14.25" customHeight="1">
      <c r="A3531" s="96" t="s">
        <v>9806</v>
      </c>
      <c r="D3531" s="96" t="s">
        <v>1355</v>
      </c>
      <c r="J3531" s="96" t="s">
        <v>1147</v>
      </c>
      <c r="L3531" s="96" t="s">
        <v>41</v>
      </c>
      <c r="M3531" s="96" t="s">
        <v>1147</v>
      </c>
      <c r="O3531" s="96" t="s">
        <v>2324</v>
      </c>
      <c r="P3531" s="96" t="s">
        <v>1609</v>
      </c>
      <c r="Q3531" s="96" t="s">
        <v>1636</v>
      </c>
      <c r="R3531" s="96" t="s">
        <v>1623</v>
      </c>
    </row>
    <row r="3532" ht="14.25" customHeight="1">
      <c r="A3532" s="96" t="s">
        <v>9807</v>
      </c>
      <c r="D3532" s="96" t="s">
        <v>1372</v>
      </c>
      <c r="J3532" s="96" t="s">
        <v>1351</v>
      </c>
      <c r="L3532" s="96" t="s">
        <v>41</v>
      </c>
      <c r="M3532" s="96" t="s">
        <v>1351</v>
      </c>
      <c r="N3532" s="96" t="s">
        <v>1757</v>
      </c>
      <c r="O3532" s="96" t="s">
        <v>1893</v>
      </c>
      <c r="P3532" s="96" t="s">
        <v>1603</v>
      </c>
      <c r="Q3532" s="96" t="s">
        <v>1639</v>
      </c>
      <c r="R3532" s="96" t="s">
        <v>1757</v>
      </c>
    </row>
    <row r="3533" ht="14.25" customHeight="1">
      <c r="A3533" s="96" t="s">
        <v>9808</v>
      </c>
      <c r="D3533" s="96" t="s">
        <v>1355</v>
      </c>
      <c r="J3533" s="96" t="s">
        <v>1147</v>
      </c>
      <c r="L3533" s="96" t="s">
        <v>41</v>
      </c>
      <c r="M3533" s="96" t="s">
        <v>1147</v>
      </c>
      <c r="O3533" s="96" t="s">
        <v>1893</v>
      </c>
      <c r="P3533" s="96" t="s">
        <v>1603</v>
      </c>
      <c r="Q3533" s="96" t="s">
        <v>2005</v>
      </c>
      <c r="R3533" s="96" t="s">
        <v>1566</v>
      </c>
    </row>
    <row r="3534" ht="14.25" customHeight="1">
      <c r="A3534" s="96" t="s">
        <v>9809</v>
      </c>
      <c r="B3534" s="96" t="s">
        <v>9810</v>
      </c>
      <c r="D3534" s="96" t="s">
        <v>1355</v>
      </c>
      <c r="J3534" s="96" t="s">
        <v>1351</v>
      </c>
      <c r="L3534" s="96" t="s">
        <v>41</v>
      </c>
      <c r="M3534" s="96" t="s">
        <v>1147</v>
      </c>
      <c r="O3534" s="96" t="s">
        <v>1669</v>
      </c>
      <c r="P3534" s="96" t="s">
        <v>1564</v>
      </c>
      <c r="Q3534" s="96" t="s">
        <v>1754</v>
      </c>
      <c r="R3534" s="96" t="s">
        <v>1615</v>
      </c>
    </row>
    <row r="3535" ht="14.25" customHeight="1">
      <c r="A3535" s="96" t="s">
        <v>9811</v>
      </c>
      <c r="B3535" s="96" t="s">
        <v>9812</v>
      </c>
      <c r="C3535" s="96" t="s">
        <v>9813</v>
      </c>
      <c r="D3535" s="96" t="s">
        <v>1355</v>
      </c>
      <c r="J3535" s="96" t="s">
        <v>1147</v>
      </c>
      <c r="L3535" s="96" t="s">
        <v>41</v>
      </c>
      <c r="M3535" s="96" t="s">
        <v>1147</v>
      </c>
      <c r="O3535" s="96" t="s">
        <v>1703</v>
      </c>
      <c r="P3535" s="96" t="s">
        <v>1564</v>
      </c>
      <c r="Q3535" s="96" t="s">
        <v>1784</v>
      </c>
      <c r="R3535" s="96" t="s">
        <v>1637</v>
      </c>
    </row>
    <row r="3536" ht="14.25" customHeight="1">
      <c r="A3536" s="96" t="s">
        <v>9814</v>
      </c>
      <c r="D3536" s="96" t="s">
        <v>1350</v>
      </c>
      <c r="E3536" s="96" t="s">
        <v>1561</v>
      </c>
      <c r="F3536" s="96">
        <v>2030.0</v>
      </c>
      <c r="G3536" s="96" t="s">
        <v>1350</v>
      </c>
      <c r="H3536" s="96" t="s">
        <v>1561</v>
      </c>
      <c r="I3536" s="96">
        <v>2050.0</v>
      </c>
      <c r="J3536" s="96" t="s">
        <v>1351</v>
      </c>
      <c r="K3536" s="96">
        <v>2050.0</v>
      </c>
      <c r="L3536" s="96" t="s">
        <v>1562</v>
      </c>
      <c r="M3536" s="96" t="s">
        <v>1147</v>
      </c>
      <c r="O3536" s="96" t="s">
        <v>1578</v>
      </c>
      <c r="P3536" s="96" t="s">
        <v>1579</v>
      </c>
      <c r="Q3536" s="96" t="s">
        <v>1590</v>
      </c>
      <c r="R3536" s="96" t="s">
        <v>1566</v>
      </c>
      <c r="S3536" s="96" t="s">
        <v>9815</v>
      </c>
      <c r="T3536" s="96" t="s">
        <v>1568</v>
      </c>
    </row>
    <row r="3537" ht="14.25" customHeight="1">
      <c r="A3537" s="96" t="s">
        <v>9816</v>
      </c>
      <c r="D3537" s="96" t="s">
        <v>1350</v>
      </c>
      <c r="E3537" s="96" t="s">
        <v>1570</v>
      </c>
      <c r="F3537" s="96">
        <v>2030.0</v>
      </c>
      <c r="J3537" s="96" t="s">
        <v>1147</v>
      </c>
      <c r="L3537" s="96" t="s">
        <v>1562</v>
      </c>
      <c r="M3537" s="96" t="s">
        <v>1147</v>
      </c>
      <c r="O3537" s="96" t="s">
        <v>1584</v>
      </c>
      <c r="P3537" s="96" t="s">
        <v>1564</v>
      </c>
      <c r="Q3537" s="96" t="s">
        <v>1800</v>
      </c>
      <c r="R3537" s="96" t="s">
        <v>1656</v>
      </c>
      <c r="S3537" s="96" t="s">
        <v>9817</v>
      </c>
      <c r="T3537" s="96" t="s">
        <v>1576</v>
      </c>
    </row>
    <row r="3538" ht="14.25" customHeight="1">
      <c r="A3538" s="96" t="s">
        <v>9818</v>
      </c>
      <c r="D3538" s="96" t="s">
        <v>1350</v>
      </c>
      <c r="E3538" s="96" t="s">
        <v>1561</v>
      </c>
      <c r="F3538" s="96">
        <v>2030.0</v>
      </c>
      <c r="J3538" s="96" t="s">
        <v>1147</v>
      </c>
      <c r="L3538" s="96" t="s">
        <v>1562</v>
      </c>
      <c r="M3538" s="96" t="s">
        <v>1147</v>
      </c>
      <c r="O3538" s="96" t="s">
        <v>1584</v>
      </c>
      <c r="P3538" s="96" t="s">
        <v>1564</v>
      </c>
      <c r="Q3538" s="96" t="s">
        <v>1580</v>
      </c>
      <c r="R3538" s="96" t="s">
        <v>1699</v>
      </c>
      <c r="S3538" s="96" t="s">
        <v>9819</v>
      </c>
      <c r="T3538" s="96" t="s">
        <v>1568</v>
      </c>
    </row>
    <row r="3539" ht="14.25" customHeight="1">
      <c r="A3539" s="96" t="s">
        <v>9820</v>
      </c>
      <c r="D3539" s="96" t="s">
        <v>1350</v>
      </c>
      <c r="E3539" s="96" t="s">
        <v>1561</v>
      </c>
      <c r="F3539" s="96">
        <v>2030.0</v>
      </c>
      <c r="J3539" s="96" t="s">
        <v>1147</v>
      </c>
      <c r="L3539" s="96" t="s">
        <v>1562</v>
      </c>
      <c r="M3539" s="96" t="s">
        <v>1147</v>
      </c>
      <c r="O3539" s="96" t="s">
        <v>1684</v>
      </c>
      <c r="P3539" s="96" t="s">
        <v>1564</v>
      </c>
      <c r="Q3539" s="96" t="s">
        <v>1675</v>
      </c>
      <c r="R3539" s="96" t="s">
        <v>1644</v>
      </c>
      <c r="S3539" s="96" t="s">
        <v>9821</v>
      </c>
      <c r="T3539" s="96" t="s">
        <v>1568</v>
      </c>
    </row>
    <row r="3540" ht="14.25" customHeight="1">
      <c r="A3540" s="96" t="s">
        <v>9822</v>
      </c>
      <c r="D3540" s="96" t="s">
        <v>1350</v>
      </c>
      <c r="E3540" s="96" t="s">
        <v>1561</v>
      </c>
      <c r="F3540" s="96" t="s">
        <v>1628</v>
      </c>
      <c r="J3540" s="96" t="s">
        <v>1147</v>
      </c>
      <c r="L3540" s="96" t="s">
        <v>41</v>
      </c>
      <c r="M3540" s="96" t="s">
        <v>1147</v>
      </c>
      <c r="O3540" s="96" t="s">
        <v>1584</v>
      </c>
      <c r="P3540" s="96" t="s">
        <v>1564</v>
      </c>
      <c r="Q3540" s="96" t="s">
        <v>1604</v>
      </c>
      <c r="R3540" s="96" t="s">
        <v>1676</v>
      </c>
      <c r="S3540" s="96" t="s">
        <v>9823</v>
      </c>
      <c r="T3540" s="96" t="s">
        <v>1568</v>
      </c>
    </row>
    <row r="3541" ht="14.25" customHeight="1">
      <c r="A3541" s="96" t="s">
        <v>9824</v>
      </c>
      <c r="D3541" s="96" t="s">
        <v>1372</v>
      </c>
      <c r="J3541" s="96" t="s">
        <v>1147</v>
      </c>
      <c r="L3541" s="96" t="s">
        <v>41</v>
      </c>
      <c r="M3541" s="96" t="s">
        <v>1147</v>
      </c>
      <c r="O3541" s="96" t="s">
        <v>1584</v>
      </c>
      <c r="P3541" s="96" t="s">
        <v>1564</v>
      </c>
      <c r="Q3541" s="96" t="s">
        <v>2210</v>
      </c>
      <c r="R3541" s="96" t="s">
        <v>1850</v>
      </c>
      <c r="U3541" s="96" t="s">
        <v>1742</v>
      </c>
    </row>
    <row r="3542" ht="14.25" customHeight="1">
      <c r="A3542" s="96" t="s">
        <v>9825</v>
      </c>
      <c r="C3542" s="96" t="s">
        <v>9826</v>
      </c>
      <c r="D3542" s="96" t="s">
        <v>1350</v>
      </c>
      <c r="E3542" s="96" t="s">
        <v>1561</v>
      </c>
      <c r="F3542" s="96">
        <v>2030.0</v>
      </c>
      <c r="J3542" s="96" t="s">
        <v>1351</v>
      </c>
      <c r="L3542" s="96" t="s">
        <v>41</v>
      </c>
      <c r="M3542" s="96" t="s">
        <v>1351</v>
      </c>
      <c r="N3542" s="96" t="s">
        <v>1597</v>
      </c>
      <c r="O3542" s="96" t="s">
        <v>1829</v>
      </c>
      <c r="P3542" s="96" t="s">
        <v>1564</v>
      </c>
      <c r="Q3542" s="96" t="s">
        <v>1610</v>
      </c>
      <c r="R3542" s="96" t="s">
        <v>1631</v>
      </c>
      <c r="S3542" s="96" t="s">
        <v>9827</v>
      </c>
      <c r="T3542" s="96" t="s">
        <v>1568</v>
      </c>
    </row>
    <row r="3543" ht="14.25" customHeight="1">
      <c r="A3543" s="96" t="s">
        <v>9828</v>
      </c>
      <c r="D3543" s="96" t="s">
        <v>1355</v>
      </c>
      <c r="J3543" s="96" t="s">
        <v>1351</v>
      </c>
      <c r="L3543" s="96" t="s">
        <v>41</v>
      </c>
      <c r="M3543" s="96" t="s">
        <v>1147</v>
      </c>
      <c r="O3543" s="96" t="s">
        <v>1703</v>
      </c>
      <c r="P3543" s="96" t="s">
        <v>1564</v>
      </c>
      <c r="Q3543" s="96" t="s">
        <v>1800</v>
      </c>
      <c r="R3543" s="96" t="s">
        <v>1605</v>
      </c>
    </row>
    <row r="3544" ht="14.25" customHeight="1">
      <c r="A3544" s="96" t="s">
        <v>9829</v>
      </c>
      <c r="D3544" s="96" t="s">
        <v>1350</v>
      </c>
      <c r="E3544" s="96" t="s">
        <v>1561</v>
      </c>
      <c r="F3544" s="96">
        <v>2030.0</v>
      </c>
      <c r="J3544" s="96" t="s">
        <v>1147</v>
      </c>
      <c r="L3544" s="96" t="s">
        <v>1562</v>
      </c>
      <c r="M3544" s="96" t="s">
        <v>1147</v>
      </c>
      <c r="O3544" s="96" t="s">
        <v>1584</v>
      </c>
      <c r="P3544" s="96" t="s">
        <v>1564</v>
      </c>
      <c r="Q3544" s="96" t="s">
        <v>1580</v>
      </c>
      <c r="R3544" s="96" t="s">
        <v>1666</v>
      </c>
      <c r="S3544" s="96" t="s">
        <v>9830</v>
      </c>
      <c r="T3544" s="96" t="s">
        <v>1568</v>
      </c>
    </row>
    <row r="3545" ht="14.25" customHeight="1">
      <c r="A3545" s="96" t="s">
        <v>9831</v>
      </c>
      <c r="D3545" s="96" t="s">
        <v>1355</v>
      </c>
      <c r="J3545" s="96" t="s">
        <v>1147</v>
      </c>
      <c r="L3545" s="96" t="s">
        <v>41</v>
      </c>
      <c r="M3545" s="96" t="s">
        <v>1147</v>
      </c>
      <c r="O3545" s="96" t="s">
        <v>1829</v>
      </c>
      <c r="P3545" s="96" t="s">
        <v>1564</v>
      </c>
      <c r="Q3545" s="96" t="s">
        <v>1800</v>
      </c>
      <c r="R3545" s="96" t="s">
        <v>1597</v>
      </c>
      <c r="T3545" s="96" t="s">
        <v>1616</v>
      </c>
    </row>
    <row r="3546" ht="14.25" customHeight="1">
      <c r="A3546" s="96" t="s">
        <v>9832</v>
      </c>
      <c r="D3546" s="96" t="s">
        <v>1355</v>
      </c>
      <c r="J3546" s="96" t="s">
        <v>1351</v>
      </c>
      <c r="L3546" s="96" t="s">
        <v>41</v>
      </c>
      <c r="M3546" s="96" t="s">
        <v>1147</v>
      </c>
      <c r="O3546" s="96" t="s">
        <v>1845</v>
      </c>
      <c r="P3546" s="96" t="s">
        <v>1564</v>
      </c>
      <c r="Q3546" s="96" t="s">
        <v>1754</v>
      </c>
      <c r="R3546" s="96" t="s">
        <v>1631</v>
      </c>
    </row>
    <row r="3547" ht="14.25" customHeight="1">
      <c r="A3547" s="96" t="s">
        <v>9833</v>
      </c>
      <c r="D3547" s="96" t="s">
        <v>1350</v>
      </c>
      <c r="E3547" s="96" t="s">
        <v>1561</v>
      </c>
      <c r="F3547" s="96">
        <v>2030.0</v>
      </c>
      <c r="J3547" s="96" t="s">
        <v>1147</v>
      </c>
      <c r="L3547" s="96" t="s">
        <v>1562</v>
      </c>
      <c r="M3547" s="96" t="s">
        <v>1147</v>
      </c>
      <c r="O3547" s="96" t="s">
        <v>1717</v>
      </c>
      <c r="P3547" s="96" t="s">
        <v>1609</v>
      </c>
      <c r="Q3547" s="96" t="s">
        <v>1756</v>
      </c>
      <c r="R3547" s="96" t="s">
        <v>1566</v>
      </c>
      <c r="S3547" s="96" t="s">
        <v>9834</v>
      </c>
      <c r="T3547" s="96" t="s">
        <v>1568</v>
      </c>
    </row>
    <row r="3548" ht="14.25" customHeight="1">
      <c r="A3548" s="96" t="s">
        <v>9835</v>
      </c>
      <c r="B3548" s="96" t="s">
        <v>9836</v>
      </c>
      <c r="C3548" s="96" t="s">
        <v>9837</v>
      </c>
      <c r="D3548" s="96" t="s">
        <v>1350</v>
      </c>
      <c r="E3548" s="96" t="s">
        <v>1561</v>
      </c>
      <c r="F3548" s="96">
        <v>2030.0</v>
      </c>
      <c r="J3548" s="96" t="s">
        <v>1147</v>
      </c>
      <c r="L3548" s="96" t="s">
        <v>1629</v>
      </c>
      <c r="M3548" s="96" t="s">
        <v>1147</v>
      </c>
      <c r="O3548" s="96" t="s">
        <v>1741</v>
      </c>
      <c r="P3548" s="96" t="s">
        <v>1564</v>
      </c>
      <c r="Q3548" s="96" t="s">
        <v>1630</v>
      </c>
      <c r="R3548" s="96" t="s">
        <v>1566</v>
      </c>
      <c r="S3548" s="96" t="s">
        <v>9838</v>
      </c>
      <c r="T3548" s="96" t="s">
        <v>1568</v>
      </c>
      <c r="U3548" s="96" t="s">
        <v>2522</v>
      </c>
    </row>
    <row r="3549" ht="14.25" customHeight="1">
      <c r="A3549" s="96" t="s">
        <v>9839</v>
      </c>
      <c r="B3549" s="96" t="s">
        <v>9840</v>
      </c>
      <c r="C3549" s="96" t="s">
        <v>9841</v>
      </c>
      <c r="D3549" s="96" t="s">
        <v>1350</v>
      </c>
      <c r="E3549" s="96" t="s">
        <v>1561</v>
      </c>
      <c r="F3549" s="96" t="s">
        <v>2176</v>
      </c>
      <c r="J3549" s="96" t="s">
        <v>1147</v>
      </c>
      <c r="L3549" s="96" t="s">
        <v>41</v>
      </c>
      <c r="M3549" s="96" t="s">
        <v>1147</v>
      </c>
      <c r="N3549" s="96" t="s">
        <v>1673</v>
      </c>
      <c r="O3549" s="96" t="s">
        <v>1845</v>
      </c>
      <c r="P3549" s="96" t="s">
        <v>1564</v>
      </c>
      <c r="Q3549" s="96" t="s">
        <v>1573</v>
      </c>
      <c r="R3549" s="96" t="s">
        <v>1581</v>
      </c>
      <c r="S3549" s="96" t="s">
        <v>9842</v>
      </c>
      <c r="T3549" s="96" t="s">
        <v>1568</v>
      </c>
    </row>
    <row r="3550" ht="14.25" customHeight="1">
      <c r="A3550" s="96" t="s">
        <v>9843</v>
      </c>
      <c r="D3550" s="96" t="s">
        <v>1350</v>
      </c>
      <c r="E3550" s="96" t="s">
        <v>1561</v>
      </c>
      <c r="F3550" s="96">
        <v>2030.0</v>
      </c>
      <c r="J3550" s="96" t="s">
        <v>1147</v>
      </c>
      <c r="L3550" s="96" t="s">
        <v>41</v>
      </c>
      <c r="M3550" s="96" t="s">
        <v>1147</v>
      </c>
      <c r="O3550" s="96" t="s">
        <v>1741</v>
      </c>
      <c r="P3550" s="96" t="s">
        <v>1564</v>
      </c>
      <c r="Q3550" s="96" t="s">
        <v>1610</v>
      </c>
      <c r="R3550" s="96" t="s">
        <v>1581</v>
      </c>
      <c r="S3550" s="96" t="s">
        <v>9844</v>
      </c>
      <c r="T3550" s="96" t="s">
        <v>1568</v>
      </c>
    </row>
    <row r="3551" ht="14.25" customHeight="1">
      <c r="A3551" s="96" t="s">
        <v>9845</v>
      </c>
      <c r="B3551" s="96" t="s">
        <v>9846</v>
      </c>
      <c r="C3551" s="96" t="s">
        <v>9847</v>
      </c>
      <c r="D3551" s="96" t="s">
        <v>1355</v>
      </c>
      <c r="J3551" s="96" t="s">
        <v>1351</v>
      </c>
      <c r="L3551" s="96" t="s">
        <v>1629</v>
      </c>
      <c r="M3551" s="96" t="s">
        <v>1351</v>
      </c>
      <c r="N3551" s="96" t="s">
        <v>1673</v>
      </c>
      <c r="O3551" s="96" t="s">
        <v>1584</v>
      </c>
      <c r="P3551" s="96" t="s">
        <v>1564</v>
      </c>
      <c r="Q3551" s="96" t="s">
        <v>1630</v>
      </c>
      <c r="R3551" s="96" t="s">
        <v>1673</v>
      </c>
    </row>
    <row r="3552" ht="14.25" customHeight="1">
      <c r="A3552" s="96" t="s">
        <v>9848</v>
      </c>
      <c r="D3552" s="96" t="s">
        <v>1350</v>
      </c>
      <c r="E3552" s="96" t="s">
        <v>1570</v>
      </c>
      <c r="F3552" s="96">
        <v>2030.0</v>
      </c>
      <c r="J3552" s="96" t="s">
        <v>1147</v>
      </c>
      <c r="L3552" s="96" t="s">
        <v>1562</v>
      </c>
      <c r="M3552" s="96" t="s">
        <v>1147</v>
      </c>
      <c r="O3552" s="96" t="s">
        <v>1614</v>
      </c>
      <c r="P3552" s="96" t="s">
        <v>1609</v>
      </c>
      <c r="Q3552" s="96" t="s">
        <v>1685</v>
      </c>
      <c r="R3552" s="96" t="s">
        <v>1926</v>
      </c>
      <c r="S3552" s="96" t="s">
        <v>9849</v>
      </c>
      <c r="T3552" s="96" t="s">
        <v>1576</v>
      </c>
    </row>
    <row r="3553" ht="14.25" customHeight="1">
      <c r="A3553" s="96" t="s">
        <v>9850</v>
      </c>
      <c r="D3553" s="96" t="s">
        <v>1355</v>
      </c>
      <c r="J3553" s="96" t="s">
        <v>1147</v>
      </c>
      <c r="L3553" s="96" t="s">
        <v>41</v>
      </c>
      <c r="M3553" s="96" t="s">
        <v>1147</v>
      </c>
      <c r="O3553" s="96" t="s">
        <v>1845</v>
      </c>
      <c r="P3553" s="96" t="s">
        <v>1564</v>
      </c>
      <c r="Q3553" s="96" t="s">
        <v>1585</v>
      </c>
      <c r="R3553" s="96" t="s">
        <v>1566</v>
      </c>
    </row>
    <row r="3554" ht="14.25" customHeight="1">
      <c r="A3554" s="96" t="s">
        <v>9851</v>
      </c>
      <c r="C3554" s="96" t="s">
        <v>9852</v>
      </c>
      <c r="D3554" s="96" t="s">
        <v>1372</v>
      </c>
      <c r="J3554" s="96" t="s">
        <v>1147</v>
      </c>
      <c r="L3554" s="96" t="s">
        <v>41</v>
      </c>
      <c r="M3554" s="96" t="s">
        <v>1147</v>
      </c>
      <c r="O3554" s="96" t="s">
        <v>1647</v>
      </c>
      <c r="P3554" s="96" t="s">
        <v>1564</v>
      </c>
      <c r="Q3554" s="96" t="s">
        <v>1636</v>
      </c>
      <c r="R3554" s="96" t="s">
        <v>2023</v>
      </c>
    </row>
    <row r="3555" ht="14.25" customHeight="1">
      <c r="A3555" s="96" t="s">
        <v>9853</v>
      </c>
      <c r="C3555" s="96" t="s">
        <v>9854</v>
      </c>
      <c r="D3555" s="96" t="s">
        <v>1350</v>
      </c>
      <c r="E3555" s="96" t="s">
        <v>1561</v>
      </c>
      <c r="F3555" s="96">
        <v>2030.0</v>
      </c>
      <c r="J3555" s="96" t="s">
        <v>1147</v>
      </c>
      <c r="L3555" s="96" t="s">
        <v>1562</v>
      </c>
      <c r="M3555" s="96" t="s">
        <v>1147</v>
      </c>
      <c r="O3555" s="96" t="s">
        <v>1584</v>
      </c>
      <c r="P3555" s="96" t="s">
        <v>1564</v>
      </c>
      <c r="Q3555" s="96" t="s">
        <v>1580</v>
      </c>
      <c r="R3555" s="96" t="s">
        <v>1757</v>
      </c>
      <c r="S3555" s="96" t="s">
        <v>9855</v>
      </c>
      <c r="T3555" s="96" t="s">
        <v>1568</v>
      </c>
    </row>
    <row r="3556" ht="14.25" customHeight="1">
      <c r="A3556" s="96" t="s">
        <v>9856</v>
      </c>
      <c r="B3556" s="96" t="s">
        <v>9857</v>
      </c>
      <c r="C3556" s="96" t="s">
        <v>9858</v>
      </c>
      <c r="D3556" s="96" t="s">
        <v>1350</v>
      </c>
      <c r="E3556" s="96" t="s">
        <v>1561</v>
      </c>
      <c r="F3556" s="96">
        <v>2030.0</v>
      </c>
      <c r="J3556" s="96" t="s">
        <v>1351</v>
      </c>
      <c r="L3556" s="96" t="s">
        <v>41</v>
      </c>
      <c r="M3556" s="96" t="s">
        <v>1351</v>
      </c>
      <c r="N3556" s="96" t="s">
        <v>2181</v>
      </c>
      <c r="O3556" s="96" t="s">
        <v>1764</v>
      </c>
      <c r="P3556" s="96" t="s">
        <v>1564</v>
      </c>
      <c r="Q3556" s="96" t="s">
        <v>1665</v>
      </c>
      <c r="R3556" s="96" t="s">
        <v>2384</v>
      </c>
      <c r="S3556" s="96" t="s">
        <v>9859</v>
      </c>
      <c r="T3556" s="96" t="s">
        <v>1568</v>
      </c>
    </row>
    <row r="3557" ht="14.25" customHeight="1">
      <c r="A3557" s="96" t="s">
        <v>9860</v>
      </c>
      <c r="D3557" s="96" t="s">
        <v>1350</v>
      </c>
      <c r="E3557" s="96" t="s">
        <v>1561</v>
      </c>
      <c r="F3557" s="96">
        <v>2030.0</v>
      </c>
      <c r="J3557" s="96" t="s">
        <v>1147</v>
      </c>
      <c r="L3557" s="96" t="s">
        <v>1562</v>
      </c>
      <c r="M3557" s="96" t="s">
        <v>1147</v>
      </c>
      <c r="O3557" s="96" t="s">
        <v>1584</v>
      </c>
      <c r="P3557" s="96" t="s">
        <v>1564</v>
      </c>
      <c r="Q3557" s="96" t="s">
        <v>2352</v>
      </c>
      <c r="R3557" s="96" t="s">
        <v>2023</v>
      </c>
      <c r="S3557" s="96" t="s">
        <v>9861</v>
      </c>
      <c r="T3557" s="96" t="s">
        <v>1568</v>
      </c>
    </row>
    <row r="3558" ht="14.25" customHeight="1">
      <c r="A3558" s="96" t="s">
        <v>9862</v>
      </c>
      <c r="C3558" s="96" t="s">
        <v>9863</v>
      </c>
      <c r="D3558" s="96" t="s">
        <v>1355</v>
      </c>
      <c r="J3558" s="96" t="s">
        <v>1147</v>
      </c>
      <c r="L3558" s="96" t="s">
        <v>41</v>
      </c>
      <c r="M3558" s="96" t="s">
        <v>1147</v>
      </c>
      <c r="O3558" s="96" t="s">
        <v>1614</v>
      </c>
      <c r="P3558" s="96" t="s">
        <v>1609</v>
      </c>
      <c r="Q3558" s="96" t="s">
        <v>1610</v>
      </c>
      <c r="R3558" s="96" t="s">
        <v>1581</v>
      </c>
    </row>
    <row r="3559" ht="14.25" customHeight="1">
      <c r="A3559" s="96" t="s">
        <v>9864</v>
      </c>
      <c r="D3559" s="96" t="s">
        <v>1372</v>
      </c>
      <c r="J3559" s="96" t="s">
        <v>1147</v>
      </c>
      <c r="L3559" s="96" t="s">
        <v>41</v>
      </c>
      <c r="M3559" s="96" t="s">
        <v>1351</v>
      </c>
      <c r="N3559" s="96" t="s">
        <v>1779</v>
      </c>
      <c r="O3559" s="96" t="s">
        <v>1937</v>
      </c>
      <c r="P3559" s="96" t="s">
        <v>1728</v>
      </c>
      <c r="Q3559" s="96" t="s">
        <v>1941</v>
      </c>
      <c r="R3559" s="96" t="s">
        <v>1779</v>
      </c>
    </row>
    <row r="3560" ht="14.25" customHeight="1">
      <c r="A3560" s="96" t="s">
        <v>9865</v>
      </c>
      <c r="D3560" s="96" t="s">
        <v>1350</v>
      </c>
      <c r="E3560" s="96" t="s">
        <v>1561</v>
      </c>
      <c r="F3560" s="96">
        <v>2030.0</v>
      </c>
      <c r="J3560" s="96" t="s">
        <v>1147</v>
      </c>
      <c r="L3560" s="96" t="s">
        <v>1562</v>
      </c>
      <c r="M3560" s="96" t="s">
        <v>1147</v>
      </c>
      <c r="O3560" s="96" t="s">
        <v>1812</v>
      </c>
      <c r="P3560" s="96" t="s">
        <v>1564</v>
      </c>
      <c r="Q3560" s="96" t="s">
        <v>1765</v>
      </c>
      <c r="R3560" s="96" t="s">
        <v>1637</v>
      </c>
      <c r="S3560" s="96" t="s">
        <v>9866</v>
      </c>
      <c r="T3560" s="96" t="s">
        <v>1568</v>
      </c>
    </row>
    <row r="3561" ht="14.25" customHeight="1">
      <c r="A3561" s="96" t="s">
        <v>9867</v>
      </c>
      <c r="B3561" s="96" t="s">
        <v>9868</v>
      </c>
      <c r="D3561" s="96" t="s">
        <v>1355</v>
      </c>
      <c r="J3561" s="96" t="s">
        <v>1351</v>
      </c>
      <c r="L3561" s="96" t="s">
        <v>41</v>
      </c>
      <c r="M3561" s="96" t="s">
        <v>1147</v>
      </c>
      <c r="O3561" s="96" t="s">
        <v>1717</v>
      </c>
      <c r="P3561" s="96" t="s">
        <v>1609</v>
      </c>
      <c r="Q3561" s="96" t="s">
        <v>1652</v>
      </c>
      <c r="R3561" s="96" t="s">
        <v>1586</v>
      </c>
    </row>
    <row r="3562" ht="14.25" customHeight="1">
      <c r="A3562" s="96" t="s">
        <v>9869</v>
      </c>
      <c r="D3562" s="96" t="s">
        <v>1350</v>
      </c>
      <c r="E3562" s="96" t="s">
        <v>1561</v>
      </c>
      <c r="F3562" s="96">
        <v>2030.0</v>
      </c>
      <c r="J3562" s="96" t="s">
        <v>1147</v>
      </c>
      <c r="L3562" s="96" t="s">
        <v>1562</v>
      </c>
      <c r="M3562" s="96" t="s">
        <v>1147</v>
      </c>
      <c r="O3562" s="96" t="s">
        <v>1717</v>
      </c>
      <c r="P3562" s="96" t="s">
        <v>1609</v>
      </c>
      <c r="Q3562" s="96" t="s">
        <v>1610</v>
      </c>
      <c r="R3562" s="96" t="s">
        <v>1644</v>
      </c>
      <c r="S3562" s="96" t="s">
        <v>9870</v>
      </c>
      <c r="T3562" s="96" t="s">
        <v>1568</v>
      </c>
    </row>
    <row r="3563" ht="14.25" customHeight="1">
      <c r="A3563" s="96" t="s">
        <v>9871</v>
      </c>
      <c r="D3563" s="96" t="s">
        <v>1355</v>
      </c>
      <c r="J3563" s="96" t="s">
        <v>1147</v>
      </c>
      <c r="L3563" s="96" t="s">
        <v>41</v>
      </c>
      <c r="M3563" s="96" t="s">
        <v>1147</v>
      </c>
      <c r="O3563" s="96" t="s">
        <v>1647</v>
      </c>
      <c r="P3563" s="96" t="s">
        <v>1564</v>
      </c>
      <c r="Q3563" s="96" t="s">
        <v>1800</v>
      </c>
      <c r="R3563" s="96" t="s">
        <v>1594</v>
      </c>
    </row>
    <row r="3564" ht="14.25" customHeight="1">
      <c r="A3564" s="96" t="s">
        <v>9872</v>
      </c>
      <c r="D3564" s="96" t="s">
        <v>1350</v>
      </c>
      <c r="E3564" s="96" t="s">
        <v>1561</v>
      </c>
      <c r="F3564" s="96">
        <v>2030.0</v>
      </c>
      <c r="J3564" s="96" t="s">
        <v>1147</v>
      </c>
      <c r="L3564" s="96" t="s">
        <v>1629</v>
      </c>
      <c r="M3564" s="96" t="s">
        <v>1147</v>
      </c>
      <c r="O3564" s="96" t="s">
        <v>1584</v>
      </c>
      <c r="P3564" s="96" t="s">
        <v>1564</v>
      </c>
      <c r="Q3564" s="96" t="s">
        <v>1630</v>
      </c>
      <c r="R3564" s="96" t="s">
        <v>1707</v>
      </c>
      <c r="S3564" s="96" t="s">
        <v>9873</v>
      </c>
      <c r="T3564" s="96" t="s">
        <v>1568</v>
      </c>
    </row>
    <row r="3565" ht="14.25" customHeight="1">
      <c r="A3565" s="96" t="s">
        <v>99</v>
      </c>
      <c r="D3565" s="96" t="s">
        <v>1350</v>
      </c>
      <c r="E3565" s="96" t="s">
        <v>1561</v>
      </c>
      <c r="F3565" s="96">
        <v>2030.0</v>
      </c>
      <c r="J3565" s="96" t="s">
        <v>1351</v>
      </c>
      <c r="L3565" s="96" t="s">
        <v>41</v>
      </c>
      <c r="M3565" s="96" t="s">
        <v>1351</v>
      </c>
      <c r="N3565" s="96" t="s">
        <v>2363</v>
      </c>
      <c r="O3565" s="96" t="s">
        <v>1647</v>
      </c>
      <c r="P3565" s="96" t="s">
        <v>1564</v>
      </c>
      <c r="Q3565" s="96" t="s">
        <v>1820</v>
      </c>
      <c r="R3565" s="96" t="s">
        <v>1986</v>
      </c>
      <c r="S3565" s="96" t="s">
        <v>1410</v>
      </c>
      <c r="T3565" s="96" t="s">
        <v>1568</v>
      </c>
    </row>
    <row r="3566" ht="14.25" customHeight="1">
      <c r="A3566" s="96" t="s">
        <v>9874</v>
      </c>
      <c r="D3566" s="96" t="s">
        <v>1350</v>
      </c>
      <c r="E3566" s="96" t="s">
        <v>1561</v>
      </c>
      <c r="F3566" s="96">
        <v>2030.0</v>
      </c>
      <c r="J3566" s="96" t="s">
        <v>1147</v>
      </c>
      <c r="L3566" s="96" t="s">
        <v>1562</v>
      </c>
      <c r="M3566" s="96" t="s">
        <v>1147</v>
      </c>
      <c r="O3566" s="96" t="s">
        <v>1717</v>
      </c>
      <c r="P3566" s="96" t="s">
        <v>1609</v>
      </c>
      <c r="Q3566" s="96" t="s">
        <v>1639</v>
      </c>
      <c r="R3566" s="96" t="s">
        <v>1712</v>
      </c>
      <c r="S3566" s="96" t="s">
        <v>9875</v>
      </c>
      <c r="T3566" s="96" t="s">
        <v>1568</v>
      </c>
    </row>
    <row r="3567" ht="14.25" customHeight="1">
      <c r="A3567" s="96" t="s">
        <v>9876</v>
      </c>
      <c r="D3567" s="96" t="s">
        <v>1350</v>
      </c>
      <c r="E3567" s="96" t="s">
        <v>1561</v>
      </c>
      <c r="F3567" s="96">
        <v>2030.0</v>
      </c>
      <c r="G3567" s="96" t="s">
        <v>1350</v>
      </c>
      <c r="H3567" s="96" t="s">
        <v>1561</v>
      </c>
      <c r="I3567" s="96">
        <v>2050.0</v>
      </c>
      <c r="J3567" s="96" t="s">
        <v>1351</v>
      </c>
      <c r="K3567" s="96">
        <v>2050.0</v>
      </c>
      <c r="L3567" s="96" t="s">
        <v>1562</v>
      </c>
      <c r="M3567" s="96" t="s">
        <v>1147</v>
      </c>
      <c r="O3567" s="96" t="s">
        <v>1584</v>
      </c>
      <c r="P3567" s="96" t="s">
        <v>1564</v>
      </c>
      <c r="Q3567" s="96" t="s">
        <v>1862</v>
      </c>
      <c r="R3567" s="96" t="s">
        <v>1648</v>
      </c>
      <c r="S3567" s="96" t="s">
        <v>9877</v>
      </c>
      <c r="T3567" s="96" t="s">
        <v>1568</v>
      </c>
    </row>
    <row r="3568" ht="14.25" customHeight="1">
      <c r="A3568" s="96" t="s">
        <v>9878</v>
      </c>
      <c r="B3568" s="96" t="s">
        <v>9879</v>
      </c>
      <c r="C3568" s="96" t="s">
        <v>9880</v>
      </c>
      <c r="D3568" s="96" t="s">
        <v>1350</v>
      </c>
      <c r="E3568" s="96" t="s">
        <v>1561</v>
      </c>
      <c r="F3568" s="96">
        <v>2030.0</v>
      </c>
      <c r="G3568" s="96" t="s">
        <v>1350</v>
      </c>
      <c r="H3568" s="96" t="s">
        <v>1561</v>
      </c>
      <c r="I3568" s="96">
        <v>2050.0</v>
      </c>
      <c r="J3568" s="96" t="s">
        <v>1351</v>
      </c>
      <c r="K3568" s="96">
        <v>2050.0</v>
      </c>
      <c r="L3568" s="96" t="s">
        <v>41</v>
      </c>
      <c r="M3568" s="96" t="s">
        <v>1351</v>
      </c>
      <c r="N3568" s="96" t="s">
        <v>1787</v>
      </c>
      <c r="O3568" s="96" t="s">
        <v>1703</v>
      </c>
      <c r="P3568" s="96" t="s">
        <v>1564</v>
      </c>
      <c r="Q3568" s="96" t="s">
        <v>1604</v>
      </c>
      <c r="R3568" s="96" t="s">
        <v>1648</v>
      </c>
      <c r="S3568" s="96" t="s">
        <v>9881</v>
      </c>
      <c r="T3568" s="96" t="s">
        <v>1568</v>
      </c>
    </row>
    <row r="3569" ht="14.25" customHeight="1">
      <c r="A3569" s="96" t="s">
        <v>9882</v>
      </c>
      <c r="D3569" s="96" t="s">
        <v>1355</v>
      </c>
      <c r="J3569" s="96" t="s">
        <v>1351</v>
      </c>
      <c r="L3569" s="96" t="s">
        <v>41</v>
      </c>
      <c r="M3569" s="96" t="s">
        <v>1147</v>
      </c>
      <c r="O3569" s="96" t="s">
        <v>1647</v>
      </c>
      <c r="P3569" s="96" t="s">
        <v>1564</v>
      </c>
      <c r="Q3569" s="96" t="s">
        <v>1610</v>
      </c>
      <c r="R3569" s="96" t="s">
        <v>1699</v>
      </c>
    </row>
    <row r="3570" ht="14.25" customHeight="1">
      <c r="A3570" s="96" t="s">
        <v>9883</v>
      </c>
      <c r="D3570" s="96" t="s">
        <v>1355</v>
      </c>
      <c r="J3570" s="96" t="s">
        <v>1351</v>
      </c>
      <c r="L3570" s="96" t="s">
        <v>41</v>
      </c>
      <c r="M3570" s="96" t="s">
        <v>1351</v>
      </c>
      <c r="N3570" s="96" t="s">
        <v>1656</v>
      </c>
      <c r="O3570" s="96" t="s">
        <v>1608</v>
      </c>
      <c r="P3570" s="96" t="s">
        <v>1609</v>
      </c>
      <c r="Q3570" s="96" t="s">
        <v>2015</v>
      </c>
      <c r="R3570" s="96" t="s">
        <v>1656</v>
      </c>
    </row>
    <row r="3571" ht="14.25" customHeight="1">
      <c r="A3571" s="96" t="s">
        <v>9884</v>
      </c>
      <c r="D3571" s="96" t="s">
        <v>1355</v>
      </c>
      <c r="J3571" s="96" t="s">
        <v>1351</v>
      </c>
      <c r="L3571" s="96" t="s">
        <v>41</v>
      </c>
      <c r="M3571" s="96" t="s">
        <v>1351</v>
      </c>
      <c r="N3571" s="96" t="s">
        <v>1656</v>
      </c>
      <c r="O3571" s="96" t="s">
        <v>1608</v>
      </c>
      <c r="P3571" s="96" t="s">
        <v>1609</v>
      </c>
      <c r="Q3571" s="96" t="s">
        <v>2015</v>
      </c>
      <c r="R3571" s="96" t="s">
        <v>1656</v>
      </c>
    </row>
    <row r="3572" ht="14.25" customHeight="1">
      <c r="A3572" s="96" t="s">
        <v>9885</v>
      </c>
      <c r="B3572" s="96" t="s">
        <v>9886</v>
      </c>
      <c r="C3572" s="96" t="s">
        <v>9887</v>
      </c>
      <c r="D3572" s="96" t="s">
        <v>1350</v>
      </c>
      <c r="E3572" s="96" t="s">
        <v>1561</v>
      </c>
      <c r="F3572" s="96">
        <v>2030.0</v>
      </c>
      <c r="G3572" s="96" t="s">
        <v>1350</v>
      </c>
      <c r="H3572" s="96" t="s">
        <v>1561</v>
      </c>
      <c r="I3572" s="96">
        <v>2050.0</v>
      </c>
      <c r="J3572" s="96" t="s">
        <v>1351</v>
      </c>
      <c r="K3572" s="96">
        <v>2050.0</v>
      </c>
      <c r="L3572" s="96" t="s">
        <v>41</v>
      </c>
      <c r="M3572" s="96" t="s">
        <v>1351</v>
      </c>
      <c r="N3572" s="96" t="s">
        <v>1863</v>
      </c>
      <c r="O3572" s="96" t="s">
        <v>1578</v>
      </c>
      <c r="P3572" s="96" t="s">
        <v>1579</v>
      </c>
      <c r="Q3572" s="96" t="s">
        <v>1754</v>
      </c>
      <c r="R3572" s="96" t="s">
        <v>1673</v>
      </c>
      <c r="S3572" s="96" t="s">
        <v>9888</v>
      </c>
      <c r="T3572" s="96" t="s">
        <v>1568</v>
      </c>
    </row>
    <row r="3573" ht="14.25" customHeight="1">
      <c r="A3573" s="96" t="s">
        <v>9889</v>
      </c>
      <c r="C3573" s="96" t="s">
        <v>9890</v>
      </c>
      <c r="D3573" s="96" t="s">
        <v>1350</v>
      </c>
      <c r="E3573" s="96" t="s">
        <v>1561</v>
      </c>
      <c r="F3573" s="96">
        <v>2033.0</v>
      </c>
      <c r="G3573" s="96" t="s">
        <v>1350</v>
      </c>
      <c r="H3573" s="96" t="s">
        <v>1561</v>
      </c>
      <c r="I3573" s="96">
        <v>2050.0</v>
      </c>
      <c r="J3573" s="96" t="s">
        <v>1351</v>
      </c>
      <c r="K3573" s="96">
        <v>2050.0</v>
      </c>
      <c r="L3573" s="96" t="s">
        <v>41</v>
      </c>
      <c r="M3573" s="96" t="s">
        <v>1147</v>
      </c>
      <c r="O3573" s="96" t="s">
        <v>1684</v>
      </c>
      <c r="P3573" s="96" t="s">
        <v>1564</v>
      </c>
      <c r="Q3573" s="96" t="s">
        <v>1590</v>
      </c>
      <c r="R3573" s="96" t="s">
        <v>1699</v>
      </c>
      <c r="S3573" s="96" t="s">
        <v>9891</v>
      </c>
      <c r="T3573" s="96" t="s">
        <v>1568</v>
      </c>
    </row>
    <row r="3574" ht="14.25" customHeight="1">
      <c r="A3574" s="96" t="s">
        <v>9892</v>
      </c>
      <c r="D3574" s="96" t="s">
        <v>1350</v>
      </c>
      <c r="E3574" s="96" t="s">
        <v>1561</v>
      </c>
      <c r="F3574" s="96">
        <v>2030.0</v>
      </c>
      <c r="G3574" s="96" t="s">
        <v>1350</v>
      </c>
      <c r="H3574" s="96" t="s">
        <v>1561</v>
      </c>
      <c r="I3574" s="96">
        <v>2050.0</v>
      </c>
      <c r="J3574" s="96" t="s">
        <v>1351</v>
      </c>
      <c r="K3574" s="96">
        <v>2050.0</v>
      </c>
      <c r="L3574" s="96" t="s">
        <v>1562</v>
      </c>
      <c r="M3574" s="96" t="s">
        <v>1147</v>
      </c>
      <c r="O3574" s="96" t="s">
        <v>1672</v>
      </c>
      <c r="P3574" s="96" t="s">
        <v>1564</v>
      </c>
      <c r="Q3574" s="96" t="s">
        <v>1756</v>
      </c>
      <c r="R3574" s="96" t="s">
        <v>1676</v>
      </c>
      <c r="S3574" s="96" t="s">
        <v>9893</v>
      </c>
      <c r="T3574" s="96" t="s">
        <v>1568</v>
      </c>
    </row>
    <row r="3575" ht="14.25" customHeight="1">
      <c r="A3575" s="96" t="s">
        <v>9894</v>
      </c>
      <c r="C3575" s="96" t="s">
        <v>9895</v>
      </c>
      <c r="D3575" s="96" t="s">
        <v>1350</v>
      </c>
      <c r="E3575" s="96" t="s">
        <v>1561</v>
      </c>
      <c r="F3575" s="96">
        <v>2030.0</v>
      </c>
      <c r="G3575" s="96" t="s">
        <v>1350</v>
      </c>
      <c r="H3575" s="96" t="s">
        <v>1561</v>
      </c>
      <c r="I3575" s="96">
        <v>2050.0</v>
      </c>
      <c r="J3575" s="96" t="s">
        <v>1351</v>
      </c>
      <c r="K3575" s="96">
        <v>2050.0</v>
      </c>
      <c r="L3575" s="96" t="s">
        <v>41</v>
      </c>
      <c r="M3575" s="96" t="s">
        <v>1351</v>
      </c>
      <c r="N3575" s="96" t="s">
        <v>1971</v>
      </c>
      <c r="O3575" s="96" t="s">
        <v>1829</v>
      </c>
      <c r="P3575" s="96" t="s">
        <v>1564</v>
      </c>
      <c r="Q3575" s="96" t="s">
        <v>1897</v>
      </c>
      <c r="R3575" s="96" t="s">
        <v>1699</v>
      </c>
      <c r="S3575" s="96" t="s">
        <v>9896</v>
      </c>
      <c r="T3575" s="96" t="s">
        <v>1568</v>
      </c>
    </row>
    <row r="3576" ht="14.25" customHeight="1">
      <c r="A3576" s="96" t="s">
        <v>9897</v>
      </c>
      <c r="D3576" s="96" t="s">
        <v>1355</v>
      </c>
      <c r="J3576" s="96" t="s">
        <v>1147</v>
      </c>
      <c r="L3576" s="96" t="s">
        <v>41</v>
      </c>
      <c r="M3576" s="96" t="s">
        <v>1147</v>
      </c>
      <c r="O3576" s="96" t="s">
        <v>1563</v>
      </c>
      <c r="P3576" s="96" t="s">
        <v>1564</v>
      </c>
      <c r="Q3576" s="96" t="s">
        <v>1820</v>
      </c>
      <c r="R3576" s="96" t="s">
        <v>1793</v>
      </c>
    </row>
    <row r="3577" ht="14.25" customHeight="1">
      <c r="A3577" s="96" t="s">
        <v>9898</v>
      </c>
      <c r="B3577" s="96" t="s">
        <v>9899</v>
      </c>
      <c r="C3577" s="96" t="s">
        <v>9900</v>
      </c>
      <c r="D3577" s="96" t="s">
        <v>1372</v>
      </c>
      <c r="J3577" s="96" t="s">
        <v>1351</v>
      </c>
      <c r="L3577" s="96" t="s">
        <v>41</v>
      </c>
      <c r="M3577" s="96" t="s">
        <v>1351</v>
      </c>
      <c r="N3577" s="96" t="s">
        <v>1574</v>
      </c>
      <c r="O3577" s="96" t="s">
        <v>1584</v>
      </c>
      <c r="P3577" s="96" t="s">
        <v>1564</v>
      </c>
      <c r="Q3577" s="96" t="s">
        <v>2047</v>
      </c>
      <c r="R3577" s="96" t="s">
        <v>1574</v>
      </c>
    </row>
    <row r="3578" ht="14.25" customHeight="1">
      <c r="A3578" s="96" t="s">
        <v>9901</v>
      </c>
      <c r="D3578" s="96" t="s">
        <v>1350</v>
      </c>
      <c r="E3578" s="96" t="s">
        <v>1561</v>
      </c>
      <c r="F3578" s="96">
        <v>2030.0</v>
      </c>
      <c r="J3578" s="96" t="s">
        <v>1147</v>
      </c>
      <c r="L3578" s="96" t="s">
        <v>1562</v>
      </c>
      <c r="M3578" s="96" t="s">
        <v>1147</v>
      </c>
      <c r="O3578" s="96" t="s">
        <v>1717</v>
      </c>
      <c r="P3578" s="96" t="s">
        <v>1609</v>
      </c>
      <c r="Q3578" s="96" t="s">
        <v>1636</v>
      </c>
      <c r="R3578" s="96" t="s">
        <v>1648</v>
      </c>
      <c r="S3578" s="96" t="s">
        <v>9902</v>
      </c>
      <c r="T3578" s="96" t="s">
        <v>1568</v>
      </c>
    </row>
    <row r="3579" ht="14.25" customHeight="1">
      <c r="A3579" s="96" t="s">
        <v>9903</v>
      </c>
      <c r="D3579" s="96" t="s">
        <v>1355</v>
      </c>
      <c r="J3579" s="96" t="s">
        <v>1351</v>
      </c>
      <c r="L3579" s="96" t="s">
        <v>41</v>
      </c>
      <c r="M3579" s="96" t="s">
        <v>1351</v>
      </c>
      <c r="N3579" s="96" t="s">
        <v>1574</v>
      </c>
      <c r="O3579" s="96" t="s">
        <v>2126</v>
      </c>
      <c r="P3579" s="96" t="s">
        <v>1728</v>
      </c>
      <c r="Q3579" s="96" t="s">
        <v>1756</v>
      </c>
      <c r="R3579" s="96" t="s">
        <v>1574</v>
      </c>
    </row>
    <row r="3580" ht="14.25" customHeight="1">
      <c r="A3580" s="96" t="s">
        <v>9904</v>
      </c>
      <c r="C3580" s="96" t="s">
        <v>9905</v>
      </c>
      <c r="D3580" s="96" t="s">
        <v>1355</v>
      </c>
      <c r="J3580" s="96" t="s">
        <v>1351</v>
      </c>
      <c r="L3580" s="96" t="s">
        <v>41</v>
      </c>
      <c r="M3580" s="96" t="s">
        <v>1147</v>
      </c>
      <c r="O3580" s="96" t="s">
        <v>1647</v>
      </c>
      <c r="P3580" s="96" t="s">
        <v>1564</v>
      </c>
      <c r="Q3580" s="96" t="s">
        <v>2352</v>
      </c>
      <c r="R3580" s="96" t="s">
        <v>1631</v>
      </c>
    </row>
    <row r="3581" ht="14.25" customHeight="1">
      <c r="A3581" s="96" t="s">
        <v>9906</v>
      </c>
      <c r="B3581" s="96" t="s">
        <v>9907</v>
      </c>
      <c r="C3581" s="96" t="s">
        <v>9908</v>
      </c>
      <c r="D3581" s="96" t="s">
        <v>1350</v>
      </c>
      <c r="E3581" s="96" t="s">
        <v>1561</v>
      </c>
      <c r="F3581" s="96">
        <v>2030.0</v>
      </c>
      <c r="J3581" s="96" t="s">
        <v>1147</v>
      </c>
      <c r="L3581" s="96" t="s">
        <v>41</v>
      </c>
      <c r="M3581" s="96" t="s">
        <v>1147</v>
      </c>
      <c r="O3581" s="96" t="s">
        <v>1703</v>
      </c>
      <c r="P3581" s="96" t="s">
        <v>1564</v>
      </c>
      <c r="Q3581" s="96" t="s">
        <v>1862</v>
      </c>
      <c r="R3581" s="96" t="s">
        <v>1676</v>
      </c>
      <c r="S3581" s="96" t="s">
        <v>9909</v>
      </c>
      <c r="T3581" s="96" t="s">
        <v>1568</v>
      </c>
    </row>
    <row r="3582" ht="14.25" customHeight="1">
      <c r="A3582" s="96" t="s">
        <v>9910</v>
      </c>
      <c r="B3582" s="96" t="s">
        <v>9911</v>
      </c>
      <c r="C3582" s="96" t="s">
        <v>9912</v>
      </c>
      <c r="D3582" s="96" t="s">
        <v>1355</v>
      </c>
      <c r="J3582" s="96" t="s">
        <v>1351</v>
      </c>
      <c r="L3582" s="96" t="s">
        <v>41</v>
      </c>
      <c r="M3582" s="96" t="s">
        <v>1147</v>
      </c>
      <c r="O3582" s="96" t="s">
        <v>1584</v>
      </c>
      <c r="P3582" s="96" t="s">
        <v>1564</v>
      </c>
      <c r="Q3582" s="96" t="s">
        <v>1639</v>
      </c>
      <c r="R3582" s="96" t="s">
        <v>1615</v>
      </c>
      <c r="T3582" s="96" t="s">
        <v>1616</v>
      </c>
    </row>
    <row r="3583" ht="14.25" customHeight="1">
      <c r="A3583" s="96" t="s">
        <v>9913</v>
      </c>
      <c r="D3583" s="96" t="s">
        <v>1350</v>
      </c>
      <c r="E3583" s="96" t="s">
        <v>1561</v>
      </c>
      <c r="F3583" s="96">
        <v>2030.0</v>
      </c>
      <c r="J3583" s="96" t="s">
        <v>1147</v>
      </c>
      <c r="L3583" s="96" t="s">
        <v>1562</v>
      </c>
      <c r="M3583" s="96" t="s">
        <v>1147</v>
      </c>
      <c r="O3583" s="96" t="s">
        <v>1717</v>
      </c>
      <c r="P3583" s="96" t="s">
        <v>1609</v>
      </c>
      <c r="Q3583" s="96" t="s">
        <v>1804</v>
      </c>
      <c r="R3583" s="96" t="s">
        <v>1805</v>
      </c>
      <c r="S3583" s="96" t="s">
        <v>9914</v>
      </c>
      <c r="T3583" s="96" t="s">
        <v>1568</v>
      </c>
    </row>
    <row r="3584" ht="14.25" customHeight="1">
      <c r="A3584" s="96" t="s">
        <v>9915</v>
      </c>
      <c r="D3584" s="96" t="s">
        <v>1355</v>
      </c>
      <c r="J3584" s="96" t="s">
        <v>1351</v>
      </c>
      <c r="L3584" s="96" t="s">
        <v>41</v>
      </c>
      <c r="M3584" s="96" t="s">
        <v>1147</v>
      </c>
      <c r="O3584" s="96" t="s">
        <v>1584</v>
      </c>
      <c r="P3584" s="96" t="s">
        <v>1564</v>
      </c>
      <c r="Q3584" s="96" t="s">
        <v>1565</v>
      </c>
      <c r="R3584" s="96" t="s">
        <v>1793</v>
      </c>
    </row>
    <row r="3585" ht="14.25" customHeight="1">
      <c r="A3585" s="96" t="s">
        <v>9916</v>
      </c>
      <c r="D3585" s="96" t="s">
        <v>1355</v>
      </c>
      <c r="J3585" s="96" t="s">
        <v>1351</v>
      </c>
      <c r="L3585" s="96" t="s">
        <v>41</v>
      </c>
      <c r="M3585" s="96" t="s">
        <v>1147</v>
      </c>
      <c r="O3585" s="96" t="s">
        <v>2054</v>
      </c>
      <c r="P3585" s="96" t="s">
        <v>1579</v>
      </c>
      <c r="Q3585" s="96" t="s">
        <v>2223</v>
      </c>
      <c r="R3585" s="96" t="s">
        <v>1605</v>
      </c>
    </row>
    <row r="3586" ht="14.25" customHeight="1">
      <c r="A3586" s="96" t="s">
        <v>9917</v>
      </c>
      <c r="D3586" s="96" t="s">
        <v>1350</v>
      </c>
      <c r="E3586" s="96" t="s">
        <v>1561</v>
      </c>
      <c r="F3586" s="96">
        <v>2030.0</v>
      </c>
      <c r="J3586" s="96" t="s">
        <v>1147</v>
      </c>
      <c r="L3586" s="96" t="s">
        <v>1562</v>
      </c>
      <c r="M3586" s="96" t="s">
        <v>1147</v>
      </c>
      <c r="O3586" s="96" t="s">
        <v>1614</v>
      </c>
      <c r="P3586" s="96" t="s">
        <v>1609</v>
      </c>
      <c r="Q3586" s="96" t="s">
        <v>1580</v>
      </c>
      <c r="R3586" s="96" t="s">
        <v>1637</v>
      </c>
      <c r="S3586" s="96" t="s">
        <v>9918</v>
      </c>
      <c r="T3586" s="96" t="s">
        <v>1568</v>
      </c>
    </row>
    <row r="3587" ht="14.25" customHeight="1">
      <c r="A3587" s="96" t="s">
        <v>9919</v>
      </c>
      <c r="D3587" s="96" t="s">
        <v>1350</v>
      </c>
      <c r="E3587" s="96" t="s">
        <v>1561</v>
      </c>
      <c r="F3587" s="96">
        <v>2030.0</v>
      </c>
      <c r="J3587" s="96" t="s">
        <v>1147</v>
      </c>
      <c r="L3587" s="96" t="s">
        <v>1562</v>
      </c>
      <c r="M3587" s="96" t="s">
        <v>1147</v>
      </c>
      <c r="O3587" s="96" t="s">
        <v>1578</v>
      </c>
      <c r="P3587" s="96" t="s">
        <v>1579</v>
      </c>
      <c r="Q3587" s="96" t="s">
        <v>2223</v>
      </c>
      <c r="R3587" s="96" t="s">
        <v>1623</v>
      </c>
      <c r="S3587" s="96" t="s">
        <v>9920</v>
      </c>
      <c r="T3587" s="96" t="s">
        <v>1568</v>
      </c>
    </row>
    <row r="3588" ht="14.25" customHeight="1">
      <c r="A3588" s="96" t="s">
        <v>9921</v>
      </c>
      <c r="B3588" s="96" t="s">
        <v>9922</v>
      </c>
      <c r="D3588" s="96" t="s">
        <v>1355</v>
      </c>
      <c r="J3588" s="96" t="s">
        <v>1351</v>
      </c>
      <c r="L3588" s="96" t="s">
        <v>41</v>
      </c>
      <c r="M3588" s="96" t="s">
        <v>1147</v>
      </c>
      <c r="O3588" s="96" t="s">
        <v>3253</v>
      </c>
      <c r="P3588" s="96" t="s">
        <v>1572</v>
      </c>
      <c r="Q3588" s="96" t="s">
        <v>4566</v>
      </c>
      <c r="R3588" s="96" t="s">
        <v>1586</v>
      </c>
    </row>
    <row r="3589" ht="14.25" customHeight="1">
      <c r="A3589" s="96" t="s">
        <v>9923</v>
      </c>
      <c r="D3589" s="96" t="s">
        <v>1350</v>
      </c>
      <c r="E3589" s="96" t="s">
        <v>1561</v>
      </c>
      <c r="F3589" s="96">
        <v>2030.0</v>
      </c>
      <c r="J3589" s="96" t="s">
        <v>1147</v>
      </c>
      <c r="L3589" s="96" t="s">
        <v>1562</v>
      </c>
      <c r="M3589" s="96" t="s">
        <v>1147</v>
      </c>
      <c r="O3589" s="96" t="s">
        <v>1584</v>
      </c>
      <c r="P3589" s="96" t="s">
        <v>1564</v>
      </c>
      <c r="Q3589" s="96" t="s">
        <v>1580</v>
      </c>
      <c r="R3589" s="96" t="s">
        <v>1594</v>
      </c>
      <c r="S3589" s="96" t="s">
        <v>9924</v>
      </c>
      <c r="T3589" s="96" t="s">
        <v>1568</v>
      </c>
    </row>
    <row r="3590" ht="14.25" customHeight="1">
      <c r="A3590" s="96" t="s">
        <v>9925</v>
      </c>
      <c r="B3590" s="96" t="s">
        <v>9926</v>
      </c>
      <c r="C3590" s="96" t="s">
        <v>9927</v>
      </c>
      <c r="D3590" s="96" t="s">
        <v>1350</v>
      </c>
      <c r="E3590" s="96" t="s">
        <v>1561</v>
      </c>
      <c r="F3590" s="96" t="s">
        <v>1628</v>
      </c>
      <c r="G3590" s="96" t="s">
        <v>1350</v>
      </c>
      <c r="H3590" s="96" t="s">
        <v>1561</v>
      </c>
      <c r="I3590" s="96" t="s">
        <v>1403</v>
      </c>
      <c r="J3590" s="96" t="s">
        <v>1351</v>
      </c>
      <c r="K3590" s="96" t="s">
        <v>1403</v>
      </c>
      <c r="L3590" s="96" t="s">
        <v>41</v>
      </c>
      <c r="M3590" s="96" t="s">
        <v>1351</v>
      </c>
      <c r="N3590" s="96" t="s">
        <v>1619</v>
      </c>
      <c r="O3590" s="96" t="s">
        <v>1584</v>
      </c>
      <c r="P3590" s="96" t="s">
        <v>1564</v>
      </c>
      <c r="Q3590" s="96" t="s">
        <v>2531</v>
      </c>
      <c r="R3590" s="96" t="s">
        <v>1648</v>
      </c>
      <c r="S3590" s="96" t="s">
        <v>9928</v>
      </c>
      <c r="T3590" s="96" t="s">
        <v>1568</v>
      </c>
    </row>
    <row r="3591" ht="14.25" customHeight="1">
      <c r="A3591" s="96" t="s">
        <v>9929</v>
      </c>
      <c r="D3591" s="96" t="s">
        <v>1350</v>
      </c>
      <c r="E3591" s="96" t="s">
        <v>1561</v>
      </c>
      <c r="F3591" s="96">
        <v>2030.0</v>
      </c>
      <c r="J3591" s="96" t="s">
        <v>1147</v>
      </c>
      <c r="L3591" s="96" t="s">
        <v>1562</v>
      </c>
      <c r="M3591" s="96" t="s">
        <v>1147</v>
      </c>
      <c r="O3591" s="96" t="s">
        <v>1614</v>
      </c>
      <c r="P3591" s="96" t="s">
        <v>1609</v>
      </c>
      <c r="Q3591" s="96" t="s">
        <v>1610</v>
      </c>
      <c r="R3591" s="96" t="s">
        <v>1615</v>
      </c>
      <c r="S3591" s="96" t="s">
        <v>9930</v>
      </c>
      <c r="T3591" s="96" t="s">
        <v>1568</v>
      </c>
    </row>
    <row r="3592" ht="14.25" customHeight="1">
      <c r="A3592" s="96" t="s">
        <v>9931</v>
      </c>
      <c r="C3592" s="96" t="s">
        <v>9932</v>
      </c>
      <c r="D3592" s="96" t="s">
        <v>1350</v>
      </c>
      <c r="E3592" s="96" t="s">
        <v>1561</v>
      </c>
      <c r="F3592" s="96" t="s">
        <v>1628</v>
      </c>
      <c r="G3592" s="96" t="s">
        <v>1350</v>
      </c>
      <c r="H3592" s="96" t="s">
        <v>1561</v>
      </c>
      <c r="I3592" s="96" t="s">
        <v>1689</v>
      </c>
      <c r="J3592" s="96" t="s">
        <v>1351</v>
      </c>
      <c r="K3592" s="96" t="s">
        <v>1689</v>
      </c>
      <c r="L3592" s="96" t="s">
        <v>41</v>
      </c>
      <c r="M3592" s="96" t="s">
        <v>1351</v>
      </c>
      <c r="N3592" s="96" t="s">
        <v>1971</v>
      </c>
      <c r="O3592" s="96" t="s">
        <v>1563</v>
      </c>
      <c r="P3592" s="96" t="s">
        <v>1564</v>
      </c>
      <c r="Q3592" s="96" t="s">
        <v>1580</v>
      </c>
      <c r="R3592" s="96" t="s">
        <v>1648</v>
      </c>
      <c r="S3592" s="96" t="s">
        <v>9933</v>
      </c>
      <c r="T3592" s="96" t="s">
        <v>1568</v>
      </c>
    </row>
    <row r="3593" ht="14.25" customHeight="1">
      <c r="A3593" s="96" t="s">
        <v>9934</v>
      </c>
      <c r="D3593" s="96" t="s">
        <v>1350</v>
      </c>
      <c r="E3593" s="96" t="s">
        <v>1561</v>
      </c>
      <c r="F3593" s="96">
        <v>2030.0</v>
      </c>
      <c r="J3593" s="96" t="s">
        <v>1147</v>
      </c>
      <c r="L3593" s="96" t="s">
        <v>1562</v>
      </c>
      <c r="M3593" s="96" t="s">
        <v>1147</v>
      </c>
      <c r="O3593" s="96" t="s">
        <v>3088</v>
      </c>
      <c r="P3593" s="96" t="s">
        <v>1609</v>
      </c>
      <c r="Q3593" s="96" t="s">
        <v>2114</v>
      </c>
      <c r="R3593" s="96" t="s">
        <v>1637</v>
      </c>
      <c r="S3593" s="96" t="s">
        <v>9935</v>
      </c>
      <c r="T3593" s="96" t="s">
        <v>1568</v>
      </c>
    </row>
    <row r="3594" ht="14.25" customHeight="1">
      <c r="A3594" s="96" t="s">
        <v>9936</v>
      </c>
      <c r="C3594" s="96" t="s">
        <v>9937</v>
      </c>
      <c r="D3594" s="96" t="s">
        <v>1355</v>
      </c>
      <c r="J3594" s="96" t="s">
        <v>1147</v>
      </c>
      <c r="L3594" s="96" t="s">
        <v>41</v>
      </c>
      <c r="M3594" s="96" t="s">
        <v>1147</v>
      </c>
      <c r="O3594" s="96" t="s">
        <v>1829</v>
      </c>
      <c r="P3594" s="96" t="s">
        <v>1564</v>
      </c>
      <c r="Q3594" s="96" t="s">
        <v>1590</v>
      </c>
    </row>
    <row r="3595" ht="14.25" customHeight="1">
      <c r="A3595" s="96" t="s">
        <v>9938</v>
      </c>
      <c r="D3595" s="96" t="s">
        <v>1350</v>
      </c>
      <c r="E3595" s="96" t="s">
        <v>1561</v>
      </c>
      <c r="F3595" s="96">
        <v>2030.0</v>
      </c>
      <c r="J3595" s="96" t="s">
        <v>1147</v>
      </c>
      <c r="L3595" s="96" t="s">
        <v>1562</v>
      </c>
      <c r="M3595" s="96" t="s">
        <v>1147</v>
      </c>
      <c r="O3595" s="96" t="s">
        <v>1845</v>
      </c>
      <c r="P3595" s="96" t="s">
        <v>1564</v>
      </c>
      <c r="Q3595" s="96" t="s">
        <v>1862</v>
      </c>
      <c r="R3595" s="96" t="s">
        <v>1699</v>
      </c>
      <c r="S3595" s="96" t="s">
        <v>9939</v>
      </c>
      <c r="T3595" s="96" t="s">
        <v>1568</v>
      </c>
    </row>
    <row r="3596" ht="14.25" customHeight="1">
      <c r="A3596" s="96" t="s">
        <v>9940</v>
      </c>
      <c r="D3596" s="96" t="s">
        <v>1355</v>
      </c>
      <c r="J3596" s="96" t="s">
        <v>1147</v>
      </c>
      <c r="L3596" s="96" t="s">
        <v>41</v>
      </c>
      <c r="M3596" s="96" t="s">
        <v>1147</v>
      </c>
      <c r="O3596" s="96" t="s">
        <v>3088</v>
      </c>
      <c r="P3596" s="96" t="s">
        <v>1609</v>
      </c>
      <c r="Q3596" s="96" t="s">
        <v>1675</v>
      </c>
      <c r="R3596" s="96" t="s">
        <v>1644</v>
      </c>
    </row>
    <row r="3597" ht="14.25" customHeight="1">
      <c r="A3597" s="96" t="s">
        <v>9941</v>
      </c>
      <c r="D3597" s="96" t="s">
        <v>1355</v>
      </c>
      <c r="J3597" s="96" t="s">
        <v>1351</v>
      </c>
      <c r="L3597" s="96" t="s">
        <v>41</v>
      </c>
      <c r="M3597" s="96" t="s">
        <v>1351</v>
      </c>
      <c r="N3597" s="96" t="s">
        <v>1805</v>
      </c>
      <c r="O3597" s="96" t="s">
        <v>1614</v>
      </c>
      <c r="P3597" s="96" t="s">
        <v>1609</v>
      </c>
      <c r="Q3597" s="96" t="s">
        <v>1580</v>
      </c>
      <c r="R3597" s="96" t="s">
        <v>1805</v>
      </c>
    </row>
    <row r="3598" ht="14.25" customHeight="1">
      <c r="A3598" s="96" t="s">
        <v>9942</v>
      </c>
      <c r="D3598" s="96" t="s">
        <v>1350</v>
      </c>
      <c r="E3598" s="96" t="s">
        <v>1561</v>
      </c>
      <c r="F3598" s="96">
        <v>2030.0</v>
      </c>
      <c r="G3598" s="96" t="s">
        <v>1350</v>
      </c>
      <c r="H3598" s="96" t="s">
        <v>1561</v>
      </c>
      <c r="I3598" s="96">
        <v>2050.0</v>
      </c>
      <c r="J3598" s="96" t="s">
        <v>1351</v>
      </c>
      <c r="K3598" s="96">
        <v>2050.0</v>
      </c>
      <c r="L3598" s="96" t="s">
        <v>1562</v>
      </c>
      <c r="M3598" s="96" t="s">
        <v>1147</v>
      </c>
      <c r="O3598" s="96" t="s">
        <v>1703</v>
      </c>
      <c r="P3598" s="96" t="s">
        <v>1564</v>
      </c>
      <c r="Q3598" s="96" t="s">
        <v>1573</v>
      </c>
      <c r="R3598" s="96" t="s">
        <v>1566</v>
      </c>
      <c r="S3598" s="96" t="s">
        <v>9943</v>
      </c>
      <c r="T3598" s="96" t="s">
        <v>1568</v>
      </c>
    </row>
    <row r="3599" ht="14.25" customHeight="1">
      <c r="A3599" s="96" t="s">
        <v>9944</v>
      </c>
      <c r="D3599" s="96" t="s">
        <v>1350</v>
      </c>
      <c r="E3599" s="96" t="s">
        <v>1561</v>
      </c>
      <c r="F3599" s="96">
        <v>2030.0</v>
      </c>
      <c r="J3599" s="96" t="s">
        <v>1147</v>
      </c>
      <c r="L3599" s="96" t="s">
        <v>1562</v>
      </c>
      <c r="M3599" s="96" t="s">
        <v>1147</v>
      </c>
      <c r="O3599" s="96" t="s">
        <v>1578</v>
      </c>
      <c r="P3599" s="96" t="s">
        <v>1579</v>
      </c>
      <c r="Q3599" s="96" t="s">
        <v>1580</v>
      </c>
      <c r="R3599" s="96" t="s">
        <v>1637</v>
      </c>
      <c r="S3599" s="96" t="s">
        <v>9945</v>
      </c>
    </row>
    <row r="3600" ht="14.25" customHeight="1">
      <c r="A3600" s="96" t="s">
        <v>9946</v>
      </c>
      <c r="D3600" s="96" t="s">
        <v>1355</v>
      </c>
      <c r="J3600" s="96" t="s">
        <v>1147</v>
      </c>
      <c r="L3600" s="96" t="s">
        <v>41</v>
      </c>
      <c r="M3600" s="96" t="s">
        <v>1147</v>
      </c>
      <c r="O3600" s="96" t="s">
        <v>3253</v>
      </c>
      <c r="P3600" s="96" t="s">
        <v>1572</v>
      </c>
      <c r="Q3600" s="96" t="s">
        <v>1590</v>
      </c>
      <c r="R3600" s="96" t="s">
        <v>1586</v>
      </c>
    </row>
    <row r="3601" ht="14.25" customHeight="1">
      <c r="A3601" s="96" t="s">
        <v>9947</v>
      </c>
      <c r="D3601" s="96" t="s">
        <v>1350</v>
      </c>
      <c r="E3601" s="96" t="s">
        <v>1561</v>
      </c>
      <c r="F3601" s="96">
        <v>2030.0</v>
      </c>
      <c r="J3601" s="96" t="s">
        <v>1147</v>
      </c>
      <c r="L3601" s="96" t="s">
        <v>1562</v>
      </c>
      <c r="M3601" s="96" t="s">
        <v>1147</v>
      </c>
      <c r="O3601" s="96" t="s">
        <v>1717</v>
      </c>
      <c r="P3601" s="96" t="s">
        <v>1609</v>
      </c>
      <c r="Q3601" s="96" t="s">
        <v>1756</v>
      </c>
      <c r="R3601" s="96" t="s">
        <v>1623</v>
      </c>
      <c r="S3601" s="96" t="s">
        <v>9948</v>
      </c>
    </row>
    <row r="3602" ht="14.25" customHeight="1">
      <c r="A3602" s="96" t="s">
        <v>9949</v>
      </c>
      <c r="D3602" s="96" t="s">
        <v>1350</v>
      </c>
      <c r="E3602" s="96" t="s">
        <v>1561</v>
      </c>
      <c r="F3602" s="96">
        <v>2030.0</v>
      </c>
      <c r="J3602" s="96" t="s">
        <v>1147</v>
      </c>
      <c r="L3602" s="96" t="s">
        <v>1562</v>
      </c>
      <c r="M3602" s="96" t="s">
        <v>1147</v>
      </c>
      <c r="O3602" s="96" t="s">
        <v>1717</v>
      </c>
      <c r="P3602" s="96" t="s">
        <v>1609</v>
      </c>
      <c r="Q3602" s="96" t="s">
        <v>1735</v>
      </c>
      <c r="R3602" s="96" t="s">
        <v>1586</v>
      </c>
      <c r="S3602" s="96" t="s">
        <v>9950</v>
      </c>
      <c r="T3602" s="96" t="s">
        <v>1568</v>
      </c>
    </row>
    <row r="3603" ht="14.25" customHeight="1">
      <c r="A3603" s="96" t="s">
        <v>9951</v>
      </c>
      <c r="D3603" s="96" t="s">
        <v>1355</v>
      </c>
      <c r="J3603" s="96" t="s">
        <v>1147</v>
      </c>
      <c r="L3603" s="96" t="s">
        <v>41</v>
      </c>
      <c r="M3603" s="96" t="s">
        <v>1147</v>
      </c>
      <c r="O3603" s="96" t="s">
        <v>1684</v>
      </c>
      <c r="P3603" s="96" t="s">
        <v>1564</v>
      </c>
      <c r="Q3603" s="96" t="s">
        <v>1679</v>
      </c>
      <c r="R3603" s="96" t="s">
        <v>1656</v>
      </c>
    </row>
    <row r="3604" ht="14.25" customHeight="1">
      <c r="A3604" s="96" t="s">
        <v>9952</v>
      </c>
      <c r="D3604" s="96" t="s">
        <v>1350</v>
      </c>
      <c r="E3604" s="96" t="s">
        <v>1561</v>
      </c>
      <c r="F3604" s="96">
        <v>2030.0</v>
      </c>
      <c r="J3604" s="96" t="s">
        <v>1147</v>
      </c>
      <c r="L3604" s="96" t="s">
        <v>1562</v>
      </c>
      <c r="M3604" s="96" t="s">
        <v>1147</v>
      </c>
      <c r="O3604" s="96" t="s">
        <v>1901</v>
      </c>
      <c r="P3604" s="96" t="s">
        <v>1564</v>
      </c>
      <c r="Q3604" s="96" t="s">
        <v>1820</v>
      </c>
      <c r="R3604" s="96" t="s">
        <v>1676</v>
      </c>
      <c r="S3604" s="96" t="s">
        <v>9953</v>
      </c>
      <c r="T3604" s="96" t="s">
        <v>1568</v>
      </c>
    </row>
    <row r="3605" ht="14.25" customHeight="1">
      <c r="A3605" s="96" t="s">
        <v>9954</v>
      </c>
      <c r="C3605" s="96" t="s">
        <v>9955</v>
      </c>
      <c r="D3605" s="96" t="s">
        <v>1355</v>
      </c>
      <c r="J3605" s="96" t="s">
        <v>1147</v>
      </c>
      <c r="L3605" s="96" t="s">
        <v>41</v>
      </c>
      <c r="M3605" s="96" t="s">
        <v>1147</v>
      </c>
      <c r="O3605" s="96" t="s">
        <v>1620</v>
      </c>
      <c r="P3605" s="96" t="s">
        <v>1564</v>
      </c>
      <c r="Q3605" s="96" t="s">
        <v>1735</v>
      </c>
      <c r="R3605" s="96" t="s">
        <v>1581</v>
      </c>
    </row>
    <row r="3606" ht="14.25" customHeight="1">
      <c r="A3606" s="96" t="s">
        <v>9956</v>
      </c>
      <c r="D3606" s="96" t="s">
        <v>1355</v>
      </c>
      <c r="J3606" s="96" t="s">
        <v>1147</v>
      </c>
      <c r="L3606" s="96" t="s">
        <v>41</v>
      </c>
      <c r="M3606" s="96" t="s">
        <v>1147</v>
      </c>
      <c r="O3606" s="96" t="s">
        <v>1614</v>
      </c>
      <c r="P3606" s="96" t="s">
        <v>1609</v>
      </c>
      <c r="Q3606" s="96" t="s">
        <v>2005</v>
      </c>
      <c r="R3606" s="96" t="s">
        <v>1586</v>
      </c>
    </row>
    <row r="3607" ht="14.25" customHeight="1">
      <c r="A3607" s="96" t="s">
        <v>9957</v>
      </c>
      <c r="B3607" s="96" t="s">
        <v>9958</v>
      </c>
      <c r="C3607" s="96" t="s">
        <v>9959</v>
      </c>
      <c r="D3607" s="96" t="s">
        <v>1355</v>
      </c>
      <c r="J3607" s="96" t="s">
        <v>1351</v>
      </c>
      <c r="L3607" s="96" t="s">
        <v>41</v>
      </c>
      <c r="M3607" s="96" t="s">
        <v>1351</v>
      </c>
      <c r="N3607" s="96" t="s">
        <v>1623</v>
      </c>
      <c r="O3607" s="96" t="s">
        <v>1614</v>
      </c>
      <c r="P3607" s="96" t="s">
        <v>1609</v>
      </c>
      <c r="Q3607" s="96" t="s">
        <v>1897</v>
      </c>
      <c r="R3607" s="96" t="s">
        <v>1623</v>
      </c>
    </row>
    <row r="3608" ht="14.25" customHeight="1">
      <c r="A3608" s="96" t="s">
        <v>9960</v>
      </c>
      <c r="B3608" s="96" t="s">
        <v>9961</v>
      </c>
      <c r="D3608" s="96" t="s">
        <v>1355</v>
      </c>
      <c r="J3608" s="96" t="s">
        <v>1147</v>
      </c>
      <c r="L3608" s="96" t="s">
        <v>41</v>
      </c>
      <c r="M3608" s="96" t="s">
        <v>1147</v>
      </c>
      <c r="O3608" s="96" t="s">
        <v>1614</v>
      </c>
      <c r="P3608" s="96" t="s">
        <v>1609</v>
      </c>
      <c r="Q3608" s="96" t="s">
        <v>1636</v>
      </c>
      <c r="R3608" s="96" t="s">
        <v>1637</v>
      </c>
    </row>
    <row r="3609" ht="14.25" customHeight="1">
      <c r="A3609" s="96" t="s">
        <v>9962</v>
      </c>
      <c r="B3609" s="96" t="s">
        <v>9963</v>
      </c>
      <c r="C3609" s="96" t="s">
        <v>9964</v>
      </c>
      <c r="D3609" s="96" t="s">
        <v>1350</v>
      </c>
      <c r="E3609" s="96" t="s">
        <v>1561</v>
      </c>
      <c r="F3609" s="96">
        <v>2030.0</v>
      </c>
      <c r="J3609" s="96" t="s">
        <v>1351</v>
      </c>
      <c r="L3609" s="96" t="s">
        <v>41</v>
      </c>
      <c r="M3609" s="96" t="s">
        <v>1351</v>
      </c>
      <c r="N3609" s="96" t="s">
        <v>2030</v>
      </c>
      <c r="O3609" s="96" t="s">
        <v>1829</v>
      </c>
      <c r="P3609" s="96" t="s">
        <v>1564</v>
      </c>
      <c r="Q3609" s="96" t="s">
        <v>1820</v>
      </c>
      <c r="R3609" s="96" t="s">
        <v>1924</v>
      </c>
      <c r="S3609" s="96" t="s">
        <v>9965</v>
      </c>
      <c r="T3609" s="96" t="s">
        <v>1568</v>
      </c>
    </row>
    <row r="3610" ht="14.25" customHeight="1">
      <c r="A3610" s="96" t="s">
        <v>9966</v>
      </c>
      <c r="B3610" s="96" t="s">
        <v>9967</v>
      </c>
      <c r="C3610" s="96" t="s">
        <v>9968</v>
      </c>
      <c r="D3610" s="96" t="s">
        <v>1350</v>
      </c>
      <c r="E3610" s="96" t="s">
        <v>1570</v>
      </c>
      <c r="F3610" s="96" t="s">
        <v>1628</v>
      </c>
      <c r="J3610" s="96" t="s">
        <v>1147</v>
      </c>
      <c r="L3610" s="96" t="s">
        <v>41</v>
      </c>
      <c r="M3610" s="96" t="s">
        <v>1147</v>
      </c>
      <c r="O3610" s="96" t="s">
        <v>1614</v>
      </c>
      <c r="P3610" s="96" t="s">
        <v>1609</v>
      </c>
      <c r="Q3610" s="96" t="s">
        <v>1675</v>
      </c>
      <c r="R3610" s="96" t="s">
        <v>1707</v>
      </c>
      <c r="S3610" s="96" t="s">
        <v>9969</v>
      </c>
      <c r="T3610" s="96" t="s">
        <v>1576</v>
      </c>
    </row>
    <row r="3611" ht="14.25" customHeight="1">
      <c r="A3611" s="96" t="s">
        <v>9970</v>
      </c>
      <c r="B3611" s="96" t="s">
        <v>9971</v>
      </c>
      <c r="D3611" s="96" t="s">
        <v>1355</v>
      </c>
      <c r="J3611" s="96" t="s">
        <v>1147</v>
      </c>
      <c r="L3611" s="96" t="s">
        <v>41</v>
      </c>
      <c r="M3611" s="96" t="s">
        <v>1147</v>
      </c>
      <c r="N3611" s="96" t="s">
        <v>1673</v>
      </c>
      <c r="O3611" s="96" t="s">
        <v>4713</v>
      </c>
      <c r="P3611" s="96" t="s">
        <v>1609</v>
      </c>
      <c r="Q3611" s="96" t="s">
        <v>1636</v>
      </c>
      <c r="R3611" s="96" t="s">
        <v>1673</v>
      </c>
    </row>
    <row r="3612" ht="14.25" customHeight="1">
      <c r="A3612" s="96" t="s">
        <v>9972</v>
      </c>
      <c r="B3612" s="96" t="s">
        <v>9973</v>
      </c>
      <c r="C3612" s="96" t="s">
        <v>9974</v>
      </c>
      <c r="D3612" s="96" t="s">
        <v>1350</v>
      </c>
      <c r="E3612" s="96" t="s">
        <v>1561</v>
      </c>
      <c r="F3612" s="96">
        <v>2030.0</v>
      </c>
      <c r="J3612" s="96" t="s">
        <v>1351</v>
      </c>
      <c r="L3612" s="96" t="s">
        <v>41</v>
      </c>
      <c r="M3612" s="96" t="s">
        <v>1351</v>
      </c>
      <c r="N3612" s="96" t="s">
        <v>1714</v>
      </c>
      <c r="O3612" s="96" t="s">
        <v>1829</v>
      </c>
      <c r="P3612" s="96" t="s">
        <v>1564</v>
      </c>
      <c r="Q3612" s="96" t="s">
        <v>1610</v>
      </c>
      <c r="R3612" s="96" t="s">
        <v>1787</v>
      </c>
      <c r="S3612" s="96" t="s">
        <v>9975</v>
      </c>
      <c r="T3612" s="96" t="s">
        <v>1568</v>
      </c>
    </row>
    <row r="3613" ht="14.25" customHeight="1">
      <c r="A3613" s="96" t="s">
        <v>9976</v>
      </c>
      <c r="C3613" s="96" t="s">
        <v>9977</v>
      </c>
      <c r="D3613" s="96" t="s">
        <v>1350</v>
      </c>
      <c r="E3613" s="96" t="s">
        <v>1561</v>
      </c>
      <c r="F3613" s="96">
        <v>2030.0</v>
      </c>
      <c r="J3613" s="96" t="s">
        <v>1147</v>
      </c>
      <c r="L3613" s="96" t="s">
        <v>1562</v>
      </c>
      <c r="M3613" s="96" t="s">
        <v>1147</v>
      </c>
      <c r="O3613" s="96" t="s">
        <v>1563</v>
      </c>
      <c r="P3613" s="96" t="s">
        <v>1564</v>
      </c>
      <c r="Q3613" s="96" t="s">
        <v>1585</v>
      </c>
      <c r="R3613" s="96" t="s">
        <v>1707</v>
      </c>
      <c r="S3613" s="96" t="s">
        <v>9978</v>
      </c>
      <c r="T3613" s="96" t="s">
        <v>1568</v>
      </c>
    </row>
    <row r="3614" ht="14.25" customHeight="1">
      <c r="A3614" s="96" t="s">
        <v>9979</v>
      </c>
      <c r="B3614" s="96" t="s">
        <v>9980</v>
      </c>
      <c r="C3614" s="96" t="s">
        <v>9981</v>
      </c>
      <c r="D3614" s="96" t="s">
        <v>1355</v>
      </c>
      <c r="J3614" s="96" t="s">
        <v>1351</v>
      </c>
      <c r="L3614" s="96" t="s">
        <v>41</v>
      </c>
      <c r="M3614" s="96" t="s">
        <v>1147</v>
      </c>
      <c r="O3614" s="96" t="s">
        <v>1614</v>
      </c>
      <c r="P3614" s="96" t="s">
        <v>1609</v>
      </c>
      <c r="Q3614" s="96" t="s">
        <v>1604</v>
      </c>
      <c r="R3614" s="96" t="s">
        <v>1712</v>
      </c>
    </row>
    <row r="3615" ht="14.25" customHeight="1">
      <c r="A3615" s="96" t="s">
        <v>9982</v>
      </c>
      <c r="D3615" s="96" t="s">
        <v>1350</v>
      </c>
      <c r="E3615" s="96" t="s">
        <v>1561</v>
      </c>
      <c r="F3615" s="96">
        <v>2030.0</v>
      </c>
      <c r="J3615" s="96" t="s">
        <v>1147</v>
      </c>
      <c r="L3615" s="96" t="s">
        <v>1562</v>
      </c>
      <c r="M3615" s="96" t="s">
        <v>1147</v>
      </c>
      <c r="O3615" s="96" t="s">
        <v>1717</v>
      </c>
      <c r="P3615" s="96" t="s">
        <v>1609</v>
      </c>
      <c r="Q3615" s="96" t="s">
        <v>1652</v>
      </c>
      <c r="R3615" s="96" t="s">
        <v>1623</v>
      </c>
      <c r="S3615" s="96" t="s">
        <v>9983</v>
      </c>
    </row>
    <row r="3616" ht="14.25" customHeight="1">
      <c r="A3616" s="96" t="s">
        <v>9984</v>
      </c>
      <c r="B3616" s="96" t="s">
        <v>9985</v>
      </c>
      <c r="C3616" s="96" t="s">
        <v>9986</v>
      </c>
      <c r="D3616" s="96" t="s">
        <v>1350</v>
      </c>
      <c r="E3616" s="96" t="s">
        <v>1561</v>
      </c>
      <c r="F3616" s="96">
        <v>2030.0</v>
      </c>
      <c r="J3616" s="96" t="s">
        <v>1147</v>
      </c>
      <c r="L3616" s="96" t="s">
        <v>1629</v>
      </c>
      <c r="M3616" s="96" t="s">
        <v>1147</v>
      </c>
      <c r="O3616" s="96" t="s">
        <v>1608</v>
      </c>
      <c r="P3616" s="96" t="s">
        <v>1609</v>
      </c>
      <c r="Q3616" s="96" t="s">
        <v>1630</v>
      </c>
      <c r="R3616" s="96" t="s">
        <v>1566</v>
      </c>
      <c r="S3616" s="96" t="s">
        <v>9987</v>
      </c>
      <c r="T3616" s="96" t="s">
        <v>1568</v>
      </c>
      <c r="U3616" s="96" t="s">
        <v>9988</v>
      </c>
    </row>
    <row r="3617" ht="14.25" customHeight="1">
      <c r="A3617" s="96" t="s">
        <v>9989</v>
      </c>
      <c r="C3617" s="96" t="s">
        <v>9990</v>
      </c>
      <c r="D3617" s="96" t="s">
        <v>1355</v>
      </c>
      <c r="J3617" s="96" t="s">
        <v>1351</v>
      </c>
      <c r="L3617" s="96" t="s">
        <v>41</v>
      </c>
      <c r="M3617" s="96" t="s">
        <v>1351</v>
      </c>
      <c r="N3617" s="96" t="s">
        <v>1623</v>
      </c>
      <c r="O3617" s="96" t="s">
        <v>2126</v>
      </c>
      <c r="P3617" s="96" t="s">
        <v>1728</v>
      </c>
      <c r="Q3617" s="96" t="s">
        <v>1685</v>
      </c>
      <c r="R3617" s="96" t="s">
        <v>1623</v>
      </c>
    </row>
    <row r="3618" ht="14.25" customHeight="1">
      <c r="A3618" s="96" t="s">
        <v>9991</v>
      </c>
      <c r="D3618" s="96" t="s">
        <v>1350</v>
      </c>
      <c r="E3618" s="96" t="s">
        <v>1561</v>
      </c>
      <c r="F3618" s="96">
        <v>2030.0</v>
      </c>
      <c r="J3618" s="96" t="s">
        <v>1147</v>
      </c>
      <c r="L3618" s="96" t="s">
        <v>1562</v>
      </c>
      <c r="M3618" s="96" t="s">
        <v>1147</v>
      </c>
      <c r="O3618" s="96" t="s">
        <v>1584</v>
      </c>
      <c r="P3618" s="96" t="s">
        <v>1564</v>
      </c>
      <c r="Q3618" s="96" t="s">
        <v>1652</v>
      </c>
      <c r="R3618" s="96" t="s">
        <v>1644</v>
      </c>
      <c r="S3618" s="96" t="s">
        <v>9992</v>
      </c>
      <c r="T3618" s="96" t="s">
        <v>1568</v>
      </c>
    </row>
    <row r="3619" ht="14.25" customHeight="1">
      <c r="A3619" s="96" t="s">
        <v>9993</v>
      </c>
      <c r="C3619" s="96" t="s">
        <v>9994</v>
      </c>
      <c r="D3619" s="96" t="s">
        <v>1355</v>
      </c>
      <c r="J3619" s="96" t="s">
        <v>1147</v>
      </c>
      <c r="L3619" s="96" t="s">
        <v>41</v>
      </c>
      <c r="M3619" s="96" t="s">
        <v>1147</v>
      </c>
      <c r="O3619" s="96" t="s">
        <v>1684</v>
      </c>
      <c r="P3619" s="96" t="s">
        <v>1564</v>
      </c>
      <c r="Q3619" s="96" t="s">
        <v>2188</v>
      </c>
      <c r="R3619" s="96" t="s">
        <v>1644</v>
      </c>
    </row>
    <row r="3620" ht="14.25" customHeight="1">
      <c r="A3620" s="96" t="s">
        <v>9995</v>
      </c>
      <c r="B3620" s="96" t="s">
        <v>9996</v>
      </c>
      <c r="C3620" s="96" t="s">
        <v>9997</v>
      </c>
      <c r="D3620" s="96" t="s">
        <v>1355</v>
      </c>
      <c r="J3620" s="96" t="s">
        <v>1351</v>
      </c>
      <c r="L3620" s="96" t="s">
        <v>41</v>
      </c>
      <c r="M3620" s="96" t="s">
        <v>1351</v>
      </c>
      <c r="N3620" s="96" t="s">
        <v>1589</v>
      </c>
      <c r="O3620" s="96" t="s">
        <v>1741</v>
      </c>
      <c r="P3620" s="96" t="s">
        <v>1564</v>
      </c>
      <c r="Q3620" s="96" t="s">
        <v>1756</v>
      </c>
      <c r="R3620" s="96" t="s">
        <v>1591</v>
      </c>
    </row>
    <row r="3621" ht="14.25" customHeight="1">
      <c r="A3621" s="96" t="s">
        <v>9998</v>
      </c>
      <c r="D3621" s="96" t="s">
        <v>1355</v>
      </c>
      <c r="J3621" s="96" t="s">
        <v>1351</v>
      </c>
      <c r="L3621" s="96" t="s">
        <v>41</v>
      </c>
      <c r="M3621" s="96" t="s">
        <v>1351</v>
      </c>
      <c r="N3621" s="96" t="s">
        <v>2384</v>
      </c>
      <c r="O3621" s="96" t="s">
        <v>1647</v>
      </c>
      <c r="P3621" s="96" t="s">
        <v>1564</v>
      </c>
      <c r="Q3621" s="96" t="s">
        <v>1655</v>
      </c>
      <c r="R3621" s="96" t="s">
        <v>2384</v>
      </c>
    </row>
    <row r="3622" ht="14.25" customHeight="1">
      <c r="A3622" s="96" t="s">
        <v>9999</v>
      </c>
      <c r="D3622" s="96" t="s">
        <v>1350</v>
      </c>
      <c r="E3622" s="96" t="s">
        <v>1561</v>
      </c>
      <c r="F3622" s="96">
        <v>2030.0</v>
      </c>
      <c r="J3622" s="96" t="s">
        <v>1147</v>
      </c>
      <c r="L3622" s="96" t="s">
        <v>1562</v>
      </c>
      <c r="M3622" s="96" t="s">
        <v>1147</v>
      </c>
      <c r="O3622" s="96" t="s">
        <v>1614</v>
      </c>
      <c r="P3622" s="96" t="s">
        <v>1609</v>
      </c>
      <c r="Q3622" s="96" t="s">
        <v>1610</v>
      </c>
      <c r="R3622" s="96" t="s">
        <v>1676</v>
      </c>
      <c r="S3622" s="96" t="s">
        <v>10000</v>
      </c>
      <c r="T3622" s="96" t="s">
        <v>1568</v>
      </c>
    </row>
    <row r="3623" ht="14.25" customHeight="1">
      <c r="A3623" s="96" t="s">
        <v>10001</v>
      </c>
      <c r="B3623" s="96" t="s">
        <v>10002</v>
      </c>
      <c r="C3623" s="96" t="s">
        <v>10003</v>
      </c>
      <c r="D3623" s="96" t="s">
        <v>1355</v>
      </c>
      <c r="J3623" s="96" t="s">
        <v>1147</v>
      </c>
      <c r="L3623" s="96" t="s">
        <v>41</v>
      </c>
      <c r="M3623" s="96" t="s">
        <v>1147</v>
      </c>
      <c r="O3623" s="96" t="s">
        <v>1845</v>
      </c>
      <c r="P3623" s="96" t="s">
        <v>1564</v>
      </c>
      <c r="Q3623" s="96" t="s">
        <v>2047</v>
      </c>
      <c r="R3623" s="96" t="s">
        <v>1581</v>
      </c>
    </row>
    <row r="3624" ht="14.25" customHeight="1">
      <c r="A3624" s="96" t="s">
        <v>10004</v>
      </c>
      <c r="D3624" s="96" t="s">
        <v>1355</v>
      </c>
      <c r="J3624" s="96" t="s">
        <v>1351</v>
      </c>
      <c r="L3624" s="96" t="s">
        <v>41</v>
      </c>
      <c r="M3624" s="96" t="s">
        <v>1147</v>
      </c>
      <c r="O3624" s="96" t="s">
        <v>1578</v>
      </c>
      <c r="P3624" s="96" t="s">
        <v>1579</v>
      </c>
      <c r="Q3624" s="96" t="s">
        <v>1800</v>
      </c>
      <c r="R3624" s="96" t="s">
        <v>1644</v>
      </c>
    </row>
    <row r="3625" ht="14.25" customHeight="1">
      <c r="A3625" s="96" t="s">
        <v>10005</v>
      </c>
      <c r="C3625" s="96" t="s">
        <v>10006</v>
      </c>
      <c r="D3625" s="96" t="s">
        <v>1355</v>
      </c>
      <c r="J3625" s="96" t="s">
        <v>1147</v>
      </c>
      <c r="L3625" s="96" t="s">
        <v>41</v>
      </c>
      <c r="M3625" s="96" t="s">
        <v>1147</v>
      </c>
      <c r="O3625" s="96" t="s">
        <v>1647</v>
      </c>
      <c r="P3625" s="96" t="s">
        <v>1564</v>
      </c>
      <c r="Q3625" s="96" t="s">
        <v>1866</v>
      </c>
      <c r="R3625" s="96" t="s">
        <v>1648</v>
      </c>
    </row>
    <row r="3626" ht="14.25" customHeight="1">
      <c r="A3626" s="96" t="s">
        <v>10007</v>
      </c>
      <c r="B3626" s="96" t="s">
        <v>10008</v>
      </c>
      <c r="C3626" s="96" t="s">
        <v>10009</v>
      </c>
      <c r="D3626" s="96" t="s">
        <v>1355</v>
      </c>
      <c r="J3626" s="96" t="s">
        <v>1351</v>
      </c>
      <c r="L3626" s="96" t="s">
        <v>41</v>
      </c>
      <c r="M3626" s="96" t="s">
        <v>1147</v>
      </c>
      <c r="O3626" s="96" t="s">
        <v>1614</v>
      </c>
      <c r="P3626" s="96" t="s">
        <v>1609</v>
      </c>
      <c r="Q3626" s="96" t="s">
        <v>1610</v>
      </c>
      <c r="R3626" s="96" t="s">
        <v>1586</v>
      </c>
    </row>
    <row r="3627" ht="14.25" customHeight="1">
      <c r="A3627" s="96" t="s">
        <v>10010</v>
      </c>
      <c r="C3627" s="96" t="s">
        <v>10011</v>
      </c>
      <c r="D3627" s="96" t="s">
        <v>1355</v>
      </c>
      <c r="J3627" s="96" t="s">
        <v>1351</v>
      </c>
      <c r="L3627" s="96" t="s">
        <v>41</v>
      </c>
      <c r="M3627" s="96" t="s">
        <v>1147</v>
      </c>
      <c r="O3627" s="96" t="s">
        <v>9615</v>
      </c>
      <c r="P3627" s="96" t="s">
        <v>1564</v>
      </c>
      <c r="Q3627" s="96" t="s">
        <v>1604</v>
      </c>
      <c r="R3627" s="96" t="s">
        <v>1637</v>
      </c>
    </row>
    <row r="3628" ht="14.25" customHeight="1">
      <c r="A3628" s="96" t="s">
        <v>10012</v>
      </c>
      <c r="C3628" s="96" t="s">
        <v>10013</v>
      </c>
      <c r="D3628" s="96" t="s">
        <v>1355</v>
      </c>
      <c r="J3628" s="96" t="s">
        <v>1147</v>
      </c>
      <c r="L3628" s="96" t="s">
        <v>41</v>
      </c>
      <c r="M3628" s="96" t="s">
        <v>1147</v>
      </c>
      <c r="O3628" s="96" t="s">
        <v>1614</v>
      </c>
      <c r="P3628" s="96" t="s">
        <v>1609</v>
      </c>
      <c r="Q3628" s="96" t="s">
        <v>1610</v>
      </c>
      <c r="R3628" s="96" t="s">
        <v>1581</v>
      </c>
    </row>
    <row r="3629" ht="14.25" customHeight="1">
      <c r="A3629" s="96" t="s">
        <v>10014</v>
      </c>
      <c r="C3629" s="96" t="s">
        <v>10015</v>
      </c>
      <c r="D3629" s="96" t="s">
        <v>1355</v>
      </c>
      <c r="J3629" s="96" t="s">
        <v>1147</v>
      </c>
      <c r="L3629" s="96" t="s">
        <v>41</v>
      </c>
      <c r="M3629" s="96" t="s">
        <v>1147</v>
      </c>
      <c r="O3629" s="96" t="s">
        <v>1684</v>
      </c>
      <c r="P3629" s="96" t="s">
        <v>1564</v>
      </c>
      <c r="Q3629" s="96" t="s">
        <v>1610</v>
      </c>
      <c r="R3629" s="96" t="s">
        <v>1637</v>
      </c>
    </row>
    <row r="3630" ht="14.25" customHeight="1">
      <c r="A3630" s="96" t="s">
        <v>10016</v>
      </c>
      <c r="D3630" s="96" t="s">
        <v>1350</v>
      </c>
      <c r="E3630" s="96" t="s">
        <v>1561</v>
      </c>
      <c r="F3630" s="96">
        <v>2030.0</v>
      </c>
      <c r="J3630" s="96" t="s">
        <v>1147</v>
      </c>
      <c r="L3630" s="96" t="s">
        <v>1562</v>
      </c>
      <c r="M3630" s="96" t="s">
        <v>1147</v>
      </c>
      <c r="O3630" s="96" t="s">
        <v>1614</v>
      </c>
      <c r="P3630" s="96" t="s">
        <v>1609</v>
      </c>
      <c r="Q3630" s="96" t="s">
        <v>1610</v>
      </c>
      <c r="R3630" s="96" t="s">
        <v>1586</v>
      </c>
      <c r="S3630" s="96" t="s">
        <v>10017</v>
      </c>
      <c r="T3630" s="96" t="s">
        <v>1568</v>
      </c>
    </row>
    <row r="3631" ht="14.25" customHeight="1">
      <c r="A3631" s="96" t="s">
        <v>10018</v>
      </c>
      <c r="D3631" s="96" t="s">
        <v>1355</v>
      </c>
      <c r="J3631" s="96" t="s">
        <v>1351</v>
      </c>
      <c r="L3631" s="96" t="s">
        <v>41</v>
      </c>
      <c r="M3631" s="96" t="s">
        <v>1147</v>
      </c>
      <c r="O3631" s="96" t="s">
        <v>2033</v>
      </c>
      <c r="P3631" s="96" t="s">
        <v>1564</v>
      </c>
      <c r="Q3631" s="96" t="s">
        <v>1754</v>
      </c>
      <c r="R3631" s="96" t="s">
        <v>1712</v>
      </c>
    </row>
    <row r="3632" ht="14.25" customHeight="1">
      <c r="A3632" s="96" t="s">
        <v>10019</v>
      </c>
      <c r="B3632" s="96" t="s">
        <v>10020</v>
      </c>
      <c r="C3632" s="96" t="s">
        <v>10021</v>
      </c>
      <c r="D3632" s="96" t="s">
        <v>1350</v>
      </c>
      <c r="E3632" s="96" t="s">
        <v>1561</v>
      </c>
      <c r="F3632" s="96">
        <v>2030.0</v>
      </c>
      <c r="J3632" s="96" t="s">
        <v>1147</v>
      </c>
      <c r="L3632" s="96" t="s">
        <v>41</v>
      </c>
      <c r="M3632" s="96" t="s">
        <v>1351</v>
      </c>
      <c r="N3632" s="96" t="s">
        <v>1787</v>
      </c>
      <c r="O3632" s="96" t="s">
        <v>1584</v>
      </c>
      <c r="P3632" s="96" t="s">
        <v>1564</v>
      </c>
      <c r="Q3632" s="96" t="s">
        <v>1580</v>
      </c>
      <c r="R3632" s="96" t="s">
        <v>1890</v>
      </c>
      <c r="S3632" s="96" t="s">
        <v>10022</v>
      </c>
      <c r="T3632" s="96" t="s">
        <v>1568</v>
      </c>
    </row>
    <row r="3633" ht="14.25" customHeight="1">
      <c r="A3633" s="96" t="s">
        <v>10023</v>
      </c>
      <c r="D3633" s="96" t="s">
        <v>1355</v>
      </c>
      <c r="J3633" s="96" t="s">
        <v>1147</v>
      </c>
      <c r="L3633" s="96" t="s">
        <v>41</v>
      </c>
      <c r="M3633" s="96" t="s">
        <v>1147</v>
      </c>
      <c r="O3633" s="96" t="s">
        <v>2054</v>
      </c>
      <c r="P3633" s="96" t="s">
        <v>1579</v>
      </c>
      <c r="Q3633" s="96" t="s">
        <v>1784</v>
      </c>
      <c r="R3633" s="96" t="s">
        <v>1566</v>
      </c>
    </row>
    <row r="3634" ht="14.25" customHeight="1">
      <c r="A3634" s="96" t="s">
        <v>10024</v>
      </c>
      <c r="D3634" s="96" t="s">
        <v>1350</v>
      </c>
      <c r="E3634" s="96" t="s">
        <v>1561</v>
      </c>
      <c r="F3634" s="96">
        <v>2030.0</v>
      </c>
      <c r="J3634" s="96" t="s">
        <v>1147</v>
      </c>
      <c r="L3634" s="96" t="s">
        <v>1562</v>
      </c>
      <c r="M3634" s="96" t="s">
        <v>1147</v>
      </c>
      <c r="O3634" s="96" t="s">
        <v>1584</v>
      </c>
      <c r="P3634" s="96" t="s">
        <v>1564</v>
      </c>
      <c r="Q3634" s="96" t="s">
        <v>1580</v>
      </c>
      <c r="R3634" s="96" t="s">
        <v>1971</v>
      </c>
      <c r="S3634" s="96" t="s">
        <v>10025</v>
      </c>
      <c r="T3634" s="96" t="s">
        <v>1568</v>
      </c>
    </row>
    <row r="3635" ht="14.25" customHeight="1">
      <c r="A3635" s="96" t="s">
        <v>10026</v>
      </c>
      <c r="B3635" s="96" t="s">
        <v>10027</v>
      </c>
      <c r="C3635" s="96" t="s">
        <v>10028</v>
      </c>
      <c r="D3635" s="96" t="s">
        <v>1350</v>
      </c>
      <c r="E3635" s="96" t="s">
        <v>1570</v>
      </c>
      <c r="F3635" s="96" t="s">
        <v>9466</v>
      </c>
      <c r="J3635" s="96" t="s">
        <v>1147</v>
      </c>
      <c r="L3635" s="96" t="s">
        <v>41</v>
      </c>
      <c r="M3635" s="96" t="s">
        <v>1147</v>
      </c>
      <c r="O3635" s="96" t="s">
        <v>1614</v>
      </c>
      <c r="P3635" s="96" t="s">
        <v>1609</v>
      </c>
      <c r="Q3635" s="96" t="s">
        <v>1610</v>
      </c>
      <c r="R3635" s="96" t="s">
        <v>1697</v>
      </c>
      <c r="S3635" s="96" t="s">
        <v>10029</v>
      </c>
      <c r="T3635" s="96" t="s">
        <v>1576</v>
      </c>
    </row>
    <row r="3636" ht="14.25" customHeight="1">
      <c r="A3636" s="96" t="s">
        <v>10030</v>
      </c>
      <c r="D3636" s="96" t="s">
        <v>1350</v>
      </c>
      <c r="E3636" s="96" t="s">
        <v>1561</v>
      </c>
      <c r="F3636" s="96">
        <v>2030.0</v>
      </c>
      <c r="J3636" s="96" t="s">
        <v>1147</v>
      </c>
      <c r="L3636" s="96" t="s">
        <v>1562</v>
      </c>
      <c r="M3636" s="96" t="s">
        <v>1147</v>
      </c>
      <c r="O3636" s="96" t="s">
        <v>1578</v>
      </c>
      <c r="P3636" s="96" t="s">
        <v>1579</v>
      </c>
      <c r="Q3636" s="96" t="s">
        <v>1800</v>
      </c>
      <c r="R3636" s="96" t="s">
        <v>1637</v>
      </c>
      <c r="S3636" s="96" t="s">
        <v>10031</v>
      </c>
    </row>
    <row r="3637" ht="14.25" customHeight="1">
      <c r="A3637" s="96" t="s">
        <v>10032</v>
      </c>
      <c r="B3637" s="96" t="s">
        <v>10033</v>
      </c>
      <c r="C3637" s="96" t="s">
        <v>10034</v>
      </c>
      <c r="D3637" s="96" t="s">
        <v>1355</v>
      </c>
      <c r="J3637" s="96" t="s">
        <v>1147</v>
      </c>
      <c r="L3637" s="96" t="s">
        <v>41</v>
      </c>
      <c r="M3637" s="96" t="s">
        <v>1147</v>
      </c>
      <c r="O3637" s="96" t="s">
        <v>1703</v>
      </c>
      <c r="P3637" s="96" t="s">
        <v>1564</v>
      </c>
      <c r="Q3637" s="96" t="s">
        <v>1610</v>
      </c>
      <c r="R3637" s="96" t="s">
        <v>1594</v>
      </c>
    </row>
    <row r="3638" ht="14.25" customHeight="1">
      <c r="A3638" s="96" t="s">
        <v>10035</v>
      </c>
      <c r="D3638" s="96" t="s">
        <v>1350</v>
      </c>
      <c r="E3638" s="96" t="s">
        <v>1561</v>
      </c>
      <c r="F3638" s="96">
        <v>2030.0</v>
      </c>
      <c r="J3638" s="96" t="s">
        <v>1147</v>
      </c>
      <c r="L3638" s="96" t="s">
        <v>41</v>
      </c>
      <c r="M3638" s="96" t="s">
        <v>1147</v>
      </c>
      <c r="O3638" s="96" t="s">
        <v>1791</v>
      </c>
      <c r="P3638" s="96" t="s">
        <v>1609</v>
      </c>
      <c r="Q3638" s="96" t="s">
        <v>1800</v>
      </c>
      <c r="R3638" s="96" t="s">
        <v>1656</v>
      </c>
      <c r="S3638" s="96" t="s">
        <v>10036</v>
      </c>
      <c r="T3638" s="96" t="s">
        <v>1568</v>
      </c>
    </row>
    <row r="3639" ht="14.25" customHeight="1">
      <c r="A3639" s="96" t="s">
        <v>10037</v>
      </c>
      <c r="D3639" s="96" t="s">
        <v>1350</v>
      </c>
      <c r="E3639" s="96" t="s">
        <v>1561</v>
      </c>
      <c r="F3639" s="96">
        <v>2032.0</v>
      </c>
      <c r="J3639" s="96" t="s">
        <v>1147</v>
      </c>
      <c r="L3639" s="96" t="s">
        <v>41</v>
      </c>
      <c r="M3639" s="96" t="s">
        <v>1147</v>
      </c>
      <c r="O3639" s="96" t="s">
        <v>1791</v>
      </c>
      <c r="P3639" s="96" t="s">
        <v>1609</v>
      </c>
      <c r="Q3639" s="96" t="s">
        <v>1800</v>
      </c>
      <c r="R3639" s="96" t="s">
        <v>1566</v>
      </c>
      <c r="S3639" s="96" t="s">
        <v>10038</v>
      </c>
      <c r="T3639" s="96" t="s">
        <v>1568</v>
      </c>
    </row>
    <row r="3640" ht="14.25" customHeight="1">
      <c r="A3640" s="96" t="s">
        <v>10039</v>
      </c>
      <c r="D3640" s="96" t="s">
        <v>1350</v>
      </c>
      <c r="E3640" s="96" t="s">
        <v>1561</v>
      </c>
      <c r="F3640" s="96" t="s">
        <v>2176</v>
      </c>
      <c r="J3640" s="96" t="s">
        <v>1147</v>
      </c>
      <c r="L3640" s="96" t="s">
        <v>41</v>
      </c>
      <c r="M3640" s="96" t="s">
        <v>1147</v>
      </c>
      <c r="O3640" s="96" t="s">
        <v>1620</v>
      </c>
      <c r="P3640" s="96" t="s">
        <v>1564</v>
      </c>
      <c r="Q3640" s="96" t="s">
        <v>1639</v>
      </c>
      <c r="R3640" s="96" t="s">
        <v>1699</v>
      </c>
      <c r="S3640" s="96" t="s">
        <v>10040</v>
      </c>
      <c r="T3640" s="96" t="s">
        <v>1568</v>
      </c>
    </row>
    <row r="3641" ht="14.25" customHeight="1">
      <c r="A3641" s="96" t="s">
        <v>10041</v>
      </c>
      <c r="C3641" s="96" t="s">
        <v>10042</v>
      </c>
      <c r="D3641" s="96" t="s">
        <v>1372</v>
      </c>
      <c r="J3641" s="96" t="s">
        <v>1147</v>
      </c>
      <c r="L3641" s="96" t="s">
        <v>41</v>
      </c>
      <c r="M3641" s="96" t="s">
        <v>1147</v>
      </c>
      <c r="O3641" s="96" t="s">
        <v>1620</v>
      </c>
      <c r="P3641" s="96" t="s">
        <v>1564</v>
      </c>
      <c r="Q3641" s="96" t="s">
        <v>1830</v>
      </c>
      <c r="R3641" s="96" t="s">
        <v>1621</v>
      </c>
    </row>
    <row r="3642" ht="14.25" customHeight="1">
      <c r="A3642" s="96" t="s">
        <v>10043</v>
      </c>
      <c r="D3642" s="96" t="s">
        <v>1350</v>
      </c>
      <c r="E3642" s="96" t="s">
        <v>1561</v>
      </c>
      <c r="F3642" s="96">
        <v>2030.0</v>
      </c>
      <c r="J3642" s="96" t="s">
        <v>1147</v>
      </c>
      <c r="L3642" s="96" t="s">
        <v>1562</v>
      </c>
      <c r="M3642" s="96" t="s">
        <v>1147</v>
      </c>
      <c r="O3642" s="96" t="s">
        <v>1647</v>
      </c>
      <c r="P3642" s="96" t="s">
        <v>1564</v>
      </c>
      <c r="Q3642" s="96" t="s">
        <v>1585</v>
      </c>
      <c r="R3642" s="96" t="s">
        <v>2023</v>
      </c>
      <c r="S3642" s="96" t="s">
        <v>10044</v>
      </c>
      <c r="T3642" s="96" t="s">
        <v>1568</v>
      </c>
    </row>
    <row r="3643" ht="14.25" customHeight="1">
      <c r="A3643" s="96" t="s">
        <v>10045</v>
      </c>
      <c r="C3643" s="96" t="s">
        <v>10046</v>
      </c>
      <c r="D3643" s="96" t="s">
        <v>1350</v>
      </c>
      <c r="E3643" s="96" t="s">
        <v>1561</v>
      </c>
      <c r="F3643" s="96">
        <v>2030.0</v>
      </c>
      <c r="J3643" s="96" t="s">
        <v>1147</v>
      </c>
      <c r="L3643" s="96" t="s">
        <v>41</v>
      </c>
      <c r="M3643" s="96" t="s">
        <v>1351</v>
      </c>
      <c r="N3643" s="96" t="s">
        <v>2181</v>
      </c>
      <c r="O3643" s="96" t="s">
        <v>2526</v>
      </c>
      <c r="P3643" s="96" t="s">
        <v>1564</v>
      </c>
      <c r="Q3643" s="96" t="s">
        <v>1585</v>
      </c>
      <c r="R3643" s="96" t="s">
        <v>1566</v>
      </c>
      <c r="S3643" s="96" t="s">
        <v>10047</v>
      </c>
      <c r="T3643" s="96" t="s">
        <v>1568</v>
      </c>
      <c r="U3643" s="96" t="s">
        <v>1742</v>
      </c>
    </row>
    <row r="3644" ht="14.25" customHeight="1">
      <c r="A3644" s="96" t="s">
        <v>10048</v>
      </c>
      <c r="B3644" s="96" t="s">
        <v>10049</v>
      </c>
      <c r="D3644" s="96" t="s">
        <v>1350</v>
      </c>
      <c r="E3644" s="96" t="s">
        <v>1561</v>
      </c>
      <c r="F3644" s="96">
        <v>2030.0</v>
      </c>
      <c r="J3644" s="96" t="s">
        <v>1147</v>
      </c>
      <c r="L3644" s="96" t="s">
        <v>1629</v>
      </c>
      <c r="M3644" s="96" t="s">
        <v>1147</v>
      </c>
      <c r="O3644" s="96" t="s">
        <v>1602</v>
      </c>
      <c r="P3644" s="96" t="s">
        <v>1603</v>
      </c>
      <c r="Q3644" s="96" t="s">
        <v>1630</v>
      </c>
      <c r="R3644" s="96" t="s">
        <v>1676</v>
      </c>
      <c r="S3644" s="96" t="s">
        <v>10050</v>
      </c>
      <c r="T3644" s="96" t="s">
        <v>1568</v>
      </c>
    </row>
    <row r="3645" ht="14.25" customHeight="1">
      <c r="A3645" s="96" t="s">
        <v>10051</v>
      </c>
      <c r="B3645" s="96" t="s">
        <v>10052</v>
      </c>
      <c r="C3645" s="96" t="s">
        <v>10053</v>
      </c>
      <c r="D3645" s="96" t="s">
        <v>1355</v>
      </c>
      <c r="J3645" s="96" t="s">
        <v>1147</v>
      </c>
      <c r="L3645" s="96" t="s">
        <v>1629</v>
      </c>
      <c r="M3645" s="96" t="s">
        <v>1147</v>
      </c>
      <c r="O3645" s="96" t="s">
        <v>1647</v>
      </c>
      <c r="P3645" s="96" t="s">
        <v>1564</v>
      </c>
      <c r="Q3645" s="96" t="s">
        <v>1630</v>
      </c>
      <c r="R3645" s="96" t="s">
        <v>3403</v>
      </c>
      <c r="U3645" s="96" t="s">
        <v>2331</v>
      </c>
    </row>
    <row r="3646" ht="14.25" customHeight="1">
      <c r="A3646" s="96" t="s">
        <v>10054</v>
      </c>
      <c r="D3646" s="96" t="s">
        <v>1350</v>
      </c>
      <c r="E3646" s="96" t="s">
        <v>1561</v>
      </c>
      <c r="F3646" s="96">
        <v>2030.0</v>
      </c>
      <c r="G3646" s="96" t="s">
        <v>1350</v>
      </c>
      <c r="H3646" s="96" t="s">
        <v>1561</v>
      </c>
      <c r="I3646" s="96">
        <v>2035.0</v>
      </c>
      <c r="J3646" s="96" t="s">
        <v>1351</v>
      </c>
      <c r="K3646" s="96">
        <v>2035.0</v>
      </c>
      <c r="L3646" s="96" t="s">
        <v>1562</v>
      </c>
      <c r="M3646" s="96" t="s">
        <v>1147</v>
      </c>
      <c r="O3646" s="96" t="s">
        <v>1741</v>
      </c>
      <c r="P3646" s="96" t="s">
        <v>1564</v>
      </c>
      <c r="Q3646" s="96" t="s">
        <v>1565</v>
      </c>
      <c r="R3646" s="96" t="s">
        <v>1644</v>
      </c>
      <c r="S3646" s="96" t="s">
        <v>10055</v>
      </c>
      <c r="T3646" s="96" t="s">
        <v>1568</v>
      </c>
    </row>
    <row r="3647" ht="14.25" customHeight="1">
      <c r="A3647" s="96" t="s">
        <v>10056</v>
      </c>
      <c r="B3647" s="96" t="s">
        <v>10057</v>
      </c>
      <c r="D3647" s="96" t="s">
        <v>1355</v>
      </c>
      <c r="J3647" s="96" t="s">
        <v>1351</v>
      </c>
      <c r="L3647" s="96" t="s">
        <v>41</v>
      </c>
      <c r="M3647" s="96" t="s">
        <v>1147</v>
      </c>
      <c r="O3647" s="96" t="s">
        <v>1578</v>
      </c>
      <c r="P3647" s="96" t="s">
        <v>1579</v>
      </c>
      <c r="Q3647" s="96" t="s">
        <v>1800</v>
      </c>
      <c r="R3647" s="96" t="s">
        <v>1644</v>
      </c>
    </row>
    <row r="3648" ht="14.25" customHeight="1">
      <c r="A3648" s="96" t="s">
        <v>10058</v>
      </c>
      <c r="B3648" s="96" t="s">
        <v>10059</v>
      </c>
      <c r="C3648" s="96" t="s">
        <v>10060</v>
      </c>
      <c r="D3648" s="96" t="s">
        <v>1350</v>
      </c>
      <c r="E3648" s="96" t="s">
        <v>1561</v>
      </c>
      <c r="F3648" s="96" t="s">
        <v>1628</v>
      </c>
      <c r="J3648" s="96" t="s">
        <v>1147</v>
      </c>
      <c r="L3648" s="96" t="s">
        <v>41</v>
      </c>
      <c r="M3648" s="96" t="s">
        <v>1351</v>
      </c>
      <c r="N3648" s="96" t="s">
        <v>1619</v>
      </c>
      <c r="O3648" s="96" t="s">
        <v>1893</v>
      </c>
      <c r="P3648" s="96" t="s">
        <v>1603</v>
      </c>
      <c r="Q3648" s="96" t="s">
        <v>1679</v>
      </c>
      <c r="R3648" s="96" t="s">
        <v>1631</v>
      </c>
      <c r="S3648" s="96" t="s">
        <v>10061</v>
      </c>
      <c r="T3648" s="96" t="s">
        <v>1568</v>
      </c>
    </row>
    <row r="3649" ht="14.25" customHeight="1">
      <c r="A3649" s="96" t="s">
        <v>10062</v>
      </c>
      <c r="C3649" s="96" t="s">
        <v>10063</v>
      </c>
      <c r="D3649" s="96" t="s">
        <v>1350</v>
      </c>
      <c r="E3649" s="96" t="s">
        <v>1561</v>
      </c>
      <c r="F3649" s="96">
        <v>2030.0</v>
      </c>
      <c r="J3649" s="96" t="s">
        <v>1147</v>
      </c>
      <c r="L3649" s="96" t="s">
        <v>41</v>
      </c>
      <c r="M3649" s="96" t="s">
        <v>1351</v>
      </c>
      <c r="N3649" s="96" t="s">
        <v>2363</v>
      </c>
      <c r="O3649" s="96" t="s">
        <v>1647</v>
      </c>
      <c r="P3649" s="96" t="s">
        <v>1564</v>
      </c>
      <c r="Q3649" s="96" t="s">
        <v>1820</v>
      </c>
      <c r="R3649" s="96" t="s">
        <v>1986</v>
      </c>
      <c r="S3649" s="96" t="s">
        <v>10064</v>
      </c>
      <c r="T3649" s="96" t="s">
        <v>1568</v>
      </c>
    </row>
    <row r="3650" ht="14.25" customHeight="1">
      <c r="A3650" s="96" t="s">
        <v>10065</v>
      </c>
      <c r="D3650" s="96" t="s">
        <v>1350</v>
      </c>
      <c r="E3650" s="96" t="s">
        <v>1561</v>
      </c>
      <c r="F3650" s="96">
        <v>2030.0</v>
      </c>
      <c r="J3650" s="96" t="s">
        <v>1147</v>
      </c>
      <c r="L3650" s="96" t="s">
        <v>1562</v>
      </c>
      <c r="M3650" s="96" t="s">
        <v>1147</v>
      </c>
      <c r="O3650" s="96" t="s">
        <v>1717</v>
      </c>
      <c r="P3650" s="96" t="s">
        <v>1609</v>
      </c>
      <c r="Q3650" s="96" t="s">
        <v>1610</v>
      </c>
      <c r="R3650" s="96" t="s">
        <v>1656</v>
      </c>
      <c r="S3650" s="96" t="s">
        <v>10066</v>
      </c>
      <c r="T3650" s="96" t="s">
        <v>1568</v>
      </c>
    </row>
    <row r="3651" ht="14.25" customHeight="1">
      <c r="A3651" s="96" t="s">
        <v>10067</v>
      </c>
      <c r="B3651" s="96" t="s">
        <v>10068</v>
      </c>
      <c r="C3651" s="96" t="s">
        <v>10069</v>
      </c>
      <c r="D3651" s="96" t="s">
        <v>1355</v>
      </c>
      <c r="J3651" s="96" t="s">
        <v>1351</v>
      </c>
      <c r="L3651" s="96" t="s">
        <v>41</v>
      </c>
      <c r="M3651" s="96" t="s">
        <v>1351</v>
      </c>
      <c r="N3651" s="96" t="s">
        <v>1673</v>
      </c>
      <c r="O3651" s="96" t="s">
        <v>1578</v>
      </c>
      <c r="P3651" s="96" t="s">
        <v>1579</v>
      </c>
      <c r="Q3651" s="96" t="s">
        <v>1800</v>
      </c>
      <c r="R3651" s="96" t="s">
        <v>1673</v>
      </c>
    </row>
    <row r="3652" ht="14.25" customHeight="1">
      <c r="A3652" s="96" t="s">
        <v>10070</v>
      </c>
      <c r="B3652" s="96" t="s">
        <v>10071</v>
      </c>
      <c r="C3652" s="96" t="s">
        <v>10072</v>
      </c>
      <c r="D3652" s="96" t="s">
        <v>1350</v>
      </c>
      <c r="E3652" s="96" t="s">
        <v>1570</v>
      </c>
      <c r="F3652" s="96">
        <v>2030.0</v>
      </c>
      <c r="J3652" s="96" t="s">
        <v>1147</v>
      </c>
      <c r="L3652" s="96" t="s">
        <v>41</v>
      </c>
      <c r="M3652" s="96" t="s">
        <v>1147</v>
      </c>
      <c r="N3652" s="96" t="s">
        <v>1757</v>
      </c>
      <c r="O3652" s="96" t="s">
        <v>1578</v>
      </c>
      <c r="P3652" s="96" t="s">
        <v>1579</v>
      </c>
      <c r="Q3652" s="96" t="s">
        <v>1655</v>
      </c>
      <c r="R3652" s="96" t="s">
        <v>1591</v>
      </c>
      <c r="S3652" s="96" t="s">
        <v>10073</v>
      </c>
      <c r="T3652" s="96" t="s">
        <v>1576</v>
      </c>
    </row>
    <row r="3653" ht="14.25" customHeight="1">
      <c r="A3653" s="96" t="s">
        <v>10074</v>
      </c>
      <c r="D3653" s="96" t="s">
        <v>1350</v>
      </c>
      <c r="E3653" s="96" t="s">
        <v>1561</v>
      </c>
      <c r="F3653" s="96">
        <v>2031.0</v>
      </c>
      <c r="J3653" s="96" t="s">
        <v>1351</v>
      </c>
      <c r="L3653" s="96" t="s">
        <v>41</v>
      </c>
      <c r="M3653" s="96" t="s">
        <v>1351</v>
      </c>
      <c r="N3653" s="96" t="s">
        <v>1841</v>
      </c>
      <c r="O3653" s="96" t="s">
        <v>1584</v>
      </c>
      <c r="P3653" s="96" t="s">
        <v>1564</v>
      </c>
      <c r="Q3653" s="96" t="s">
        <v>1754</v>
      </c>
      <c r="R3653" s="96" t="s">
        <v>1637</v>
      </c>
      <c r="S3653" s="96" t="s">
        <v>10075</v>
      </c>
      <c r="T3653" s="96" t="s">
        <v>1568</v>
      </c>
    </row>
    <row r="3654" ht="14.25" customHeight="1">
      <c r="A3654" s="96" t="s">
        <v>10076</v>
      </c>
      <c r="B3654" s="96" t="s">
        <v>10077</v>
      </c>
      <c r="C3654" s="96" t="s">
        <v>10078</v>
      </c>
      <c r="D3654" s="96" t="s">
        <v>1372</v>
      </c>
      <c r="J3654" s="96" t="s">
        <v>1147</v>
      </c>
      <c r="L3654" s="96" t="s">
        <v>41</v>
      </c>
      <c r="M3654" s="96" t="s">
        <v>1147</v>
      </c>
      <c r="O3654" s="96" t="s">
        <v>1727</v>
      </c>
      <c r="P3654" s="96" t="s">
        <v>1728</v>
      </c>
      <c r="Q3654" s="96" t="s">
        <v>1665</v>
      </c>
      <c r="R3654" s="96" t="s">
        <v>1971</v>
      </c>
    </row>
    <row r="3655" ht="14.25" customHeight="1">
      <c r="A3655" s="96" t="s">
        <v>10079</v>
      </c>
      <c r="C3655" s="96" t="s">
        <v>10080</v>
      </c>
      <c r="D3655" s="96" t="s">
        <v>1350</v>
      </c>
      <c r="E3655" s="96" t="s">
        <v>1561</v>
      </c>
      <c r="F3655" s="96">
        <v>2030.0</v>
      </c>
      <c r="J3655" s="96" t="s">
        <v>1147</v>
      </c>
      <c r="L3655" s="96" t="s">
        <v>41</v>
      </c>
      <c r="M3655" s="96" t="s">
        <v>1147</v>
      </c>
      <c r="O3655" s="96" t="s">
        <v>1584</v>
      </c>
      <c r="P3655" s="96" t="s">
        <v>1564</v>
      </c>
      <c r="Q3655" s="96" t="s">
        <v>1604</v>
      </c>
      <c r="R3655" s="96" t="s">
        <v>1841</v>
      </c>
      <c r="S3655" s="96" t="s">
        <v>10081</v>
      </c>
      <c r="T3655" s="96" t="s">
        <v>1568</v>
      </c>
    </row>
    <row r="3656" ht="14.25" customHeight="1">
      <c r="A3656" s="96" t="s">
        <v>10082</v>
      </c>
      <c r="D3656" s="96" t="s">
        <v>1355</v>
      </c>
      <c r="J3656" s="96" t="s">
        <v>1351</v>
      </c>
      <c r="L3656" s="96" t="s">
        <v>41</v>
      </c>
      <c r="M3656" s="96" t="s">
        <v>1147</v>
      </c>
      <c r="O3656" s="96" t="s">
        <v>2792</v>
      </c>
      <c r="P3656" s="96" t="s">
        <v>1609</v>
      </c>
      <c r="Q3656" s="96" t="s">
        <v>1610</v>
      </c>
      <c r="R3656" s="96" t="s">
        <v>1615</v>
      </c>
      <c r="T3656" s="96" t="s">
        <v>1616</v>
      </c>
    </row>
    <row r="3657" ht="14.25" customHeight="1">
      <c r="A3657" s="96" t="s">
        <v>10083</v>
      </c>
      <c r="B3657" s="96" t="s">
        <v>10084</v>
      </c>
      <c r="C3657" s="96" t="s">
        <v>10085</v>
      </c>
      <c r="D3657" s="96" t="s">
        <v>1350</v>
      </c>
      <c r="E3657" s="96" t="s">
        <v>1561</v>
      </c>
      <c r="J3657" s="96" t="s">
        <v>1147</v>
      </c>
      <c r="L3657" s="96" t="s">
        <v>1562</v>
      </c>
      <c r="M3657" s="96" t="s">
        <v>1147</v>
      </c>
      <c r="O3657" s="96" t="s">
        <v>1829</v>
      </c>
      <c r="P3657" s="96" t="s">
        <v>1564</v>
      </c>
      <c r="Q3657" s="96" t="s">
        <v>1652</v>
      </c>
      <c r="R3657" s="96" t="s">
        <v>1757</v>
      </c>
      <c r="S3657" s="96" t="s">
        <v>10086</v>
      </c>
      <c r="T3657" s="96" t="s">
        <v>1568</v>
      </c>
    </row>
    <row r="3658" ht="14.25" customHeight="1">
      <c r="A3658" s="96" t="s">
        <v>10087</v>
      </c>
      <c r="D3658" s="96" t="s">
        <v>1350</v>
      </c>
      <c r="E3658" s="96" t="s">
        <v>1561</v>
      </c>
      <c r="F3658" s="96">
        <v>2030.0</v>
      </c>
      <c r="J3658" s="96" t="s">
        <v>1147</v>
      </c>
      <c r="L3658" s="96" t="s">
        <v>1562</v>
      </c>
      <c r="M3658" s="96" t="s">
        <v>1147</v>
      </c>
      <c r="O3658" s="96" t="s">
        <v>1829</v>
      </c>
      <c r="P3658" s="96" t="s">
        <v>1564</v>
      </c>
      <c r="Q3658" s="96" t="s">
        <v>1652</v>
      </c>
      <c r="R3658" s="96" t="s">
        <v>1594</v>
      </c>
      <c r="S3658" s="96" t="s">
        <v>10088</v>
      </c>
      <c r="T3658" s="96" t="s">
        <v>1568</v>
      </c>
    </row>
    <row r="3659" ht="14.25" customHeight="1">
      <c r="A3659" s="96" t="s">
        <v>10089</v>
      </c>
      <c r="B3659" s="96" t="s">
        <v>10090</v>
      </c>
      <c r="C3659" s="96" t="s">
        <v>10091</v>
      </c>
      <c r="D3659" s="96" t="s">
        <v>1355</v>
      </c>
      <c r="J3659" s="96" t="s">
        <v>1351</v>
      </c>
      <c r="L3659" s="96" t="s">
        <v>41</v>
      </c>
      <c r="M3659" s="96" t="s">
        <v>1351</v>
      </c>
      <c r="N3659" s="96" t="s">
        <v>1574</v>
      </c>
      <c r="O3659" s="96" t="s">
        <v>1791</v>
      </c>
      <c r="P3659" s="96" t="s">
        <v>1609</v>
      </c>
      <c r="Q3659" s="96" t="s">
        <v>1679</v>
      </c>
      <c r="R3659" s="96" t="s">
        <v>1574</v>
      </c>
    </row>
    <row r="3660" ht="14.25" customHeight="1">
      <c r="A3660" s="96" t="s">
        <v>10092</v>
      </c>
      <c r="D3660" s="96" t="s">
        <v>1350</v>
      </c>
      <c r="E3660" s="96" t="s">
        <v>1561</v>
      </c>
      <c r="F3660" s="96">
        <v>2030.0</v>
      </c>
      <c r="J3660" s="96" t="s">
        <v>1147</v>
      </c>
      <c r="L3660" s="96" t="s">
        <v>1562</v>
      </c>
      <c r="M3660" s="96" t="s">
        <v>1147</v>
      </c>
      <c r="O3660" s="96" t="s">
        <v>1614</v>
      </c>
      <c r="P3660" s="96" t="s">
        <v>1609</v>
      </c>
      <c r="Q3660" s="96" t="s">
        <v>1639</v>
      </c>
      <c r="R3660" s="96" t="s">
        <v>1676</v>
      </c>
      <c r="S3660" s="96" t="s">
        <v>10093</v>
      </c>
      <c r="T3660" s="96" t="s">
        <v>1568</v>
      </c>
    </row>
    <row r="3661" ht="14.25" customHeight="1">
      <c r="A3661" s="96" t="s">
        <v>10094</v>
      </c>
      <c r="C3661" s="96" t="s">
        <v>10095</v>
      </c>
      <c r="D3661" s="96" t="s">
        <v>1350</v>
      </c>
      <c r="E3661" s="96" t="s">
        <v>1561</v>
      </c>
      <c r="F3661" s="96">
        <v>2030.0</v>
      </c>
      <c r="J3661" s="96" t="s">
        <v>1147</v>
      </c>
      <c r="L3661" s="96" t="s">
        <v>41</v>
      </c>
      <c r="M3661" s="96" t="s">
        <v>1351</v>
      </c>
      <c r="N3661" s="96" t="s">
        <v>1619</v>
      </c>
      <c r="O3661" s="96" t="s">
        <v>1713</v>
      </c>
      <c r="P3661" s="96" t="s">
        <v>1564</v>
      </c>
      <c r="Q3661" s="96" t="s">
        <v>1756</v>
      </c>
      <c r="R3661" s="96" t="s">
        <v>1699</v>
      </c>
      <c r="S3661" s="96" t="s">
        <v>10096</v>
      </c>
      <c r="T3661" s="96" t="s">
        <v>1568</v>
      </c>
    </row>
    <row r="3662" ht="14.25" customHeight="1">
      <c r="A3662" s="96" t="s">
        <v>10097</v>
      </c>
      <c r="D3662" s="96" t="s">
        <v>1350</v>
      </c>
      <c r="E3662" s="96" t="s">
        <v>1561</v>
      </c>
      <c r="F3662" s="96">
        <v>2030.0</v>
      </c>
      <c r="J3662" s="96" t="s">
        <v>1147</v>
      </c>
      <c r="L3662" s="96" t="s">
        <v>1562</v>
      </c>
      <c r="M3662" s="96" t="s">
        <v>1147</v>
      </c>
      <c r="O3662" s="96" t="s">
        <v>1614</v>
      </c>
      <c r="P3662" s="96" t="s">
        <v>1609</v>
      </c>
      <c r="Q3662" s="96" t="s">
        <v>2223</v>
      </c>
      <c r="R3662" s="96" t="s">
        <v>1644</v>
      </c>
      <c r="S3662" s="96" t="s">
        <v>10098</v>
      </c>
      <c r="T3662" s="96" t="s">
        <v>1568</v>
      </c>
    </row>
    <row r="3663" ht="14.25" customHeight="1">
      <c r="A3663" s="96" t="s">
        <v>10099</v>
      </c>
      <c r="D3663" s="96" t="s">
        <v>1350</v>
      </c>
      <c r="E3663" s="96" t="s">
        <v>1561</v>
      </c>
      <c r="F3663" s="96">
        <v>2030.0</v>
      </c>
      <c r="J3663" s="96" t="s">
        <v>1147</v>
      </c>
      <c r="L3663" s="96" t="s">
        <v>1562</v>
      </c>
      <c r="M3663" s="96" t="s">
        <v>1147</v>
      </c>
      <c r="O3663" s="96" t="s">
        <v>1791</v>
      </c>
      <c r="P3663" s="96" t="s">
        <v>1609</v>
      </c>
      <c r="Q3663" s="96" t="s">
        <v>1610</v>
      </c>
      <c r="R3663" s="96" t="s">
        <v>1581</v>
      </c>
      <c r="S3663" s="96" t="s">
        <v>10100</v>
      </c>
      <c r="T3663" s="96" t="s">
        <v>1568</v>
      </c>
    </row>
    <row r="3664" ht="14.25" customHeight="1">
      <c r="A3664" s="96" t="s">
        <v>10101</v>
      </c>
      <c r="D3664" s="96" t="s">
        <v>1350</v>
      </c>
      <c r="E3664" s="96" t="s">
        <v>1561</v>
      </c>
      <c r="F3664" s="96">
        <v>2030.0</v>
      </c>
      <c r="J3664" s="96" t="s">
        <v>1351</v>
      </c>
      <c r="L3664" s="96" t="s">
        <v>41</v>
      </c>
      <c r="M3664" s="96" t="s">
        <v>1351</v>
      </c>
      <c r="N3664" s="96" t="s">
        <v>1740</v>
      </c>
      <c r="O3664" s="96" t="s">
        <v>1584</v>
      </c>
      <c r="P3664" s="96" t="s">
        <v>1564</v>
      </c>
      <c r="Q3664" s="96" t="s">
        <v>1590</v>
      </c>
      <c r="R3664" s="96" t="s">
        <v>1882</v>
      </c>
      <c r="S3664" s="96" t="s">
        <v>10102</v>
      </c>
      <c r="T3664" s="96" t="s">
        <v>1568</v>
      </c>
    </row>
    <row r="3665" ht="14.25" customHeight="1">
      <c r="A3665" s="96" t="s">
        <v>10103</v>
      </c>
      <c r="D3665" s="96" t="s">
        <v>1350</v>
      </c>
      <c r="E3665" s="96" t="s">
        <v>1561</v>
      </c>
      <c r="F3665" s="96">
        <v>2030.0</v>
      </c>
      <c r="J3665" s="96" t="s">
        <v>1147</v>
      </c>
      <c r="L3665" s="96" t="s">
        <v>1562</v>
      </c>
      <c r="M3665" s="96" t="s">
        <v>1147</v>
      </c>
      <c r="O3665" s="96" t="s">
        <v>1703</v>
      </c>
      <c r="P3665" s="96" t="s">
        <v>1564</v>
      </c>
      <c r="Q3665" s="96" t="s">
        <v>1580</v>
      </c>
      <c r="R3665" s="96" t="s">
        <v>1623</v>
      </c>
      <c r="S3665" s="96" t="s">
        <v>10104</v>
      </c>
      <c r="T3665" s="96" t="s">
        <v>1568</v>
      </c>
    </row>
    <row r="3666" ht="14.25" customHeight="1">
      <c r="A3666" s="96" t="s">
        <v>10105</v>
      </c>
      <c r="B3666" s="96" t="s">
        <v>10106</v>
      </c>
      <c r="C3666" s="96" t="s">
        <v>10107</v>
      </c>
      <c r="D3666" s="96" t="s">
        <v>1350</v>
      </c>
      <c r="E3666" s="96" t="s">
        <v>1570</v>
      </c>
      <c r="F3666" s="96">
        <v>2026.0</v>
      </c>
      <c r="J3666" s="96" t="s">
        <v>1147</v>
      </c>
      <c r="L3666" s="96" t="s">
        <v>41</v>
      </c>
      <c r="M3666" s="96" t="s">
        <v>1147</v>
      </c>
      <c r="O3666" s="96" t="s">
        <v>1857</v>
      </c>
      <c r="P3666" s="96" t="s">
        <v>1609</v>
      </c>
      <c r="Q3666" s="96" t="s">
        <v>1800</v>
      </c>
      <c r="R3666" s="96" t="s">
        <v>1644</v>
      </c>
      <c r="S3666" s="96" t="s">
        <v>10108</v>
      </c>
      <c r="T3666" s="96" t="s">
        <v>1576</v>
      </c>
    </row>
    <row r="3667" ht="14.25" customHeight="1">
      <c r="A3667" s="96" t="s">
        <v>10109</v>
      </c>
      <c r="C3667" s="96" t="s">
        <v>10110</v>
      </c>
      <c r="D3667" s="96" t="s">
        <v>1355</v>
      </c>
      <c r="J3667" s="96" t="s">
        <v>1147</v>
      </c>
      <c r="L3667" s="96" t="s">
        <v>41</v>
      </c>
      <c r="M3667" s="96" t="s">
        <v>1147</v>
      </c>
      <c r="O3667" s="96" t="s">
        <v>1578</v>
      </c>
      <c r="P3667" s="96" t="s">
        <v>1579</v>
      </c>
      <c r="Q3667" s="96" t="s">
        <v>1636</v>
      </c>
      <c r="R3667" s="96" t="s">
        <v>1594</v>
      </c>
    </row>
    <row r="3668" ht="14.25" customHeight="1">
      <c r="A3668" s="96" t="s">
        <v>10111</v>
      </c>
      <c r="D3668" s="96" t="s">
        <v>1350</v>
      </c>
      <c r="E3668" s="96" t="s">
        <v>1561</v>
      </c>
      <c r="F3668" s="96">
        <v>2030.0</v>
      </c>
      <c r="G3668" s="96" t="s">
        <v>1350</v>
      </c>
      <c r="H3668" s="96" t="s">
        <v>1561</v>
      </c>
      <c r="I3668" s="96">
        <v>2050.0</v>
      </c>
      <c r="J3668" s="96" t="s">
        <v>1351</v>
      </c>
      <c r="K3668" s="96">
        <v>2050.0</v>
      </c>
      <c r="L3668" s="96" t="s">
        <v>1562</v>
      </c>
      <c r="M3668" s="96" t="s">
        <v>1147</v>
      </c>
      <c r="O3668" s="96" t="s">
        <v>1608</v>
      </c>
      <c r="P3668" s="96" t="s">
        <v>1609</v>
      </c>
      <c r="Q3668" s="96" t="s">
        <v>1800</v>
      </c>
      <c r="R3668" s="96" t="s">
        <v>1581</v>
      </c>
      <c r="S3668" s="96" t="s">
        <v>10112</v>
      </c>
      <c r="T3668" s="96" t="s">
        <v>1568</v>
      </c>
    </row>
    <row r="3669" ht="14.25" customHeight="1">
      <c r="A3669" s="96" t="s">
        <v>10113</v>
      </c>
      <c r="D3669" s="96" t="s">
        <v>1350</v>
      </c>
      <c r="E3669" s="96" t="s">
        <v>1561</v>
      </c>
      <c r="F3669" s="96">
        <v>2030.0</v>
      </c>
      <c r="J3669" s="96" t="s">
        <v>1147</v>
      </c>
      <c r="L3669" s="96" t="s">
        <v>1562</v>
      </c>
      <c r="M3669" s="96" t="s">
        <v>1147</v>
      </c>
      <c r="O3669" s="96" t="s">
        <v>1717</v>
      </c>
      <c r="P3669" s="96" t="s">
        <v>1609</v>
      </c>
      <c r="Q3669" s="96" t="s">
        <v>2188</v>
      </c>
      <c r="R3669" s="96" t="s">
        <v>1586</v>
      </c>
      <c r="S3669" s="96" t="s">
        <v>10114</v>
      </c>
      <c r="T3669" s="96" t="s">
        <v>1568</v>
      </c>
    </row>
    <row r="3670" ht="14.25" customHeight="1">
      <c r="A3670" s="96" t="s">
        <v>10115</v>
      </c>
      <c r="D3670" s="96" t="s">
        <v>1350</v>
      </c>
      <c r="E3670" s="96" t="s">
        <v>1561</v>
      </c>
      <c r="F3670" s="96">
        <v>2030.0</v>
      </c>
      <c r="G3670" s="96" t="s">
        <v>1350</v>
      </c>
      <c r="H3670" s="96" t="s">
        <v>1561</v>
      </c>
      <c r="I3670" s="96">
        <v>2035.0</v>
      </c>
      <c r="J3670" s="96" t="s">
        <v>1351</v>
      </c>
      <c r="K3670" s="96">
        <v>2035.0</v>
      </c>
      <c r="L3670" s="96" t="s">
        <v>1562</v>
      </c>
      <c r="M3670" s="96" t="s">
        <v>1147</v>
      </c>
      <c r="O3670" s="96" t="s">
        <v>1703</v>
      </c>
      <c r="P3670" s="96" t="s">
        <v>1564</v>
      </c>
      <c r="Q3670" s="96" t="s">
        <v>1610</v>
      </c>
      <c r="R3670" s="96" t="s">
        <v>1637</v>
      </c>
      <c r="S3670" s="96" t="s">
        <v>10116</v>
      </c>
      <c r="T3670" s="96" t="s">
        <v>1568</v>
      </c>
    </row>
    <row r="3671" ht="14.25" customHeight="1">
      <c r="A3671" s="96" t="s">
        <v>10117</v>
      </c>
      <c r="D3671" s="96" t="s">
        <v>1355</v>
      </c>
      <c r="J3671" s="96" t="s">
        <v>1351</v>
      </c>
      <c r="L3671" s="96" t="s">
        <v>41</v>
      </c>
      <c r="M3671" s="96" t="s">
        <v>1147</v>
      </c>
      <c r="O3671" s="96" t="s">
        <v>1584</v>
      </c>
      <c r="P3671" s="96" t="s">
        <v>1564</v>
      </c>
      <c r="Q3671" s="96" t="s">
        <v>2352</v>
      </c>
      <c r="R3671" s="96" t="s">
        <v>1589</v>
      </c>
    </row>
    <row r="3672" ht="14.25" customHeight="1">
      <c r="A3672" s="96" t="s">
        <v>10118</v>
      </c>
      <c r="D3672" s="96" t="s">
        <v>1350</v>
      </c>
      <c r="E3672" s="96" t="s">
        <v>1561</v>
      </c>
      <c r="F3672" s="96">
        <v>2030.0</v>
      </c>
      <c r="J3672" s="96" t="s">
        <v>1147</v>
      </c>
      <c r="L3672" s="96" t="s">
        <v>1562</v>
      </c>
      <c r="M3672" s="96" t="s">
        <v>1147</v>
      </c>
      <c r="O3672" s="96" t="s">
        <v>1578</v>
      </c>
      <c r="P3672" s="96" t="s">
        <v>1579</v>
      </c>
      <c r="Q3672" s="96" t="s">
        <v>1580</v>
      </c>
      <c r="R3672" s="96" t="s">
        <v>1699</v>
      </c>
      <c r="S3672" s="96" t="s">
        <v>10119</v>
      </c>
      <c r="T3672" s="96" t="s">
        <v>1568</v>
      </c>
    </row>
    <row r="3673" ht="14.25" customHeight="1">
      <c r="A3673" s="96" t="s">
        <v>10120</v>
      </c>
      <c r="D3673" s="96" t="s">
        <v>1350</v>
      </c>
      <c r="E3673" s="96" t="s">
        <v>1561</v>
      </c>
      <c r="F3673" s="96">
        <v>2030.0</v>
      </c>
      <c r="J3673" s="96" t="s">
        <v>1147</v>
      </c>
      <c r="L3673" s="96" t="s">
        <v>1562</v>
      </c>
      <c r="M3673" s="96" t="s">
        <v>1147</v>
      </c>
      <c r="O3673" s="96" t="s">
        <v>1584</v>
      </c>
      <c r="P3673" s="96" t="s">
        <v>1564</v>
      </c>
      <c r="Q3673" s="96" t="s">
        <v>1580</v>
      </c>
      <c r="R3673" s="96" t="s">
        <v>1594</v>
      </c>
      <c r="S3673" s="96" t="s">
        <v>10121</v>
      </c>
      <c r="T3673" s="96" t="s">
        <v>1568</v>
      </c>
    </row>
    <row r="3674" ht="14.25" customHeight="1">
      <c r="A3674" s="96" t="s">
        <v>10122</v>
      </c>
      <c r="D3674" s="96" t="s">
        <v>1350</v>
      </c>
      <c r="E3674" s="96" t="s">
        <v>1561</v>
      </c>
      <c r="F3674" s="96">
        <v>2030.0</v>
      </c>
      <c r="J3674" s="96" t="s">
        <v>1147</v>
      </c>
      <c r="L3674" s="96" t="s">
        <v>1562</v>
      </c>
      <c r="M3674" s="96" t="s">
        <v>1147</v>
      </c>
      <c r="O3674" s="96" t="s">
        <v>1717</v>
      </c>
      <c r="P3674" s="96" t="s">
        <v>1609</v>
      </c>
      <c r="Q3674" s="96" t="s">
        <v>1756</v>
      </c>
      <c r="R3674" s="96" t="s">
        <v>1637</v>
      </c>
      <c r="S3674" s="96" t="s">
        <v>10123</v>
      </c>
    </row>
    <row r="3675" ht="14.25" customHeight="1">
      <c r="A3675" s="96" t="s">
        <v>10124</v>
      </c>
      <c r="D3675" s="96" t="s">
        <v>1350</v>
      </c>
      <c r="E3675" s="96" t="s">
        <v>1561</v>
      </c>
      <c r="F3675" s="96">
        <v>2030.0</v>
      </c>
      <c r="J3675" s="96" t="s">
        <v>1147</v>
      </c>
      <c r="L3675" s="96" t="s">
        <v>1562</v>
      </c>
      <c r="M3675" s="96" t="s">
        <v>1147</v>
      </c>
      <c r="O3675" s="96" t="s">
        <v>1717</v>
      </c>
      <c r="P3675" s="96" t="s">
        <v>1609</v>
      </c>
      <c r="Q3675" s="96" t="s">
        <v>1948</v>
      </c>
      <c r="R3675" s="96" t="s">
        <v>1699</v>
      </c>
      <c r="S3675" s="96" t="s">
        <v>10125</v>
      </c>
      <c r="T3675" s="96" t="s">
        <v>1568</v>
      </c>
    </row>
    <row r="3676" ht="14.25" customHeight="1">
      <c r="A3676" s="96" t="s">
        <v>10126</v>
      </c>
      <c r="D3676" s="96" t="s">
        <v>1350</v>
      </c>
      <c r="E3676" s="96" t="s">
        <v>1561</v>
      </c>
      <c r="F3676" s="96">
        <v>2030.0</v>
      </c>
      <c r="J3676" s="96" t="s">
        <v>1147</v>
      </c>
      <c r="L3676" s="96" t="s">
        <v>1562</v>
      </c>
      <c r="M3676" s="96" t="s">
        <v>1147</v>
      </c>
      <c r="O3676" s="96" t="s">
        <v>1584</v>
      </c>
      <c r="P3676" s="96" t="s">
        <v>1564</v>
      </c>
      <c r="Q3676" s="96" t="s">
        <v>1580</v>
      </c>
      <c r="R3676" s="96" t="s">
        <v>1793</v>
      </c>
      <c r="S3676" s="96" t="s">
        <v>10127</v>
      </c>
      <c r="T3676" s="96" t="s">
        <v>1568</v>
      </c>
    </row>
    <row r="3677" ht="14.25" customHeight="1">
      <c r="A3677" s="96" t="s">
        <v>10128</v>
      </c>
      <c r="B3677" s="96" t="s">
        <v>10129</v>
      </c>
      <c r="C3677" s="96" t="s">
        <v>10130</v>
      </c>
      <c r="D3677" s="96" t="s">
        <v>1350</v>
      </c>
      <c r="E3677" s="96" t="s">
        <v>1561</v>
      </c>
      <c r="F3677" s="96" t="s">
        <v>2622</v>
      </c>
      <c r="G3677" s="96" t="s">
        <v>1350</v>
      </c>
      <c r="H3677" s="96" t="s">
        <v>1561</v>
      </c>
      <c r="I3677" s="96">
        <v>2040.0</v>
      </c>
      <c r="J3677" s="96" t="s">
        <v>1351</v>
      </c>
      <c r="K3677" s="96">
        <v>2040.0</v>
      </c>
      <c r="L3677" s="96" t="s">
        <v>41</v>
      </c>
      <c r="M3677" s="96" t="s">
        <v>1147</v>
      </c>
      <c r="O3677" s="96" t="s">
        <v>1651</v>
      </c>
      <c r="P3677" s="96" t="s">
        <v>1564</v>
      </c>
      <c r="Q3677" s="96" t="s">
        <v>2158</v>
      </c>
      <c r="R3677" s="96" t="s">
        <v>1623</v>
      </c>
      <c r="S3677" s="96" t="s">
        <v>10131</v>
      </c>
      <c r="T3677" s="96" t="s">
        <v>1568</v>
      </c>
    </row>
    <row r="3678" ht="14.25" customHeight="1">
      <c r="A3678" s="96" t="s">
        <v>10132</v>
      </c>
      <c r="D3678" s="96" t="s">
        <v>1355</v>
      </c>
      <c r="J3678" s="96" t="s">
        <v>1351</v>
      </c>
      <c r="L3678" s="96" t="s">
        <v>41</v>
      </c>
      <c r="M3678" s="96" t="s">
        <v>1351</v>
      </c>
      <c r="N3678" s="96" t="s">
        <v>1863</v>
      </c>
      <c r="O3678" s="96" t="s">
        <v>2272</v>
      </c>
      <c r="P3678" s="96" t="s">
        <v>1609</v>
      </c>
      <c r="Q3678" s="96" t="s">
        <v>1675</v>
      </c>
      <c r="R3678" s="96" t="s">
        <v>1863</v>
      </c>
    </row>
    <row r="3679" ht="14.25" customHeight="1">
      <c r="A3679" s="96" t="s">
        <v>10133</v>
      </c>
      <c r="D3679" s="96" t="s">
        <v>1350</v>
      </c>
      <c r="E3679" s="96" t="s">
        <v>1561</v>
      </c>
      <c r="F3679" s="96">
        <v>2030.0</v>
      </c>
      <c r="J3679" s="96" t="s">
        <v>1147</v>
      </c>
      <c r="L3679" s="96" t="s">
        <v>1562</v>
      </c>
      <c r="M3679" s="96" t="s">
        <v>1147</v>
      </c>
      <c r="O3679" s="96" t="s">
        <v>1664</v>
      </c>
      <c r="P3679" s="96" t="s">
        <v>1564</v>
      </c>
      <c r="Q3679" s="96" t="s">
        <v>2223</v>
      </c>
      <c r="R3679" s="96" t="s">
        <v>1594</v>
      </c>
      <c r="S3679" s="96" t="s">
        <v>10134</v>
      </c>
      <c r="T3679" s="96" t="s">
        <v>1568</v>
      </c>
    </row>
    <row r="3680" ht="14.25" customHeight="1">
      <c r="A3680" s="96" t="s">
        <v>10135</v>
      </c>
      <c r="D3680" s="96" t="s">
        <v>1350</v>
      </c>
      <c r="E3680" s="96" t="s">
        <v>1561</v>
      </c>
      <c r="F3680" s="96">
        <v>2030.0</v>
      </c>
      <c r="J3680" s="96" t="s">
        <v>1147</v>
      </c>
      <c r="L3680" s="96" t="s">
        <v>1562</v>
      </c>
      <c r="M3680" s="96" t="s">
        <v>1147</v>
      </c>
      <c r="O3680" s="96" t="s">
        <v>1578</v>
      </c>
      <c r="P3680" s="96" t="s">
        <v>1579</v>
      </c>
      <c r="Q3680" s="96" t="s">
        <v>1580</v>
      </c>
      <c r="R3680" s="96" t="s">
        <v>1623</v>
      </c>
      <c r="S3680" s="96" t="s">
        <v>10136</v>
      </c>
      <c r="T3680" s="96" t="s">
        <v>1568</v>
      </c>
    </row>
    <row r="3681" ht="14.25" customHeight="1">
      <c r="A3681" s="96" t="s">
        <v>10137</v>
      </c>
      <c r="D3681" s="96" t="s">
        <v>1355</v>
      </c>
      <c r="J3681" s="96" t="s">
        <v>1351</v>
      </c>
      <c r="L3681" s="96" t="s">
        <v>41</v>
      </c>
      <c r="M3681" s="96" t="s">
        <v>1351</v>
      </c>
      <c r="N3681" s="96" t="s">
        <v>1656</v>
      </c>
      <c r="O3681" s="96" t="s">
        <v>1584</v>
      </c>
      <c r="P3681" s="96" t="s">
        <v>1564</v>
      </c>
      <c r="Q3681" s="96" t="s">
        <v>1565</v>
      </c>
      <c r="R3681" s="96" t="s">
        <v>1656</v>
      </c>
    </row>
    <row r="3682" ht="14.25" customHeight="1">
      <c r="A3682" s="96" t="s">
        <v>10138</v>
      </c>
      <c r="D3682" s="96" t="s">
        <v>1350</v>
      </c>
      <c r="E3682" s="96" t="s">
        <v>1561</v>
      </c>
      <c r="F3682" s="96">
        <v>2030.0</v>
      </c>
      <c r="J3682" s="96" t="s">
        <v>1147</v>
      </c>
      <c r="L3682" s="96" t="s">
        <v>1562</v>
      </c>
      <c r="M3682" s="96" t="s">
        <v>1147</v>
      </c>
      <c r="O3682" s="96" t="s">
        <v>1614</v>
      </c>
      <c r="P3682" s="96" t="s">
        <v>1609</v>
      </c>
      <c r="Q3682" s="96" t="s">
        <v>1580</v>
      </c>
      <c r="R3682" s="96" t="s">
        <v>1637</v>
      </c>
      <c r="S3682" s="96" t="s">
        <v>10139</v>
      </c>
      <c r="T3682" s="96" t="s">
        <v>1568</v>
      </c>
    </row>
    <row r="3683" ht="14.25" customHeight="1">
      <c r="A3683" s="96" t="s">
        <v>10140</v>
      </c>
      <c r="D3683" s="96" t="s">
        <v>1355</v>
      </c>
      <c r="J3683" s="96" t="s">
        <v>1147</v>
      </c>
      <c r="L3683" s="96" t="s">
        <v>41</v>
      </c>
      <c r="M3683" s="96" t="s">
        <v>1147</v>
      </c>
      <c r="O3683" s="96" t="s">
        <v>1578</v>
      </c>
      <c r="P3683" s="96" t="s">
        <v>1579</v>
      </c>
      <c r="Q3683" s="96" t="s">
        <v>1580</v>
      </c>
      <c r="R3683" s="96" t="s">
        <v>1676</v>
      </c>
    </row>
    <row r="3684" ht="14.25" customHeight="1">
      <c r="A3684" s="96" t="s">
        <v>10141</v>
      </c>
      <c r="C3684" s="96" t="s">
        <v>10142</v>
      </c>
      <c r="D3684" s="96" t="s">
        <v>1355</v>
      </c>
      <c r="J3684" s="96" t="s">
        <v>1351</v>
      </c>
      <c r="L3684" s="96" t="s">
        <v>41</v>
      </c>
      <c r="M3684" s="96" t="s">
        <v>1351</v>
      </c>
      <c r="N3684" s="96" t="s">
        <v>1926</v>
      </c>
      <c r="O3684" s="96" t="s">
        <v>1584</v>
      </c>
      <c r="P3684" s="96" t="s">
        <v>1564</v>
      </c>
      <c r="Q3684" s="96" t="s">
        <v>1580</v>
      </c>
      <c r="R3684" s="96" t="s">
        <v>1926</v>
      </c>
    </row>
    <row r="3685" ht="14.25" customHeight="1">
      <c r="A3685" s="96" t="s">
        <v>10143</v>
      </c>
      <c r="D3685" s="96" t="s">
        <v>1355</v>
      </c>
      <c r="J3685" s="96" t="s">
        <v>1351</v>
      </c>
      <c r="L3685" s="96" t="s">
        <v>41</v>
      </c>
      <c r="M3685" s="96" t="s">
        <v>1147</v>
      </c>
      <c r="O3685" s="96" t="s">
        <v>1584</v>
      </c>
      <c r="P3685" s="96" t="s">
        <v>1564</v>
      </c>
      <c r="Q3685" s="96" t="s">
        <v>1565</v>
      </c>
      <c r="R3685" s="96" t="s">
        <v>1615</v>
      </c>
    </row>
    <row r="3686" ht="14.25" customHeight="1">
      <c r="A3686" s="96" t="s">
        <v>10144</v>
      </c>
      <c r="C3686" s="96" t="s">
        <v>10144</v>
      </c>
      <c r="D3686" s="96" t="s">
        <v>1355</v>
      </c>
      <c r="J3686" s="96" t="s">
        <v>1351</v>
      </c>
      <c r="L3686" s="96" t="s">
        <v>41</v>
      </c>
      <c r="M3686" s="96" t="s">
        <v>1351</v>
      </c>
      <c r="N3686" s="96" t="s">
        <v>1656</v>
      </c>
      <c r="O3686" s="96" t="s">
        <v>1791</v>
      </c>
      <c r="P3686" s="96" t="s">
        <v>1609</v>
      </c>
      <c r="Q3686" s="96" t="s">
        <v>1800</v>
      </c>
      <c r="R3686" s="96" t="s">
        <v>1656</v>
      </c>
    </row>
    <row r="3687" ht="14.25" customHeight="1">
      <c r="A3687" s="96" t="s">
        <v>10145</v>
      </c>
      <c r="D3687" s="96" t="s">
        <v>1355</v>
      </c>
      <c r="J3687" s="96" t="s">
        <v>1147</v>
      </c>
      <c r="L3687" s="96" t="s">
        <v>41</v>
      </c>
      <c r="M3687" s="96" t="s">
        <v>1147</v>
      </c>
      <c r="O3687" s="96" t="s">
        <v>1741</v>
      </c>
      <c r="P3687" s="96" t="s">
        <v>1564</v>
      </c>
      <c r="Q3687" s="96" t="s">
        <v>1784</v>
      </c>
      <c r="R3687" s="96" t="s">
        <v>1586</v>
      </c>
    </row>
    <row r="3688" ht="14.25" customHeight="1">
      <c r="A3688" s="96" t="s">
        <v>10146</v>
      </c>
      <c r="D3688" s="96" t="s">
        <v>1350</v>
      </c>
      <c r="E3688" s="96" t="s">
        <v>1561</v>
      </c>
      <c r="F3688" s="96">
        <v>2030.0</v>
      </c>
      <c r="J3688" s="96" t="s">
        <v>1147</v>
      </c>
      <c r="L3688" s="96" t="s">
        <v>1562</v>
      </c>
      <c r="M3688" s="96" t="s">
        <v>1147</v>
      </c>
      <c r="O3688" s="96" t="s">
        <v>1845</v>
      </c>
      <c r="P3688" s="96" t="s">
        <v>1564</v>
      </c>
      <c r="Q3688" s="96" t="s">
        <v>1756</v>
      </c>
      <c r="R3688" s="96" t="s">
        <v>1793</v>
      </c>
      <c r="S3688" s="96" t="s">
        <v>10147</v>
      </c>
      <c r="T3688" s="96" t="s">
        <v>1568</v>
      </c>
    </row>
    <row r="3689" ht="14.25" customHeight="1">
      <c r="A3689" s="96" t="s">
        <v>10148</v>
      </c>
      <c r="D3689" s="96" t="s">
        <v>1350</v>
      </c>
      <c r="E3689" s="96" t="s">
        <v>1561</v>
      </c>
      <c r="F3689" s="96">
        <v>2030.0</v>
      </c>
      <c r="J3689" s="96" t="s">
        <v>1147</v>
      </c>
      <c r="L3689" s="96" t="s">
        <v>1562</v>
      </c>
      <c r="M3689" s="96" t="s">
        <v>1147</v>
      </c>
      <c r="O3689" s="96" t="s">
        <v>1584</v>
      </c>
      <c r="P3689" s="96" t="s">
        <v>1564</v>
      </c>
      <c r="Q3689" s="96" t="s">
        <v>1820</v>
      </c>
      <c r="R3689" s="96" t="s">
        <v>1566</v>
      </c>
      <c r="S3689" s="96" t="s">
        <v>10149</v>
      </c>
      <c r="T3689" s="96" t="s">
        <v>1568</v>
      </c>
    </row>
    <row r="3690" ht="14.25" customHeight="1">
      <c r="A3690" s="96" t="s">
        <v>10150</v>
      </c>
      <c r="B3690" s="96" t="s">
        <v>10151</v>
      </c>
      <c r="C3690" s="96" t="s">
        <v>10152</v>
      </c>
      <c r="D3690" s="96" t="s">
        <v>1355</v>
      </c>
      <c r="J3690" s="96" t="s">
        <v>1351</v>
      </c>
      <c r="L3690" s="96" t="s">
        <v>41</v>
      </c>
      <c r="M3690" s="96" t="s">
        <v>1351</v>
      </c>
      <c r="N3690" s="96" t="s">
        <v>1673</v>
      </c>
      <c r="O3690" s="96" t="s">
        <v>1578</v>
      </c>
      <c r="P3690" s="96" t="s">
        <v>1579</v>
      </c>
      <c r="Q3690" s="96" t="s">
        <v>1580</v>
      </c>
      <c r="R3690" s="96" t="s">
        <v>1673</v>
      </c>
    </row>
    <row r="3691" ht="14.25" customHeight="1">
      <c r="A3691" s="96" t="s">
        <v>10153</v>
      </c>
      <c r="B3691" s="96" t="s">
        <v>10154</v>
      </c>
      <c r="C3691" s="96" t="s">
        <v>10155</v>
      </c>
      <c r="D3691" s="96" t="s">
        <v>1350</v>
      </c>
      <c r="E3691" s="96" t="s">
        <v>1561</v>
      </c>
      <c r="F3691" s="96">
        <v>2030.0</v>
      </c>
      <c r="J3691" s="96" t="s">
        <v>1147</v>
      </c>
      <c r="L3691" s="96" t="s">
        <v>1562</v>
      </c>
      <c r="M3691" s="96" t="s">
        <v>1147</v>
      </c>
      <c r="O3691" s="96" t="s">
        <v>1845</v>
      </c>
      <c r="P3691" s="96" t="s">
        <v>1564</v>
      </c>
      <c r="Q3691" s="96" t="s">
        <v>1652</v>
      </c>
      <c r="R3691" s="96" t="s">
        <v>1574</v>
      </c>
      <c r="S3691" s="96" t="s">
        <v>10156</v>
      </c>
      <c r="T3691" s="96" t="s">
        <v>1568</v>
      </c>
    </row>
    <row r="3692" ht="14.25" customHeight="1">
      <c r="A3692" s="96" t="s">
        <v>10157</v>
      </c>
      <c r="D3692" s="96" t="s">
        <v>1350</v>
      </c>
      <c r="E3692" s="96" t="s">
        <v>1561</v>
      </c>
      <c r="F3692" s="96">
        <v>2030.0</v>
      </c>
      <c r="J3692" s="96" t="s">
        <v>1147</v>
      </c>
      <c r="L3692" s="96" t="s">
        <v>1562</v>
      </c>
      <c r="M3692" s="96" t="s">
        <v>1147</v>
      </c>
      <c r="O3692" s="96" t="s">
        <v>1584</v>
      </c>
      <c r="P3692" s="96" t="s">
        <v>1564</v>
      </c>
      <c r="Q3692" s="96" t="s">
        <v>1580</v>
      </c>
      <c r="R3692" s="96" t="s">
        <v>1644</v>
      </c>
      <c r="S3692" s="96" t="s">
        <v>10158</v>
      </c>
      <c r="T3692" s="96" t="s">
        <v>1568</v>
      </c>
    </row>
    <row r="3693" ht="14.25" customHeight="1">
      <c r="A3693" s="96" t="s">
        <v>10159</v>
      </c>
      <c r="D3693" s="96" t="s">
        <v>1355</v>
      </c>
      <c r="J3693" s="96" t="s">
        <v>1147</v>
      </c>
      <c r="L3693" s="96" t="s">
        <v>41</v>
      </c>
      <c r="M3693" s="96" t="s">
        <v>1147</v>
      </c>
      <c r="O3693" s="96" t="s">
        <v>1703</v>
      </c>
      <c r="P3693" s="96" t="s">
        <v>1564</v>
      </c>
      <c r="Q3693" s="96" t="s">
        <v>1804</v>
      </c>
      <c r="R3693" s="96" t="s">
        <v>1637</v>
      </c>
    </row>
    <row r="3694" ht="14.25" customHeight="1">
      <c r="A3694" s="96" t="s">
        <v>10160</v>
      </c>
      <c r="D3694" s="96" t="s">
        <v>1350</v>
      </c>
      <c r="E3694" s="96" t="s">
        <v>1561</v>
      </c>
      <c r="F3694" s="96">
        <v>2031.0</v>
      </c>
      <c r="G3694" s="96" t="s">
        <v>1350</v>
      </c>
      <c r="H3694" s="96" t="s">
        <v>1561</v>
      </c>
      <c r="I3694" s="96">
        <v>2050.0</v>
      </c>
      <c r="J3694" s="96" t="s">
        <v>1351</v>
      </c>
      <c r="K3694" s="96">
        <v>2050.0</v>
      </c>
      <c r="L3694" s="96" t="s">
        <v>41</v>
      </c>
      <c r="M3694" s="96" t="s">
        <v>1351</v>
      </c>
      <c r="N3694" s="96" t="s">
        <v>1926</v>
      </c>
      <c r="O3694" s="96" t="s">
        <v>1797</v>
      </c>
      <c r="P3694" s="96" t="s">
        <v>1564</v>
      </c>
      <c r="Q3694" s="96" t="s">
        <v>1800</v>
      </c>
      <c r="R3694" s="96" t="s">
        <v>1676</v>
      </c>
      <c r="S3694" s="96" t="s">
        <v>10161</v>
      </c>
      <c r="T3694" s="96" t="s">
        <v>1568</v>
      </c>
    </row>
    <row r="3695" ht="14.25" customHeight="1">
      <c r="A3695" s="96" t="s">
        <v>10162</v>
      </c>
      <c r="D3695" s="96" t="s">
        <v>1350</v>
      </c>
      <c r="E3695" s="96" t="s">
        <v>1561</v>
      </c>
      <c r="F3695" s="96">
        <v>2030.0</v>
      </c>
      <c r="J3695" s="96" t="s">
        <v>1147</v>
      </c>
      <c r="L3695" s="96" t="s">
        <v>1562</v>
      </c>
      <c r="M3695" s="96" t="s">
        <v>1147</v>
      </c>
      <c r="O3695" s="96" t="s">
        <v>2054</v>
      </c>
      <c r="P3695" s="96" t="s">
        <v>1579</v>
      </c>
      <c r="Q3695" s="96" t="s">
        <v>1604</v>
      </c>
      <c r="R3695" s="96" t="s">
        <v>1566</v>
      </c>
      <c r="S3695" s="96" t="s">
        <v>10163</v>
      </c>
      <c r="T3695" s="96" t="s">
        <v>1568</v>
      </c>
    </row>
    <row r="3696" ht="14.25" customHeight="1">
      <c r="A3696" s="96" t="s">
        <v>10164</v>
      </c>
      <c r="D3696" s="96" t="s">
        <v>1350</v>
      </c>
      <c r="E3696" s="96" t="s">
        <v>1561</v>
      </c>
      <c r="F3696" s="96">
        <v>2030.0</v>
      </c>
      <c r="J3696" s="96" t="s">
        <v>1147</v>
      </c>
      <c r="L3696" s="96" t="s">
        <v>1562</v>
      </c>
      <c r="M3696" s="96" t="s">
        <v>1147</v>
      </c>
      <c r="O3696" s="96" t="s">
        <v>1614</v>
      </c>
      <c r="P3696" s="96" t="s">
        <v>1609</v>
      </c>
      <c r="Q3696" s="96" t="s">
        <v>1580</v>
      </c>
      <c r="R3696" s="96" t="s">
        <v>1712</v>
      </c>
      <c r="S3696" s="96" t="s">
        <v>10165</v>
      </c>
      <c r="T3696" s="96" t="s">
        <v>1568</v>
      </c>
    </row>
    <row r="3697" ht="14.25" customHeight="1">
      <c r="A3697" s="96" t="s">
        <v>10166</v>
      </c>
      <c r="D3697" s="96" t="s">
        <v>1350</v>
      </c>
      <c r="E3697" s="96" t="s">
        <v>1561</v>
      </c>
      <c r="F3697" s="96">
        <v>2030.0</v>
      </c>
      <c r="J3697" s="96" t="s">
        <v>1147</v>
      </c>
      <c r="L3697" s="96" t="s">
        <v>1562</v>
      </c>
      <c r="M3697" s="96" t="s">
        <v>1147</v>
      </c>
      <c r="O3697" s="96" t="s">
        <v>1797</v>
      </c>
      <c r="P3697" s="96" t="s">
        <v>1564</v>
      </c>
      <c r="Q3697" s="96" t="s">
        <v>1590</v>
      </c>
      <c r="R3697" s="96" t="s">
        <v>1699</v>
      </c>
      <c r="S3697" s="96" t="s">
        <v>10167</v>
      </c>
      <c r="T3697" s="96" t="s">
        <v>1568</v>
      </c>
    </row>
    <row r="3698" ht="14.25" customHeight="1">
      <c r="A3698" s="96" t="s">
        <v>10168</v>
      </c>
      <c r="D3698" s="96" t="s">
        <v>1355</v>
      </c>
      <c r="J3698" s="96" t="s">
        <v>1147</v>
      </c>
      <c r="L3698" s="96" t="s">
        <v>41</v>
      </c>
      <c r="M3698" s="96" t="s">
        <v>1147</v>
      </c>
      <c r="O3698" s="96" t="s">
        <v>1578</v>
      </c>
      <c r="P3698" s="96" t="s">
        <v>1579</v>
      </c>
      <c r="Q3698" s="96" t="s">
        <v>1610</v>
      </c>
      <c r="R3698" s="96" t="s">
        <v>1648</v>
      </c>
    </row>
    <row r="3699" ht="14.25" customHeight="1">
      <c r="A3699" s="96" t="s">
        <v>10169</v>
      </c>
      <c r="D3699" s="96" t="s">
        <v>1350</v>
      </c>
      <c r="E3699" s="96" t="s">
        <v>1561</v>
      </c>
      <c r="F3699" s="96">
        <v>2030.0</v>
      </c>
      <c r="G3699" s="96" t="s">
        <v>1350</v>
      </c>
      <c r="H3699" s="96" t="s">
        <v>1561</v>
      </c>
      <c r="I3699" s="96">
        <v>2040.0</v>
      </c>
      <c r="J3699" s="96" t="s">
        <v>1351</v>
      </c>
      <c r="K3699" s="96">
        <v>2040.0</v>
      </c>
      <c r="L3699" s="96" t="s">
        <v>1562</v>
      </c>
      <c r="M3699" s="96" t="s">
        <v>1147</v>
      </c>
      <c r="O3699" s="96" t="s">
        <v>1797</v>
      </c>
      <c r="P3699" s="96" t="s">
        <v>1564</v>
      </c>
      <c r="Q3699" s="96" t="s">
        <v>1639</v>
      </c>
      <c r="R3699" s="96" t="s">
        <v>1699</v>
      </c>
      <c r="S3699" s="96" t="s">
        <v>10170</v>
      </c>
      <c r="T3699" s="96" t="s">
        <v>1568</v>
      </c>
    </row>
    <row r="3700" ht="14.25" customHeight="1">
      <c r="A3700" s="96" t="s">
        <v>10171</v>
      </c>
      <c r="D3700" s="96" t="s">
        <v>1355</v>
      </c>
      <c r="J3700" s="96" t="s">
        <v>1147</v>
      </c>
      <c r="L3700" s="96" t="s">
        <v>41</v>
      </c>
      <c r="M3700" s="96" t="s">
        <v>1147</v>
      </c>
      <c r="O3700" s="96" t="s">
        <v>1578</v>
      </c>
      <c r="P3700" s="96" t="s">
        <v>1579</v>
      </c>
      <c r="Q3700" s="96" t="s">
        <v>1573</v>
      </c>
      <c r="R3700" s="96" t="s">
        <v>1676</v>
      </c>
    </row>
    <row r="3701" ht="14.25" customHeight="1">
      <c r="A3701" s="96" t="s">
        <v>10172</v>
      </c>
      <c r="B3701" s="96" t="s">
        <v>10173</v>
      </c>
      <c r="C3701" s="96" t="s">
        <v>10174</v>
      </c>
      <c r="D3701" s="96" t="s">
        <v>1350</v>
      </c>
      <c r="E3701" s="96" t="s">
        <v>1561</v>
      </c>
      <c r="F3701" s="96">
        <v>2030.0</v>
      </c>
      <c r="J3701" s="96" t="s">
        <v>1147</v>
      </c>
      <c r="L3701" s="96" t="s">
        <v>41</v>
      </c>
      <c r="M3701" s="96" t="s">
        <v>1147</v>
      </c>
      <c r="O3701" s="96" t="s">
        <v>1651</v>
      </c>
      <c r="P3701" s="96" t="s">
        <v>1564</v>
      </c>
      <c r="Q3701" s="96" t="s">
        <v>1820</v>
      </c>
      <c r="R3701" s="96" t="s">
        <v>1566</v>
      </c>
      <c r="S3701" s="96" t="s">
        <v>10175</v>
      </c>
      <c r="T3701" s="96" t="s">
        <v>1568</v>
      </c>
    </row>
    <row r="3702" ht="14.25" customHeight="1">
      <c r="A3702" s="96" t="s">
        <v>10176</v>
      </c>
      <c r="B3702" s="96" t="s">
        <v>10177</v>
      </c>
      <c r="C3702" s="96" t="s">
        <v>10178</v>
      </c>
      <c r="D3702" s="96" t="s">
        <v>1350</v>
      </c>
      <c r="E3702" s="96" t="s">
        <v>1561</v>
      </c>
      <c r="F3702" s="96">
        <v>2030.0</v>
      </c>
      <c r="J3702" s="96" t="s">
        <v>1147</v>
      </c>
      <c r="L3702" s="96" t="s">
        <v>41</v>
      </c>
      <c r="M3702" s="96" t="s">
        <v>1351</v>
      </c>
      <c r="N3702" s="96" t="s">
        <v>1619</v>
      </c>
      <c r="O3702" s="96" t="s">
        <v>1584</v>
      </c>
      <c r="P3702" s="96" t="s">
        <v>1564</v>
      </c>
      <c r="Q3702" s="96" t="s">
        <v>1897</v>
      </c>
      <c r="R3702" s="96" t="s">
        <v>2384</v>
      </c>
      <c r="S3702" s="96" t="s">
        <v>10179</v>
      </c>
      <c r="T3702" s="96" t="s">
        <v>1568</v>
      </c>
    </row>
    <row r="3703" ht="14.25" customHeight="1">
      <c r="A3703" s="96" t="s">
        <v>10180</v>
      </c>
      <c r="B3703" s="96" t="s">
        <v>10181</v>
      </c>
      <c r="C3703" s="96" t="s">
        <v>10182</v>
      </c>
      <c r="D3703" s="96" t="s">
        <v>1350</v>
      </c>
      <c r="E3703" s="96" t="s">
        <v>1561</v>
      </c>
      <c r="F3703" s="96">
        <v>2030.0</v>
      </c>
      <c r="J3703" s="96" t="s">
        <v>1147</v>
      </c>
      <c r="L3703" s="96" t="s">
        <v>41</v>
      </c>
      <c r="M3703" s="96" t="s">
        <v>1351</v>
      </c>
      <c r="N3703" s="96" t="s">
        <v>1666</v>
      </c>
      <c r="O3703" s="96" t="s">
        <v>1578</v>
      </c>
      <c r="P3703" s="96" t="s">
        <v>1579</v>
      </c>
      <c r="Q3703" s="96" t="s">
        <v>1948</v>
      </c>
      <c r="R3703" s="96" t="s">
        <v>1619</v>
      </c>
      <c r="S3703" s="96" t="s">
        <v>10183</v>
      </c>
      <c r="T3703" s="96" t="s">
        <v>1568</v>
      </c>
    </row>
    <row r="3704" ht="14.25" customHeight="1">
      <c r="A3704" s="96" t="s">
        <v>10184</v>
      </c>
      <c r="D3704" s="96" t="s">
        <v>1350</v>
      </c>
      <c r="E3704" s="96" t="s">
        <v>1561</v>
      </c>
      <c r="F3704" s="96">
        <v>2030.0</v>
      </c>
      <c r="G3704" s="96" t="s">
        <v>1350</v>
      </c>
      <c r="H3704" s="96" t="s">
        <v>1561</v>
      </c>
      <c r="I3704" s="96">
        <v>2050.0</v>
      </c>
      <c r="J3704" s="96" t="s">
        <v>1351</v>
      </c>
      <c r="K3704" s="96">
        <v>2050.0</v>
      </c>
      <c r="L3704" s="96" t="s">
        <v>1562</v>
      </c>
      <c r="M3704" s="96" t="s">
        <v>1147</v>
      </c>
      <c r="O3704" s="96" t="s">
        <v>1845</v>
      </c>
      <c r="P3704" s="96" t="s">
        <v>1564</v>
      </c>
      <c r="Q3704" s="96" t="s">
        <v>1585</v>
      </c>
      <c r="R3704" s="96" t="s">
        <v>1699</v>
      </c>
      <c r="S3704" s="96" t="s">
        <v>10185</v>
      </c>
      <c r="T3704" s="96" t="s">
        <v>1568</v>
      </c>
    </row>
    <row r="3705" ht="14.25" customHeight="1">
      <c r="A3705" s="96" t="s">
        <v>10186</v>
      </c>
      <c r="D3705" s="96" t="s">
        <v>1350</v>
      </c>
      <c r="E3705" s="96" t="s">
        <v>1561</v>
      </c>
      <c r="F3705" s="96">
        <v>2030.0</v>
      </c>
      <c r="J3705" s="96" t="s">
        <v>1147</v>
      </c>
      <c r="L3705" s="96" t="s">
        <v>1562</v>
      </c>
      <c r="M3705" s="96" t="s">
        <v>1147</v>
      </c>
      <c r="O3705" s="96" t="s">
        <v>1857</v>
      </c>
      <c r="P3705" s="96" t="s">
        <v>1609</v>
      </c>
      <c r="Q3705" s="96" t="s">
        <v>1820</v>
      </c>
      <c r="R3705" s="96" t="s">
        <v>1637</v>
      </c>
      <c r="S3705" s="96" t="s">
        <v>10187</v>
      </c>
      <c r="T3705" s="96" t="s">
        <v>1568</v>
      </c>
    </row>
    <row r="3706" ht="14.25" customHeight="1">
      <c r="A3706" s="96" t="s">
        <v>10188</v>
      </c>
      <c r="C3706" s="96" t="s">
        <v>10189</v>
      </c>
      <c r="D3706" s="96" t="s">
        <v>1355</v>
      </c>
      <c r="J3706" s="96" t="s">
        <v>1351</v>
      </c>
      <c r="L3706" s="96" t="s">
        <v>41</v>
      </c>
      <c r="M3706" s="96" t="s">
        <v>1147</v>
      </c>
      <c r="O3706" s="96" t="s">
        <v>1647</v>
      </c>
      <c r="P3706" s="96" t="s">
        <v>1564</v>
      </c>
      <c r="Q3706" s="96" t="s">
        <v>1820</v>
      </c>
      <c r="R3706" s="96" t="s">
        <v>1712</v>
      </c>
    </row>
    <row r="3707" ht="14.25" customHeight="1">
      <c r="A3707" s="96" t="s">
        <v>10190</v>
      </c>
      <c r="B3707" s="96" t="s">
        <v>10191</v>
      </c>
      <c r="D3707" s="96" t="s">
        <v>1350</v>
      </c>
      <c r="E3707" s="96" t="s">
        <v>1561</v>
      </c>
      <c r="F3707" s="96" t="s">
        <v>3065</v>
      </c>
      <c r="J3707" s="96" t="s">
        <v>1147</v>
      </c>
      <c r="L3707" s="96" t="s">
        <v>41</v>
      </c>
      <c r="M3707" s="96" t="s">
        <v>1351</v>
      </c>
      <c r="N3707" s="96" t="s">
        <v>1740</v>
      </c>
      <c r="O3707" s="96" t="s">
        <v>2314</v>
      </c>
      <c r="P3707" s="96" t="s">
        <v>1609</v>
      </c>
      <c r="Q3707" s="96" t="s">
        <v>1675</v>
      </c>
      <c r="R3707" s="96" t="s">
        <v>1644</v>
      </c>
      <c r="S3707" s="96" t="s">
        <v>10192</v>
      </c>
      <c r="T3707" s="96" t="s">
        <v>1568</v>
      </c>
      <c r="U3707" s="96" t="s">
        <v>1742</v>
      </c>
    </row>
    <row r="3708" ht="14.25" customHeight="1">
      <c r="A3708" s="96" t="s">
        <v>10193</v>
      </c>
      <c r="D3708" s="96" t="s">
        <v>1355</v>
      </c>
      <c r="J3708" s="96" t="s">
        <v>1147</v>
      </c>
      <c r="L3708" s="96" t="s">
        <v>41</v>
      </c>
      <c r="M3708" s="96" t="s">
        <v>1147</v>
      </c>
      <c r="O3708" s="96" t="s">
        <v>10194</v>
      </c>
      <c r="P3708" s="96" t="s">
        <v>1609</v>
      </c>
      <c r="Q3708" s="96" t="s">
        <v>1655</v>
      </c>
      <c r="R3708" s="96" t="s">
        <v>1594</v>
      </c>
    </row>
    <row r="3709" ht="14.25" customHeight="1">
      <c r="A3709" s="96" t="s">
        <v>10195</v>
      </c>
      <c r="B3709" s="96" t="s">
        <v>10196</v>
      </c>
      <c r="C3709" s="96" t="s">
        <v>10197</v>
      </c>
      <c r="D3709" s="96" t="s">
        <v>1350</v>
      </c>
      <c r="E3709" s="96" t="s">
        <v>1561</v>
      </c>
      <c r="F3709" s="96" t="s">
        <v>5554</v>
      </c>
      <c r="J3709" s="96" t="s">
        <v>1147</v>
      </c>
      <c r="L3709" s="96" t="s">
        <v>1629</v>
      </c>
      <c r="M3709" s="96" t="s">
        <v>1147</v>
      </c>
      <c r="O3709" s="96" t="s">
        <v>1584</v>
      </c>
      <c r="P3709" s="96" t="s">
        <v>1564</v>
      </c>
      <c r="Q3709" s="96" t="s">
        <v>1630</v>
      </c>
      <c r="R3709" s="96" t="s">
        <v>2098</v>
      </c>
      <c r="S3709" s="96" t="s">
        <v>10198</v>
      </c>
      <c r="T3709" s="96" t="s">
        <v>1568</v>
      </c>
    </row>
    <row r="3710" ht="14.25" customHeight="1">
      <c r="A3710" s="96" t="s">
        <v>10199</v>
      </c>
      <c r="D3710" s="96" t="s">
        <v>1355</v>
      </c>
      <c r="J3710" s="96" t="s">
        <v>1147</v>
      </c>
      <c r="L3710" s="96" t="s">
        <v>41</v>
      </c>
      <c r="M3710" s="96" t="s">
        <v>1147</v>
      </c>
      <c r="O3710" s="96" t="s">
        <v>2033</v>
      </c>
      <c r="P3710" s="96" t="s">
        <v>1564</v>
      </c>
      <c r="Q3710" s="96" t="s">
        <v>1784</v>
      </c>
      <c r="R3710" s="96" t="s">
        <v>1676</v>
      </c>
    </row>
    <row r="3711" ht="14.25" customHeight="1">
      <c r="A3711" s="96" t="s">
        <v>10200</v>
      </c>
      <c r="C3711" s="96" t="s">
        <v>10201</v>
      </c>
      <c r="D3711" s="96" t="s">
        <v>1355</v>
      </c>
      <c r="J3711" s="96" t="s">
        <v>1147</v>
      </c>
      <c r="L3711" s="96" t="s">
        <v>41</v>
      </c>
      <c r="M3711" s="96" t="s">
        <v>1147</v>
      </c>
      <c r="O3711" s="96" t="s">
        <v>1901</v>
      </c>
      <c r="P3711" s="96" t="s">
        <v>1564</v>
      </c>
      <c r="Q3711" s="96" t="s">
        <v>2015</v>
      </c>
      <c r="R3711" s="96" t="s">
        <v>1926</v>
      </c>
    </row>
    <row r="3712" ht="14.25" customHeight="1">
      <c r="A3712" s="96" t="s">
        <v>10202</v>
      </c>
      <c r="D3712" s="96" t="s">
        <v>1350</v>
      </c>
      <c r="E3712" s="96" t="s">
        <v>1561</v>
      </c>
      <c r="F3712" s="96">
        <v>2030.0</v>
      </c>
      <c r="J3712" s="96" t="s">
        <v>1147</v>
      </c>
      <c r="L3712" s="96" t="s">
        <v>1562</v>
      </c>
      <c r="M3712" s="96" t="s">
        <v>1147</v>
      </c>
      <c r="O3712" s="96" t="s">
        <v>8482</v>
      </c>
      <c r="P3712" s="96" t="s">
        <v>1564</v>
      </c>
      <c r="Q3712" s="96" t="s">
        <v>1580</v>
      </c>
      <c r="R3712" s="96" t="s">
        <v>1591</v>
      </c>
      <c r="S3712" s="96" t="s">
        <v>10203</v>
      </c>
      <c r="T3712" s="96" t="s">
        <v>1568</v>
      </c>
    </row>
    <row r="3713" ht="14.25" customHeight="1">
      <c r="A3713" s="96" t="s">
        <v>10204</v>
      </c>
      <c r="B3713" s="96" t="s">
        <v>10205</v>
      </c>
      <c r="C3713" s="96" t="s">
        <v>10206</v>
      </c>
      <c r="D3713" s="96" t="s">
        <v>1372</v>
      </c>
      <c r="J3713" s="96" t="s">
        <v>1351</v>
      </c>
      <c r="L3713" s="96" t="s">
        <v>41</v>
      </c>
      <c r="M3713" s="96" t="s">
        <v>1351</v>
      </c>
      <c r="N3713" s="96" t="s">
        <v>2181</v>
      </c>
      <c r="O3713" s="96" t="s">
        <v>1584</v>
      </c>
      <c r="P3713" s="96" t="s">
        <v>1564</v>
      </c>
      <c r="Q3713" s="96" t="s">
        <v>2228</v>
      </c>
      <c r="R3713" s="96" t="s">
        <v>1850</v>
      </c>
    </row>
    <row r="3714" ht="14.25" customHeight="1">
      <c r="A3714" s="96" t="s">
        <v>10207</v>
      </c>
      <c r="D3714" s="96" t="s">
        <v>1355</v>
      </c>
      <c r="J3714" s="96" t="s">
        <v>1351</v>
      </c>
      <c r="L3714" s="96" t="s">
        <v>41</v>
      </c>
      <c r="M3714" s="96" t="s">
        <v>1147</v>
      </c>
      <c r="O3714" s="96" t="s">
        <v>1578</v>
      </c>
      <c r="P3714" s="96" t="s">
        <v>1579</v>
      </c>
      <c r="Q3714" s="96" t="s">
        <v>1580</v>
      </c>
      <c r="R3714" s="96" t="s">
        <v>1699</v>
      </c>
    </row>
    <row r="3715" ht="14.25" customHeight="1">
      <c r="A3715" s="96" t="s">
        <v>10208</v>
      </c>
      <c r="B3715" s="96" t="s">
        <v>10209</v>
      </c>
      <c r="C3715" s="96" t="s">
        <v>10210</v>
      </c>
      <c r="D3715" s="96" t="s">
        <v>1350</v>
      </c>
      <c r="E3715" s="96" t="s">
        <v>1561</v>
      </c>
      <c r="F3715" s="96">
        <v>2030.0</v>
      </c>
      <c r="J3715" s="96" t="s">
        <v>1147</v>
      </c>
      <c r="L3715" s="96" t="s">
        <v>41</v>
      </c>
      <c r="M3715" s="96" t="s">
        <v>1351</v>
      </c>
      <c r="N3715" s="96" t="s">
        <v>2363</v>
      </c>
      <c r="O3715" s="96" t="s">
        <v>1578</v>
      </c>
      <c r="P3715" s="96" t="s">
        <v>1579</v>
      </c>
      <c r="Q3715" s="96" t="s">
        <v>1636</v>
      </c>
      <c r="R3715" s="96" t="s">
        <v>1793</v>
      </c>
      <c r="S3715" s="96" t="s">
        <v>10211</v>
      </c>
      <c r="T3715" s="96" t="s">
        <v>1568</v>
      </c>
    </row>
    <row r="3716" ht="14.25" customHeight="1">
      <c r="A3716" s="96" t="s">
        <v>10212</v>
      </c>
      <c r="B3716" s="96" t="s">
        <v>10213</v>
      </c>
      <c r="C3716" s="96" t="s">
        <v>10214</v>
      </c>
      <c r="D3716" s="96" t="s">
        <v>1350</v>
      </c>
      <c r="E3716" s="96" t="s">
        <v>1561</v>
      </c>
      <c r="F3716" s="96">
        <v>2030.0</v>
      </c>
      <c r="G3716" s="96" t="s">
        <v>1350</v>
      </c>
      <c r="H3716" s="96" t="s">
        <v>1561</v>
      </c>
      <c r="I3716" s="96">
        <v>2050.0</v>
      </c>
      <c r="J3716" s="96" t="s">
        <v>1351</v>
      </c>
      <c r="K3716" s="96">
        <v>2050.0</v>
      </c>
      <c r="L3716" s="96" t="s">
        <v>41</v>
      </c>
      <c r="M3716" s="96" t="s">
        <v>1351</v>
      </c>
      <c r="N3716" s="96" t="s">
        <v>1971</v>
      </c>
      <c r="O3716" s="96" t="s">
        <v>1584</v>
      </c>
      <c r="P3716" s="96" t="s">
        <v>1564</v>
      </c>
      <c r="Q3716" s="96" t="s">
        <v>1897</v>
      </c>
      <c r="R3716" s="96" t="s">
        <v>1793</v>
      </c>
      <c r="S3716" s="96" t="s">
        <v>10215</v>
      </c>
      <c r="T3716" s="96" t="s">
        <v>1568</v>
      </c>
    </row>
    <row r="3717" ht="14.25" customHeight="1">
      <c r="A3717" s="96" t="s">
        <v>10216</v>
      </c>
      <c r="B3717" s="96" t="s">
        <v>10217</v>
      </c>
      <c r="C3717" s="96" t="s">
        <v>10218</v>
      </c>
      <c r="D3717" s="96" t="s">
        <v>1350</v>
      </c>
      <c r="E3717" s="96" t="s">
        <v>1570</v>
      </c>
      <c r="F3717" s="96">
        <v>2030.0</v>
      </c>
      <c r="J3717" s="96" t="s">
        <v>1147</v>
      </c>
      <c r="L3717" s="96" t="s">
        <v>41</v>
      </c>
      <c r="M3717" s="96" t="s">
        <v>1147</v>
      </c>
      <c r="O3717" s="96" t="s">
        <v>1578</v>
      </c>
      <c r="P3717" s="96" t="s">
        <v>1579</v>
      </c>
      <c r="Q3717" s="96" t="s">
        <v>2188</v>
      </c>
      <c r="R3717" s="96" t="s">
        <v>2098</v>
      </c>
      <c r="S3717" s="96" t="s">
        <v>10219</v>
      </c>
      <c r="T3717" s="96" t="s">
        <v>1576</v>
      </c>
    </row>
    <row r="3718" ht="14.25" customHeight="1">
      <c r="A3718" s="96" t="s">
        <v>10220</v>
      </c>
      <c r="C3718" s="96" t="s">
        <v>10221</v>
      </c>
      <c r="D3718" s="96" t="s">
        <v>1350</v>
      </c>
      <c r="E3718" s="96" t="s">
        <v>1721</v>
      </c>
      <c r="F3718" s="96">
        <v>2025.0</v>
      </c>
      <c r="J3718" s="96" t="s">
        <v>1147</v>
      </c>
      <c r="L3718" s="96" t="s">
        <v>41</v>
      </c>
      <c r="M3718" s="96" t="s">
        <v>1147</v>
      </c>
      <c r="O3718" s="96" t="s">
        <v>1620</v>
      </c>
      <c r="P3718" s="96" t="s">
        <v>1564</v>
      </c>
      <c r="Q3718" s="96" t="s">
        <v>2158</v>
      </c>
      <c r="R3718" s="96" t="s">
        <v>10222</v>
      </c>
      <c r="S3718" s="96" t="s">
        <v>10223</v>
      </c>
      <c r="T3718" s="96" t="s">
        <v>1725</v>
      </c>
    </row>
    <row r="3719" ht="14.25" customHeight="1">
      <c r="A3719" s="96" t="s">
        <v>10224</v>
      </c>
      <c r="D3719" s="96" t="s">
        <v>1355</v>
      </c>
      <c r="J3719" s="96" t="s">
        <v>1351</v>
      </c>
      <c r="L3719" s="96" t="s">
        <v>41</v>
      </c>
      <c r="M3719" s="96" t="s">
        <v>1147</v>
      </c>
      <c r="O3719" s="96" t="s">
        <v>2314</v>
      </c>
      <c r="P3719" s="96" t="s">
        <v>1609</v>
      </c>
      <c r="Q3719" s="96" t="s">
        <v>1675</v>
      </c>
      <c r="R3719" s="96" t="s">
        <v>1637</v>
      </c>
    </row>
    <row r="3720" ht="14.25" customHeight="1">
      <c r="A3720" s="96" t="s">
        <v>10225</v>
      </c>
      <c r="D3720" s="96" t="s">
        <v>1350</v>
      </c>
      <c r="E3720" s="96" t="s">
        <v>1561</v>
      </c>
      <c r="F3720" s="96">
        <v>2030.0</v>
      </c>
      <c r="J3720" s="96" t="s">
        <v>1351</v>
      </c>
      <c r="L3720" s="96" t="s">
        <v>1562</v>
      </c>
      <c r="M3720" s="96" t="s">
        <v>1351</v>
      </c>
      <c r="N3720" s="96" t="s">
        <v>1787</v>
      </c>
      <c r="O3720" s="96" t="s">
        <v>1584</v>
      </c>
      <c r="P3720" s="96" t="s">
        <v>1564</v>
      </c>
      <c r="Q3720" s="96" t="s">
        <v>1820</v>
      </c>
      <c r="R3720" s="96" t="s">
        <v>2384</v>
      </c>
      <c r="S3720" s="96" t="s">
        <v>10226</v>
      </c>
      <c r="T3720" s="96" t="s">
        <v>1568</v>
      </c>
    </row>
    <row r="3721" ht="14.25" customHeight="1">
      <c r="A3721" s="96" t="s">
        <v>10227</v>
      </c>
      <c r="D3721" s="96" t="s">
        <v>1355</v>
      </c>
      <c r="J3721" s="96" t="s">
        <v>1147</v>
      </c>
      <c r="L3721" s="96" t="s">
        <v>41</v>
      </c>
      <c r="M3721" s="96" t="s">
        <v>1147</v>
      </c>
      <c r="O3721" s="96" t="s">
        <v>1647</v>
      </c>
      <c r="P3721" s="96" t="s">
        <v>1564</v>
      </c>
      <c r="Q3721" s="96" t="s">
        <v>1679</v>
      </c>
      <c r="R3721" s="96" t="s">
        <v>1648</v>
      </c>
    </row>
    <row r="3722" ht="14.25" customHeight="1">
      <c r="A3722" s="96" t="s">
        <v>10228</v>
      </c>
      <c r="B3722" s="96" t="s">
        <v>10229</v>
      </c>
      <c r="C3722" s="96" t="s">
        <v>10230</v>
      </c>
      <c r="D3722" s="96" t="s">
        <v>1355</v>
      </c>
      <c r="J3722" s="96" t="s">
        <v>1147</v>
      </c>
      <c r="L3722" s="96" t="s">
        <v>41</v>
      </c>
      <c r="M3722" s="96" t="s">
        <v>1147</v>
      </c>
      <c r="O3722" s="96" t="s">
        <v>1703</v>
      </c>
      <c r="P3722" s="96" t="s">
        <v>1564</v>
      </c>
      <c r="Q3722" s="96" t="s">
        <v>1593</v>
      </c>
      <c r="R3722" s="96" t="s">
        <v>1581</v>
      </c>
    </row>
    <row r="3723" ht="14.25" customHeight="1">
      <c r="A3723" s="96" t="s">
        <v>10231</v>
      </c>
      <c r="D3723" s="96" t="s">
        <v>1372</v>
      </c>
      <c r="J3723" s="96" t="s">
        <v>1147</v>
      </c>
      <c r="L3723" s="96" t="s">
        <v>41</v>
      </c>
      <c r="M3723" s="96" t="s">
        <v>1147</v>
      </c>
      <c r="O3723" s="96" t="s">
        <v>2792</v>
      </c>
      <c r="P3723" s="96" t="s">
        <v>1609</v>
      </c>
      <c r="Q3723" s="96" t="s">
        <v>1756</v>
      </c>
      <c r="R3723" s="96" t="s">
        <v>2023</v>
      </c>
    </row>
    <row r="3724" ht="14.25" customHeight="1">
      <c r="A3724" s="96" t="s">
        <v>10232</v>
      </c>
      <c r="B3724" s="96" t="s">
        <v>10233</v>
      </c>
      <c r="C3724" s="96" t="s">
        <v>10234</v>
      </c>
      <c r="D3724" s="96" t="s">
        <v>1350</v>
      </c>
      <c r="E3724" s="96" t="s">
        <v>1561</v>
      </c>
      <c r="F3724" s="96">
        <v>2030.0</v>
      </c>
      <c r="J3724" s="96" t="s">
        <v>1147</v>
      </c>
      <c r="L3724" s="96" t="s">
        <v>41</v>
      </c>
      <c r="M3724" s="96" t="s">
        <v>1351</v>
      </c>
      <c r="N3724" s="96" t="s">
        <v>1846</v>
      </c>
      <c r="O3724" s="96" t="s">
        <v>1578</v>
      </c>
      <c r="P3724" s="96" t="s">
        <v>1579</v>
      </c>
      <c r="Q3724" s="96" t="s">
        <v>1580</v>
      </c>
      <c r="R3724" s="96" t="s">
        <v>1644</v>
      </c>
      <c r="S3724" s="96" t="s">
        <v>10235</v>
      </c>
      <c r="T3724" s="96" t="s">
        <v>1568</v>
      </c>
    </row>
    <row r="3725" ht="14.25" customHeight="1">
      <c r="A3725" s="96" t="s">
        <v>10236</v>
      </c>
      <c r="B3725" s="96" t="s">
        <v>10237</v>
      </c>
      <c r="D3725" s="96" t="s">
        <v>1355</v>
      </c>
      <c r="J3725" s="96" t="s">
        <v>1147</v>
      </c>
      <c r="L3725" s="96" t="s">
        <v>41</v>
      </c>
      <c r="M3725" s="96" t="s">
        <v>1147</v>
      </c>
      <c r="O3725" s="96" t="s">
        <v>2054</v>
      </c>
      <c r="P3725" s="96" t="s">
        <v>1579</v>
      </c>
      <c r="Q3725" s="96" t="s">
        <v>1652</v>
      </c>
      <c r="R3725" s="96" t="s">
        <v>1673</v>
      </c>
    </row>
    <row r="3726" ht="14.25" customHeight="1">
      <c r="A3726" s="96" t="s">
        <v>10238</v>
      </c>
      <c r="D3726" s="96" t="s">
        <v>1350</v>
      </c>
      <c r="E3726" s="96" t="s">
        <v>1561</v>
      </c>
      <c r="F3726" s="96">
        <v>2030.0</v>
      </c>
      <c r="J3726" s="96" t="s">
        <v>1147</v>
      </c>
      <c r="L3726" s="96" t="s">
        <v>1562</v>
      </c>
      <c r="M3726" s="96" t="s">
        <v>1147</v>
      </c>
      <c r="O3726" s="96" t="s">
        <v>1717</v>
      </c>
      <c r="P3726" s="96" t="s">
        <v>1609</v>
      </c>
      <c r="Q3726" s="96" t="s">
        <v>1580</v>
      </c>
      <c r="R3726" s="96" t="s">
        <v>1566</v>
      </c>
      <c r="S3726" s="96" t="s">
        <v>10239</v>
      </c>
      <c r="T3726" s="96" t="s">
        <v>1568</v>
      </c>
    </row>
    <row r="3727" ht="14.25" customHeight="1">
      <c r="A3727" s="96" t="s">
        <v>10240</v>
      </c>
      <c r="C3727" s="96" t="s">
        <v>10241</v>
      </c>
      <c r="D3727" s="96" t="s">
        <v>1350</v>
      </c>
      <c r="E3727" s="96" t="s">
        <v>1561</v>
      </c>
      <c r="F3727" s="96">
        <v>2032.0</v>
      </c>
      <c r="J3727" s="96" t="s">
        <v>1147</v>
      </c>
      <c r="L3727" s="96" t="s">
        <v>41</v>
      </c>
      <c r="M3727" s="96" t="s">
        <v>1147</v>
      </c>
      <c r="O3727" s="96" t="s">
        <v>1845</v>
      </c>
      <c r="P3727" s="96" t="s">
        <v>1564</v>
      </c>
      <c r="Q3727" s="96" t="s">
        <v>1590</v>
      </c>
      <c r="R3727" s="96" t="s">
        <v>1566</v>
      </c>
      <c r="S3727" s="96" t="s">
        <v>10242</v>
      </c>
      <c r="T3727" s="96" t="s">
        <v>1568</v>
      </c>
    </row>
    <row r="3728" ht="14.25" customHeight="1">
      <c r="A3728" s="96" t="s">
        <v>10243</v>
      </c>
      <c r="B3728" s="96" t="s">
        <v>10244</v>
      </c>
      <c r="C3728" s="96" t="s">
        <v>10245</v>
      </c>
      <c r="D3728" s="96" t="s">
        <v>1350</v>
      </c>
      <c r="E3728" s="96" t="s">
        <v>1561</v>
      </c>
      <c r="F3728" s="96">
        <v>2030.0</v>
      </c>
      <c r="J3728" s="96" t="s">
        <v>1147</v>
      </c>
      <c r="L3728" s="96" t="s">
        <v>41</v>
      </c>
      <c r="M3728" s="96" t="s">
        <v>1351</v>
      </c>
      <c r="N3728" s="96" t="s">
        <v>1619</v>
      </c>
      <c r="O3728" s="96" t="s">
        <v>2054</v>
      </c>
      <c r="P3728" s="96" t="s">
        <v>1579</v>
      </c>
      <c r="Q3728" s="96" t="s">
        <v>1573</v>
      </c>
      <c r="R3728" s="96" t="s">
        <v>1566</v>
      </c>
      <c r="S3728" s="96" t="s">
        <v>10246</v>
      </c>
      <c r="T3728" s="96" t="s">
        <v>1568</v>
      </c>
    </row>
    <row r="3729" ht="14.25" customHeight="1">
      <c r="A3729" s="96" t="s">
        <v>10247</v>
      </c>
      <c r="B3729" s="96" t="s">
        <v>10248</v>
      </c>
      <c r="C3729" s="96" t="s">
        <v>10249</v>
      </c>
      <c r="D3729" s="96" t="s">
        <v>1350</v>
      </c>
      <c r="E3729" s="96" t="s">
        <v>1561</v>
      </c>
      <c r="F3729" s="96" t="s">
        <v>1628</v>
      </c>
      <c r="J3729" s="96" t="s">
        <v>1147</v>
      </c>
      <c r="L3729" s="96" t="s">
        <v>41</v>
      </c>
      <c r="M3729" s="96" t="s">
        <v>1351</v>
      </c>
      <c r="N3729" s="96" t="s">
        <v>1903</v>
      </c>
      <c r="O3729" s="96" t="s">
        <v>1584</v>
      </c>
      <c r="P3729" s="96" t="s">
        <v>1564</v>
      </c>
      <c r="Q3729" s="96" t="s">
        <v>1580</v>
      </c>
      <c r="R3729" s="96" t="s">
        <v>1793</v>
      </c>
      <c r="S3729" s="96" t="s">
        <v>10250</v>
      </c>
      <c r="T3729" s="96" t="s">
        <v>1568</v>
      </c>
    </row>
    <row r="3730" ht="14.25" customHeight="1">
      <c r="A3730" s="96" t="s">
        <v>10251</v>
      </c>
      <c r="B3730" s="96" t="s">
        <v>10252</v>
      </c>
      <c r="C3730" s="96" t="s">
        <v>10253</v>
      </c>
      <c r="D3730" s="96" t="s">
        <v>1355</v>
      </c>
      <c r="J3730" s="96" t="s">
        <v>1351</v>
      </c>
      <c r="L3730" s="96" t="s">
        <v>1629</v>
      </c>
      <c r="M3730" s="96" t="s">
        <v>1351</v>
      </c>
      <c r="N3730" s="96" t="s">
        <v>1757</v>
      </c>
      <c r="O3730" s="96" t="s">
        <v>1684</v>
      </c>
      <c r="P3730" s="96" t="s">
        <v>1564</v>
      </c>
      <c r="Q3730" s="96" t="s">
        <v>1630</v>
      </c>
      <c r="R3730" s="96" t="s">
        <v>1757</v>
      </c>
      <c r="U3730" s="96" t="s">
        <v>4023</v>
      </c>
    </row>
    <row r="3731" ht="14.25" customHeight="1">
      <c r="A3731" s="96" t="s">
        <v>10254</v>
      </c>
      <c r="D3731" s="96" t="s">
        <v>1372</v>
      </c>
      <c r="J3731" s="96" t="s">
        <v>1147</v>
      </c>
      <c r="L3731" s="96" t="s">
        <v>41</v>
      </c>
      <c r="M3731" s="96" t="s">
        <v>1147</v>
      </c>
      <c r="O3731" s="96" t="s">
        <v>1578</v>
      </c>
      <c r="P3731" s="96" t="s">
        <v>1579</v>
      </c>
      <c r="Q3731" s="96" t="s">
        <v>1580</v>
      </c>
      <c r="R3731" s="96" t="s">
        <v>1779</v>
      </c>
    </row>
    <row r="3732" ht="14.25" customHeight="1">
      <c r="A3732" s="96" t="s">
        <v>10255</v>
      </c>
      <c r="C3732" s="96" t="s">
        <v>10256</v>
      </c>
      <c r="D3732" s="96" t="s">
        <v>1350</v>
      </c>
      <c r="E3732" s="96" t="s">
        <v>1561</v>
      </c>
      <c r="F3732" s="96">
        <v>2035.0</v>
      </c>
      <c r="J3732" s="96" t="s">
        <v>1351</v>
      </c>
      <c r="L3732" s="96" t="s">
        <v>41</v>
      </c>
      <c r="M3732" s="96" t="s">
        <v>1351</v>
      </c>
      <c r="N3732" s="96" t="s">
        <v>2181</v>
      </c>
      <c r="O3732" s="96" t="s">
        <v>1893</v>
      </c>
      <c r="P3732" s="96" t="s">
        <v>1603</v>
      </c>
      <c r="Q3732" s="96" t="s">
        <v>1897</v>
      </c>
      <c r="R3732" s="96" t="s">
        <v>1882</v>
      </c>
      <c r="S3732" s="96" t="s">
        <v>10257</v>
      </c>
      <c r="T3732" s="96" t="s">
        <v>1568</v>
      </c>
    </row>
    <row r="3733" ht="14.25" customHeight="1">
      <c r="A3733" s="96" t="s">
        <v>10258</v>
      </c>
      <c r="B3733" s="96" t="s">
        <v>10259</v>
      </c>
      <c r="C3733" s="96" t="s">
        <v>10260</v>
      </c>
      <c r="D3733" s="96" t="s">
        <v>1350</v>
      </c>
      <c r="E3733" s="96" t="s">
        <v>1561</v>
      </c>
      <c r="F3733" s="96" t="s">
        <v>2853</v>
      </c>
      <c r="G3733" s="96" t="s">
        <v>1350</v>
      </c>
      <c r="H3733" s="96" t="s">
        <v>1561</v>
      </c>
      <c r="I3733" s="96" t="s">
        <v>1403</v>
      </c>
      <c r="J3733" s="96" t="s">
        <v>1351</v>
      </c>
      <c r="K3733" s="96" t="s">
        <v>1403</v>
      </c>
      <c r="L3733" s="96" t="s">
        <v>41</v>
      </c>
      <c r="M3733" s="96" t="s">
        <v>1351</v>
      </c>
      <c r="N3733" s="96" t="s">
        <v>2363</v>
      </c>
      <c r="O3733" s="96" t="s">
        <v>1578</v>
      </c>
      <c r="P3733" s="96" t="s">
        <v>1579</v>
      </c>
      <c r="Q3733" s="96" t="s">
        <v>1610</v>
      </c>
      <c r="R3733" s="96" t="s">
        <v>1586</v>
      </c>
      <c r="S3733" s="96" t="s">
        <v>10261</v>
      </c>
      <c r="T3733" s="96" t="s">
        <v>1568</v>
      </c>
    </row>
    <row r="3734" ht="14.25" customHeight="1">
      <c r="A3734" s="96" t="s">
        <v>10262</v>
      </c>
      <c r="D3734" s="96" t="s">
        <v>1350</v>
      </c>
      <c r="E3734" s="96" t="s">
        <v>1561</v>
      </c>
      <c r="F3734" s="96">
        <v>2030.0</v>
      </c>
      <c r="J3734" s="96" t="s">
        <v>1147</v>
      </c>
      <c r="L3734" s="96" t="s">
        <v>1562</v>
      </c>
      <c r="M3734" s="96" t="s">
        <v>1147</v>
      </c>
      <c r="O3734" s="96" t="s">
        <v>1584</v>
      </c>
      <c r="P3734" s="96" t="s">
        <v>1564</v>
      </c>
      <c r="Q3734" s="96" t="s">
        <v>1610</v>
      </c>
      <c r="R3734" s="96" t="s">
        <v>1615</v>
      </c>
      <c r="S3734" s="96" t="s">
        <v>10263</v>
      </c>
      <c r="T3734" s="96" t="s">
        <v>1568</v>
      </c>
    </row>
    <row r="3735" ht="14.25" customHeight="1">
      <c r="A3735" s="96" t="s">
        <v>10264</v>
      </c>
      <c r="D3735" s="96" t="s">
        <v>1350</v>
      </c>
      <c r="E3735" s="96" t="s">
        <v>1561</v>
      </c>
      <c r="F3735" s="96">
        <v>2030.0</v>
      </c>
      <c r="J3735" s="96" t="s">
        <v>1147</v>
      </c>
      <c r="L3735" s="96" t="s">
        <v>1562</v>
      </c>
      <c r="M3735" s="96" t="s">
        <v>1147</v>
      </c>
      <c r="O3735" s="96" t="s">
        <v>1703</v>
      </c>
      <c r="P3735" s="96" t="s">
        <v>1564</v>
      </c>
      <c r="Q3735" s="96" t="s">
        <v>1580</v>
      </c>
      <c r="R3735" s="96" t="s">
        <v>1648</v>
      </c>
      <c r="S3735" s="96" t="s">
        <v>10265</v>
      </c>
      <c r="T3735" s="96" t="s">
        <v>1568</v>
      </c>
    </row>
    <row r="3736" ht="14.25" customHeight="1">
      <c r="A3736" s="96" t="s">
        <v>10266</v>
      </c>
      <c r="B3736" s="96" t="s">
        <v>10267</v>
      </c>
      <c r="C3736" s="96" t="s">
        <v>10268</v>
      </c>
      <c r="D3736" s="96" t="s">
        <v>1350</v>
      </c>
      <c r="E3736" s="96" t="s">
        <v>1561</v>
      </c>
      <c r="F3736" s="96" t="s">
        <v>2622</v>
      </c>
      <c r="G3736" s="96" t="s">
        <v>1350</v>
      </c>
      <c r="H3736" s="96" t="s">
        <v>1561</v>
      </c>
      <c r="I3736" s="96">
        <v>2050.0</v>
      </c>
      <c r="J3736" s="96" t="s">
        <v>1351</v>
      </c>
      <c r="K3736" s="96">
        <v>2050.0</v>
      </c>
      <c r="L3736" s="96" t="s">
        <v>41</v>
      </c>
      <c r="M3736" s="96" t="s">
        <v>1351</v>
      </c>
      <c r="N3736" s="96" t="s">
        <v>1666</v>
      </c>
      <c r="O3736" s="96" t="s">
        <v>1791</v>
      </c>
      <c r="P3736" s="96" t="s">
        <v>1609</v>
      </c>
      <c r="Q3736" s="96" t="s">
        <v>1800</v>
      </c>
      <c r="R3736" s="96" t="s">
        <v>1566</v>
      </c>
      <c r="S3736" s="96" t="s">
        <v>10269</v>
      </c>
      <c r="T3736" s="96" t="s">
        <v>1568</v>
      </c>
    </row>
    <row r="3737" ht="14.25" customHeight="1">
      <c r="A3737" s="96" t="s">
        <v>10270</v>
      </c>
      <c r="C3737" s="96" t="s">
        <v>10271</v>
      </c>
      <c r="D3737" s="96" t="s">
        <v>1355</v>
      </c>
      <c r="J3737" s="96" t="s">
        <v>1351</v>
      </c>
      <c r="L3737" s="96" t="s">
        <v>41</v>
      </c>
      <c r="M3737" s="96" t="s">
        <v>1147</v>
      </c>
      <c r="O3737" s="96" t="s">
        <v>1584</v>
      </c>
      <c r="P3737" s="96" t="s">
        <v>1564</v>
      </c>
      <c r="Q3737" s="96" t="s">
        <v>1800</v>
      </c>
      <c r="R3737" s="96" t="s">
        <v>1594</v>
      </c>
    </row>
    <row r="3738" ht="14.25" customHeight="1">
      <c r="A3738" s="96" t="s">
        <v>10272</v>
      </c>
      <c r="B3738" s="96" t="s">
        <v>10273</v>
      </c>
      <c r="D3738" s="96" t="s">
        <v>1350</v>
      </c>
      <c r="E3738" s="96" t="s">
        <v>1561</v>
      </c>
      <c r="F3738" s="96">
        <v>2030.0</v>
      </c>
      <c r="J3738" s="96" t="s">
        <v>1351</v>
      </c>
      <c r="L3738" s="96" t="s">
        <v>41</v>
      </c>
      <c r="M3738" s="96" t="s">
        <v>1351</v>
      </c>
      <c r="N3738" s="96" t="s">
        <v>1926</v>
      </c>
      <c r="O3738" s="96" t="s">
        <v>1893</v>
      </c>
      <c r="P3738" s="96" t="s">
        <v>1603</v>
      </c>
      <c r="Q3738" s="96" t="s">
        <v>1652</v>
      </c>
      <c r="R3738" s="96" t="s">
        <v>10274</v>
      </c>
      <c r="S3738" s="96" t="s">
        <v>10275</v>
      </c>
      <c r="T3738" s="96" t="s">
        <v>1568</v>
      </c>
    </row>
    <row r="3739" ht="14.25" customHeight="1">
      <c r="A3739" s="96" t="s">
        <v>10276</v>
      </c>
      <c r="D3739" s="96" t="s">
        <v>1350</v>
      </c>
      <c r="E3739" s="96" t="s">
        <v>1561</v>
      </c>
      <c r="F3739" s="96">
        <v>2030.0</v>
      </c>
      <c r="J3739" s="96" t="s">
        <v>1147</v>
      </c>
      <c r="L3739" s="96" t="s">
        <v>1562</v>
      </c>
      <c r="M3739" s="96" t="s">
        <v>1147</v>
      </c>
      <c r="O3739" s="96" t="s">
        <v>1703</v>
      </c>
      <c r="P3739" s="96" t="s">
        <v>1564</v>
      </c>
      <c r="Q3739" s="96" t="s">
        <v>1580</v>
      </c>
      <c r="R3739" s="96" t="s">
        <v>1644</v>
      </c>
      <c r="S3739" s="96" t="s">
        <v>10277</v>
      </c>
      <c r="T3739" s="96" t="s">
        <v>1568</v>
      </c>
    </row>
    <row r="3740" ht="14.25" customHeight="1">
      <c r="A3740" s="96" t="s">
        <v>10278</v>
      </c>
      <c r="B3740" s="96" t="s">
        <v>10279</v>
      </c>
      <c r="C3740" s="96" t="s">
        <v>10280</v>
      </c>
      <c r="D3740" s="96" t="s">
        <v>1350</v>
      </c>
      <c r="E3740" s="96" t="s">
        <v>1561</v>
      </c>
      <c r="F3740" s="96" t="s">
        <v>5554</v>
      </c>
      <c r="J3740" s="96" t="s">
        <v>1147</v>
      </c>
      <c r="L3740" s="96" t="s">
        <v>1629</v>
      </c>
      <c r="M3740" s="96" t="s">
        <v>1147</v>
      </c>
      <c r="O3740" s="96" t="s">
        <v>1584</v>
      </c>
      <c r="P3740" s="96" t="s">
        <v>1564</v>
      </c>
      <c r="Q3740" s="96" t="s">
        <v>1630</v>
      </c>
      <c r="R3740" s="96" t="s">
        <v>1621</v>
      </c>
      <c r="S3740" s="96" t="s">
        <v>10281</v>
      </c>
      <c r="T3740" s="96" t="s">
        <v>1568</v>
      </c>
    </row>
    <row r="3741" ht="14.25" customHeight="1">
      <c r="A3741" s="96" t="s">
        <v>10282</v>
      </c>
      <c r="D3741" s="96" t="s">
        <v>1350</v>
      </c>
      <c r="E3741" s="96" t="s">
        <v>1561</v>
      </c>
      <c r="F3741" s="96">
        <v>2030.0</v>
      </c>
      <c r="J3741" s="96" t="s">
        <v>1147</v>
      </c>
      <c r="L3741" s="96" t="s">
        <v>41</v>
      </c>
      <c r="M3741" s="96" t="s">
        <v>1147</v>
      </c>
      <c r="O3741" s="96" t="s">
        <v>1703</v>
      </c>
      <c r="P3741" s="96" t="s">
        <v>1564</v>
      </c>
      <c r="Q3741" s="96" t="s">
        <v>1655</v>
      </c>
      <c r="R3741" s="96" t="s">
        <v>1566</v>
      </c>
      <c r="S3741" s="96" t="s">
        <v>10283</v>
      </c>
      <c r="T3741" s="96" t="s">
        <v>1568</v>
      </c>
    </row>
    <row r="3742" ht="14.25" customHeight="1">
      <c r="A3742" s="96" t="s">
        <v>10284</v>
      </c>
      <c r="B3742" s="96" t="s">
        <v>10285</v>
      </c>
      <c r="C3742" s="96" t="s">
        <v>10286</v>
      </c>
      <c r="D3742" s="96" t="s">
        <v>1350</v>
      </c>
      <c r="E3742" s="96" t="s">
        <v>1561</v>
      </c>
      <c r="F3742" s="96">
        <v>2030.0</v>
      </c>
      <c r="G3742" s="96" t="s">
        <v>1350</v>
      </c>
      <c r="H3742" s="96" t="s">
        <v>1561</v>
      </c>
      <c r="I3742" s="96">
        <v>2050.0</v>
      </c>
      <c r="J3742" s="96" t="s">
        <v>1351</v>
      </c>
      <c r="K3742" s="96">
        <v>2050.0</v>
      </c>
      <c r="L3742" s="96" t="s">
        <v>41</v>
      </c>
      <c r="M3742" s="96" t="s">
        <v>1351</v>
      </c>
      <c r="N3742" s="96" t="s">
        <v>2384</v>
      </c>
      <c r="O3742" s="96" t="s">
        <v>1741</v>
      </c>
      <c r="P3742" s="96" t="s">
        <v>1564</v>
      </c>
      <c r="Q3742" s="96" t="s">
        <v>1948</v>
      </c>
      <c r="R3742" s="96" t="s">
        <v>1594</v>
      </c>
      <c r="S3742" s="96" t="s">
        <v>10287</v>
      </c>
      <c r="T3742" s="96" t="s">
        <v>1568</v>
      </c>
    </row>
    <row r="3743" ht="14.25" customHeight="1">
      <c r="A3743" s="96" t="s">
        <v>10288</v>
      </c>
      <c r="B3743" s="96" t="s">
        <v>10289</v>
      </c>
      <c r="C3743" s="96" t="s">
        <v>10290</v>
      </c>
      <c r="D3743" s="96" t="s">
        <v>1350</v>
      </c>
      <c r="E3743" s="96" t="s">
        <v>1561</v>
      </c>
      <c r="F3743" s="96">
        <v>2030.0</v>
      </c>
      <c r="G3743" s="96" t="s">
        <v>1350</v>
      </c>
      <c r="H3743" s="96" t="s">
        <v>1561</v>
      </c>
      <c r="I3743" s="96">
        <v>2040.0</v>
      </c>
      <c r="J3743" s="96" t="s">
        <v>1351</v>
      </c>
      <c r="K3743" s="96">
        <v>2040.0</v>
      </c>
      <c r="L3743" s="96" t="s">
        <v>1562</v>
      </c>
      <c r="M3743" s="96" t="s">
        <v>1147</v>
      </c>
      <c r="O3743" s="96" t="s">
        <v>1684</v>
      </c>
      <c r="P3743" s="96" t="s">
        <v>1564</v>
      </c>
      <c r="Q3743" s="96" t="s">
        <v>1604</v>
      </c>
      <c r="R3743" s="96" t="s">
        <v>1699</v>
      </c>
      <c r="S3743" s="96" t="s">
        <v>10291</v>
      </c>
      <c r="T3743" s="96" t="s">
        <v>1568</v>
      </c>
    </row>
    <row r="3744" ht="14.25" customHeight="1">
      <c r="A3744" s="96" t="s">
        <v>10292</v>
      </c>
      <c r="D3744" s="96" t="s">
        <v>1355</v>
      </c>
      <c r="J3744" s="96" t="s">
        <v>1351</v>
      </c>
      <c r="L3744" s="96" t="s">
        <v>41</v>
      </c>
      <c r="M3744" s="96" t="s">
        <v>1147</v>
      </c>
      <c r="O3744" s="96" t="s">
        <v>1578</v>
      </c>
      <c r="P3744" s="96" t="s">
        <v>1579</v>
      </c>
      <c r="Q3744" s="96" t="s">
        <v>1636</v>
      </c>
      <c r="R3744" s="96" t="s">
        <v>1676</v>
      </c>
    </row>
    <row r="3745" ht="14.25" customHeight="1">
      <c r="A3745" s="96" t="s">
        <v>10293</v>
      </c>
      <c r="D3745" s="96" t="s">
        <v>1350</v>
      </c>
      <c r="E3745" s="96" t="s">
        <v>1561</v>
      </c>
      <c r="F3745" s="96">
        <v>2030.0</v>
      </c>
      <c r="J3745" s="96" t="s">
        <v>1147</v>
      </c>
      <c r="L3745" s="96" t="s">
        <v>1562</v>
      </c>
      <c r="M3745" s="96" t="s">
        <v>1147</v>
      </c>
      <c r="O3745" s="96" t="s">
        <v>1584</v>
      </c>
      <c r="P3745" s="96" t="s">
        <v>1564</v>
      </c>
      <c r="Q3745" s="96" t="s">
        <v>1580</v>
      </c>
      <c r="R3745" s="96" t="s">
        <v>1779</v>
      </c>
      <c r="S3745" s="96" t="s">
        <v>10294</v>
      </c>
      <c r="T3745" s="96" t="s">
        <v>1568</v>
      </c>
    </row>
    <row r="3746" ht="14.25" customHeight="1">
      <c r="A3746" s="96" t="s">
        <v>10295</v>
      </c>
      <c r="B3746" s="96" t="s">
        <v>10296</v>
      </c>
      <c r="D3746" s="96" t="s">
        <v>1355</v>
      </c>
      <c r="J3746" s="96" t="s">
        <v>1351</v>
      </c>
      <c r="L3746" s="96" t="s">
        <v>41</v>
      </c>
      <c r="M3746" s="96" t="s">
        <v>1147</v>
      </c>
      <c r="O3746" s="96" t="s">
        <v>1937</v>
      </c>
      <c r="P3746" s="96" t="s">
        <v>1728</v>
      </c>
      <c r="Q3746" s="96" t="s">
        <v>2015</v>
      </c>
      <c r="R3746" s="96" t="s">
        <v>1615</v>
      </c>
    </row>
    <row r="3747" ht="14.25" customHeight="1">
      <c r="A3747" s="96" t="s">
        <v>10297</v>
      </c>
      <c r="B3747" s="96" t="s">
        <v>10298</v>
      </c>
      <c r="D3747" s="96" t="s">
        <v>1355</v>
      </c>
      <c r="J3747" s="96" t="s">
        <v>1351</v>
      </c>
      <c r="L3747" s="96" t="s">
        <v>41</v>
      </c>
      <c r="M3747" s="96" t="s">
        <v>1351</v>
      </c>
      <c r="N3747" s="96" t="s">
        <v>1623</v>
      </c>
      <c r="O3747" s="96" t="s">
        <v>3128</v>
      </c>
      <c r="P3747" s="96" t="s">
        <v>1609</v>
      </c>
      <c r="Q3747" s="96" t="s">
        <v>1655</v>
      </c>
      <c r="R3747" s="96" t="s">
        <v>1623</v>
      </c>
    </row>
    <row r="3748" ht="14.25" customHeight="1">
      <c r="A3748" s="96" t="s">
        <v>10299</v>
      </c>
      <c r="B3748" s="96" t="s">
        <v>10300</v>
      </c>
      <c r="D3748" s="96" t="s">
        <v>1355</v>
      </c>
      <c r="J3748" s="96" t="s">
        <v>1351</v>
      </c>
      <c r="L3748" s="96" t="s">
        <v>41</v>
      </c>
      <c r="M3748" s="96" t="s">
        <v>1351</v>
      </c>
      <c r="N3748" s="96" t="s">
        <v>1589</v>
      </c>
      <c r="O3748" s="96" t="s">
        <v>1614</v>
      </c>
      <c r="P3748" s="96" t="s">
        <v>1609</v>
      </c>
      <c r="Q3748" s="96" t="s">
        <v>1754</v>
      </c>
      <c r="R3748" s="96" t="s">
        <v>1589</v>
      </c>
    </row>
    <row r="3749" ht="14.25" customHeight="1">
      <c r="A3749" s="96" t="s">
        <v>10301</v>
      </c>
      <c r="C3749" s="96" t="s">
        <v>10302</v>
      </c>
      <c r="D3749" s="96" t="s">
        <v>1355</v>
      </c>
      <c r="J3749" s="96" t="s">
        <v>1147</v>
      </c>
      <c r="L3749" s="96" t="s">
        <v>41</v>
      </c>
      <c r="M3749" s="96" t="s">
        <v>1147</v>
      </c>
      <c r="O3749" s="96" t="s">
        <v>1703</v>
      </c>
      <c r="P3749" s="96" t="s">
        <v>1564</v>
      </c>
      <c r="Q3749" s="96" t="s">
        <v>1573</v>
      </c>
      <c r="R3749" s="96" t="s">
        <v>1656</v>
      </c>
    </row>
    <row r="3750" ht="14.25" customHeight="1">
      <c r="A3750" s="96" t="s">
        <v>10303</v>
      </c>
      <c r="D3750" s="96" t="s">
        <v>1350</v>
      </c>
      <c r="E3750" s="96" t="s">
        <v>1561</v>
      </c>
      <c r="F3750" s="96">
        <v>2030.0</v>
      </c>
      <c r="J3750" s="96" t="s">
        <v>1147</v>
      </c>
      <c r="L3750" s="96" t="s">
        <v>1562</v>
      </c>
      <c r="M3750" s="96" t="s">
        <v>1147</v>
      </c>
      <c r="O3750" s="96" t="s">
        <v>1791</v>
      </c>
      <c r="P3750" s="96" t="s">
        <v>1609</v>
      </c>
      <c r="Q3750" s="96" t="s">
        <v>1610</v>
      </c>
      <c r="R3750" s="96" t="s">
        <v>1605</v>
      </c>
      <c r="S3750" s="96" t="s">
        <v>10304</v>
      </c>
      <c r="T3750" s="96" t="s">
        <v>1568</v>
      </c>
    </row>
    <row r="3751" ht="14.25" customHeight="1">
      <c r="A3751" s="96" t="s">
        <v>10305</v>
      </c>
      <c r="D3751" s="96" t="s">
        <v>1355</v>
      </c>
      <c r="J3751" s="96" t="s">
        <v>1147</v>
      </c>
      <c r="L3751" s="96" t="s">
        <v>41</v>
      </c>
      <c r="M3751" s="96" t="s">
        <v>1147</v>
      </c>
      <c r="O3751" s="96" t="s">
        <v>1620</v>
      </c>
      <c r="P3751" s="96" t="s">
        <v>1564</v>
      </c>
      <c r="Q3751" s="96" t="s">
        <v>1585</v>
      </c>
      <c r="R3751" s="96" t="s">
        <v>1644</v>
      </c>
    </row>
    <row r="3752" ht="14.25" customHeight="1">
      <c r="A3752" s="96" t="s">
        <v>10306</v>
      </c>
      <c r="D3752" s="96" t="s">
        <v>1355</v>
      </c>
      <c r="J3752" s="96" t="s">
        <v>1351</v>
      </c>
      <c r="L3752" s="96" t="s">
        <v>41</v>
      </c>
      <c r="M3752" s="96" t="s">
        <v>1351</v>
      </c>
      <c r="N3752" s="96" t="s">
        <v>1841</v>
      </c>
      <c r="O3752" s="96" t="s">
        <v>1893</v>
      </c>
      <c r="P3752" s="96" t="s">
        <v>1603</v>
      </c>
      <c r="Q3752" s="96" t="s">
        <v>1784</v>
      </c>
      <c r="R3752" s="96" t="s">
        <v>1841</v>
      </c>
    </row>
    <row r="3753" ht="14.25" customHeight="1">
      <c r="A3753" s="96" t="s">
        <v>10307</v>
      </c>
      <c r="D3753" s="96" t="s">
        <v>1350</v>
      </c>
      <c r="E3753" s="96" t="s">
        <v>1561</v>
      </c>
      <c r="F3753" s="96">
        <v>2030.0</v>
      </c>
      <c r="J3753" s="96" t="s">
        <v>1147</v>
      </c>
      <c r="L3753" s="96" t="s">
        <v>1562</v>
      </c>
      <c r="M3753" s="96" t="s">
        <v>1147</v>
      </c>
      <c r="O3753" s="96" t="s">
        <v>1717</v>
      </c>
      <c r="P3753" s="96" t="s">
        <v>1609</v>
      </c>
      <c r="Q3753" s="96" t="s">
        <v>1948</v>
      </c>
      <c r="R3753" s="96" t="s">
        <v>1637</v>
      </c>
      <c r="S3753" s="96" t="s">
        <v>10308</v>
      </c>
      <c r="T3753" s="96" t="s">
        <v>1568</v>
      </c>
    </row>
    <row r="3754" ht="14.25" customHeight="1">
      <c r="A3754" s="96" t="s">
        <v>10309</v>
      </c>
      <c r="C3754" s="96" t="s">
        <v>10310</v>
      </c>
      <c r="D3754" s="96" t="s">
        <v>1350</v>
      </c>
      <c r="E3754" s="96" t="s">
        <v>1570</v>
      </c>
      <c r="F3754" s="96">
        <v>2030.0</v>
      </c>
      <c r="J3754" s="96" t="s">
        <v>1147</v>
      </c>
      <c r="L3754" s="96" t="s">
        <v>1562</v>
      </c>
      <c r="M3754" s="96" t="s">
        <v>1147</v>
      </c>
      <c r="O3754" s="96" t="s">
        <v>1845</v>
      </c>
      <c r="P3754" s="96" t="s">
        <v>1564</v>
      </c>
      <c r="Q3754" s="96" t="s">
        <v>1610</v>
      </c>
      <c r="R3754" s="96" t="s">
        <v>1971</v>
      </c>
      <c r="S3754" s="96" t="s">
        <v>10311</v>
      </c>
      <c r="T3754" s="96" t="s">
        <v>1576</v>
      </c>
    </row>
    <row r="3755" ht="14.25" customHeight="1">
      <c r="A3755" s="96" t="s">
        <v>10312</v>
      </c>
      <c r="D3755" s="96" t="s">
        <v>1350</v>
      </c>
      <c r="E3755" s="96" t="s">
        <v>1561</v>
      </c>
      <c r="F3755" s="96">
        <v>2030.0</v>
      </c>
      <c r="J3755" s="96" t="s">
        <v>1147</v>
      </c>
      <c r="L3755" s="96" t="s">
        <v>1562</v>
      </c>
      <c r="M3755" s="96" t="s">
        <v>1147</v>
      </c>
      <c r="O3755" s="96" t="s">
        <v>1584</v>
      </c>
      <c r="P3755" s="96" t="s">
        <v>1564</v>
      </c>
      <c r="Q3755" s="96" t="s">
        <v>2005</v>
      </c>
      <c r="R3755" s="96" t="s">
        <v>1594</v>
      </c>
      <c r="S3755" s="96" t="s">
        <v>10313</v>
      </c>
      <c r="T3755" s="96" t="s">
        <v>1568</v>
      </c>
    </row>
    <row r="3756" ht="14.25" customHeight="1">
      <c r="A3756" s="96" t="s">
        <v>10314</v>
      </c>
      <c r="C3756" s="96" t="s">
        <v>10315</v>
      </c>
      <c r="D3756" s="96" t="s">
        <v>1355</v>
      </c>
      <c r="J3756" s="96" t="s">
        <v>1351</v>
      </c>
      <c r="L3756" s="96" t="s">
        <v>41</v>
      </c>
      <c r="M3756" s="96" t="s">
        <v>1351</v>
      </c>
      <c r="N3756" s="96" t="s">
        <v>1707</v>
      </c>
      <c r="O3756" s="96" t="s">
        <v>1578</v>
      </c>
      <c r="P3756" s="96" t="s">
        <v>1579</v>
      </c>
      <c r="Q3756" s="96" t="s">
        <v>1639</v>
      </c>
      <c r="R3756" s="96" t="s">
        <v>1707</v>
      </c>
    </row>
    <row r="3757" ht="14.25" customHeight="1">
      <c r="A3757" s="96" t="s">
        <v>10316</v>
      </c>
      <c r="B3757" s="96" t="s">
        <v>10317</v>
      </c>
      <c r="C3757" s="96" t="s">
        <v>10318</v>
      </c>
      <c r="D3757" s="96" t="s">
        <v>1350</v>
      </c>
      <c r="E3757" s="96" t="s">
        <v>1561</v>
      </c>
      <c r="F3757" s="96">
        <v>2030.0</v>
      </c>
      <c r="J3757" s="96" t="s">
        <v>1351</v>
      </c>
      <c r="L3757" s="96" t="s">
        <v>41</v>
      </c>
      <c r="M3757" s="96" t="s">
        <v>1351</v>
      </c>
      <c r="N3757" s="96" t="s">
        <v>1619</v>
      </c>
      <c r="O3757" s="96" t="s">
        <v>1703</v>
      </c>
      <c r="P3757" s="96" t="s">
        <v>1564</v>
      </c>
      <c r="Q3757" s="96" t="s">
        <v>1754</v>
      </c>
      <c r="R3757" s="96" t="s">
        <v>1805</v>
      </c>
      <c r="S3757" s="96" t="s">
        <v>10319</v>
      </c>
      <c r="T3757" s="96" t="s">
        <v>1568</v>
      </c>
    </row>
    <row r="3758" ht="14.25" customHeight="1">
      <c r="A3758" s="96" t="s">
        <v>10320</v>
      </c>
      <c r="B3758" s="96" t="s">
        <v>10321</v>
      </c>
      <c r="C3758" s="96" t="s">
        <v>10322</v>
      </c>
      <c r="D3758" s="96" t="s">
        <v>1355</v>
      </c>
      <c r="J3758" s="96" t="s">
        <v>1351</v>
      </c>
      <c r="L3758" s="96" t="s">
        <v>41</v>
      </c>
      <c r="M3758" s="96" t="s">
        <v>1147</v>
      </c>
      <c r="O3758" s="96" t="s">
        <v>1703</v>
      </c>
      <c r="P3758" s="96" t="s">
        <v>1564</v>
      </c>
      <c r="Q3758" s="96" t="s">
        <v>1580</v>
      </c>
      <c r="R3758" s="96" t="s">
        <v>1644</v>
      </c>
    </row>
    <row r="3759" ht="14.25" customHeight="1">
      <c r="A3759" s="96" t="s">
        <v>10323</v>
      </c>
      <c r="D3759" s="96" t="s">
        <v>1355</v>
      </c>
      <c r="J3759" s="96" t="s">
        <v>1147</v>
      </c>
      <c r="L3759" s="96" t="s">
        <v>41</v>
      </c>
      <c r="M3759" s="96" t="s">
        <v>1147</v>
      </c>
      <c r="O3759" s="96" t="s">
        <v>2843</v>
      </c>
      <c r="P3759" s="96" t="s">
        <v>1609</v>
      </c>
      <c r="Q3759" s="96" t="s">
        <v>1756</v>
      </c>
      <c r="R3759" s="96" t="s">
        <v>1676</v>
      </c>
    </row>
    <row r="3760" ht="14.25" customHeight="1">
      <c r="A3760" s="96" t="s">
        <v>10324</v>
      </c>
      <c r="D3760" s="96" t="s">
        <v>1350</v>
      </c>
      <c r="E3760" s="96" t="s">
        <v>1561</v>
      </c>
      <c r="F3760" s="96">
        <v>2030.0</v>
      </c>
      <c r="J3760" s="96" t="s">
        <v>1147</v>
      </c>
      <c r="L3760" s="96" t="s">
        <v>1562</v>
      </c>
      <c r="M3760" s="96" t="s">
        <v>1147</v>
      </c>
      <c r="O3760" s="96" t="s">
        <v>1669</v>
      </c>
      <c r="P3760" s="96" t="s">
        <v>1564</v>
      </c>
      <c r="Q3760" s="96" t="s">
        <v>1652</v>
      </c>
      <c r="R3760" s="96" t="s">
        <v>1757</v>
      </c>
      <c r="S3760" s="96" t="s">
        <v>10325</v>
      </c>
      <c r="T3760" s="96" t="s">
        <v>1568</v>
      </c>
    </row>
    <row r="3761" ht="14.25" customHeight="1">
      <c r="A3761" s="96" t="s">
        <v>10326</v>
      </c>
      <c r="D3761" s="96" t="s">
        <v>1355</v>
      </c>
      <c r="J3761" s="96" t="s">
        <v>1351</v>
      </c>
      <c r="L3761" s="96" t="s">
        <v>41</v>
      </c>
      <c r="M3761" s="96" t="s">
        <v>1147</v>
      </c>
      <c r="O3761" s="96" t="s">
        <v>1901</v>
      </c>
      <c r="P3761" s="96" t="s">
        <v>1564</v>
      </c>
      <c r="Q3761" s="96" t="s">
        <v>1580</v>
      </c>
      <c r="R3761" s="96" t="s">
        <v>1644</v>
      </c>
    </row>
    <row r="3762" ht="14.25" customHeight="1">
      <c r="A3762" s="96" t="s">
        <v>10327</v>
      </c>
      <c r="D3762" s="96" t="s">
        <v>1350</v>
      </c>
      <c r="E3762" s="96" t="s">
        <v>1561</v>
      </c>
      <c r="F3762" s="96">
        <v>2030.0</v>
      </c>
      <c r="J3762" s="96" t="s">
        <v>1147</v>
      </c>
      <c r="L3762" s="96" t="s">
        <v>1562</v>
      </c>
      <c r="M3762" s="96" t="s">
        <v>1147</v>
      </c>
      <c r="O3762" s="96" t="s">
        <v>1829</v>
      </c>
      <c r="P3762" s="96" t="s">
        <v>1564</v>
      </c>
      <c r="Q3762" s="96" t="s">
        <v>1636</v>
      </c>
      <c r="R3762" s="96" t="s">
        <v>1637</v>
      </c>
      <c r="S3762" s="96" t="s">
        <v>10328</v>
      </c>
      <c r="T3762" s="96" t="s">
        <v>1568</v>
      </c>
    </row>
    <row r="3763" ht="14.25" customHeight="1">
      <c r="A3763" s="96" t="s">
        <v>10329</v>
      </c>
      <c r="B3763" s="96" t="s">
        <v>10330</v>
      </c>
      <c r="C3763" s="96" t="s">
        <v>10331</v>
      </c>
      <c r="D3763" s="96" t="s">
        <v>1355</v>
      </c>
      <c r="J3763" s="96" t="s">
        <v>1351</v>
      </c>
      <c r="L3763" s="96" t="s">
        <v>41</v>
      </c>
      <c r="M3763" s="96" t="s">
        <v>1351</v>
      </c>
      <c r="N3763" s="96" t="s">
        <v>1673</v>
      </c>
      <c r="O3763" s="96" t="s">
        <v>1584</v>
      </c>
      <c r="P3763" s="96" t="s">
        <v>1564</v>
      </c>
      <c r="Q3763" s="96" t="s">
        <v>2047</v>
      </c>
      <c r="R3763" s="96" t="s">
        <v>1673</v>
      </c>
    </row>
    <row r="3764" ht="14.25" customHeight="1">
      <c r="A3764" s="96" t="s">
        <v>10332</v>
      </c>
      <c r="C3764" s="96" t="s">
        <v>10333</v>
      </c>
      <c r="D3764" s="96" t="s">
        <v>1355</v>
      </c>
      <c r="J3764" s="96" t="s">
        <v>1147</v>
      </c>
      <c r="L3764" s="96" t="s">
        <v>1629</v>
      </c>
      <c r="M3764" s="96" t="s">
        <v>1147</v>
      </c>
      <c r="O3764" s="96" t="s">
        <v>1703</v>
      </c>
      <c r="P3764" s="96" t="s">
        <v>1564</v>
      </c>
      <c r="Q3764" s="96" t="s">
        <v>1630</v>
      </c>
      <c r="R3764" s="96" t="s">
        <v>1594</v>
      </c>
    </row>
    <row r="3765" ht="14.25" customHeight="1">
      <c r="A3765" s="96" t="s">
        <v>10334</v>
      </c>
      <c r="B3765" s="96" t="s">
        <v>10335</v>
      </c>
      <c r="C3765" s="96" t="s">
        <v>10336</v>
      </c>
      <c r="D3765" s="96" t="s">
        <v>1350</v>
      </c>
      <c r="E3765" s="96" t="s">
        <v>1561</v>
      </c>
      <c r="F3765" s="96" t="s">
        <v>2622</v>
      </c>
      <c r="G3765" s="96" t="s">
        <v>1350</v>
      </c>
      <c r="H3765" s="96" t="s">
        <v>1561</v>
      </c>
      <c r="I3765" s="96">
        <v>2050.0</v>
      </c>
      <c r="J3765" s="96" t="s">
        <v>1351</v>
      </c>
      <c r="K3765" s="96">
        <v>2050.0</v>
      </c>
      <c r="L3765" s="96" t="s">
        <v>41</v>
      </c>
      <c r="M3765" s="96" t="s">
        <v>1147</v>
      </c>
      <c r="O3765" s="96" t="s">
        <v>1578</v>
      </c>
      <c r="P3765" s="96" t="s">
        <v>1579</v>
      </c>
      <c r="Q3765" s="96" t="s">
        <v>1754</v>
      </c>
      <c r="R3765" s="96" t="s">
        <v>1637</v>
      </c>
      <c r="S3765" s="96" t="s">
        <v>10337</v>
      </c>
      <c r="T3765" s="96" t="s">
        <v>1568</v>
      </c>
    </row>
    <row r="3766" ht="14.25" customHeight="1">
      <c r="A3766" s="96" t="s">
        <v>10338</v>
      </c>
      <c r="C3766" s="96" t="s">
        <v>10339</v>
      </c>
      <c r="D3766" s="96" t="s">
        <v>1355</v>
      </c>
      <c r="J3766" s="96" t="s">
        <v>1351</v>
      </c>
      <c r="L3766" s="96" t="s">
        <v>41</v>
      </c>
      <c r="M3766" s="96" t="s">
        <v>1147</v>
      </c>
      <c r="O3766" s="96" t="s">
        <v>1614</v>
      </c>
      <c r="P3766" s="96" t="s">
        <v>1609</v>
      </c>
      <c r="Q3766" s="96" t="s">
        <v>1639</v>
      </c>
      <c r="R3766" s="96" t="s">
        <v>1586</v>
      </c>
    </row>
    <row r="3767" ht="14.25" customHeight="1">
      <c r="A3767" s="96" t="s">
        <v>10340</v>
      </c>
      <c r="C3767" s="96" t="s">
        <v>10341</v>
      </c>
      <c r="D3767" s="96" t="s">
        <v>1355</v>
      </c>
      <c r="J3767" s="96" t="s">
        <v>1351</v>
      </c>
      <c r="L3767" s="96" t="s">
        <v>41</v>
      </c>
      <c r="M3767" s="96" t="s">
        <v>1351</v>
      </c>
      <c r="N3767" s="96" t="s">
        <v>1841</v>
      </c>
      <c r="O3767" s="96" t="s">
        <v>1647</v>
      </c>
      <c r="P3767" s="96" t="s">
        <v>1564</v>
      </c>
      <c r="Q3767" s="96" t="s">
        <v>1610</v>
      </c>
      <c r="R3767" s="96" t="s">
        <v>1841</v>
      </c>
    </row>
    <row r="3768" ht="14.25" customHeight="1">
      <c r="A3768" s="96" t="s">
        <v>10342</v>
      </c>
      <c r="D3768" s="96" t="s">
        <v>1350</v>
      </c>
      <c r="E3768" s="96" t="s">
        <v>1561</v>
      </c>
      <c r="F3768" s="96">
        <v>2030.0</v>
      </c>
      <c r="J3768" s="96" t="s">
        <v>1147</v>
      </c>
      <c r="L3768" s="96" t="s">
        <v>1562</v>
      </c>
      <c r="M3768" s="96" t="s">
        <v>1147</v>
      </c>
      <c r="O3768" s="96" t="s">
        <v>1717</v>
      </c>
      <c r="P3768" s="96" t="s">
        <v>1609</v>
      </c>
      <c r="Q3768" s="96" t="s">
        <v>1636</v>
      </c>
      <c r="R3768" s="96" t="s">
        <v>1841</v>
      </c>
      <c r="S3768" s="96" t="s">
        <v>10343</v>
      </c>
      <c r="T3768" s="96" t="s">
        <v>1568</v>
      </c>
    </row>
    <row r="3769" ht="14.25" customHeight="1">
      <c r="A3769" s="96" t="s">
        <v>10344</v>
      </c>
      <c r="B3769" s="96" t="s">
        <v>10345</v>
      </c>
      <c r="D3769" s="96" t="s">
        <v>1350</v>
      </c>
      <c r="E3769" s="96" t="s">
        <v>1570</v>
      </c>
      <c r="F3769" s="96" t="s">
        <v>10346</v>
      </c>
      <c r="J3769" s="96" t="s">
        <v>1147</v>
      </c>
      <c r="L3769" s="96" t="s">
        <v>41</v>
      </c>
      <c r="M3769" s="96" t="s">
        <v>1147</v>
      </c>
      <c r="O3769" s="96" t="s">
        <v>1684</v>
      </c>
      <c r="P3769" s="96" t="s">
        <v>1564</v>
      </c>
      <c r="Q3769" s="96" t="s">
        <v>1665</v>
      </c>
      <c r="R3769" s="96" t="s">
        <v>1757</v>
      </c>
      <c r="S3769" s="96" t="s">
        <v>10347</v>
      </c>
      <c r="T3769" s="96" t="s">
        <v>1576</v>
      </c>
    </row>
    <row r="3770" ht="14.25" customHeight="1">
      <c r="A3770" s="96" t="s">
        <v>10348</v>
      </c>
      <c r="B3770" s="96" t="s">
        <v>10349</v>
      </c>
      <c r="C3770" s="96" t="s">
        <v>10350</v>
      </c>
      <c r="D3770" s="96" t="s">
        <v>1350</v>
      </c>
      <c r="E3770" s="96" t="s">
        <v>1561</v>
      </c>
      <c r="F3770" s="96">
        <v>2030.0</v>
      </c>
      <c r="J3770" s="96" t="s">
        <v>1147</v>
      </c>
      <c r="L3770" s="96" t="s">
        <v>41</v>
      </c>
      <c r="M3770" s="96" t="s">
        <v>1147</v>
      </c>
      <c r="O3770" s="96" t="s">
        <v>1893</v>
      </c>
      <c r="P3770" s="96" t="s">
        <v>1603</v>
      </c>
      <c r="Q3770" s="96" t="s">
        <v>1610</v>
      </c>
      <c r="R3770" s="96" t="s">
        <v>1566</v>
      </c>
      <c r="S3770" s="96" t="s">
        <v>10351</v>
      </c>
      <c r="T3770" s="96" t="s">
        <v>1568</v>
      </c>
    </row>
    <row r="3771" ht="14.25" customHeight="1">
      <c r="A3771" s="96" t="s">
        <v>10352</v>
      </c>
      <c r="D3771" s="96" t="s">
        <v>1350</v>
      </c>
      <c r="E3771" s="96" t="s">
        <v>1561</v>
      </c>
      <c r="F3771" s="96">
        <v>2030.0</v>
      </c>
      <c r="J3771" s="96" t="s">
        <v>1147</v>
      </c>
      <c r="L3771" s="96" t="s">
        <v>1562</v>
      </c>
      <c r="M3771" s="96" t="s">
        <v>1147</v>
      </c>
      <c r="O3771" s="96" t="s">
        <v>1717</v>
      </c>
      <c r="P3771" s="96" t="s">
        <v>1609</v>
      </c>
      <c r="Q3771" s="96" t="s">
        <v>1610</v>
      </c>
      <c r="R3771" s="96" t="s">
        <v>1757</v>
      </c>
      <c r="S3771" s="96" t="s">
        <v>10353</v>
      </c>
      <c r="T3771" s="96" t="s">
        <v>1568</v>
      </c>
    </row>
    <row r="3772" ht="14.25" customHeight="1">
      <c r="A3772" s="96" t="s">
        <v>10354</v>
      </c>
      <c r="B3772" s="96" t="s">
        <v>10355</v>
      </c>
      <c r="C3772" s="96" t="s">
        <v>10356</v>
      </c>
      <c r="D3772" s="96" t="s">
        <v>1350</v>
      </c>
      <c r="E3772" s="96" t="s">
        <v>1721</v>
      </c>
      <c r="F3772" s="96">
        <v>2025.0</v>
      </c>
      <c r="J3772" s="96" t="s">
        <v>1351</v>
      </c>
      <c r="L3772" s="96" t="s">
        <v>41</v>
      </c>
      <c r="M3772" s="96" t="s">
        <v>1351</v>
      </c>
      <c r="N3772" s="96" t="s">
        <v>1926</v>
      </c>
      <c r="O3772" s="96" t="s">
        <v>1578</v>
      </c>
      <c r="P3772" s="96" t="s">
        <v>1579</v>
      </c>
      <c r="Q3772" s="96" t="s">
        <v>1610</v>
      </c>
      <c r="R3772" s="96" t="s">
        <v>10357</v>
      </c>
      <c r="S3772" s="96" t="s">
        <v>10358</v>
      </c>
      <c r="T3772" s="96" t="s">
        <v>1725</v>
      </c>
    </row>
    <row r="3773" ht="14.25" customHeight="1">
      <c r="A3773" s="96" t="s">
        <v>10359</v>
      </c>
      <c r="D3773" s="96" t="s">
        <v>1350</v>
      </c>
      <c r="E3773" s="96" t="s">
        <v>1561</v>
      </c>
      <c r="F3773" s="96">
        <v>2030.0</v>
      </c>
      <c r="J3773" s="96" t="s">
        <v>1147</v>
      </c>
      <c r="L3773" s="96" t="s">
        <v>1562</v>
      </c>
      <c r="M3773" s="96" t="s">
        <v>1147</v>
      </c>
      <c r="O3773" s="96" t="s">
        <v>1684</v>
      </c>
      <c r="P3773" s="96" t="s">
        <v>1564</v>
      </c>
      <c r="Q3773" s="96" t="s">
        <v>1573</v>
      </c>
      <c r="R3773" s="96" t="s">
        <v>1676</v>
      </c>
      <c r="S3773" s="96" t="s">
        <v>10360</v>
      </c>
      <c r="T3773" s="96" t="s">
        <v>1568</v>
      </c>
    </row>
    <row r="3774" ht="14.25" customHeight="1">
      <c r="A3774" s="96" t="s">
        <v>10361</v>
      </c>
      <c r="D3774" s="96" t="s">
        <v>1350</v>
      </c>
      <c r="E3774" s="96" t="s">
        <v>1561</v>
      </c>
      <c r="F3774" s="96" t="s">
        <v>10362</v>
      </c>
      <c r="G3774" s="96" t="s">
        <v>1350</v>
      </c>
      <c r="H3774" s="96" t="s">
        <v>1561</v>
      </c>
      <c r="I3774" s="96" t="s">
        <v>1403</v>
      </c>
      <c r="J3774" s="96" t="s">
        <v>1351</v>
      </c>
      <c r="K3774" s="96" t="s">
        <v>1403</v>
      </c>
      <c r="L3774" s="96" t="s">
        <v>41</v>
      </c>
      <c r="M3774" s="96" t="s">
        <v>1351</v>
      </c>
      <c r="N3774" s="96" t="s">
        <v>1673</v>
      </c>
      <c r="O3774" s="96" t="s">
        <v>1584</v>
      </c>
      <c r="P3774" s="96" t="s">
        <v>1564</v>
      </c>
      <c r="Q3774" s="96" t="s">
        <v>1580</v>
      </c>
      <c r="R3774" s="96" t="s">
        <v>1644</v>
      </c>
      <c r="S3774" s="96" t="s">
        <v>10363</v>
      </c>
      <c r="T3774" s="96" t="s">
        <v>1568</v>
      </c>
    </row>
    <row r="3775" ht="14.25" customHeight="1">
      <c r="A3775" s="96" t="s">
        <v>10364</v>
      </c>
      <c r="D3775" s="96" t="s">
        <v>1355</v>
      </c>
      <c r="J3775" s="96" t="s">
        <v>1147</v>
      </c>
      <c r="L3775" s="96" t="s">
        <v>41</v>
      </c>
      <c r="M3775" s="96" t="s">
        <v>1147</v>
      </c>
      <c r="O3775" s="96" t="s">
        <v>1845</v>
      </c>
      <c r="P3775" s="96" t="s">
        <v>1564</v>
      </c>
      <c r="Q3775" s="96" t="s">
        <v>2015</v>
      </c>
      <c r="R3775" s="96" t="s">
        <v>1605</v>
      </c>
    </row>
    <row r="3776" ht="14.25" customHeight="1">
      <c r="A3776" s="96" t="s">
        <v>10365</v>
      </c>
      <c r="C3776" s="96" t="s">
        <v>10366</v>
      </c>
      <c r="D3776" s="96" t="s">
        <v>1350</v>
      </c>
      <c r="E3776" s="96" t="s">
        <v>1561</v>
      </c>
      <c r="F3776" s="96">
        <v>2030.0</v>
      </c>
      <c r="J3776" s="96" t="s">
        <v>1147</v>
      </c>
      <c r="L3776" s="96" t="s">
        <v>41</v>
      </c>
      <c r="M3776" s="96" t="s">
        <v>1351</v>
      </c>
      <c r="N3776" s="96" t="s">
        <v>1779</v>
      </c>
      <c r="O3776" s="96" t="s">
        <v>1829</v>
      </c>
      <c r="P3776" s="96" t="s">
        <v>1564</v>
      </c>
      <c r="Q3776" s="96" t="s">
        <v>1593</v>
      </c>
      <c r="R3776" s="96" t="s">
        <v>1699</v>
      </c>
      <c r="S3776" s="96" t="s">
        <v>10367</v>
      </c>
      <c r="T3776" s="96" t="s">
        <v>1568</v>
      </c>
    </row>
    <row r="3777" ht="14.25" customHeight="1">
      <c r="A3777" s="96" t="s">
        <v>10368</v>
      </c>
      <c r="D3777" s="96" t="s">
        <v>1350</v>
      </c>
      <c r="E3777" s="96" t="s">
        <v>1561</v>
      </c>
      <c r="F3777" s="96">
        <v>2030.0</v>
      </c>
      <c r="J3777" s="96" t="s">
        <v>1147</v>
      </c>
      <c r="L3777" s="96" t="s">
        <v>1562</v>
      </c>
      <c r="M3777" s="96" t="s">
        <v>1147</v>
      </c>
      <c r="O3777" s="96" t="s">
        <v>1797</v>
      </c>
      <c r="P3777" s="96" t="s">
        <v>1564</v>
      </c>
      <c r="Q3777" s="96" t="s">
        <v>1685</v>
      </c>
      <c r="R3777" s="96" t="s">
        <v>1648</v>
      </c>
      <c r="S3777" s="96" t="s">
        <v>10369</v>
      </c>
      <c r="T3777" s="96" t="s">
        <v>1568</v>
      </c>
    </row>
    <row r="3778" ht="14.25" customHeight="1">
      <c r="A3778" s="96" t="s">
        <v>10370</v>
      </c>
      <c r="D3778" s="96" t="s">
        <v>1350</v>
      </c>
      <c r="E3778" s="96" t="s">
        <v>1561</v>
      </c>
      <c r="F3778" s="96">
        <v>2030.0</v>
      </c>
      <c r="J3778" s="96" t="s">
        <v>1147</v>
      </c>
      <c r="L3778" s="96" t="s">
        <v>1562</v>
      </c>
      <c r="M3778" s="96" t="s">
        <v>1147</v>
      </c>
      <c r="O3778" s="96" t="s">
        <v>2068</v>
      </c>
      <c r="P3778" s="96" t="s">
        <v>1564</v>
      </c>
      <c r="Q3778" s="96" t="s">
        <v>1585</v>
      </c>
      <c r="R3778" s="96" t="s">
        <v>1637</v>
      </c>
      <c r="S3778" s="96" t="s">
        <v>10371</v>
      </c>
      <c r="T3778" s="96" t="s">
        <v>1568</v>
      </c>
    </row>
    <row r="3779" ht="14.25" customHeight="1">
      <c r="A3779" s="96" t="s">
        <v>10372</v>
      </c>
      <c r="D3779" s="96" t="s">
        <v>1350</v>
      </c>
      <c r="E3779" s="96" t="s">
        <v>1561</v>
      </c>
      <c r="F3779" s="96">
        <v>2030.0</v>
      </c>
      <c r="J3779" s="96" t="s">
        <v>1147</v>
      </c>
      <c r="L3779" s="96" t="s">
        <v>1562</v>
      </c>
      <c r="M3779" s="96" t="s">
        <v>1147</v>
      </c>
      <c r="O3779" s="96" t="s">
        <v>1717</v>
      </c>
      <c r="P3779" s="96" t="s">
        <v>1609</v>
      </c>
      <c r="Q3779" s="96" t="s">
        <v>1756</v>
      </c>
      <c r="R3779" s="96" t="s">
        <v>1586</v>
      </c>
      <c r="S3779" s="96" t="s">
        <v>10373</v>
      </c>
      <c r="T3779" s="96" t="s">
        <v>1568</v>
      </c>
    </row>
    <row r="3780" ht="14.25" customHeight="1">
      <c r="A3780" s="96" t="s">
        <v>10374</v>
      </c>
      <c r="D3780" s="96" t="s">
        <v>1350</v>
      </c>
      <c r="E3780" s="96" t="s">
        <v>1561</v>
      </c>
      <c r="F3780" s="96">
        <v>2030.0</v>
      </c>
      <c r="J3780" s="96" t="s">
        <v>1147</v>
      </c>
      <c r="L3780" s="96" t="s">
        <v>1562</v>
      </c>
      <c r="M3780" s="96" t="s">
        <v>1147</v>
      </c>
      <c r="O3780" s="96" t="s">
        <v>1717</v>
      </c>
      <c r="P3780" s="96" t="s">
        <v>1609</v>
      </c>
      <c r="Q3780" s="96" t="s">
        <v>1756</v>
      </c>
      <c r="R3780" s="96" t="s">
        <v>1615</v>
      </c>
      <c r="S3780" s="96" t="s">
        <v>10375</v>
      </c>
      <c r="T3780" s="96" t="s">
        <v>1568</v>
      </c>
    </row>
    <row r="3781" ht="14.25" customHeight="1">
      <c r="A3781" s="96" t="s">
        <v>10376</v>
      </c>
      <c r="D3781" s="96" t="s">
        <v>1350</v>
      </c>
      <c r="E3781" s="96" t="s">
        <v>1561</v>
      </c>
      <c r="F3781" s="96">
        <v>2030.0</v>
      </c>
      <c r="J3781" s="96" t="s">
        <v>1147</v>
      </c>
      <c r="L3781" s="96" t="s">
        <v>1562</v>
      </c>
      <c r="M3781" s="96" t="s">
        <v>1147</v>
      </c>
      <c r="O3781" s="96" t="s">
        <v>1717</v>
      </c>
      <c r="P3781" s="96" t="s">
        <v>1609</v>
      </c>
      <c r="Q3781" s="96" t="s">
        <v>1756</v>
      </c>
      <c r="R3781" s="96" t="s">
        <v>1699</v>
      </c>
      <c r="S3781" s="96" t="s">
        <v>10377</v>
      </c>
      <c r="T3781" s="96" t="s">
        <v>1568</v>
      </c>
    </row>
    <row r="3782" ht="14.25" customHeight="1">
      <c r="A3782" s="96" t="s">
        <v>10378</v>
      </c>
      <c r="D3782" s="96" t="s">
        <v>1350</v>
      </c>
      <c r="E3782" s="96" t="s">
        <v>1561</v>
      </c>
      <c r="F3782" s="96">
        <v>2030.0</v>
      </c>
      <c r="J3782" s="96" t="s">
        <v>1147</v>
      </c>
      <c r="L3782" s="96" t="s">
        <v>1562</v>
      </c>
      <c r="M3782" s="96" t="s">
        <v>1147</v>
      </c>
      <c r="O3782" s="96" t="s">
        <v>1717</v>
      </c>
      <c r="P3782" s="96" t="s">
        <v>1609</v>
      </c>
      <c r="Q3782" s="96" t="s">
        <v>1585</v>
      </c>
      <c r="R3782" s="96" t="s">
        <v>1644</v>
      </c>
      <c r="S3782" s="96" t="s">
        <v>10379</v>
      </c>
      <c r="T3782" s="96" t="s">
        <v>1568</v>
      </c>
    </row>
    <row r="3783" ht="14.25" customHeight="1">
      <c r="A3783" s="96" t="s">
        <v>10380</v>
      </c>
      <c r="D3783" s="96" t="s">
        <v>1350</v>
      </c>
      <c r="E3783" s="96" t="s">
        <v>1561</v>
      </c>
      <c r="F3783" s="96">
        <v>2030.0</v>
      </c>
      <c r="J3783" s="96" t="s">
        <v>1147</v>
      </c>
      <c r="L3783" s="96" t="s">
        <v>1562</v>
      </c>
      <c r="M3783" s="96" t="s">
        <v>1147</v>
      </c>
      <c r="O3783" s="96" t="s">
        <v>1717</v>
      </c>
      <c r="P3783" s="96" t="s">
        <v>1609</v>
      </c>
      <c r="Q3783" s="96" t="s">
        <v>1756</v>
      </c>
      <c r="R3783" s="96" t="s">
        <v>1586</v>
      </c>
      <c r="S3783" s="96" t="s">
        <v>10381</v>
      </c>
      <c r="T3783" s="96" t="s">
        <v>1568</v>
      </c>
    </row>
    <row r="3784" ht="14.25" customHeight="1">
      <c r="A3784" s="96" t="s">
        <v>10382</v>
      </c>
      <c r="D3784" s="96" t="s">
        <v>1350</v>
      </c>
      <c r="E3784" s="96" t="s">
        <v>1561</v>
      </c>
      <c r="F3784" s="96">
        <v>2030.0</v>
      </c>
      <c r="J3784" s="96" t="s">
        <v>1147</v>
      </c>
      <c r="L3784" s="96" t="s">
        <v>1562</v>
      </c>
      <c r="M3784" s="96" t="s">
        <v>1147</v>
      </c>
      <c r="O3784" s="96" t="s">
        <v>1717</v>
      </c>
      <c r="P3784" s="96" t="s">
        <v>1609</v>
      </c>
      <c r="Q3784" s="96" t="s">
        <v>1886</v>
      </c>
      <c r="R3784" s="96" t="s">
        <v>1648</v>
      </c>
      <c r="S3784" s="96" t="s">
        <v>10383</v>
      </c>
      <c r="T3784" s="96" t="s">
        <v>1568</v>
      </c>
    </row>
    <row r="3785" ht="14.25" customHeight="1">
      <c r="A3785" s="96" t="s">
        <v>10384</v>
      </c>
      <c r="D3785" s="96" t="s">
        <v>1350</v>
      </c>
      <c r="E3785" s="96" t="s">
        <v>1561</v>
      </c>
      <c r="F3785" s="96">
        <v>2030.0</v>
      </c>
      <c r="J3785" s="96" t="s">
        <v>1147</v>
      </c>
      <c r="L3785" s="96" t="s">
        <v>1562</v>
      </c>
      <c r="M3785" s="96" t="s">
        <v>1147</v>
      </c>
      <c r="O3785" s="96" t="s">
        <v>1717</v>
      </c>
      <c r="P3785" s="96" t="s">
        <v>1609</v>
      </c>
      <c r="Q3785" s="96" t="s">
        <v>1639</v>
      </c>
      <c r="R3785" s="96" t="s">
        <v>1699</v>
      </c>
      <c r="S3785" s="96" t="s">
        <v>10385</v>
      </c>
      <c r="T3785" s="96" t="s">
        <v>1568</v>
      </c>
    </row>
    <row r="3786" ht="14.25" customHeight="1">
      <c r="A3786" s="96" t="s">
        <v>10386</v>
      </c>
      <c r="D3786" s="96" t="s">
        <v>1350</v>
      </c>
      <c r="E3786" s="96" t="s">
        <v>1561</v>
      </c>
      <c r="F3786" s="96">
        <v>2030.0</v>
      </c>
      <c r="J3786" s="96" t="s">
        <v>1147</v>
      </c>
      <c r="L3786" s="96" t="s">
        <v>1562</v>
      </c>
      <c r="M3786" s="96" t="s">
        <v>1147</v>
      </c>
      <c r="O3786" s="96" t="s">
        <v>1717</v>
      </c>
      <c r="P3786" s="96" t="s">
        <v>1609</v>
      </c>
      <c r="Q3786" s="96" t="s">
        <v>1862</v>
      </c>
      <c r="R3786" s="96" t="s">
        <v>1615</v>
      </c>
      <c r="S3786" s="96" t="s">
        <v>10387</v>
      </c>
      <c r="T3786" s="96" t="s">
        <v>1568</v>
      </c>
    </row>
    <row r="3787" ht="14.25" customHeight="1">
      <c r="A3787" s="96" t="s">
        <v>10388</v>
      </c>
      <c r="D3787" s="96" t="s">
        <v>1350</v>
      </c>
      <c r="E3787" s="96" t="s">
        <v>1561</v>
      </c>
      <c r="F3787" s="96" t="s">
        <v>1628</v>
      </c>
      <c r="J3787" s="96" t="s">
        <v>1147</v>
      </c>
      <c r="L3787" s="96" t="s">
        <v>41</v>
      </c>
      <c r="M3787" s="96" t="s">
        <v>1147</v>
      </c>
      <c r="O3787" s="96" t="s">
        <v>1717</v>
      </c>
      <c r="P3787" s="96" t="s">
        <v>1609</v>
      </c>
      <c r="Q3787" s="96" t="s">
        <v>1573</v>
      </c>
      <c r="R3787" s="96" t="s">
        <v>1644</v>
      </c>
      <c r="S3787" s="96" t="s">
        <v>10389</v>
      </c>
      <c r="T3787" s="96" t="s">
        <v>1568</v>
      </c>
    </row>
    <row r="3788" ht="14.25" customHeight="1">
      <c r="A3788" s="96" t="s">
        <v>10390</v>
      </c>
      <c r="D3788" s="96" t="s">
        <v>1350</v>
      </c>
      <c r="E3788" s="96" t="s">
        <v>1561</v>
      </c>
      <c r="F3788" s="96">
        <v>2030.0</v>
      </c>
      <c r="J3788" s="96" t="s">
        <v>1147</v>
      </c>
      <c r="L3788" s="96" t="s">
        <v>1562</v>
      </c>
      <c r="M3788" s="96" t="s">
        <v>1147</v>
      </c>
      <c r="O3788" s="96" t="s">
        <v>1717</v>
      </c>
      <c r="P3788" s="96" t="s">
        <v>1609</v>
      </c>
      <c r="Q3788" s="96" t="s">
        <v>1756</v>
      </c>
      <c r="R3788" s="96" t="s">
        <v>1623</v>
      </c>
      <c r="S3788" s="96" t="s">
        <v>10391</v>
      </c>
      <c r="T3788" s="96" t="s">
        <v>1568</v>
      </c>
    </row>
    <row r="3789" ht="14.25" customHeight="1">
      <c r="A3789" s="96" t="s">
        <v>10392</v>
      </c>
      <c r="D3789" s="96" t="s">
        <v>1350</v>
      </c>
      <c r="E3789" s="96" t="s">
        <v>1561</v>
      </c>
      <c r="F3789" s="96">
        <v>2029.0</v>
      </c>
      <c r="J3789" s="96" t="s">
        <v>1147</v>
      </c>
      <c r="L3789" s="96" t="s">
        <v>41</v>
      </c>
      <c r="M3789" s="96" t="s">
        <v>1351</v>
      </c>
      <c r="N3789" s="96" t="s">
        <v>1621</v>
      </c>
      <c r="O3789" s="96" t="s">
        <v>1812</v>
      </c>
      <c r="P3789" s="96" t="s">
        <v>1609</v>
      </c>
      <c r="Q3789" s="96" t="s">
        <v>1675</v>
      </c>
      <c r="R3789" s="96" t="s">
        <v>1793</v>
      </c>
      <c r="S3789" s="96" t="s">
        <v>10393</v>
      </c>
      <c r="T3789" s="96" t="s">
        <v>1568</v>
      </c>
    </row>
    <row r="3790" ht="14.25" customHeight="1">
      <c r="A3790" s="96" t="s">
        <v>10394</v>
      </c>
      <c r="D3790" s="96" t="s">
        <v>1350</v>
      </c>
      <c r="E3790" s="96" t="s">
        <v>1561</v>
      </c>
      <c r="F3790" s="96">
        <v>2030.0</v>
      </c>
      <c r="J3790" s="96" t="s">
        <v>1147</v>
      </c>
      <c r="L3790" s="96" t="s">
        <v>1562</v>
      </c>
      <c r="M3790" s="96" t="s">
        <v>1147</v>
      </c>
      <c r="O3790" s="96" t="s">
        <v>2054</v>
      </c>
      <c r="P3790" s="96" t="s">
        <v>1579</v>
      </c>
      <c r="Q3790" s="96" t="s">
        <v>1784</v>
      </c>
      <c r="R3790" s="96" t="s">
        <v>1586</v>
      </c>
      <c r="S3790" s="96" t="s">
        <v>10395</v>
      </c>
      <c r="T3790" s="96" t="s">
        <v>1568</v>
      </c>
    </row>
    <row r="3791" ht="14.25" customHeight="1">
      <c r="A3791" s="96" t="s">
        <v>10396</v>
      </c>
      <c r="C3791" s="96" t="s">
        <v>10397</v>
      </c>
      <c r="D3791" s="96" t="s">
        <v>1355</v>
      </c>
      <c r="J3791" s="96" t="s">
        <v>1351</v>
      </c>
      <c r="L3791" s="96" t="s">
        <v>1629</v>
      </c>
      <c r="M3791" s="96" t="s">
        <v>1351</v>
      </c>
      <c r="N3791" s="96" t="s">
        <v>1846</v>
      </c>
      <c r="O3791" s="96" t="s">
        <v>2068</v>
      </c>
      <c r="P3791" s="96" t="s">
        <v>1564</v>
      </c>
      <c r="Q3791" s="96" t="s">
        <v>1630</v>
      </c>
      <c r="R3791" s="96" t="s">
        <v>1846</v>
      </c>
      <c r="U3791" s="96" t="s">
        <v>3305</v>
      </c>
    </row>
    <row r="3792" ht="14.25" customHeight="1">
      <c r="A3792" s="96" t="s">
        <v>10398</v>
      </c>
      <c r="D3792" s="96" t="s">
        <v>1350</v>
      </c>
      <c r="E3792" s="96" t="s">
        <v>1561</v>
      </c>
      <c r="F3792" s="96">
        <v>2030.0</v>
      </c>
      <c r="J3792" s="96" t="s">
        <v>1147</v>
      </c>
      <c r="L3792" s="96" t="s">
        <v>1562</v>
      </c>
      <c r="M3792" s="96" t="s">
        <v>1147</v>
      </c>
      <c r="O3792" s="96" t="s">
        <v>1717</v>
      </c>
      <c r="P3792" s="96" t="s">
        <v>1609</v>
      </c>
      <c r="Q3792" s="96" t="s">
        <v>1756</v>
      </c>
      <c r="R3792" s="96" t="s">
        <v>1648</v>
      </c>
      <c r="S3792" s="96" t="s">
        <v>10399</v>
      </c>
      <c r="T3792" s="96" t="s">
        <v>1568</v>
      </c>
    </row>
    <row r="3793" ht="14.25" customHeight="1">
      <c r="A3793" s="96" t="s">
        <v>10400</v>
      </c>
      <c r="B3793" s="96" t="s">
        <v>10401</v>
      </c>
      <c r="C3793" s="96" t="s">
        <v>10402</v>
      </c>
      <c r="D3793" s="96" t="s">
        <v>1350</v>
      </c>
      <c r="E3793" s="96" t="s">
        <v>1561</v>
      </c>
      <c r="F3793" s="96">
        <v>2030.0</v>
      </c>
      <c r="J3793" s="96" t="s">
        <v>1147</v>
      </c>
      <c r="L3793" s="96" t="s">
        <v>41</v>
      </c>
      <c r="M3793" s="96" t="s">
        <v>1147</v>
      </c>
      <c r="O3793" s="96" t="s">
        <v>1563</v>
      </c>
      <c r="P3793" s="96" t="s">
        <v>1564</v>
      </c>
      <c r="Q3793" s="96" t="s">
        <v>1585</v>
      </c>
      <c r="R3793" s="96" t="s">
        <v>1637</v>
      </c>
      <c r="S3793" s="96" t="s">
        <v>10403</v>
      </c>
      <c r="T3793" s="96" t="s">
        <v>1568</v>
      </c>
      <c r="U3793" s="96" t="s">
        <v>1742</v>
      </c>
    </row>
    <row r="3794" ht="14.25" customHeight="1">
      <c r="A3794" s="96" t="s">
        <v>10404</v>
      </c>
      <c r="B3794" s="96" t="s">
        <v>10405</v>
      </c>
      <c r="C3794" s="96" t="s">
        <v>10406</v>
      </c>
      <c r="D3794" s="96" t="s">
        <v>1355</v>
      </c>
      <c r="J3794" s="96" t="s">
        <v>1147</v>
      </c>
      <c r="L3794" s="96" t="s">
        <v>41</v>
      </c>
      <c r="M3794" s="96" t="s">
        <v>1147</v>
      </c>
      <c r="O3794" s="96" t="s">
        <v>1717</v>
      </c>
      <c r="P3794" s="96" t="s">
        <v>1609</v>
      </c>
      <c r="Q3794" s="96" t="s">
        <v>2015</v>
      </c>
      <c r="R3794" s="96" t="s">
        <v>1712</v>
      </c>
    </row>
    <row r="3795" ht="14.25" customHeight="1">
      <c r="A3795" s="96" t="s">
        <v>10407</v>
      </c>
      <c r="D3795" s="96" t="s">
        <v>1350</v>
      </c>
      <c r="E3795" s="96" t="s">
        <v>1561</v>
      </c>
      <c r="F3795" s="96">
        <v>2030.0</v>
      </c>
      <c r="J3795" s="96" t="s">
        <v>1147</v>
      </c>
      <c r="L3795" s="96" t="s">
        <v>1562</v>
      </c>
      <c r="M3795" s="96" t="s">
        <v>1147</v>
      </c>
      <c r="O3795" s="96" t="s">
        <v>1937</v>
      </c>
      <c r="P3795" s="96" t="s">
        <v>1728</v>
      </c>
      <c r="Q3795" s="96" t="s">
        <v>1886</v>
      </c>
      <c r="R3795" s="96" t="s">
        <v>1673</v>
      </c>
      <c r="S3795" s="96" t="s">
        <v>10408</v>
      </c>
      <c r="T3795" s="96" t="s">
        <v>1568</v>
      </c>
    </row>
    <row r="3796" ht="14.25" customHeight="1">
      <c r="A3796" s="96" t="s">
        <v>10409</v>
      </c>
      <c r="C3796" s="96" t="s">
        <v>10410</v>
      </c>
      <c r="D3796" s="96" t="s">
        <v>1355</v>
      </c>
      <c r="J3796" s="96" t="s">
        <v>1351</v>
      </c>
      <c r="L3796" s="96" t="s">
        <v>41</v>
      </c>
      <c r="M3796" s="96" t="s">
        <v>1147</v>
      </c>
      <c r="O3796" s="96" t="s">
        <v>1684</v>
      </c>
      <c r="P3796" s="96" t="s">
        <v>1564</v>
      </c>
      <c r="Q3796" s="96" t="s">
        <v>1665</v>
      </c>
      <c r="R3796" s="96" t="s">
        <v>1699</v>
      </c>
    </row>
    <row r="3797" ht="14.25" customHeight="1">
      <c r="A3797" s="96" t="s">
        <v>10411</v>
      </c>
      <c r="C3797" s="96" t="s">
        <v>10412</v>
      </c>
      <c r="D3797" s="96" t="s">
        <v>1355</v>
      </c>
      <c r="J3797" s="96" t="s">
        <v>1147</v>
      </c>
      <c r="L3797" s="96" t="s">
        <v>41</v>
      </c>
      <c r="M3797" s="96" t="s">
        <v>1147</v>
      </c>
      <c r="O3797" s="96" t="s">
        <v>1684</v>
      </c>
      <c r="P3797" s="96" t="s">
        <v>1564</v>
      </c>
      <c r="Q3797" s="96" t="s">
        <v>2228</v>
      </c>
      <c r="R3797" s="96" t="s">
        <v>1594</v>
      </c>
    </row>
    <row r="3798" ht="14.25" customHeight="1">
      <c r="A3798" s="96" t="s">
        <v>10413</v>
      </c>
      <c r="B3798" s="96" t="s">
        <v>10414</v>
      </c>
      <c r="C3798" s="96" t="s">
        <v>10415</v>
      </c>
      <c r="D3798" s="96" t="s">
        <v>1355</v>
      </c>
      <c r="J3798" s="96" t="s">
        <v>1147</v>
      </c>
      <c r="L3798" s="96" t="s">
        <v>41</v>
      </c>
      <c r="M3798" s="96" t="s">
        <v>1147</v>
      </c>
      <c r="O3798" s="96" t="s">
        <v>1684</v>
      </c>
      <c r="P3798" s="96" t="s">
        <v>1564</v>
      </c>
      <c r="Q3798" s="96" t="s">
        <v>1636</v>
      </c>
      <c r="R3798" s="96" t="s">
        <v>1656</v>
      </c>
    </row>
    <row r="3799" ht="14.25" customHeight="1">
      <c r="A3799" s="96" t="s">
        <v>10416</v>
      </c>
      <c r="B3799" s="96" t="s">
        <v>10417</v>
      </c>
      <c r="C3799" s="96" t="s">
        <v>10418</v>
      </c>
      <c r="D3799" s="96" t="s">
        <v>1355</v>
      </c>
      <c r="J3799" s="96" t="s">
        <v>1351</v>
      </c>
      <c r="L3799" s="96" t="s">
        <v>1629</v>
      </c>
      <c r="M3799" s="96" t="s">
        <v>1351</v>
      </c>
      <c r="N3799" s="96" t="s">
        <v>1623</v>
      </c>
      <c r="O3799" s="96" t="s">
        <v>1684</v>
      </c>
      <c r="P3799" s="96" t="s">
        <v>1564</v>
      </c>
      <c r="Q3799" s="96" t="s">
        <v>1630</v>
      </c>
      <c r="R3799" s="96" t="s">
        <v>1623</v>
      </c>
    </row>
    <row r="3800" ht="14.25" customHeight="1">
      <c r="A3800" s="96" t="s">
        <v>10419</v>
      </c>
      <c r="C3800" s="96" t="s">
        <v>10420</v>
      </c>
      <c r="D3800" s="96" t="s">
        <v>1355</v>
      </c>
      <c r="J3800" s="96" t="s">
        <v>1351</v>
      </c>
      <c r="L3800" s="96" t="s">
        <v>41</v>
      </c>
      <c r="M3800" s="96" t="s">
        <v>1147</v>
      </c>
      <c r="O3800" s="96" t="s">
        <v>1684</v>
      </c>
      <c r="P3800" s="96" t="s">
        <v>1564</v>
      </c>
      <c r="Q3800" s="96" t="s">
        <v>1830</v>
      </c>
      <c r="R3800" s="96" t="s">
        <v>1637</v>
      </c>
    </row>
    <row r="3801" ht="14.25" customHeight="1">
      <c r="A3801" s="96" t="s">
        <v>10421</v>
      </c>
      <c r="D3801" s="96" t="s">
        <v>1372</v>
      </c>
      <c r="J3801" s="96" t="s">
        <v>1147</v>
      </c>
      <c r="L3801" s="96" t="s">
        <v>41</v>
      </c>
      <c r="M3801" s="96" t="s">
        <v>1147</v>
      </c>
      <c r="O3801" s="96" t="s">
        <v>1584</v>
      </c>
      <c r="P3801" s="96" t="s">
        <v>1564</v>
      </c>
      <c r="Q3801" s="96" t="s">
        <v>1675</v>
      </c>
      <c r="R3801" s="96" t="s">
        <v>1757</v>
      </c>
    </row>
    <row r="3802" ht="14.25" customHeight="1">
      <c r="A3802" s="96" t="s">
        <v>10422</v>
      </c>
      <c r="D3802" s="96" t="s">
        <v>1350</v>
      </c>
      <c r="E3802" s="96" t="s">
        <v>1561</v>
      </c>
      <c r="F3802" s="96">
        <v>2030.0</v>
      </c>
      <c r="J3802" s="96" t="s">
        <v>1147</v>
      </c>
      <c r="L3802" s="96" t="s">
        <v>1562</v>
      </c>
      <c r="M3802" s="96" t="s">
        <v>1147</v>
      </c>
      <c r="O3802" s="96" t="s">
        <v>1584</v>
      </c>
      <c r="P3802" s="96" t="s">
        <v>1564</v>
      </c>
      <c r="Q3802" s="96" t="s">
        <v>1604</v>
      </c>
      <c r="R3802" s="96" t="s">
        <v>1644</v>
      </c>
      <c r="S3802" s="96" t="s">
        <v>10423</v>
      </c>
      <c r="T3802" s="96" t="s">
        <v>1568</v>
      </c>
    </row>
    <row r="3803" ht="14.25" customHeight="1">
      <c r="A3803" s="96" t="s">
        <v>10424</v>
      </c>
      <c r="D3803" s="96" t="s">
        <v>1350</v>
      </c>
      <c r="E3803" s="96" t="s">
        <v>1561</v>
      </c>
      <c r="F3803" s="96">
        <v>2030.0</v>
      </c>
      <c r="J3803" s="96" t="s">
        <v>1147</v>
      </c>
      <c r="L3803" s="96" t="s">
        <v>1562</v>
      </c>
      <c r="M3803" s="96" t="s">
        <v>1147</v>
      </c>
      <c r="O3803" s="96" t="s">
        <v>1717</v>
      </c>
      <c r="P3803" s="96" t="s">
        <v>1609</v>
      </c>
      <c r="Q3803" s="96" t="s">
        <v>1585</v>
      </c>
      <c r="R3803" s="96" t="s">
        <v>1648</v>
      </c>
      <c r="S3803" s="96" t="s">
        <v>10425</v>
      </c>
      <c r="T3803" s="96" t="s">
        <v>1568</v>
      </c>
    </row>
    <row r="3804" ht="14.25" customHeight="1">
      <c r="A3804" s="96" t="s">
        <v>10426</v>
      </c>
      <c r="B3804" s="96" t="s">
        <v>10427</v>
      </c>
      <c r="D3804" s="96" t="s">
        <v>1350</v>
      </c>
      <c r="E3804" s="96" t="s">
        <v>1561</v>
      </c>
      <c r="F3804" s="96" t="s">
        <v>1628</v>
      </c>
      <c r="G3804" s="96" t="s">
        <v>1350</v>
      </c>
      <c r="H3804" s="96" t="s">
        <v>1561</v>
      </c>
      <c r="I3804" s="96" t="s">
        <v>1689</v>
      </c>
      <c r="J3804" s="96" t="s">
        <v>1351</v>
      </c>
      <c r="K3804" s="96" t="s">
        <v>1689</v>
      </c>
      <c r="L3804" s="96" t="s">
        <v>41</v>
      </c>
      <c r="M3804" s="96" t="s">
        <v>1351</v>
      </c>
      <c r="N3804" s="96" t="s">
        <v>1591</v>
      </c>
      <c r="O3804" s="96" t="s">
        <v>1717</v>
      </c>
      <c r="P3804" s="96" t="s">
        <v>1609</v>
      </c>
      <c r="Q3804" s="96" t="s">
        <v>1610</v>
      </c>
      <c r="R3804" s="96" t="s">
        <v>1631</v>
      </c>
      <c r="S3804" s="96" t="s">
        <v>10428</v>
      </c>
      <c r="T3804" s="96" t="s">
        <v>1568</v>
      </c>
    </row>
    <row r="3805" ht="14.25" customHeight="1">
      <c r="A3805" s="96" t="s">
        <v>10429</v>
      </c>
      <c r="D3805" s="96" t="s">
        <v>1350</v>
      </c>
      <c r="E3805" s="96" t="s">
        <v>1561</v>
      </c>
      <c r="F3805" s="96">
        <v>2030.0</v>
      </c>
      <c r="J3805" s="96" t="s">
        <v>1147</v>
      </c>
      <c r="L3805" s="96" t="s">
        <v>1562</v>
      </c>
      <c r="M3805" s="96" t="s">
        <v>1147</v>
      </c>
      <c r="O3805" s="96" t="s">
        <v>1717</v>
      </c>
      <c r="P3805" s="96" t="s">
        <v>1609</v>
      </c>
      <c r="Q3805" s="96" t="s">
        <v>1639</v>
      </c>
      <c r="R3805" s="96" t="s">
        <v>1594</v>
      </c>
      <c r="S3805" s="96" t="s">
        <v>10430</v>
      </c>
      <c r="T3805" s="96" t="s">
        <v>1568</v>
      </c>
    </row>
    <row r="3806" ht="14.25" customHeight="1">
      <c r="A3806" s="96" t="s">
        <v>10431</v>
      </c>
      <c r="D3806" s="96" t="s">
        <v>1350</v>
      </c>
      <c r="E3806" s="96" t="s">
        <v>1561</v>
      </c>
      <c r="F3806" s="96">
        <v>2030.0</v>
      </c>
      <c r="J3806" s="96" t="s">
        <v>1147</v>
      </c>
      <c r="L3806" s="96" t="s">
        <v>1562</v>
      </c>
      <c r="M3806" s="96" t="s">
        <v>1147</v>
      </c>
      <c r="O3806" s="96" t="s">
        <v>1717</v>
      </c>
      <c r="P3806" s="96" t="s">
        <v>1609</v>
      </c>
      <c r="Q3806" s="96" t="s">
        <v>1593</v>
      </c>
      <c r="R3806" s="96" t="s">
        <v>1648</v>
      </c>
      <c r="S3806" s="96" t="s">
        <v>10432</v>
      </c>
      <c r="T3806" s="96" t="s">
        <v>1568</v>
      </c>
    </row>
    <row r="3807" ht="14.25" customHeight="1">
      <c r="A3807" s="96" t="s">
        <v>10433</v>
      </c>
      <c r="B3807" s="96" t="s">
        <v>10434</v>
      </c>
      <c r="D3807" s="96" t="s">
        <v>1355</v>
      </c>
      <c r="J3807" s="96" t="s">
        <v>1147</v>
      </c>
      <c r="L3807" s="96" t="s">
        <v>41</v>
      </c>
      <c r="M3807" s="96" t="s">
        <v>1147</v>
      </c>
      <c r="O3807" s="96" t="s">
        <v>1717</v>
      </c>
      <c r="P3807" s="96" t="s">
        <v>1609</v>
      </c>
      <c r="Q3807" s="96" t="s">
        <v>1593</v>
      </c>
      <c r="R3807" s="96" t="s">
        <v>1793</v>
      </c>
    </row>
    <row r="3808" ht="14.25" customHeight="1">
      <c r="A3808" s="96" t="s">
        <v>10435</v>
      </c>
      <c r="D3808" s="96" t="s">
        <v>1350</v>
      </c>
      <c r="E3808" s="96" t="s">
        <v>1561</v>
      </c>
      <c r="F3808" s="96">
        <v>2030.0</v>
      </c>
      <c r="J3808" s="96" t="s">
        <v>1147</v>
      </c>
      <c r="L3808" s="96" t="s">
        <v>1562</v>
      </c>
      <c r="M3808" s="96" t="s">
        <v>1147</v>
      </c>
      <c r="O3808" s="96" t="s">
        <v>1717</v>
      </c>
      <c r="P3808" s="96" t="s">
        <v>1609</v>
      </c>
      <c r="Q3808" s="96" t="s">
        <v>1756</v>
      </c>
      <c r="R3808" s="96" t="s">
        <v>1637</v>
      </c>
      <c r="S3808" s="96" t="s">
        <v>10436</v>
      </c>
      <c r="T3808" s="96" t="s">
        <v>1568</v>
      </c>
    </row>
    <row r="3809" ht="14.25" customHeight="1">
      <c r="A3809" s="96" t="s">
        <v>10437</v>
      </c>
      <c r="D3809" s="96" t="s">
        <v>1372</v>
      </c>
      <c r="J3809" s="96" t="s">
        <v>1351</v>
      </c>
      <c r="L3809" s="96" t="s">
        <v>41</v>
      </c>
      <c r="M3809" s="96" t="s">
        <v>1351</v>
      </c>
      <c r="N3809" s="96" t="s">
        <v>1846</v>
      </c>
      <c r="O3809" s="96" t="s">
        <v>1829</v>
      </c>
      <c r="P3809" s="96" t="s">
        <v>1564</v>
      </c>
      <c r="Q3809" s="96" t="s">
        <v>2114</v>
      </c>
      <c r="R3809" s="96" t="s">
        <v>1846</v>
      </c>
    </row>
    <row r="3810" ht="14.25" customHeight="1">
      <c r="A3810" s="96" t="s">
        <v>10438</v>
      </c>
      <c r="C3810" s="96" t="s">
        <v>10439</v>
      </c>
      <c r="D3810" s="96" t="s">
        <v>1350</v>
      </c>
      <c r="E3810" s="96" t="s">
        <v>1561</v>
      </c>
      <c r="F3810" s="96">
        <v>2030.0</v>
      </c>
      <c r="J3810" s="96" t="s">
        <v>1147</v>
      </c>
      <c r="L3810" s="96" t="s">
        <v>1562</v>
      </c>
      <c r="M3810" s="96" t="s">
        <v>1147</v>
      </c>
      <c r="O3810" s="96" t="s">
        <v>1578</v>
      </c>
      <c r="P3810" s="96" t="s">
        <v>1579</v>
      </c>
      <c r="Q3810" s="96" t="s">
        <v>1830</v>
      </c>
      <c r="R3810" s="96" t="s">
        <v>1863</v>
      </c>
      <c r="S3810" s="96" t="s">
        <v>10440</v>
      </c>
      <c r="T3810" s="96" t="s">
        <v>1568</v>
      </c>
    </row>
    <row r="3811" ht="14.25" customHeight="1">
      <c r="A3811" s="96" t="s">
        <v>10441</v>
      </c>
      <c r="D3811" s="96" t="s">
        <v>1355</v>
      </c>
      <c r="J3811" s="96" t="s">
        <v>1351</v>
      </c>
      <c r="L3811" s="96" t="s">
        <v>41</v>
      </c>
      <c r="M3811" s="96" t="s">
        <v>1147</v>
      </c>
      <c r="O3811" s="96" t="s">
        <v>1584</v>
      </c>
      <c r="P3811" s="96" t="s">
        <v>1564</v>
      </c>
      <c r="Q3811" s="96" t="s">
        <v>1610</v>
      </c>
      <c r="R3811" s="96" t="s">
        <v>1615</v>
      </c>
    </row>
    <row r="3812" ht="14.25" customHeight="1">
      <c r="A3812" s="96" t="s">
        <v>10442</v>
      </c>
      <c r="B3812" s="96" t="s">
        <v>10443</v>
      </c>
      <c r="C3812" s="96" t="s">
        <v>10444</v>
      </c>
      <c r="D3812" s="96" t="s">
        <v>1355</v>
      </c>
      <c r="J3812" s="96" t="s">
        <v>1351</v>
      </c>
      <c r="L3812" s="96" t="s">
        <v>41</v>
      </c>
      <c r="M3812" s="96" t="s">
        <v>1351</v>
      </c>
      <c r="N3812" s="96" t="s">
        <v>1656</v>
      </c>
      <c r="O3812" s="96" t="s">
        <v>1578</v>
      </c>
      <c r="P3812" s="96" t="s">
        <v>1579</v>
      </c>
      <c r="Q3812" s="96" t="s">
        <v>1756</v>
      </c>
      <c r="R3812" s="96" t="s">
        <v>1656</v>
      </c>
    </row>
    <row r="3813" ht="14.25" customHeight="1">
      <c r="A3813" s="96" t="s">
        <v>10445</v>
      </c>
      <c r="D3813" s="96" t="s">
        <v>1350</v>
      </c>
      <c r="E3813" s="96" t="s">
        <v>1561</v>
      </c>
      <c r="F3813" s="96">
        <v>2030.0</v>
      </c>
      <c r="J3813" s="96" t="s">
        <v>1147</v>
      </c>
      <c r="L3813" s="96" t="s">
        <v>1562</v>
      </c>
      <c r="M3813" s="96" t="s">
        <v>1147</v>
      </c>
      <c r="O3813" s="96" t="s">
        <v>1584</v>
      </c>
      <c r="P3813" s="96" t="s">
        <v>1564</v>
      </c>
      <c r="Q3813" s="96" t="s">
        <v>1610</v>
      </c>
      <c r="R3813" s="96" t="s">
        <v>1615</v>
      </c>
      <c r="S3813" s="96" t="s">
        <v>10446</v>
      </c>
      <c r="T3813" s="96" t="s">
        <v>1568</v>
      </c>
    </row>
    <row r="3814" ht="14.25" customHeight="1">
      <c r="A3814" s="96" t="s">
        <v>10447</v>
      </c>
      <c r="B3814" s="96" t="s">
        <v>10448</v>
      </c>
      <c r="C3814" s="96" t="s">
        <v>10449</v>
      </c>
      <c r="D3814" s="96" t="s">
        <v>1350</v>
      </c>
      <c r="E3814" s="96" t="s">
        <v>1561</v>
      </c>
      <c r="F3814" s="96">
        <v>2030.0</v>
      </c>
      <c r="G3814" s="96" t="s">
        <v>1350</v>
      </c>
      <c r="H3814" s="96" t="s">
        <v>1561</v>
      </c>
      <c r="I3814" s="96">
        <v>2050.0</v>
      </c>
      <c r="J3814" s="96" t="s">
        <v>1351</v>
      </c>
      <c r="K3814" s="96">
        <v>2050.0</v>
      </c>
      <c r="L3814" s="96" t="s">
        <v>41</v>
      </c>
      <c r="M3814" s="96" t="s">
        <v>1351</v>
      </c>
      <c r="N3814" s="96" t="s">
        <v>1621</v>
      </c>
      <c r="O3814" s="96" t="s">
        <v>1584</v>
      </c>
      <c r="P3814" s="96" t="s">
        <v>1564</v>
      </c>
      <c r="Q3814" s="96" t="s">
        <v>1565</v>
      </c>
      <c r="R3814" s="96" t="s">
        <v>1676</v>
      </c>
      <c r="S3814" s="96" t="s">
        <v>10450</v>
      </c>
      <c r="T3814" s="96" t="s">
        <v>1568</v>
      </c>
    </row>
    <row r="3815" ht="14.25" customHeight="1">
      <c r="A3815" s="96" t="s">
        <v>10451</v>
      </c>
      <c r="D3815" s="96" t="s">
        <v>1355</v>
      </c>
      <c r="J3815" s="96" t="s">
        <v>1147</v>
      </c>
      <c r="L3815" s="96" t="s">
        <v>41</v>
      </c>
      <c r="M3815" s="96" t="s">
        <v>1147</v>
      </c>
      <c r="O3815" s="96" t="s">
        <v>1578</v>
      </c>
      <c r="P3815" s="96" t="s">
        <v>1579</v>
      </c>
      <c r="Q3815" s="96" t="s">
        <v>1573</v>
      </c>
      <c r="R3815" s="96" t="s">
        <v>1841</v>
      </c>
    </row>
    <row r="3816" ht="14.25" customHeight="1">
      <c r="A3816" s="96" t="s">
        <v>10452</v>
      </c>
      <c r="C3816" s="96" t="s">
        <v>10453</v>
      </c>
      <c r="D3816" s="96" t="s">
        <v>1355</v>
      </c>
      <c r="J3816" s="96" t="s">
        <v>1351</v>
      </c>
      <c r="L3816" s="96" t="s">
        <v>41</v>
      </c>
      <c r="M3816" s="96" t="s">
        <v>1351</v>
      </c>
      <c r="N3816" s="96" t="s">
        <v>1619</v>
      </c>
      <c r="O3816" s="96" t="s">
        <v>2054</v>
      </c>
      <c r="P3816" s="96" t="s">
        <v>1579</v>
      </c>
      <c r="Q3816" s="96" t="s">
        <v>1652</v>
      </c>
      <c r="R3816" s="96" t="s">
        <v>1621</v>
      </c>
    </row>
    <row r="3817" ht="14.25" customHeight="1">
      <c r="A3817" s="96" t="s">
        <v>10454</v>
      </c>
      <c r="D3817" s="96" t="s">
        <v>1350</v>
      </c>
      <c r="E3817" s="96" t="s">
        <v>1561</v>
      </c>
      <c r="F3817" s="96">
        <v>2030.0</v>
      </c>
      <c r="J3817" s="96" t="s">
        <v>1147</v>
      </c>
      <c r="L3817" s="96" t="s">
        <v>1562</v>
      </c>
      <c r="M3817" s="96" t="s">
        <v>1147</v>
      </c>
      <c r="O3817" s="96" t="s">
        <v>1578</v>
      </c>
      <c r="P3817" s="96" t="s">
        <v>1579</v>
      </c>
      <c r="Q3817" s="96" t="s">
        <v>1593</v>
      </c>
      <c r="R3817" s="96" t="s">
        <v>1623</v>
      </c>
      <c r="S3817" s="96" t="s">
        <v>10455</v>
      </c>
      <c r="T3817" s="96" t="s">
        <v>1568</v>
      </c>
    </row>
    <row r="3818" ht="14.25" customHeight="1">
      <c r="A3818" s="96" t="s">
        <v>10456</v>
      </c>
      <c r="C3818" s="96" t="s">
        <v>10457</v>
      </c>
      <c r="D3818" s="96" t="s">
        <v>1350</v>
      </c>
      <c r="E3818" s="96" t="s">
        <v>1561</v>
      </c>
      <c r="F3818" s="96">
        <v>2030.0</v>
      </c>
      <c r="J3818" s="96" t="s">
        <v>1351</v>
      </c>
      <c r="L3818" s="96" t="s">
        <v>41</v>
      </c>
      <c r="M3818" s="96" t="s">
        <v>1351</v>
      </c>
      <c r="N3818" s="96" t="s">
        <v>1589</v>
      </c>
      <c r="O3818" s="96" t="s">
        <v>1584</v>
      </c>
      <c r="P3818" s="96" t="s">
        <v>1564</v>
      </c>
      <c r="Q3818" s="96" t="s">
        <v>2005</v>
      </c>
      <c r="R3818" s="96" t="s">
        <v>1586</v>
      </c>
      <c r="S3818" s="96" t="s">
        <v>10458</v>
      </c>
      <c r="T3818" s="96" t="s">
        <v>1568</v>
      </c>
    </row>
    <row r="3819" ht="14.25" customHeight="1">
      <c r="A3819" s="96" t="s">
        <v>10459</v>
      </c>
      <c r="B3819" s="96" t="s">
        <v>10460</v>
      </c>
      <c r="C3819" s="96" t="s">
        <v>10461</v>
      </c>
      <c r="D3819" s="96" t="s">
        <v>1355</v>
      </c>
      <c r="J3819" s="96" t="s">
        <v>1147</v>
      </c>
      <c r="L3819" s="96" t="s">
        <v>41</v>
      </c>
      <c r="M3819" s="96" t="s">
        <v>1147</v>
      </c>
      <c r="O3819" s="96" t="s">
        <v>1684</v>
      </c>
      <c r="P3819" s="96" t="s">
        <v>1564</v>
      </c>
      <c r="Q3819" s="96" t="s">
        <v>1756</v>
      </c>
      <c r="R3819" s="96" t="s">
        <v>1574</v>
      </c>
    </row>
    <row r="3820" ht="14.25" customHeight="1">
      <c r="A3820" s="96" t="s">
        <v>10462</v>
      </c>
      <c r="B3820" s="96" t="s">
        <v>10463</v>
      </c>
      <c r="D3820" s="96" t="s">
        <v>1350</v>
      </c>
      <c r="E3820" s="96" t="s">
        <v>1561</v>
      </c>
      <c r="F3820" s="96">
        <v>2027.0</v>
      </c>
      <c r="J3820" s="96" t="s">
        <v>1147</v>
      </c>
      <c r="L3820" s="96" t="s">
        <v>41</v>
      </c>
      <c r="M3820" s="96" t="s">
        <v>1147</v>
      </c>
      <c r="N3820" s="96" t="s">
        <v>1757</v>
      </c>
      <c r="O3820" s="96" t="s">
        <v>1741</v>
      </c>
      <c r="P3820" s="96" t="s">
        <v>1564</v>
      </c>
      <c r="Q3820" s="96" t="s">
        <v>1610</v>
      </c>
      <c r="R3820" s="96" t="s">
        <v>1793</v>
      </c>
      <c r="S3820" s="96" t="s">
        <v>10464</v>
      </c>
      <c r="T3820" s="96" t="s">
        <v>1568</v>
      </c>
    </row>
    <row r="3821" ht="14.25" customHeight="1">
      <c r="A3821" s="96" t="s">
        <v>10465</v>
      </c>
      <c r="D3821" s="96" t="s">
        <v>1350</v>
      </c>
      <c r="E3821" s="96" t="s">
        <v>1561</v>
      </c>
      <c r="F3821" s="96">
        <v>2030.0</v>
      </c>
      <c r="J3821" s="96" t="s">
        <v>1147</v>
      </c>
      <c r="L3821" s="96" t="s">
        <v>1562</v>
      </c>
      <c r="M3821" s="96" t="s">
        <v>1147</v>
      </c>
      <c r="O3821" s="96" t="s">
        <v>1717</v>
      </c>
      <c r="P3821" s="96" t="s">
        <v>1609</v>
      </c>
      <c r="Q3821" s="96" t="s">
        <v>1639</v>
      </c>
      <c r="R3821" s="96" t="s">
        <v>1623</v>
      </c>
      <c r="S3821" s="96" t="s">
        <v>10466</v>
      </c>
      <c r="T3821" s="96" t="s">
        <v>1568</v>
      </c>
    </row>
    <row r="3822" ht="14.25" customHeight="1">
      <c r="A3822" s="96" t="s">
        <v>10467</v>
      </c>
      <c r="D3822" s="96" t="s">
        <v>1350</v>
      </c>
      <c r="E3822" s="96" t="s">
        <v>1561</v>
      </c>
      <c r="F3822" s="96">
        <v>2030.0</v>
      </c>
      <c r="J3822" s="96" t="s">
        <v>1147</v>
      </c>
      <c r="L3822" s="96" t="s">
        <v>1562</v>
      </c>
      <c r="M3822" s="96" t="s">
        <v>1147</v>
      </c>
      <c r="O3822" s="96" t="s">
        <v>1717</v>
      </c>
      <c r="P3822" s="96" t="s">
        <v>1609</v>
      </c>
      <c r="Q3822" s="96" t="s">
        <v>1948</v>
      </c>
      <c r="R3822" s="96" t="s">
        <v>1656</v>
      </c>
      <c r="S3822" s="96" t="s">
        <v>10468</v>
      </c>
      <c r="T3822" s="96" t="s">
        <v>1568</v>
      </c>
    </row>
    <row r="3823" ht="14.25" customHeight="1">
      <c r="A3823" s="96" t="s">
        <v>10469</v>
      </c>
      <c r="D3823" s="96" t="s">
        <v>1350</v>
      </c>
      <c r="E3823" s="96" t="s">
        <v>1561</v>
      </c>
      <c r="F3823" s="96">
        <v>2030.0</v>
      </c>
      <c r="J3823" s="96" t="s">
        <v>1147</v>
      </c>
      <c r="L3823" s="96" t="s">
        <v>1562</v>
      </c>
      <c r="M3823" s="96" t="s">
        <v>1147</v>
      </c>
      <c r="O3823" s="96" t="s">
        <v>1717</v>
      </c>
      <c r="P3823" s="96" t="s">
        <v>1609</v>
      </c>
      <c r="Q3823" s="96" t="s">
        <v>1756</v>
      </c>
      <c r="R3823" s="96" t="s">
        <v>1793</v>
      </c>
      <c r="S3823" s="96" t="s">
        <v>10470</v>
      </c>
      <c r="T3823" s="96" t="s">
        <v>1568</v>
      </c>
    </row>
    <row r="3824" ht="14.25" customHeight="1">
      <c r="A3824" s="96" t="s">
        <v>10471</v>
      </c>
      <c r="D3824" s="96" t="s">
        <v>1350</v>
      </c>
      <c r="E3824" s="96" t="s">
        <v>1561</v>
      </c>
      <c r="F3824" s="96">
        <v>2030.0</v>
      </c>
      <c r="J3824" s="96" t="s">
        <v>1147</v>
      </c>
      <c r="L3824" s="96" t="s">
        <v>1562</v>
      </c>
      <c r="M3824" s="96" t="s">
        <v>1147</v>
      </c>
      <c r="O3824" s="96" t="s">
        <v>1717</v>
      </c>
      <c r="P3824" s="96" t="s">
        <v>1609</v>
      </c>
      <c r="Q3824" s="96" t="s">
        <v>1585</v>
      </c>
      <c r="R3824" s="96" t="s">
        <v>1926</v>
      </c>
      <c r="S3824" s="96" t="s">
        <v>10472</v>
      </c>
      <c r="T3824" s="96" t="s">
        <v>1568</v>
      </c>
    </row>
    <row r="3825" ht="14.25" customHeight="1">
      <c r="A3825" s="96" t="s">
        <v>10473</v>
      </c>
      <c r="D3825" s="96" t="s">
        <v>1350</v>
      </c>
      <c r="E3825" s="96" t="s">
        <v>1561</v>
      </c>
      <c r="F3825" s="96">
        <v>2030.0</v>
      </c>
      <c r="J3825" s="96" t="s">
        <v>1147</v>
      </c>
      <c r="L3825" s="96" t="s">
        <v>1562</v>
      </c>
      <c r="M3825" s="96" t="s">
        <v>1147</v>
      </c>
      <c r="O3825" s="96" t="s">
        <v>1717</v>
      </c>
      <c r="P3825" s="96" t="s">
        <v>1609</v>
      </c>
      <c r="Q3825" s="96" t="s">
        <v>1639</v>
      </c>
      <c r="R3825" s="96" t="s">
        <v>1623</v>
      </c>
      <c r="S3825" s="96" t="s">
        <v>10474</v>
      </c>
      <c r="T3825" s="96" t="s">
        <v>1568</v>
      </c>
    </row>
    <row r="3826" ht="14.25" customHeight="1">
      <c r="A3826" s="96" t="s">
        <v>10475</v>
      </c>
      <c r="B3826" s="96" t="s">
        <v>10476</v>
      </c>
      <c r="D3826" s="96" t="s">
        <v>1350</v>
      </c>
      <c r="E3826" s="96" t="s">
        <v>1561</v>
      </c>
      <c r="F3826" s="96" t="s">
        <v>1628</v>
      </c>
      <c r="J3826" s="96" t="s">
        <v>1351</v>
      </c>
      <c r="L3826" s="96" t="s">
        <v>41</v>
      </c>
      <c r="M3826" s="96" t="s">
        <v>1351</v>
      </c>
      <c r="N3826" s="96" t="s">
        <v>1971</v>
      </c>
      <c r="O3826" s="96" t="s">
        <v>1717</v>
      </c>
      <c r="P3826" s="96" t="s">
        <v>1609</v>
      </c>
      <c r="Q3826" s="96" t="s">
        <v>1756</v>
      </c>
      <c r="R3826" s="96" t="s">
        <v>1637</v>
      </c>
      <c r="S3826" s="96" t="s">
        <v>10477</v>
      </c>
      <c r="T3826" s="96" t="s">
        <v>1568</v>
      </c>
    </row>
    <row r="3827" ht="14.25" customHeight="1">
      <c r="A3827" s="96" t="s">
        <v>10478</v>
      </c>
      <c r="D3827" s="96" t="s">
        <v>1350</v>
      </c>
      <c r="E3827" s="96" t="s">
        <v>1561</v>
      </c>
      <c r="F3827" s="96">
        <v>2030.0</v>
      </c>
      <c r="J3827" s="96" t="s">
        <v>1147</v>
      </c>
      <c r="L3827" s="96" t="s">
        <v>41</v>
      </c>
      <c r="M3827" s="96" t="s">
        <v>1147</v>
      </c>
      <c r="O3827" s="96" t="s">
        <v>1797</v>
      </c>
      <c r="P3827" s="96" t="s">
        <v>1564</v>
      </c>
      <c r="Q3827" s="96" t="s">
        <v>1665</v>
      </c>
      <c r="R3827" s="96" t="s">
        <v>1594</v>
      </c>
      <c r="S3827" s="96" t="s">
        <v>10479</v>
      </c>
      <c r="T3827" s="96" t="s">
        <v>1568</v>
      </c>
    </row>
    <row r="3828" ht="14.25" customHeight="1">
      <c r="A3828" s="96" t="s">
        <v>10480</v>
      </c>
      <c r="D3828" s="96" t="s">
        <v>1355</v>
      </c>
      <c r="J3828" s="96" t="s">
        <v>1147</v>
      </c>
      <c r="L3828" s="96" t="s">
        <v>41</v>
      </c>
      <c r="M3828" s="96" t="s">
        <v>1147</v>
      </c>
      <c r="O3828" s="96" t="s">
        <v>1845</v>
      </c>
      <c r="P3828" s="96" t="s">
        <v>1564</v>
      </c>
      <c r="Q3828" s="96" t="s">
        <v>2015</v>
      </c>
      <c r="R3828" s="96" t="s">
        <v>1648</v>
      </c>
    </row>
    <row r="3829" ht="14.25" customHeight="1">
      <c r="A3829" s="96" t="s">
        <v>10481</v>
      </c>
      <c r="D3829" s="96" t="s">
        <v>1350</v>
      </c>
      <c r="E3829" s="96" t="s">
        <v>1561</v>
      </c>
      <c r="F3829" s="96">
        <v>2030.0</v>
      </c>
      <c r="J3829" s="96" t="s">
        <v>1147</v>
      </c>
      <c r="L3829" s="96" t="s">
        <v>1562</v>
      </c>
      <c r="M3829" s="96" t="s">
        <v>1147</v>
      </c>
      <c r="O3829" s="96" t="s">
        <v>1717</v>
      </c>
      <c r="P3829" s="96" t="s">
        <v>1609</v>
      </c>
      <c r="Q3829" s="96" t="s">
        <v>1862</v>
      </c>
      <c r="R3829" s="96" t="s">
        <v>1631</v>
      </c>
      <c r="S3829" s="96" t="s">
        <v>10482</v>
      </c>
      <c r="T3829" s="96" t="s">
        <v>1568</v>
      </c>
    </row>
    <row r="3830" ht="14.25" customHeight="1">
      <c r="A3830" s="96" t="s">
        <v>10483</v>
      </c>
      <c r="D3830" s="96" t="s">
        <v>1350</v>
      </c>
      <c r="E3830" s="96" t="s">
        <v>1561</v>
      </c>
      <c r="F3830" s="96">
        <v>2030.0</v>
      </c>
      <c r="J3830" s="96" t="s">
        <v>1147</v>
      </c>
      <c r="L3830" s="96" t="s">
        <v>1562</v>
      </c>
      <c r="M3830" s="96" t="s">
        <v>1147</v>
      </c>
      <c r="O3830" s="96" t="s">
        <v>1717</v>
      </c>
      <c r="P3830" s="96" t="s">
        <v>1609</v>
      </c>
      <c r="Q3830" s="96" t="s">
        <v>1585</v>
      </c>
      <c r="R3830" s="96" t="s">
        <v>1648</v>
      </c>
      <c r="S3830" s="96" t="s">
        <v>10484</v>
      </c>
      <c r="T3830" s="96" t="s">
        <v>1568</v>
      </c>
    </row>
    <row r="3831" ht="14.25" customHeight="1">
      <c r="A3831" s="96" t="s">
        <v>10485</v>
      </c>
      <c r="D3831" s="96" t="s">
        <v>1350</v>
      </c>
      <c r="E3831" s="96" t="s">
        <v>1561</v>
      </c>
      <c r="F3831" s="96">
        <v>2030.0</v>
      </c>
      <c r="J3831" s="96" t="s">
        <v>1147</v>
      </c>
      <c r="L3831" s="96" t="s">
        <v>1562</v>
      </c>
      <c r="M3831" s="96" t="s">
        <v>1147</v>
      </c>
      <c r="O3831" s="96" t="s">
        <v>1717</v>
      </c>
      <c r="P3831" s="96" t="s">
        <v>1609</v>
      </c>
      <c r="Q3831" s="96" t="s">
        <v>1573</v>
      </c>
      <c r="R3831" s="96" t="s">
        <v>1615</v>
      </c>
      <c r="S3831" s="96" t="s">
        <v>10486</v>
      </c>
      <c r="T3831" s="96" t="s">
        <v>1568</v>
      </c>
    </row>
    <row r="3832" ht="14.25" customHeight="1">
      <c r="A3832" s="96" t="s">
        <v>10487</v>
      </c>
      <c r="D3832" s="96" t="s">
        <v>1350</v>
      </c>
      <c r="E3832" s="96" t="s">
        <v>1561</v>
      </c>
      <c r="F3832" s="96">
        <v>2030.0</v>
      </c>
      <c r="J3832" s="96" t="s">
        <v>1147</v>
      </c>
      <c r="L3832" s="96" t="s">
        <v>1562</v>
      </c>
      <c r="M3832" s="96" t="s">
        <v>1147</v>
      </c>
      <c r="O3832" s="96" t="s">
        <v>1717</v>
      </c>
      <c r="P3832" s="96" t="s">
        <v>1609</v>
      </c>
      <c r="Q3832" s="96" t="s">
        <v>1573</v>
      </c>
      <c r="R3832" s="96" t="s">
        <v>1648</v>
      </c>
      <c r="S3832" s="96" t="s">
        <v>10488</v>
      </c>
      <c r="T3832" s="96" t="s">
        <v>1568</v>
      </c>
    </row>
    <row r="3833" ht="14.25" customHeight="1">
      <c r="A3833" s="96" t="s">
        <v>10489</v>
      </c>
      <c r="D3833" s="96" t="s">
        <v>1350</v>
      </c>
      <c r="E3833" s="96" t="s">
        <v>1561</v>
      </c>
      <c r="F3833" s="96">
        <v>2030.0</v>
      </c>
      <c r="J3833" s="96" t="s">
        <v>1147</v>
      </c>
      <c r="L3833" s="96" t="s">
        <v>1562</v>
      </c>
      <c r="M3833" s="96" t="s">
        <v>1147</v>
      </c>
      <c r="O3833" s="96" t="s">
        <v>1717</v>
      </c>
      <c r="P3833" s="96" t="s">
        <v>1609</v>
      </c>
      <c r="Q3833" s="96" t="s">
        <v>1585</v>
      </c>
      <c r="R3833" s="96" t="s">
        <v>1615</v>
      </c>
      <c r="S3833" s="96" t="s">
        <v>10490</v>
      </c>
      <c r="T3833" s="96" t="s">
        <v>1568</v>
      </c>
    </row>
    <row r="3834" ht="14.25" customHeight="1">
      <c r="A3834" s="96" t="s">
        <v>10491</v>
      </c>
      <c r="D3834" s="96" t="s">
        <v>1350</v>
      </c>
      <c r="E3834" s="96" t="s">
        <v>1561</v>
      </c>
      <c r="F3834" s="96" t="s">
        <v>3065</v>
      </c>
      <c r="G3834" s="96" t="s">
        <v>1350</v>
      </c>
      <c r="H3834" s="96" t="s">
        <v>1561</v>
      </c>
      <c r="I3834" s="96" t="s">
        <v>1689</v>
      </c>
      <c r="J3834" s="96" t="s">
        <v>1351</v>
      </c>
      <c r="K3834" s="96" t="s">
        <v>1689</v>
      </c>
      <c r="L3834" s="96" t="s">
        <v>41</v>
      </c>
      <c r="M3834" s="96" t="s">
        <v>1351</v>
      </c>
      <c r="N3834" s="96" t="s">
        <v>1623</v>
      </c>
      <c r="O3834" s="96" t="s">
        <v>1584</v>
      </c>
      <c r="P3834" s="96" t="s">
        <v>1564</v>
      </c>
      <c r="Q3834" s="96" t="s">
        <v>1675</v>
      </c>
      <c r="R3834" s="96" t="s">
        <v>1699</v>
      </c>
      <c r="S3834" s="96" t="s">
        <v>10492</v>
      </c>
      <c r="T3834" s="96" t="s">
        <v>1568</v>
      </c>
    </row>
    <row r="3835" ht="14.25" customHeight="1">
      <c r="A3835" s="96" t="s">
        <v>10493</v>
      </c>
      <c r="C3835" s="96" t="s">
        <v>10494</v>
      </c>
      <c r="D3835" s="96" t="s">
        <v>1372</v>
      </c>
      <c r="J3835" s="96" t="s">
        <v>1351</v>
      </c>
      <c r="L3835" s="96" t="s">
        <v>41</v>
      </c>
      <c r="M3835" s="96" t="s">
        <v>1351</v>
      </c>
      <c r="N3835" s="96" t="s">
        <v>1903</v>
      </c>
      <c r="O3835" s="96" t="s">
        <v>1584</v>
      </c>
      <c r="P3835" s="96" t="s">
        <v>1564</v>
      </c>
      <c r="Q3835" s="96" t="s">
        <v>1756</v>
      </c>
      <c r="R3835" s="96" t="s">
        <v>1666</v>
      </c>
    </row>
    <row r="3836" ht="14.25" customHeight="1">
      <c r="A3836" s="96" t="s">
        <v>10495</v>
      </c>
      <c r="B3836" s="96" t="s">
        <v>10496</v>
      </c>
      <c r="D3836" s="96" t="s">
        <v>1350</v>
      </c>
      <c r="E3836" s="96" t="s">
        <v>1561</v>
      </c>
      <c r="F3836" s="96" t="s">
        <v>2599</v>
      </c>
      <c r="G3836" s="96" t="s">
        <v>1350</v>
      </c>
      <c r="H3836" s="96" t="s">
        <v>1561</v>
      </c>
      <c r="I3836" s="96">
        <v>2050.0</v>
      </c>
      <c r="J3836" s="96" t="s">
        <v>1351</v>
      </c>
      <c r="K3836" s="96">
        <v>2050.0</v>
      </c>
      <c r="L3836" s="96" t="s">
        <v>41</v>
      </c>
      <c r="M3836" s="96" t="s">
        <v>1147</v>
      </c>
      <c r="O3836" s="96" t="s">
        <v>1584</v>
      </c>
      <c r="P3836" s="96" t="s">
        <v>1564</v>
      </c>
      <c r="Q3836" s="96" t="s">
        <v>1897</v>
      </c>
      <c r="R3836" s="96" t="s">
        <v>1566</v>
      </c>
      <c r="S3836" s="96" t="s">
        <v>10497</v>
      </c>
      <c r="T3836" s="96" t="s">
        <v>1568</v>
      </c>
    </row>
    <row r="3837" ht="14.25" customHeight="1">
      <c r="A3837" s="96" t="s">
        <v>10498</v>
      </c>
      <c r="D3837" s="96" t="s">
        <v>1350</v>
      </c>
      <c r="E3837" s="96" t="s">
        <v>1561</v>
      </c>
      <c r="F3837" s="96">
        <v>2030.0</v>
      </c>
      <c r="J3837" s="96" t="s">
        <v>1147</v>
      </c>
      <c r="L3837" s="96" t="s">
        <v>1562</v>
      </c>
      <c r="M3837" s="96" t="s">
        <v>1147</v>
      </c>
      <c r="O3837" s="96" t="s">
        <v>1584</v>
      </c>
      <c r="P3837" s="96" t="s">
        <v>1564</v>
      </c>
      <c r="Q3837" s="96" t="s">
        <v>1639</v>
      </c>
      <c r="R3837" s="96" t="s">
        <v>1926</v>
      </c>
      <c r="S3837" s="96" t="s">
        <v>10499</v>
      </c>
      <c r="T3837" s="96" t="s">
        <v>1568</v>
      </c>
    </row>
    <row r="3838" ht="14.25" customHeight="1">
      <c r="A3838" s="96" t="s">
        <v>10500</v>
      </c>
      <c r="C3838" s="96" t="s">
        <v>10501</v>
      </c>
      <c r="D3838" s="96" t="s">
        <v>1355</v>
      </c>
      <c r="J3838" s="96" t="s">
        <v>1351</v>
      </c>
      <c r="L3838" s="96" t="s">
        <v>41</v>
      </c>
      <c r="M3838" s="96" t="s">
        <v>1351</v>
      </c>
      <c r="N3838" s="96" t="s">
        <v>1971</v>
      </c>
      <c r="O3838" s="96" t="s">
        <v>1584</v>
      </c>
      <c r="P3838" s="96" t="s">
        <v>1564</v>
      </c>
      <c r="Q3838" s="96" t="s">
        <v>1639</v>
      </c>
      <c r="R3838" s="96" t="s">
        <v>1971</v>
      </c>
    </row>
    <row r="3839" ht="14.25" customHeight="1">
      <c r="A3839" s="96" t="s">
        <v>10502</v>
      </c>
      <c r="B3839" s="96" t="s">
        <v>10503</v>
      </c>
      <c r="C3839" s="96" t="s">
        <v>10504</v>
      </c>
      <c r="D3839" s="96" t="s">
        <v>1350</v>
      </c>
      <c r="E3839" s="96" t="s">
        <v>1561</v>
      </c>
      <c r="F3839" s="96" t="s">
        <v>1628</v>
      </c>
      <c r="G3839" s="96" t="s">
        <v>1350</v>
      </c>
      <c r="H3839" s="96" t="s">
        <v>1561</v>
      </c>
      <c r="I3839" s="96" t="s">
        <v>1689</v>
      </c>
      <c r="J3839" s="96" t="s">
        <v>1351</v>
      </c>
      <c r="K3839" s="96" t="s">
        <v>1689</v>
      </c>
      <c r="L3839" s="96" t="s">
        <v>41</v>
      </c>
      <c r="M3839" s="96" t="s">
        <v>1351</v>
      </c>
      <c r="N3839" s="96" t="s">
        <v>1666</v>
      </c>
      <c r="O3839" s="96" t="s">
        <v>1584</v>
      </c>
      <c r="P3839" s="96" t="s">
        <v>1564</v>
      </c>
      <c r="Q3839" s="96" t="s">
        <v>1685</v>
      </c>
      <c r="R3839" s="96" t="s">
        <v>1699</v>
      </c>
      <c r="S3839" s="96" t="s">
        <v>10505</v>
      </c>
      <c r="T3839" s="96" t="s">
        <v>1568</v>
      </c>
    </row>
    <row r="3840" ht="14.25" customHeight="1">
      <c r="A3840" s="96" t="s">
        <v>10506</v>
      </c>
      <c r="B3840" s="96" t="s">
        <v>10507</v>
      </c>
      <c r="D3840" s="96" t="s">
        <v>1350</v>
      </c>
      <c r="E3840" s="96" t="s">
        <v>1561</v>
      </c>
      <c r="F3840" s="96">
        <v>2030.0</v>
      </c>
      <c r="G3840" s="96" t="s">
        <v>1350</v>
      </c>
      <c r="H3840" s="96" t="s">
        <v>1561</v>
      </c>
      <c r="I3840" s="96">
        <v>2050.0</v>
      </c>
      <c r="J3840" s="96" t="s">
        <v>1351</v>
      </c>
      <c r="K3840" s="96">
        <v>2050.0</v>
      </c>
      <c r="L3840" s="96" t="s">
        <v>41</v>
      </c>
      <c r="M3840" s="96" t="s">
        <v>1351</v>
      </c>
      <c r="N3840" s="96" t="s">
        <v>1623</v>
      </c>
      <c r="O3840" s="96" t="s">
        <v>1717</v>
      </c>
      <c r="P3840" s="96" t="s">
        <v>1609</v>
      </c>
      <c r="Q3840" s="96" t="s">
        <v>1820</v>
      </c>
      <c r="R3840" s="96" t="s">
        <v>1623</v>
      </c>
      <c r="S3840" s="96" t="s">
        <v>10508</v>
      </c>
      <c r="T3840" s="96" t="s">
        <v>1568</v>
      </c>
    </row>
    <row r="3841" ht="14.25" customHeight="1">
      <c r="A3841" s="96" t="s">
        <v>10509</v>
      </c>
      <c r="B3841" s="96" t="s">
        <v>10510</v>
      </c>
      <c r="C3841" s="96" t="s">
        <v>10511</v>
      </c>
      <c r="D3841" s="96" t="s">
        <v>1350</v>
      </c>
      <c r="E3841" s="96" t="s">
        <v>1561</v>
      </c>
      <c r="F3841" s="96">
        <v>2030.0</v>
      </c>
      <c r="J3841" s="96" t="s">
        <v>1147</v>
      </c>
      <c r="L3841" s="96" t="s">
        <v>41</v>
      </c>
      <c r="M3841" s="96" t="s">
        <v>1147</v>
      </c>
      <c r="O3841" s="96" t="s">
        <v>1578</v>
      </c>
      <c r="P3841" s="96" t="s">
        <v>1579</v>
      </c>
      <c r="Q3841" s="96" t="s">
        <v>1820</v>
      </c>
      <c r="R3841" s="96" t="s">
        <v>1623</v>
      </c>
      <c r="S3841" s="96" t="s">
        <v>10512</v>
      </c>
      <c r="T3841" s="96" t="s">
        <v>1568</v>
      </c>
    </row>
    <row r="3842" ht="14.25" customHeight="1">
      <c r="A3842" s="96" t="s">
        <v>10513</v>
      </c>
      <c r="B3842" s="96" t="s">
        <v>10514</v>
      </c>
      <c r="C3842" s="96" t="s">
        <v>10515</v>
      </c>
      <c r="D3842" s="96" t="s">
        <v>1350</v>
      </c>
      <c r="E3842" s="96" t="s">
        <v>1570</v>
      </c>
      <c r="F3842" s="96">
        <v>2030.0</v>
      </c>
      <c r="J3842" s="96" t="s">
        <v>1147</v>
      </c>
      <c r="L3842" s="96" t="s">
        <v>41</v>
      </c>
      <c r="M3842" s="96" t="s">
        <v>1147</v>
      </c>
      <c r="O3842" s="96" t="s">
        <v>1614</v>
      </c>
      <c r="P3842" s="96" t="s">
        <v>1609</v>
      </c>
      <c r="Q3842" s="96" t="s">
        <v>1862</v>
      </c>
      <c r="R3842" s="96" t="s">
        <v>1676</v>
      </c>
      <c r="S3842" s="96" t="s">
        <v>10516</v>
      </c>
      <c r="T3842" s="96" t="s">
        <v>1576</v>
      </c>
    </row>
    <row r="3843" ht="14.25" customHeight="1">
      <c r="A3843" s="96" t="s">
        <v>10517</v>
      </c>
      <c r="D3843" s="96" t="s">
        <v>1355</v>
      </c>
      <c r="J3843" s="96" t="s">
        <v>1147</v>
      </c>
      <c r="L3843" s="96" t="s">
        <v>41</v>
      </c>
      <c r="M3843" s="96" t="s">
        <v>1147</v>
      </c>
      <c r="O3843" s="96" t="s">
        <v>1791</v>
      </c>
      <c r="P3843" s="96" t="s">
        <v>1609</v>
      </c>
      <c r="Q3843" s="96" t="s">
        <v>1756</v>
      </c>
      <c r="R3843" s="96" t="s">
        <v>1841</v>
      </c>
    </row>
    <row r="3844" ht="14.25" customHeight="1">
      <c r="A3844" s="96" t="s">
        <v>10518</v>
      </c>
      <c r="C3844" s="96" t="s">
        <v>10519</v>
      </c>
      <c r="D3844" s="96" t="s">
        <v>1350</v>
      </c>
      <c r="E3844" s="96" t="s">
        <v>1561</v>
      </c>
      <c r="F3844" s="96">
        <v>2030.0</v>
      </c>
      <c r="J3844" s="96" t="s">
        <v>1147</v>
      </c>
      <c r="L3844" s="96" t="s">
        <v>1629</v>
      </c>
      <c r="M3844" s="96" t="s">
        <v>1147</v>
      </c>
      <c r="O3844" s="96" t="s">
        <v>1901</v>
      </c>
      <c r="P3844" s="96" t="s">
        <v>1564</v>
      </c>
      <c r="Q3844" s="96" t="s">
        <v>1630</v>
      </c>
      <c r="R3844" s="96" t="s">
        <v>1757</v>
      </c>
      <c r="S3844" s="96" t="s">
        <v>10520</v>
      </c>
      <c r="T3844" s="96" t="s">
        <v>1568</v>
      </c>
    </row>
    <row r="3845" ht="14.25" customHeight="1">
      <c r="A3845" s="96" t="s">
        <v>10521</v>
      </c>
      <c r="B3845" s="96" t="s">
        <v>10522</v>
      </c>
      <c r="C3845" s="96" t="s">
        <v>10523</v>
      </c>
      <c r="D3845" s="96" t="s">
        <v>1355</v>
      </c>
      <c r="J3845" s="96" t="s">
        <v>1351</v>
      </c>
      <c r="L3845" s="96" t="s">
        <v>41</v>
      </c>
      <c r="M3845" s="96" t="s">
        <v>1351</v>
      </c>
      <c r="N3845" s="96" t="s">
        <v>1841</v>
      </c>
      <c r="O3845" s="96" t="s">
        <v>1578</v>
      </c>
      <c r="P3845" s="96" t="s">
        <v>1579</v>
      </c>
      <c r="Q3845" s="96" t="s">
        <v>1800</v>
      </c>
      <c r="R3845" s="96" t="s">
        <v>1841</v>
      </c>
    </row>
    <row r="3846" ht="14.25" customHeight="1">
      <c r="A3846" s="96" t="s">
        <v>10524</v>
      </c>
      <c r="D3846" s="96" t="s">
        <v>1350</v>
      </c>
      <c r="E3846" s="96" t="s">
        <v>1561</v>
      </c>
      <c r="F3846" s="96">
        <v>2030.0</v>
      </c>
      <c r="G3846" s="96" t="s">
        <v>1350</v>
      </c>
      <c r="H3846" s="96" t="s">
        <v>1561</v>
      </c>
      <c r="I3846" s="96">
        <v>2035.0</v>
      </c>
      <c r="J3846" s="96" t="s">
        <v>1351</v>
      </c>
      <c r="K3846" s="96">
        <v>2035.0</v>
      </c>
      <c r="L3846" s="96" t="s">
        <v>1562</v>
      </c>
      <c r="M3846" s="96" t="s">
        <v>1147</v>
      </c>
      <c r="O3846" s="96" t="s">
        <v>1584</v>
      </c>
      <c r="P3846" s="96" t="s">
        <v>1564</v>
      </c>
      <c r="Q3846" s="96" t="s">
        <v>1565</v>
      </c>
      <c r="R3846" s="96" t="s">
        <v>1586</v>
      </c>
      <c r="S3846" s="96" t="s">
        <v>10525</v>
      </c>
      <c r="T3846" s="96" t="s">
        <v>1568</v>
      </c>
    </row>
    <row r="3847" ht="14.25" customHeight="1">
      <c r="A3847" s="96" t="s">
        <v>10526</v>
      </c>
      <c r="D3847" s="96" t="s">
        <v>1355</v>
      </c>
      <c r="J3847" s="96" t="s">
        <v>1147</v>
      </c>
      <c r="L3847" s="96" t="s">
        <v>41</v>
      </c>
      <c r="M3847" s="96" t="s">
        <v>1147</v>
      </c>
      <c r="O3847" s="96" t="s">
        <v>1578</v>
      </c>
      <c r="P3847" s="96" t="s">
        <v>1579</v>
      </c>
      <c r="Q3847" s="96" t="s">
        <v>1610</v>
      </c>
      <c r="R3847" s="96" t="s">
        <v>1656</v>
      </c>
    </row>
    <row r="3848" ht="14.25" customHeight="1">
      <c r="A3848" s="96" t="s">
        <v>10527</v>
      </c>
      <c r="C3848" s="96" t="s">
        <v>10528</v>
      </c>
      <c r="D3848" s="96" t="s">
        <v>1355</v>
      </c>
      <c r="J3848" s="96" t="s">
        <v>1147</v>
      </c>
      <c r="L3848" s="96" t="s">
        <v>41</v>
      </c>
      <c r="M3848" s="96" t="s">
        <v>1147</v>
      </c>
      <c r="O3848" s="96" t="s">
        <v>1845</v>
      </c>
      <c r="P3848" s="96" t="s">
        <v>1564</v>
      </c>
      <c r="Q3848" s="96" t="s">
        <v>1675</v>
      </c>
      <c r="R3848" s="96" t="s">
        <v>1637</v>
      </c>
    </row>
    <row r="3849" ht="14.25" customHeight="1">
      <c r="A3849" s="96" t="s">
        <v>10529</v>
      </c>
      <c r="D3849" s="96" t="s">
        <v>1355</v>
      </c>
      <c r="J3849" s="96" t="s">
        <v>1351</v>
      </c>
      <c r="L3849" s="96" t="s">
        <v>41</v>
      </c>
      <c r="M3849" s="96" t="s">
        <v>1351</v>
      </c>
      <c r="N3849" s="96" t="s">
        <v>1589</v>
      </c>
      <c r="O3849" s="96" t="s">
        <v>1584</v>
      </c>
      <c r="P3849" s="96" t="s">
        <v>1564</v>
      </c>
      <c r="Q3849" s="96" t="s">
        <v>1756</v>
      </c>
      <c r="R3849" s="96" t="s">
        <v>1589</v>
      </c>
    </row>
    <row r="3850" ht="14.25" customHeight="1">
      <c r="A3850" s="96" t="s">
        <v>10530</v>
      </c>
      <c r="C3850" s="96" t="s">
        <v>10531</v>
      </c>
      <c r="D3850" s="96" t="s">
        <v>1372</v>
      </c>
      <c r="J3850" s="96" t="s">
        <v>1147</v>
      </c>
      <c r="L3850" s="96" t="s">
        <v>41</v>
      </c>
      <c r="M3850" s="96" t="s">
        <v>1351</v>
      </c>
      <c r="N3850" s="96" t="s">
        <v>2256</v>
      </c>
      <c r="O3850" s="96" t="s">
        <v>1578</v>
      </c>
      <c r="P3850" s="96" t="s">
        <v>1579</v>
      </c>
      <c r="Q3850" s="96" t="s">
        <v>1590</v>
      </c>
      <c r="R3850" s="96" t="s">
        <v>3066</v>
      </c>
      <c r="U3850" s="96" t="s">
        <v>1742</v>
      </c>
    </row>
    <row r="3851" ht="14.25" customHeight="1">
      <c r="A3851" s="96" t="s">
        <v>10532</v>
      </c>
      <c r="D3851" s="96" t="s">
        <v>1372</v>
      </c>
      <c r="J3851" s="96" t="s">
        <v>1147</v>
      </c>
      <c r="L3851" s="96" t="s">
        <v>41</v>
      </c>
      <c r="M3851" s="96" t="s">
        <v>1147</v>
      </c>
      <c r="O3851" s="96" t="s">
        <v>1703</v>
      </c>
      <c r="P3851" s="96" t="s">
        <v>1564</v>
      </c>
      <c r="Q3851" s="96" t="s">
        <v>1784</v>
      </c>
      <c r="R3851" s="96" t="s">
        <v>1779</v>
      </c>
    </row>
    <row r="3852" ht="14.25" customHeight="1">
      <c r="A3852" s="96" t="s">
        <v>10533</v>
      </c>
      <c r="B3852" s="96" t="s">
        <v>10534</v>
      </c>
      <c r="C3852" s="96" t="s">
        <v>10535</v>
      </c>
      <c r="D3852" s="96" t="s">
        <v>1350</v>
      </c>
      <c r="E3852" s="96" t="s">
        <v>1561</v>
      </c>
      <c r="F3852" s="96" t="s">
        <v>10536</v>
      </c>
      <c r="G3852" s="96" t="s">
        <v>1350</v>
      </c>
      <c r="H3852" s="96" t="s">
        <v>1561</v>
      </c>
      <c r="I3852" s="96">
        <v>2040.0</v>
      </c>
      <c r="J3852" s="96" t="s">
        <v>1351</v>
      </c>
      <c r="K3852" s="96">
        <v>2040.0</v>
      </c>
      <c r="L3852" s="96" t="s">
        <v>41</v>
      </c>
      <c r="M3852" s="96" t="s">
        <v>1351</v>
      </c>
      <c r="N3852" s="96" t="s">
        <v>1740</v>
      </c>
      <c r="O3852" s="96" t="s">
        <v>1578</v>
      </c>
      <c r="P3852" s="96" t="s">
        <v>1579</v>
      </c>
      <c r="Q3852" s="96" t="s">
        <v>1580</v>
      </c>
      <c r="R3852" s="96" t="s">
        <v>1621</v>
      </c>
      <c r="S3852" s="96" t="s">
        <v>10537</v>
      </c>
      <c r="T3852" s="96" t="s">
        <v>1771</v>
      </c>
    </row>
    <row r="3853" ht="14.25" customHeight="1">
      <c r="A3853" s="96" t="s">
        <v>10538</v>
      </c>
      <c r="D3853" s="96" t="s">
        <v>1350</v>
      </c>
      <c r="E3853" s="96" t="s">
        <v>1561</v>
      </c>
      <c r="F3853" s="96">
        <v>2030.0</v>
      </c>
      <c r="J3853" s="96" t="s">
        <v>1147</v>
      </c>
      <c r="L3853" s="96" t="s">
        <v>1562</v>
      </c>
      <c r="M3853" s="96" t="s">
        <v>1147</v>
      </c>
      <c r="O3853" s="96" t="s">
        <v>1578</v>
      </c>
      <c r="P3853" s="96" t="s">
        <v>1579</v>
      </c>
      <c r="Q3853" s="96" t="s">
        <v>1675</v>
      </c>
      <c r="R3853" s="96" t="s">
        <v>1712</v>
      </c>
      <c r="S3853" s="96" t="s">
        <v>10539</v>
      </c>
      <c r="T3853" s="96" t="s">
        <v>1568</v>
      </c>
    </row>
    <row r="3854" ht="14.25" customHeight="1">
      <c r="A3854" s="96" t="s">
        <v>10540</v>
      </c>
      <c r="D3854" s="96" t="s">
        <v>1355</v>
      </c>
      <c r="J3854" s="96" t="s">
        <v>1147</v>
      </c>
      <c r="L3854" s="96" t="s">
        <v>41</v>
      </c>
      <c r="M3854" s="96" t="s">
        <v>1147</v>
      </c>
      <c r="O3854" s="96" t="s">
        <v>1703</v>
      </c>
      <c r="P3854" s="96" t="s">
        <v>1564</v>
      </c>
      <c r="Q3854" s="96" t="s">
        <v>1590</v>
      </c>
      <c r="R3854" s="96" t="s">
        <v>1656</v>
      </c>
    </row>
    <row r="3855" ht="14.25" customHeight="1">
      <c r="A3855" s="96" t="s">
        <v>10541</v>
      </c>
      <c r="C3855" s="96" t="s">
        <v>10542</v>
      </c>
      <c r="D3855" s="96" t="s">
        <v>1350</v>
      </c>
      <c r="E3855" s="96" t="s">
        <v>1570</v>
      </c>
      <c r="F3855" s="96">
        <v>2031.0</v>
      </c>
      <c r="J3855" s="96" t="s">
        <v>1147</v>
      </c>
      <c r="L3855" s="96" t="s">
        <v>41</v>
      </c>
      <c r="M3855" s="96" t="s">
        <v>1147</v>
      </c>
      <c r="O3855" s="96" t="s">
        <v>1578</v>
      </c>
      <c r="P3855" s="96" t="s">
        <v>1579</v>
      </c>
      <c r="Q3855" s="96" t="s">
        <v>1593</v>
      </c>
      <c r="R3855" s="96" t="s">
        <v>1597</v>
      </c>
      <c r="S3855" s="96" t="s">
        <v>10543</v>
      </c>
      <c r="T3855" s="96" t="s">
        <v>1576</v>
      </c>
    </row>
    <row r="3856" ht="14.25" customHeight="1">
      <c r="A3856" s="96" t="s">
        <v>10544</v>
      </c>
      <c r="D3856" s="96" t="s">
        <v>1355</v>
      </c>
      <c r="J3856" s="96" t="s">
        <v>1147</v>
      </c>
      <c r="L3856" s="96" t="s">
        <v>41</v>
      </c>
      <c r="M3856" s="96" t="s">
        <v>1147</v>
      </c>
      <c r="O3856" s="96" t="s">
        <v>1578</v>
      </c>
      <c r="P3856" s="96" t="s">
        <v>1579</v>
      </c>
      <c r="Q3856" s="96" t="s">
        <v>1636</v>
      </c>
      <c r="R3856" s="96" t="s">
        <v>1676</v>
      </c>
    </row>
    <row r="3857" ht="14.25" customHeight="1">
      <c r="A3857" s="96" t="s">
        <v>10545</v>
      </c>
      <c r="D3857" s="96" t="s">
        <v>1350</v>
      </c>
      <c r="E3857" s="96" t="s">
        <v>1561</v>
      </c>
      <c r="F3857" s="96">
        <v>2030.0</v>
      </c>
      <c r="G3857" s="96" t="s">
        <v>1350</v>
      </c>
      <c r="H3857" s="96" t="s">
        <v>1561</v>
      </c>
      <c r="I3857" s="96">
        <v>2040.0</v>
      </c>
      <c r="J3857" s="96" t="s">
        <v>1351</v>
      </c>
      <c r="K3857" s="96">
        <v>2040.0</v>
      </c>
      <c r="L3857" s="96" t="s">
        <v>41</v>
      </c>
      <c r="M3857" s="96" t="s">
        <v>1147</v>
      </c>
      <c r="O3857" s="96" t="s">
        <v>1578</v>
      </c>
      <c r="P3857" s="96" t="s">
        <v>1579</v>
      </c>
      <c r="Q3857" s="96" t="s">
        <v>1610</v>
      </c>
      <c r="R3857" s="96" t="s">
        <v>1581</v>
      </c>
      <c r="S3857" s="96" t="s">
        <v>10546</v>
      </c>
      <c r="T3857" s="96" t="s">
        <v>1568</v>
      </c>
    </row>
    <row r="3858" ht="14.25" customHeight="1">
      <c r="A3858" s="96" t="s">
        <v>10547</v>
      </c>
      <c r="B3858" s="96" t="s">
        <v>10548</v>
      </c>
      <c r="C3858" s="96" t="s">
        <v>10549</v>
      </c>
      <c r="D3858" s="96" t="s">
        <v>1350</v>
      </c>
      <c r="E3858" s="96" t="s">
        <v>2505</v>
      </c>
      <c r="F3858" s="96" t="s">
        <v>1628</v>
      </c>
      <c r="J3858" s="96" t="s">
        <v>1351</v>
      </c>
      <c r="L3858" s="96" t="s">
        <v>41</v>
      </c>
      <c r="M3858" s="96" t="s">
        <v>1351</v>
      </c>
      <c r="N3858" s="96" t="s">
        <v>1846</v>
      </c>
      <c r="O3858" s="96" t="s">
        <v>1584</v>
      </c>
      <c r="P3858" s="96" t="s">
        <v>1564</v>
      </c>
      <c r="Q3858" s="96" t="s">
        <v>2015</v>
      </c>
      <c r="R3858" s="96" t="s">
        <v>1757</v>
      </c>
      <c r="S3858" s="96" t="s">
        <v>10550</v>
      </c>
      <c r="T3858" s="96" t="s">
        <v>2507</v>
      </c>
      <c r="U3858" s="96" t="s">
        <v>1788</v>
      </c>
    </row>
    <row r="3859" ht="14.25" customHeight="1">
      <c r="A3859" s="96" t="s">
        <v>10551</v>
      </c>
      <c r="D3859" s="96" t="s">
        <v>1350</v>
      </c>
      <c r="E3859" s="96" t="s">
        <v>1561</v>
      </c>
      <c r="F3859" s="96">
        <v>2030.0</v>
      </c>
      <c r="J3859" s="96" t="s">
        <v>1147</v>
      </c>
      <c r="L3859" s="96" t="s">
        <v>1562</v>
      </c>
      <c r="M3859" s="96" t="s">
        <v>1147</v>
      </c>
      <c r="O3859" s="96" t="s">
        <v>1563</v>
      </c>
      <c r="P3859" s="96" t="s">
        <v>1564</v>
      </c>
      <c r="Q3859" s="96" t="s">
        <v>1862</v>
      </c>
      <c r="R3859" s="96" t="s">
        <v>1707</v>
      </c>
      <c r="S3859" s="96" t="s">
        <v>10552</v>
      </c>
      <c r="T3859" s="96" t="s">
        <v>1568</v>
      </c>
    </row>
    <row r="3860" ht="14.25" customHeight="1">
      <c r="A3860" s="96" t="s">
        <v>10553</v>
      </c>
      <c r="C3860" s="96" t="s">
        <v>10554</v>
      </c>
      <c r="D3860" s="96" t="s">
        <v>1355</v>
      </c>
      <c r="J3860" s="96" t="s">
        <v>1351</v>
      </c>
      <c r="L3860" s="96" t="s">
        <v>41</v>
      </c>
      <c r="M3860" s="96" t="s">
        <v>1147</v>
      </c>
      <c r="O3860" s="96" t="s">
        <v>1584</v>
      </c>
      <c r="P3860" s="96" t="s">
        <v>1564</v>
      </c>
      <c r="Q3860" s="96" t="s">
        <v>1590</v>
      </c>
      <c r="R3860" s="96" t="s">
        <v>1648</v>
      </c>
    </row>
    <row r="3861" ht="14.25" customHeight="1">
      <c r="A3861" s="96" t="s">
        <v>10555</v>
      </c>
      <c r="D3861" s="96" t="s">
        <v>1350</v>
      </c>
      <c r="E3861" s="96" t="s">
        <v>1561</v>
      </c>
      <c r="F3861" s="96">
        <v>2030.0</v>
      </c>
      <c r="J3861" s="96" t="s">
        <v>1147</v>
      </c>
      <c r="L3861" s="96" t="s">
        <v>1562</v>
      </c>
      <c r="M3861" s="96" t="s">
        <v>1147</v>
      </c>
      <c r="O3861" s="96" t="s">
        <v>1608</v>
      </c>
      <c r="P3861" s="96" t="s">
        <v>1609</v>
      </c>
      <c r="Q3861" s="96" t="s">
        <v>1756</v>
      </c>
      <c r="R3861" s="96" t="s">
        <v>1656</v>
      </c>
      <c r="S3861" s="96" t="s">
        <v>10556</v>
      </c>
      <c r="T3861" s="96" t="s">
        <v>1568</v>
      </c>
    </row>
    <row r="3862" ht="14.25" customHeight="1">
      <c r="A3862" s="96" t="s">
        <v>10557</v>
      </c>
      <c r="D3862" s="96" t="s">
        <v>1350</v>
      </c>
      <c r="E3862" s="96" t="s">
        <v>1570</v>
      </c>
      <c r="F3862" s="96">
        <v>2030.0</v>
      </c>
      <c r="J3862" s="96" t="s">
        <v>1147</v>
      </c>
      <c r="L3862" s="96" t="s">
        <v>1562</v>
      </c>
      <c r="M3862" s="96" t="s">
        <v>1147</v>
      </c>
      <c r="O3862" s="96" t="s">
        <v>1578</v>
      </c>
      <c r="P3862" s="96" t="s">
        <v>1579</v>
      </c>
      <c r="Q3862" s="96" t="s">
        <v>1652</v>
      </c>
      <c r="R3862" s="96" t="s">
        <v>2023</v>
      </c>
      <c r="S3862" s="96" t="s">
        <v>10558</v>
      </c>
      <c r="T3862" s="96" t="s">
        <v>1576</v>
      </c>
    </row>
    <row r="3863" ht="14.25" customHeight="1">
      <c r="A3863" s="96" t="s">
        <v>10559</v>
      </c>
      <c r="D3863" s="96" t="s">
        <v>1350</v>
      </c>
      <c r="E3863" s="96" t="s">
        <v>1561</v>
      </c>
      <c r="F3863" s="96">
        <v>2030.0</v>
      </c>
      <c r="J3863" s="96" t="s">
        <v>1147</v>
      </c>
      <c r="L3863" s="96" t="s">
        <v>1562</v>
      </c>
      <c r="M3863" s="96" t="s">
        <v>1147</v>
      </c>
      <c r="O3863" s="96" t="s">
        <v>1614</v>
      </c>
      <c r="P3863" s="96" t="s">
        <v>1609</v>
      </c>
      <c r="Q3863" s="96" t="s">
        <v>1610</v>
      </c>
      <c r="R3863" s="96" t="s">
        <v>1615</v>
      </c>
      <c r="S3863" s="96" t="s">
        <v>10560</v>
      </c>
      <c r="T3863" s="96" t="s">
        <v>1568</v>
      </c>
    </row>
    <row r="3864" ht="14.25" customHeight="1">
      <c r="A3864" s="96" t="s">
        <v>10561</v>
      </c>
      <c r="D3864" s="96" t="s">
        <v>1350</v>
      </c>
      <c r="E3864" s="96" t="s">
        <v>1570</v>
      </c>
      <c r="F3864" s="96">
        <v>2035.0</v>
      </c>
      <c r="J3864" s="96" t="s">
        <v>1351</v>
      </c>
      <c r="L3864" s="96" t="s">
        <v>41</v>
      </c>
      <c r="M3864" s="96" t="s">
        <v>1351</v>
      </c>
      <c r="N3864" s="96" t="s">
        <v>1863</v>
      </c>
      <c r="O3864" s="96" t="s">
        <v>1901</v>
      </c>
      <c r="P3864" s="96" t="s">
        <v>1564</v>
      </c>
      <c r="Q3864" s="96" t="s">
        <v>1639</v>
      </c>
      <c r="R3864" s="96" t="s">
        <v>1597</v>
      </c>
      <c r="S3864" s="96" t="s">
        <v>10562</v>
      </c>
      <c r="T3864" s="96" t="s">
        <v>1576</v>
      </c>
    </row>
    <row r="3865" ht="14.25" customHeight="1">
      <c r="A3865" s="96" t="s">
        <v>10563</v>
      </c>
      <c r="D3865" s="96" t="s">
        <v>1350</v>
      </c>
      <c r="E3865" s="96" t="s">
        <v>1561</v>
      </c>
      <c r="F3865" s="96">
        <v>2030.0</v>
      </c>
      <c r="J3865" s="96" t="s">
        <v>1147</v>
      </c>
      <c r="L3865" s="96" t="s">
        <v>1562</v>
      </c>
      <c r="M3865" s="96" t="s">
        <v>1147</v>
      </c>
      <c r="O3865" s="96" t="s">
        <v>1584</v>
      </c>
      <c r="P3865" s="96" t="s">
        <v>1564</v>
      </c>
      <c r="Q3865" s="96" t="s">
        <v>1580</v>
      </c>
      <c r="R3865" s="96" t="s">
        <v>1605</v>
      </c>
      <c r="S3865" s="96" t="s">
        <v>10564</v>
      </c>
      <c r="T3865" s="96" t="s">
        <v>1568</v>
      </c>
    </row>
    <row r="3866" ht="14.25" customHeight="1">
      <c r="A3866" s="96" t="s">
        <v>10565</v>
      </c>
      <c r="D3866" s="96" t="s">
        <v>1350</v>
      </c>
      <c r="E3866" s="96" t="s">
        <v>1561</v>
      </c>
      <c r="F3866" s="96">
        <v>2030.0</v>
      </c>
      <c r="J3866" s="96" t="s">
        <v>1147</v>
      </c>
      <c r="L3866" s="96" t="s">
        <v>1562</v>
      </c>
      <c r="M3866" s="96" t="s">
        <v>1147</v>
      </c>
      <c r="O3866" s="96" t="s">
        <v>1578</v>
      </c>
      <c r="P3866" s="96" t="s">
        <v>1579</v>
      </c>
      <c r="Q3866" s="96" t="s">
        <v>1675</v>
      </c>
      <c r="R3866" s="96" t="s">
        <v>1699</v>
      </c>
      <c r="S3866" s="96" t="s">
        <v>10566</v>
      </c>
      <c r="T3866" s="96" t="s">
        <v>1568</v>
      </c>
    </row>
    <row r="3867" ht="14.25" customHeight="1">
      <c r="A3867" s="96" t="s">
        <v>10567</v>
      </c>
      <c r="B3867" s="96" t="s">
        <v>10568</v>
      </c>
      <c r="C3867" s="96" t="s">
        <v>10569</v>
      </c>
      <c r="D3867" s="96" t="s">
        <v>1372</v>
      </c>
      <c r="J3867" s="96" t="s">
        <v>1351</v>
      </c>
      <c r="L3867" s="96" t="s">
        <v>41</v>
      </c>
      <c r="M3867" s="96" t="s">
        <v>1351</v>
      </c>
      <c r="N3867" s="96" t="s">
        <v>1666</v>
      </c>
      <c r="O3867" s="96" t="s">
        <v>1717</v>
      </c>
      <c r="P3867" s="96" t="s">
        <v>1609</v>
      </c>
      <c r="Q3867" s="96" t="s">
        <v>2228</v>
      </c>
      <c r="R3867" s="96" t="s">
        <v>1757</v>
      </c>
    </row>
    <row r="3868" ht="14.25" customHeight="1">
      <c r="A3868" s="96" t="s">
        <v>10570</v>
      </c>
      <c r="D3868" s="96" t="s">
        <v>1350</v>
      </c>
      <c r="E3868" s="96" t="s">
        <v>1561</v>
      </c>
      <c r="F3868" s="96">
        <v>2030.0</v>
      </c>
      <c r="J3868" s="96" t="s">
        <v>1147</v>
      </c>
      <c r="L3868" s="96" t="s">
        <v>1562</v>
      </c>
      <c r="M3868" s="96" t="s">
        <v>1147</v>
      </c>
      <c r="O3868" s="96" t="s">
        <v>1717</v>
      </c>
      <c r="P3868" s="96" t="s">
        <v>1609</v>
      </c>
      <c r="Q3868" s="96" t="s">
        <v>1580</v>
      </c>
      <c r="R3868" s="96" t="s">
        <v>2023</v>
      </c>
      <c r="S3868" s="96" t="s">
        <v>10571</v>
      </c>
      <c r="T3868" s="96" t="s">
        <v>1568</v>
      </c>
    </row>
    <row r="3869" ht="14.25" customHeight="1">
      <c r="A3869" s="96" t="s">
        <v>10572</v>
      </c>
      <c r="B3869" s="96" t="s">
        <v>10573</v>
      </c>
      <c r="D3869" s="96" t="s">
        <v>1355</v>
      </c>
      <c r="J3869" s="96" t="s">
        <v>1351</v>
      </c>
      <c r="L3869" s="96" t="s">
        <v>41</v>
      </c>
      <c r="M3869" s="96" t="s">
        <v>1351</v>
      </c>
      <c r="N3869" s="96" t="s">
        <v>1591</v>
      </c>
      <c r="O3869" s="96" t="s">
        <v>1717</v>
      </c>
      <c r="P3869" s="96" t="s">
        <v>1609</v>
      </c>
      <c r="Q3869" s="96" t="s">
        <v>1585</v>
      </c>
      <c r="R3869" s="96" t="s">
        <v>1591</v>
      </c>
    </row>
    <row r="3870" ht="14.25" customHeight="1">
      <c r="A3870" s="96" t="s">
        <v>10574</v>
      </c>
      <c r="D3870" s="96" t="s">
        <v>1350</v>
      </c>
      <c r="E3870" s="96" t="s">
        <v>1561</v>
      </c>
      <c r="F3870" s="96">
        <v>2030.0</v>
      </c>
      <c r="J3870" s="96" t="s">
        <v>1147</v>
      </c>
      <c r="L3870" s="96" t="s">
        <v>1562</v>
      </c>
      <c r="M3870" s="96" t="s">
        <v>1147</v>
      </c>
      <c r="O3870" s="96" t="s">
        <v>1717</v>
      </c>
      <c r="P3870" s="96" t="s">
        <v>1609</v>
      </c>
      <c r="Q3870" s="96" t="s">
        <v>1652</v>
      </c>
      <c r="R3870" s="96" t="s">
        <v>1656</v>
      </c>
      <c r="S3870" s="96" t="s">
        <v>10575</v>
      </c>
      <c r="T3870" s="96" t="s">
        <v>1568</v>
      </c>
    </row>
    <row r="3871" ht="14.25" customHeight="1">
      <c r="A3871" s="96" t="s">
        <v>10576</v>
      </c>
      <c r="D3871" s="96" t="s">
        <v>1350</v>
      </c>
      <c r="E3871" s="96" t="s">
        <v>1561</v>
      </c>
      <c r="F3871" s="96">
        <v>2030.0</v>
      </c>
      <c r="G3871" s="96" t="s">
        <v>1350</v>
      </c>
      <c r="H3871" s="96" t="s">
        <v>1561</v>
      </c>
      <c r="I3871" s="96">
        <v>2050.0</v>
      </c>
      <c r="J3871" s="96" t="s">
        <v>1351</v>
      </c>
      <c r="K3871" s="96">
        <v>2050.0</v>
      </c>
      <c r="L3871" s="96" t="s">
        <v>1562</v>
      </c>
      <c r="M3871" s="96" t="s">
        <v>1147</v>
      </c>
      <c r="O3871" s="96" t="s">
        <v>1717</v>
      </c>
      <c r="P3871" s="96" t="s">
        <v>1609</v>
      </c>
      <c r="Q3871" s="96" t="s">
        <v>1652</v>
      </c>
      <c r="R3871" s="96" t="s">
        <v>1644</v>
      </c>
      <c r="S3871" s="96" t="s">
        <v>10577</v>
      </c>
      <c r="T3871" s="96" t="s">
        <v>1568</v>
      </c>
    </row>
    <row r="3872" ht="14.25" customHeight="1">
      <c r="A3872" s="96" t="s">
        <v>10578</v>
      </c>
      <c r="D3872" s="96" t="s">
        <v>1350</v>
      </c>
      <c r="E3872" s="96" t="s">
        <v>1561</v>
      </c>
      <c r="F3872" s="96">
        <v>2030.0</v>
      </c>
      <c r="J3872" s="96" t="s">
        <v>1147</v>
      </c>
      <c r="L3872" s="96" t="s">
        <v>1562</v>
      </c>
      <c r="M3872" s="96" t="s">
        <v>1147</v>
      </c>
      <c r="O3872" s="96" t="s">
        <v>1717</v>
      </c>
      <c r="P3872" s="96" t="s">
        <v>1609</v>
      </c>
      <c r="Q3872" s="96" t="s">
        <v>1862</v>
      </c>
      <c r="R3872" s="96" t="s">
        <v>1566</v>
      </c>
      <c r="S3872" s="96" t="s">
        <v>10579</v>
      </c>
      <c r="T3872" s="96" t="s">
        <v>1568</v>
      </c>
    </row>
    <row r="3873" ht="14.25" customHeight="1">
      <c r="A3873" s="96" t="s">
        <v>10580</v>
      </c>
      <c r="B3873" s="96" t="s">
        <v>10581</v>
      </c>
      <c r="D3873" s="96" t="s">
        <v>1350</v>
      </c>
      <c r="E3873" s="96" t="s">
        <v>1561</v>
      </c>
      <c r="F3873" s="96">
        <v>2030.0</v>
      </c>
      <c r="G3873" s="96" t="s">
        <v>1350</v>
      </c>
      <c r="H3873" s="96" t="s">
        <v>1561</v>
      </c>
      <c r="I3873" s="96">
        <v>2050.0</v>
      </c>
      <c r="J3873" s="96" t="s">
        <v>1351</v>
      </c>
      <c r="K3873" s="96">
        <v>2050.0</v>
      </c>
      <c r="L3873" s="96" t="s">
        <v>1562</v>
      </c>
      <c r="M3873" s="96" t="s">
        <v>1351</v>
      </c>
      <c r="N3873" s="96" t="s">
        <v>1712</v>
      </c>
      <c r="O3873" s="96" t="s">
        <v>1717</v>
      </c>
      <c r="P3873" s="96" t="s">
        <v>1609</v>
      </c>
      <c r="Q3873" s="96" t="s">
        <v>1652</v>
      </c>
      <c r="R3873" s="96" t="s">
        <v>1712</v>
      </c>
      <c r="S3873" s="96" t="s">
        <v>10582</v>
      </c>
      <c r="T3873" s="96" t="s">
        <v>1568</v>
      </c>
    </row>
    <row r="3874" ht="14.25" customHeight="1">
      <c r="A3874" s="96" t="s">
        <v>10583</v>
      </c>
      <c r="B3874" s="96" t="s">
        <v>10584</v>
      </c>
      <c r="C3874" s="96" t="s">
        <v>10585</v>
      </c>
      <c r="D3874" s="96" t="s">
        <v>1350</v>
      </c>
      <c r="E3874" s="96" t="s">
        <v>1561</v>
      </c>
      <c r="F3874" s="96">
        <v>2030.0</v>
      </c>
      <c r="J3874" s="96" t="s">
        <v>1147</v>
      </c>
      <c r="L3874" s="96" t="s">
        <v>1562</v>
      </c>
      <c r="M3874" s="96" t="s">
        <v>1147</v>
      </c>
      <c r="O3874" s="96" t="s">
        <v>1717</v>
      </c>
      <c r="P3874" s="96" t="s">
        <v>1609</v>
      </c>
      <c r="Q3874" s="96" t="s">
        <v>1652</v>
      </c>
      <c r="R3874" s="96" t="s">
        <v>1566</v>
      </c>
      <c r="S3874" s="96" t="s">
        <v>10586</v>
      </c>
      <c r="T3874" s="96" t="s">
        <v>1568</v>
      </c>
    </row>
    <row r="3875" ht="14.25" customHeight="1">
      <c r="A3875" s="96" t="s">
        <v>10587</v>
      </c>
      <c r="D3875" s="96" t="s">
        <v>1350</v>
      </c>
      <c r="E3875" s="96" t="s">
        <v>1561</v>
      </c>
      <c r="F3875" s="96">
        <v>2030.0</v>
      </c>
      <c r="J3875" s="96" t="s">
        <v>1147</v>
      </c>
      <c r="L3875" s="96" t="s">
        <v>1562</v>
      </c>
      <c r="M3875" s="96" t="s">
        <v>1147</v>
      </c>
      <c r="O3875" s="96" t="s">
        <v>1717</v>
      </c>
      <c r="P3875" s="96" t="s">
        <v>1609</v>
      </c>
      <c r="Q3875" s="96" t="s">
        <v>1639</v>
      </c>
      <c r="R3875" s="96" t="s">
        <v>1594</v>
      </c>
      <c r="S3875" s="96" t="s">
        <v>10588</v>
      </c>
      <c r="T3875" s="96" t="s">
        <v>1568</v>
      </c>
    </row>
    <row r="3876" ht="14.25" customHeight="1">
      <c r="A3876" s="96" t="s">
        <v>10589</v>
      </c>
      <c r="B3876" s="96" t="s">
        <v>10590</v>
      </c>
      <c r="C3876" s="96" t="s">
        <v>10591</v>
      </c>
      <c r="D3876" s="96" t="s">
        <v>1350</v>
      </c>
      <c r="E3876" s="96" t="s">
        <v>1561</v>
      </c>
      <c r="F3876" s="96">
        <v>2030.0</v>
      </c>
      <c r="J3876" s="96" t="s">
        <v>1147</v>
      </c>
      <c r="L3876" s="96" t="s">
        <v>41</v>
      </c>
      <c r="M3876" s="96" t="s">
        <v>1147</v>
      </c>
      <c r="O3876" s="96" t="s">
        <v>1717</v>
      </c>
      <c r="P3876" s="96" t="s">
        <v>1609</v>
      </c>
      <c r="Q3876" s="96" t="s">
        <v>2531</v>
      </c>
      <c r="R3876" s="96" t="s">
        <v>1656</v>
      </c>
      <c r="S3876" s="96" t="s">
        <v>10592</v>
      </c>
      <c r="T3876" s="96" t="s">
        <v>1568</v>
      </c>
    </row>
    <row r="3877" ht="14.25" customHeight="1">
      <c r="A3877" s="96" t="s">
        <v>10593</v>
      </c>
      <c r="B3877" s="96" t="s">
        <v>10594</v>
      </c>
      <c r="D3877" s="96" t="s">
        <v>1350</v>
      </c>
      <c r="E3877" s="96" t="s">
        <v>1570</v>
      </c>
      <c r="F3877" s="96">
        <v>2030.0</v>
      </c>
      <c r="J3877" s="96" t="s">
        <v>1147</v>
      </c>
      <c r="L3877" s="96" t="s">
        <v>1562</v>
      </c>
      <c r="M3877" s="96" t="s">
        <v>1147</v>
      </c>
      <c r="O3877" s="96" t="s">
        <v>1717</v>
      </c>
      <c r="P3877" s="96" t="s">
        <v>1609</v>
      </c>
      <c r="Q3877" s="96" t="s">
        <v>1948</v>
      </c>
      <c r="R3877" s="96" t="s">
        <v>1574</v>
      </c>
      <c r="S3877" s="96" t="s">
        <v>10595</v>
      </c>
      <c r="T3877" s="96" t="s">
        <v>1576</v>
      </c>
    </row>
    <row r="3878" ht="14.25" customHeight="1">
      <c r="A3878" s="96" t="s">
        <v>10596</v>
      </c>
      <c r="D3878" s="96" t="s">
        <v>1355</v>
      </c>
      <c r="J3878" s="96" t="s">
        <v>1147</v>
      </c>
      <c r="L3878" s="96" t="s">
        <v>41</v>
      </c>
      <c r="M3878" s="96" t="s">
        <v>1147</v>
      </c>
      <c r="O3878" s="96" t="s">
        <v>2194</v>
      </c>
      <c r="P3878" s="96" t="s">
        <v>1609</v>
      </c>
      <c r="Q3878" s="96" t="s">
        <v>1639</v>
      </c>
      <c r="R3878" s="96" t="s">
        <v>1631</v>
      </c>
    </row>
    <row r="3879" ht="14.25" customHeight="1">
      <c r="A3879" s="96" t="s">
        <v>10597</v>
      </c>
      <c r="D3879" s="96" t="s">
        <v>1355</v>
      </c>
      <c r="J3879" s="96" t="s">
        <v>1351</v>
      </c>
      <c r="L3879" s="96" t="s">
        <v>41</v>
      </c>
      <c r="M3879" s="96" t="s">
        <v>1147</v>
      </c>
      <c r="O3879" s="96" t="s">
        <v>1584</v>
      </c>
      <c r="P3879" s="96" t="s">
        <v>1564</v>
      </c>
      <c r="Q3879" s="96" t="s">
        <v>1820</v>
      </c>
      <c r="R3879" s="96" t="s">
        <v>1637</v>
      </c>
    </row>
    <row r="3880" ht="14.25" customHeight="1">
      <c r="A3880" s="96" t="s">
        <v>10598</v>
      </c>
      <c r="D3880" s="96" t="s">
        <v>1355</v>
      </c>
      <c r="J3880" s="96" t="s">
        <v>1351</v>
      </c>
      <c r="L3880" s="96" t="s">
        <v>41</v>
      </c>
      <c r="M3880" s="96" t="s">
        <v>1147</v>
      </c>
      <c r="O3880" s="96" t="s">
        <v>1578</v>
      </c>
      <c r="P3880" s="96" t="s">
        <v>1579</v>
      </c>
      <c r="Q3880" s="96" t="s">
        <v>2158</v>
      </c>
      <c r="R3880" s="96" t="s">
        <v>1712</v>
      </c>
    </row>
    <row r="3881" ht="14.25" customHeight="1">
      <c r="A3881" s="96" t="s">
        <v>10599</v>
      </c>
      <c r="D3881" s="96" t="s">
        <v>1355</v>
      </c>
      <c r="J3881" s="96" t="s">
        <v>1147</v>
      </c>
      <c r="L3881" s="96" t="s">
        <v>41</v>
      </c>
      <c r="M3881" s="96" t="s">
        <v>1147</v>
      </c>
      <c r="O3881" s="96" t="s">
        <v>1614</v>
      </c>
      <c r="P3881" s="96" t="s">
        <v>1609</v>
      </c>
      <c r="Q3881" s="96" t="s">
        <v>1675</v>
      </c>
      <c r="R3881" s="96" t="s">
        <v>1631</v>
      </c>
    </row>
    <row r="3882" ht="14.25" customHeight="1">
      <c r="A3882" s="96" t="s">
        <v>10600</v>
      </c>
      <c r="D3882" s="96" t="s">
        <v>1350</v>
      </c>
      <c r="E3882" s="96" t="s">
        <v>1561</v>
      </c>
      <c r="F3882" s="96">
        <v>2030.0</v>
      </c>
      <c r="G3882" s="96" t="s">
        <v>1350</v>
      </c>
      <c r="H3882" s="96" t="s">
        <v>1561</v>
      </c>
      <c r="I3882" s="96">
        <v>2050.0</v>
      </c>
      <c r="J3882" s="96" t="s">
        <v>1351</v>
      </c>
      <c r="K3882" s="96">
        <v>2050.0</v>
      </c>
      <c r="L3882" s="96" t="s">
        <v>1562</v>
      </c>
      <c r="M3882" s="96" t="s">
        <v>1147</v>
      </c>
      <c r="O3882" s="96" t="s">
        <v>1584</v>
      </c>
      <c r="P3882" s="96" t="s">
        <v>1564</v>
      </c>
      <c r="Q3882" s="96" t="s">
        <v>1593</v>
      </c>
      <c r="R3882" s="96" t="s">
        <v>1581</v>
      </c>
      <c r="S3882" s="96" t="s">
        <v>10601</v>
      </c>
      <c r="T3882" s="96" t="s">
        <v>1568</v>
      </c>
    </row>
    <row r="3883" ht="14.25" customHeight="1">
      <c r="A3883" s="96" t="s">
        <v>10602</v>
      </c>
      <c r="B3883" s="96" t="s">
        <v>10603</v>
      </c>
      <c r="D3883" s="96" t="s">
        <v>1350</v>
      </c>
      <c r="E3883" s="96" t="s">
        <v>1561</v>
      </c>
      <c r="F3883" s="96">
        <v>2030.0</v>
      </c>
      <c r="J3883" s="96" t="s">
        <v>1147</v>
      </c>
      <c r="L3883" s="96" t="s">
        <v>1629</v>
      </c>
      <c r="M3883" s="96" t="s">
        <v>1147</v>
      </c>
      <c r="O3883" s="96" t="s">
        <v>1608</v>
      </c>
      <c r="P3883" s="96" t="s">
        <v>1609</v>
      </c>
      <c r="Q3883" s="96" t="s">
        <v>1630</v>
      </c>
      <c r="R3883" s="96" t="s">
        <v>1673</v>
      </c>
      <c r="S3883" s="96" t="s">
        <v>10604</v>
      </c>
      <c r="T3883" s="96" t="s">
        <v>1568</v>
      </c>
    </row>
    <row r="3884" ht="14.25" customHeight="1">
      <c r="A3884" s="96" t="s">
        <v>10605</v>
      </c>
      <c r="D3884" s="96" t="s">
        <v>1355</v>
      </c>
      <c r="J3884" s="96" t="s">
        <v>1351</v>
      </c>
      <c r="L3884" s="96" t="s">
        <v>41</v>
      </c>
      <c r="M3884" s="96" t="s">
        <v>1351</v>
      </c>
      <c r="N3884" s="96" t="s">
        <v>1697</v>
      </c>
      <c r="O3884" s="96" t="s">
        <v>1584</v>
      </c>
      <c r="P3884" s="96" t="s">
        <v>1564</v>
      </c>
      <c r="Q3884" s="96" t="s">
        <v>1639</v>
      </c>
      <c r="R3884" s="96" t="s">
        <v>1787</v>
      </c>
    </row>
    <row r="3885" ht="14.25" customHeight="1">
      <c r="A3885" s="96" t="s">
        <v>10606</v>
      </c>
      <c r="B3885" s="96" t="s">
        <v>10607</v>
      </c>
      <c r="C3885" s="96" t="s">
        <v>10608</v>
      </c>
      <c r="D3885" s="96" t="s">
        <v>1372</v>
      </c>
      <c r="J3885" s="96" t="s">
        <v>1351</v>
      </c>
      <c r="L3885" s="96" t="s">
        <v>41</v>
      </c>
      <c r="M3885" s="96" t="s">
        <v>1351</v>
      </c>
      <c r="N3885" s="96" t="s">
        <v>1666</v>
      </c>
      <c r="O3885" s="96" t="s">
        <v>1937</v>
      </c>
      <c r="P3885" s="96" t="s">
        <v>1728</v>
      </c>
      <c r="Q3885" s="96" t="s">
        <v>1590</v>
      </c>
      <c r="R3885" s="96" t="s">
        <v>1787</v>
      </c>
    </row>
    <row r="3886" ht="14.25" customHeight="1">
      <c r="A3886" s="96" t="s">
        <v>10609</v>
      </c>
      <c r="B3886" s="96" t="s">
        <v>10610</v>
      </c>
      <c r="C3886" s="96" t="s">
        <v>10611</v>
      </c>
      <c r="D3886" s="96" t="s">
        <v>1355</v>
      </c>
      <c r="J3886" s="96" t="s">
        <v>1351</v>
      </c>
      <c r="L3886" s="96" t="s">
        <v>41</v>
      </c>
      <c r="M3886" s="96" t="s">
        <v>1351</v>
      </c>
      <c r="N3886" s="96" t="s">
        <v>1589</v>
      </c>
      <c r="O3886" s="96" t="s">
        <v>1703</v>
      </c>
      <c r="P3886" s="96" t="s">
        <v>1564</v>
      </c>
      <c r="Q3886" s="96" t="s">
        <v>1565</v>
      </c>
      <c r="R3886" s="96" t="s">
        <v>1591</v>
      </c>
    </row>
    <row r="3887" ht="14.25" customHeight="1">
      <c r="A3887" s="96" t="s">
        <v>10612</v>
      </c>
      <c r="D3887" s="96" t="s">
        <v>1350</v>
      </c>
      <c r="E3887" s="96" t="s">
        <v>1561</v>
      </c>
      <c r="F3887" s="96">
        <v>2030.0</v>
      </c>
      <c r="J3887" s="96" t="s">
        <v>1147</v>
      </c>
      <c r="L3887" s="96" t="s">
        <v>41</v>
      </c>
      <c r="M3887" s="96" t="s">
        <v>1147</v>
      </c>
      <c r="O3887" s="96" t="s">
        <v>1857</v>
      </c>
      <c r="P3887" s="96" t="s">
        <v>1609</v>
      </c>
      <c r="Q3887" s="96" t="s">
        <v>1593</v>
      </c>
      <c r="R3887" s="96" t="s">
        <v>1712</v>
      </c>
      <c r="S3887" s="96" t="s">
        <v>10613</v>
      </c>
      <c r="T3887" s="96" t="s">
        <v>1568</v>
      </c>
    </row>
    <row r="3888" ht="14.25" customHeight="1">
      <c r="A3888" s="96" t="s">
        <v>10614</v>
      </c>
      <c r="B3888" s="96" t="s">
        <v>10615</v>
      </c>
      <c r="C3888" s="96" t="s">
        <v>10616</v>
      </c>
      <c r="D3888" s="96" t="s">
        <v>1350</v>
      </c>
      <c r="E3888" s="96" t="s">
        <v>1561</v>
      </c>
      <c r="F3888" s="96" t="s">
        <v>1663</v>
      </c>
      <c r="J3888" s="96" t="s">
        <v>1351</v>
      </c>
      <c r="L3888" s="96" t="s">
        <v>41</v>
      </c>
      <c r="M3888" s="96" t="s">
        <v>1351</v>
      </c>
      <c r="N3888" s="96" t="s">
        <v>2256</v>
      </c>
      <c r="O3888" s="96" t="s">
        <v>1791</v>
      </c>
      <c r="P3888" s="96" t="s">
        <v>1609</v>
      </c>
      <c r="Q3888" s="96" t="s">
        <v>2158</v>
      </c>
      <c r="R3888" s="96" t="s">
        <v>1740</v>
      </c>
      <c r="S3888" s="96" t="s">
        <v>10617</v>
      </c>
      <c r="T3888" s="96" t="s">
        <v>1771</v>
      </c>
    </row>
    <row r="3889" ht="14.25" customHeight="1">
      <c r="A3889" s="96" t="s">
        <v>10618</v>
      </c>
      <c r="B3889" s="96" t="s">
        <v>10619</v>
      </c>
      <c r="C3889" s="96" t="s">
        <v>10620</v>
      </c>
      <c r="D3889" s="96" t="s">
        <v>1350</v>
      </c>
      <c r="E3889" s="96" t="s">
        <v>1561</v>
      </c>
      <c r="J3889" s="96" t="s">
        <v>1147</v>
      </c>
      <c r="L3889" s="96" t="s">
        <v>41</v>
      </c>
      <c r="M3889" s="96" t="s">
        <v>1351</v>
      </c>
      <c r="N3889" s="96" t="s">
        <v>2256</v>
      </c>
      <c r="O3889" s="96" t="s">
        <v>1584</v>
      </c>
      <c r="P3889" s="96" t="s">
        <v>1564</v>
      </c>
      <c r="Q3889" s="96" t="s">
        <v>1675</v>
      </c>
      <c r="R3889" s="96" t="s">
        <v>1673</v>
      </c>
      <c r="S3889" s="96" t="s">
        <v>10621</v>
      </c>
      <c r="T3889" s="96" t="s">
        <v>1568</v>
      </c>
    </row>
    <row r="3890" ht="14.25" customHeight="1">
      <c r="A3890" s="96" t="s">
        <v>10622</v>
      </c>
      <c r="B3890" s="96" t="s">
        <v>10623</v>
      </c>
      <c r="C3890" s="96" t="s">
        <v>10624</v>
      </c>
      <c r="D3890" s="96" t="s">
        <v>1350</v>
      </c>
      <c r="E3890" s="96" t="s">
        <v>1561</v>
      </c>
      <c r="F3890" s="96" t="s">
        <v>1628</v>
      </c>
      <c r="J3890" s="96" t="s">
        <v>1351</v>
      </c>
      <c r="L3890" s="96" t="s">
        <v>41</v>
      </c>
      <c r="M3890" s="96" t="s">
        <v>1351</v>
      </c>
      <c r="N3890" s="96" t="s">
        <v>1757</v>
      </c>
      <c r="O3890" s="96" t="s">
        <v>1717</v>
      </c>
      <c r="P3890" s="96" t="s">
        <v>1609</v>
      </c>
      <c r="Q3890" s="96" t="s">
        <v>1639</v>
      </c>
      <c r="R3890" s="96" t="s">
        <v>1623</v>
      </c>
      <c r="S3890" s="96" t="s">
        <v>10625</v>
      </c>
      <c r="T3890" s="96" t="s">
        <v>1568</v>
      </c>
    </row>
    <row r="3891" ht="14.25" customHeight="1">
      <c r="A3891" s="96" t="s">
        <v>10626</v>
      </c>
      <c r="B3891" s="96" t="s">
        <v>10627</v>
      </c>
      <c r="C3891" s="96" t="s">
        <v>10628</v>
      </c>
      <c r="D3891" s="96" t="s">
        <v>1350</v>
      </c>
      <c r="E3891" s="96" t="s">
        <v>1561</v>
      </c>
      <c r="F3891" s="96" t="s">
        <v>1663</v>
      </c>
      <c r="G3891" s="96" t="s">
        <v>1350</v>
      </c>
      <c r="H3891" s="96" t="s">
        <v>1561</v>
      </c>
      <c r="I3891" s="96">
        <v>2050.0</v>
      </c>
      <c r="J3891" s="96" t="s">
        <v>1351</v>
      </c>
      <c r="K3891" s="96">
        <v>2050.0</v>
      </c>
      <c r="L3891" s="96" t="s">
        <v>41</v>
      </c>
      <c r="M3891" s="96" t="s">
        <v>1147</v>
      </c>
      <c r="O3891" s="96" t="s">
        <v>1647</v>
      </c>
      <c r="P3891" s="96" t="s">
        <v>1564</v>
      </c>
      <c r="Q3891" s="96" t="s">
        <v>1590</v>
      </c>
      <c r="R3891" s="96" t="s">
        <v>1648</v>
      </c>
      <c r="S3891" s="96" t="s">
        <v>10629</v>
      </c>
      <c r="T3891" s="96" t="s">
        <v>1568</v>
      </c>
    </row>
    <row r="3892" ht="14.25" customHeight="1">
      <c r="A3892" s="96" t="s">
        <v>10630</v>
      </c>
      <c r="C3892" s="96" t="s">
        <v>10631</v>
      </c>
      <c r="D3892" s="96" t="s">
        <v>1355</v>
      </c>
      <c r="J3892" s="96" t="s">
        <v>1351</v>
      </c>
      <c r="L3892" s="96" t="s">
        <v>41</v>
      </c>
      <c r="M3892" s="96" t="s">
        <v>1351</v>
      </c>
      <c r="N3892" s="96" t="s">
        <v>2023</v>
      </c>
      <c r="O3892" s="96" t="s">
        <v>1584</v>
      </c>
      <c r="P3892" s="96" t="s">
        <v>1564</v>
      </c>
      <c r="Q3892" s="96" t="s">
        <v>1756</v>
      </c>
      <c r="R3892" s="96" t="s">
        <v>2023</v>
      </c>
    </row>
    <row r="3893" ht="14.25" customHeight="1">
      <c r="A3893" s="96" t="s">
        <v>10632</v>
      </c>
      <c r="D3893" s="96" t="s">
        <v>1355</v>
      </c>
      <c r="J3893" s="96" t="s">
        <v>1351</v>
      </c>
      <c r="L3893" s="96" t="s">
        <v>41</v>
      </c>
      <c r="M3893" s="96" t="s">
        <v>1147</v>
      </c>
      <c r="O3893" s="96" t="s">
        <v>1584</v>
      </c>
      <c r="P3893" s="96" t="s">
        <v>1564</v>
      </c>
      <c r="Q3893" s="96" t="s">
        <v>1565</v>
      </c>
      <c r="R3893" s="96" t="s">
        <v>1793</v>
      </c>
      <c r="T3893" s="96" t="s">
        <v>1616</v>
      </c>
    </row>
    <row r="3894" ht="14.25" customHeight="1">
      <c r="A3894" s="96" t="s">
        <v>10633</v>
      </c>
      <c r="D3894" s="96" t="s">
        <v>1355</v>
      </c>
      <c r="J3894" s="96" t="s">
        <v>1147</v>
      </c>
      <c r="L3894" s="96" t="s">
        <v>41</v>
      </c>
      <c r="M3894" s="96" t="s">
        <v>1147</v>
      </c>
      <c r="O3894" s="96" t="s">
        <v>1703</v>
      </c>
      <c r="P3894" s="96" t="s">
        <v>1564</v>
      </c>
      <c r="Q3894" s="96" t="s">
        <v>1610</v>
      </c>
      <c r="R3894" s="96" t="s">
        <v>1699</v>
      </c>
    </row>
    <row r="3895" ht="14.25" customHeight="1">
      <c r="A3895" s="96" t="s">
        <v>10634</v>
      </c>
      <c r="D3895" s="96" t="s">
        <v>1350</v>
      </c>
      <c r="E3895" s="96" t="s">
        <v>1561</v>
      </c>
      <c r="F3895" s="96" t="s">
        <v>3187</v>
      </c>
      <c r="J3895" s="96" t="s">
        <v>1147</v>
      </c>
      <c r="L3895" s="96" t="s">
        <v>41</v>
      </c>
      <c r="M3895" s="96" t="s">
        <v>1147</v>
      </c>
      <c r="O3895" s="96" t="s">
        <v>1717</v>
      </c>
      <c r="P3895" s="96" t="s">
        <v>1609</v>
      </c>
      <c r="Q3895" s="96" t="s">
        <v>1639</v>
      </c>
      <c r="R3895" s="96" t="s">
        <v>2182</v>
      </c>
      <c r="S3895" s="96" t="s">
        <v>10635</v>
      </c>
      <c r="T3895" s="96" t="s">
        <v>1568</v>
      </c>
    </row>
    <row r="3896" ht="14.25" customHeight="1">
      <c r="A3896" s="96" t="s">
        <v>10636</v>
      </c>
      <c r="B3896" s="96" t="s">
        <v>10637</v>
      </c>
      <c r="C3896" s="96" t="s">
        <v>10638</v>
      </c>
      <c r="D3896" s="96" t="s">
        <v>1355</v>
      </c>
      <c r="J3896" s="96" t="s">
        <v>1147</v>
      </c>
      <c r="L3896" s="96" t="s">
        <v>41</v>
      </c>
      <c r="M3896" s="96" t="s">
        <v>1147</v>
      </c>
      <c r="O3896" s="96" t="s">
        <v>2526</v>
      </c>
      <c r="P3896" s="96" t="s">
        <v>1564</v>
      </c>
      <c r="Q3896" s="96" t="s">
        <v>1685</v>
      </c>
      <c r="R3896" s="96" t="s">
        <v>1971</v>
      </c>
    </row>
    <row r="3897" ht="14.25" customHeight="1">
      <c r="A3897" s="96" t="s">
        <v>10639</v>
      </c>
      <c r="C3897" s="96" t="s">
        <v>10640</v>
      </c>
      <c r="D3897" s="96" t="s">
        <v>1350</v>
      </c>
      <c r="E3897" s="96" t="s">
        <v>1570</v>
      </c>
      <c r="F3897" s="96">
        <v>2035.0</v>
      </c>
      <c r="J3897" s="96" t="s">
        <v>1147</v>
      </c>
      <c r="L3897" s="96" t="s">
        <v>41</v>
      </c>
      <c r="M3897" s="96" t="s">
        <v>1147</v>
      </c>
      <c r="N3897" s="96" t="s">
        <v>1926</v>
      </c>
      <c r="O3897" s="96" t="s">
        <v>1578</v>
      </c>
      <c r="P3897" s="96" t="s">
        <v>1579</v>
      </c>
      <c r="Q3897" s="96" t="s">
        <v>2228</v>
      </c>
      <c r="R3897" s="96" t="s">
        <v>1591</v>
      </c>
      <c r="S3897" s="96" t="s">
        <v>10641</v>
      </c>
    </row>
    <row r="3898" ht="14.25" customHeight="1">
      <c r="A3898" s="96" t="s">
        <v>10642</v>
      </c>
      <c r="D3898" s="96" t="s">
        <v>1350</v>
      </c>
      <c r="E3898" s="96" t="s">
        <v>1561</v>
      </c>
      <c r="F3898" s="96">
        <v>2030.0</v>
      </c>
      <c r="G3898" s="96" t="s">
        <v>1350</v>
      </c>
      <c r="H3898" s="96" t="s">
        <v>1561</v>
      </c>
      <c r="I3898" s="96">
        <v>2050.0</v>
      </c>
      <c r="J3898" s="96" t="s">
        <v>1351</v>
      </c>
      <c r="K3898" s="96">
        <v>2050.0</v>
      </c>
      <c r="L3898" s="96" t="s">
        <v>41</v>
      </c>
      <c r="M3898" s="96" t="s">
        <v>1351</v>
      </c>
      <c r="N3898" s="96" t="s">
        <v>1757</v>
      </c>
      <c r="O3898" s="96" t="s">
        <v>2423</v>
      </c>
      <c r="P3898" s="96" t="s">
        <v>1609</v>
      </c>
      <c r="Q3898" s="96" t="s">
        <v>1675</v>
      </c>
      <c r="R3898" s="96" t="s">
        <v>1699</v>
      </c>
      <c r="S3898" s="96" t="s">
        <v>10643</v>
      </c>
      <c r="T3898" s="96" t="s">
        <v>1568</v>
      </c>
    </row>
    <row r="3899" ht="14.25" customHeight="1">
      <c r="A3899" s="96" t="s">
        <v>10644</v>
      </c>
      <c r="D3899" s="96" t="s">
        <v>1350</v>
      </c>
      <c r="E3899" s="96" t="s">
        <v>1561</v>
      </c>
      <c r="F3899" s="96">
        <v>2030.0</v>
      </c>
      <c r="J3899" s="96" t="s">
        <v>1147</v>
      </c>
      <c r="L3899" s="96" t="s">
        <v>1562</v>
      </c>
      <c r="M3899" s="96" t="s">
        <v>1147</v>
      </c>
      <c r="O3899" s="96" t="s">
        <v>1791</v>
      </c>
      <c r="P3899" s="96" t="s">
        <v>1609</v>
      </c>
      <c r="Q3899" s="96" t="s">
        <v>1593</v>
      </c>
      <c r="R3899" s="96" t="s">
        <v>1594</v>
      </c>
      <c r="S3899" s="96" t="s">
        <v>10645</v>
      </c>
      <c r="T3899" s="96" t="s">
        <v>1568</v>
      </c>
    </row>
    <row r="3900" ht="14.25" customHeight="1">
      <c r="A3900" s="96" t="s">
        <v>10646</v>
      </c>
      <c r="D3900" s="96" t="s">
        <v>1350</v>
      </c>
      <c r="E3900" s="96" t="s">
        <v>1561</v>
      </c>
      <c r="F3900" s="96">
        <v>2030.0</v>
      </c>
      <c r="J3900" s="96" t="s">
        <v>1351</v>
      </c>
      <c r="L3900" s="96" t="s">
        <v>1562</v>
      </c>
      <c r="M3900" s="96" t="s">
        <v>1351</v>
      </c>
      <c r="N3900" s="96" t="s">
        <v>2098</v>
      </c>
      <c r="O3900" s="96" t="s">
        <v>1791</v>
      </c>
      <c r="P3900" s="96" t="s">
        <v>1609</v>
      </c>
      <c r="Q3900" s="96" t="s">
        <v>1886</v>
      </c>
      <c r="R3900" s="96" t="s">
        <v>2098</v>
      </c>
      <c r="S3900" s="96" t="s">
        <v>10647</v>
      </c>
      <c r="T3900" s="96" t="s">
        <v>1568</v>
      </c>
    </row>
    <row r="3901" ht="14.25" customHeight="1">
      <c r="A3901" s="96" t="s">
        <v>10648</v>
      </c>
      <c r="D3901" s="96" t="s">
        <v>1355</v>
      </c>
      <c r="J3901" s="96" t="s">
        <v>1351</v>
      </c>
      <c r="L3901" s="96" t="s">
        <v>41</v>
      </c>
      <c r="M3901" s="96" t="s">
        <v>1147</v>
      </c>
      <c r="O3901" s="96" t="s">
        <v>1791</v>
      </c>
      <c r="P3901" s="96" t="s">
        <v>1609</v>
      </c>
      <c r="Q3901" s="96" t="s">
        <v>1756</v>
      </c>
      <c r="R3901" s="96" t="s">
        <v>1637</v>
      </c>
    </row>
    <row r="3902" ht="14.25" customHeight="1">
      <c r="A3902" s="96" t="s">
        <v>10649</v>
      </c>
      <c r="D3902" s="96" t="s">
        <v>1372</v>
      </c>
      <c r="J3902" s="96" t="s">
        <v>1147</v>
      </c>
      <c r="L3902" s="96" t="s">
        <v>41</v>
      </c>
      <c r="M3902" s="96" t="s">
        <v>1147</v>
      </c>
      <c r="O3902" s="96" t="s">
        <v>1791</v>
      </c>
      <c r="P3902" s="96" t="s">
        <v>1609</v>
      </c>
      <c r="Q3902" s="96" t="s">
        <v>1636</v>
      </c>
      <c r="R3902" s="96" t="s">
        <v>3066</v>
      </c>
      <c r="U3902" s="96" t="s">
        <v>1742</v>
      </c>
    </row>
    <row r="3903" ht="14.25" customHeight="1">
      <c r="A3903" s="96" t="s">
        <v>10650</v>
      </c>
      <c r="D3903" s="96" t="s">
        <v>1355</v>
      </c>
      <c r="J3903" s="96" t="s">
        <v>1147</v>
      </c>
      <c r="L3903" s="96" t="s">
        <v>41</v>
      </c>
      <c r="M3903" s="96" t="s">
        <v>1147</v>
      </c>
      <c r="O3903" s="96" t="s">
        <v>1791</v>
      </c>
      <c r="P3903" s="96" t="s">
        <v>1609</v>
      </c>
      <c r="Q3903" s="96" t="s">
        <v>1593</v>
      </c>
      <c r="R3903" s="96" t="s">
        <v>1648</v>
      </c>
    </row>
    <row r="3904" ht="14.25" customHeight="1">
      <c r="A3904" s="96" t="s">
        <v>10651</v>
      </c>
      <c r="B3904" s="96" t="s">
        <v>10652</v>
      </c>
      <c r="D3904" s="96" t="s">
        <v>1372</v>
      </c>
      <c r="J3904" s="96" t="s">
        <v>1147</v>
      </c>
      <c r="L3904" s="96" t="s">
        <v>41</v>
      </c>
      <c r="M3904" s="96" t="s">
        <v>1147</v>
      </c>
      <c r="O3904" s="96" t="s">
        <v>1791</v>
      </c>
      <c r="P3904" s="96" t="s">
        <v>1609</v>
      </c>
      <c r="Q3904" s="96" t="s">
        <v>2047</v>
      </c>
      <c r="R3904" s="96" t="s">
        <v>2873</v>
      </c>
    </row>
    <row r="3905" ht="14.25" customHeight="1">
      <c r="A3905" s="96" t="s">
        <v>10653</v>
      </c>
      <c r="D3905" s="96" t="s">
        <v>1355</v>
      </c>
      <c r="J3905" s="96" t="s">
        <v>1147</v>
      </c>
      <c r="L3905" s="96" t="s">
        <v>41</v>
      </c>
      <c r="M3905" s="96" t="s">
        <v>1147</v>
      </c>
      <c r="O3905" s="96" t="s">
        <v>1791</v>
      </c>
      <c r="P3905" s="96" t="s">
        <v>1609</v>
      </c>
      <c r="Q3905" s="96" t="s">
        <v>2047</v>
      </c>
      <c r="R3905" s="96" t="s">
        <v>1586</v>
      </c>
    </row>
    <row r="3906" ht="14.25" customHeight="1">
      <c r="A3906" s="96" t="s">
        <v>10654</v>
      </c>
      <c r="D3906" s="96" t="s">
        <v>1350</v>
      </c>
      <c r="E3906" s="96" t="s">
        <v>1561</v>
      </c>
      <c r="F3906" s="96">
        <v>2030.0</v>
      </c>
      <c r="J3906" s="96" t="s">
        <v>1147</v>
      </c>
      <c r="L3906" s="96" t="s">
        <v>1562</v>
      </c>
      <c r="M3906" s="96" t="s">
        <v>1147</v>
      </c>
      <c r="O3906" s="96" t="s">
        <v>1791</v>
      </c>
      <c r="P3906" s="96" t="s">
        <v>1609</v>
      </c>
      <c r="Q3906" s="96" t="s">
        <v>1756</v>
      </c>
      <c r="R3906" s="96" t="s">
        <v>1566</v>
      </c>
      <c r="S3906" s="96" t="s">
        <v>10655</v>
      </c>
      <c r="T3906" s="96" t="s">
        <v>1568</v>
      </c>
    </row>
    <row r="3907" ht="14.25" customHeight="1">
      <c r="A3907" s="96" t="s">
        <v>10656</v>
      </c>
      <c r="D3907" s="96" t="s">
        <v>1350</v>
      </c>
      <c r="E3907" s="96" t="s">
        <v>1561</v>
      </c>
      <c r="F3907" s="96">
        <v>2030.0</v>
      </c>
      <c r="J3907" s="96" t="s">
        <v>1147</v>
      </c>
      <c r="L3907" s="96" t="s">
        <v>1562</v>
      </c>
      <c r="M3907" s="96" t="s">
        <v>1147</v>
      </c>
      <c r="O3907" s="96" t="s">
        <v>1791</v>
      </c>
      <c r="P3907" s="96" t="s">
        <v>1609</v>
      </c>
      <c r="Q3907" s="96" t="s">
        <v>1675</v>
      </c>
      <c r="R3907" s="96" t="s">
        <v>1581</v>
      </c>
      <c r="S3907" s="96" t="s">
        <v>10657</v>
      </c>
      <c r="T3907" s="96" t="s">
        <v>1568</v>
      </c>
    </row>
    <row r="3908" ht="14.25" customHeight="1">
      <c r="A3908" s="96" t="s">
        <v>10658</v>
      </c>
      <c r="D3908" s="96" t="s">
        <v>1355</v>
      </c>
      <c r="J3908" s="96" t="s">
        <v>1147</v>
      </c>
      <c r="L3908" s="96" t="s">
        <v>41</v>
      </c>
      <c r="M3908" s="96" t="s">
        <v>1147</v>
      </c>
      <c r="O3908" s="96" t="s">
        <v>1791</v>
      </c>
      <c r="P3908" s="96" t="s">
        <v>1609</v>
      </c>
      <c r="Q3908" s="96" t="s">
        <v>1639</v>
      </c>
      <c r="R3908" s="96" t="s">
        <v>1644</v>
      </c>
    </row>
    <row r="3909" ht="14.25" customHeight="1">
      <c r="A3909" s="96" t="s">
        <v>10659</v>
      </c>
      <c r="D3909" s="96" t="s">
        <v>1355</v>
      </c>
      <c r="J3909" s="96" t="s">
        <v>1351</v>
      </c>
      <c r="L3909" s="96" t="s">
        <v>41</v>
      </c>
      <c r="M3909" s="96" t="s">
        <v>1147</v>
      </c>
      <c r="O3909" s="96" t="s">
        <v>1791</v>
      </c>
      <c r="P3909" s="96" t="s">
        <v>1609</v>
      </c>
      <c r="Q3909" s="96" t="s">
        <v>1804</v>
      </c>
      <c r="R3909" s="96" t="s">
        <v>1793</v>
      </c>
      <c r="T3909" s="96" t="s">
        <v>1616</v>
      </c>
    </row>
    <row r="3910" ht="14.25" customHeight="1">
      <c r="A3910" s="96" t="s">
        <v>10660</v>
      </c>
      <c r="D3910" s="96" t="s">
        <v>1355</v>
      </c>
      <c r="J3910" s="96" t="s">
        <v>1147</v>
      </c>
      <c r="L3910" s="96" t="s">
        <v>41</v>
      </c>
      <c r="M3910" s="96" t="s">
        <v>1147</v>
      </c>
      <c r="O3910" s="96" t="s">
        <v>1791</v>
      </c>
      <c r="P3910" s="96" t="s">
        <v>1609</v>
      </c>
      <c r="Q3910" s="96" t="s">
        <v>1604</v>
      </c>
      <c r="R3910" s="96" t="s">
        <v>1644</v>
      </c>
    </row>
    <row r="3911" ht="14.25" customHeight="1">
      <c r="A3911" s="96" t="s">
        <v>10661</v>
      </c>
      <c r="D3911" s="96" t="s">
        <v>1350</v>
      </c>
      <c r="E3911" s="96" t="s">
        <v>1561</v>
      </c>
      <c r="F3911" s="96">
        <v>2030.0</v>
      </c>
      <c r="J3911" s="96" t="s">
        <v>1147</v>
      </c>
      <c r="L3911" s="96" t="s">
        <v>1562</v>
      </c>
      <c r="M3911" s="96" t="s">
        <v>1147</v>
      </c>
      <c r="O3911" s="96" t="s">
        <v>1791</v>
      </c>
      <c r="P3911" s="96" t="s">
        <v>1609</v>
      </c>
      <c r="Q3911" s="96" t="s">
        <v>1756</v>
      </c>
      <c r="R3911" s="96" t="s">
        <v>1805</v>
      </c>
      <c r="S3911" s="96" t="s">
        <v>10662</v>
      </c>
      <c r="T3911" s="96" t="s">
        <v>1568</v>
      </c>
    </row>
    <row r="3912" ht="14.25" customHeight="1">
      <c r="A3912" s="96" t="s">
        <v>10663</v>
      </c>
      <c r="D3912" s="96" t="s">
        <v>1355</v>
      </c>
      <c r="J3912" s="96" t="s">
        <v>1147</v>
      </c>
      <c r="L3912" s="96" t="s">
        <v>41</v>
      </c>
      <c r="M3912" s="96" t="s">
        <v>1147</v>
      </c>
      <c r="O3912" s="96" t="s">
        <v>10664</v>
      </c>
      <c r="P3912" s="96" t="s">
        <v>1609</v>
      </c>
      <c r="Q3912" s="96" t="s">
        <v>1675</v>
      </c>
      <c r="R3912" s="96" t="s">
        <v>1793</v>
      </c>
    </row>
    <row r="3913" ht="14.25" customHeight="1">
      <c r="A3913" s="96" t="s">
        <v>10665</v>
      </c>
      <c r="C3913" s="96" t="s">
        <v>10666</v>
      </c>
      <c r="D3913" s="96" t="s">
        <v>1350</v>
      </c>
      <c r="E3913" s="96" t="s">
        <v>1561</v>
      </c>
      <c r="F3913" s="96">
        <v>2030.0</v>
      </c>
      <c r="G3913" s="96" t="s">
        <v>1350</v>
      </c>
      <c r="H3913" s="96" t="s">
        <v>1561</v>
      </c>
      <c r="I3913" s="96">
        <v>2050.0</v>
      </c>
      <c r="J3913" s="96" t="s">
        <v>1351</v>
      </c>
      <c r="K3913" s="96">
        <v>2050.0</v>
      </c>
      <c r="L3913" s="96" t="s">
        <v>1562</v>
      </c>
      <c r="M3913" s="96" t="s">
        <v>1351</v>
      </c>
      <c r="N3913" s="96" t="s">
        <v>2023</v>
      </c>
      <c r="O3913" s="96" t="s">
        <v>1584</v>
      </c>
      <c r="P3913" s="96" t="s">
        <v>1564</v>
      </c>
      <c r="Q3913" s="96" t="s">
        <v>1800</v>
      </c>
      <c r="R3913" s="96" t="s">
        <v>1623</v>
      </c>
      <c r="S3913" s="96" t="s">
        <v>10667</v>
      </c>
      <c r="T3913" s="96" t="s">
        <v>1568</v>
      </c>
    </row>
    <row r="3914" ht="14.25" customHeight="1">
      <c r="A3914" s="96" t="s">
        <v>10668</v>
      </c>
      <c r="D3914" s="96" t="s">
        <v>1355</v>
      </c>
      <c r="J3914" s="96" t="s">
        <v>1147</v>
      </c>
      <c r="L3914" s="96" t="s">
        <v>41</v>
      </c>
      <c r="M3914" s="96" t="s">
        <v>1147</v>
      </c>
      <c r="O3914" s="96" t="s">
        <v>1791</v>
      </c>
      <c r="P3914" s="96" t="s">
        <v>1609</v>
      </c>
      <c r="Q3914" s="96" t="s">
        <v>1754</v>
      </c>
      <c r="R3914" s="96" t="s">
        <v>1586</v>
      </c>
    </row>
    <row r="3915" ht="14.25" customHeight="1">
      <c r="A3915" s="96" t="s">
        <v>10669</v>
      </c>
      <c r="D3915" s="96" t="s">
        <v>1350</v>
      </c>
      <c r="E3915" s="96" t="s">
        <v>1561</v>
      </c>
      <c r="F3915" s="96">
        <v>2030.0</v>
      </c>
      <c r="J3915" s="96" t="s">
        <v>1147</v>
      </c>
      <c r="L3915" s="96" t="s">
        <v>1562</v>
      </c>
      <c r="M3915" s="96" t="s">
        <v>1147</v>
      </c>
      <c r="O3915" s="96" t="s">
        <v>1703</v>
      </c>
      <c r="P3915" s="96" t="s">
        <v>1564</v>
      </c>
      <c r="Q3915" s="96" t="s">
        <v>1610</v>
      </c>
      <c r="R3915" s="96" t="s">
        <v>1699</v>
      </c>
      <c r="S3915" s="96" t="s">
        <v>10670</v>
      </c>
      <c r="T3915" s="96" t="s">
        <v>1568</v>
      </c>
    </row>
    <row r="3916" ht="14.25" customHeight="1">
      <c r="A3916" s="96" t="s">
        <v>10671</v>
      </c>
      <c r="D3916" s="96" t="s">
        <v>1350</v>
      </c>
      <c r="E3916" s="96" t="s">
        <v>1561</v>
      </c>
      <c r="F3916" s="96">
        <v>2030.0</v>
      </c>
      <c r="J3916" s="96" t="s">
        <v>1147</v>
      </c>
      <c r="L3916" s="96" t="s">
        <v>1562</v>
      </c>
      <c r="M3916" s="96" t="s">
        <v>1147</v>
      </c>
      <c r="O3916" s="96" t="s">
        <v>1791</v>
      </c>
      <c r="P3916" s="96" t="s">
        <v>1609</v>
      </c>
      <c r="Q3916" s="96" t="s">
        <v>1886</v>
      </c>
      <c r="R3916" s="96" t="s">
        <v>1591</v>
      </c>
      <c r="S3916" s="96" t="s">
        <v>10672</v>
      </c>
      <c r="T3916" s="96" t="s">
        <v>1568</v>
      </c>
    </row>
    <row r="3917" ht="14.25" customHeight="1">
      <c r="A3917" s="96" t="s">
        <v>10673</v>
      </c>
      <c r="D3917" s="96" t="s">
        <v>1355</v>
      </c>
      <c r="J3917" s="96" t="s">
        <v>1147</v>
      </c>
      <c r="L3917" s="96" t="s">
        <v>41</v>
      </c>
      <c r="M3917" s="96" t="s">
        <v>1147</v>
      </c>
      <c r="O3917" s="96" t="s">
        <v>1901</v>
      </c>
      <c r="P3917" s="96" t="s">
        <v>1564</v>
      </c>
      <c r="Q3917" s="96" t="s">
        <v>1573</v>
      </c>
      <c r="R3917" s="96" t="s">
        <v>1605</v>
      </c>
    </row>
    <row r="3918" ht="14.25" customHeight="1">
      <c r="A3918" s="96" t="s">
        <v>10674</v>
      </c>
      <c r="B3918" s="96" t="s">
        <v>10675</v>
      </c>
      <c r="C3918" s="96" t="s">
        <v>10676</v>
      </c>
      <c r="D3918" s="96" t="s">
        <v>1355</v>
      </c>
      <c r="J3918" s="96" t="s">
        <v>1351</v>
      </c>
      <c r="L3918" s="96" t="s">
        <v>41</v>
      </c>
      <c r="M3918" s="96" t="s">
        <v>1147</v>
      </c>
      <c r="O3918" s="96" t="s">
        <v>1614</v>
      </c>
      <c r="P3918" s="96" t="s">
        <v>1609</v>
      </c>
      <c r="Q3918" s="96" t="s">
        <v>1886</v>
      </c>
      <c r="R3918" s="96" t="s">
        <v>1648</v>
      </c>
    </row>
    <row r="3919" ht="14.25" customHeight="1">
      <c r="A3919" s="96" t="s">
        <v>10677</v>
      </c>
      <c r="D3919" s="96" t="s">
        <v>1350</v>
      </c>
      <c r="E3919" s="96" t="s">
        <v>1561</v>
      </c>
      <c r="F3919" s="96">
        <v>2030.0</v>
      </c>
      <c r="J3919" s="96" t="s">
        <v>1147</v>
      </c>
      <c r="L3919" s="96" t="s">
        <v>1562</v>
      </c>
      <c r="M3919" s="96" t="s">
        <v>1147</v>
      </c>
      <c r="O3919" s="96" t="s">
        <v>1791</v>
      </c>
      <c r="P3919" s="96" t="s">
        <v>1609</v>
      </c>
      <c r="Q3919" s="96" t="s">
        <v>1585</v>
      </c>
      <c r="R3919" s="96" t="s">
        <v>1631</v>
      </c>
      <c r="S3919" s="96" t="s">
        <v>10678</v>
      </c>
      <c r="T3919" s="96" t="s">
        <v>1568</v>
      </c>
    </row>
    <row r="3920" ht="14.25" customHeight="1">
      <c r="A3920" s="96" t="s">
        <v>10679</v>
      </c>
      <c r="D3920" s="96" t="s">
        <v>1350</v>
      </c>
      <c r="E3920" s="96" t="s">
        <v>1561</v>
      </c>
      <c r="F3920" s="96">
        <v>2030.0</v>
      </c>
      <c r="J3920" s="96" t="s">
        <v>1147</v>
      </c>
      <c r="L3920" s="96" t="s">
        <v>1562</v>
      </c>
      <c r="M3920" s="96" t="s">
        <v>1147</v>
      </c>
      <c r="O3920" s="96" t="s">
        <v>1791</v>
      </c>
      <c r="P3920" s="96" t="s">
        <v>1609</v>
      </c>
      <c r="Q3920" s="96" t="s">
        <v>1735</v>
      </c>
      <c r="R3920" s="96" t="s">
        <v>1637</v>
      </c>
      <c r="S3920" s="96" t="s">
        <v>10680</v>
      </c>
      <c r="T3920" s="96" t="s">
        <v>1568</v>
      </c>
    </row>
    <row r="3921" ht="14.25" customHeight="1">
      <c r="A3921" s="96" t="s">
        <v>10681</v>
      </c>
      <c r="B3921" s="96" t="s">
        <v>10682</v>
      </c>
      <c r="C3921" s="96" t="s">
        <v>10683</v>
      </c>
      <c r="D3921" s="96" t="s">
        <v>1350</v>
      </c>
      <c r="E3921" s="96" t="s">
        <v>1561</v>
      </c>
      <c r="F3921" s="96">
        <v>2032.0</v>
      </c>
      <c r="G3921" s="96" t="s">
        <v>1350</v>
      </c>
      <c r="H3921" s="96" t="s">
        <v>1561</v>
      </c>
      <c r="I3921" s="96">
        <v>2050.0</v>
      </c>
      <c r="J3921" s="96" t="s">
        <v>1351</v>
      </c>
      <c r="K3921" s="96">
        <v>2050.0</v>
      </c>
      <c r="L3921" s="96" t="s">
        <v>41</v>
      </c>
      <c r="M3921" s="96" t="s">
        <v>1351</v>
      </c>
      <c r="N3921" s="96" t="s">
        <v>2098</v>
      </c>
      <c r="O3921" s="96" t="s">
        <v>1791</v>
      </c>
      <c r="P3921" s="96" t="s">
        <v>1609</v>
      </c>
      <c r="Q3921" s="96" t="s">
        <v>2047</v>
      </c>
      <c r="R3921" s="96" t="s">
        <v>1566</v>
      </c>
      <c r="S3921" s="96" t="s">
        <v>10684</v>
      </c>
      <c r="T3921" s="96" t="s">
        <v>1568</v>
      </c>
    </row>
    <row r="3922" ht="14.25" customHeight="1">
      <c r="A3922" s="96" t="s">
        <v>10685</v>
      </c>
      <c r="D3922" s="96" t="s">
        <v>1350</v>
      </c>
      <c r="E3922" s="96" t="s">
        <v>1561</v>
      </c>
      <c r="F3922" s="96">
        <v>2030.0</v>
      </c>
      <c r="J3922" s="96" t="s">
        <v>1147</v>
      </c>
      <c r="L3922" s="96" t="s">
        <v>41</v>
      </c>
      <c r="M3922" s="96" t="s">
        <v>1147</v>
      </c>
      <c r="O3922" s="96" t="s">
        <v>1791</v>
      </c>
      <c r="P3922" s="96" t="s">
        <v>1609</v>
      </c>
      <c r="Q3922" s="96" t="s">
        <v>2015</v>
      </c>
      <c r="R3922" s="96" t="s">
        <v>1637</v>
      </c>
      <c r="S3922" s="96" t="s">
        <v>10686</v>
      </c>
      <c r="T3922" s="96" t="s">
        <v>1568</v>
      </c>
    </row>
    <row r="3923" ht="14.25" customHeight="1">
      <c r="A3923" s="96" t="s">
        <v>10687</v>
      </c>
      <c r="B3923" s="96" t="s">
        <v>10688</v>
      </c>
      <c r="C3923" s="96" t="s">
        <v>10689</v>
      </c>
      <c r="D3923" s="96" t="s">
        <v>1355</v>
      </c>
      <c r="J3923" s="96" t="s">
        <v>1351</v>
      </c>
      <c r="L3923" s="96" t="s">
        <v>41</v>
      </c>
      <c r="M3923" s="96" t="s">
        <v>1351</v>
      </c>
      <c r="N3923" s="96" t="s">
        <v>1656</v>
      </c>
      <c r="O3923" s="96" t="s">
        <v>1614</v>
      </c>
      <c r="P3923" s="96" t="s">
        <v>1609</v>
      </c>
      <c r="Q3923" s="96" t="s">
        <v>1862</v>
      </c>
      <c r="R3923" s="96" t="s">
        <v>1656</v>
      </c>
    </row>
    <row r="3924" ht="14.25" customHeight="1">
      <c r="A3924" s="96" t="s">
        <v>10690</v>
      </c>
      <c r="B3924" s="96" t="s">
        <v>10691</v>
      </c>
      <c r="C3924" s="96" t="s">
        <v>10692</v>
      </c>
      <c r="D3924" s="96" t="s">
        <v>1350</v>
      </c>
      <c r="E3924" s="96" t="s">
        <v>1561</v>
      </c>
      <c r="F3924" s="96" t="s">
        <v>4013</v>
      </c>
      <c r="J3924" s="96" t="s">
        <v>1147</v>
      </c>
      <c r="L3924" s="96" t="s">
        <v>41</v>
      </c>
      <c r="M3924" s="96" t="s">
        <v>1147</v>
      </c>
      <c r="O3924" s="96" t="s">
        <v>1614</v>
      </c>
      <c r="P3924" s="96" t="s">
        <v>1609</v>
      </c>
      <c r="Q3924" s="96" t="s">
        <v>2015</v>
      </c>
      <c r="R3924" s="96" t="s">
        <v>1793</v>
      </c>
      <c r="S3924" s="96" t="s">
        <v>10693</v>
      </c>
      <c r="T3924" s="96" t="s">
        <v>1568</v>
      </c>
      <c r="U3924" s="96" t="s">
        <v>1701</v>
      </c>
    </row>
    <row r="3925" ht="14.25" customHeight="1">
      <c r="A3925" s="96" t="s">
        <v>10694</v>
      </c>
      <c r="D3925" s="96" t="s">
        <v>1350</v>
      </c>
      <c r="E3925" s="96" t="s">
        <v>1561</v>
      </c>
      <c r="F3925" s="96">
        <v>2030.0</v>
      </c>
      <c r="G3925" s="96" t="s">
        <v>1350</v>
      </c>
      <c r="H3925" s="96" t="s">
        <v>1561</v>
      </c>
      <c r="I3925" s="96">
        <v>2050.0</v>
      </c>
      <c r="J3925" s="96" t="s">
        <v>1351</v>
      </c>
      <c r="K3925" s="96">
        <v>2050.0</v>
      </c>
      <c r="L3925" s="96" t="s">
        <v>1562</v>
      </c>
      <c r="M3925" s="96" t="s">
        <v>1147</v>
      </c>
      <c r="O3925" s="96" t="s">
        <v>1857</v>
      </c>
      <c r="P3925" s="96" t="s">
        <v>1609</v>
      </c>
      <c r="Q3925" s="96" t="s">
        <v>1886</v>
      </c>
      <c r="R3925" s="96" t="s">
        <v>1793</v>
      </c>
      <c r="S3925" s="96" t="s">
        <v>10695</v>
      </c>
      <c r="T3925" s="96" t="s">
        <v>1568</v>
      </c>
    </row>
    <row r="3926" ht="14.25" customHeight="1">
      <c r="A3926" s="96" t="s">
        <v>10696</v>
      </c>
      <c r="B3926" s="96" t="s">
        <v>10697</v>
      </c>
      <c r="C3926" s="96" t="s">
        <v>10698</v>
      </c>
      <c r="D3926" s="96" t="s">
        <v>1350</v>
      </c>
      <c r="E3926" s="96" t="s">
        <v>1561</v>
      </c>
      <c r="F3926" s="96">
        <v>2030.0</v>
      </c>
      <c r="G3926" s="96" t="s">
        <v>1350</v>
      </c>
      <c r="H3926" s="96" t="s">
        <v>1561</v>
      </c>
      <c r="I3926" s="96">
        <v>2040.0</v>
      </c>
      <c r="J3926" s="96" t="s">
        <v>1351</v>
      </c>
      <c r="K3926" s="96">
        <v>2040.0</v>
      </c>
      <c r="L3926" s="96" t="s">
        <v>41</v>
      </c>
      <c r="M3926" s="96" t="s">
        <v>1351</v>
      </c>
      <c r="N3926" s="96" t="s">
        <v>1986</v>
      </c>
      <c r="O3926" s="96" t="s">
        <v>1578</v>
      </c>
      <c r="P3926" s="96" t="s">
        <v>1579</v>
      </c>
      <c r="Q3926" s="96" t="s">
        <v>1652</v>
      </c>
      <c r="R3926" s="96" t="s">
        <v>2098</v>
      </c>
      <c r="S3926" s="96" t="s">
        <v>10699</v>
      </c>
      <c r="T3926" s="96" t="s">
        <v>1568</v>
      </c>
    </row>
    <row r="3927" ht="14.25" customHeight="1">
      <c r="A3927" s="96" t="s">
        <v>10700</v>
      </c>
      <c r="B3927" s="96" t="s">
        <v>10701</v>
      </c>
      <c r="C3927" s="96" t="s">
        <v>10702</v>
      </c>
      <c r="D3927" s="96" t="s">
        <v>1350</v>
      </c>
      <c r="E3927" s="96" t="s">
        <v>1561</v>
      </c>
      <c r="F3927" s="96" t="s">
        <v>3065</v>
      </c>
      <c r="J3927" s="96" t="s">
        <v>1147</v>
      </c>
      <c r="L3927" s="96" t="s">
        <v>41</v>
      </c>
      <c r="M3927" s="96" t="s">
        <v>1147</v>
      </c>
      <c r="O3927" s="96" t="s">
        <v>1614</v>
      </c>
      <c r="P3927" s="96" t="s">
        <v>1609</v>
      </c>
      <c r="Q3927" s="96" t="s">
        <v>6506</v>
      </c>
      <c r="R3927" s="96" t="s">
        <v>1648</v>
      </c>
      <c r="S3927" s="96" t="s">
        <v>1413</v>
      </c>
      <c r="T3927" s="96" t="s">
        <v>1568</v>
      </c>
    </row>
    <row r="3928" ht="14.25" customHeight="1">
      <c r="A3928" s="96" t="s">
        <v>10703</v>
      </c>
      <c r="D3928" s="96" t="s">
        <v>1372</v>
      </c>
      <c r="J3928" s="96" t="s">
        <v>1147</v>
      </c>
      <c r="L3928" s="96" t="s">
        <v>41</v>
      </c>
      <c r="M3928" s="96" t="s">
        <v>1147</v>
      </c>
      <c r="O3928" s="96" t="s">
        <v>1651</v>
      </c>
      <c r="P3928" s="96" t="s">
        <v>1564</v>
      </c>
      <c r="Q3928" s="96" t="s">
        <v>2188</v>
      </c>
      <c r="R3928" s="96" t="s">
        <v>2030</v>
      </c>
      <c r="U3928" s="96" t="s">
        <v>1742</v>
      </c>
    </row>
    <row r="3929" ht="14.25" customHeight="1">
      <c r="A3929" s="96" t="s">
        <v>10704</v>
      </c>
      <c r="D3929" s="96" t="s">
        <v>1355</v>
      </c>
      <c r="J3929" s="96" t="s">
        <v>1147</v>
      </c>
      <c r="L3929" s="96" t="s">
        <v>41</v>
      </c>
      <c r="M3929" s="96" t="s">
        <v>1147</v>
      </c>
      <c r="O3929" s="96" t="s">
        <v>1845</v>
      </c>
      <c r="P3929" s="96" t="s">
        <v>1564</v>
      </c>
      <c r="Q3929" s="96" t="s">
        <v>2015</v>
      </c>
      <c r="R3929" s="96" t="s">
        <v>1637</v>
      </c>
    </row>
    <row r="3930" ht="14.25" customHeight="1">
      <c r="A3930" s="96" t="s">
        <v>10705</v>
      </c>
      <c r="D3930" s="96" t="s">
        <v>1350</v>
      </c>
      <c r="E3930" s="96" t="s">
        <v>1561</v>
      </c>
      <c r="F3930" s="96">
        <v>2030.0</v>
      </c>
      <c r="J3930" s="96" t="s">
        <v>1147</v>
      </c>
      <c r="L3930" s="96" t="s">
        <v>1562</v>
      </c>
      <c r="M3930" s="96" t="s">
        <v>1147</v>
      </c>
      <c r="O3930" s="96" t="s">
        <v>1563</v>
      </c>
      <c r="P3930" s="96" t="s">
        <v>1564</v>
      </c>
      <c r="Q3930" s="96" t="s">
        <v>2015</v>
      </c>
      <c r="R3930" s="96" t="s">
        <v>1707</v>
      </c>
      <c r="S3930" s="96" t="s">
        <v>10706</v>
      </c>
      <c r="T3930" s="96" t="s">
        <v>1568</v>
      </c>
    </row>
    <row r="3931" ht="14.25" customHeight="1">
      <c r="A3931" s="96" t="s">
        <v>10707</v>
      </c>
      <c r="D3931" s="96" t="s">
        <v>1355</v>
      </c>
      <c r="J3931" s="96" t="s">
        <v>1351</v>
      </c>
      <c r="L3931" s="96" t="s">
        <v>41</v>
      </c>
      <c r="M3931" s="96" t="s">
        <v>1351</v>
      </c>
      <c r="N3931" s="96" t="s">
        <v>1707</v>
      </c>
      <c r="O3931" s="96" t="s">
        <v>1584</v>
      </c>
      <c r="P3931" s="96" t="s">
        <v>1564</v>
      </c>
      <c r="Q3931" s="96" t="s">
        <v>1639</v>
      </c>
      <c r="R3931" s="96" t="s">
        <v>1707</v>
      </c>
    </row>
    <row r="3932" ht="14.25" customHeight="1">
      <c r="A3932" s="96" t="s">
        <v>10708</v>
      </c>
      <c r="D3932" s="96" t="s">
        <v>1350</v>
      </c>
      <c r="E3932" s="96" t="s">
        <v>1561</v>
      </c>
      <c r="F3932" s="96" t="s">
        <v>1628</v>
      </c>
      <c r="G3932" s="96" t="s">
        <v>1350</v>
      </c>
      <c r="H3932" s="96" t="s">
        <v>1561</v>
      </c>
      <c r="I3932" s="96" t="s">
        <v>1689</v>
      </c>
      <c r="J3932" s="96" t="s">
        <v>1351</v>
      </c>
      <c r="K3932" s="96" t="s">
        <v>1689</v>
      </c>
      <c r="L3932" s="96" t="s">
        <v>41</v>
      </c>
      <c r="M3932" s="96" t="s">
        <v>1351</v>
      </c>
      <c r="N3932" s="96" t="s">
        <v>1779</v>
      </c>
      <c r="O3932" s="96" t="s">
        <v>1584</v>
      </c>
      <c r="P3932" s="96" t="s">
        <v>1564</v>
      </c>
      <c r="Q3932" s="96" t="s">
        <v>1820</v>
      </c>
      <c r="R3932" s="96" t="s">
        <v>1644</v>
      </c>
      <c r="S3932" s="96" t="s">
        <v>10709</v>
      </c>
      <c r="T3932" s="96" t="s">
        <v>1568</v>
      </c>
    </row>
    <row r="3933" ht="14.25" customHeight="1">
      <c r="A3933" s="96" t="s">
        <v>10710</v>
      </c>
      <c r="D3933" s="96" t="s">
        <v>1350</v>
      </c>
      <c r="E3933" s="96" t="s">
        <v>1561</v>
      </c>
      <c r="F3933" s="96">
        <v>2030.0</v>
      </c>
      <c r="J3933" s="96" t="s">
        <v>1147</v>
      </c>
      <c r="L3933" s="96" t="s">
        <v>1562</v>
      </c>
      <c r="M3933" s="96" t="s">
        <v>1147</v>
      </c>
      <c r="O3933" s="96" t="s">
        <v>1741</v>
      </c>
      <c r="P3933" s="96" t="s">
        <v>1564</v>
      </c>
      <c r="Q3933" s="96" t="s">
        <v>1652</v>
      </c>
      <c r="R3933" s="96" t="s">
        <v>1805</v>
      </c>
      <c r="S3933" s="96" t="s">
        <v>10711</v>
      </c>
      <c r="T3933" s="96" t="s">
        <v>1568</v>
      </c>
    </row>
    <row r="3934" ht="14.25" customHeight="1">
      <c r="A3934" s="96" t="s">
        <v>10712</v>
      </c>
      <c r="B3934" s="96" t="s">
        <v>10713</v>
      </c>
      <c r="C3934" s="96" t="s">
        <v>10714</v>
      </c>
      <c r="D3934" s="96" t="s">
        <v>1355</v>
      </c>
      <c r="J3934" s="96" t="s">
        <v>1351</v>
      </c>
      <c r="L3934" s="96" t="s">
        <v>41</v>
      </c>
      <c r="M3934" s="96" t="s">
        <v>1351</v>
      </c>
      <c r="N3934" s="96" t="s">
        <v>1779</v>
      </c>
      <c r="O3934" s="96" t="s">
        <v>1584</v>
      </c>
      <c r="P3934" s="96" t="s">
        <v>1564</v>
      </c>
      <c r="Q3934" s="96" t="s">
        <v>2158</v>
      </c>
      <c r="R3934" s="96" t="s">
        <v>1787</v>
      </c>
    </row>
    <row r="3935" ht="14.25" customHeight="1">
      <c r="A3935" s="96" t="s">
        <v>10715</v>
      </c>
      <c r="D3935" s="96" t="s">
        <v>1355</v>
      </c>
      <c r="J3935" s="96" t="s">
        <v>1351</v>
      </c>
      <c r="L3935" s="96" t="s">
        <v>41</v>
      </c>
      <c r="M3935" s="96" t="s">
        <v>1147</v>
      </c>
      <c r="O3935" s="96" t="s">
        <v>1669</v>
      </c>
      <c r="P3935" s="96" t="s">
        <v>1564</v>
      </c>
      <c r="Q3935" s="96" t="s">
        <v>1639</v>
      </c>
      <c r="R3935" s="96" t="s">
        <v>1699</v>
      </c>
    </row>
    <row r="3936" ht="14.25" customHeight="1">
      <c r="A3936" s="96" t="s">
        <v>10716</v>
      </c>
      <c r="C3936" s="96" t="s">
        <v>10717</v>
      </c>
      <c r="D3936" s="96" t="s">
        <v>1350</v>
      </c>
      <c r="E3936" s="96" t="s">
        <v>1561</v>
      </c>
      <c r="F3936" s="96">
        <v>2030.0</v>
      </c>
      <c r="J3936" s="96" t="s">
        <v>1351</v>
      </c>
      <c r="L3936" s="96" t="s">
        <v>41</v>
      </c>
      <c r="M3936" s="96" t="s">
        <v>1351</v>
      </c>
      <c r="N3936" s="96" t="s">
        <v>1882</v>
      </c>
      <c r="O3936" s="96" t="s">
        <v>1669</v>
      </c>
      <c r="P3936" s="96" t="s">
        <v>1564</v>
      </c>
      <c r="Q3936" s="96" t="s">
        <v>1639</v>
      </c>
      <c r="R3936" s="96" t="s">
        <v>1605</v>
      </c>
      <c r="S3936" s="96" t="s">
        <v>10718</v>
      </c>
      <c r="T3936" s="96" t="s">
        <v>1568</v>
      </c>
    </row>
    <row r="3937" ht="14.25" customHeight="1">
      <c r="A3937" s="96" t="s">
        <v>10719</v>
      </c>
      <c r="B3937" s="96" t="s">
        <v>10720</v>
      </c>
      <c r="C3937" s="96" t="s">
        <v>10721</v>
      </c>
      <c r="D3937" s="96" t="s">
        <v>1350</v>
      </c>
      <c r="E3937" s="96" t="s">
        <v>1561</v>
      </c>
      <c r="F3937" s="96" t="s">
        <v>1628</v>
      </c>
      <c r="G3937" s="96" t="s">
        <v>1350</v>
      </c>
      <c r="H3937" s="96" t="s">
        <v>1561</v>
      </c>
      <c r="I3937" s="96" t="s">
        <v>1403</v>
      </c>
      <c r="J3937" s="96" t="s">
        <v>1351</v>
      </c>
      <c r="K3937" s="96" t="s">
        <v>1403</v>
      </c>
      <c r="L3937" s="96" t="s">
        <v>41</v>
      </c>
      <c r="M3937" s="96" t="s">
        <v>1351</v>
      </c>
      <c r="N3937" s="96" t="s">
        <v>1926</v>
      </c>
      <c r="O3937" s="96" t="s">
        <v>1578</v>
      </c>
      <c r="P3937" s="96" t="s">
        <v>1579</v>
      </c>
      <c r="Q3937" s="96" t="s">
        <v>1565</v>
      </c>
      <c r="R3937" s="96" t="s">
        <v>1586</v>
      </c>
      <c r="S3937" s="96" t="s">
        <v>10722</v>
      </c>
      <c r="T3937" s="96" t="s">
        <v>1568</v>
      </c>
    </row>
    <row r="3938" ht="14.25" customHeight="1">
      <c r="A3938" s="96" t="s">
        <v>10723</v>
      </c>
      <c r="B3938" s="96" t="s">
        <v>10724</v>
      </c>
      <c r="C3938" s="96" t="s">
        <v>10725</v>
      </c>
      <c r="D3938" s="96" t="s">
        <v>1350</v>
      </c>
      <c r="E3938" s="96" t="s">
        <v>1561</v>
      </c>
      <c r="F3938" s="96">
        <v>2030.0</v>
      </c>
      <c r="J3938" s="96" t="s">
        <v>1351</v>
      </c>
      <c r="L3938" s="96" t="s">
        <v>41</v>
      </c>
      <c r="M3938" s="96" t="s">
        <v>1351</v>
      </c>
      <c r="N3938" s="96" t="s">
        <v>1697</v>
      </c>
      <c r="O3938" s="96" t="s">
        <v>1578</v>
      </c>
      <c r="P3938" s="96" t="s">
        <v>1579</v>
      </c>
      <c r="Q3938" s="96" t="s">
        <v>1754</v>
      </c>
      <c r="R3938" s="96" t="s">
        <v>1594</v>
      </c>
      <c r="S3938" s="96" t="s">
        <v>10726</v>
      </c>
      <c r="T3938" s="96" t="s">
        <v>1568</v>
      </c>
    </row>
    <row r="3939" ht="14.25" customHeight="1">
      <c r="A3939" s="96" t="s">
        <v>10727</v>
      </c>
      <c r="B3939" s="96" t="s">
        <v>10728</v>
      </c>
      <c r="C3939" s="96" t="s">
        <v>10729</v>
      </c>
      <c r="D3939" s="96" t="s">
        <v>1350</v>
      </c>
      <c r="E3939" s="96" t="s">
        <v>1561</v>
      </c>
      <c r="F3939" s="96">
        <v>2030.0</v>
      </c>
      <c r="J3939" s="96" t="s">
        <v>1147</v>
      </c>
      <c r="L3939" s="96" t="s">
        <v>41</v>
      </c>
      <c r="M3939" s="96" t="s">
        <v>1351</v>
      </c>
      <c r="N3939" s="96" t="s">
        <v>1666</v>
      </c>
      <c r="O3939" s="96" t="s">
        <v>1669</v>
      </c>
      <c r="P3939" s="96" t="s">
        <v>1564</v>
      </c>
      <c r="Q3939" s="96" t="s">
        <v>1800</v>
      </c>
      <c r="R3939" s="96" t="s">
        <v>1666</v>
      </c>
      <c r="S3939" s="96" t="s">
        <v>10730</v>
      </c>
      <c r="T3939" s="96" t="s">
        <v>1568</v>
      </c>
    </row>
    <row r="3940" ht="14.25" customHeight="1">
      <c r="A3940" s="96" t="s">
        <v>10731</v>
      </c>
      <c r="B3940" s="96" t="s">
        <v>10732</v>
      </c>
      <c r="D3940" s="96" t="s">
        <v>1355</v>
      </c>
      <c r="J3940" s="96" t="s">
        <v>1351</v>
      </c>
      <c r="L3940" s="96" t="s">
        <v>41</v>
      </c>
      <c r="M3940" s="96" t="s">
        <v>1351</v>
      </c>
      <c r="N3940" s="96" t="s">
        <v>1623</v>
      </c>
      <c r="O3940" s="96" t="s">
        <v>2194</v>
      </c>
      <c r="P3940" s="96" t="s">
        <v>1609</v>
      </c>
      <c r="Q3940" s="96" t="s">
        <v>2015</v>
      </c>
      <c r="R3940" s="96" t="s">
        <v>1623</v>
      </c>
    </row>
    <row r="3941" ht="14.25" customHeight="1">
      <c r="A3941" s="96" t="s">
        <v>10733</v>
      </c>
      <c r="B3941" s="96" t="s">
        <v>10734</v>
      </c>
      <c r="C3941" s="96" t="s">
        <v>10735</v>
      </c>
      <c r="D3941" s="96" t="s">
        <v>1350</v>
      </c>
      <c r="E3941" s="96" t="s">
        <v>1561</v>
      </c>
      <c r="F3941" s="96" t="s">
        <v>1628</v>
      </c>
      <c r="G3941" s="96" t="s">
        <v>1350</v>
      </c>
      <c r="H3941" s="96" t="s">
        <v>1561</v>
      </c>
      <c r="I3941" s="96" t="s">
        <v>1403</v>
      </c>
      <c r="J3941" s="96" t="s">
        <v>1351</v>
      </c>
      <c r="K3941" s="96" t="s">
        <v>1403</v>
      </c>
      <c r="L3941" s="96" t="s">
        <v>41</v>
      </c>
      <c r="M3941" s="96" t="s">
        <v>1351</v>
      </c>
      <c r="N3941" s="96" t="s">
        <v>1846</v>
      </c>
      <c r="O3941" s="96" t="s">
        <v>1584</v>
      </c>
      <c r="P3941" s="96" t="s">
        <v>1564</v>
      </c>
      <c r="Q3941" s="96" t="s">
        <v>1636</v>
      </c>
      <c r="R3941" s="96" t="s">
        <v>1631</v>
      </c>
      <c r="S3941" s="96" t="s">
        <v>10736</v>
      </c>
      <c r="T3941" s="96" t="s">
        <v>1568</v>
      </c>
    </row>
    <row r="3942" ht="14.25" customHeight="1">
      <c r="A3942" s="96" t="s">
        <v>10737</v>
      </c>
      <c r="D3942" s="96" t="s">
        <v>1355</v>
      </c>
      <c r="J3942" s="96" t="s">
        <v>1147</v>
      </c>
      <c r="L3942" s="96" t="s">
        <v>41</v>
      </c>
      <c r="M3942" s="96" t="s">
        <v>1147</v>
      </c>
      <c r="O3942" s="96" t="s">
        <v>1578</v>
      </c>
      <c r="P3942" s="96" t="s">
        <v>1579</v>
      </c>
      <c r="Q3942" s="96" t="s">
        <v>1590</v>
      </c>
      <c r="R3942" s="96" t="s">
        <v>1707</v>
      </c>
    </row>
    <row r="3943" ht="14.25" customHeight="1">
      <c r="A3943" s="96" t="s">
        <v>10738</v>
      </c>
      <c r="D3943" s="96" t="s">
        <v>1355</v>
      </c>
      <c r="J3943" s="96" t="s">
        <v>1147</v>
      </c>
      <c r="L3943" s="96" t="s">
        <v>41</v>
      </c>
      <c r="M3943" s="96" t="s">
        <v>1147</v>
      </c>
      <c r="N3943" s="96" t="s">
        <v>1589</v>
      </c>
      <c r="O3943" s="96" t="s">
        <v>1845</v>
      </c>
      <c r="P3943" s="96" t="s">
        <v>1564</v>
      </c>
      <c r="Q3943" s="96" t="s">
        <v>1573</v>
      </c>
      <c r="R3943" s="96" t="s">
        <v>1591</v>
      </c>
    </row>
    <row r="3944" ht="14.25" customHeight="1">
      <c r="A3944" s="96" t="s">
        <v>10739</v>
      </c>
      <c r="D3944" s="96" t="s">
        <v>1355</v>
      </c>
      <c r="J3944" s="96" t="s">
        <v>1147</v>
      </c>
      <c r="L3944" s="96" t="s">
        <v>41</v>
      </c>
      <c r="M3944" s="96" t="s">
        <v>1147</v>
      </c>
      <c r="O3944" s="96" t="s">
        <v>1669</v>
      </c>
      <c r="P3944" s="96" t="s">
        <v>1564</v>
      </c>
      <c r="Q3944" s="96" t="s">
        <v>1639</v>
      </c>
      <c r="R3944" s="96" t="s">
        <v>1615</v>
      </c>
      <c r="T3944" s="96" t="s">
        <v>1616</v>
      </c>
    </row>
    <row r="3945" ht="14.25" customHeight="1">
      <c r="A3945" s="96" t="s">
        <v>10740</v>
      </c>
      <c r="D3945" s="96" t="s">
        <v>1350</v>
      </c>
      <c r="E3945" s="96" t="s">
        <v>1561</v>
      </c>
      <c r="F3945" s="96">
        <v>2030.0</v>
      </c>
      <c r="J3945" s="96" t="s">
        <v>1147</v>
      </c>
      <c r="L3945" s="96" t="s">
        <v>1562</v>
      </c>
      <c r="M3945" s="96" t="s">
        <v>1147</v>
      </c>
      <c r="O3945" s="96" t="s">
        <v>1741</v>
      </c>
      <c r="P3945" s="96" t="s">
        <v>1564</v>
      </c>
      <c r="Q3945" s="96" t="s">
        <v>1573</v>
      </c>
      <c r="R3945" s="96" t="s">
        <v>1793</v>
      </c>
      <c r="S3945" s="96" t="s">
        <v>10741</v>
      </c>
      <c r="T3945" s="96" t="s">
        <v>1568</v>
      </c>
    </row>
    <row r="3946" ht="14.25" customHeight="1">
      <c r="A3946" s="96" t="s">
        <v>10742</v>
      </c>
      <c r="D3946" s="96" t="s">
        <v>1350</v>
      </c>
      <c r="E3946" s="96" t="s">
        <v>1561</v>
      </c>
      <c r="F3946" s="96">
        <v>2030.0</v>
      </c>
      <c r="J3946" s="96" t="s">
        <v>1147</v>
      </c>
      <c r="L3946" s="96" t="s">
        <v>1562</v>
      </c>
      <c r="M3946" s="96" t="s">
        <v>1147</v>
      </c>
      <c r="O3946" s="96" t="s">
        <v>1608</v>
      </c>
      <c r="P3946" s="96" t="s">
        <v>1609</v>
      </c>
      <c r="Q3946" s="96" t="s">
        <v>1800</v>
      </c>
      <c r="R3946" s="96" t="s">
        <v>1615</v>
      </c>
      <c r="S3946" s="96" t="s">
        <v>10743</v>
      </c>
      <c r="T3946" s="96" t="s">
        <v>1568</v>
      </c>
    </row>
    <row r="3947" ht="14.25" customHeight="1">
      <c r="A3947" s="96" t="s">
        <v>10744</v>
      </c>
      <c r="D3947" s="96" t="s">
        <v>1355</v>
      </c>
      <c r="J3947" s="96" t="s">
        <v>1351</v>
      </c>
      <c r="L3947" s="96" t="s">
        <v>41</v>
      </c>
      <c r="M3947" s="96" t="s">
        <v>1147</v>
      </c>
      <c r="O3947" s="96" t="s">
        <v>1664</v>
      </c>
      <c r="P3947" s="96" t="s">
        <v>1564</v>
      </c>
      <c r="Q3947" s="96" t="s">
        <v>1590</v>
      </c>
      <c r="R3947" s="96" t="s">
        <v>1644</v>
      </c>
    </row>
    <row r="3948" ht="14.25" customHeight="1">
      <c r="A3948" s="96" t="s">
        <v>10745</v>
      </c>
      <c r="D3948" s="96" t="s">
        <v>1350</v>
      </c>
      <c r="E3948" s="96" t="s">
        <v>1561</v>
      </c>
      <c r="F3948" s="96">
        <v>2030.0</v>
      </c>
      <c r="J3948" s="96" t="s">
        <v>1147</v>
      </c>
      <c r="L3948" s="96" t="s">
        <v>1562</v>
      </c>
      <c r="M3948" s="96" t="s">
        <v>1147</v>
      </c>
      <c r="O3948" s="96" t="s">
        <v>1703</v>
      </c>
      <c r="P3948" s="96" t="s">
        <v>1564</v>
      </c>
      <c r="Q3948" s="96" t="s">
        <v>1820</v>
      </c>
      <c r="R3948" s="96" t="s">
        <v>1586</v>
      </c>
      <c r="S3948" s="96" t="s">
        <v>10746</v>
      </c>
      <c r="T3948" s="96" t="s">
        <v>1568</v>
      </c>
    </row>
    <row r="3949" ht="14.25" customHeight="1">
      <c r="A3949" s="96" t="s">
        <v>10747</v>
      </c>
      <c r="D3949" s="96" t="s">
        <v>1350</v>
      </c>
      <c r="E3949" s="96" t="s">
        <v>1561</v>
      </c>
      <c r="F3949" s="96">
        <v>2030.0</v>
      </c>
      <c r="J3949" s="96" t="s">
        <v>1147</v>
      </c>
      <c r="L3949" s="96" t="s">
        <v>41</v>
      </c>
      <c r="M3949" s="96" t="s">
        <v>1147</v>
      </c>
      <c r="O3949" s="96" t="s">
        <v>1563</v>
      </c>
      <c r="P3949" s="96" t="s">
        <v>1564</v>
      </c>
      <c r="Q3949" s="96" t="s">
        <v>1639</v>
      </c>
      <c r="R3949" s="96" t="s">
        <v>1648</v>
      </c>
      <c r="S3949" s="96" t="s">
        <v>10748</v>
      </c>
      <c r="T3949" s="96" t="s">
        <v>1568</v>
      </c>
    </row>
    <row r="3950" ht="14.25" customHeight="1">
      <c r="A3950" s="96" t="s">
        <v>10749</v>
      </c>
      <c r="C3950" s="96" t="s">
        <v>10750</v>
      </c>
      <c r="D3950" s="96" t="s">
        <v>1350</v>
      </c>
      <c r="E3950" s="96" t="s">
        <v>1570</v>
      </c>
      <c r="F3950" s="96">
        <v>2030.0</v>
      </c>
      <c r="J3950" s="96" t="s">
        <v>1147</v>
      </c>
      <c r="L3950" s="96" t="s">
        <v>1562</v>
      </c>
      <c r="M3950" s="96" t="s">
        <v>1147</v>
      </c>
      <c r="N3950" s="96" t="s">
        <v>2023</v>
      </c>
      <c r="O3950" s="96" t="s">
        <v>1829</v>
      </c>
      <c r="P3950" s="96" t="s">
        <v>1564</v>
      </c>
      <c r="Q3950" s="96" t="s">
        <v>1593</v>
      </c>
      <c r="R3950" s="96" t="s">
        <v>2023</v>
      </c>
      <c r="S3950" s="96" t="s">
        <v>10751</v>
      </c>
      <c r="T3950" s="96" t="s">
        <v>1576</v>
      </c>
    </row>
    <row r="3951" ht="14.25" customHeight="1">
      <c r="A3951" s="96" t="s">
        <v>10752</v>
      </c>
      <c r="B3951" s="96" t="s">
        <v>10753</v>
      </c>
      <c r="D3951" s="96" t="s">
        <v>1350</v>
      </c>
      <c r="E3951" s="96" t="s">
        <v>1561</v>
      </c>
      <c r="F3951" s="96" t="s">
        <v>1628</v>
      </c>
      <c r="J3951" s="96" t="s">
        <v>1147</v>
      </c>
      <c r="L3951" s="96" t="s">
        <v>41</v>
      </c>
      <c r="M3951" s="96" t="s">
        <v>1147</v>
      </c>
      <c r="O3951" s="96" t="s">
        <v>1717</v>
      </c>
      <c r="P3951" s="96" t="s">
        <v>1609</v>
      </c>
      <c r="Q3951" s="96" t="s">
        <v>1820</v>
      </c>
      <c r="R3951" s="96" t="s">
        <v>1605</v>
      </c>
      <c r="S3951" s="96" t="s">
        <v>10754</v>
      </c>
      <c r="T3951" s="96" t="s">
        <v>1568</v>
      </c>
    </row>
    <row r="3952" ht="14.25" customHeight="1">
      <c r="A3952" s="96" t="s">
        <v>10755</v>
      </c>
      <c r="D3952" s="96" t="s">
        <v>1350</v>
      </c>
      <c r="E3952" s="96" t="s">
        <v>1561</v>
      </c>
      <c r="F3952" s="96">
        <v>2030.0</v>
      </c>
      <c r="J3952" s="96" t="s">
        <v>1147</v>
      </c>
      <c r="L3952" s="96" t="s">
        <v>1562</v>
      </c>
      <c r="M3952" s="96" t="s">
        <v>1147</v>
      </c>
      <c r="O3952" s="96" t="s">
        <v>1664</v>
      </c>
      <c r="P3952" s="96" t="s">
        <v>1564</v>
      </c>
      <c r="Q3952" s="96" t="s">
        <v>1800</v>
      </c>
      <c r="R3952" s="96" t="s">
        <v>1637</v>
      </c>
      <c r="S3952" s="96" t="s">
        <v>10756</v>
      </c>
      <c r="T3952" s="96" t="s">
        <v>1568</v>
      </c>
    </row>
    <row r="3953" ht="14.25" customHeight="1">
      <c r="A3953" s="96" t="s">
        <v>10757</v>
      </c>
      <c r="D3953" s="96" t="s">
        <v>1350</v>
      </c>
      <c r="E3953" s="96" t="s">
        <v>1561</v>
      </c>
      <c r="F3953" s="96">
        <v>2030.0</v>
      </c>
      <c r="J3953" s="96" t="s">
        <v>1147</v>
      </c>
      <c r="L3953" s="96" t="s">
        <v>1562</v>
      </c>
      <c r="M3953" s="96" t="s">
        <v>1147</v>
      </c>
      <c r="O3953" s="96" t="s">
        <v>1647</v>
      </c>
      <c r="P3953" s="96" t="s">
        <v>1564</v>
      </c>
      <c r="Q3953" s="96" t="s">
        <v>1665</v>
      </c>
      <c r="R3953" s="96" t="s">
        <v>1623</v>
      </c>
      <c r="S3953" s="96" t="s">
        <v>10758</v>
      </c>
      <c r="T3953" s="96" t="s">
        <v>1568</v>
      </c>
    </row>
    <row r="3954" ht="14.25" customHeight="1">
      <c r="A3954" s="96" t="s">
        <v>10759</v>
      </c>
      <c r="D3954" s="96" t="s">
        <v>1355</v>
      </c>
      <c r="J3954" s="96" t="s">
        <v>1147</v>
      </c>
      <c r="L3954" s="96" t="s">
        <v>41</v>
      </c>
      <c r="M3954" s="96" t="s">
        <v>1147</v>
      </c>
      <c r="O3954" s="96" t="s">
        <v>1563</v>
      </c>
      <c r="P3954" s="96" t="s">
        <v>1564</v>
      </c>
      <c r="Q3954" s="96" t="s">
        <v>1565</v>
      </c>
      <c r="R3954" s="96" t="s">
        <v>1656</v>
      </c>
    </row>
    <row r="3955" ht="14.25" customHeight="1">
      <c r="A3955" s="96" t="s">
        <v>10760</v>
      </c>
      <c r="B3955" s="96" t="s">
        <v>10761</v>
      </c>
      <c r="C3955" s="96" t="s">
        <v>10762</v>
      </c>
      <c r="D3955" s="96" t="s">
        <v>1355</v>
      </c>
      <c r="J3955" s="96" t="s">
        <v>1351</v>
      </c>
      <c r="L3955" s="96" t="s">
        <v>41</v>
      </c>
      <c r="M3955" s="96" t="s">
        <v>1147</v>
      </c>
      <c r="O3955" s="96" t="s">
        <v>3017</v>
      </c>
      <c r="P3955" s="96" t="s">
        <v>1564</v>
      </c>
      <c r="Q3955" s="96" t="s">
        <v>1735</v>
      </c>
      <c r="R3955" s="96" t="s">
        <v>1594</v>
      </c>
    </row>
    <row r="3956" ht="14.25" customHeight="1">
      <c r="A3956" s="96" t="s">
        <v>10763</v>
      </c>
      <c r="B3956" s="96" t="s">
        <v>10764</v>
      </c>
      <c r="D3956" s="96" t="s">
        <v>1355</v>
      </c>
      <c r="J3956" s="96" t="s">
        <v>1147</v>
      </c>
      <c r="L3956" s="96" t="s">
        <v>41</v>
      </c>
      <c r="M3956" s="96" t="s">
        <v>1147</v>
      </c>
      <c r="O3956" s="96" t="s">
        <v>1717</v>
      </c>
      <c r="P3956" s="96" t="s">
        <v>1609</v>
      </c>
      <c r="Q3956" s="96" t="s">
        <v>1636</v>
      </c>
      <c r="R3956" s="96" t="s">
        <v>1581</v>
      </c>
    </row>
    <row r="3957" ht="14.25" customHeight="1">
      <c r="A3957" s="96" t="s">
        <v>10765</v>
      </c>
      <c r="B3957" s="96" t="s">
        <v>10766</v>
      </c>
      <c r="C3957" s="96" t="s">
        <v>10767</v>
      </c>
      <c r="D3957" s="96" t="s">
        <v>1355</v>
      </c>
      <c r="J3957" s="96" t="s">
        <v>1351</v>
      </c>
      <c r="L3957" s="96" t="s">
        <v>41</v>
      </c>
      <c r="M3957" s="96" t="s">
        <v>1351</v>
      </c>
      <c r="N3957" s="96" t="s">
        <v>1673</v>
      </c>
      <c r="O3957" s="96" t="s">
        <v>1614</v>
      </c>
      <c r="P3957" s="96" t="s">
        <v>1609</v>
      </c>
      <c r="Q3957" s="96" t="s">
        <v>1862</v>
      </c>
      <c r="R3957" s="96" t="s">
        <v>1673</v>
      </c>
    </row>
    <row r="3958" ht="14.25" customHeight="1">
      <c r="A3958" s="96" t="s">
        <v>10768</v>
      </c>
      <c r="B3958" s="96" t="s">
        <v>10769</v>
      </c>
      <c r="C3958" s="96" t="s">
        <v>10770</v>
      </c>
      <c r="D3958" s="96" t="s">
        <v>1372</v>
      </c>
      <c r="J3958" s="96" t="s">
        <v>1351</v>
      </c>
      <c r="L3958" s="96" t="s">
        <v>41</v>
      </c>
      <c r="M3958" s="96" t="s">
        <v>1351</v>
      </c>
      <c r="N3958" s="96" t="s">
        <v>1882</v>
      </c>
      <c r="O3958" s="96" t="s">
        <v>1614</v>
      </c>
      <c r="P3958" s="96" t="s">
        <v>1609</v>
      </c>
      <c r="Q3958" s="96" t="s">
        <v>1665</v>
      </c>
      <c r="R3958" s="96" t="s">
        <v>1882</v>
      </c>
    </row>
    <row r="3959" ht="14.25" customHeight="1">
      <c r="A3959" s="96" t="s">
        <v>10771</v>
      </c>
      <c r="D3959" s="96" t="s">
        <v>1350</v>
      </c>
      <c r="E3959" s="96" t="s">
        <v>1570</v>
      </c>
      <c r="F3959" s="96">
        <v>2030.0</v>
      </c>
      <c r="J3959" s="96" t="s">
        <v>1147</v>
      </c>
      <c r="L3959" s="96" t="s">
        <v>1562</v>
      </c>
      <c r="M3959" s="96" t="s">
        <v>1147</v>
      </c>
      <c r="O3959" s="96" t="s">
        <v>10772</v>
      </c>
      <c r="P3959" s="96" t="s">
        <v>1564</v>
      </c>
      <c r="Q3959" s="96" t="s">
        <v>1604</v>
      </c>
      <c r="R3959" s="96" t="s">
        <v>1805</v>
      </c>
      <c r="S3959" s="96" t="s">
        <v>10773</v>
      </c>
      <c r="T3959" s="96" t="s">
        <v>1576</v>
      </c>
    </row>
    <row r="3960" ht="14.25" customHeight="1">
      <c r="A3960" s="96" t="s">
        <v>10774</v>
      </c>
      <c r="D3960" s="96" t="s">
        <v>1355</v>
      </c>
      <c r="J3960" s="96" t="s">
        <v>1147</v>
      </c>
      <c r="L3960" s="96" t="s">
        <v>41</v>
      </c>
      <c r="M3960" s="96" t="s">
        <v>1147</v>
      </c>
      <c r="O3960" s="96" t="s">
        <v>1717</v>
      </c>
      <c r="P3960" s="96" t="s">
        <v>1609</v>
      </c>
      <c r="Q3960" s="96" t="s">
        <v>1897</v>
      </c>
      <c r="R3960" s="96" t="s">
        <v>1566</v>
      </c>
    </row>
    <row r="3961" ht="14.25" customHeight="1">
      <c r="A3961" s="96" t="s">
        <v>10775</v>
      </c>
      <c r="D3961" s="96" t="s">
        <v>1355</v>
      </c>
      <c r="J3961" s="96" t="s">
        <v>1147</v>
      </c>
      <c r="L3961" s="96" t="s">
        <v>41</v>
      </c>
      <c r="M3961" s="96" t="s">
        <v>1147</v>
      </c>
      <c r="O3961" s="96" t="s">
        <v>1717</v>
      </c>
      <c r="P3961" s="96" t="s">
        <v>1609</v>
      </c>
      <c r="Q3961" s="96" t="s">
        <v>2015</v>
      </c>
      <c r="R3961" s="96" t="s">
        <v>1644</v>
      </c>
    </row>
    <row r="3962" ht="14.25" customHeight="1">
      <c r="A3962" s="96" t="s">
        <v>10776</v>
      </c>
      <c r="D3962" s="96" t="s">
        <v>1350</v>
      </c>
      <c r="E3962" s="96" t="s">
        <v>1561</v>
      </c>
      <c r="F3962" s="96">
        <v>2030.0</v>
      </c>
      <c r="J3962" s="96" t="s">
        <v>1147</v>
      </c>
      <c r="L3962" s="96" t="s">
        <v>1562</v>
      </c>
      <c r="M3962" s="96" t="s">
        <v>1147</v>
      </c>
      <c r="O3962" s="96" t="s">
        <v>1829</v>
      </c>
      <c r="P3962" s="96" t="s">
        <v>1564</v>
      </c>
      <c r="Q3962" s="96" t="s">
        <v>1590</v>
      </c>
      <c r="R3962" s="96" t="s">
        <v>1656</v>
      </c>
      <c r="S3962" s="96" t="s">
        <v>10777</v>
      </c>
      <c r="T3962" s="96" t="s">
        <v>1568</v>
      </c>
    </row>
    <row r="3963" ht="14.25" customHeight="1">
      <c r="A3963" s="96" t="s">
        <v>10778</v>
      </c>
      <c r="D3963" s="96" t="s">
        <v>1355</v>
      </c>
      <c r="J3963" s="96" t="s">
        <v>1147</v>
      </c>
      <c r="L3963" s="96" t="s">
        <v>41</v>
      </c>
      <c r="M3963" s="96" t="s">
        <v>1147</v>
      </c>
      <c r="O3963" s="96" t="s">
        <v>1703</v>
      </c>
      <c r="P3963" s="96" t="s">
        <v>1564</v>
      </c>
      <c r="Q3963" s="96" t="s">
        <v>1675</v>
      </c>
      <c r="R3963" s="96" t="s">
        <v>1805</v>
      </c>
    </row>
    <row r="3964" ht="14.25" customHeight="1">
      <c r="A3964" s="96" t="s">
        <v>10779</v>
      </c>
      <c r="D3964" s="96" t="s">
        <v>1350</v>
      </c>
      <c r="E3964" s="96" t="s">
        <v>1561</v>
      </c>
      <c r="F3964" s="96">
        <v>2030.0</v>
      </c>
      <c r="J3964" s="96" t="s">
        <v>1147</v>
      </c>
      <c r="L3964" s="96" t="s">
        <v>1562</v>
      </c>
      <c r="M3964" s="96" t="s">
        <v>1147</v>
      </c>
      <c r="O3964" s="96" t="s">
        <v>2423</v>
      </c>
      <c r="P3964" s="96" t="s">
        <v>1609</v>
      </c>
      <c r="Q3964" s="96" t="s">
        <v>1675</v>
      </c>
      <c r="R3964" s="96" t="s">
        <v>1574</v>
      </c>
      <c r="S3964" s="96" t="s">
        <v>10780</v>
      </c>
      <c r="T3964" s="96" t="s">
        <v>1568</v>
      </c>
    </row>
    <row r="3965" ht="14.25" customHeight="1">
      <c r="A3965" s="96" t="s">
        <v>10781</v>
      </c>
      <c r="B3965" s="96" t="s">
        <v>10782</v>
      </c>
      <c r="C3965" s="96" t="s">
        <v>10783</v>
      </c>
      <c r="D3965" s="96" t="s">
        <v>1350</v>
      </c>
      <c r="E3965" s="96" t="s">
        <v>1561</v>
      </c>
      <c r="F3965" s="96">
        <v>2030.0</v>
      </c>
      <c r="J3965" s="96" t="s">
        <v>1351</v>
      </c>
      <c r="L3965" s="96" t="s">
        <v>1629</v>
      </c>
      <c r="M3965" s="96" t="s">
        <v>1351</v>
      </c>
      <c r="N3965" s="96" t="s">
        <v>1926</v>
      </c>
      <c r="O3965" s="96" t="s">
        <v>1797</v>
      </c>
      <c r="P3965" s="96" t="s">
        <v>1564</v>
      </c>
      <c r="Q3965" s="96" t="s">
        <v>1630</v>
      </c>
      <c r="R3965" s="96" t="s">
        <v>1581</v>
      </c>
      <c r="S3965" s="96" t="s">
        <v>10784</v>
      </c>
      <c r="T3965" s="96" t="s">
        <v>1568</v>
      </c>
      <c r="U3965" s="96" t="s">
        <v>10785</v>
      </c>
    </row>
    <row r="3966" ht="14.25" customHeight="1">
      <c r="A3966" s="96" t="s">
        <v>10786</v>
      </c>
      <c r="D3966" s="96" t="s">
        <v>1355</v>
      </c>
      <c r="J3966" s="96" t="s">
        <v>1351</v>
      </c>
      <c r="L3966" s="96" t="s">
        <v>41</v>
      </c>
      <c r="M3966" s="96" t="s">
        <v>1351</v>
      </c>
      <c r="N3966" s="96" t="s">
        <v>1589</v>
      </c>
      <c r="O3966" s="96" t="s">
        <v>1584</v>
      </c>
      <c r="P3966" s="96" t="s">
        <v>1564</v>
      </c>
      <c r="Q3966" s="96" t="s">
        <v>1580</v>
      </c>
      <c r="R3966" s="96" t="s">
        <v>1589</v>
      </c>
    </row>
    <row r="3967" ht="14.25" customHeight="1">
      <c r="A3967" s="96" t="s">
        <v>10787</v>
      </c>
      <c r="B3967" s="96">
        <v>8.09883351E8</v>
      </c>
      <c r="C3967" s="96" t="s">
        <v>10788</v>
      </c>
      <c r="D3967" s="96" t="s">
        <v>1355</v>
      </c>
      <c r="J3967" s="96" t="s">
        <v>1351</v>
      </c>
      <c r="L3967" s="96" t="s">
        <v>41</v>
      </c>
      <c r="M3967" s="96" t="s">
        <v>1351</v>
      </c>
      <c r="N3967" s="96" t="s">
        <v>1574</v>
      </c>
      <c r="O3967" s="96" t="s">
        <v>1647</v>
      </c>
      <c r="P3967" s="96" t="s">
        <v>1564</v>
      </c>
      <c r="Q3967" s="96" t="s">
        <v>1820</v>
      </c>
      <c r="R3967" s="96" t="s">
        <v>1574</v>
      </c>
    </row>
    <row r="3968" ht="14.25" customHeight="1">
      <c r="A3968" s="96" t="s">
        <v>10789</v>
      </c>
      <c r="D3968" s="96" t="s">
        <v>1350</v>
      </c>
      <c r="E3968" s="96" t="s">
        <v>1570</v>
      </c>
      <c r="J3968" s="96" t="s">
        <v>1147</v>
      </c>
      <c r="L3968" s="96" t="s">
        <v>41</v>
      </c>
      <c r="M3968" s="96" t="s">
        <v>1147</v>
      </c>
      <c r="O3968" s="96" t="s">
        <v>1797</v>
      </c>
      <c r="P3968" s="96" t="s">
        <v>1564</v>
      </c>
      <c r="Q3968" s="96" t="s">
        <v>1636</v>
      </c>
      <c r="R3968" s="96" t="s">
        <v>1615</v>
      </c>
      <c r="S3968" s="96" t="s">
        <v>10790</v>
      </c>
      <c r="T3968" s="96" t="s">
        <v>1576</v>
      </c>
    </row>
    <row r="3969" ht="14.25" customHeight="1">
      <c r="A3969" s="96" t="s">
        <v>10791</v>
      </c>
      <c r="B3969" s="96" t="s">
        <v>10792</v>
      </c>
      <c r="C3969" s="96" t="s">
        <v>10793</v>
      </c>
      <c r="D3969" s="96" t="s">
        <v>1350</v>
      </c>
      <c r="E3969" s="96" t="s">
        <v>1561</v>
      </c>
      <c r="F3969" s="96">
        <v>2030.0</v>
      </c>
      <c r="G3969" s="96" t="s">
        <v>1350</v>
      </c>
      <c r="H3969" s="96" t="s">
        <v>1561</v>
      </c>
      <c r="I3969" s="96">
        <v>2050.0</v>
      </c>
      <c r="J3969" s="96" t="s">
        <v>1351</v>
      </c>
      <c r="K3969" s="96">
        <v>2050.0</v>
      </c>
      <c r="L3969" s="96" t="s">
        <v>41</v>
      </c>
      <c r="M3969" s="96" t="s">
        <v>1351</v>
      </c>
      <c r="N3969" s="96" t="s">
        <v>1697</v>
      </c>
      <c r="O3969" s="96" t="s">
        <v>1845</v>
      </c>
      <c r="P3969" s="96" t="s">
        <v>1564</v>
      </c>
      <c r="Q3969" s="96" t="s">
        <v>1756</v>
      </c>
      <c r="R3969" s="96" t="s">
        <v>1566</v>
      </c>
      <c r="S3969" s="96" t="s">
        <v>10794</v>
      </c>
      <c r="T3969" s="96" t="s">
        <v>1568</v>
      </c>
    </row>
    <row r="3970" ht="14.25" customHeight="1">
      <c r="A3970" s="96" t="s">
        <v>10795</v>
      </c>
      <c r="D3970" s="96" t="s">
        <v>1355</v>
      </c>
      <c r="J3970" s="96" t="s">
        <v>1351</v>
      </c>
      <c r="L3970" s="96" t="s">
        <v>41</v>
      </c>
      <c r="M3970" s="96" t="s">
        <v>1147</v>
      </c>
      <c r="O3970" s="96" t="s">
        <v>1578</v>
      </c>
      <c r="P3970" s="96" t="s">
        <v>1579</v>
      </c>
      <c r="Q3970" s="96" t="s">
        <v>1800</v>
      </c>
      <c r="R3970" s="96" t="s">
        <v>1605</v>
      </c>
    </row>
    <row r="3971" ht="14.25" customHeight="1">
      <c r="A3971" s="96" t="s">
        <v>10796</v>
      </c>
      <c r="D3971" s="96" t="s">
        <v>1350</v>
      </c>
      <c r="E3971" s="96" t="s">
        <v>1561</v>
      </c>
      <c r="F3971" s="96">
        <v>2030.0</v>
      </c>
      <c r="J3971" s="96" t="s">
        <v>1147</v>
      </c>
      <c r="L3971" s="96" t="s">
        <v>1562</v>
      </c>
      <c r="M3971" s="96" t="s">
        <v>1147</v>
      </c>
      <c r="O3971" s="96" t="s">
        <v>1620</v>
      </c>
      <c r="P3971" s="96" t="s">
        <v>1564</v>
      </c>
      <c r="Q3971" s="96" t="s">
        <v>1610</v>
      </c>
      <c r="R3971" s="96" t="s">
        <v>1594</v>
      </c>
      <c r="S3971" s="96" t="s">
        <v>10797</v>
      </c>
      <c r="T3971" s="96" t="s">
        <v>1568</v>
      </c>
    </row>
    <row r="3972" ht="14.25" customHeight="1">
      <c r="A3972" s="96" t="s">
        <v>10798</v>
      </c>
      <c r="C3972" s="96" t="s">
        <v>10799</v>
      </c>
      <c r="D3972" s="96" t="s">
        <v>1372</v>
      </c>
      <c r="J3972" s="96" t="s">
        <v>1147</v>
      </c>
      <c r="L3972" s="96" t="s">
        <v>41</v>
      </c>
      <c r="M3972" s="96" t="s">
        <v>1147</v>
      </c>
      <c r="O3972" s="96" t="s">
        <v>1563</v>
      </c>
      <c r="P3972" s="96" t="s">
        <v>1564</v>
      </c>
      <c r="Q3972" s="96" t="s">
        <v>1665</v>
      </c>
      <c r="R3972" s="96" t="s">
        <v>1666</v>
      </c>
    </row>
    <row r="3973" ht="14.25" customHeight="1">
      <c r="A3973" s="96" t="s">
        <v>10800</v>
      </c>
      <c r="B3973" s="96" t="s">
        <v>10801</v>
      </c>
      <c r="C3973" s="96" t="s">
        <v>10802</v>
      </c>
      <c r="D3973" s="96" t="s">
        <v>1355</v>
      </c>
      <c r="J3973" s="96" t="s">
        <v>1351</v>
      </c>
      <c r="L3973" s="96" t="s">
        <v>1629</v>
      </c>
      <c r="M3973" s="96" t="s">
        <v>1351</v>
      </c>
      <c r="N3973" s="96" t="s">
        <v>1656</v>
      </c>
      <c r="O3973" s="96" t="s">
        <v>1584</v>
      </c>
      <c r="P3973" s="96" t="s">
        <v>1564</v>
      </c>
      <c r="Q3973" s="96" t="s">
        <v>2352</v>
      </c>
      <c r="R3973" s="96" t="s">
        <v>1656</v>
      </c>
    </row>
    <row r="3974" ht="14.25" customHeight="1">
      <c r="A3974" s="96" t="s">
        <v>10803</v>
      </c>
      <c r="D3974" s="96" t="s">
        <v>1350</v>
      </c>
      <c r="E3974" s="96" t="s">
        <v>1561</v>
      </c>
      <c r="F3974" s="96">
        <v>2030.0</v>
      </c>
      <c r="J3974" s="96" t="s">
        <v>1147</v>
      </c>
      <c r="L3974" s="96" t="s">
        <v>1562</v>
      </c>
      <c r="M3974" s="96" t="s">
        <v>1147</v>
      </c>
      <c r="O3974" s="96" t="s">
        <v>1672</v>
      </c>
      <c r="P3974" s="96" t="s">
        <v>1564</v>
      </c>
      <c r="Q3974" s="96" t="s">
        <v>1590</v>
      </c>
      <c r="R3974" s="96" t="s">
        <v>1805</v>
      </c>
      <c r="S3974" s="96" t="s">
        <v>10804</v>
      </c>
      <c r="T3974" s="96" t="s">
        <v>1568</v>
      </c>
    </row>
    <row r="3975" ht="14.25" customHeight="1">
      <c r="A3975" s="96" t="s">
        <v>10805</v>
      </c>
      <c r="D3975" s="96" t="s">
        <v>1350</v>
      </c>
      <c r="E3975" s="96" t="s">
        <v>1561</v>
      </c>
      <c r="F3975" s="96">
        <v>2030.0</v>
      </c>
      <c r="J3975" s="96" t="s">
        <v>1147</v>
      </c>
      <c r="L3975" s="96" t="s">
        <v>1562</v>
      </c>
      <c r="M3975" s="96" t="s">
        <v>1147</v>
      </c>
      <c r="O3975" s="96" t="s">
        <v>1717</v>
      </c>
      <c r="P3975" s="96" t="s">
        <v>1609</v>
      </c>
      <c r="Q3975" s="96" t="s">
        <v>1804</v>
      </c>
      <c r="R3975" s="96" t="s">
        <v>1644</v>
      </c>
      <c r="S3975" s="96" t="s">
        <v>10806</v>
      </c>
      <c r="T3975" s="96" t="s">
        <v>1568</v>
      </c>
    </row>
    <row r="3976" ht="14.25" customHeight="1">
      <c r="A3976" s="96" t="s">
        <v>10807</v>
      </c>
      <c r="D3976" s="96" t="s">
        <v>1355</v>
      </c>
      <c r="J3976" s="96" t="s">
        <v>1147</v>
      </c>
      <c r="L3976" s="96" t="s">
        <v>41</v>
      </c>
      <c r="M3976" s="96" t="s">
        <v>1147</v>
      </c>
      <c r="O3976" s="96" t="s">
        <v>1563</v>
      </c>
      <c r="P3976" s="96" t="s">
        <v>1564</v>
      </c>
      <c r="Q3976" s="96" t="s">
        <v>1820</v>
      </c>
      <c r="R3976" s="96" t="s">
        <v>1605</v>
      </c>
    </row>
    <row r="3977" ht="14.25" customHeight="1">
      <c r="A3977" s="96" t="s">
        <v>10808</v>
      </c>
      <c r="D3977" s="96" t="s">
        <v>1350</v>
      </c>
      <c r="E3977" s="96" t="s">
        <v>1561</v>
      </c>
      <c r="F3977" s="96">
        <v>2030.0</v>
      </c>
      <c r="J3977" s="96" t="s">
        <v>1147</v>
      </c>
      <c r="L3977" s="96" t="s">
        <v>1562</v>
      </c>
      <c r="M3977" s="96" t="s">
        <v>1147</v>
      </c>
      <c r="O3977" s="96" t="s">
        <v>1563</v>
      </c>
      <c r="P3977" s="96" t="s">
        <v>1564</v>
      </c>
      <c r="Q3977" s="96" t="s">
        <v>1948</v>
      </c>
      <c r="R3977" s="96" t="s">
        <v>1621</v>
      </c>
      <c r="S3977" s="96" t="s">
        <v>10809</v>
      </c>
      <c r="T3977" s="96" t="s">
        <v>1568</v>
      </c>
    </row>
    <row r="3978" ht="14.25" customHeight="1">
      <c r="A3978" s="96" t="s">
        <v>10810</v>
      </c>
      <c r="D3978" s="96" t="s">
        <v>1355</v>
      </c>
      <c r="J3978" s="96" t="s">
        <v>1147</v>
      </c>
      <c r="L3978" s="96" t="s">
        <v>41</v>
      </c>
      <c r="M3978" s="96" t="s">
        <v>1147</v>
      </c>
      <c r="O3978" s="96" t="s">
        <v>7316</v>
      </c>
      <c r="P3978" s="96" t="s">
        <v>1564</v>
      </c>
      <c r="Q3978" s="96" t="s">
        <v>1784</v>
      </c>
      <c r="R3978" s="96" t="s">
        <v>1637</v>
      </c>
    </row>
    <row r="3979" ht="14.25" customHeight="1">
      <c r="A3979" s="96" t="s">
        <v>10811</v>
      </c>
      <c r="D3979" s="96" t="s">
        <v>1372</v>
      </c>
      <c r="J3979" s="96" t="s">
        <v>1147</v>
      </c>
      <c r="L3979" s="96" t="s">
        <v>41</v>
      </c>
      <c r="M3979" s="96" t="s">
        <v>1351</v>
      </c>
      <c r="N3979" s="96" t="s">
        <v>2181</v>
      </c>
      <c r="O3979" s="96" t="s">
        <v>7762</v>
      </c>
      <c r="P3979" s="96" t="s">
        <v>1728</v>
      </c>
      <c r="Q3979" s="96" t="s">
        <v>1585</v>
      </c>
      <c r="R3979" s="96" t="s">
        <v>2182</v>
      </c>
      <c r="U3979" s="96" t="s">
        <v>1742</v>
      </c>
    </row>
    <row r="3980" ht="14.25" customHeight="1">
      <c r="A3980" s="96" t="s">
        <v>10812</v>
      </c>
      <c r="D3980" s="96" t="s">
        <v>1350</v>
      </c>
      <c r="E3980" s="96" t="s">
        <v>1561</v>
      </c>
      <c r="F3980" s="96">
        <v>2030.0</v>
      </c>
      <c r="J3980" s="96" t="s">
        <v>1147</v>
      </c>
      <c r="L3980" s="96" t="s">
        <v>41</v>
      </c>
      <c r="M3980" s="96" t="s">
        <v>1147</v>
      </c>
      <c r="O3980" s="96" t="s">
        <v>1791</v>
      </c>
      <c r="P3980" s="96" t="s">
        <v>1609</v>
      </c>
      <c r="Q3980" s="96" t="s">
        <v>2047</v>
      </c>
      <c r="R3980" s="96" t="s">
        <v>1605</v>
      </c>
      <c r="S3980" s="96" t="s">
        <v>10813</v>
      </c>
      <c r="T3980" s="96" t="s">
        <v>1568</v>
      </c>
      <c r="U3980" s="96" t="s">
        <v>1742</v>
      </c>
    </row>
    <row r="3981" ht="14.25" customHeight="1">
      <c r="A3981" s="96" t="s">
        <v>10814</v>
      </c>
      <c r="C3981" s="96" t="s">
        <v>10815</v>
      </c>
      <c r="D3981" s="96" t="s">
        <v>1355</v>
      </c>
      <c r="J3981" s="96" t="s">
        <v>1147</v>
      </c>
      <c r="L3981" s="96" t="s">
        <v>41</v>
      </c>
      <c r="M3981" s="96" t="s">
        <v>1147</v>
      </c>
      <c r="O3981" s="96" t="s">
        <v>1614</v>
      </c>
      <c r="P3981" s="96" t="s">
        <v>1609</v>
      </c>
      <c r="Q3981" s="96" t="s">
        <v>1675</v>
      </c>
      <c r="R3981" s="96" t="s">
        <v>1566</v>
      </c>
    </row>
    <row r="3982" ht="14.25" customHeight="1">
      <c r="A3982" s="96" t="s">
        <v>10816</v>
      </c>
      <c r="D3982" s="96" t="s">
        <v>1350</v>
      </c>
      <c r="E3982" s="96" t="s">
        <v>1561</v>
      </c>
      <c r="F3982" s="96">
        <v>2030.0</v>
      </c>
      <c r="J3982" s="96" t="s">
        <v>1147</v>
      </c>
      <c r="L3982" s="96" t="s">
        <v>1562</v>
      </c>
      <c r="M3982" s="96" t="s">
        <v>1147</v>
      </c>
      <c r="O3982" s="96" t="s">
        <v>1717</v>
      </c>
      <c r="P3982" s="96" t="s">
        <v>1609</v>
      </c>
      <c r="Q3982" s="96" t="s">
        <v>2015</v>
      </c>
      <c r="R3982" s="96" t="s">
        <v>1648</v>
      </c>
      <c r="S3982" s="96" t="s">
        <v>10817</v>
      </c>
      <c r="T3982" s="96" t="s">
        <v>1568</v>
      </c>
    </row>
    <row r="3983" ht="14.25" customHeight="1">
      <c r="A3983" s="96" t="s">
        <v>10818</v>
      </c>
      <c r="D3983" s="96" t="s">
        <v>1350</v>
      </c>
      <c r="E3983" s="96" t="s">
        <v>1561</v>
      </c>
      <c r="F3983" s="96">
        <v>2030.0</v>
      </c>
      <c r="G3983" s="96" t="s">
        <v>1350</v>
      </c>
      <c r="H3983" s="96" t="s">
        <v>1561</v>
      </c>
      <c r="I3983" s="96">
        <v>2050.0</v>
      </c>
      <c r="J3983" s="96" t="s">
        <v>1351</v>
      </c>
      <c r="K3983" s="96">
        <v>2050.0</v>
      </c>
      <c r="L3983" s="96" t="s">
        <v>1562</v>
      </c>
      <c r="M3983" s="96" t="s">
        <v>1147</v>
      </c>
      <c r="O3983" s="96" t="s">
        <v>1584</v>
      </c>
      <c r="P3983" s="96" t="s">
        <v>1564</v>
      </c>
      <c r="Q3983" s="96" t="s">
        <v>1580</v>
      </c>
      <c r="R3983" s="96" t="s">
        <v>1699</v>
      </c>
      <c r="S3983" s="96" t="s">
        <v>10819</v>
      </c>
      <c r="T3983" s="96" t="s">
        <v>1568</v>
      </c>
    </row>
    <row r="3984" ht="14.25" customHeight="1">
      <c r="A3984" s="96" t="s">
        <v>10820</v>
      </c>
      <c r="B3984" s="96" t="s">
        <v>10821</v>
      </c>
      <c r="C3984" s="96" t="s">
        <v>10822</v>
      </c>
      <c r="D3984" s="96" t="s">
        <v>1350</v>
      </c>
      <c r="E3984" s="96" t="s">
        <v>1561</v>
      </c>
      <c r="F3984" s="96">
        <v>2030.0</v>
      </c>
      <c r="J3984" s="96" t="s">
        <v>1147</v>
      </c>
      <c r="L3984" s="96" t="s">
        <v>1562</v>
      </c>
      <c r="M3984" s="96" t="s">
        <v>1147</v>
      </c>
      <c r="O3984" s="96" t="s">
        <v>1741</v>
      </c>
      <c r="P3984" s="96" t="s">
        <v>1564</v>
      </c>
      <c r="Q3984" s="96" t="s">
        <v>1652</v>
      </c>
      <c r="R3984" s="96" t="s">
        <v>1574</v>
      </c>
      <c r="S3984" s="96" t="s">
        <v>10823</v>
      </c>
      <c r="T3984" s="96" t="s">
        <v>1568</v>
      </c>
    </row>
    <row r="3985" ht="14.25" customHeight="1">
      <c r="A3985" s="96" t="s">
        <v>10824</v>
      </c>
      <c r="D3985" s="96" t="s">
        <v>1350</v>
      </c>
      <c r="E3985" s="96" t="s">
        <v>1561</v>
      </c>
      <c r="F3985" s="96">
        <v>2030.0</v>
      </c>
      <c r="J3985" s="96" t="s">
        <v>1147</v>
      </c>
      <c r="L3985" s="96" t="s">
        <v>1562</v>
      </c>
      <c r="M3985" s="96" t="s">
        <v>1147</v>
      </c>
      <c r="O3985" s="96" t="s">
        <v>1717</v>
      </c>
      <c r="P3985" s="96" t="s">
        <v>1609</v>
      </c>
      <c r="Q3985" s="96" t="s">
        <v>1580</v>
      </c>
      <c r="R3985" s="96" t="s">
        <v>1805</v>
      </c>
      <c r="S3985" s="96" t="s">
        <v>10825</v>
      </c>
      <c r="T3985" s="96" t="s">
        <v>1568</v>
      </c>
    </row>
    <row r="3986" ht="14.25" customHeight="1">
      <c r="A3986" s="96" t="s">
        <v>10826</v>
      </c>
      <c r="D3986" s="96" t="s">
        <v>1355</v>
      </c>
      <c r="J3986" s="96" t="s">
        <v>1147</v>
      </c>
      <c r="L3986" s="96" t="s">
        <v>41</v>
      </c>
      <c r="M3986" s="96" t="s">
        <v>1147</v>
      </c>
      <c r="O3986" s="96" t="s">
        <v>1578</v>
      </c>
      <c r="P3986" s="96" t="s">
        <v>1579</v>
      </c>
      <c r="Q3986" s="96" t="s">
        <v>1756</v>
      </c>
      <c r="R3986" s="96" t="s">
        <v>1699</v>
      </c>
    </row>
    <row r="3987" ht="14.25" customHeight="1">
      <c r="A3987" s="96" t="s">
        <v>10827</v>
      </c>
      <c r="D3987" s="96" t="s">
        <v>1350</v>
      </c>
      <c r="E3987" s="96" t="s">
        <v>1561</v>
      </c>
      <c r="F3987" s="96">
        <v>2030.0</v>
      </c>
      <c r="J3987" s="96" t="s">
        <v>1147</v>
      </c>
      <c r="L3987" s="96" t="s">
        <v>1562</v>
      </c>
      <c r="M3987" s="96" t="s">
        <v>1147</v>
      </c>
      <c r="O3987" s="96" t="s">
        <v>1717</v>
      </c>
      <c r="P3987" s="96" t="s">
        <v>1609</v>
      </c>
      <c r="Q3987" s="96" t="s">
        <v>2223</v>
      </c>
      <c r="R3987" s="96" t="s">
        <v>1793</v>
      </c>
      <c r="S3987" s="96" t="s">
        <v>10828</v>
      </c>
      <c r="T3987" s="96" t="s">
        <v>1568</v>
      </c>
    </row>
    <row r="3988" ht="14.25" customHeight="1">
      <c r="A3988" s="96" t="s">
        <v>10829</v>
      </c>
      <c r="C3988" s="96" t="s">
        <v>10830</v>
      </c>
      <c r="D3988" s="96" t="s">
        <v>1355</v>
      </c>
      <c r="J3988" s="96" t="s">
        <v>1351</v>
      </c>
      <c r="L3988" s="96" t="s">
        <v>41</v>
      </c>
      <c r="M3988" s="96" t="s">
        <v>1147</v>
      </c>
      <c r="O3988" s="96" t="s">
        <v>1845</v>
      </c>
      <c r="P3988" s="96" t="s">
        <v>1564</v>
      </c>
      <c r="Q3988" s="96" t="s">
        <v>1585</v>
      </c>
      <c r="R3988" s="96" t="s">
        <v>1566</v>
      </c>
    </row>
    <row r="3989" ht="14.25" customHeight="1">
      <c r="A3989" s="96" t="s">
        <v>10831</v>
      </c>
      <c r="D3989" s="96" t="s">
        <v>1350</v>
      </c>
      <c r="E3989" s="96" t="s">
        <v>1561</v>
      </c>
      <c r="F3989" s="96">
        <v>2030.0</v>
      </c>
      <c r="J3989" s="96" t="s">
        <v>1147</v>
      </c>
      <c r="L3989" s="96" t="s">
        <v>1562</v>
      </c>
      <c r="M3989" s="96" t="s">
        <v>1147</v>
      </c>
      <c r="O3989" s="96" t="s">
        <v>1717</v>
      </c>
      <c r="P3989" s="96" t="s">
        <v>1609</v>
      </c>
      <c r="Q3989" s="96" t="s">
        <v>2114</v>
      </c>
      <c r="R3989" s="96" t="s">
        <v>1712</v>
      </c>
      <c r="S3989" s="96" t="s">
        <v>10832</v>
      </c>
      <c r="T3989" s="96" t="s">
        <v>1568</v>
      </c>
    </row>
    <row r="3990" ht="14.25" customHeight="1">
      <c r="A3990" s="96" t="s">
        <v>10833</v>
      </c>
      <c r="D3990" s="96" t="s">
        <v>1350</v>
      </c>
      <c r="E3990" s="96" t="s">
        <v>1561</v>
      </c>
      <c r="F3990" s="96">
        <v>2030.0</v>
      </c>
      <c r="J3990" s="96" t="s">
        <v>1147</v>
      </c>
      <c r="L3990" s="96" t="s">
        <v>1562</v>
      </c>
      <c r="M3990" s="96" t="s">
        <v>1147</v>
      </c>
      <c r="O3990" s="96" t="s">
        <v>1717</v>
      </c>
      <c r="P3990" s="96" t="s">
        <v>1609</v>
      </c>
      <c r="Q3990" s="96" t="s">
        <v>1590</v>
      </c>
      <c r="R3990" s="96" t="s">
        <v>1793</v>
      </c>
      <c r="S3990" s="96" t="s">
        <v>10834</v>
      </c>
      <c r="T3990" s="96" t="s">
        <v>1568</v>
      </c>
    </row>
    <row r="3991" ht="14.25" customHeight="1">
      <c r="A3991" s="96" t="s">
        <v>10835</v>
      </c>
      <c r="B3991" s="96" t="s">
        <v>10836</v>
      </c>
      <c r="C3991" s="96" t="s">
        <v>10837</v>
      </c>
      <c r="D3991" s="96" t="s">
        <v>1350</v>
      </c>
      <c r="E3991" s="96" t="s">
        <v>1561</v>
      </c>
      <c r="F3991" s="96">
        <v>2030.0</v>
      </c>
      <c r="J3991" s="96" t="s">
        <v>1147</v>
      </c>
      <c r="L3991" s="96" t="s">
        <v>41</v>
      </c>
      <c r="M3991" s="96" t="s">
        <v>1147</v>
      </c>
      <c r="O3991" s="96" t="s">
        <v>1717</v>
      </c>
      <c r="P3991" s="96" t="s">
        <v>1609</v>
      </c>
      <c r="Q3991" s="96" t="s">
        <v>1590</v>
      </c>
      <c r="R3991" s="96" t="s">
        <v>1574</v>
      </c>
      <c r="S3991" s="96" t="s">
        <v>10838</v>
      </c>
      <c r="T3991" s="96" t="s">
        <v>1568</v>
      </c>
    </row>
    <row r="3992" ht="14.25" customHeight="1">
      <c r="A3992" s="96" t="s">
        <v>10839</v>
      </c>
      <c r="D3992" s="96" t="s">
        <v>1350</v>
      </c>
      <c r="E3992" s="96" t="s">
        <v>1561</v>
      </c>
      <c r="F3992" s="96">
        <v>2030.0</v>
      </c>
      <c r="J3992" s="96" t="s">
        <v>1147</v>
      </c>
      <c r="L3992" s="96" t="s">
        <v>1562</v>
      </c>
      <c r="M3992" s="96" t="s">
        <v>1147</v>
      </c>
      <c r="O3992" s="96" t="s">
        <v>1717</v>
      </c>
      <c r="P3992" s="96" t="s">
        <v>1609</v>
      </c>
      <c r="Q3992" s="96" t="s">
        <v>2015</v>
      </c>
      <c r="R3992" s="96" t="s">
        <v>1615</v>
      </c>
      <c r="S3992" s="96" t="s">
        <v>10840</v>
      </c>
      <c r="T3992" s="96" t="s">
        <v>1568</v>
      </c>
    </row>
    <row r="3993" ht="14.25" customHeight="1">
      <c r="A3993" s="96" t="s">
        <v>10841</v>
      </c>
      <c r="B3993" s="96" t="s">
        <v>10842</v>
      </c>
      <c r="C3993" s="96" t="s">
        <v>10843</v>
      </c>
      <c r="D3993" s="96" t="s">
        <v>1355</v>
      </c>
      <c r="J3993" s="96" t="s">
        <v>1351</v>
      </c>
      <c r="L3993" s="96" t="s">
        <v>41</v>
      </c>
      <c r="M3993" s="96" t="s">
        <v>1351</v>
      </c>
      <c r="N3993" s="96" t="s">
        <v>2384</v>
      </c>
      <c r="O3993" s="96" t="s">
        <v>1741</v>
      </c>
      <c r="P3993" s="96" t="s">
        <v>1564</v>
      </c>
      <c r="Q3993" s="96" t="s">
        <v>1948</v>
      </c>
      <c r="R3993" s="96" t="s">
        <v>2384</v>
      </c>
    </row>
    <row r="3994" ht="14.25" customHeight="1">
      <c r="A3994" s="96" t="s">
        <v>10844</v>
      </c>
      <c r="D3994" s="96" t="s">
        <v>1350</v>
      </c>
      <c r="E3994" s="96" t="s">
        <v>1561</v>
      </c>
      <c r="F3994" s="96">
        <v>2030.0</v>
      </c>
      <c r="J3994" s="96" t="s">
        <v>1147</v>
      </c>
      <c r="L3994" s="96" t="s">
        <v>1562</v>
      </c>
      <c r="M3994" s="96" t="s">
        <v>1147</v>
      </c>
      <c r="O3994" s="96" t="s">
        <v>1717</v>
      </c>
      <c r="P3994" s="96" t="s">
        <v>1609</v>
      </c>
      <c r="Q3994" s="96" t="s">
        <v>1735</v>
      </c>
      <c r="R3994" s="96" t="s">
        <v>1619</v>
      </c>
      <c r="S3994" s="96" t="s">
        <v>10845</v>
      </c>
      <c r="T3994" s="96" t="s">
        <v>1568</v>
      </c>
    </row>
    <row r="3995" ht="14.25" customHeight="1">
      <c r="A3995" s="96" t="s">
        <v>10846</v>
      </c>
      <c r="B3995" s="96" t="s">
        <v>10847</v>
      </c>
      <c r="C3995" s="96" t="s">
        <v>10848</v>
      </c>
      <c r="D3995" s="96" t="s">
        <v>1350</v>
      </c>
      <c r="E3995" s="96" t="s">
        <v>1561</v>
      </c>
      <c r="F3995" s="96" t="s">
        <v>10849</v>
      </c>
      <c r="J3995" s="96" t="s">
        <v>1351</v>
      </c>
      <c r="L3995" s="96" t="s">
        <v>41</v>
      </c>
      <c r="M3995" s="96" t="s">
        <v>1351</v>
      </c>
      <c r="N3995" s="96" t="s">
        <v>1619</v>
      </c>
      <c r="O3995" s="96" t="s">
        <v>1584</v>
      </c>
      <c r="P3995" s="96" t="s">
        <v>1564</v>
      </c>
      <c r="Q3995" s="96" t="s">
        <v>1610</v>
      </c>
      <c r="R3995" s="96" t="s">
        <v>1673</v>
      </c>
      <c r="S3995" s="96" t="s">
        <v>10850</v>
      </c>
      <c r="T3995" s="96" t="s">
        <v>1568</v>
      </c>
    </row>
    <row r="3996" ht="14.25" customHeight="1">
      <c r="A3996" s="96" t="s">
        <v>10851</v>
      </c>
      <c r="D3996" s="96" t="s">
        <v>1350</v>
      </c>
      <c r="E3996" s="96" t="s">
        <v>1561</v>
      </c>
      <c r="F3996" s="96">
        <v>2030.0</v>
      </c>
      <c r="J3996" s="96" t="s">
        <v>1147</v>
      </c>
      <c r="L3996" s="96" t="s">
        <v>1562</v>
      </c>
      <c r="M3996" s="96" t="s">
        <v>1147</v>
      </c>
      <c r="O3996" s="96" t="s">
        <v>1717</v>
      </c>
      <c r="P3996" s="96" t="s">
        <v>1609</v>
      </c>
      <c r="Q3996" s="96" t="s">
        <v>2479</v>
      </c>
      <c r="R3996" s="96" t="s">
        <v>1690</v>
      </c>
      <c r="S3996" s="96" t="s">
        <v>10852</v>
      </c>
      <c r="T3996" s="96" t="s">
        <v>1568</v>
      </c>
    </row>
    <row r="3997" ht="14.25" customHeight="1">
      <c r="A3997" s="96" t="s">
        <v>10853</v>
      </c>
      <c r="B3997" s="96" t="s">
        <v>10854</v>
      </c>
      <c r="D3997" s="96" t="s">
        <v>1350</v>
      </c>
      <c r="E3997" s="96" t="s">
        <v>1561</v>
      </c>
      <c r="F3997" s="96" t="s">
        <v>1628</v>
      </c>
      <c r="J3997" s="96" t="s">
        <v>1147</v>
      </c>
      <c r="L3997" s="96" t="s">
        <v>41</v>
      </c>
      <c r="M3997" s="96" t="s">
        <v>1147</v>
      </c>
      <c r="O3997" s="96" t="s">
        <v>1717</v>
      </c>
      <c r="P3997" s="96" t="s">
        <v>1609</v>
      </c>
      <c r="Q3997" s="96" t="s">
        <v>1639</v>
      </c>
      <c r="R3997" s="96" t="s">
        <v>1793</v>
      </c>
      <c r="S3997" s="96" t="s">
        <v>10855</v>
      </c>
      <c r="T3997" s="96" t="s">
        <v>1568</v>
      </c>
    </row>
    <row r="3998" ht="14.25" customHeight="1">
      <c r="A3998" s="96" t="s">
        <v>10856</v>
      </c>
      <c r="D3998" s="96" t="s">
        <v>1350</v>
      </c>
      <c r="E3998" s="96" t="s">
        <v>1561</v>
      </c>
      <c r="F3998" s="96">
        <v>2030.0</v>
      </c>
      <c r="J3998" s="96" t="s">
        <v>1147</v>
      </c>
      <c r="L3998" s="96" t="s">
        <v>1562</v>
      </c>
      <c r="M3998" s="96" t="s">
        <v>1147</v>
      </c>
      <c r="O3998" s="96" t="s">
        <v>1717</v>
      </c>
      <c r="P3998" s="96" t="s">
        <v>1609</v>
      </c>
      <c r="Q3998" s="96" t="s">
        <v>1756</v>
      </c>
      <c r="R3998" s="96" t="s">
        <v>1637</v>
      </c>
      <c r="S3998" s="96" t="s">
        <v>10857</v>
      </c>
    </row>
    <row r="3999" ht="14.25" customHeight="1">
      <c r="A3999" s="96" t="s">
        <v>10858</v>
      </c>
      <c r="B3999" s="96" t="s">
        <v>10859</v>
      </c>
      <c r="C3999" s="96" t="s">
        <v>10860</v>
      </c>
      <c r="D3999" s="96" t="s">
        <v>1355</v>
      </c>
      <c r="J3999" s="96" t="s">
        <v>1147</v>
      </c>
      <c r="L3999" s="96" t="s">
        <v>41</v>
      </c>
      <c r="M3999" s="96" t="s">
        <v>1147</v>
      </c>
      <c r="O3999" s="96" t="s">
        <v>1608</v>
      </c>
      <c r="P3999" s="96" t="s">
        <v>1609</v>
      </c>
      <c r="Q3999" s="96" t="s">
        <v>1610</v>
      </c>
      <c r="R3999" s="96" t="s">
        <v>1926</v>
      </c>
    </row>
    <row r="4000" ht="14.25" customHeight="1">
      <c r="A4000" s="96" t="s">
        <v>10861</v>
      </c>
      <c r="D4000" s="96" t="s">
        <v>1350</v>
      </c>
      <c r="E4000" s="96" t="s">
        <v>1561</v>
      </c>
      <c r="F4000" s="96">
        <v>2030.0</v>
      </c>
      <c r="J4000" s="96" t="s">
        <v>1147</v>
      </c>
      <c r="L4000" s="96" t="s">
        <v>1562</v>
      </c>
      <c r="M4000" s="96" t="s">
        <v>1147</v>
      </c>
      <c r="O4000" s="96" t="s">
        <v>1812</v>
      </c>
      <c r="P4000" s="96" t="s">
        <v>1609</v>
      </c>
      <c r="Q4000" s="96" t="s">
        <v>2015</v>
      </c>
      <c r="R4000" s="96" t="s">
        <v>1712</v>
      </c>
      <c r="S4000" s="96" t="s">
        <v>10862</v>
      </c>
      <c r="T4000" s="96" t="s">
        <v>1568</v>
      </c>
    </row>
    <row r="4001" ht="14.25" customHeight="1">
      <c r="A4001" s="96" t="s">
        <v>10863</v>
      </c>
      <c r="D4001" s="96" t="s">
        <v>1350</v>
      </c>
      <c r="E4001" s="96" t="s">
        <v>1561</v>
      </c>
      <c r="F4001" s="96">
        <v>2030.0</v>
      </c>
      <c r="J4001" s="96" t="s">
        <v>1147</v>
      </c>
      <c r="L4001" s="96" t="s">
        <v>41</v>
      </c>
      <c r="M4001" s="96" t="s">
        <v>1147</v>
      </c>
      <c r="O4001" s="96" t="s">
        <v>1703</v>
      </c>
      <c r="P4001" s="96" t="s">
        <v>1564</v>
      </c>
      <c r="Q4001" s="96" t="s">
        <v>1665</v>
      </c>
      <c r="R4001" s="96" t="s">
        <v>1676</v>
      </c>
      <c r="S4001" s="96" t="s">
        <v>10864</v>
      </c>
      <c r="T4001" s="96" t="s">
        <v>1568</v>
      </c>
    </row>
    <row r="4002" ht="14.25" customHeight="1">
      <c r="A4002" s="96" t="s">
        <v>10865</v>
      </c>
      <c r="C4002" s="96" t="s">
        <v>10866</v>
      </c>
      <c r="D4002" s="96" t="s">
        <v>1355</v>
      </c>
      <c r="J4002" s="96" t="s">
        <v>1351</v>
      </c>
      <c r="L4002" s="96" t="s">
        <v>41</v>
      </c>
      <c r="M4002" s="96" t="s">
        <v>1351</v>
      </c>
      <c r="N4002" s="96" t="s">
        <v>1574</v>
      </c>
      <c r="O4002" s="96" t="s">
        <v>1578</v>
      </c>
      <c r="P4002" s="96" t="s">
        <v>1579</v>
      </c>
      <c r="Q4002" s="96" t="s">
        <v>1655</v>
      </c>
      <c r="R4002" s="96" t="s">
        <v>1574</v>
      </c>
    </row>
    <row r="4003" ht="14.25" customHeight="1">
      <c r="A4003" s="96" t="s">
        <v>10867</v>
      </c>
      <c r="C4003" s="96">
        <v>1.2218299E7</v>
      </c>
      <c r="D4003" s="96" t="s">
        <v>1350</v>
      </c>
      <c r="E4003" s="96" t="s">
        <v>1561</v>
      </c>
      <c r="F4003" s="96">
        <v>2030.0</v>
      </c>
      <c r="G4003" s="96" t="s">
        <v>1350</v>
      </c>
      <c r="H4003" s="96" t="s">
        <v>1561</v>
      </c>
      <c r="I4003" s="96">
        <v>2030.0</v>
      </c>
      <c r="J4003" s="96" t="s">
        <v>1351</v>
      </c>
      <c r="K4003" s="96">
        <v>2050.0</v>
      </c>
      <c r="L4003" s="96" t="s">
        <v>41</v>
      </c>
      <c r="M4003" s="96" t="s">
        <v>1351</v>
      </c>
      <c r="N4003" s="96" t="s">
        <v>1673</v>
      </c>
      <c r="O4003" s="96" t="s">
        <v>1584</v>
      </c>
      <c r="P4003" s="96" t="s">
        <v>1564</v>
      </c>
      <c r="Q4003" s="96" t="s">
        <v>1610</v>
      </c>
      <c r="R4003" s="96" t="s">
        <v>1597</v>
      </c>
      <c r="S4003" s="96" t="s">
        <v>10868</v>
      </c>
      <c r="T4003" s="96" t="s">
        <v>1568</v>
      </c>
    </row>
    <row r="4004" ht="14.25" customHeight="1">
      <c r="A4004" s="96" t="s">
        <v>10869</v>
      </c>
      <c r="D4004" s="96" t="s">
        <v>1355</v>
      </c>
      <c r="J4004" s="96" t="s">
        <v>1351</v>
      </c>
      <c r="L4004" s="96" t="s">
        <v>41</v>
      </c>
      <c r="M4004" s="96" t="s">
        <v>1147</v>
      </c>
      <c r="O4004" s="96" t="s">
        <v>2314</v>
      </c>
      <c r="P4004" s="96" t="s">
        <v>1609</v>
      </c>
      <c r="Q4004" s="96" t="s">
        <v>1675</v>
      </c>
      <c r="R4004" s="96" t="s">
        <v>1676</v>
      </c>
    </row>
    <row r="4005" ht="14.25" customHeight="1">
      <c r="A4005" s="96" t="s">
        <v>10870</v>
      </c>
      <c r="D4005" s="96" t="s">
        <v>1355</v>
      </c>
      <c r="J4005" s="96" t="s">
        <v>1351</v>
      </c>
      <c r="L4005" s="96" t="s">
        <v>41</v>
      </c>
      <c r="M4005" s="96" t="s">
        <v>1351</v>
      </c>
      <c r="N4005" s="96" t="s">
        <v>1656</v>
      </c>
      <c r="O4005" s="96" t="s">
        <v>1563</v>
      </c>
      <c r="P4005" s="96" t="s">
        <v>1564</v>
      </c>
      <c r="Q4005" s="96" t="s">
        <v>1800</v>
      </c>
      <c r="R4005" s="96" t="s">
        <v>1656</v>
      </c>
    </row>
    <row r="4006" ht="14.25" customHeight="1">
      <c r="A4006" s="96" t="s">
        <v>10871</v>
      </c>
      <c r="D4006" s="96" t="s">
        <v>1355</v>
      </c>
      <c r="J4006" s="96" t="s">
        <v>1147</v>
      </c>
      <c r="L4006" s="96" t="s">
        <v>41</v>
      </c>
      <c r="M4006" s="96" t="s">
        <v>1147</v>
      </c>
      <c r="O4006" s="96" t="s">
        <v>1717</v>
      </c>
      <c r="P4006" s="96" t="s">
        <v>1609</v>
      </c>
      <c r="Q4006" s="96" t="s">
        <v>1585</v>
      </c>
      <c r="R4006" s="96" t="s">
        <v>1637</v>
      </c>
    </row>
    <row r="4007" ht="14.25" customHeight="1">
      <c r="A4007" s="96" t="s">
        <v>10872</v>
      </c>
      <c r="D4007" s="96" t="s">
        <v>1350</v>
      </c>
      <c r="E4007" s="96" t="s">
        <v>1561</v>
      </c>
      <c r="F4007" s="96">
        <v>2030.0</v>
      </c>
      <c r="J4007" s="96" t="s">
        <v>1147</v>
      </c>
      <c r="L4007" s="96" t="s">
        <v>1562</v>
      </c>
      <c r="M4007" s="96" t="s">
        <v>1147</v>
      </c>
      <c r="O4007" s="96" t="s">
        <v>1717</v>
      </c>
      <c r="P4007" s="96" t="s">
        <v>1609</v>
      </c>
      <c r="Q4007" s="96" t="s">
        <v>1948</v>
      </c>
      <c r="R4007" s="96" t="s">
        <v>1637</v>
      </c>
      <c r="S4007" s="96" t="s">
        <v>10873</v>
      </c>
      <c r="T4007" s="96" t="s">
        <v>1568</v>
      </c>
    </row>
    <row r="4008" ht="14.25" customHeight="1">
      <c r="A4008" s="96" t="s">
        <v>10874</v>
      </c>
      <c r="D4008" s="96" t="s">
        <v>1350</v>
      </c>
      <c r="E4008" s="96" t="s">
        <v>1561</v>
      </c>
      <c r="F4008" s="96">
        <v>2030.0</v>
      </c>
      <c r="J4008" s="96" t="s">
        <v>1147</v>
      </c>
      <c r="L4008" s="96" t="s">
        <v>1562</v>
      </c>
      <c r="M4008" s="96" t="s">
        <v>1147</v>
      </c>
      <c r="O4008" s="96" t="s">
        <v>1717</v>
      </c>
      <c r="P4008" s="96" t="s">
        <v>1609</v>
      </c>
      <c r="Q4008" s="96" t="s">
        <v>2188</v>
      </c>
      <c r="R4008" s="96" t="s">
        <v>1712</v>
      </c>
      <c r="S4008" s="96" t="s">
        <v>10875</v>
      </c>
      <c r="T4008" s="96" t="s">
        <v>1568</v>
      </c>
    </row>
    <row r="4009" ht="14.25" customHeight="1">
      <c r="A4009" s="96" t="s">
        <v>10876</v>
      </c>
      <c r="D4009" s="96" t="s">
        <v>1350</v>
      </c>
      <c r="E4009" s="96" t="s">
        <v>1561</v>
      </c>
      <c r="F4009" s="96">
        <v>2030.0</v>
      </c>
      <c r="J4009" s="96" t="s">
        <v>1147</v>
      </c>
      <c r="L4009" s="96" t="s">
        <v>1562</v>
      </c>
      <c r="M4009" s="96" t="s">
        <v>1147</v>
      </c>
      <c r="O4009" s="96" t="s">
        <v>1717</v>
      </c>
      <c r="P4009" s="96" t="s">
        <v>1609</v>
      </c>
      <c r="Q4009" s="96" t="s">
        <v>1756</v>
      </c>
      <c r="R4009" s="96" t="s">
        <v>1637</v>
      </c>
      <c r="S4009" s="96" t="s">
        <v>10877</v>
      </c>
      <c r="T4009" s="96" t="s">
        <v>1568</v>
      </c>
    </row>
    <row r="4010" ht="14.25" customHeight="1">
      <c r="A4010" s="96" t="s">
        <v>10878</v>
      </c>
      <c r="D4010" s="96" t="s">
        <v>1350</v>
      </c>
      <c r="E4010" s="96" t="s">
        <v>1561</v>
      </c>
      <c r="F4010" s="96">
        <v>2030.0</v>
      </c>
      <c r="J4010" s="96" t="s">
        <v>1147</v>
      </c>
      <c r="L4010" s="96" t="s">
        <v>1562</v>
      </c>
      <c r="M4010" s="96" t="s">
        <v>1147</v>
      </c>
      <c r="O4010" s="96" t="s">
        <v>1717</v>
      </c>
      <c r="P4010" s="96" t="s">
        <v>1609</v>
      </c>
      <c r="Q4010" s="96" t="s">
        <v>1784</v>
      </c>
      <c r="R4010" s="96" t="s">
        <v>1656</v>
      </c>
      <c r="S4010" s="96" t="s">
        <v>10879</v>
      </c>
      <c r="T4010" s="96" t="s">
        <v>1568</v>
      </c>
    </row>
    <row r="4011" ht="14.25" customHeight="1">
      <c r="A4011" s="96" t="s">
        <v>10880</v>
      </c>
      <c r="D4011" s="96" t="s">
        <v>1350</v>
      </c>
      <c r="E4011" s="96" t="s">
        <v>1561</v>
      </c>
      <c r="F4011" s="96">
        <v>2030.0</v>
      </c>
      <c r="J4011" s="96" t="s">
        <v>1147</v>
      </c>
      <c r="L4011" s="96" t="s">
        <v>1562</v>
      </c>
      <c r="M4011" s="96" t="s">
        <v>1147</v>
      </c>
      <c r="O4011" s="96" t="s">
        <v>1717</v>
      </c>
      <c r="P4011" s="96" t="s">
        <v>1609</v>
      </c>
      <c r="Q4011" s="96" t="s">
        <v>1590</v>
      </c>
      <c r="R4011" s="96" t="s">
        <v>1707</v>
      </c>
      <c r="S4011" s="96" t="s">
        <v>10881</v>
      </c>
      <c r="T4011" s="96" t="s">
        <v>1568</v>
      </c>
    </row>
    <row r="4012" ht="14.25" customHeight="1">
      <c r="A4012" s="96" t="s">
        <v>10882</v>
      </c>
      <c r="D4012" s="96" t="s">
        <v>1350</v>
      </c>
      <c r="E4012" s="96" t="s">
        <v>1561</v>
      </c>
      <c r="F4012" s="96">
        <v>2030.0</v>
      </c>
      <c r="J4012" s="96" t="s">
        <v>1147</v>
      </c>
      <c r="L4012" s="96" t="s">
        <v>1562</v>
      </c>
      <c r="M4012" s="96" t="s">
        <v>1147</v>
      </c>
      <c r="O4012" s="96" t="s">
        <v>1717</v>
      </c>
      <c r="P4012" s="96" t="s">
        <v>1609</v>
      </c>
      <c r="Q4012" s="96" t="s">
        <v>1585</v>
      </c>
      <c r="R4012" s="96" t="s">
        <v>1623</v>
      </c>
      <c r="S4012" s="96" t="s">
        <v>10883</v>
      </c>
      <c r="T4012" s="96" t="s">
        <v>1568</v>
      </c>
    </row>
    <row r="4013" ht="14.25" customHeight="1">
      <c r="A4013" s="96" t="s">
        <v>10884</v>
      </c>
      <c r="D4013" s="96" t="s">
        <v>1350</v>
      </c>
      <c r="E4013" s="96" t="s">
        <v>1561</v>
      </c>
      <c r="F4013" s="96">
        <v>2030.0</v>
      </c>
      <c r="J4013" s="96" t="s">
        <v>1147</v>
      </c>
      <c r="L4013" s="96" t="s">
        <v>1562</v>
      </c>
      <c r="M4013" s="96" t="s">
        <v>1147</v>
      </c>
      <c r="O4013" s="96" t="s">
        <v>1717</v>
      </c>
      <c r="P4013" s="96" t="s">
        <v>1609</v>
      </c>
      <c r="Q4013" s="96" t="s">
        <v>1948</v>
      </c>
      <c r="R4013" s="96" t="s">
        <v>1623</v>
      </c>
      <c r="S4013" s="96" t="s">
        <v>10885</v>
      </c>
      <c r="T4013" s="96" t="s">
        <v>1568</v>
      </c>
    </row>
    <row r="4014" ht="14.25" customHeight="1">
      <c r="A4014" s="96" t="s">
        <v>10886</v>
      </c>
      <c r="B4014" s="96" t="s">
        <v>10887</v>
      </c>
      <c r="C4014" s="96" t="s">
        <v>10888</v>
      </c>
      <c r="D4014" s="96" t="s">
        <v>1350</v>
      </c>
      <c r="E4014" s="96" t="s">
        <v>1561</v>
      </c>
      <c r="F4014" s="96" t="s">
        <v>1628</v>
      </c>
      <c r="J4014" s="96" t="s">
        <v>1147</v>
      </c>
      <c r="L4014" s="96" t="s">
        <v>41</v>
      </c>
      <c r="M4014" s="96" t="s">
        <v>1147</v>
      </c>
      <c r="O4014" s="96" t="s">
        <v>1614</v>
      </c>
      <c r="P4014" s="96" t="s">
        <v>1609</v>
      </c>
      <c r="Q4014" s="96" t="s">
        <v>1636</v>
      </c>
      <c r="R4014" s="96" t="s">
        <v>1566</v>
      </c>
      <c r="S4014" s="96" t="s">
        <v>10889</v>
      </c>
      <c r="T4014" s="96" t="s">
        <v>1568</v>
      </c>
    </row>
    <row r="4015" ht="14.25" customHeight="1">
      <c r="A4015" s="96" t="s">
        <v>10890</v>
      </c>
      <c r="D4015" s="96" t="s">
        <v>1350</v>
      </c>
      <c r="E4015" s="96" t="s">
        <v>1561</v>
      </c>
      <c r="F4015" s="96">
        <v>2030.0</v>
      </c>
      <c r="J4015" s="96" t="s">
        <v>1147</v>
      </c>
      <c r="L4015" s="96" t="s">
        <v>1562</v>
      </c>
      <c r="M4015" s="96" t="s">
        <v>1147</v>
      </c>
      <c r="O4015" s="96" t="s">
        <v>1717</v>
      </c>
      <c r="P4015" s="96" t="s">
        <v>1609</v>
      </c>
      <c r="Q4015" s="96" t="s">
        <v>1639</v>
      </c>
      <c r="R4015" s="96" t="s">
        <v>1623</v>
      </c>
      <c r="S4015" s="96" t="s">
        <v>10891</v>
      </c>
      <c r="T4015" s="96" t="s">
        <v>1568</v>
      </c>
    </row>
    <row r="4016" ht="14.25" customHeight="1">
      <c r="A4016" s="96" t="s">
        <v>10892</v>
      </c>
      <c r="D4016" s="96" t="s">
        <v>1350</v>
      </c>
      <c r="E4016" s="96" t="s">
        <v>1561</v>
      </c>
      <c r="F4016" s="96">
        <v>2030.0</v>
      </c>
      <c r="J4016" s="96" t="s">
        <v>1147</v>
      </c>
      <c r="L4016" s="96" t="s">
        <v>1562</v>
      </c>
      <c r="M4016" s="96" t="s">
        <v>1147</v>
      </c>
      <c r="O4016" s="96" t="s">
        <v>1717</v>
      </c>
      <c r="P4016" s="96" t="s">
        <v>1609</v>
      </c>
      <c r="Q4016" s="96" t="s">
        <v>1756</v>
      </c>
      <c r="R4016" s="96" t="s">
        <v>1699</v>
      </c>
      <c r="S4016" s="96" t="s">
        <v>10893</v>
      </c>
      <c r="T4016" s="96" t="s">
        <v>1568</v>
      </c>
    </row>
    <row r="4017" ht="14.25" customHeight="1">
      <c r="A4017" s="96" t="s">
        <v>10894</v>
      </c>
      <c r="D4017" s="96" t="s">
        <v>1350</v>
      </c>
      <c r="E4017" s="96" t="s">
        <v>1561</v>
      </c>
      <c r="F4017" s="96">
        <v>2030.0</v>
      </c>
      <c r="J4017" s="96" t="s">
        <v>1147</v>
      </c>
      <c r="L4017" s="96" t="s">
        <v>1562</v>
      </c>
      <c r="M4017" s="96" t="s">
        <v>1147</v>
      </c>
      <c r="O4017" s="96" t="s">
        <v>1717</v>
      </c>
      <c r="P4017" s="96" t="s">
        <v>1609</v>
      </c>
      <c r="Q4017" s="96" t="s">
        <v>1735</v>
      </c>
      <c r="R4017" s="96" t="s">
        <v>1637</v>
      </c>
      <c r="S4017" s="96" t="s">
        <v>10895</v>
      </c>
      <c r="T4017" s="96" t="s">
        <v>1568</v>
      </c>
    </row>
    <row r="4018" ht="14.25" customHeight="1">
      <c r="A4018" s="96" t="s">
        <v>10896</v>
      </c>
      <c r="D4018" s="96" t="s">
        <v>1350</v>
      </c>
      <c r="E4018" s="96" t="s">
        <v>1570</v>
      </c>
      <c r="F4018" s="96">
        <v>2030.0</v>
      </c>
      <c r="J4018" s="96" t="s">
        <v>1351</v>
      </c>
      <c r="L4018" s="96" t="s">
        <v>1562</v>
      </c>
      <c r="M4018" s="96" t="s">
        <v>1147</v>
      </c>
      <c r="O4018" s="96" t="s">
        <v>1717</v>
      </c>
      <c r="P4018" s="96" t="s">
        <v>1609</v>
      </c>
      <c r="Q4018" s="96" t="s">
        <v>2223</v>
      </c>
      <c r="R4018" s="96" t="s">
        <v>1673</v>
      </c>
      <c r="S4018" s="96" t="s">
        <v>10897</v>
      </c>
      <c r="T4018" s="96" t="s">
        <v>1576</v>
      </c>
    </row>
    <row r="4019" ht="14.25" customHeight="1">
      <c r="A4019" s="96" t="s">
        <v>10898</v>
      </c>
      <c r="B4019" s="96" t="s">
        <v>10899</v>
      </c>
      <c r="C4019" s="96" t="s">
        <v>10900</v>
      </c>
      <c r="D4019" s="96" t="s">
        <v>1350</v>
      </c>
      <c r="E4019" s="96" t="s">
        <v>1561</v>
      </c>
      <c r="F4019" s="96">
        <v>2030.0</v>
      </c>
      <c r="J4019" s="96" t="s">
        <v>1351</v>
      </c>
      <c r="L4019" s="96" t="s">
        <v>41</v>
      </c>
      <c r="M4019" s="96" t="s">
        <v>1351</v>
      </c>
      <c r="N4019" s="96" t="s">
        <v>1846</v>
      </c>
      <c r="O4019" s="96" t="s">
        <v>1717</v>
      </c>
      <c r="P4019" s="96" t="s">
        <v>1609</v>
      </c>
      <c r="Q4019" s="96" t="s">
        <v>1593</v>
      </c>
      <c r="R4019" s="96" t="s">
        <v>1757</v>
      </c>
      <c r="S4019" s="96" t="s">
        <v>10901</v>
      </c>
      <c r="T4019" s="96" t="s">
        <v>1568</v>
      </c>
    </row>
    <row r="4020" ht="14.25" customHeight="1">
      <c r="A4020" s="96" t="s">
        <v>10902</v>
      </c>
      <c r="D4020" s="96" t="s">
        <v>1350</v>
      </c>
      <c r="E4020" s="96" t="s">
        <v>1561</v>
      </c>
      <c r="F4020" s="96">
        <v>2030.0</v>
      </c>
      <c r="J4020" s="96" t="s">
        <v>1147</v>
      </c>
      <c r="L4020" s="96" t="s">
        <v>1562</v>
      </c>
      <c r="M4020" s="96" t="s">
        <v>1147</v>
      </c>
      <c r="O4020" s="96" t="s">
        <v>1608</v>
      </c>
      <c r="P4020" s="96" t="s">
        <v>1609</v>
      </c>
      <c r="Q4020" s="96" t="s">
        <v>1800</v>
      </c>
      <c r="R4020" s="96" t="s">
        <v>1676</v>
      </c>
      <c r="S4020" s="96" t="s">
        <v>10903</v>
      </c>
      <c r="T4020" s="96" t="s">
        <v>1568</v>
      </c>
    </row>
    <row r="4021" ht="14.25" customHeight="1">
      <c r="A4021" s="96" t="s">
        <v>10904</v>
      </c>
      <c r="B4021" s="96" t="s">
        <v>10905</v>
      </c>
      <c r="D4021" s="96" t="s">
        <v>1350</v>
      </c>
      <c r="E4021" s="96" t="s">
        <v>1561</v>
      </c>
      <c r="F4021" s="96">
        <v>2030.0</v>
      </c>
      <c r="J4021" s="96" t="s">
        <v>1147</v>
      </c>
      <c r="L4021" s="96" t="s">
        <v>1562</v>
      </c>
      <c r="M4021" s="96" t="s">
        <v>1147</v>
      </c>
      <c r="O4021" s="96" t="s">
        <v>1608</v>
      </c>
      <c r="P4021" s="96" t="s">
        <v>1609</v>
      </c>
      <c r="Q4021" s="96" t="s">
        <v>1604</v>
      </c>
      <c r="R4021" s="96" t="s">
        <v>1586</v>
      </c>
      <c r="S4021" s="96" t="s">
        <v>10906</v>
      </c>
      <c r="T4021" s="96" t="s">
        <v>1568</v>
      </c>
    </row>
    <row r="4022" ht="14.25" customHeight="1">
      <c r="A4022" s="96" t="s">
        <v>10907</v>
      </c>
      <c r="D4022" s="96" t="s">
        <v>1355</v>
      </c>
      <c r="J4022" s="96" t="s">
        <v>1147</v>
      </c>
      <c r="L4022" s="96" t="s">
        <v>41</v>
      </c>
      <c r="M4022" s="96" t="s">
        <v>1147</v>
      </c>
      <c r="O4022" s="96" t="s">
        <v>1584</v>
      </c>
      <c r="P4022" s="96" t="s">
        <v>1564</v>
      </c>
      <c r="Q4022" s="96" t="s">
        <v>1866</v>
      </c>
      <c r="R4022" s="96" t="s">
        <v>1648</v>
      </c>
    </row>
    <row r="4023" ht="14.25" customHeight="1">
      <c r="A4023" s="96" t="s">
        <v>10908</v>
      </c>
      <c r="C4023" s="96" t="s">
        <v>10909</v>
      </c>
      <c r="D4023" s="96" t="s">
        <v>1350</v>
      </c>
      <c r="E4023" s="96" t="s">
        <v>1561</v>
      </c>
      <c r="F4023" s="96">
        <v>2032.0</v>
      </c>
      <c r="G4023" s="96" t="s">
        <v>1350</v>
      </c>
      <c r="H4023" s="96" t="s">
        <v>1561</v>
      </c>
      <c r="I4023" s="96">
        <v>2040.0</v>
      </c>
      <c r="J4023" s="96" t="s">
        <v>1351</v>
      </c>
      <c r="K4023" s="96">
        <v>2040.0</v>
      </c>
      <c r="L4023" s="96" t="s">
        <v>41</v>
      </c>
      <c r="M4023" s="96" t="s">
        <v>1351</v>
      </c>
      <c r="N4023" s="96" t="s">
        <v>1971</v>
      </c>
      <c r="O4023" s="96" t="s">
        <v>1741</v>
      </c>
      <c r="P4023" s="96" t="s">
        <v>1564</v>
      </c>
      <c r="Q4023" s="96" t="s">
        <v>1675</v>
      </c>
      <c r="R4023" s="96" t="s">
        <v>1648</v>
      </c>
      <c r="S4023" s="96" t="s">
        <v>10910</v>
      </c>
      <c r="T4023" s="96" t="s">
        <v>1568</v>
      </c>
    </row>
    <row r="4024" ht="14.25" customHeight="1">
      <c r="A4024" s="96" t="s">
        <v>10911</v>
      </c>
      <c r="D4024" s="96" t="s">
        <v>1350</v>
      </c>
      <c r="E4024" s="96" t="s">
        <v>1561</v>
      </c>
      <c r="F4024" s="96">
        <v>2030.0</v>
      </c>
      <c r="J4024" s="96" t="s">
        <v>1147</v>
      </c>
      <c r="L4024" s="96" t="s">
        <v>1562</v>
      </c>
      <c r="M4024" s="96" t="s">
        <v>1147</v>
      </c>
      <c r="O4024" s="96" t="s">
        <v>1717</v>
      </c>
      <c r="P4024" s="96" t="s">
        <v>1609</v>
      </c>
      <c r="Q4024" s="96" t="s">
        <v>1756</v>
      </c>
      <c r="R4024" s="96" t="s">
        <v>1637</v>
      </c>
      <c r="S4024" s="96" t="s">
        <v>10912</v>
      </c>
      <c r="T4024" s="96" t="s">
        <v>1568</v>
      </c>
    </row>
    <row r="4025" ht="14.25" customHeight="1">
      <c r="A4025" s="96" t="s">
        <v>10913</v>
      </c>
      <c r="D4025" s="96" t="s">
        <v>1355</v>
      </c>
      <c r="J4025" s="96" t="s">
        <v>1147</v>
      </c>
      <c r="L4025" s="96" t="s">
        <v>41</v>
      </c>
      <c r="M4025" s="96" t="s">
        <v>1147</v>
      </c>
      <c r="O4025" s="96" t="s">
        <v>1845</v>
      </c>
      <c r="P4025" s="96" t="s">
        <v>1564</v>
      </c>
      <c r="Q4025" s="96" t="s">
        <v>1800</v>
      </c>
      <c r="R4025" s="96" t="s">
        <v>1586</v>
      </c>
    </row>
    <row r="4026" ht="14.25" customHeight="1">
      <c r="A4026" s="96" t="s">
        <v>10914</v>
      </c>
      <c r="C4026" s="96" t="s">
        <v>10915</v>
      </c>
      <c r="D4026" s="96" t="s">
        <v>1355</v>
      </c>
      <c r="J4026" s="96" t="s">
        <v>1351</v>
      </c>
      <c r="L4026" s="96" t="s">
        <v>41</v>
      </c>
      <c r="M4026" s="96" t="s">
        <v>1147</v>
      </c>
      <c r="O4026" s="96" t="s">
        <v>1584</v>
      </c>
      <c r="P4026" s="96" t="s">
        <v>1564</v>
      </c>
      <c r="Q4026" s="96" t="s">
        <v>1948</v>
      </c>
      <c r="R4026" s="96" t="s">
        <v>1690</v>
      </c>
    </row>
    <row r="4027" ht="14.25" customHeight="1">
      <c r="A4027" s="96" t="s">
        <v>10916</v>
      </c>
      <c r="C4027" s="96" t="s">
        <v>10917</v>
      </c>
      <c r="D4027" s="96" t="s">
        <v>1350</v>
      </c>
      <c r="E4027" s="96" t="s">
        <v>1561</v>
      </c>
      <c r="F4027" s="96">
        <v>2030.0</v>
      </c>
      <c r="G4027" s="96" t="s">
        <v>1350</v>
      </c>
      <c r="H4027" s="96" t="s">
        <v>1561</v>
      </c>
      <c r="I4027" s="96">
        <v>2040.0</v>
      </c>
      <c r="J4027" s="96" t="s">
        <v>1351</v>
      </c>
      <c r="K4027" s="96">
        <v>2040.0</v>
      </c>
      <c r="L4027" s="96" t="s">
        <v>41</v>
      </c>
      <c r="M4027" s="96" t="s">
        <v>1147</v>
      </c>
      <c r="O4027" s="96" t="s">
        <v>1741</v>
      </c>
      <c r="P4027" s="96" t="s">
        <v>1564</v>
      </c>
      <c r="Q4027" s="96" t="s">
        <v>1593</v>
      </c>
      <c r="R4027" s="96" t="s">
        <v>1631</v>
      </c>
      <c r="S4027" s="96" t="s">
        <v>10918</v>
      </c>
      <c r="T4027" s="96" t="s">
        <v>1568</v>
      </c>
    </row>
    <row r="4028" ht="14.25" customHeight="1">
      <c r="A4028" s="96" t="s">
        <v>10919</v>
      </c>
      <c r="D4028" s="96" t="s">
        <v>1350</v>
      </c>
      <c r="E4028" s="96" t="s">
        <v>1561</v>
      </c>
      <c r="F4028" s="96">
        <v>2030.0</v>
      </c>
      <c r="J4028" s="96" t="s">
        <v>1147</v>
      </c>
      <c r="L4028" s="96" t="s">
        <v>1562</v>
      </c>
      <c r="M4028" s="96" t="s">
        <v>1147</v>
      </c>
      <c r="O4028" s="96" t="s">
        <v>1791</v>
      </c>
      <c r="P4028" s="96" t="s">
        <v>1609</v>
      </c>
      <c r="Q4028" s="96" t="s">
        <v>1593</v>
      </c>
      <c r="R4028" s="96" t="s">
        <v>1586</v>
      </c>
      <c r="S4028" s="96" t="s">
        <v>10920</v>
      </c>
      <c r="T4028" s="96" t="s">
        <v>1568</v>
      </c>
    </row>
    <row r="4029" ht="14.25" customHeight="1">
      <c r="A4029" s="96" t="s">
        <v>10921</v>
      </c>
      <c r="D4029" s="96" t="s">
        <v>1350</v>
      </c>
      <c r="E4029" s="96" t="s">
        <v>1561</v>
      </c>
      <c r="F4029" s="96">
        <v>2030.0</v>
      </c>
      <c r="J4029" s="96" t="s">
        <v>1147</v>
      </c>
      <c r="L4029" s="96" t="s">
        <v>1562</v>
      </c>
      <c r="M4029" s="96" t="s">
        <v>1147</v>
      </c>
      <c r="O4029" s="96" t="s">
        <v>1614</v>
      </c>
      <c r="P4029" s="96" t="s">
        <v>1609</v>
      </c>
      <c r="Q4029" s="96" t="s">
        <v>1675</v>
      </c>
      <c r="R4029" s="96" t="s">
        <v>1574</v>
      </c>
      <c r="S4029" s="96" t="s">
        <v>10922</v>
      </c>
      <c r="T4029" s="96" t="s">
        <v>1568</v>
      </c>
    </row>
    <row r="4030" ht="14.25" customHeight="1">
      <c r="A4030" s="96" t="s">
        <v>10923</v>
      </c>
      <c r="D4030" s="96" t="s">
        <v>1350</v>
      </c>
      <c r="E4030" s="96" t="s">
        <v>1561</v>
      </c>
      <c r="F4030" s="96">
        <v>2030.0</v>
      </c>
      <c r="J4030" s="96" t="s">
        <v>1147</v>
      </c>
      <c r="L4030" s="96" t="s">
        <v>1562</v>
      </c>
      <c r="M4030" s="96" t="s">
        <v>1147</v>
      </c>
      <c r="O4030" s="96" t="s">
        <v>7316</v>
      </c>
      <c r="P4030" s="96" t="s">
        <v>1564</v>
      </c>
      <c r="Q4030" s="96" t="s">
        <v>1754</v>
      </c>
      <c r="R4030" s="96" t="s">
        <v>1699</v>
      </c>
      <c r="S4030" s="96" t="s">
        <v>10924</v>
      </c>
      <c r="T4030" s="96" t="s">
        <v>1568</v>
      </c>
    </row>
    <row r="4031" ht="14.25" customHeight="1">
      <c r="A4031" s="96" t="s">
        <v>10925</v>
      </c>
      <c r="D4031" s="96" t="s">
        <v>1350</v>
      </c>
      <c r="E4031" s="96" t="s">
        <v>1561</v>
      </c>
      <c r="F4031" s="96">
        <v>2030.0</v>
      </c>
      <c r="J4031" s="96" t="s">
        <v>1147</v>
      </c>
      <c r="L4031" s="96" t="s">
        <v>1562</v>
      </c>
      <c r="M4031" s="96" t="s">
        <v>1147</v>
      </c>
      <c r="O4031" s="96" t="s">
        <v>1717</v>
      </c>
      <c r="P4031" s="96" t="s">
        <v>1609</v>
      </c>
      <c r="Q4031" s="96" t="s">
        <v>1735</v>
      </c>
      <c r="R4031" s="96" t="s">
        <v>1644</v>
      </c>
      <c r="S4031" s="96" t="s">
        <v>10926</v>
      </c>
      <c r="T4031" s="96" t="s">
        <v>1568</v>
      </c>
    </row>
    <row r="4032" ht="14.25" customHeight="1">
      <c r="A4032" s="96" t="s">
        <v>10927</v>
      </c>
      <c r="D4032" s="96" t="s">
        <v>1350</v>
      </c>
      <c r="E4032" s="96" t="s">
        <v>1561</v>
      </c>
      <c r="F4032" s="96">
        <v>2030.0</v>
      </c>
      <c r="J4032" s="96" t="s">
        <v>1147</v>
      </c>
      <c r="L4032" s="96" t="s">
        <v>1562</v>
      </c>
      <c r="M4032" s="96" t="s">
        <v>1147</v>
      </c>
      <c r="O4032" s="96" t="s">
        <v>1717</v>
      </c>
      <c r="P4032" s="96" t="s">
        <v>1609</v>
      </c>
      <c r="Q4032" s="96" t="s">
        <v>1735</v>
      </c>
      <c r="R4032" s="96" t="s">
        <v>1637</v>
      </c>
      <c r="S4032" s="96" t="s">
        <v>10928</v>
      </c>
      <c r="T4032" s="96" t="s">
        <v>1568</v>
      </c>
    </row>
    <row r="4033" ht="14.25" customHeight="1">
      <c r="A4033" s="96" t="s">
        <v>10929</v>
      </c>
      <c r="D4033" s="96" t="s">
        <v>1350</v>
      </c>
      <c r="E4033" s="96" t="s">
        <v>1561</v>
      </c>
      <c r="F4033" s="96">
        <v>2030.0</v>
      </c>
      <c r="J4033" s="96" t="s">
        <v>1147</v>
      </c>
      <c r="L4033" s="96" t="s">
        <v>1562</v>
      </c>
      <c r="M4033" s="96" t="s">
        <v>1147</v>
      </c>
      <c r="O4033" s="96" t="s">
        <v>1717</v>
      </c>
      <c r="P4033" s="96" t="s">
        <v>1609</v>
      </c>
      <c r="Q4033" s="96" t="s">
        <v>1784</v>
      </c>
      <c r="R4033" s="96" t="s">
        <v>1690</v>
      </c>
      <c r="S4033" s="96" t="s">
        <v>10930</v>
      </c>
      <c r="T4033" s="96" t="s">
        <v>1568</v>
      </c>
    </row>
    <row r="4034" ht="14.25" customHeight="1">
      <c r="A4034" s="96" t="s">
        <v>10931</v>
      </c>
      <c r="D4034" s="96" t="s">
        <v>1350</v>
      </c>
      <c r="E4034" s="96" t="s">
        <v>1561</v>
      </c>
      <c r="F4034" s="96">
        <v>2030.0</v>
      </c>
      <c r="J4034" s="96" t="s">
        <v>1147</v>
      </c>
      <c r="L4034" s="96" t="s">
        <v>1562</v>
      </c>
      <c r="M4034" s="96" t="s">
        <v>1147</v>
      </c>
      <c r="O4034" s="96" t="s">
        <v>1717</v>
      </c>
      <c r="P4034" s="96" t="s">
        <v>1609</v>
      </c>
      <c r="Q4034" s="96" t="s">
        <v>1862</v>
      </c>
      <c r="R4034" s="96" t="s">
        <v>1605</v>
      </c>
      <c r="S4034" s="96" t="s">
        <v>10932</v>
      </c>
      <c r="T4034" s="96" t="s">
        <v>1568</v>
      </c>
    </row>
    <row r="4035" ht="14.25" customHeight="1">
      <c r="A4035" s="96" t="s">
        <v>10933</v>
      </c>
      <c r="D4035" s="96" t="s">
        <v>1350</v>
      </c>
      <c r="E4035" s="96" t="s">
        <v>1561</v>
      </c>
      <c r="F4035" s="96">
        <v>2030.0</v>
      </c>
      <c r="J4035" s="96" t="s">
        <v>1147</v>
      </c>
      <c r="L4035" s="96" t="s">
        <v>1562</v>
      </c>
      <c r="M4035" s="96" t="s">
        <v>1147</v>
      </c>
      <c r="O4035" s="96" t="s">
        <v>3128</v>
      </c>
      <c r="P4035" s="96" t="s">
        <v>1609</v>
      </c>
      <c r="Q4035" s="96" t="s">
        <v>1610</v>
      </c>
      <c r="R4035" s="96" t="s">
        <v>1699</v>
      </c>
      <c r="S4035" s="96" t="s">
        <v>10934</v>
      </c>
      <c r="T4035" s="96" t="s">
        <v>1568</v>
      </c>
    </row>
    <row r="4036" ht="14.25" customHeight="1">
      <c r="A4036" s="96" t="s">
        <v>10935</v>
      </c>
      <c r="D4036" s="96" t="s">
        <v>1350</v>
      </c>
      <c r="E4036" s="96" t="s">
        <v>1570</v>
      </c>
      <c r="F4036" s="96">
        <v>2030.0</v>
      </c>
      <c r="J4036" s="96" t="s">
        <v>1147</v>
      </c>
      <c r="L4036" s="96" t="s">
        <v>1562</v>
      </c>
      <c r="M4036" s="96" t="s">
        <v>1147</v>
      </c>
      <c r="O4036" s="96" t="s">
        <v>1717</v>
      </c>
      <c r="P4036" s="96" t="s">
        <v>1609</v>
      </c>
      <c r="Q4036" s="96" t="s">
        <v>2210</v>
      </c>
      <c r="R4036" s="96" t="s">
        <v>1690</v>
      </c>
      <c r="S4036" s="96" t="s">
        <v>10936</v>
      </c>
      <c r="T4036" s="96" t="s">
        <v>1568</v>
      </c>
    </row>
    <row r="4037" ht="14.25" customHeight="1">
      <c r="A4037" s="96" t="s">
        <v>10937</v>
      </c>
      <c r="D4037" s="96" t="s">
        <v>1350</v>
      </c>
      <c r="E4037" s="96" t="s">
        <v>1561</v>
      </c>
      <c r="F4037" s="96">
        <v>2030.0</v>
      </c>
      <c r="J4037" s="96" t="s">
        <v>1147</v>
      </c>
      <c r="L4037" s="96" t="s">
        <v>1562</v>
      </c>
      <c r="M4037" s="96" t="s">
        <v>1147</v>
      </c>
      <c r="O4037" s="96" t="s">
        <v>1717</v>
      </c>
      <c r="P4037" s="96" t="s">
        <v>1609</v>
      </c>
      <c r="Q4037" s="96" t="s">
        <v>1590</v>
      </c>
      <c r="R4037" s="96" t="s">
        <v>1648</v>
      </c>
      <c r="S4037" s="96" t="s">
        <v>10938</v>
      </c>
      <c r="T4037" s="96" t="s">
        <v>1568</v>
      </c>
    </row>
    <row r="4038" ht="14.25" customHeight="1">
      <c r="A4038" s="96" t="s">
        <v>10939</v>
      </c>
      <c r="D4038" s="96" t="s">
        <v>1350</v>
      </c>
      <c r="E4038" s="96" t="s">
        <v>1561</v>
      </c>
      <c r="F4038" s="96">
        <v>2030.0</v>
      </c>
      <c r="J4038" s="96" t="s">
        <v>1147</v>
      </c>
      <c r="L4038" s="96" t="s">
        <v>1562</v>
      </c>
      <c r="M4038" s="96" t="s">
        <v>1147</v>
      </c>
      <c r="O4038" s="96" t="s">
        <v>1717</v>
      </c>
      <c r="P4038" s="96" t="s">
        <v>1609</v>
      </c>
      <c r="Q4038" s="96" t="s">
        <v>1675</v>
      </c>
      <c r="R4038" s="96" t="s">
        <v>1566</v>
      </c>
      <c r="S4038" s="96" t="s">
        <v>10940</v>
      </c>
      <c r="T4038" s="96" t="s">
        <v>1568</v>
      </c>
    </row>
    <row r="4039" ht="14.25" customHeight="1">
      <c r="A4039" s="96" t="s">
        <v>10941</v>
      </c>
      <c r="D4039" s="96" t="s">
        <v>1350</v>
      </c>
      <c r="E4039" s="96" t="s">
        <v>1561</v>
      </c>
      <c r="F4039" s="96">
        <v>2030.0</v>
      </c>
      <c r="J4039" s="96" t="s">
        <v>1147</v>
      </c>
      <c r="L4039" s="96" t="s">
        <v>1562</v>
      </c>
      <c r="M4039" s="96" t="s">
        <v>1147</v>
      </c>
      <c r="O4039" s="96" t="s">
        <v>1717</v>
      </c>
      <c r="P4039" s="96" t="s">
        <v>1609</v>
      </c>
      <c r="Q4039" s="96" t="s">
        <v>1585</v>
      </c>
      <c r="R4039" s="96" t="s">
        <v>1581</v>
      </c>
      <c r="S4039" s="96" t="s">
        <v>10942</v>
      </c>
      <c r="T4039" s="96" t="s">
        <v>1568</v>
      </c>
    </row>
    <row r="4040" ht="14.25" customHeight="1">
      <c r="A4040" s="96" t="s">
        <v>10943</v>
      </c>
      <c r="D4040" s="96" t="s">
        <v>1350</v>
      </c>
      <c r="E4040" s="96" t="s">
        <v>1561</v>
      </c>
      <c r="F4040" s="96">
        <v>2030.0</v>
      </c>
      <c r="J4040" s="96" t="s">
        <v>1147</v>
      </c>
      <c r="L4040" s="96" t="s">
        <v>1562</v>
      </c>
      <c r="M4040" s="96" t="s">
        <v>1147</v>
      </c>
      <c r="O4040" s="96" t="s">
        <v>1717</v>
      </c>
      <c r="P4040" s="96" t="s">
        <v>1609</v>
      </c>
      <c r="Q4040" s="96" t="s">
        <v>1590</v>
      </c>
      <c r="R4040" s="96" t="s">
        <v>1594</v>
      </c>
      <c r="S4040" s="96" t="s">
        <v>10944</v>
      </c>
      <c r="T4040" s="96" t="s">
        <v>1568</v>
      </c>
    </row>
    <row r="4041" ht="14.25" customHeight="1">
      <c r="A4041" s="96" t="s">
        <v>10945</v>
      </c>
      <c r="D4041" s="96" t="s">
        <v>1350</v>
      </c>
      <c r="E4041" s="96" t="s">
        <v>1561</v>
      </c>
      <c r="F4041" s="96">
        <v>2030.0</v>
      </c>
      <c r="J4041" s="96" t="s">
        <v>1147</v>
      </c>
      <c r="L4041" s="96" t="s">
        <v>1562</v>
      </c>
      <c r="M4041" s="96" t="s">
        <v>1147</v>
      </c>
      <c r="O4041" s="96" t="s">
        <v>1717</v>
      </c>
      <c r="P4041" s="96" t="s">
        <v>1609</v>
      </c>
      <c r="Q4041" s="96" t="s">
        <v>2015</v>
      </c>
      <c r="R4041" s="96" t="s">
        <v>1631</v>
      </c>
      <c r="S4041" s="96" t="s">
        <v>10946</v>
      </c>
      <c r="T4041" s="96" t="s">
        <v>1568</v>
      </c>
    </row>
    <row r="4042" ht="14.25" customHeight="1">
      <c r="A4042" s="96" t="s">
        <v>10947</v>
      </c>
      <c r="D4042" s="96" t="s">
        <v>1350</v>
      </c>
      <c r="E4042" s="96" t="s">
        <v>1561</v>
      </c>
      <c r="F4042" s="96">
        <v>2030.0</v>
      </c>
      <c r="J4042" s="96" t="s">
        <v>1147</v>
      </c>
      <c r="L4042" s="96" t="s">
        <v>1562</v>
      </c>
      <c r="M4042" s="96" t="s">
        <v>1147</v>
      </c>
      <c r="O4042" s="96" t="s">
        <v>1717</v>
      </c>
      <c r="P4042" s="96" t="s">
        <v>1609</v>
      </c>
      <c r="Q4042" s="96" t="s">
        <v>1639</v>
      </c>
      <c r="R4042" s="96" t="s">
        <v>1615</v>
      </c>
      <c r="S4042" s="96" t="s">
        <v>10948</v>
      </c>
      <c r="T4042" s="96" t="s">
        <v>1568</v>
      </c>
    </row>
    <row r="4043" ht="14.25" customHeight="1">
      <c r="A4043" s="96" t="s">
        <v>10949</v>
      </c>
      <c r="B4043" s="96" t="s">
        <v>10950</v>
      </c>
      <c r="C4043" s="96" t="s">
        <v>10951</v>
      </c>
      <c r="D4043" s="96" t="s">
        <v>1350</v>
      </c>
      <c r="E4043" s="96" t="s">
        <v>1570</v>
      </c>
      <c r="F4043" s="96">
        <v>2030.0</v>
      </c>
      <c r="J4043" s="96" t="s">
        <v>1147</v>
      </c>
      <c r="L4043" s="96" t="s">
        <v>41</v>
      </c>
      <c r="M4043" s="96" t="s">
        <v>1147</v>
      </c>
      <c r="O4043" s="96" t="s">
        <v>1703</v>
      </c>
      <c r="P4043" s="96" t="s">
        <v>1564</v>
      </c>
      <c r="Q4043" s="96" t="s">
        <v>1652</v>
      </c>
      <c r="R4043" s="96" t="s">
        <v>2023</v>
      </c>
      <c r="S4043" s="96" t="s">
        <v>10952</v>
      </c>
      <c r="T4043" s="96" t="s">
        <v>1576</v>
      </c>
    </row>
    <row r="4044" ht="14.25" customHeight="1">
      <c r="A4044" s="96" t="s">
        <v>10953</v>
      </c>
      <c r="D4044" s="96" t="s">
        <v>1355</v>
      </c>
      <c r="J4044" s="96" t="s">
        <v>1351</v>
      </c>
      <c r="L4044" s="96" t="s">
        <v>41</v>
      </c>
      <c r="M4044" s="96" t="s">
        <v>1351</v>
      </c>
      <c r="N4044" s="96" t="s">
        <v>1757</v>
      </c>
      <c r="O4044" s="96" t="s">
        <v>1845</v>
      </c>
      <c r="P4044" s="96" t="s">
        <v>1564</v>
      </c>
      <c r="Q4044" s="96" t="s">
        <v>2015</v>
      </c>
      <c r="R4044" s="96" t="s">
        <v>1757</v>
      </c>
    </row>
    <row r="4045" ht="14.25" customHeight="1">
      <c r="A4045" s="96" t="s">
        <v>10954</v>
      </c>
      <c r="D4045" s="96" t="s">
        <v>1350</v>
      </c>
      <c r="E4045" s="96" t="s">
        <v>1561</v>
      </c>
      <c r="F4045" s="96">
        <v>2030.0</v>
      </c>
      <c r="J4045" s="96" t="s">
        <v>1147</v>
      </c>
      <c r="L4045" s="96" t="s">
        <v>1562</v>
      </c>
      <c r="M4045" s="96" t="s">
        <v>1147</v>
      </c>
      <c r="O4045" s="96" t="s">
        <v>1717</v>
      </c>
      <c r="P4045" s="96" t="s">
        <v>1609</v>
      </c>
      <c r="Q4045" s="96" t="s">
        <v>1675</v>
      </c>
      <c r="R4045" s="96" t="s">
        <v>1594</v>
      </c>
      <c r="S4045" s="96" t="s">
        <v>10955</v>
      </c>
      <c r="T4045" s="96" t="s">
        <v>1568</v>
      </c>
    </row>
    <row r="4046" ht="14.25" customHeight="1">
      <c r="A4046" s="96" t="s">
        <v>10956</v>
      </c>
      <c r="D4046" s="96" t="s">
        <v>1350</v>
      </c>
      <c r="E4046" s="96" t="s">
        <v>1561</v>
      </c>
      <c r="F4046" s="96">
        <v>2030.0</v>
      </c>
      <c r="J4046" s="96" t="s">
        <v>1147</v>
      </c>
      <c r="L4046" s="96" t="s">
        <v>1562</v>
      </c>
      <c r="M4046" s="96" t="s">
        <v>1147</v>
      </c>
      <c r="O4046" s="96" t="s">
        <v>1717</v>
      </c>
      <c r="P4046" s="96" t="s">
        <v>1609</v>
      </c>
      <c r="Q4046" s="96" t="s">
        <v>1675</v>
      </c>
      <c r="R4046" s="96" t="s">
        <v>1740</v>
      </c>
      <c r="S4046" s="96" t="s">
        <v>10957</v>
      </c>
      <c r="T4046" s="96" t="s">
        <v>1568</v>
      </c>
    </row>
    <row r="4047" ht="14.25" customHeight="1">
      <c r="A4047" s="96" t="s">
        <v>10958</v>
      </c>
      <c r="D4047" s="96" t="s">
        <v>1350</v>
      </c>
      <c r="E4047" s="96" t="s">
        <v>1561</v>
      </c>
      <c r="F4047" s="96">
        <v>2030.0</v>
      </c>
      <c r="J4047" s="96" t="s">
        <v>1147</v>
      </c>
      <c r="L4047" s="96" t="s">
        <v>1562</v>
      </c>
      <c r="M4047" s="96" t="s">
        <v>1147</v>
      </c>
      <c r="O4047" s="96" t="s">
        <v>1717</v>
      </c>
      <c r="P4047" s="96" t="s">
        <v>1609</v>
      </c>
      <c r="Q4047" s="96" t="s">
        <v>1756</v>
      </c>
      <c r="R4047" s="96" t="s">
        <v>1586</v>
      </c>
      <c r="S4047" s="96" t="s">
        <v>10959</v>
      </c>
      <c r="T4047" s="96" t="s">
        <v>1568</v>
      </c>
    </row>
    <row r="4048" ht="14.25" customHeight="1">
      <c r="A4048" s="96" t="s">
        <v>10960</v>
      </c>
      <c r="D4048" s="96" t="s">
        <v>1350</v>
      </c>
      <c r="E4048" s="96" t="s">
        <v>1561</v>
      </c>
      <c r="F4048" s="96">
        <v>2030.0</v>
      </c>
      <c r="J4048" s="96" t="s">
        <v>1147</v>
      </c>
      <c r="L4048" s="96" t="s">
        <v>1562</v>
      </c>
      <c r="M4048" s="96" t="s">
        <v>1147</v>
      </c>
      <c r="O4048" s="96" t="s">
        <v>1717</v>
      </c>
      <c r="P4048" s="96" t="s">
        <v>1609</v>
      </c>
      <c r="Q4048" s="96" t="s">
        <v>1800</v>
      </c>
      <c r="R4048" s="96" t="s">
        <v>1757</v>
      </c>
      <c r="S4048" s="96" t="s">
        <v>10961</v>
      </c>
      <c r="T4048" s="96" t="s">
        <v>1568</v>
      </c>
    </row>
    <row r="4049" ht="14.25" customHeight="1">
      <c r="A4049" s="96" t="s">
        <v>10962</v>
      </c>
      <c r="D4049" s="96" t="s">
        <v>1355</v>
      </c>
      <c r="J4049" s="96" t="s">
        <v>1351</v>
      </c>
      <c r="L4049" s="96" t="s">
        <v>41</v>
      </c>
      <c r="M4049" s="96" t="s">
        <v>1147</v>
      </c>
      <c r="O4049" s="96" t="s">
        <v>1717</v>
      </c>
      <c r="P4049" s="96" t="s">
        <v>1609</v>
      </c>
      <c r="Q4049" s="96" t="s">
        <v>1948</v>
      </c>
      <c r="R4049" s="96" t="s">
        <v>1581</v>
      </c>
    </row>
    <row r="4050" ht="14.25" customHeight="1">
      <c r="A4050" s="96" t="s">
        <v>10963</v>
      </c>
      <c r="B4050" s="96" t="s">
        <v>10964</v>
      </c>
      <c r="C4050" s="96" t="s">
        <v>10965</v>
      </c>
      <c r="D4050" s="96" t="s">
        <v>1350</v>
      </c>
      <c r="E4050" s="96" t="s">
        <v>1721</v>
      </c>
      <c r="F4050" s="96">
        <v>2030.0</v>
      </c>
      <c r="J4050" s="96" t="s">
        <v>1147</v>
      </c>
      <c r="L4050" s="96" t="s">
        <v>41</v>
      </c>
      <c r="M4050" s="96" t="s">
        <v>1147</v>
      </c>
      <c r="O4050" s="96" t="s">
        <v>1717</v>
      </c>
      <c r="P4050" s="96" t="s">
        <v>1609</v>
      </c>
      <c r="Q4050" s="96" t="s">
        <v>1698</v>
      </c>
      <c r="R4050" s="96" t="s">
        <v>10966</v>
      </c>
      <c r="S4050" s="96" t="s">
        <v>10967</v>
      </c>
      <c r="T4050" s="96" t="s">
        <v>1725</v>
      </c>
    </row>
    <row r="4051" ht="14.25" customHeight="1">
      <c r="A4051" s="96" t="s">
        <v>10968</v>
      </c>
      <c r="D4051" s="96" t="s">
        <v>1350</v>
      </c>
      <c r="E4051" s="96" t="s">
        <v>1561</v>
      </c>
      <c r="F4051" s="96">
        <v>2030.0</v>
      </c>
      <c r="J4051" s="96" t="s">
        <v>1147</v>
      </c>
      <c r="L4051" s="96" t="s">
        <v>1562</v>
      </c>
      <c r="M4051" s="96" t="s">
        <v>1147</v>
      </c>
      <c r="O4051" s="96" t="s">
        <v>1717</v>
      </c>
      <c r="P4051" s="96" t="s">
        <v>1609</v>
      </c>
      <c r="Q4051" s="96" t="s">
        <v>1636</v>
      </c>
      <c r="R4051" s="96" t="s">
        <v>1591</v>
      </c>
      <c r="S4051" s="96" t="s">
        <v>10969</v>
      </c>
      <c r="T4051" s="96" t="s">
        <v>1568</v>
      </c>
    </row>
    <row r="4052" ht="14.25" customHeight="1">
      <c r="A4052" s="96" t="s">
        <v>10970</v>
      </c>
      <c r="D4052" s="96" t="s">
        <v>1350</v>
      </c>
      <c r="E4052" s="96" t="s">
        <v>1561</v>
      </c>
      <c r="F4052" s="96">
        <v>2030.0</v>
      </c>
      <c r="J4052" s="96" t="s">
        <v>1147</v>
      </c>
      <c r="L4052" s="96" t="s">
        <v>1562</v>
      </c>
      <c r="M4052" s="96" t="s">
        <v>1147</v>
      </c>
      <c r="O4052" s="96" t="s">
        <v>1717</v>
      </c>
      <c r="P4052" s="96" t="s">
        <v>1609</v>
      </c>
      <c r="Q4052" s="96" t="s">
        <v>2015</v>
      </c>
      <c r="R4052" s="96" t="s">
        <v>1637</v>
      </c>
      <c r="S4052" s="96" t="s">
        <v>10971</v>
      </c>
      <c r="T4052" s="96" t="s">
        <v>1568</v>
      </c>
    </row>
    <row r="4053" ht="14.25" customHeight="1">
      <c r="A4053" s="96" t="s">
        <v>10972</v>
      </c>
      <c r="D4053" s="96" t="s">
        <v>1350</v>
      </c>
      <c r="E4053" s="96" t="s">
        <v>1561</v>
      </c>
      <c r="F4053" s="96">
        <v>2030.0</v>
      </c>
      <c r="J4053" s="96" t="s">
        <v>1147</v>
      </c>
      <c r="L4053" s="96" t="s">
        <v>1562</v>
      </c>
      <c r="M4053" s="96" t="s">
        <v>1147</v>
      </c>
      <c r="O4053" s="96" t="s">
        <v>1717</v>
      </c>
      <c r="P4053" s="96" t="s">
        <v>1609</v>
      </c>
      <c r="Q4053" s="96" t="s">
        <v>1820</v>
      </c>
      <c r="R4053" s="96" t="s">
        <v>1712</v>
      </c>
      <c r="S4053" s="96" t="s">
        <v>10973</v>
      </c>
      <c r="T4053" s="96" t="s">
        <v>1568</v>
      </c>
    </row>
    <row r="4054" ht="14.25" customHeight="1">
      <c r="A4054" s="96" t="s">
        <v>10974</v>
      </c>
      <c r="D4054" s="96" t="s">
        <v>1350</v>
      </c>
      <c r="E4054" s="96" t="s">
        <v>1561</v>
      </c>
      <c r="F4054" s="96" t="s">
        <v>1628</v>
      </c>
      <c r="J4054" s="96" t="s">
        <v>1147</v>
      </c>
      <c r="L4054" s="96" t="s">
        <v>41</v>
      </c>
      <c r="M4054" s="96" t="s">
        <v>1147</v>
      </c>
      <c r="O4054" s="96" t="s">
        <v>1717</v>
      </c>
      <c r="P4054" s="96" t="s">
        <v>1609</v>
      </c>
      <c r="Q4054" s="96" t="s">
        <v>1675</v>
      </c>
      <c r="R4054" s="96" t="s">
        <v>1581</v>
      </c>
      <c r="S4054" s="96" t="s">
        <v>10975</v>
      </c>
      <c r="T4054" s="96" t="s">
        <v>1568</v>
      </c>
    </row>
    <row r="4055" ht="14.25" customHeight="1">
      <c r="A4055" s="96" t="s">
        <v>10976</v>
      </c>
      <c r="D4055" s="96" t="s">
        <v>1350</v>
      </c>
      <c r="E4055" s="96" t="s">
        <v>1561</v>
      </c>
      <c r="F4055" s="96">
        <v>2030.0</v>
      </c>
      <c r="J4055" s="96" t="s">
        <v>1147</v>
      </c>
      <c r="L4055" s="96" t="s">
        <v>1562</v>
      </c>
      <c r="M4055" s="96" t="s">
        <v>1147</v>
      </c>
      <c r="O4055" s="96" t="s">
        <v>1717</v>
      </c>
      <c r="P4055" s="96" t="s">
        <v>1609</v>
      </c>
      <c r="Q4055" s="96" t="s">
        <v>1639</v>
      </c>
      <c r="R4055" s="96" t="s">
        <v>1676</v>
      </c>
      <c r="S4055" s="96" t="s">
        <v>10977</v>
      </c>
      <c r="T4055" s="96" t="s">
        <v>1568</v>
      </c>
    </row>
    <row r="4056" ht="14.25" customHeight="1">
      <c r="A4056" s="96" t="s">
        <v>10978</v>
      </c>
      <c r="D4056" s="96" t="s">
        <v>1355</v>
      </c>
      <c r="J4056" s="96" t="s">
        <v>1351</v>
      </c>
      <c r="L4056" s="96" t="s">
        <v>41</v>
      </c>
      <c r="M4056" s="96" t="s">
        <v>1351</v>
      </c>
      <c r="N4056" s="96" t="s">
        <v>1656</v>
      </c>
      <c r="O4056" s="96" t="s">
        <v>2314</v>
      </c>
      <c r="P4056" s="96" t="s">
        <v>1609</v>
      </c>
      <c r="Q4056" s="96" t="s">
        <v>1675</v>
      </c>
      <c r="R4056" s="96" t="s">
        <v>1656</v>
      </c>
    </row>
    <row r="4057" ht="14.25" customHeight="1">
      <c r="A4057" s="96" t="s">
        <v>10979</v>
      </c>
      <c r="D4057" s="96" t="s">
        <v>1350</v>
      </c>
      <c r="E4057" s="96" t="s">
        <v>1561</v>
      </c>
      <c r="F4057" s="96">
        <v>2030.0</v>
      </c>
      <c r="J4057" s="96" t="s">
        <v>1147</v>
      </c>
      <c r="L4057" s="96" t="s">
        <v>1562</v>
      </c>
      <c r="M4057" s="96" t="s">
        <v>1147</v>
      </c>
      <c r="N4057" s="96" t="s">
        <v>1673</v>
      </c>
      <c r="O4057" s="96" t="s">
        <v>1812</v>
      </c>
      <c r="P4057" s="96" t="s">
        <v>1609</v>
      </c>
      <c r="Q4057" s="96" t="s">
        <v>1756</v>
      </c>
      <c r="R4057" s="96" t="s">
        <v>1673</v>
      </c>
      <c r="S4057" s="96" t="s">
        <v>10980</v>
      </c>
      <c r="T4057" s="96" t="s">
        <v>1568</v>
      </c>
    </row>
    <row r="4058" ht="14.25" customHeight="1">
      <c r="A4058" s="96" t="s">
        <v>10981</v>
      </c>
      <c r="D4058" s="96" t="s">
        <v>1350</v>
      </c>
      <c r="E4058" s="96" t="s">
        <v>1561</v>
      </c>
      <c r="F4058" s="96">
        <v>2030.0</v>
      </c>
      <c r="J4058" s="96" t="s">
        <v>1351</v>
      </c>
      <c r="L4058" s="96" t="s">
        <v>1562</v>
      </c>
      <c r="M4058" s="96" t="s">
        <v>1351</v>
      </c>
      <c r="N4058" s="96" t="s">
        <v>1779</v>
      </c>
      <c r="O4058" s="96" t="s">
        <v>1717</v>
      </c>
      <c r="P4058" s="96" t="s">
        <v>1609</v>
      </c>
      <c r="Q4058" s="96" t="s">
        <v>1580</v>
      </c>
      <c r="R4058" s="96" t="s">
        <v>1846</v>
      </c>
      <c r="S4058" s="96" t="s">
        <v>10982</v>
      </c>
      <c r="T4058" s="96" t="s">
        <v>1568</v>
      </c>
    </row>
    <row r="4059" ht="14.25" customHeight="1">
      <c r="A4059" s="96" t="s">
        <v>10983</v>
      </c>
      <c r="D4059" s="96" t="s">
        <v>1350</v>
      </c>
      <c r="E4059" s="96" t="s">
        <v>1561</v>
      </c>
      <c r="F4059" s="96">
        <v>2032.0</v>
      </c>
      <c r="J4059" s="96" t="s">
        <v>1147</v>
      </c>
      <c r="L4059" s="96" t="s">
        <v>41</v>
      </c>
      <c r="M4059" s="96" t="s">
        <v>1147</v>
      </c>
      <c r="O4059" s="96" t="s">
        <v>1845</v>
      </c>
      <c r="P4059" s="96" t="s">
        <v>1564</v>
      </c>
      <c r="Q4059" s="96" t="s">
        <v>2015</v>
      </c>
      <c r="R4059" s="96" t="s">
        <v>1566</v>
      </c>
      <c r="S4059" s="96" t="s">
        <v>10984</v>
      </c>
      <c r="T4059" s="96" t="s">
        <v>1568</v>
      </c>
    </row>
    <row r="4060" ht="14.25" customHeight="1">
      <c r="A4060" s="96" t="s">
        <v>10985</v>
      </c>
      <c r="D4060" s="96" t="s">
        <v>1350</v>
      </c>
      <c r="E4060" s="96" t="s">
        <v>1570</v>
      </c>
      <c r="F4060" s="96">
        <v>2028.0</v>
      </c>
      <c r="J4060" s="96" t="s">
        <v>1147</v>
      </c>
      <c r="L4060" s="96" t="s">
        <v>41</v>
      </c>
      <c r="M4060" s="96" t="s">
        <v>1147</v>
      </c>
      <c r="O4060" s="96" t="s">
        <v>1812</v>
      </c>
      <c r="P4060" s="96" t="s">
        <v>1609</v>
      </c>
      <c r="Q4060" s="96" t="s">
        <v>2479</v>
      </c>
      <c r="R4060" s="96" t="s">
        <v>1882</v>
      </c>
      <c r="S4060" s="96" t="s">
        <v>10986</v>
      </c>
      <c r="T4060" s="96" t="s">
        <v>5277</v>
      </c>
    </row>
    <row r="4061" ht="14.25" customHeight="1">
      <c r="A4061" s="96" t="s">
        <v>10987</v>
      </c>
      <c r="D4061" s="96" t="s">
        <v>1350</v>
      </c>
      <c r="E4061" s="96" t="s">
        <v>1561</v>
      </c>
      <c r="F4061" s="96">
        <v>2030.0</v>
      </c>
      <c r="J4061" s="96" t="s">
        <v>1147</v>
      </c>
      <c r="L4061" s="96" t="s">
        <v>1562</v>
      </c>
      <c r="M4061" s="96" t="s">
        <v>1147</v>
      </c>
      <c r="O4061" s="96" t="s">
        <v>1717</v>
      </c>
      <c r="P4061" s="96" t="s">
        <v>1609</v>
      </c>
      <c r="Q4061" s="96" t="s">
        <v>1756</v>
      </c>
      <c r="R4061" s="96" t="s">
        <v>1566</v>
      </c>
      <c r="S4061" s="96" t="s">
        <v>10988</v>
      </c>
      <c r="T4061" s="96" t="s">
        <v>1568</v>
      </c>
    </row>
    <row r="4062" ht="14.25" customHeight="1">
      <c r="A4062" s="96" t="s">
        <v>10989</v>
      </c>
      <c r="B4062" s="96" t="s">
        <v>10990</v>
      </c>
      <c r="C4062" s="96" t="s">
        <v>10991</v>
      </c>
      <c r="D4062" s="96" t="s">
        <v>1350</v>
      </c>
      <c r="E4062" s="96" t="s">
        <v>1561</v>
      </c>
      <c r="F4062" s="96">
        <v>2030.0</v>
      </c>
      <c r="J4062" s="96" t="s">
        <v>1147</v>
      </c>
      <c r="L4062" s="96" t="s">
        <v>1629</v>
      </c>
      <c r="M4062" s="96" t="s">
        <v>1147</v>
      </c>
      <c r="O4062" s="96" t="s">
        <v>1608</v>
      </c>
      <c r="P4062" s="96" t="s">
        <v>1609</v>
      </c>
      <c r="Q4062" s="96" t="s">
        <v>1630</v>
      </c>
      <c r="R4062" s="96" t="s">
        <v>1621</v>
      </c>
      <c r="S4062" s="96" t="s">
        <v>10992</v>
      </c>
      <c r="T4062" s="96" t="s">
        <v>1568</v>
      </c>
    </row>
    <row r="4063" ht="14.25" customHeight="1">
      <c r="A4063" s="96" t="s">
        <v>10993</v>
      </c>
      <c r="B4063" s="96" t="s">
        <v>10994</v>
      </c>
      <c r="C4063" s="96" t="s">
        <v>10995</v>
      </c>
      <c r="D4063" s="96" t="s">
        <v>1372</v>
      </c>
      <c r="J4063" s="96" t="s">
        <v>1147</v>
      </c>
      <c r="L4063" s="96" t="s">
        <v>41</v>
      </c>
      <c r="M4063" s="96" t="s">
        <v>1147</v>
      </c>
      <c r="O4063" s="96" t="s">
        <v>1578</v>
      </c>
      <c r="P4063" s="96" t="s">
        <v>1579</v>
      </c>
      <c r="Q4063" s="96" t="s">
        <v>2210</v>
      </c>
      <c r="R4063" s="96" t="s">
        <v>2023</v>
      </c>
    </row>
    <row r="4064" ht="14.25" customHeight="1">
      <c r="A4064" s="96" t="s">
        <v>10996</v>
      </c>
      <c r="C4064" s="96" t="s">
        <v>10997</v>
      </c>
      <c r="D4064" s="96" t="s">
        <v>1355</v>
      </c>
      <c r="J4064" s="96" t="s">
        <v>1147</v>
      </c>
      <c r="L4064" s="96" t="s">
        <v>1629</v>
      </c>
      <c r="M4064" s="96" t="s">
        <v>1147</v>
      </c>
      <c r="O4064" s="96" t="s">
        <v>1620</v>
      </c>
      <c r="P4064" s="96" t="s">
        <v>1564</v>
      </c>
      <c r="Q4064" s="96" t="s">
        <v>1630</v>
      </c>
      <c r="R4064" s="96" t="s">
        <v>1656</v>
      </c>
    </row>
    <row r="4065" ht="14.25" customHeight="1">
      <c r="A4065" s="96" t="s">
        <v>10998</v>
      </c>
      <c r="B4065" s="96" t="s">
        <v>10999</v>
      </c>
      <c r="C4065" s="96" t="s">
        <v>11000</v>
      </c>
      <c r="D4065" s="96" t="s">
        <v>1355</v>
      </c>
      <c r="J4065" s="96" t="s">
        <v>1351</v>
      </c>
      <c r="L4065" s="96" t="s">
        <v>41</v>
      </c>
      <c r="M4065" s="96" t="s">
        <v>1351</v>
      </c>
      <c r="N4065" s="96" t="s">
        <v>1707</v>
      </c>
      <c r="O4065" s="96" t="s">
        <v>1578</v>
      </c>
      <c r="P4065" s="96" t="s">
        <v>1579</v>
      </c>
      <c r="Q4065" s="96" t="s">
        <v>1580</v>
      </c>
      <c r="R4065" s="96" t="s">
        <v>1707</v>
      </c>
    </row>
    <row r="4066" ht="14.25" customHeight="1">
      <c r="A4066" s="96" t="s">
        <v>11001</v>
      </c>
      <c r="B4066" s="96" t="s">
        <v>11002</v>
      </c>
      <c r="D4066" s="96" t="s">
        <v>1355</v>
      </c>
      <c r="J4066" s="96" t="s">
        <v>1351</v>
      </c>
      <c r="L4066" s="96" t="s">
        <v>41</v>
      </c>
      <c r="M4066" s="96" t="s">
        <v>1147</v>
      </c>
      <c r="O4066" s="96" t="s">
        <v>4713</v>
      </c>
      <c r="P4066" s="96" t="s">
        <v>1609</v>
      </c>
      <c r="Q4066" s="96" t="s">
        <v>1800</v>
      </c>
      <c r="R4066" s="96" t="s">
        <v>1586</v>
      </c>
    </row>
    <row r="4067" ht="14.25" customHeight="1">
      <c r="A4067" s="96" t="s">
        <v>11003</v>
      </c>
      <c r="D4067" s="96" t="s">
        <v>1350</v>
      </c>
      <c r="E4067" s="96" t="s">
        <v>1561</v>
      </c>
      <c r="F4067" s="96">
        <v>2030.0</v>
      </c>
      <c r="J4067" s="96" t="s">
        <v>1147</v>
      </c>
      <c r="L4067" s="96" t="s">
        <v>1562</v>
      </c>
      <c r="M4067" s="96" t="s">
        <v>1147</v>
      </c>
      <c r="N4067" s="96" t="s">
        <v>2023</v>
      </c>
      <c r="O4067" s="96" t="s">
        <v>1717</v>
      </c>
      <c r="P4067" s="96" t="s">
        <v>1609</v>
      </c>
      <c r="Q4067" s="96" t="s">
        <v>1610</v>
      </c>
      <c r="R4067" s="96" t="s">
        <v>2023</v>
      </c>
      <c r="S4067" s="96" t="s">
        <v>11004</v>
      </c>
      <c r="T4067" s="96" t="s">
        <v>1568</v>
      </c>
    </row>
    <row r="4068" ht="14.25" customHeight="1">
      <c r="A4068" s="96" t="s">
        <v>11005</v>
      </c>
      <c r="B4068" s="96" t="s">
        <v>11006</v>
      </c>
      <c r="C4068" s="96" t="s">
        <v>11007</v>
      </c>
      <c r="D4068" s="96" t="s">
        <v>1350</v>
      </c>
      <c r="E4068" s="96" t="s">
        <v>1561</v>
      </c>
      <c r="F4068" s="96" t="s">
        <v>1628</v>
      </c>
      <c r="J4068" s="96" t="s">
        <v>1351</v>
      </c>
      <c r="L4068" s="96" t="s">
        <v>41</v>
      </c>
      <c r="M4068" s="96" t="s">
        <v>1351</v>
      </c>
      <c r="O4068" s="96" t="s">
        <v>1717</v>
      </c>
      <c r="P4068" s="96" t="s">
        <v>1609</v>
      </c>
      <c r="Q4068" s="96" t="s">
        <v>1604</v>
      </c>
      <c r="R4068" s="96" t="s">
        <v>1757</v>
      </c>
      <c r="S4068" s="96" t="s">
        <v>11008</v>
      </c>
      <c r="T4068" s="96" t="s">
        <v>1568</v>
      </c>
    </row>
    <row r="4069" ht="14.25" customHeight="1">
      <c r="A4069" s="96" t="s">
        <v>11009</v>
      </c>
      <c r="C4069" s="96" t="s">
        <v>11010</v>
      </c>
      <c r="D4069" s="96" t="s">
        <v>1355</v>
      </c>
      <c r="J4069" s="96" t="s">
        <v>1351</v>
      </c>
      <c r="L4069" s="96" t="s">
        <v>41</v>
      </c>
      <c r="M4069" s="96" t="s">
        <v>1351</v>
      </c>
      <c r="N4069" s="96" t="s">
        <v>1656</v>
      </c>
      <c r="O4069" s="96" t="s">
        <v>3088</v>
      </c>
      <c r="P4069" s="96" t="s">
        <v>1609</v>
      </c>
      <c r="Q4069" s="96" t="s">
        <v>1675</v>
      </c>
      <c r="R4069" s="96" t="s">
        <v>1656</v>
      </c>
    </row>
    <row r="4070" ht="14.25" customHeight="1">
      <c r="A4070" s="96" t="s">
        <v>11011</v>
      </c>
      <c r="D4070" s="96" t="s">
        <v>1350</v>
      </c>
      <c r="E4070" s="96" t="s">
        <v>1561</v>
      </c>
      <c r="F4070" s="96">
        <v>2030.0</v>
      </c>
      <c r="G4070" s="96" t="s">
        <v>1350</v>
      </c>
      <c r="H4070" s="96" t="s">
        <v>1561</v>
      </c>
      <c r="I4070" s="96">
        <v>2050.0</v>
      </c>
      <c r="J4070" s="96" t="s">
        <v>1351</v>
      </c>
      <c r="K4070" s="96">
        <v>2050.0</v>
      </c>
      <c r="L4070" s="96" t="s">
        <v>1562</v>
      </c>
      <c r="M4070" s="96" t="s">
        <v>1147</v>
      </c>
      <c r="O4070" s="96" t="s">
        <v>1717</v>
      </c>
      <c r="P4070" s="96" t="s">
        <v>1609</v>
      </c>
      <c r="Q4070" s="96" t="s">
        <v>1652</v>
      </c>
      <c r="R4070" s="96" t="s">
        <v>1699</v>
      </c>
      <c r="S4070" s="96" t="s">
        <v>11012</v>
      </c>
      <c r="T4070" s="96" t="s">
        <v>1568</v>
      </c>
    </row>
    <row r="4071" ht="14.25" customHeight="1">
      <c r="A4071" s="96" t="s">
        <v>11013</v>
      </c>
      <c r="D4071" s="96" t="s">
        <v>1350</v>
      </c>
      <c r="E4071" s="96" t="s">
        <v>1561</v>
      </c>
      <c r="F4071" s="96">
        <v>2030.0</v>
      </c>
      <c r="J4071" s="96" t="s">
        <v>1147</v>
      </c>
      <c r="L4071" s="96" t="s">
        <v>1562</v>
      </c>
      <c r="M4071" s="96" t="s">
        <v>1147</v>
      </c>
      <c r="O4071" s="96" t="s">
        <v>1829</v>
      </c>
      <c r="P4071" s="96" t="s">
        <v>1564</v>
      </c>
      <c r="Q4071" s="96" t="s">
        <v>1580</v>
      </c>
      <c r="R4071" s="96" t="s">
        <v>1615</v>
      </c>
      <c r="S4071" s="96" t="s">
        <v>11014</v>
      </c>
      <c r="T4071" s="96" t="s">
        <v>1568</v>
      </c>
    </row>
    <row r="4072" ht="14.25" customHeight="1">
      <c r="A4072" s="96" t="s">
        <v>11015</v>
      </c>
      <c r="D4072" s="96" t="s">
        <v>1350</v>
      </c>
      <c r="E4072" s="96" t="s">
        <v>1561</v>
      </c>
      <c r="F4072" s="96">
        <v>2030.0</v>
      </c>
      <c r="G4072" s="96" t="s">
        <v>1350</v>
      </c>
      <c r="H4072" s="96" t="s">
        <v>1561</v>
      </c>
      <c r="I4072" s="96">
        <v>2050.0</v>
      </c>
      <c r="J4072" s="96" t="s">
        <v>1351</v>
      </c>
      <c r="K4072" s="96">
        <v>2050.0</v>
      </c>
      <c r="L4072" s="96" t="s">
        <v>41</v>
      </c>
      <c r="M4072" s="96" t="s">
        <v>1351</v>
      </c>
      <c r="N4072" s="96" t="s">
        <v>1779</v>
      </c>
      <c r="O4072" s="96" t="s">
        <v>1578</v>
      </c>
      <c r="P4072" s="96" t="s">
        <v>1579</v>
      </c>
      <c r="Q4072" s="96" t="s">
        <v>1580</v>
      </c>
      <c r="R4072" s="96" t="s">
        <v>1805</v>
      </c>
      <c r="S4072" s="96" t="s">
        <v>11016</v>
      </c>
      <c r="T4072" s="96" t="s">
        <v>1568</v>
      </c>
    </row>
    <row r="4073" ht="14.25" customHeight="1">
      <c r="A4073" s="96" t="s">
        <v>11017</v>
      </c>
      <c r="B4073" s="96" t="s">
        <v>11018</v>
      </c>
      <c r="D4073" s="96" t="s">
        <v>1350</v>
      </c>
      <c r="E4073" s="96" t="s">
        <v>1561</v>
      </c>
      <c r="F4073" s="96">
        <v>2030.0</v>
      </c>
      <c r="J4073" s="96" t="s">
        <v>1147</v>
      </c>
      <c r="L4073" s="96" t="s">
        <v>41</v>
      </c>
      <c r="M4073" s="96" t="s">
        <v>1147</v>
      </c>
      <c r="O4073" s="96" t="s">
        <v>1857</v>
      </c>
      <c r="P4073" s="96" t="s">
        <v>1609</v>
      </c>
      <c r="Q4073" s="96" t="s">
        <v>1639</v>
      </c>
      <c r="R4073" s="96" t="s">
        <v>1648</v>
      </c>
      <c r="S4073" s="96" t="s">
        <v>11019</v>
      </c>
      <c r="T4073" s="96" t="s">
        <v>1568</v>
      </c>
    </row>
    <row r="4074" ht="14.25" customHeight="1">
      <c r="A4074" s="96" t="s">
        <v>11020</v>
      </c>
      <c r="D4074" s="96" t="s">
        <v>1350</v>
      </c>
      <c r="E4074" s="96" t="s">
        <v>1561</v>
      </c>
      <c r="F4074" s="96" t="s">
        <v>11021</v>
      </c>
      <c r="J4074" s="96" t="s">
        <v>1147</v>
      </c>
      <c r="L4074" s="96" t="s">
        <v>41</v>
      </c>
      <c r="M4074" s="96" t="s">
        <v>1147</v>
      </c>
      <c r="O4074" s="96" t="s">
        <v>1669</v>
      </c>
      <c r="P4074" s="96" t="s">
        <v>1564</v>
      </c>
      <c r="Q4074" s="96" t="s">
        <v>1655</v>
      </c>
      <c r="R4074" s="96" t="s">
        <v>1605</v>
      </c>
      <c r="S4074" s="96" t="s">
        <v>11022</v>
      </c>
      <c r="T4074" s="96" t="s">
        <v>1568</v>
      </c>
    </row>
    <row r="4075" ht="14.25" customHeight="1">
      <c r="A4075" s="96" t="s">
        <v>11023</v>
      </c>
      <c r="D4075" s="96" t="s">
        <v>1350</v>
      </c>
      <c r="E4075" s="96" t="s">
        <v>1561</v>
      </c>
      <c r="F4075" s="96">
        <v>2030.0</v>
      </c>
      <c r="J4075" s="96" t="s">
        <v>1147</v>
      </c>
      <c r="L4075" s="96" t="s">
        <v>1562</v>
      </c>
      <c r="M4075" s="96" t="s">
        <v>1147</v>
      </c>
      <c r="O4075" s="96" t="s">
        <v>1584</v>
      </c>
      <c r="P4075" s="96" t="s">
        <v>1564</v>
      </c>
      <c r="Q4075" s="96" t="s">
        <v>1784</v>
      </c>
      <c r="R4075" s="96" t="s">
        <v>1631</v>
      </c>
      <c r="S4075" s="96" t="s">
        <v>11024</v>
      </c>
      <c r="T4075" s="96" t="s">
        <v>1568</v>
      </c>
    </row>
    <row r="4076" ht="14.25" customHeight="1">
      <c r="A4076" s="96" t="s">
        <v>11025</v>
      </c>
      <c r="D4076" s="96" t="s">
        <v>1350</v>
      </c>
      <c r="E4076" s="96" t="s">
        <v>1561</v>
      </c>
      <c r="F4076" s="96" t="s">
        <v>3065</v>
      </c>
      <c r="G4076" s="96" t="s">
        <v>1350</v>
      </c>
      <c r="H4076" s="96" t="s">
        <v>1561</v>
      </c>
      <c r="I4076" s="96" t="s">
        <v>1366</v>
      </c>
      <c r="J4076" s="96" t="s">
        <v>1351</v>
      </c>
      <c r="K4076" s="96" t="s">
        <v>1366</v>
      </c>
      <c r="L4076" s="96" t="s">
        <v>41</v>
      </c>
      <c r="M4076" s="96" t="s">
        <v>1351</v>
      </c>
      <c r="N4076" s="96" t="s">
        <v>1779</v>
      </c>
      <c r="O4076" s="96" t="s">
        <v>1584</v>
      </c>
      <c r="P4076" s="96" t="s">
        <v>1564</v>
      </c>
      <c r="Q4076" s="96" t="s">
        <v>2210</v>
      </c>
      <c r="R4076" s="96" t="s">
        <v>1699</v>
      </c>
      <c r="S4076" s="96" t="s">
        <v>11026</v>
      </c>
      <c r="T4076" s="96" t="s">
        <v>1568</v>
      </c>
    </row>
    <row r="4077" ht="14.25" customHeight="1">
      <c r="A4077" s="96" t="s">
        <v>11027</v>
      </c>
      <c r="D4077" s="96" t="s">
        <v>1350</v>
      </c>
      <c r="E4077" s="96" t="s">
        <v>1561</v>
      </c>
      <c r="F4077" s="96">
        <v>2030.0</v>
      </c>
      <c r="J4077" s="96" t="s">
        <v>1147</v>
      </c>
      <c r="L4077" s="96" t="s">
        <v>1562</v>
      </c>
      <c r="M4077" s="96" t="s">
        <v>1147</v>
      </c>
      <c r="O4077" s="96" t="s">
        <v>1563</v>
      </c>
      <c r="P4077" s="96" t="s">
        <v>1564</v>
      </c>
      <c r="Q4077" s="96" t="s">
        <v>1585</v>
      </c>
      <c r="R4077" s="96" t="s">
        <v>1656</v>
      </c>
      <c r="S4077" s="96" t="s">
        <v>11028</v>
      </c>
      <c r="T4077" s="96" t="s">
        <v>1568</v>
      </c>
    </row>
    <row r="4078" ht="14.25" customHeight="1">
      <c r="A4078" s="96" t="s">
        <v>11029</v>
      </c>
      <c r="D4078" s="96" t="s">
        <v>1350</v>
      </c>
      <c r="E4078" s="96" t="s">
        <v>1561</v>
      </c>
      <c r="F4078" s="96">
        <v>2030.0</v>
      </c>
      <c r="J4078" s="96" t="s">
        <v>1147</v>
      </c>
      <c r="L4078" s="96" t="s">
        <v>1562</v>
      </c>
      <c r="M4078" s="96" t="s">
        <v>1147</v>
      </c>
      <c r="O4078" s="96" t="s">
        <v>1717</v>
      </c>
      <c r="P4078" s="96" t="s">
        <v>1609</v>
      </c>
      <c r="Q4078" s="96" t="s">
        <v>1652</v>
      </c>
      <c r="R4078" s="96" t="s">
        <v>1656</v>
      </c>
      <c r="S4078" s="96" t="s">
        <v>11030</v>
      </c>
      <c r="T4078" s="96" t="s">
        <v>1568</v>
      </c>
    </row>
    <row r="4079" ht="14.25" customHeight="1">
      <c r="A4079" s="96" t="s">
        <v>11031</v>
      </c>
      <c r="D4079" s="96" t="s">
        <v>1355</v>
      </c>
      <c r="J4079" s="96" t="s">
        <v>1351</v>
      </c>
      <c r="L4079" s="96" t="s">
        <v>41</v>
      </c>
      <c r="M4079" s="96" t="s">
        <v>1351</v>
      </c>
      <c r="N4079" s="96" t="s">
        <v>1623</v>
      </c>
      <c r="O4079" s="96" t="s">
        <v>2126</v>
      </c>
      <c r="P4079" s="96" t="s">
        <v>1728</v>
      </c>
      <c r="Q4079" s="96" t="s">
        <v>1679</v>
      </c>
      <c r="R4079" s="96" t="s">
        <v>1623</v>
      </c>
    </row>
    <row r="4080" ht="14.25" customHeight="1">
      <c r="A4080" s="96" t="s">
        <v>11032</v>
      </c>
      <c r="B4080" s="96" t="s">
        <v>11033</v>
      </c>
      <c r="C4080" s="96" t="s">
        <v>11034</v>
      </c>
      <c r="D4080" s="96" t="s">
        <v>1355</v>
      </c>
      <c r="J4080" s="96" t="s">
        <v>1351</v>
      </c>
      <c r="L4080" s="96" t="s">
        <v>41</v>
      </c>
      <c r="M4080" s="96" t="s">
        <v>1351</v>
      </c>
      <c r="N4080" s="96" t="s">
        <v>1673</v>
      </c>
      <c r="O4080" s="96" t="s">
        <v>1713</v>
      </c>
      <c r="P4080" s="96" t="s">
        <v>1564</v>
      </c>
      <c r="Q4080" s="96" t="s">
        <v>1665</v>
      </c>
      <c r="R4080" s="96" t="s">
        <v>1673</v>
      </c>
    </row>
    <row r="4081" ht="14.25" customHeight="1">
      <c r="A4081" s="96" t="s">
        <v>11035</v>
      </c>
      <c r="B4081" s="96" t="s">
        <v>11036</v>
      </c>
      <c r="D4081" s="96" t="s">
        <v>1372</v>
      </c>
      <c r="J4081" s="96" t="s">
        <v>1147</v>
      </c>
      <c r="L4081" s="96" t="s">
        <v>41</v>
      </c>
      <c r="M4081" s="96" t="s">
        <v>1147</v>
      </c>
      <c r="O4081" s="96" t="s">
        <v>2272</v>
      </c>
      <c r="P4081" s="96" t="s">
        <v>1609</v>
      </c>
      <c r="Q4081" s="96" t="s">
        <v>1655</v>
      </c>
      <c r="R4081" s="96" t="s">
        <v>1723</v>
      </c>
    </row>
    <row r="4082" ht="14.25" customHeight="1">
      <c r="A4082" s="96" t="s">
        <v>11037</v>
      </c>
      <c r="B4082" s="96" t="s">
        <v>11038</v>
      </c>
      <c r="C4082" s="96" t="s">
        <v>11039</v>
      </c>
      <c r="D4082" s="96" t="s">
        <v>1350</v>
      </c>
      <c r="E4082" s="96" t="s">
        <v>1570</v>
      </c>
      <c r="F4082" s="96">
        <v>2030.0</v>
      </c>
      <c r="J4082" s="96" t="s">
        <v>1351</v>
      </c>
      <c r="L4082" s="96" t="s">
        <v>41</v>
      </c>
      <c r="M4082" s="96" t="s">
        <v>1147</v>
      </c>
      <c r="O4082" s="96" t="s">
        <v>1578</v>
      </c>
      <c r="P4082" s="96" t="s">
        <v>1579</v>
      </c>
      <c r="Q4082" s="96" t="s">
        <v>1590</v>
      </c>
      <c r="R4082" s="96" t="s">
        <v>1666</v>
      </c>
      <c r="S4082" s="96" t="s">
        <v>11040</v>
      </c>
      <c r="T4082" s="96" t="s">
        <v>1576</v>
      </c>
    </row>
    <row r="4083" ht="14.25" customHeight="1">
      <c r="A4083" s="96" t="s">
        <v>11041</v>
      </c>
      <c r="D4083" s="96" t="s">
        <v>1355</v>
      </c>
      <c r="J4083" s="96" t="s">
        <v>1147</v>
      </c>
      <c r="L4083" s="96" t="s">
        <v>41</v>
      </c>
      <c r="M4083" s="96" t="s">
        <v>1147</v>
      </c>
      <c r="O4083" s="96" t="s">
        <v>1578</v>
      </c>
      <c r="P4083" s="96" t="s">
        <v>1579</v>
      </c>
      <c r="Q4083" s="96" t="s">
        <v>1580</v>
      </c>
      <c r="R4083" s="96" t="s">
        <v>1594</v>
      </c>
    </row>
    <row r="4084" ht="14.25" customHeight="1">
      <c r="A4084" s="96" t="s">
        <v>11042</v>
      </c>
      <c r="D4084" s="96" t="s">
        <v>1350</v>
      </c>
      <c r="E4084" s="96" t="s">
        <v>1561</v>
      </c>
      <c r="F4084" s="96">
        <v>2030.0</v>
      </c>
      <c r="J4084" s="96" t="s">
        <v>1147</v>
      </c>
      <c r="L4084" s="96" t="s">
        <v>41</v>
      </c>
      <c r="M4084" s="96" t="s">
        <v>1351</v>
      </c>
      <c r="N4084" s="96" t="s">
        <v>1779</v>
      </c>
      <c r="O4084" s="96" t="s">
        <v>1584</v>
      </c>
      <c r="P4084" s="96" t="s">
        <v>1564</v>
      </c>
      <c r="Q4084" s="96" t="s">
        <v>1639</v>
      </c>
      <c r="R4084" s="96" t="s">
        <v>1699</v>
      </c>
      <c r="S4084" s="96" t="s">
        <v>11043</v>
      </c>
    </row>
    <row r="4085" ht="14.25" customHeight="1">
      <c r="A4085" s="96" t="s">
        <v>11044</v>
      </c>
      <c r="D4085" s="96" t="s">
        <v>1355</v>
      </c>
      <c r="J4085" s="96" t="s">
        <v>1351</v>
      </c>
      <c r="L4085" s="96" t="s">
        <v>41</v>
      </c>
      <c r="M4085" s="96" t="s">
        <v>1147</v>
      </c>
      <c r="O4085" s="96" t="s">
        <v>1578</v>
      </c>
      <c r="P4085" s="96" t="s">
        <v>1579</v>
      </c>
      <c r="Q4085" s="96" t="s">
        <v>1590</v>
      </c>
      <c r="R4085" s="96" t="s">
        <v>1712</v>
      </c>
    </row>
    <row r="4086" ht="14.25" customHeight="1">
      <c r="A4086" s="96" t="s">
        <v>11045</v>
      </c>
      <c r="B4086" s="96" t="s">
        <v>11046</v>
      </c>
      <c r="C4086" s="96" t="s">
        <v>11047</v>
      </c>
      <c r="D4086" s="96" t="s">
        <v>1355</v>
      </c>
      <c r="J4086" s="96" t="s">
        <v>1147</v>
      </c>
      <c r="L4086" s="96" t="s">
        <v>41</v>
      </c>
      <c r="M4086" s="96" t="s">
        <v>1147</v>
      </c>
      <c r="O4086" s="96" t="s">
        <v>1672</v>
      </c>
      <c r="P4086" s="96" t="s">
        <v>1564</v>
      </c>
      <c r="Q4086" s="96" t="s">
        <v>1636</v>
      </c>
      <c r="R4086" s="96" t="s">
        <v>1673</v>
      </c>
    </row>
    <row r="4087" ht="14.25" customHeight="1">
      <c r="A4087" s="96" t="s">
        <v>11048</v>
      </c>
      <c r="D4087" s="96" t="s">
        <v>1350</v>
      </c>
      <c r="E4087" s="96" t="s">
        <v>1561</v>
      </c>
      <c r="F4087" s="96">
        <v>2030.0</v>
      </c>
      <c r="J4087" s="96" t="s">
        <v>1147</v>
      </c>
      <c r="L4087" s="96" t="s">
        <v>1562</v>
      </c>
      <c r="M4087" s="96" t="s">
        <v>1147</v>
      </c>
      <c r="O4087" s="96" t="s">
        <v>1717</v>
      </c>
      <c r="P4087" s="96" t="s">
        <v>1609</v>
      </c>
      <c r="Q4087" s="96" t="s">
        <v>1565</v>
      </c>
      <c r="R4087" s="96" t="s">
        <v>1644</v>
      </c>
      <c r="S4087" s="96" t="s">
        <v>11049</v>
      </c>
      <c r="T4087" s="96" t="s">
        <v>1568</v>
      </c>
    </row>
    <row r="4088" ht="14.25" customHeight="1">
      <c r="A4088" s="96" t="s">
        <v>11050</v>
      </c>
      <c r="D4088" s="96" t="s">
        <v>1350</v>
      </c>
      <c r="E4088" s="96" t="s">
        <v>1561</v>
      </c>
      <c r="F4088" s="96">
        <v>2030.0</v>
      </c>
      <c r="G4088" s="96" t="s">
        <v>1350</v>
      </c>
      <c r="H4088" s="96" t="s">
        <v>1561</v>
      </c>
      <c r="I4088" s="96">
        <v>2050.0</v>
      </c>
      <c r="J4088" s="96" t="s">
        <v>1351</v>
      </c>
      <c r="K4088" s="96">
        <v>2050.0</v>
      </c>
      <c r="L4088" s="96" t="s">
        <v>1562</v>
      </c>
      <c r="M4088" s="96" t="s">
        <v>1351</v>
      </c>
      <c r="N4088" s="96" t="s">
        <v>1623</v>
      </c>
      <c r="O4088" s="96" t="s">
        <v>1717</v>
      </c>
      <c r="P4088" s="96" t="s">
        <v>1609</v>
      </c>
      <c r="Q4088" s="96" t="s">
        <v>1652</v>
      </c>
      <c r="R4088" s="96" t="s">
        <v>1623</v>
      </c>
      <c r="S4088" s="96" t="s">
        <v>11051</v>
      </c>
      <c r="T4088" s="96" t="s">
        <v>1568</v>
      </c>
    </row>
    <row r="4089" ht="14.25" customHeight="1">
      <c r="A4089" s="96" t="s">
        <v>11052</v>
      </c>
      <c r="C4089" s="96" t="s">
        <v>11053</v>
      </c>
      <c r="D4089" s="96" t="s">
        <v>1350</v>
      </c>
      <c r="E4089" s="96" t="s">
        <v>1561</v>
      </c>
      <c r="F4089" s="96" t="s">
        <v>1628</v>
      </c>
      <c r="J4089" s="96" t="s">
        <v>1147</v>
      </c>
      <c r="L4089" s="96" t="s">
        <v>41</v>
      </c>
      <c r="M4089" s="96" t="s">
        <v>1147</v>
      </c>
      <c r="O4089" s="96" t="s">
        <v>1584</v>
      </c>
      <c r="P4089" s="96" t="s">
        <v>1564</v>
      </c>
      <c r="Q4089" s="96" t="s">
        <v>1580</v>
      </c>
      <c r="R4089" s="96" t="s">
        <v>1805</v>
      </c>
      <c r="S4089" s="96" t="s">
        <v>11054</v>
      </c>
      <c r="T4089" s="96" t="s">
        <v>1568</v>
      </c>
    </row>
    <row r="4090" ht="14.25" customHeight="1">
      <c r="A4090" s="96" t="s">
        <v>11055</v>
      </c>
      <c r="D4090" s="96" t="s">
        <v>1350</v>
      </c>
      <c r="E4090" s="96" t="s">
        <v>1561</v>
      </c>
      <c r="F4090" s="96">
        <v>2030.0</v>
      </c>
      <c r="J4090" s="96" t="s">
        <v>1147</v>
      </c>
      <c r="L4090" s="96" t="s">
        <v>1562</v>
      </c>
      <c r="M4090" s="96" t="s">
        <v>1147</v>
      </c>
      <c r="O4090" s="96" t="s">
        <v>1578</v>
      </c>
      <c r="P4090" s="96" t="s">
        <v>1579</v>
      </c>
      <c r="Q4090" s="96" t="s">
        <v>1636</v>
      </c>
      <c r="R4090" s="96" t="s">
        <v>1793</v>
      </c>
      <c r="S4090" s="96" t="s">
        <v>11056</v>
      </c>
      <c r="T4090" s="96" t="s">
        <v>1568</v>
      </c>
    </row>
    <row r="4091" ht="14.25" customHeight="1">
      <c r="A4091" s="96" t="s">
        <v>11057</v>
      </c>
      <c r="D4091" s="96" t="s">
        <v>1350</v>
      </c>
      <c r="E4091" s="96" t="s">
        <v>1561</v>
      </c>
      <c r="F4091" s="96">
        <v>2030.0</v>
      </c>
      <c r="J4091" s="96" t="s">
        <v>1351</v>
      </c>
      <c r="L4091" s="96" t="s">
        <v>41</v>
      </c>
      <c r="M4091" s="96" t="s">
        <v>1147</v>
      </c>
      <c r="O4091" s="96" t="s">
        <v>1578</v>
      </c>
      <c r="P4091" s="96" t="s">
        <v>1579</v>
      </c>
      <c r="Q4091" s="96" t="s">
        <v>1593</v>
      </c>
      <c r="R4091" s="96" t="s">
        <v>1631</v>
      </c>
      <c r="S4091" s="96" t="s">
        <v>11058</v>
      </c>
      <c r="T4091" s="96" t="s">
        <v>1568</v>
      </c>
    </row>
    <row r="4092" ht="14.25" customHeight="1">
      <c r="A4092" s="96" t="s">
        <v>11059</v>
      </c>
      <c r="B4092" s="96" t="s">
        <v>11060</v>
      </c>
      <c r="D4092" s="96" t="s">
        <v>1355</v>
      </c>
      <c r="J4092" s="96" t="s">
        <v>1147</v>
      </c>
      <c r="L4092" s="96" t="s">
        <v>41</v>
      </c>
      <c r="M4092" s="96" t="s">
        <v>1351</v>
      </c>
      <c r="N4092" s="96" t="s">
        <v>1846</v>
      </c>
      <c r="O4092" s="96" t="s">
        <v>2963</v>
      </c>
      <c r="P4092" s="96" t="s">
        <v>1572</v>
      </c>
      <c r="Q4092" s="96" t="s">
        <v>1665</v>
      </c>
      <c r="R4092" s="96" t="s">
        <v>1787</v>
      </c>
    </row>
    <row r="4093" ht="14.25" customHeight="1">
      <c r="A4093" s="96" t="s">
        <v>11061</v>
      </c>
      <c r="C4093" s="96" t="s">
        <v>11062</v>
      </c>
      <c r="D4093" s="96" t="s">
        <v>1355</v>
      </c>
      <c r="J4093" s="96" t="s">
        <v>1351</v>
      </c>
      <c r="L4093" s="96" t="s">
        <v>41</v>
      </c>
      <c r="M4093" s="96" t="s">
        <v>1351</v>
      </c>
      <c r="N4093" s="96" t="s">
        <v>1757</v>
      </c>
      <c r="O4093" s="96" t="s">
        <v>1703</v>
      </c>
      <c r="P4093" s="96" t="s">
        <v>1564</v>
      </c>
      <c r="Q4093" s="96" t="s">
        <v>1784</v>
      </c>
      <c r="R4093" s="96" t="s">
        <v>1757</v>
      </c>
    </row>
    <row r="4094" ht="14.25" customHeight="1">
      <c r="A4094" s="96" t="s">
        <v>11063</v>
      </c>
      <c r="D4094" s="96" t="s">
        <v>1350</v>
      </c>
      <c r="E4094" s="96" t="s">
        <v>1561</v>
      </c>
      <c r="F4094" s="96">
        <v>2030.0</v>
      </c>
      <c r="J4094" s="96" t="s">
        <v>1147</v>
      </c>
      <c r="L4094" s="96" t="s">
        <v>41</v>
      </c>
      <c r="M4094" s="96" t="s">
        <v>1147</v>
      </c>
      <c r="O4094" s="96" t="s">
        <v>1703</v>
      </c>
      <c r="P4094" s="96" t="s">
        <v>1564</v>
      </c>
      <c r="Q4094" s="96" t="s">
        <v>2479</v>
      </c>
      <c r="R4094" s="96" t="s">
        <v>1699</v>
      </c>
      <c r="S4094" s="96" t="s">
        <v>11064</v>
      </c>
      <c r="T4094" s="96" t="s">
        <v>1568</v>
      </c>
    </row>
    <row r="4095" ht="14.25" customHeight="1">
      <c r="A4095" s="96" t="s">
        <v>11065</v>
      </c>
      <c r="C4095" s="96" t="s">
        <v>11066</v>
      </c>
      <c r="D4095" s="96" t="s">
        <v>1350</v>
      </c>
      <c r="E4095" s="96" t="s">
        <v>1561</v>
      </c>
      <c r="F4095" s="96">
        <v>2030.0</v>
      </c>
      <c r="J4095" s="96" t="s">
        <v>1147</v>
      </c>
      <c r="L4095" s="96" t="s">
        <v>41</v>
      </c>
      <c r="M4095" s="96" t="s">
        <v>1147</v>
      </c>
      <c r="O4095" s="96" t="s">
        <v>1669</v>
      </c>
      <c r="P4095" s="96" t="s">
        <v>1564</v>
      </c>
      <c r="Q4095" s="96" t="s">
        <v>1590</v>
      </c>
      <c r="R4095" s="96" t="s">
        <v>1581</v>
      </c>
      <c r="S4095" s="96" t="s">
        <v>11067</v>
      </c>
      <c r="T4095" s="96" t="s">
        <v>1568</v>
      </c>
      <c r="U4095" s="96" t="s">
        <v>1742</v>
      </c>
    </row>
    <row r="4096" ht="14.25" customHeight="1">
      <c r="A4096" s="96" t="s">
        <v>11068</v>
      </c>
      <c r="B4096" s="96" t="s">
        <v>11069</v>
      </c>
      <c r="C4096" s="96" t="s">
        <v>11070</v>
      </c>
      <c r="D4096" s="96" t="s">
        <v>1350</v>
      </c>
      <c r="E4096" s="96" t="s">
        <v>1561</v>
      </c>
      <c r="F4096" s="96">
        <v>2030.0</v>
      </c>
      <c r="J4096" s="96" t="s">
        <v>1147</v>
      </c>
      <c r="L4096" s="96" t="s">
        <v>41</v>
      </c>
      <c r="M4096" s="96" t="s">
        <v>1147</v>
      </c>
      <c r="O4096" s="96" t="s">
        <v>2792</v>
      </c>
      <c r="P4096" s="96" t="s">
        <v>1609</v>
      </c>
      <c r="Q4096" s="96" t="s">
        <v>1652</v>
      </c>
      <c r="R4096" s="96" t="s">
        <v>2384</v>
      </c>
      <c r="S4096" s="96" t="s">
        <v>11071</v>
      </c>
      <c r="T4096" s="96" t="s">
        <v>1568</v>
      </c>
    </row>
    <row r="4097" ht="14.25" customHeight="1">
      <c r="A4097" s="96" t="s">
        <v>11072</v>
      </c>
      <c r="B4097" s="96" t="s">
        <v>11073</v>
      </c>
      <c r="C4097" s="96" t="s">
        <v>11074</v>
      </c>
      <c r="D4097" s="96" t="s">
        <v>1350</v>
      </c>
      <c r="E4097" s="96" t="s">
        <v>1561</v>
      </c>
      <c r="F4097" s="96" t="s">
        <v>5431</v>
      </c>
      <c r="J4097" s="96" t="s">
        <v>1351</v>
      </c>
      <c r="L4097" s="96" t="s">
        <v>41</v>
      </c>
      <c r="M4097" s="96" t="s">
        <v>1351</v>
      </c>
      <c r="N4097" s="96" t="s">
        <v>2023</v>
      </c>
      <c r="O4097" s="96" t="s">
        <v>1703</v>
      </c>
      <c r="P4097" s="96" t="s">
        <v>1564</v>
      </c>
      <c r="Q4097" s="96" t="s">
        <v>1675</v>
      </c>
      <c r="R4097" s="96" t="s">
        <v>11075</v>
      </c>
      <c r="S4097" s="96" t="s">
        <v>11076</v>
      </c>
      <c r="T4097" s="96" t="s">
        <v>1568</v>
      </c>
    </row>
    <row r="4098" ht="14.25" customHeight="1">
      <c r="A4098" s="96" t="s">
        <v>11077</v>
      </c>
      <c r="D4098" s="96" t="s">
        <v>1350</v>
      </c>
      <c r="E4098" s="96" t="s">
        <v>1561</v>
      </c>
      <c r="F4098" s="96">
        <v>2030.0</v>
      </c>
      <c r="G4098" s="96" t="s">
        <v>1350</v>
      </c>
      <c r="H4098" s="96" t="s">
        <v>1561</v>
      </c>
      <c r="I4098" s="96">
        <v>2050.0</v>
      </c>
      <c r="J4098" s="96" t="s">
        <v>1351</v>
      </c>
      <c r="K4098" s="96">
        <v>2050.0</v>
      </c>
      <c r="L4098" s="96" t="s">
        <v>1562</v>
      </c>
      <c r="M4098" s="96" t="s">
        <v>1351</v>
      </c>
      <c r="N4098" s="96" t="s">
        <v>1712</v>
      </c>
      <c r="O4098" s="96" t="s">
        <v>1669</v>
      </c>
      <c r="P4098" s="96" t="s">
        <v>1564</v>
      </c>
      <c r="Q4098" s="96" t="s">
        <v>2099</v>
      </c>
      <c r="R4098" s="96" t="s">
        <v>1712</v>
      </c>
      <c r="S4098" s="96" t="s">
        <v>11078</v>
      </c>
      <c r="T4098" s="96" t="s">
        <v>1568</v>
      </c>
    </row>
    <row r="4099" ht="14.25" customHeight="1">
      <c r="A4099" s="96" t="s">
        <v>11079</v>
      </c>
      <c r="D4099" s="96" t="s">
        <v>1355</v>
      </c>
      <c r="J4099" s="96" t="s">
        <v>1351</v>
      </c>
      <c r="L4099" s="96" t="s">
        <v>41</v>
      </c>
      <c r="M4099" s="96" t="s">
        <v>1147</v>
      </c>
      <c r="O4099" s="96" t="s">
        <v>1791</v>
      </c>
      <c r="P4099" s="96" t="s">
        <v>1609</v>
      </c>
      <c r="Q4099" s="96" t="s">
        <v>2158</v>
      </c>
      <c r="R4099" s="96" t="s">
        <v>1566</v>
      </c>
    </row>
    <row r="4100" ht="14.25" customHeight="1">
      <c r="A4100" s="96" t="s">
        <v>11080</v>
      </c>
      <c r="B4100" s="96" t="s">
        <v>11081</v>
      </c>
      <c r="C4100" s="96" t="s">
        <v>11082</v>
      </c>
      <c r="D4100" s="96" t="s">
        <v>1350</v>
      </c>
      <c r="E4100" s="96" t="s">
        <v>1561</v>
      </c>
      <c r="F4100" s="96">
        <v>2030.0</v>
      </c>
      <c r="J4100" s="96" t="s">
        <v>1147</v>
      </c>
      <c r="L4100" s="96" t="s">
        <v>41</v>
      </c>
      <c r="M4100" s="96" t="s">
        <v>1147</v>
      </c>
      <c r="O4100" s="96" t="s">
        <v>1669</v>
      </c>
      <c r="P4100" s="96" t="s">
        <v>1564</v>
      </c>
      <c r="Q4100" s="96" t="s">
        <v>1590</v>
      </c>
      <c r="R4100" s="96" t="s">
        <v>2384</v>
      </c>
      <c r="S4100" s="96" t="s">
        <v>11083</v>
      </c>
      <c r="T4100" s="96" t="s">
        <v>1568</v>
      </c>
    </row>
    <row r="4101" ht="14.25" customHeight="1">
      <c r="A4101" s="96" t="s">
        <v>11084</v>
      </c>
      <c r="B4101" s="96" t="s">
        <v>11085</v>
      </c>
      <c r="C4101" s="96" t="s">
        <v>11086</v>
      </c>
      <c r="D4101" s="96" t="s">
        <v>1355</v>
      </c>
      <c r="J4101" s="96" t="s">
        <v>1351</v>
      </c>
      <c r="L4101" s="96" t="s">
        <v>41</v>
      </c>
      <c r="M4101" s="96" t="s">
        <v>1351</v>
      </c>
      <c r="N4101" s="96" t="s">
        <v>1623</v>
      </c>
      <c r="O4101" s="96" t="s">
        <v>2194</v>
      </c>
      <c r="P4101" s="96" t="s">
        <v>1609</v>
      </c>
      <c r="Q4101" s="96" t="s">
        <v>1652</v>
      </c>
      <c r="R4101" s="96" t="s">
        <v>1623</v>
      </c>
    </row>
    <row r="4102" ht="14.25" customHeight="1">
      <c r="A4102" s="96" t="s">
        <v>11087</v>
      </c>
      <c r="C4102" s="96" t="s">
        <v>11088</v>
      </c>
      <c r="D4102" s="96" t="s">
        <v>1350</v>
      </c>
      <c r="E4102" s="96" t="s">
        <v>1570</v>
      </c>
      <c r="F4102" s="96">
        <v>2030.0</v>
      </c>
      <c r="J4102" s="96" t="s">
        <v>1147</v>
      </c>
      <c r="L4102" s="96" t="s">
        <v>1562</v>
      </c>
      <c r="M4102" s="96" t="s">
        <v>1147</v>
      </c>
      <c r="O4102" s="96" t="s">
        <v>1845</v>
      </c>
      <c r="P4102" s="96" t="s">
        <v>1564</v>
      </c>
      <c r="Q4102" s="96" t="s">
        <v>1585</v>
      </c>
      <c r="R4102" s="96" t="s">
        <v>2023</v>
      </c>
      <c r="S4102" s="96" t="s">
        <v>11089</v>
      </c>
      <c r="T4102" s="96" t="s">
        <v>1576</v>
      </c>
    </row>
    <row r="4103" ht="14.25" customHeight="1">
      <c r="A4103" s="96" t="s">
        <v>11090</v>
      </c>
      <c r="C4103" s="96" t="s">
        <v>11091</v>
      </c>
      <c r="D4103" s="96" t="s">
        <v>1355</v>
      </c>
      <c r="J4103" s="96" t="s">
        <v>1147</v>
      </c>
      <c r="L4103" s="96" t="s">
        <v>41</v>
      </c>
      <c r="M4103" s="96" t="s">
        <v>1147</v>
      </c>
      <c r="O4103" s="96" t="s">
        <v>1703</v>
      </c>
      <c r="P4103" s="96" t="s">
        <v>1564</v>
      </c>
      <c r="Q4103" s="96" t="s">
        <v>1636</v>
      </c>
      <c r="R4103" s="96" t="s">
        <v>1707</v>
      </c>
    </row>
    <row r="4104" ht="14.25" customHeight="1">
      <c r="A4104" s="96" t="s">
        <v>11092</v>
      </c>
      <c r="D4104" s="96" t="s">
        <v>1355</v>
      </c>
      <c r="J4104" s="96" t="s">
        <v>1147</v>
      </c>
      <c r="L4104" s="96" t="s">
        <v>41</v>
      </c>
      <c r="M4104" s="96" t="s">
        <v>1147</v>
      </c>
      <c r="O4104" s="96" t="s">
        <v>1584</v>
      </c>
      <c r="P4104" s="96" t="s">
        <v>1564</v>
      </c>
      <c r="Q4104" s="96" t="s">
        <v>1610</v>
      </c>
      <c r="R4104" s="96" t="s">
        <v>1605</v>
      </c>
    </row>
    <row r="4105" ht="14.25" customHeight="1">
      <c r="A4105" s="96" t="s">
        <v>11093</v>
      </c>
      <c r="B4105" s="96" t="s">
        <v>11094</v>
      </c>
      <c r="C4105" s="96" t="s">
        <v>11095</v>
      </c>
      <c r="D4105" s="96" t="s">
        <v>1350</v>
      </c>
      <c r="E4105" s="96" t="s">
        <v>1561</v>
      </c>
      <c r="F4105" s="96">
        <v>2030.0</v>
      </c>
      <c r="J4105" s="96" t="s">
        <v>1351</v>
      </c>
      <c r="L4105" s="96" t="s">
        <v>41</v>
      </c>
      <c r="M4105" s="96" t="s">
        <v>1351</v>
      </c>
      <c r="N4105" s="96" t="s">
        <v>2873</v>
      </c>
      <c r="O4105" s="96" t="s">
        <v>1672</v>
      </c>
      <c r="P4105" s="96" t="s">
        <v>1564</v>
      </c>
      <c r="Q4105" s="96" t="s">
        <v>1685</v>
      </c>
      <c r="R4105" s="96" t="s">
        <v>2098</v>
      </c>
      <c r="S4105" s="96" t="s">
        <v>11096</v>
      </c>
      <c r="T4105" s="96" t="s">
        <v>1568</v>
      </c>
    </row>
    <row r="4106" ht="14.25" customHeight="1">
      <c r="A4106" s="96" t="s">
        <v>11097</v>
      </c>
      <c r="D4106" s="96" t="s">
        <v>1355</v>
      </c>
      <c r="J4106" s="96" t="s">
        <v>1351</v>
      </c>
      <c r="L4106" s="96" t="s">
        <v>41</v>
      </c>
      <c r="M4106" s="96" t="s">
        <v>1351</v>
      </c>
      <c r="N4106" s="96" t="s">
        <v>1841</v>
      </c>
      <c r="O4106" s="96" t="s">
        <v>1584</v>
      </c>
      <c r="P4106" s="96" t="s">
        <v>1564</v>
      </c>
      <c r="Q4106" s="96" t="s">
        <v>1590</v>
      </c>
      <c r="R4106" s="96" t="s">
        <v>1841</v>
      </c>
    </row>
    <row r="4107" ht="14.25" customHeight="1">
      <c r="A4107" s="96" t="s">
        <v>11098</v>
      </c>
      <c r="B4107" s="96" t="s">
        <v>11099</v>
      </c>
      <c r="C4107" s="96" t="s">
        <v>11100</v>
      </c>
      <c r="D4107" s="96" t="s">
        <v>1350</v>
      </c>
      <c r="E4107" s="96" t="s">
        <v>1570</v>
      </c>
      <c r="F4107" s="96" t="s">
        <v>3187</v>
      </c>
      <c r="J4107" s="96" t="s">
        <v>1147</v>
      </c>
      <c r="L4107" s="96" t="s">
        <v>41</v>
      </c>
      <c r="M4107" s="96" t="s">
        <v>1147</v>
      </c>
      <c r="O4107" s="96" t="s">
        <v>1578</v>
      </c>
      <c r="P4107" s="96" t="s">
        <v>1579</v>
      </c>
      <c r="Q4107" s="96" t="s">
        <v>1590</v>
      </c>
      <c r="R4107" s="96" t="s">
        <v>1924</v>
      </c>
      <c r="S4107" s="96" t="s">
        <v>11101</v>
      </c>
      <c r="T4107" s="96" t="s">
        <v>1576</v>
      </c>
    </row>
    <row r="4108" ht="14.25" customHeight="1">
      <c r="A4108" s="96" t="s">
        <v>11102</v>
      </c>
      <c r="D4108" s="96" t="s">
        <v>1350</v>
      </c>
      <c r="E4108" s="96" t="s">
        <v>1561</v>
      </c>
      <c r="F4108" s="96">
        <v>2030.0</v>
      </c>
      <c r="J4108" s="96" t="s">
        <v>1147</v>
      </c>
      <c r="L4108" s="96" t="s">
        <v>1562</v>
      </c>
      <c r="M4108" s="96" t="s">
        <v>1147</v>
      </c>
      <c r="O4108" s="96" t="s">
        <v>1741</v>
      </c>
      <c r="P4108" s="96" t="s">
        <v>1564</v>
      </c>
      <c r="Q4108" s="96" t="s">
        <v>1639</v>
      </c>
      <c r="R4108" s="96" t="s">
        <v>1581</v>
      </c>
      <c r="S4108" s="96" t="s">
        <v>11103</v>
      </c>
      <c r="T4108" s="96" t="s">
        <v>1568</v>
      </c>
    </row>
    <row r="4109" ht="14.25" customHeight="1">
      <c r="A4109" s="96" t="s">
        <v>11104</v>
      </c>
      <c r="D4109" s="96" t="s">
        <v>1350</v>
      </c>
      <c r="E4109" s="96" t="s">
        <v>1561</v>
      </c>
      <c r="F4109" s="96">
        <v>2030.0</v>
      </c>
      <c r="J4109" s="96" t="s">
        <v>1147</v>
      </c>
      <c r="L4109" s="96" t="s">
        <v>1562</v>
      </c>
      <c r="M4109" s="96" t="s">
        <v>1147</v>
      </c>
      <c r="O4109" s="96" t="s">
        <v>1717</v>
      </c>
      <c r="P4109" s="96" t="s">
        <v>1609</v>
      </c>
      <c r="Q4109" s="96" t="s">
        <v>1590</v>
      </c>
      <c r="R4109" s="96" t="s">
        <v>1581</v>
      </c>
      <c r="S4109" s="96" t="s">
        <v>11105</v>
      </c>
      <c r="T4109" s="96" t="s">
        <v>1568</v>
      </c>
    </row>
    <row r="4110" ht="14.25" customHeight="1">
      <c r="A4110" s="96" t="s">
        <v>11106</v>
      </c>
      <c r="B4110" s="96" t="s">
        <v>11107</v>
      </c>
      <c r="C4110" s="96" t="s">
        <v>11108</v>
      </c>
      <c r="D4110" s="96" t="s">
        <v>1350</v>
      </c>
      <c r="E4110" s="96" t="s">
        <v>1561</v>
      </c>
      <c r="F4110" s="96" t="s">
        <v>1628</v>
      </c>
      <c r="J4110" s="96" t="s">
        <v>1147</v>
      </c>
      <c r="L4110" s="96" t="s">
        <v>41</v>
      </c>
      <c r="M4110" s="96" t="s">
        <v>1147</v>
      </c>
      <c r="O4110" s="96" t="s">
        <v>1578</v>
      </c>
      <c r="P4110" s="96" t="s">
        <v>1579</v>
      </c>
      <c r="Q4110" s="96" t="s">
        <v>1800</v>
      </c>
      <c r="R4110" s="96" t="s">
        <v>1637</v>
      </c>
      <c r="S4110" s="96" t="s">
        <v>11109</v>
      </c>
      <c r="T4110" s="96" t="s">
        <v>1568</v>
      </c>
    </row>
    <row r="4111" ht="14.25" customHeight="1">
      <c r="A4111" s="96" t="s">
        <v>11110</v>
      </c>
      <c r="D4111" s="96" t="s">
        <v>1372</v>
      </c>
      <c r="J4111" s="96" t="s">
        <v>1351</v>
      </c>
      <c r="L4111" s="96" t="s">
        <v>41</v>
      </c>
      <c r="M4111" s="96" t="s">
        <v>1351</v>
      </c>
      <c r="N4111" s="96" t="s">
        <v>1621</v>
      </c>
      <c r="O4111" s="96" t="s">
        <v>1578</v>
      </c>
      <c r="P4111" s="96" t="s">
        <v>1579</v>
      </c>
      <c r="Q4111" s="96" t="s">
        <v>1897</v>
      </c>
      <c r="R4111" s="96" t="s">
        <v>1621</v>
      </c>
    </row>
    <row r="4112" ht="14.25" customHeight="1">
      <c r="A4112" s="96" t="s">
        <v>11111</v>
      </c>
      <c r="D4112" s="96" t="s">
        <v>1355</v>
      </c>
      <c r="J4112" s="96" t="s">
        <v>1351</v>
      </c>
      <c r="L4112" s="96" t="s">
        <v>41</v>
      </c>
      <c r="M4112" s="96" t="s">
        <v>1147</v>
      </c>
      <c r="O4112" s="96" t="s">
        <v>1614</v>
      </c>
      <c r="P4112" s="96" t="s">
        <v>1609</v>
      </c>
      <c r="Q4112" s="96" t="s">
        <v>1675</v>
      </c>
      <c r="R4112" s="96" t="s">
        <v>1581</v>
      </c>
    </row>
    <row r="4113" ht="14.25" customHeight="1">
      <c r="A4113" s="96" t="s">
        <v>11112</v>
      </c>
      <c r="C4113" s="96" t="s">
        <v>11113</v>
      </c>
      <c r="D4113" s="96" t="s">
        <v>1355</v>
      </c>
      <c r="J4113" s="96" t="s">
        <v>1147</v>
      </c>
      <c r="L4113" s="96" t="s">
        <v>41</v>
      </c>
      <c r="M4113" s="96" t="s">
        <v>1147</v>
      </c>
      <c r="O4113" s="96" t="s">
        <v>1614</v>
      </c>
      <c r="P4113" s="96" t="s">
        <v>1609</v>
      </c>
      <c r="Q4113" s="96" t="s">
        <v>1675</v>
      </c>
    </row>
    <row r="4114" ht="14.25" customHeight="1">
      <c r="A4114" s="96" t="s">
        <v>11114</v>
      </c>
      <c r="B4114" s="96" t="s">
        <v>11115</v>
      </c>
      <c r="C4114" s="96" t="s">
        <v>11116</v>
      </c>
      <c r="D4114" s="96" t="s">
        <v>1350</v>
      </c>
      <c r="E4114" s="96" t="s">
        <v>1561</v>
      </c>
      <c r="F4114" s="96">
        <v>2030.0</v>
      </c>
      <c r="G4114" s="96" t="s">
        <v>1350</v>
      </c>
      <c r="H4114" s="96" t="s">
        <v>1561</v>
      </c>
      <c r="I4114" s="96">
        <v>2045.0</v>
      </c>
      <c r="J4114" s="96" t="s">
        <v>1351</v>
      </c>
      <c r="K4114" s="96">
        <v>2045.0</v>
      </c>
      <c r="L4114" s="96" t="s">
        <v>41</v>
      </c>
      <c r="M4114" s="96" t="s">
        <v>1351</v>
      </c>
      <c r="N4114" s="96" t="s">
        <v>1926</v>
      </c>
      <c r="O4114" s="96" t="s">
        <v>1664</v>
      </c>
      <c r="P4114" s="96" t="s">
        <v>1564</v>
      </c>
      <c r="Q4114" s="96" t="s">
        <v>1820</v>
      </c>
      <c r="R4114" s="96" t="s">
        <v>1586</v>
      </c>
      <c r="S4114" s="96" t="s">
        <v>11117</v>
      </c>
      <c r="T4114" s="96" t="s">
        <v>1568</v>
      </c>
    </row>
    <row r="4115" ht="14.25" customHeight="1">
      <c r="A4115" s="96" t="s">
        <v>11118</v>
      </c>
      <c r="D4115" s="96" t="s">
        <v>1350</v>
      </c>
      <c r="E4115" s="96" t="s">
        <v>1561</v>
      </c>
      <c r="F4115" s="96">
        <v>2030.0</v>
      </c>
      <c r="G4115" s="96" t="s">
        <v>1350</v>
      </c>
      <c r="H4115" s="96" t="s">
        <v>1561</v>
      </c>
      <c r="I4115" s="96">
        <v>2050.0</v>
      </c>
      <c r="J4115" s="96" t="s">
        <v>1351</v>
      </c>
      <c r="K4115" s="96">
        <v>2050.0</v>
      </c>
      <c r="L4115" s="96" t="s">
        <v>1562</v>
      </c>
      <c r="M4115" s="96" t="s">
        <v>1147</v>
      </c>
      <c r="O4115" s="96" t="s">
        <v>1584</v>
      </c>
      <c r="P4115" s="96" t="s">
        <v>1564</v>
      </c>
      <c r="Q4115" s="96" t="s">
        <v>1585</v>
      </c>
      <c r="R4115" s="96" t="s">
        <v>1644</v>
      </c>
      <c r="S4115" s="96" t="s">
        <v>11119</v>
      </c>
      <c r="T4115" s="96" t="s">
        <v>1568</v>
      </c>
    </row>
    <row r="4116" ht="14.25" customHeight="1">
      <c r="A4116" s="96" t="s">
        <v>11120</v>
      </c>
      <c r="D4116" s="96" t="s">
        <v>1355</v>
      </c>
      <c r="J4116" s="96" t="s">
        <v>1351</v>
      </c>
      <c r="L4116" s="96" t="s">
        <v>41</v>
      </c>
      <c r="M4116" s="96" t="s">
        <v>1147</v>
      </c>
      <c r="O4116" s="96" t="s">
        <v>1845</v>
      </c>
      <c r="P4116" s="96" t="s">
        <v>1564</v>
      </c>
      <c r="Q4116" s="96" t="s">
        <v>1800</v>
      </c>
      <c r="R4116" s="96" t="s">
        <v>1586</v>
      </c>
    </row>
    <row r="4117" ht="14.25" customHeight="1">
      <c r="A4117" s="96" t="s">
        <v>11121</v>
      </c>
      <c r="B4117" s="96" t="s">
        <v>11122</v>
      </c>
      <c r="C4117" s="96" t="s">
        <v>11123</v>
      </c>
      <c r="D4117" s="96" t="s">
        <v>1350</v>
      </c>
      <c r="E4117" s="96" t="s">
        <v>1561</v>
      </c>
      <c r="F4117" s="96" t="s">
        <v>1628</v>
      </c>
      <c r="G4117" s="96" t="s">
        <v>1350</v>
      </c>
      <c r="H4117" s="96" t="s">
        <v>1561</v>
      </c>
      <c r="I4117" s="96" t="s">
        <v>1366</v>
      </c>
      <c r="J4117" s="96" t="s">
        <v>1351</v>
      </c>
      <c r="K4117" s="96" t="s">
        <v>1366</v>
      </c>
      <c r="L4117" s="96" t="s">
        <v>41</v>
      </c>
      <c r="M4117" s="96" t="s">
        <v>1351</v>
      </c>
      <c r="N4117" s="96" t="s">
        <v>1779</v>
      </c>
      <c r="O4117" s="96" t="s">
        <v>1584</v>
      </c>
      <c r="P4117" s="96" t="s">
        <v>1564</v>
      </c>
      <c r="Q4117" s="96" t="s">
        <v>1639</v>
      </c>
      <c r="R4117" s="96" t="s">
        <v>1566</v>
      </c>
      <c r="S4117" s="96" t="s">
        <v>11124</v>
      </c>
      <c r="T4117" s="96" t="s">
        <v>1568</v>
      </c>
    </row>
    <row r="4118" ht="14.25" customHeight="1">
      <c r="A4118" s="96" t="s">
        <v>11125</v>
      </c>
      <c r="D4118" s="96" t="s">
        <v>1350</v>
      </c>
      <c r="E4118" s="96" t="s">
        <v>1561</v>
      </c>
      <c r="F4118" s="96">
        <v>2030.0</v>
      </c>
      <c r="G4118" s="96" t="s">
        <v>1350</v>
      </c>
      <c r="H4118" s="96" t="s">
        <v>1561</v>
      </c>
      <c r="I4118" s="96">
        <v>2045.0</v>
      </c>
      <c r="J4118" s="96" t="s">
        <v>1351</v>
      </c>
      <c r="K4118" s="96">
        <v>2045.0</v>
      </c>
      <c r="L4118" s="96" t="s">
        <v>41</v>
      </c>
      <c r="M4118" s="96" t="s">
        <v>1351</v>
      </c>
      <c r="N4118" s="96" t="s">
        <v>1746</v>
      </c>
      <c r="O4118" s="96" t="s">
        <v>1584</v>
      </c>
      <c r="P4118" s="96" t="s">
        <v>1564</v>
      </c>
      <c r="Q4118" s="96" t="s">
        <v>1639</v>
      </c>
      <c r="R4118" s="96" t="s">
        <v>1586</v>
      </c>
      <c r="S4118" s="96" t="s">
        <v>11126</v>
      </c>
      <c r="T4118" s="96" t="s">
        <v>1568</v>
      </c>
    </row>
    <row r="4119" ht="14.25" customHeight="1">
      <c r="A4119" s="96" t="s">
        <v>11127</v>
      </c>
      <c r="D4119" s="96" t="s">
        <v>1355</v>
      </c>
      <c r="J4119" s="96" t="s">
        <v>1351</v>
      </c>
      <c r="L4119" s="96" t="s">
        <v>41</v>
      </c>
      <c r="M4119" s="96" t="s">
        <v>1351</v>
      </c>
      <c r="N4119" s="96" t="s">
        <v>1757</v>
      </c>
      <c r="O4119" s="96" t="s">
        <v>1672</v>
      </c>
      <c r="P4119" s="96" t="s">
        <v>1564</v>
      </c>
      <c r="Q4119" s="96" t="s">
        <v>1636</v>
      </c>
      <c r="R4119" s="96" t="s">
        <v>1757</v>
      </c>
    </row>
    <row r="4120" ht="14.25" customHeight="1">
      <c r="A4120" s="96" t="s">
        <v>11128</v>
      </c>
      <c r="D4120" s="96" t="s">
        <v>1350</v>
      </c>
      <c r="E4120" s="96" t="s">
        <v>1561</v>
      </c>
      <c r="F4120" s="96">
        <v>2030.0</v>
      </c>
      <c r="J4120" s="96" t="s">
        <v>1147</v>
      </c>
      <c r="L4120" s="96" t="s">
        <v>1562</v>
      </c>
      <c r="M4120" s="96" t="s">
        <v>1147</v>
      </c>
      <c r="O4120" s="96" t="s">
        <v>1717</v>
      </c>
      <c r="P4120" s="96" t="s">
        <v>1609</v>
      </c>
      <c r="Q4120" s="96" t="s">
        <v>1756</v>
      </c>
      <c r="R4120" s="96" t="s">
        <v>1699</v>
      </c>
      <c r="S4120" s="96" t="s">
        <v>11129</v>
      </c>
      <c r="T4120" s="96" t="s">
        <v>1568</v>
      </c>
    </row>
    <row r="4121" ht="14.25" customHeight="1">
      <c r="A4121" s="96" t="s">
        <v>11130</v>
      </c>
      <c r="B4121" s="96" t="s">
        <v>11131</v>
      </c>
      <c r="C4121" s="96" t="s">
        <v>11132</v>
      </c>
      <c r="D4121" s="96" t="s">
        <v>1350</v>
      </c>
      <c r="E4121" s="96" t="s">
        <v>1561</v>
      </c>
      <c r="F4121" s="96" t="s">
        <v>2176</v>
      </c>
      <c r="J4121" s="96" t="s">
        <v>1147</v>
      </c>
      <c r="L4121" s="96" t="s">
        <v>41</v>
      </c>
      <c r="M4121" s="96" t="s">
        <v>1147</v>
      </c>
      <c r="O4121" s="96" t="s">
        <v>1717</v>
      </c>
      <c r="P4121" s="96" t="s">
        <v>1609</v>
      </c>
      <c r="Q4121" s="96" t="s">
        <v>1590</v>
      </c>
      <c r="R4121" s="96" t="s">
        <v>1699</v>
      </c>
      <c r="S4121" s="96" t="s">
        <v>11133</v>
      </c>
      <c r="T4121" s="96" t="s">
        <v>1568</v>
      </c>
    </row>
    <row r="4122" ht="14.25" customHeight="1">
      <c r="A4122" s="96" t="s">
        <v>11134</v>
      </c>
      <c r="D4122" s="96" t="s">
        <v>1350</v>
      </c>
      <c r="E4122" s="96" t="s">
        <v>1561</v>
      </c>
      <c r="F4122" s="96">
        <v>2030.0</v>
      </c>
      <c r="G4122" s="96" t="s">
        <v>1350</v>
      </c>
      <c r="H4122" s="96" t="s">
        <v>1561</v>
      </c>
      <c r="I4122" s="96">
        <v>2040.0</v>
      </c>
      <c r="J4122" s="96" t="s">
        <v>1351</v>
      </c>
      <c r="K4122" s="96">
        <v>2040.0</v>
      </c>
      <c r="L4122" s="96" t="s">
        <v>1562</v>
      </c>
      <c r="M4122" s="96" t="s">
        <v>1147</v>
      </c>
      <c r="O4122" s="96" t="s">
        <v>1584</v>
      </c>
      <c r="P4122" s="96" t="s">
        <v>1564</v>
      </c>
      <c r="Q4122" s="96" t="s">
        <v>1639</v>
      </c>
      <c r="R4122" s="96" t="s">
        <v>1648</v>
      </c>
      <c r="S4122" s="96" t="s">
        <v>11135</v>
      </c>
      <c r="T4122" s="96" t="s">
        <v>1568</v>
      </c>
    </row>
    <row r="4123" ht="14.25" customHeight="1">
      <c r="A4123" s="96" t="s">
        <v>11136</v>
      </c>
      <c r="D4123" s="96" t="s">
        <v>1355</v>
      </c>
      <c r="J4123" s="96" t="s">
        <v>1147</v>
      </c>
      <c r="L4123" s="96" t="s">
        <v>41</v>
      </c>
      <c r="M4123" s="96" t="s">
        <v>1147</v>
      </c>
      <c r="O4123" s="96" t="s">
        <v>1703</v>
      </c>
      <c r="P4123" s="96" t="s">
        <v>1564</v>
      </c>
      <c r="Q4123" s="96" t="s">
        <v>1585</v>
      </c>
      <c r="R4123" s="96" t="s">
        <v>1712</v>
      </c>
    </row>
    <row r="4124" ht="14.25" customHeight="1">
      <c r="A4124" s="96" t="s">
        <v>11137</v>
      </c>
      <c r="B4124" s="96" t="s">
        <v>11138</v>
      </c>
      <c r="C4124" s="96" t="s">
        <v>11139</v>
      </c>
      <c r="D4124" s="96" t="s">
        <v>1350</v>
      </c>
      <c r="E4124" s="96" t="s">
        <v>1721</v>
      </c>
      <c r="F4124" s="96">
        <v>2030.0</v>
      </c>
      <c r="J4124" s="96" t="s">
        <v>1147</v>
      </c>
      <c r="L4124" s="96" t="s">
        <v>41</v>
      </c>
      <c r="M4124" s="96" t="s">
        <v>1147</v>
      </c>
      <c r="O4124" s="96" t="s">
        <v>1578</v>
      </c>
      <c r="P4124" s="96" t="s">
        <v>1579</v>
      </c>
      <c r="Q4124" s="96" t="s">
        <v>1652</v>
      </c>
      <c r="R4124" s="96" t="s">
        <v>3029</v>
      </c>
      <c r="S4124" s="96" t="s">
        <v>11140</v>
      </c>
      <c r="T4124" s="96" t="s">
        <v>1725</v>
      </c>
    </row>
    <row r="4125" ht="14.25" customHeight="1">
      <c r="A4125" s="96" t="s">
        <v>11141</v>
      </c>
      <c r="D4125" s="96" t="s">
        <v>1350</v>
      </c>
      <c r="E4125" s="96" t="s">
        <v>1561</v>
      </c>
      <c r="F4125" s="96">
        <v>2030.0</v>
      </c>
      <c r="G4125" s="96" t="s">
        <v>1350</v>
      </c>
      <c r="H4125" s="96" t="s">
        <v>1561</v>
      </c>
      <c r="I4125" s="96">
        <v>2050.0</v>
      </c>
      <c r="J4125" s="96" t="s">
        <v>1351</v>
      </c>
      <c r="K4125" s="96">
        <v>2050.0</v>
      </c>
      <c r="L4125" s="96" t="s">
        <v>1562</v>
      </c>
      <c r="M4125" s="96" t="s">
        <v>1147</v>
      </c>
      <c r="O4125" s="96" t="s">
        <v>1620</v>
      </c>
      <c r="P4125" s="96" t="s">
        <v>1564</v>
      </c>
      <c r="Q4125" s="96" t="s">
        <v>1590</v>
      </c>
      <c r="R4125" s="96" t="s">
        <v>1699</v>
      </c>
      <c r="S4125" s="96" t="s">
        <v>11142</v>
      </c>
      <c r="T4125" s="96" t="s">
        <v>1568</v>
      </c>
    </row>
    <row r="4126" ht="14.25" customHeight="1">
      <c r="A4126" s="96" t="s">
        <v>11143</v>
      </c>
      <c r="B4126" s="96" t="s">
        <v>11144</v>
      </c>
      <c r="C4126" s="96" t="s">
        <v>11145</v>
      </c>
      <c r="D4126" s="96" t="s">
        <v>1350</v>
      </c>
      <c r="E4126" s="96" t="s">
        <v>1570</v>
      </c>
      <c r="F4126" s="96">
        <v>2030.0</v>
      </c>
      <c r="J4126" s="96" t="s">
        <v>1147</v>
      </c>
      <c r="L4126" s="96" t="s">
        <v>41</v>
      </c>
      <c r="M4126" s="96" t="s">
        <v>1147</v>
      </c>
      <c r="O4126" s="96" t="s">
        <v>1578</v>
      </c>
      <c r="P4126" s="96" t="s">
        <v>1579</v>
      </c>
      <c r="Q4126" s="96" t="s">
        <v>1593</v>
      </c>
      <c r="R4126" s="96" t="s">
        <v>1986</v>
      </c>
      <c r="S4126" s="96" t="s">
        <v>11146</v>
      </c>
      <c r="T4126" s="96" t="s">
        <v>1576</v>
      </c>
    </row>
    <row r="4127" ht="14.25" customHeight="1">
      <c r="A4127" s="96" t="s">
        <v>11147</v>
      </c>
      <c r="B4127" s="96" t="s">
        <v>11148</v>
      </c>
      <c r="C4127" s="96" t="s">
        <v>11149</v>
      </c>
      <c r="D4127" s="96" t="s">
        <v>1350</v>
      </c>
      <c r="E4127" s="96" t="s">
        <v>1570</v>
      </c>
      <c r="F4127" s="96">
        <v>2030.0</v>
      </c>
      <c r="J4127" s="96" t="s">
        <v>1147</v>
      </c>
      <c r="L4127" s="96" t="s">
        <v>1562</v>
      </c>
      <c r="M4127" s="96" t="s">
        <v>1147</v>
      </c>
      <c r="O4127" s="96" t="s">
        <v>1578</v>
      </c>
      <c r="P4127" s="96" t="s">
        <v>1579</v>
      </c>
      <c r="Q4127" s="96" t="s">
        <v>1652</v>
      </c>
      <c r="R4127" s="96" t="s">
        <v>1903</v>
      </c>
      <c r="S4127" s="96" t="s">
        <v>11150</v>
      </c>
      <c r="T4127" s="96" t="s">
        <v>1576</v>
      </c>
    </row>
    <row r="4128" ht="14.25" customHeight="1">
      <c r="A4128" s="96" t="s">
        <v>11151</v>
      </c>
      <c r="D4128" s="96" t="s">
        <v>1350</v>
      </c>
      <c r="E4128" s="96" t="s">
        <v>1561</v>
      </c>
      <c r="F4128" s="96">
        <v>2030.0</v>
      </c>
      <c r="J4128" s="96" t="s">
        <v>1147</v>
      </c>
      <c r="L4128" s="96" t="s">
        <v>1562</v>
      </c>
      <c r="M4128" s="96" t="s">
        <v>1147</v>
      </c>
      <c r="O4128" s="96" t="s">
        <v>1717</v>
      </c>
      <c r="P4128" s="96" t="s">
        <v>1609</v>
      </c>
      <c r="Q4128" s="96" t="s">
        <v>1756</v>
      </c>
      <c r="R4128" s="96" t="s">
        <v>1648</v>
      </c>
      <c r="S4128" s="96" t="s">
        <v>11152</v>
      </c>
      <c r="T4128" s="96" t="s">
        <v>1568</v>
      </c>
    </row>
    <row r="4129" ht="14.25" customHeight="1">
      <c r="A4129" s="96" t="s">
        <v>11153</v>
      </c>
      <c r="B4129" s="96" t="s">
        <v>11154</v>
      </c>
      <c r="C4129" s="96" t="s">
        <v>11155</v>
      </c>
      <c r="D4129" s="96" t="s">
        <v>1355</v>
      </c>
      <c r="J4129" s="96" t="s">
        <v>1351</v>
      </c>
      <c r="L4129" s="96" t="s">
        <v>41</v>
      </c>
      <c r="M4129" s="96" t="s">
        <v>1147</v>
      </c>
      <c r="O4129" s="96" t="s">
        <v>1584</v>
      </c>
      <c r="P4129" s="96" t="s">
        <v>1564</v>
      </c>
      <c r="Q4129" s="96" t="s">
        <v>1610</v>
      </c>
      <c r="R4129" s="96" t="s">
        <v>1793</v>
      </c>
    </row>
    <row r="4130" ht="14.25" customHeight="1">
      <c r="A4130" s="96" t="s">
        <v>11156</v>
      </c>
      <c r="D4130" s="96" t="s">
        <v>1350</v>
      </c>
      <c r="E4130" s="96" t="s">
        <v>1561</v>
      </c>
      <c r="F4130" s="96">
        <v>2030.0</v>
      </c>
      <c r="J4130" s="96" t="s">
        <v>1147</v>
      </c>
      <c r="L4130" s="96" t="s">
        <v>1562</v>
      </c>
      <c r="M4130" s="96" t="s">
        <v>1147</v>
      </c>
      <c r="O4130" s="96" t="s">
        <v>1857</v>
      </c>
      <c r="P4130" s="96" t="s">
        <v>1609</v>
      </c>
      <c r="Q4130" s="96" t="s">
        <v>2210</v>
      </c>
      <c r="R4130" s="96" t="s">
        <v>1793</v>
      </c>
      <c r="S4130" s="96" t="s">
        <v>11157</v>
      </c>
      <c r="T4130" s="96" t="s">
        <v>1568</v>
      </c>
    </row>
    <row r="4131" ht="14.25" customHeight="1">
      <c r="A4131" s="96" t="s">
        <v>11158</v>
      </c>
      <c r="B4131" s="96" t="s">
        <v>509</v>
      </c>
      <c r="C4131" s="96" t="s">
        <v>11159</v>
      </c>
      <c r="D4131" s="96" t="s">
        <v>1350</v>
      </c>
      <c r="E4131" s="96" t="s">
        <v>1561</v>
      </c>
      <c r="F4131" s="96" t="s">
        <v>2824</v>
      </c>
      <c r="J4131" s="96" t="s">
        <v>1351</v>
      </c>
      <c r="L4131" s="96" t="s">
        <v>41</v>
      </c>
      <c r="M4131" s="96" t="s">
        <v>1351</v>
      </c>
      <c r="N4131" s="96" t="s">
        <v>1971</v>
      </c>
      <c r="O4131" s="96" t="s">
        <v>8482</v>
      </c>
      <c r="P4131" s="96" t="s">
        <v>1564</v>
      </c>
      <c r="Q4131" s="96" t="s">
        <v>1897</v>
      </c>
      <c r="R4131" s="96" t="s">
        <v>1591</v>
      </c>
      <c r="S4131" s="96" t="s">
        <v>1414</v>
      </c>
      <c r="T4131" s="96" t="s">
        <v>1568</v>
      </c>
    </row>
    <row r="4132" ht="14.25" customHeight="1">
      <c r="A4132" s="96" t="s">
        <v>11160</v>
      </c>
      <c r="D4132" s="96" t="s">
        <v>1355</v>
      </c>
      <c r="J4132" s="96" t="s">
        <v>1351</v>
      </c>
      <c r="L4132" s="96" t="s">
        <v>41</v>
      </c>
      <c r="M4132" s="96" t="s">
        <v>1351</v>
      </c>
      <c r="N4132" s="96" t="s">
        <v>1971</v>
      </c>
      <c r="O4132" s="96" t="s">
        <v>1893</v>
      </c>
      <c r="P4132" s="96" t="s">
        <v>1603</v>
      </c>
      <c r="Q4132" s="96" t="s">
        <v>1580</v>
      </c>
      <c r="R4132" s="96" t="s">
        <v>1971</v>
      </c>
    </row>
    <row r="4133" ht="14.25" customHeight="1">
      <c r="A4133" s="96" t="s">
        <v>11161</v>
      </c>
      <c r="D4133" s="96" t="s">
        <v>1355</v>
      </c>
      <c r="J4133" s="96" t="s">
        <v>1351</v>
      </c>
      <c r="L4133" s="96" t="s">
        <v>41</v>
      </c>
      <c r="M4133" s="96" t="s">
        <v>1147</v>
      </c>
      <c r="O4133" s="96" t="s">
        <v>1791</v>
      </c>
      <c r="P4133" s="96" t="s">
        <v>1609</v>
      </c>
      <c r="Q4133" s="96" t="s">
        <v>1675</v>
      </c>
      <c r="R4133" s="96" t="s">
        <v>1648</v>
      </c>
    </row>
    <row r="4134" ht="14.25" customHeight="1">
      <c r="A4134" s="96" t="s">
        <v>11162</v>
      </c>
      <c r="B4134" s="96" t="s">
        <v>11163</v>
      </c>
      <c r="C4134" s="96" t="s">
        <v>11164</v>
      </c>
      <c r="D4134" s="96" t="s">
        <v>1350</v>
      </c>
      <c r="E4134" s="96" t="s">
        <v>1561</v>
      </c>
      <c r="F4134" s="96">
        <v>2025.0</v>
      </c>
      <c r="J4134" s="96" t="s">
        <v>1147</v>
      </c>
      <c r="L4134" s="96" t="s">
        <v>41</v>
      </c>
      <c r="M4134" s="96" t="s">
        <v>1351</v>
      </c>
      <c r="N4134" s="96" t="s">
        <v>1846</v>
      </c>
      <c r="O4134" s="96" t="s">
        <v>1584</v>
      </c>
      <c r="P4134" s="96" t="s">
        <v>1564</v>
      </c>
      <c r="Q4134" s="96" t="s">
        <v>1820</v>
      </c>
      <c r="R4134" s="96" t="s">
        <v>1787</v>
      </c>
      <c r="S4134" s="96" t="s">
        <v>11165</v>
      </c>
      <c r="T4134" s="96" t="s">
        <v>1568</v>
      </c>
    </row>
    <row r="4135" ht="14.25" customHeight="1">
      <c r="A4135" s="96" t="s">
        <v>11166</v>
      </c>
      <c r="D4135" s="96" t="s">
        <v>1350</v>
      </c>
      <c r="E4135" s="96" t="s">
        <v>1561</v>
      </c>
      <c r="F4135" s="96">
        <v>2030.0</v>
      </c>
      <c r="J4135" s="96" t="s">
        <v>1147</v>
      </c>
      <c r="L4135" s="96" t="s">
        <v>1562</v>
      </c>
      <c r="M4135" s="96" t="s">
        <v>1147</v>
      </c>
      <c r="O4135" s="96" t="s">
        <v>1614</v>
      </c>
      <c r="P4135" s="96" t="s">
        <v>1609</v>
      </c>
      <c r="Q4135" s="96" t="s">
        <v>1675</v>
      </c>
      <c r="R4135" s="96" t="s">
        <v>1619</v>
      </c>
      <c r="S4135" s="96" t="s">
        <v>11167</v>
      </c>
      <c r="T4135" s="96" t="s">
        <v>1568</v>
      </c>
    </row>
    <row r="4136" ht="14.25" customHeight="1">
      <c r="A4136" s="96" t="s">
        <v>11168</v>
      </c>
      <c r="D4136" s="96" t="s">
        <v>1355</v>
      </c>
      <c r="J4136" s="96" t="s">
        <v>1351</v>
      </c>
      <c r="L4136" s="96" t="s">
        <v>41</v>
      </c>
      <c r="M4136" s="96" t="s">
        <v>1147</v>
      </c>
      <c r="O4136" s="96" t="s">
        <v>2054</v>
      </c>
      <c r="P4136" s="96" t="s">
        <v>1579</v>
      </c>
      <c r="Q4136" s="96" t="s">
        <v>1652</v>
      </c>
      <c r="R4136" s="96" t="s">
        <v>1699</v>
      </c>
    </row>
    <row r="4137" ht="14.25" customHeight="1">
      <c r="A4137" s="96" t="s">
        <v>11169</v>
      </c>
      <c r="D4137" s="96" t="s">
        <v>1355</v>
      </c>
      <c r="J4137" s="96" t="s">
        <v>1351</v>
      </c>
      <c r="L4137" s="96" t="s">
        <v>41</v>
      </c>
      <c r="M4137" s="96" t="s">
        <v>1147</v>
      </c>
      <c r="O4137" s="96" t="s">
        <v>1584</v>
      </c>
      <c r="P4137" s="96" t="s">
        <v>1564</v>
      </c>
      <c r="Q4137" s="96" t="s">
        <v>1590</v>
      </c>
      <c r="R4137" s="96" t="s">
        <v>1644</v>
      </c>
    </row>
    <row r="4138" ht="14.25" customHeight="1">
      <c r="A4138" s="96" t="s">
        <v>11170</v>
      </c>
      <c r="B4138" s="96" t="s">
        <v>11171</v>
      </c>
      <c r="C4138" s="96" t="s">
        <v>11172</v>
      </c>
      <c r="D4138" s="96" t="s">
        <v>1350</v>
      </c>
      <c r="E4138" s="96" t="s">
        <v>1561</v>
      </c>
      <c r="F4138" s="96">
        <v>2030.0</v>
      </c>
      <c r="J4138" s="96" t="s">
        <v>1147</v>
      </c>
      <c r="L4138" s="96" t="s">
        <v>41</v>
      </c>
      <c r="M4138" s="96" t="s">
        <v>1351</v>
      </c>
      <c r="N4138" s="96" t="s">
        <v>1746</v>
      </c>
      <c r="O4138" s="96" t="s">
        <v>1669</v>
      </c>
      <c r="P4138" s="96" t="s">
        <v>1564</v>
      </c>
      <c r="Q4138" s="96" t="s">
        <v>1948</v>
      </c>
      <c r="R4138" s="96" t="s">
        <v>1779</v>
      </c>
      <c r="S4138" s="96" t="s">
        <v>11173</v>
      </c>
      <c r="T4138" s="96" t="s">
        <v>1568</v>
      </c>
    </row>
    <row r="4139" ht="14.25" customHeight="1">
      <c r="A4139" s="96" t="s">
        <v>11174</v>
      </c>
      <c r="D4139" s="96" t="s">
        <v>1355</v>
      </c>
      <c r="J4139" s="96" t="s">
        <v>1351</v>
      </c>
      <c r="L4139" s="96" t="s">
        <v>41</v>
      </c>
      <c r="M4139" s="96" t="s">
        <v>1147</v>
      </c>
      <c r="O4139" s="96" t="s">
        <v>1578</v>
      </c>
      <c r="P4139" s="96" t="s">
        <v>1579</v>
      </c>
      <c r="Q4139" s="96" t="s">
        <v>1800</v>
      </c>
      <c r="R4139" s="96" t="s">
        <v>1699</v>
      </c>
    </row>
    <row r="4140" ht="14.25" customHeight="1">
      <c r="A4140" s="96" t="s">
        <v>11175</v>
      </c>
      <c r="D4140" s="96" t="s">
        <v>1350</v>
      </c>
      <c r="E4140" s="96" t="s">
        <v>1561</v>
      </c>
      <c r="F4140" s="96">
        <v>2030.0</v>
      </c>
      <c r="J4140" s="96" t="s">
        <v>1147</v>
      </c>
      <c r="L4140" s="96" t="s">
        <v>1562</v>
      </c>
      <c r="M4140" s="96" t="s">
        <v>1147</v>
      </c>
      <c r="O4140" s="96" t="s">
        <v>1717</v>
      </c>
      <c r="P4140" s="96" t="s">
        <v>1609</v>
      </c>
      <c r="Q4140" s="96" t="s">
        <v>1756</v>
      </c>
      <c r="R4140" s="96" t="s">
        <v>1594</v>
      </c>
      <c r="S4140" s="96" t="s">
        <v>11176</v>
      </c>
      <c r="T4140" s="96" t="s">
        <v>1568</v>
      </c>
    </row>
    <row r="4141" ht="14.25" customHeight="1">
      <c r="A4141" s="96" t="s">
        <v>11177</v>
      </c>
      <c r="D4141" s="96" t="s">
        <v>1355</v>
      </c>
      <c r="J4141" s="96" t="s">
        <v>1351</v>
      </c>
      <c r="L4141" s="96" t="s">
        <v>41</v>
      </c>
      <c r="M4141" s="96" t="s">
        <v>1147</v>
      </c>
      <c r="O4141" s="96" t="s">
        <v>1647</v>
      </c>
      <c r="P4141" s="96" t="s">
        <v>1564</v>
      </c>
      <c r="Q4141" s="96" t="s">
        <v>1610</v>
      </c>
      <c r="R4141" s="96" t="s">
        <v>1581</v>
      </c>
    </row>
    <row r="4142" ht="14.25" customHeight="1">
      <c r="A4142" s="96" t="s">
        <v>11178</v>
      </c>
      <c r="D4142" s="96" t="s">
        <v>1350</v>
      </c>
      <c r="E4142" s="96" t="s">
        <v>1561</v>
      </c>
      <c r="F4142" s="96">
        <v>2030.0</v>
      </c>
      <c r="J4142" s="96" t="s">
        <v>1147</v>
      </c>
      <c r="L4142" s="96" t="s">
        <v>1562</v>
      </c>
      <c r="M4142" s="96" t="s">
        <v>1147</v>
      </c>
      <c r="O4142" s="96" t="s">
        <v>1717</v>
      </c>
      <c r="P4142" s="96" t="s">
        <v>1609</v>
      </c>
      <c r="Q4142" s="96" t="s">
        <v>1756</v>
      </c>
      <c r="R4142" s="96" t="s">
        <v>1594</v>
      </c>
      <c r="S4142" s="96" t="s">
        <v>11179</v>
      </c>
      <c r="T4142" s="96" t="s">
        <v>1568</v>
      </c>
    </row>
    <row r="4143" ht="14.25" customHeight="1">
      <c r="A4143" s="96" t="s">
        <v>11180</v>
      </c>
      <c r="D4143" s="96" t="s">
        <v>1350</v>
      </c>
      <c r="E4143" s="96" t="s">
        <v>1570</v>
      </c>
      <c r="F4143" s="96">
        <v>2030.0</v>
      </c>
      <c r="J4143" s="96" t="s">
        <v>1147</v>
      </c>
      <c r="L4143" s="96" t="s">
        <v>1562</v>
      </c>
      <c r="M4143" s="96" t="s">
        <v>1147</v>
      </c>
      <c r="O4143" s="96" t="s">
        <v>1669</v>
      </c>
      <c r="P4143" s="96" t="s">
        <v>1564</v>
      </c>
      <c r="Q4143" s="96" t="s">
        <v>1590</v>
      </c>
      <c r="R4143" s="96" t="s">
        <v>1656</v>
      </c>
      <c r="S4143" s="96" t="s">
        <v>11181</v>
      </c>
      <c r="T4143" s="96" t="s">
        <v>1576</v>
      </c>
    </row>
    <row r="4144" ht="14.25" customHeight="1">
      <c r="A4144" s="96" t="s">
        <v>11182</v>
      </c>
      <c r="C4144" s="96" t="s">
        <v>11183</v>
      </c>
      <c r="D4144" s="96" t="s">
        <v>1355</v>
      </c>
      <c r="J4144" s="96" t="s">
        <v>1351</v>
      </c>
      <c r="L4144" s="96" t="s">
        <v>41</v>
      </c>
      <c r="M4144" s="96" t="s">
        <v>1147</v>
      </c>
      <c r="O4144" s="96" t="s">
        <v>1717</v>
      </c>
      <c r="P4144" s="96" t="s">
        <v>1609</v>
      </c>
      <c r="Q4144" s="96" t="s">
        <v>2158</v>
      </c>
      <c r="R4144" s="96" t="s">
        <v>1676</v>
      </c>
    </row>
    <row r="4145" ht="14.25" customHeight="1">
      <c r="A4145" s="96" t="s">
        <v>11184</v>
      </c>
      <c r="D4145" s="96" t="s">
        <v>1350</v>
      </c>
      <c r="E4145" s="96" t="s">
        <v>1561</v>
      </c>
      <c r="F4145" s="96">
        <v>2030.0</v>
      </c>
      <c r="J4145" s="96" t="s">
        <v>1147</v>
      </c>
      <c r="L4145" s="96" t="s">
        <v>1562</v>
      </c>
      <c r="M4145" s="96" t="s">
        <v>1147</v>
      </c>
      <c r="O4145" s="96" t="s">
        <v>1717</v>
      </c>
      <c r="P4145" s="96" t="s">
        <v>1609</v>
      </c>
      <c r="Q4145" s="96" t="s">
        <v>1948</v>
      </c>
      <c r="R4145" s="96" t="s">
        <v>1615</v>
      </c>
      <c r="S4145" s="96" t="s">
        <v>11185</v>
      </c>
      <c r="T4145" s="96" t="s">
        <v>1568</v>
      </c>
    </row>
    <row r="4146" ht="14.25" customHeight="1">
      <c r="A4146" s="96" t="s">
        <v>11186</v>
      </c>
      <c r="B4146" s="96" t="s">
        <v>11187</v>
      </c>
      <c r="C4146" s="96" t="s">
        <v>11188</v>
      </c>
      <c r="D4146" s="96" t="s">
        <v>1355</v>
      </c>
      <c r="J4146" s="96" t="s">
        <v>1351</v>
      </c>
      <c r="L4146" s="96" t="s">
        <v>41</v>
      </c>
      <c r="M4146" s="96" t="s">
        <v>1147</v>
      </c>
      <c r="O4146" s="96" t="s">
        <v>1845</v>
      </c>
      <c r="P4146" s="96" t="s">
        <v>1564</v>
      </c>
      <c r="Q4146" s="96" t="s">
        <v>1756</v>
      </c>
      <c r="R4146" s="96" t="s">
        <v>1586</v>
      </c>
    </row>
    <row r="4147" ht="14.25" customHeight="1">
      <c r="A4147" s="96" t="s">
        <v>11189</v>
      </c>
      <c r="D4147" s="96" t="s">
        <v>1355</v>
      </c>
      <c r="J4147" s="96" t="s">
        <v>1147</v>
      </c>
      <c r="L4147" s="96" t="s">
        <v>41</v>
      </c>
      <c r="M4147" s="96" t="s">
        <v>1147</v>
      </c>
      <c r="O4147" s="96" t="s">
        <v>11190</v>
      </c>
      <c r="P4147" s="96" t="s">
        <v>1572</v>
      </c>
      <c r="Q4147" s="96" t="s">
        <v>1573</v>
      </c>
      <c r="R4147" s="96" t="s">
        <v>1581</v>
      </c>
    </row>
    <row r="4148" ht="14.25" customHeight="1">
      <c r="A4148" s="96" t="s">
        <v>11191</v>
      </c>
      <c r="C4148" s="96" t="s">
        <v>11192</v>
      </c>
      <c r="D4148" s="96" t="s">
        <v>1355</v>
      </c>
      <c r="J4148" s="96" t="s">
        <v>1147</v>
      </c>
      <c r="L4148" s="96" t="s">
        <v>41</v>
      </c>
      <c r="M4148" s="96" t="s">
        <v>1147</v>
      </c>
      <c r="O4148" s="96" t="s">
        <v>1669</v>
      </c>
      <c r="P4148" s="96" t="s">
        <v>1564</v>
      </c>
      <c r="Q4148" s="96" t="s">
        <v>1639</v>
      </c>
      <c r="R4148" s="96" t="s">
        <v>1793</v>
      </c>
      <c r="T4148" s="96" t="s">
        <v>1616</v>
      </c>
    </row>
    <row r="4149" ht="14.25" customHeight="1">
      <c r="A4149" s="96" t="s">
        <v>11193</v>
      </c>
      <c r="D4149" s="96" t="s">
        <v>1355</v>
      </c>
      <c r="J4149" s="96" t="s">
        <v>1147</v>
      </c>
      <c r="L4149" s="96" t="s">
        <v>41</v>
      </c>
      <c r="M4149" s="96" t="s">
        <v>1147</v>
      </c>
      <c r="O4149" s="96" t="s">
        <v>1845</v>
      </c>
      <c r="P4149" s="96" t="s">
        <v>1564</v>
      </c>
      <c r="Q4149" s="96" t="s">
        <v>2015</v>
      </c>
      <c r="R4149" s="96" t="s">
        <v>1712</v>
      </c>
    </row>
    <row r="4150" ht="14.25" customHeight="1">
      <c r="A4150" s="96" t="s">
        <v>11194</v>
      </c>
      <c r="B4150" s="96" t="s">
        <v>11195</v>
      </c>
      <c r="C4150" s="96" t="s">
        <v>11196</v>
      </c>
      <c r="D4150" s="96" t="s">
        <v>1350</v>
      </c>
      <c r="E4150" s="96" t="s">
        <v>1561</v>
      </c>
      <c r="F4150" s="96">
        <v>2030.0</v>
      </c>
      <c r="G4150" s="96" t="s">
        <v>1350</v>
      </c>
      <c r="H4150" s="96" t="s">
        <v>1561</v>
      </c>
      <c r="I4150" s="96">
        <v>2050.0</v>
      </c>
      <c r="J4150" s="96" t="s">
        <v>1351</v>
      </c>
      <c r="K4150" s="96">
        <v>2050.0</v>
      </c>
      <c r="L4150" s="96" t="s">
        <v>41</v>
      </c>
      <c r="M4150" s="96" t="s">
        <v>1351</v>
      </c>
      <c r="N4150" s="96" t="s">
        <v>1986</v>
      </c>
      <c r="O4150" s="96" t="s">
        <v>1717</v>
      </c>
      <c r="P4150" s="96" t="s">
        <v>1609</v>
      </c>
      <c r="Q4150" s="96" t="s">
        <v>1590</v>
      </c>
      <c r="R4150" s="96" t="s">
        <v>1690</v>
      </c>
      <c r="S4150" s="96" t="s">
        <v>11197</v>
      </c>
      <c r="T4150" s="96" t="s">
        <v>1568</v>
      </c>
    </row>
    <row r="4151" ht="14.25" customHeight="1">
      <c r="A4151" s="96" t="s">
        <v>11198</v>
      </c>
      <c r="C4151" s="96" t="s">
        <v>11199</v>
      </c>
      <c r="D4151" s="96" t="s">
        <v>1350</v>
      </c>
      <c r="E4151" s="96" t="s">
        <v>1561</v>
      </c>
      <c r="F4151" s="96">
        <v>2030.0</v>
      </c>
      <c r="J4151" s="96" t="s">
        <v>1147</v>
      </c>
      <c r="L4151" s="96" t="s">
        <v>1629</v>
      </c>
      <c r="M4151" s="96" t="s">
        <v>1147</v>
      </c>
      <c r="O4151" s="96" t="s">
        <v>1563</v>
      </c>
      <c r="P4151" s="96" t="s">
        <v>1564</v>
      </c>
      <c r="Q4151" s="96" t="s">
        <v>1630</v>
      </c>
      <c r="R4151" s="96" t="s">
        <v>1574</v>
      </c>
      <c r="S4151" s="96" t="s">
        <v>11200</v>
      </c>
      <c r="T4151" s="96" t="s">
        <v>1568</v>
      </c>
    </row>
    <row r="4152" ht="14.25" customHeight="1">
      <c r="A4152" s="96" t="s">
        <v>11201</v>
      </c>
      <c r="D4152" s="96" t="s">
        <v>1350</v>
      </c>
      <c r="E4152" s="96" t="s">
        <v>1561</v>
      </c>
      <c r="F4152" s="96">
        <v>2030.0</v>
      </c>
      <c r="J4152" s="96" t="s">
        <v>1147</v>
      </c>
      <c r="L4152" s="96" t="s">
        <v>1562</v>
      </c>
      <c r="M4152" s="96" t="s">
        <v>1147</v>
      </c>
      <c r="O4152" s="96" t="s">
        <v>1717</v>
      </c>
      <c r="P4152" s="96" t="s">
        <v>1609</v>
      </c>
      <c r="Q4152" s="96" t="s">
        <v>1756</v>
      </c>
      <c r="R4152" s="96" t="s">
        <v>1699</v>
      </c>
      <c r="S4152" s="96" t="s">
        <v>11202</v>
      </c>
      <c r="T4152" s="96" t="s">
        <v>1568</v>
      </c>
    </row>
    <row r="4153" ht="14.25" customHeight="1">
      <c r="A4153" s="96" t="s">
        <v>11203</v>
      </c>
      <c r="D4153" s="96" t="s">
        <v>1350</v>
      </c>
      <c r="E4153" s="96" t="s">
        <v>1561</v>
      </c>
      <c r="F4153" s="96">
        <v>2030.0</v>
      </c>
      <c r="J4153" s="96" t="s">
        <v>1147</v>
      </c>
      <c r="L4153" s="96" t="s">
        <v>1562</v>
      </c>
      <c r="M4153" s="96" t="s">
        <v>1147</v>
      </c>
      <c r="O4153" s="96" t="s">
        <v>1845</v>
      </c>
      <c r="P4153" s="96" t="s">
        <v>1564</v>
      </c>
      <c r="Q4153" s="96" t="s">
        <v>1639</v>
      </c>
      <c r="R4153" s="96" t="s">
        <v>1699</v>
      </c>
      <c r="S4153" s="96" t="s">
        <v>11204</v>
      </c>
      <c r="T4153" s="96" t="s">
        <v>1568</v>
      </c>
    </row>
    <row r="4154" ht="14.25" customHeight="1">
      <c r="A4154" s="96" t="s">
        <v>11205</v>
      </c>
      <c r="C4154" s="96" t="s">
        <v>11206</v>
      </c>
      <c r="D4154" s="96" t="s">
        <v>1350</v>
      </c>
      <c r="E4154" s="96" t="s">
        <v>1561</v>
      </c>
      <c r="F4154" s="96">
        <v>2030.0</v>
      </c>
      <c r="J4154" s="96" t="s">
        <v>1147</v>
      </c>
      <c r="L4154" s="96" t="s">
        <v>1562</v>
      </c>
      <c r="M4154" s="96" t="s">
        <v>1147</v>
      </c>
      <c r="O4154" s="96" t="s">
        <v>1563</v>
      </c>
      <c r="P4154" s="96" t="s">
        <v>1564</v>
      </c>
      <c r="Q4154" s="96" t="s">
        <v>1636</v>
      </c>
      <c r="R4154" s="96" t="s">
        <v>1673</v>
      </c>
      <c r="S4154" s="96" t="s">
        <v>11207</v>
      </c>
      <c r="T4154" s="96" t="s">
        <v>1568</v>
      </c>
    </row>
    <row r="4155" ht="14.25" customHeight="1">
      <c r="A4155" s="96" t="s">
        <v>11208</v>
      </c>
      <c r="D4155" s="96" t="s">
        <v>1350</v>
      </c>
      <c r="E4155" s="96" t="s">
        <v>1561</v>
      </c>
      <c r="F4155" s="96">
        <v>2030.0</v>
      </c>
      <c r="J4155" s="96" t="s">
        <v>1147</v>
      </c>
      <c r="L4155" s="96" t="s">
        <v>1562</v>
      </c>
      <c r="M4155" s="96" t="s">
        <v>1147</v>
      </c>
      <c r="O4155" s="96" t="s">
        <v>1717</v>
      </c>
      <c r="P4155" s="96" t="s">
        <v>1609</v>
      </c>
      <c r="Q4155" s="96" t="s">
        <v>1675</v>
      </c>
      <c r="R4155" s="96" t="s">
        <v>1594</v>
      </c>
      <c r="S4155" s="96" t="s">
        <v>11209</v>
      </c>
      <c r="T4155" s="96" t="s">
        <v>1568</v>
      </c>
    </row>
    <row r="4156" ht="14.25" customHeight="1">
      <c r="A4156" s="96" t="s">
        <v>11210</v>
      </c>
      <c r="D4156" s="96" t="s">
        <v>1350</v>
      </c>
      <c r="E4156" s="96" t="s">
        <v>1561</v>
      </c>
      <c r="F4156" s="96">
        <v>2030.0</v>
      </c>
      <c r="J4156" s="96" t="s">
        <v>1147</v>
      </c>
      <c r="L4156" s="96" t="s">
        <v>1562</v>
      </c>
      <c r="M4156" s="96" t="s">
        <v>1147</v>
      </c>
      <c r="O4156" s="96" t="s">
        <v>1717</v>
      </c>
      <c r="P4156" s="96" t="s">
        <v>1609</v>
      </c>
      <c r="Q4156" s="96" t="s">
        <v>1756</v>
      </c>
      <c r="R4156" s="96" t="s">
        <v>1707</v>
      </c>
      <c r="S4156" s="96" t="s">
        <v>11211</v>
      </c>
      <c r="T4156" s="96" t="s">
        <v>1568</v>
      </c>
    </row>
    <row r="4157" ht="14.25" customHeight="1">
      <c r="A4157" s="96" t="s">
        <v>11212</v>
      </c>
      <c r="D4157" s="96" t="s">
        <v>1350</v>
      </c>
      <c r="E4157" s="96" t="s">
        <v>1561</v>
      </c>
      <c r="F4157" s="96">
        <v>2030.0</v>
      </c>
      <c r="J4157" s="96" t="s">
        <v>1147</v>
      </c>
      <c r="L4157" s="96" t="s">
        <v>1562</v>
      </c>
      <c r="M4157" s="96" t="s">
        <v>1147</v>
      </c>
      <c r="O4157" s="96" t="s">
        <v>1717</v>
      </c>
      <c r="P4157" s="96" t="s">
        <v>1609</v>
      </c>
      <c r="Q4157" s="96" t="s">
        <v>1756</v>
      </c>
      <c r="R4157" s="96" t="s">
        <v>1594</v>
      </c>
      <c r="S4157" s="96" t="s">
        <v>11213</v>
      </c>
      <c r="T4157" s="96" t="s">
        <v>1568</v>
      </c>
    </row>
    <row r="4158" ht="14.25" customHeight="1">
      <c r="A4158" s="96" t="s">
        <v>11214</v>
      </c>
      <c r="D4158" s="96" t="s">
        <v>1350</v>
      </c>
      <c r="E4158" s="96" t="s">
        <v>1561</v>
      </c>
      <c r="F4158" s="96">
        <v>2030.0</v>
      </c>
      <c r="J4158" s="96" t="s">
        <v>1147</v>
      </c>
      <c r="L4158" s="96" t="s">
        <v>1562</v>
      </c>
      <c r="M4158" s="96" t="s">
        <v>1147</v>
      </c>
      <c r="O4158" s="96" t="s">
        <v>1717</v>
      </c>
      <c r="P4158" s="96" t="s">
        <v>1609</v>
      </c>
      <c r="Q4158" s="96" t="s">
        <v>1897</v>
      </c>
      <c r="R4158" s="96" t="s">
        <v>1623</v>
      </c>
      <c r="S4158" s="96" t="s">
        <v>11215</v>
      </c>
      <c r="T4158" s="96" t="s">
        <v>1568</v>
      </c>
    </row>
    <row r="4159" ht="14.25" customHeight="1">
      <c r="A4159" s="96" t="s">
        <v>11216</v>
      </c>
      <c r="D4159" s="96" t="s">
        <v>1350</v>
      </c>
      <c r="E4159" s="96" t="s">
        <v>1561</v>
      </c>
      <c r="F4159" s="96">
        <v>2030.0</v>
      </c>
      <c r="J4159" s="96" t="s">
        <v>1147</v>
      </c>
      <c r="L4159" s="96" t="s">
        <v>1562</v>
      </c>
      <c r="M4159" s="96" t="s">
        <v>1147</v>
      </c>
      <c r="O4159" s="96" t="s">
        <v>1717</v>
      </c>
      <c r="P4159" s="96" t="s">
        <v>1609</v>
      </c>
      <c r="Q4159" s="96" t="s">
        <v>2015</v>
      </c>
      <c r="R4159" s="96" t="s">
        <v>1637</v>
      </c>
      <c r="S4159" s="96" t="s">
        <v>11217</v>
      </c>
    </row>
    <row r="4160" ht="14.25" customHeight="1">
      <c r="A4160" s="96" t="s">
        <v>11218</v>
      </c>
      <c r="C4160" s="96" t="s">
        <v>11219</v>
      </c>
      <c r="D4160" s="96" t="s">
        <v>1350</v>
      </c>
      <c r="E4160" s="96" t="s">
        <v>1561</v>
      </c>
      <c r="F4160" s="96">
        <v>2030.0</v>
      </c>
      <c r="J4160" s="96" t="s">
        <v>1147</v>
      </c>
      <c r="L4160" s="96" t="s">
        <v>1562</v>
      </c>
      <c r="M4160" s="96" t="s">
        <v>1147</v>
      </c>
      <c r="O4160" s="96" t="s">
        <v>1845</v>
      </c>
      <c r="P4160" s="96" t="s">
        <v>1564</v>
      </c>
      <c r="Q4160" s="96" t="s">
        <v>1610</v>
      </c>
      <c r="R4160" s="96" t="s">
        <v>1586</v>
      </c>
      <c r="S4160" s="96" t="s">
        <v>11220</v>
      </c>
      <c r="T4160" s="96" t="s">
        <v>1568</v>
      </c>
    </row>
    <row r="4161" ht="14.25" customHeight="1">
      <c r="A4161" s="96" t="s">
        <v>11221</v>
      </c>
      <c r="D4161" s="96" t="s">
        <v>1350</v>
      </c>
      <c r="E4161" s="96" t="s">
        <v>1561</v>
      </c>
      <c r="F4161" s="96">
        <v>2030.0</v>
      </c>
      <c r="J4161" s="96" t="s">
        <v>1147</v>
      </c>
      <c r="L4161" s="96" t="s">
        <v>1562</v>
      </c>
      <c r="M4161" s="96" t="s">
        <v>1147</v>
      </c>
      <c r="O4161" s="96" t="s">
        <v>1717</v>
      </c>
      <c r="P4161" s="96" t="s">
        <v>1609</v>
      </c>
      <c r="Q4161" s="96" t="s">
        <v>2015</v>
      </c>
      <c r="R4161" s="96" t="s">
        <v>1656</v>
      </c>
      <c r="S4161" s="96" t="s">
        <v>11222</v>
      </c>
      <c r="T4161" s="96" t="s">
        <v>1568</v>
      </c>
    </row>
    <row r="4162" ht="14.25" customHeight="1">
      <c r="A4162" s="96" t="s">
        <v>11223</v>
      </c>
      <c r="B4162" s="96" t="s">
        <v>11224</v>
      </c>
      <c r="D4162" s="96" t="s">
        <v>1372</v>
      </c>
      <c r="J4162" s="96" t="s">
        <v>1147</v>
      </c>
      <c r="L4162" s="96" t="s">
        <v>41</v>
      </c>
      <c r="M4162" s="96" t="s">
        <v>1147</v>
      </c>
      <c r="O4162" s="96" t="s">
        <v>1602</v>
      </c>
      <c r="P4162" s="96" t="s">
        <v>1603</v>
      </c>
      <c r="Q4162" s="96" t="s">
        <v>1652</v>
      </c>
      <c r="R4162" s="96" t="s">
        <v>11225</v>
      </c>
      <c r="U4162" s="96" t="s">
        <v>1742</v>
      </c>
    </row>
    <row r="4163" ht="14.25" customHeight="1">
      <c r="A4163" s="96" t="s">
        <v>11226</v>
      </c>
      <c r="D4163" s="96" t="s">
        <v>1355</v>
      </c>
      <c r="J4163" s="96" t="s">
        <v>1351</v>
      </c>
      <c r="L4163" s="96" t="s">
        <v>41</v>
      </c>
      <c r="M4163" s="96" t="s">
        <v>1351</v>
      </c>
      <c r="N4163" s="96" t="s">
        <v>1707</v>
      </c>
      <c r="O4163" s="96" t="s">
        <v>1812</v>
      </c>
      <c r="P4163" s="96" t="s">
        <v>1609</v>
      </c>
      <c r="Q4163" s="96" t="s">
        <v>1590</v>
      </c>
      <c r="R4163" s="96" t="s">
        <v>1707</v>
      </c>
    </row>
    <row r="4164" ht="14.25" customHeight="1">
      <c r="A4164" s="96" t="s">
        <v>11227</v>
      </c>
      <c r="D4164" s="96" t="s">
        <v>1350</v>
      </c>
      <c r="E4164" s="96" t="s">
        <v>1561</v>
      </c>
      <c r="F4164" s="96">
        <v>2030.0</v>
      </c>
      <c r="J4164" s="96" t="s">
        <v>1147</v>
      </c>
      <c r="L4164" s="96" t="s">
        <v>1562</v>
      </c>
      <c r="M4164" s="96" t="s">
        <v>1147</v>
      </c>
      <c r="O4164" s="96" t="s">
        <v>1563</v>
      </c>
      <c r="P4164" s="96" t="s">
        <v>1564</v>
      </c>
      <c r="Q4164" s="96" t="s">
        <v>1756</v>
      </c>
      <c r="R4164" s="96" t="s">
        <v>1566</v>
      </c>
      <c r="S4164" s="96" t="s">
        <v>11228</v>
      </c>
      <c r="T4164" s="96" t="s">
        <v>1568</v>
      </c>
    </row>
    <row r="4165" ht="14.25" customHeight="1">
      <c r="A4165" s="96" t="s">
        <v>11229</v>
      </c>
      <c r="D4165" s="96" t="s">
        <v>1350</v>
      </c>
      <c r="E4165" s="96" t="s">
        <v>1561</v>
      </c>
      <c r="F4165" s="96">
        <v>2030.0</v>
      </c>
      <c r="J4165" s="96" t="s">
        <v>1147</v>
      </c>
      <c r="L4165" s="96" t="s">
        <v>1562</v>
      </c>
      <c r="M4165" s="96" t="s">
        <v>1147</v>
      </c>
      <c r="O4165" s="96" t="s">
        <v>1797</v>
      </c>
      <c r="P4165" s="96" t="s">
        <v>1564</v>
      </c>
      <c r="Q4165" s="96" t="s">
        <v>2223</v>
      </c>
      <c r="R4165" s="96" t="s">
        <v>1594</v>
      </c>
      <c r="S4165" s="96" t="s">
        <v>11230</v>
      </c>
      <c r="T4165" s="96" t="s">
        <v>1568</v>
      </c>
    </row>
    <row r="4166" ht="14.25" customHeight="1">
      <c r="A4166" s="96" t="s">
        <v>11231</v>
      </c>
      <c r="B4166" s="96" t="s">
        <v>11232</v>
      </c>
      <c r="D4166" s="96" t="s">
        <v>1350</v>
      </c>
      <c r="E4166" s="96" t="s">
        <v>1570</v>
      </c>
      <c r="F4166" s="96" t="s">
        <v>9466</v>
      </c>
      <c r="J4166" s="96" t="s">
        <v>1351</v>
      </c>
      <c r="L4166" s="96" t="s">
        <v>41</v>
      </c>
      <c r="M4166" s="96" t="s">
        <v>1351</v>
      </c>
      <c r="N4166" s="96" t="s">
        <v>2363</v>
      </c>
      <c r="O4166" s="96" t="s">
        <v>1937</v>
      </c>
      <c r="P4166" s="96" t="s">
        <v>1728</v>
      </c>
      <c r="Q4166" s="96" t="s">
        <v>2188</v>
      </c>
      <c r="R4166" s="96" t="s">
        <v>1697</v>
      </c>
      <c r="S4166" s="96" t="s">
        <v>11233</v>
      </c>
      <c r="T4166" s="96" t="s">
        <v>1576</v>
      </c>
    </row>
    <row r="4167" ht="14.25" customHeight="1">
      <c r="A4167" s="96" t="s">
        <v>11234</v>
      </c>
      <c r="B4167" s="96" t="s">
        <v>11235</v>
      </c>
      <c r="C4167" s="96" t="s">
        <v>11236</v>
      </c>
      <c r="D4167" s="96" t="s">
        <v>1350</v>
      </c>
      <c r="E4167" s="96" t="s">
        <v>1561</v>
      </c>
      <c r="F4167" s="96">
        <v>2030.0</v>
      </c>
      <c r="J4167" s="96" t="s">
        <v>1147</v>
      </c>
      <c r="L4167" s="96" t="s">
        <v>41</v>
      </c>
      <c r="M4167" s="96" t="s">
        <v>1147</v>
      </c>
      <c r="O4167" s="96" t="s">
        <v>1703</v>
      </c>
      <c r="P4167" s="96" t="s">
        <v>1564</v>
      </c>
      <c r="Q4167" s="96" t="s">
        <v>1652</v>
      </c>
      <c r="R4167" s="96" t="s">
        <v>1723</v>
      </c>
      <c r="S4167" s="96" t="s">
        <v>11237</v>
      </c>
      <c r="T4167" s="96" t="s">
        <v>1568</v>
      </c>
    </row>
    <row r="4168" ht="14.25" customHeight="1">
      <c r="A4168" s="96" t="s">
        <v>11238</v>
      </c>
      <c r="C4168" s="96" t="s">
        <v>11239</v>
      </c>
      <c r="D4168" s="96" t="s">
        <v>1355</v>
      </c>
      <c r="J4168" s="96" t="s">
        <v>1147</v>
      </c>
      <c r="L4168" s="96" t="s">
        <v>41</v>
      </c>
      <c r="M4168" s="96" t="s">
        <v>1147</v>
      </c>
      <c r="O4168" s="96" t="s">
        <v>2054</v>
      </c>
      <c r="P4168" s="96" t="s">
        <v>1579</v>
      </c>
      <c r="Q4168" s="96" t="s">
        <v>1580</v>
      </c>
      <c r="R4168" s="96" t="s">
        <v>1648</v>
      </c>
    </row>
    <row r="4169" ht="14.25" customHeight="1">
      <c r="A4169" s="96" t="s">
        <v>11240</v>
      </c>
      <c r="D4169" s="96" t="s">
        <v>1350</v>
      </c>
      <c r="E4169" s="96" t="s">
        <v>1561</v>
      </c>
      <c r="F4169" s="96">
        <v>2030.0</v>
      </c>
      <c r="G4169" s="96" t="s">
        <v>1350</v>
      </c>
      <c r="H4169" s="96" t="s">
        <v>1561</v>
      </c>
      <c r="I4169" s="96">
        <v>2033.0</v>
      </c>
      <c r="J4169" s="96" t="s">
        <v>1351</v>
      </c>
      <c r="K4169" s="96">
        <v>2033.0</v>
      </c>
      <c r="L4169" s="96" t="s">
        <v>1562</v>
      </c>
      <c r="M4169" s="96" t="s">
        <v>1147</v>
      </c>
      <c r="O4169" s="96" t="s">
        <v>1797</v>
      </c>
      <c r="P4169" s="96" t="s">
        <v>1564</v>
      </c>
      <c r="Q4169" s="96" t="s">
        <v>1639</v>
      </c>
      <c r="R4169" s="96" t="s">
        <v>1566</v>
      </c>
      <c r="S4169" s="96" t="s">
        <v>11241</v>
      </c>
      <c r="T4169" s="96" t="s">
        <v>1568</v>
      </c>
    </row>
    <row r="4170" ht="14.25" customHeight="1">
      <c r="A4170" s="96" t="s">
        <v>11242</v>
      </c>
      <c r="D4170" s="96" t="s">
        <v>1350</v>
      </c>
      <c r="E4170" s="96" t="s">
        <v>1561</v>
      </c>
      <c r="F4170" s="96">
        <v>2030.0</v>
      </c>
      <c r="J4170" s="96" t="s">
        <v>1147</v>
      </c>
      <c r="L4170" s="96" t="s">
        <v>41</v>
      </c>
      <c r="M4170" s="96" t="s">
        <v>1147</v>
      </c>
      <c r="O4170" s="96" t="s">
        <v>1812</v>
      </c>
      <c r="P4170" s="96" t="s">
        <v>1609</v>
      </c>
      <c r="Q4170" s="96" t="s">
        <v>1593</v>
      </c>
      <c r="R4170" s="96" t="s">
        <v>1699</v>
      </c>
      <c r="S4170" s="96" t="s">
        <v>11243</v>
      </c>
      <c r="T4170" s="96" t="s">
        <v>1568</v>
      </c>
    </row>
    <row r="4171" ht="14.25" customHeight="1">
      <c r="A4171" s="96" t="s">
        <v>11244</v>
      </c>
      <c r="C4171" s="96" t="s">
        <v>11245</v>
      </c>
      <c r="D4171" s="96" t="s">
        <v>1355</v>
      </c>
      <c r="J4171" s="96" t="s">
        <v>1351</v>
      </c>
      <c r="L4171" s="96" t="s">
        <v>41</v>
      </c>
      <c r="M4171" s="96" t="s">
        <v>1147</v>
      </c>
      <c r="O4171" s="96" t="s">
        <v>1845</v>
      </c>
      <c r="P4171" s="96" t="s">
        <v>1564</v>
      </c>
      <c r="Q4171" s="96" t="s">
        <v>1765</v>
      </c>
      <c r="R4171" s="96" t="s">
        <v>1699</v>
      </c>
    </row>
    <row r="4172" ht="14.25" customHeight="1">
      <c r="A4172" s="96" t="s">
        <v>11246</v>
      </c>
      <c r="D4172" s="96" t="s">
        <v>1350</v>
      </c>
      <c r="E4172" s="96" t="s">
        <v>1561</v>
      </c>
      <c r="F4172" s="96">
        <v>2030.0</v>
      </c>
      <c r="J4172" s="96" t="s">
        <v>1147</v>
      </c>
      <c r="L4172" s="96" t="s">
        <v>1562</v>
      </c>
      <c r="M4172" s="96" t="s">
        <v>1147</v>
      </c>
      <c r="O4172" s="96" t="s">
        <v>1578</v>
      </c>
      <c r="P4172" s="96" t="s">
        <v>1579</v>
      </c>
      <c r="Q4172" s="96" t="s">
        <v>1580</v>
      </c>
      <c r="R4172" s="96" t="s">
        <v>1637</v>
      </c>
      <c r="S4172" s="96" t="s">
        <v>11247</v>
      </c>
      <c r="T4172" s="96" t="s">
        <v>1568</v>
      </c>
    </row>
    <row r="4173" ht="14.25" customHeight="1">
      <c r="A4173" s="96" t="s">
        <v>11248</v>
      </c>
      <c r="B4173" s="96" t="s">
        <v>11249</v>
      </c>
      <c r="C4173" s="96" t="s">
        <v>2227</v>
      </c>
      <c r="D4173" s="96" t="s">
        <v>1350</v>
      </c>
      <c r="E4173" s="96" t="s">
        <v>1570</v>
      </c>
      <c r="F4173" s="96" t="s">
        <v>1628</v>
      </c>
      <c r="J4173" s="96" t="s">
        <v>1147</v>
      </c>
      <c r="L4173" s="96" t="s">
        <v>41</v>
      </c>
      <c r="M4173" s="96" t="s">
        <v>1147</v>
      </c>
      <c r="O4173" s="96" t="s">
        <v>1647</v>
      </c>
      <c r="P4173" s="96" t="s">
        <v>1564</v>
      </c>
      <c r="Q4173" s="96" t="s">
        <v>2228</v>
      </c>
      <c r="R4173" s="96" t="s">
        <v>1656</v>
      </c>
      <c r="S4173" s="96" t="s">
        <v>11250</v>
      </c>
      <c r="T4173" s="96" t="s">
        <v>1576</v>
      </c>
    </row>
    <row r="4174" ht="14.25" customHeight="1">
      <c r="A4174" s="96" t="s">
        <v>11251</v>
      </c>
      <c r="B4174" s="96" t="s">
        <v>11252</v>
      </c>
      <c r="C4174" s="96" t="s">
        <v>11253</v>
      </c>
      <c r="D4174" s="96" t="s">
        <v>1350</v>
      </c>
      <c r="E4174" s="96" t="s">
        <v>1561</v>
      </c>
      <c r="F4174" s="96">
        <v>2030.0</v>
      </c>
      <c r="G4174" s="96" t="s">
        <v>1350</v>
      </c>
      <c r="H4174" s="96" t="s">
        <v>1561</v>
      </c>
      <c r="I4174" s="96">
        <v>2040.0</v>
      </c>
      <c r="J4174" s="96" t="s">
        <v>1351</v>
      </c>
      <c r="K4174" s="96">
        <v>2050.0</v>
      </c>
      <c r="L4174" s="96" t="s">
        <v>41</v>
      </c>
      <c r="M4174" s="96" t="s">
        <v>1351</v>
      </c>
      <c r="N4174" s="96" t="s">
        <v>2182</v>
      </c>
      <c r="O4174" s="96" t="s">
        <v>1845</v>
      </c>
      <c r="P4174" s="96" t="s">
        <v>1564</v>
      </c>
      <c r="Q4174" s="96" t="s">
        <v>1886</v>
      </c>
      <c r="R4174" s="96" t="s">
        <v>1971</v>
      </c>
      <c r="S4174" s="96" t="s">
        <v>11254</v>
      </c>
      <c r="T4174" s="96" t="s">
        <v>1568</v>
      </c>
    </row>
    <row r="4175" ht="14.25" customHeight="1">
      <c r="A4175" s="96" t="s">
        <v>11255</v>
      </c>
      <c r="D4175" s="96" t="s">
        <v>1350</v>
      </c>
      <c r="E4175" s="96" t="s">
        <v>1561</v>
      </c>
      <c r="F4175" s="96" t="s">
        <v>11256</v>
      </c>
      <c r="J4175" s="96" t="s">
        <v>1147</v>
      </c>
      <c r="L4175" s="96" t="s">
        <v>41</v>
      </c>
      <c r="M4175" s="96" t="s">
        <v>1147</v>
      </c>
      <c r="O4175" s="96" t="s">
        <v>1901</v>
      </c>
      <c r="P4175" s="96" t="s">
        <v>1564</v>
      </c>
      <c r="Q4175" s="96" t="s">
        <v>1573</v>
      </c>
      <c r="R4175" s="96" t="s">
        <v>1619</v>
      </c>
      <c r="S4175" s="96" t="s">
        <v>11257</v>
      </c>
      <c r="T4175" s="96" t="s">
        <v>1568</v>
      </c>
    </row>
    <row r="4176" ht="14.25" customHeight="1">
      <c r="A4176" s="96" t="s">
        <v>11258</v>
      </c>
      <c r="B4176" s="96" t="s">
        <v>11259</v>
      </c>
      <c r="D4176" s="96" t="s">
        <v>1355</v>
      </c>
      <c r="J4176" s="96" t="s">
        <v>1351</v>
      </c>
      <c r="L4176" s="96" t="s">
        <v>1629</v>
      </c>
      <c r="M4176" s="96" t="s">
        <v>1351</v>
      </c>
      <c r="N4176" s="96" t="s">
        <v>4313</v>
      </c>
      <c r="O4176" s="96" t="s">
        <v>1664</v>
      </c>
      <c r="P4176" s="96" t="s">
        <v>1564</v>
      </c>
      <c r="Q4176" s="96" t="s">
        <v>1630</v>
      </c>
      <c r="R4176" s="96" t="s">
        <v>4027</v>
      </c>
    </row>
    <row r="4177" ht="14.25" customHeight="1">
      <c r="A4177" s="96" t="s">
        <v>11260</v>
      </c>
      <c r="D4177" s="96" t="s">
        <v>1355</v>
      </c>
      <c r="J4177" s="96" t="s">
        <v>1351</v>
      </c>
      <c r="L4177" s="96" t="s">
        <v>41</v>
      </c>
      <c r="M4177" s="96" t="s">
        <v>1147</v>
      </c>
      <c r="O4177" s="96" t="s">
        <v>1845</v>
      </c>
      <c r="P4177" s="96" t="s">
        <v>1564</v>
      </c>
      <c r="Q4177" s="96" t="s">
        <v>1580</v>
      </c>
      <c r="R4177" s="96" t="s">
        <v>1644</v>
      </c>
    </row>
    <row r="4178" ht="14.25" customHeight="1">
      <c r="A4178" s="96" t="s">
        <v>11261</v>
      </c>
      <c r="B4178" s="96" t="s">
        <v>11262</v>
      </c>
      <c r="D4178" s="96" t="s">
        <v>1350</v>
      </c>
      <c r="E4178" s="96" t="s">
        <v>1561</v>
      </c>
      <c r="F4178" s="96">
        <v>2030.0</v>
      </c>
      <c r="J4178" s="96" t="s">
        <v>1147</v>
      </c>
      <c r="L4178" s="96" t="s">
        <v>41</v>
      </c>
      <c r="M4178" s="96" t="s">
        <v>1147</v>
      </c>
      <c r="O4178" s="96" t="s">
        <v>1602</v>
      </c>
      <c r="P4178" s="96" t="s">
        <v>1603</v>
      </c>
      <c r="Q4178" s="96" t="s">
        <v>1675</v>
      </c>
      <c r="R4178" s="96" t="s">
        <v>1615</v>
      </c>
      <c r="S4178" s="96" t="s">
        <v>11263</v>
      </c>
      <c r="T4178" s="96" t="s">
        <v>1568</v>
      </c>
    </row>
    <row r="4179" ht="14.25" customHeight="1">
      <c r="A4179" s="96" t="s">
        <v>11264</v>
      </c>
      <c r="C4179" s="96" t="s">
        <v>11265</v>
      </c>
      <c r="D4179" s="96" t="s">
        <v>1372</v>
      </c>
      <c r="J4179" s="96" t="s">
        <v>1351</v>
      </c>
      <c r="L4179" s="96" t="s">
        <v>41</v>
      </c>
      <c r="M4179" s="96" t="s">
        <v>1351</v>
      </c>
      <c r="N4179" s="96" t="s">
        <v>1779</v>
      </c>
      <c r="O4179" s="96" t="s">
        <v>1845</v>
      </c>
      <c r="P4179" s="96" t="s">
        <v>1564</v>
      </c>
      <c r="Q4179" s="96" t="s">
        <v>1886</v>
      </c>
      <c r="R4179" s="96" t="s">
        <v>1779</v>
      </c>
    </row>
    <row r="4180" ht="14.25" customHeight="1">
      <c r="A4180" s="96" t="s">
        <v>11266</v>
      </c>
      <c r="D4180" s="96" t="s">
        <v>1355</v>
      </c>
      <c r="J4180" s="96" t="s">
        <v>1351</v>
      </c>
      <c r="L4180" s="96" t="s">
        <v>41</v>
      </c>
      <c r="M4180" s="96" t="s">
        <v>1351</v>
      </c>
      <c r="N4180" s="96" t="s">
        <v>1673</v>
      </c>
      <c r="O4180" s="96" t="s">
        <v>1717</v>
      </c>
      <c r="P4180" s="96" t="s">
        <v>1609</v>
      </c>
      <c r="Q4180" s="96" t="s">
        <v>1948</v>
      </c>
      <c r="R4180" s="96" t="s">
        <v>1673</v>
      </c>
    </row>
    <row r="4181" ht="14.25" customHeight="1">
      <c r="A4181" s="96" t="s">
        <v>11267</v>
      </c>
      <c r="C4181" s="96" t="s">
        <v>11268</v>
      </c>
      <c r="D4181" s="96" t="s">
        <v>1350</v>
      </c>
      <c r="E4181" s="96" t="s">
        <v>1561</v>
      </c>
      <c r="F4181" s="96" t="s">
        <v>1628</v>
      </c>
      <c r="G4181" s="96" t="s">
        <v>1350</v>
      </c>
      <c r="H4181" s="96" t="s">
        <v>1561</v>
      </c>
      <c r="I4181" s="96" t="s">
        <v>1689</v>
      </c>
      <c r="J4181" s="96" t="s">
        <v>1351</v>
      </c>
      <c r="K4181" s="96" t="s">
        <v>1689</v>
      </c>
      <c r="L4181" s="96" t="s">
        <v>41</v>
      </c>
      <c r="M4181" s="96" t="s">
        <v>1351</v>
      </c>
      <c r="N4181" s="96" t="s">
        <v>1619</v>
      </c>
      <c r="O4181" s="96" t="s">
        <v>1584</v>
      </c>
      <c r="P4181" s="96" t="s">
        <v>1564</v>
      </c>
      <c r="Q4181" s="96" t="s">
        <v>1580</v>
      </c>
      <c r="R4181" s="96" t="s">
        <v>1594</v>
      </c>
      <c r="S4181" s="96" t="s">
        <v>11269</v>
      </c>
      <c r="T4181" s="96" t="s">
        <v>1568</v>
      </c>
    </row>
    <row r="4182" ht="14.25" customHeight="1">
      <c r="A4182" s="96" t="s">
        <v>11270</v>
      </c>
      <c r="D4182" s="96" t="s">
        <v>1350</v>
      </c>
      <c r="E4182" s="96" t="s">
        <v>1561</v>
      </c>
      <c r="F4182" s="96">
        <v>2030.0</v>
      </c>
      <c r="J4182" s="96" t="s">
        <v>1147</v>
      </c>
      <c r="L4182" s="96" t="s">
        <v>1562</v>
      </c>
      <c r="M4182" s="96" t="s">
        <v>1147</v>
      </c>
      <c r="O4182" s="96" t="s">
        <v>1584</v>
      </c>
      <c r="P4182" s="96" t="s">
        <v>1564</v>
      </c>
      <c r="Q4182" s="96" t="s">
        <v>1639</v>
      </c>
      <c r="R4182" s="96" t="s">
        <v>1644</v>
      </c>
      <c r="S4182" s="96" t="s">
        <v>11271</v>
      </c>
      <c r="T4182" s="96" t="s">
        <v>1568</v>
      </c>
    </row>
    <row r="4183" ht="14.25" customHeight="1">
      <c r="A4183" s="96" t="s">
        <v>11272</v>
      </c>
      <c r="D4183" s="96" t="s">
        <v>1355</v>
      </c>
      <c r="J4183" s="96" t="s">
        <v>1147</v>
      </c>
      <c r="L4183" s="96" t="s">
        <v>41</v>
      </c>
      <c r="M4183" s="96" t="s">
        <v>1147</v>
      </c>
      <c r="O4183" s="96" t="s">
        <v>1741</v>
      </c>
      <c r="P4183" s="96" t="s">
        <v>1564</v>
      </c>
      <c r="Q4183" s="96" t="s">
        <v>1580</v>
      </c>
      <c r="R4183" s="96" t="s">
        <v>1637</v>
      </c>
    </row>
    <row r="4184" ht="14.25" customHeight="1">
      <c r="A4184" s="96" t="s">
        <v>11273</v>
      </c>
      <c r="D4184" s="96" t="s">
        <v>1350</v>
      </c>
      <c r="E4184" s="96" t="s">
        <v>1561</v>
      </c>
      <c r="F4184" s="96">
        <v>2030.0</v>
      </c>
      <c r="J4184" s="96" t="s">
        <v>1147</v>
      </c>
      <c r="L4184" s="96" t="s">
        <v>1562</v>
      </c>
      <c r="M4184" s="96" t="s">
        <v>1147</v>
      </c>
      <c r="O4184" s="96" t="s">
        <v>1584</v>
      </c>
      <c r="P4184" s="96" t="s">
        <v>1564</v>
      </c>
      <c r="Q4184" s="96" t="s">
        <v>1639</v>
      </c>
      <c r="R4184" s="96" t="s">
        <v>1707</v>
      </c>
      <c r="S4184" s="96" t="s">
        <v>11274</v>
      </c>
      <c r="T4184" s="96" t="s">
        <v>1568</v>
      </c>
    </row>
    <row r="4185" ht="14.25" customHeight="1">
      <c r="A4185" s="96" t="s">
        <v>11275</v>
      </c>
      <c r="D4185" s="96" t="s">
        <v>1350</v>
      </c>
      <c r="E4185" s="96" t="s">
        <v>1561</v>
      </c>
      <c r="F4185" s="96">
        <v>2030.0</v>
      </c>
      <c r="J4185" s="96" t="s">
        <v>1147</v>
      </c>
      <c r="L4185" s="96" t="s">
        <v>1562</v>
      </c>
      <c r="M4185" s="96" t="s">
        <v>1147</v>
      </c>
      <c r="O4185" s="96" t="s">
        <v>1578</v>
      </c>
      <c r="P4185" s="96" t="s">
        <v>1579</v>
      </c>
      <c r="Q4185" s="96" t="s">
        <v>2188</v>
      </c>
      <c r="R4185" s="96" t="s">
        <v>1586</v>
      </c>
      <c r="S4185" s="96" t="s">
        <v>11276</v>
      </c>
      <c r="T4185" s="96" t="s">
        <v>1568</v>
      </c>
    </row>
    <row r="4186" ht="14.25" customHeight="1">
      <c r="A4186" s="96" t="s">
        <v>11277</v>
      </c>
      <c r="B4186" s="96" t="s">
        <v>11278</v>
      </c>
      <c r="C4186" s="96" t="s">
        <v>11279</v>
      </c>
      <c r="D4186" s="96" t="s">
        <v>1350</v>
      </c>
      <c r="E4186" s="96" t="s">
        <v>1561</v>
      </c>
      <c r="F4186" s="96">
        <v>2030.0</v>
      </c>
      <c r="J4186" s="96" t="s">
        <v>1147</v>
      </c>
      <c r="L4186" s="96" t="s">
        <v>41</v>
      </c>
      <c r="M4186" s="96" t="s">
        <v>1147</v>
      </c>
      <c r="O4186" s="96" t="s">
        <v>1845</v>
      </c>
      <c r="P4186" s="96" t="s">
        <v>1564</v>
      </c>
      <c r="Q4186" s="96" t="s">
        <v>1784</v>
      </c>
      <c r="R4186" s="96" t="s">
        <v>1586</v>
      </c>
      <c r="S4186" s="96" t="s">
        <v>11280</v>
      </c>
      <c r="T4186" s="96" t="s">
        <v>1568</v>
      </c>
    </row>
    <row r="4187" ht="14.25" customHeight="1">
      <c r="A4187" s="96" t="s">
        <v>11281</v>
      </c>
      <c r="B4187" s="96" t="s">
        <v>11282</v>
      </c>
      <c r="C4187" s="96" t="s">
        <v>11283</v>
      </c>
      <c r="D4187" s="96" t="s">
        <v>1350</v>
      </c>
      <c r="E4187" s="96" t="s">
        <v>1561</v>
      </c>
      <c r="F4187" s="96" t="s">
        <v>11284</v>
      </c>
      <c r="J4187" s="96" t="s">
        <v>1351</v>
      </c>
      <c r="L4187" s="96" t="s">
        <v>41</v>
      </c>
      <c r="M4187" s="96" t="s">
        <v>1147</v>
      </c>
      <c r="O4187" s="96" t="s">
        <v>1741</v>
      </c>
      <c r="P4187" s="96" t="s">
        <v>1564</v>
      </c>
      <c r="Q4187" s="96" t="s">
        <v>1610</v>
      </c>
      <c r="R4187" s="96" t="s">
        <v>1666</v>
      </c>
      <c r="S4187" s="96" t="s">
        <v>11285</v>
      </c>
      <c r="T4187" s="96" t="s">
        <v>1568</v>
      </c>
    </row>
    <row r="4188" ht="14.25" customHeight="1">
      <c r="A4188" s="96" t="s">
        <v>11286</v>
      </c>
      <c r="D4188" s="96" t="s">
        <v>1350</v>
      </c>
      <c r="E4188" s="96" t="s">
        <v>1561</v>
      </c>
      <c r="F4188" s="96">
        <v>2030.0</v>
      </c>
      <c r="J4188" s="96" t="s">
        <v>1147</v>
      </c>
      <c r="L4188" s="96" t="s">
        <v>1562</v>
      </c>
      <c r="M4188" s="96" t="s">
        <v>1147</v>
      </c>
      <c r="O4188" s="96" t="s">
        <v>1578</v>
      </c>
      <c r="P4188" s="96" t="s">
        <v>1579</v>
      </c>
      <c r="Q4188" s="96" t="s">
        <v>1580</v>
      </c>
      <c r="R4188" s="96" t="s">
        <v>1673</v>
      </c>
      <c r="S4188" s="96" t="s">
        <v>11287</v>
      </c>
      <c r="T4188" s="96" t="s">
        <v>1568</v>
      </c>
    </row>
    <row r="4189" ht="14.25" customHeight="1">
      <c r="A4189" s="96" t="s">
        <v>11288</v>
      </c>
      <c r="D4189" s="96" t="s">
        <v>1350</v>
      </c>
      <c r="E4189" s="96" t="s">
        <v>1561</v>
      </c>
      <c r="F4189" s="96">
        <v>2030.0</v>
      </c>
      <c r="J4189" s="96" t="s">
        <v>1147</v>
      </c>
      <c r="L4189" s="96" t="s">
        <v>1562</v>
      </c>
      <c r="M4189" s="96" t="s">
        <v>1147</v>
      </c>
      <c r="O4189" s="96" t="s">
        <v>1563</v>
      </c>
      <c r="P4189" s="96" t="s">
        <v>1564</v>
      </c>
      <c r="Q4189" s="96" t="s">
        <v>1756</v>
      </c>
      <c r="R4189" s="96" t="s">
        <v>1586</v>
      </c>
      <c r="S4189" s="96" t="s">
        <v>11289</v>
      </c>
      <c r="T4189" s="96" t="s">
        <v>1568</v>
      </c>
    </row>
    <row r="4190" ht="14.25" customHeight="1">
      <c r="A4190" s="96" t="s">
        <v>11290</v>
      </c>
      <c r="B4190" s="96" t="s">
        <v>11291</v>
      </c>
      <c r="C4190" s="96" t="s">
        <v>11292</v>
      </c>
      <c r="D4190" s="96" t="s">
        <v>1350</v>
      </c>
      <c r="E4190" s="96" t="s">
        <v>1561</v>
      </c>
      <c r="F4190" s="96">
        <v>2030.0</v>
      </c>
      <c r="J4190" s="96" t="s">
        <v>1147</v>
      </c>
      <c r="L4190" s="96" t="s">
        <v>41</v>
      </c>
      <c r="M4190" s="96" t="s">
        <v>1147</v>
      </c>
      <c r="O4190" s="96" t="s">
        <v>1717</v>
      </c>
      <c r="P4190" s="96" t="s">
        <v>1609</v>
      </c>
      <c r="Q4190" s="96" t="s">
        <v>1593</v>
      </c>
      <c r="R4190" s="96" t="s">
        <v>1841</v>
      </c>
      <c r="S4190" s="96" t="s">
        <v>11293</v>
      </c>
      <c r="T4190" s="96" t="s">
        <v>1568</v>
      </c>
    </row>
    <row r="4191" ht="14.25" customHeight="1">
      <c r="A4191" s="96" t="s">
        <v>11294</v>
      </c>
      <c r="D4191" s="96" t="s">
        <v>1350</v>
      </c>
      <c r="E4191" s="96" t="s">
        <v>1561</v>
      </c>
      <c r="F4191" s="96">
        <v>2030.0</v>
      </c>
      <c r="J4191" s="96" t="s">
        <v>1147</v>
      </c>
      <c r="L4191" s="96" t="s">
        <v>1562</v>
      </c>
      <c r="M4191" s="96" t="s">
        <v>1147</v>
      </c>
      <c r="O4191" s="96" t="s">
        <v>1717</v>
      </c>
      <c r="P4191" s="96" t="s">
        <v>1609</v>
      </c>
      <c r="Q4191" s="96" t="s">
        <v>2047</v>
      </c>
      <c r="R4191" s="96" t="s">
        <v>1594</v>
      </c>
      <c r="S4191" s="96" t="s">
        <v>11295</v>
      </c>
      <c r="T4191" s="96" t="s">
        <v>1568</v>
      </c>
    </row>
    <row r="4192" ht="14.25" customHeight="1">
      <c r="A4192" s="96" t="s">
        <v>11296</v>
      </c>
      <c r="D4192" s="96" t="s">
        <v>1350</v>
      </c>
      <c r="E4192" s="96" t="s">
        <v>1561</v>
      </c>
      <c r="F4192" s="96">
        <v>2030.0</v>
      </c>
      <c r="J4192" s="96" t="s">
        <v>1147</v>
      </c>
      <c r="L4192" s="96" t="s">
        <v>1562</v>
      </c>
      <c r="M4192" s="96" t="s">
        <v>1147</v>
      </c>
      <c r="O4192" s="96" t="s">
        <v>1717</v>
      </c>
      <c r="P4192" s="96" t="s">
        <v>1609</v>
      </c>
      <c r="Q4192" s="96" t="s">
        <v>1948</v>
      </c>
      <c r="R4192" s="96" t="s">
        <v>1581</v>
      </c>
      <c r="S4192" s="96" t="s">
        <v>11297</v>
      </c>
      <c r="T4192" s="96" t="s">
        <v>1568</v>
      </c>
    </row>
    <row r="4193" ht="14.25" customHeight="1">
      <c r="A4193" s="96" t="s">
        <v>11298</v>
      </c>
      <c r="D4193" s="96" t="s">
        <v>1350</v>
      </c>
      <c r="E4193" s="96" t="s">
        <v>1561</v>
      </c>
      <c r="F4193" s="96">
        <v>2030.0</v>
      </c>
      <c r="J4193" s="96" t="s">
        <v>1147</v>
      </c>
      <c r="L4193" s="96" t="s">
        <v>1562</v>
      </c>
      <c r="M4193" s="96" t="s">
        <v>1147</v>
      </c>
      <c r="O4193" s="96" t="s">
        <v>1717</v>
      </c>
      <c r="P4193" s="96" t="s">
        <v>1609</v>
      </c>
      <c r="Q4193" s="96" t="s">
        <v>1756</v>
      </c>
      <c r="R4193" s="96" t="s">
        <v>1566</v>
      </c>
      <c r="S4193" s="96" t="s">
        <v>11299</v>
      </c>
      <c r="T4193" s="96" t="s">
        <v>1568</v>
      </c>
    </row>
    <row r="4194" ht="14.25" customHeight="1">
      <c r="A4194" s="96" t="s">
        <v>11300</v>
      </c>
      <c r="D4194" s="96" t="s">
        <v>1350</v>
      </c>
      <c r="E4194" s="96" t="s">
        <v>1561</v>
      </c>
      <c r="F4194" s="96">
        <v>2030.0</v>
      </c>
      <c r="J4194" s="96" t="s">
        <v>1147</v>
      </c>
      <c r="L4194" s="96" t="s">
        <v>1562</v>
      </c>
      <c r="M4194" s="96" t="s">
        <v>1147</v>
      </c>
      <c r="O4194" s="96" t="s">
        <v>1717</v>
      </c>
      <c r="P4194" s="96" t="s">
        <v>1609</v>
      </c>
      <c r="Q4194" s="96" t="s">
        <v>1756</v>
      </c>
      <c r="R4194" s="96" t="s">
        <v>1637</v>
      </c>
      <c r="S4194" s="96" t="s">
        <v>11301</v>
      </c>
      <c r="T4194" s="96" t="s">
        <v>1568</v>
      </c>
    </row>
    <row r="4195" ht="14.25" customHeight="1">
      <c r="A4195" s="96" t="s">
        <v>11302</v>
      </c>
      <c r="D4195" s="96" t="s">
        <v>1350</v>
      </c>
      <c r="E4195" s="96" t="s">
        <v>1561</v>
      </c>
      <c r="F4195" s="96">
        <v>2030.0</v>
      </c>
      <c r="J4195" s="96" t="s">
        <v>1147</v>
      </c>
      <c r="L4195" s="96" t="s">
        <v>1562</v>
      </c>
      <c r="M4195" s="96" t="s">
        <v>1147</v>
      </c>
      <c r="O4195" s="96" t="s">
        <v>1578</v>
      </c>
      <c r="P4195" s="96" t="s">
        <v>1579</v>
      </c>
      <c r="Q4195" s="96" t="s">
        <v>1636</v>
      </c>
      <c r="R4195" s="96" t="s">
        <v>1586</v>
      </c>
      <c r="S4195" s="96" t="s">
        <v>11303</v>
      </c>
      <c r="T4195" s="96" t="s">
        <v>1568</v>
      </c>
    </row>
    <row r="4196" ht="14.25" customHeight="1">
      <c r="A4196" s="96" t="s">
        <v>11304</v>
      </c>
      <c r="D4196" s="96" t="s">
        <v>1355</v>
      </c>
      <c r="J4196" s="96" t="s">
        <v>1351</v>
      </c>
      <c r="L4196" s="96" t="s">
        <v>41</v>
      </c>
      <c r="M4196" s="96" t="s">
        <v>1351</v>
      </c>
      <c r="N4196" s="96" t="s">
        <v>1589</v>
      </c>
      <c r="O4196" s="96" t="s">
        <v>1791</v>
      </c>
      <c r="P4196" s="96" t="s">
        <v>1609</v>
      </c>
      <c r="Q4196" s="96" t="s">
        <v>1886</v>
      </c>
      <c r="R4196" s="96" t="s">
        <v>1589</v>
      </c>
    </row>
    <row r="4197" ht="14.25" customHeight="1">
      <c r="A4197" s="96" t="s">
        <v>11305</v>
      </c>
      <c r="D4197" s="96" t="s">
        <v>1355</v>
      </c>
      <c r="J4197" s="96" t="s">
        <v>1351</v>
      </c>
      <c r="L4197" s="96" t="s">
        <v>41</v>
      </c>
      <c r="M4197" s="96" t="s">
        <v>1351</v>
      </c>
      <c r="N4197" s="96" t="s">
        <v>1841</v>
      </c>
      <c r="O4197" s="96" t="s">
        <v>1791</v>
      </c>
      <c r="P4197" s="96" t="s">
        <v>1609</v>
      </c>
      <c r="Q4197" s="96" t="s">
        <v>1886</v>
      </c>
      <c r="R4197" s="96" t="s">
        <v>1841</v>
      </c>
    </row>
    <row r="4198" ht="14.25" customHeight="1">
      <c r="A4198" s="96" t="s">
        <v>11306</v>
      </c>
      <c r="D4198" s="96" t="s">
        <v>1350</v>
      </c>
      <c r="E4198" s="96" t="s">
        <v>1561</v>
      </c>
      <c r="F4198" s="96">
        <v>2030.0</v>
      </c>
      <c r="J4198" s="96" t="s">
        <v>1147</v>
      </c>
      <c r="L4198" s="96" t="s">
        <v>1562</v>
      </c>
      <c r="M4198" s="96" t="s">
        <v>1147</v>
      </c>
      <c r="O4198" s="96" t="s">
        <v>1717</v>
      </c>
      <c r="P4198" s="96" t="s">
        <v>1609</v>
      </c>
      <c r="Q4198" s="96" t="s">
        <v>1573</v>
      </c>
      <c r="R4198" s="96" t="s">
        <v>1566</v>
      </c>
      <c r="S4198" s="96" t="s">
        <v>11307</v>
      </c>
      <c r="T4198" s="96" t="s">
        <v>1568</v>
      </c>
    </row>
    <row r="4199" ht="14.25" customHeight="1">
      <c r="A4199" s="96" t="s">
        <v>11308</v>
      </c>
      <c r="D4199" s="96" t="s">
        <v>1350</v>
      </c>
      <c r="E4199" s="96" t="s">
        <v>1561</v>
      </c>
      <c r="F4199" s="96">
        <v>2030.0</v>
      </c>
      <c r="J4199" s="96" t="s">
        <v>1147</v>
      </c>
      <c r="L4199" s="96" t="s">
        <v>1562</v>
      </c>
      <c r="M4199" s="96" t="s">
        <v>1147</v>
      </c>
      <c r="O4199" s="96" t="s">
        <v>1717</v>
      </c>
      <c r="P4199" s="96" t="s">
        <v>1609</v>
      </c>
      <c r="Q4199" s="96" t="s">
        <v>1735</v>
      </c>
      <c r="R4199" s="96" t="s">
        <v>1589</v>
      </c>
      <c r="S4199" s="96" t="s">
        <v>11309</v>
      </c>
      <c r="T4199" s="96" t="s">
        <v>1568</v>
      </c>
    </row>
    <row r="4200" ht="14.25" customHeight="1">
      <c r="A4200" s="96" t="s">
        <v>11310</v>
      </c>
      <c r="D4200" s="96" t="s">
        <v>1355</v>
      </c>
      <c r="J4200" s="96" t="s">
        <v>1147</v>
      </c>
      <c r="L4200" s="96" t="s">
        <v>41</v>
      </c>
      <c r="M4200" s="96" t="s">
        <v>1147</v>
      </c>
      <c r="O4200" s="96" t="s">
        <v>2314</v>
      </c>
      <c r="P4200" s="96" t="s">
        <v>1609</v>
      </c>
      <c r="Q4200" s="96" t="s">
        <v>1675</v>
      </c>
      <c r="R4200" s="96" t="s">
        <v>1586</v>
      </c>
    </row>
    <row r="4201" ht="14.25" customHeight="1">
      <c r="A4201" s="96" t="s">
        <v>11311</v>
      </c>
      <c r="B4201" s="96" t="s">
        <v>11312</v>
      </c>
      <c r="C4201" s="96" t="s">
        <v>11313</v>
      </c>
      <c r="D4201" s="96" t="s">
        <v>1372</v>
      </c>
      <c r="J4201" s="96" t="s">
        <v>1147</v>
      </c>
      <c r="L4201" s="96" t="s">
        <v>41</v>
      </c>
      <c r="M4201" s="96" t="s">
        <v>1147</v>
      </c>
      <c r="O4201" s="96" t="s">
        <v>1578</v>
      </c>
      <c r="P4201" s="96" t="s">
        <v>1579</v>
      </c>
      <c r="Q4201" s="96" t="s">
        <v>1820</v>
      </c>
      <c r="R4201" s="96" t="s">
        <v>1779</v>
      </c>
    </row>
    <row r="4202" ht="14.25" customHeight="1">
      <c r="A4202" s="96" t="s">
        <v>11314</v>
      </c>
      <c r="D4202" s="96" t="s">
        <v>1355</v>
      </c>
      <c r="J4202" s="96" t="s">
        <v>1147</v>
      </c>
      <c r="L4202" s="96" t="s">
        <v>41</v>
      </c>
      <c r="M4202" s="96" t="s">
        <v>1147</v>
      </c>
      <c r="O4202" s="96" t="s">
        <v>1578</v>
      </c>
      <c r="P4202" s="96" t="s">
        <v>1579</v>
      </c>
      <c r="Q4202" s="96" t="s">
        <v>1580</v>
      </c>
      <c r="R4202" s="96" t="s">
        <v>1637</v>
      </c>
    </row>
    <row r="4203" ht="14.25" customHeight="1">
      <c r="A4203" s="96" t="s">
        <v>11315</v>
      </c>
      <c r="D4203" s="96" t="s">
        <v>1350</v>
      </c>
      <c r="E4203" s="96" t="s">
        <v>1561</v>
      </c>
      <c r="F4203" s="96">
        <v>2030.0</v>
      </c>
      <c r="J4203" s="96" t="s">
        <v>1147</v>
      </c>
      <c r="L4203" s="96" t="s">
        <v>1562</v>
      </c>
      <c r="M4203" s="96" t="s">
        <v>1147</v>
      </c>
      <c r="O4203" s="96" t="s">
        <v>1717</v>
      </c>
      <c r="P4203" s="96" t="s">
        <v>1609</v>
      </c>
      <c r="Q4203" s="96" t="s">
        <v>1948</v>
      </c>
      <c r="R4203" s="96" t="s">
        <v>1648</v>
      </c>
      <c r="S4203" s="96" t="s">
        <v>11316</v>
      </c>
      <c r="T4203" s="96" t="s">
        <v>1568</v>
      </c>
    </row>
    <row r="4204" ht="14.25" customHeight="1">
      <c r="A4204" s="96" t="s">
        <v>11317</v>
      </c>
      <c r="D4204" s="96" t="s">
        <v>1350</v>
      </c>
      <c r="E4204" s="96" t="s">
        <v>1561</v>
      </c>
      <c r="F4204" s="96">
        <v>2030.0</v>
      </c>
      <c r="J4204" s="96" t="s">
        <v>1147</v>
      </c>
      <c r="L4204" s="96" t="s">
        <v>1562</v>
      </c>
      <c r="M4204" s="96" t="s">
        <v>1147</v>
      </c>
      <c r="O4204" s="96" t="s">
        <v>1717</v>
      </c>
      <c r="P4204" s="96" t="s">
        <v>1609</v>
      </c>
      <c r="Q4204" s="96" t="s">
        <v>2015</v>
      </c>
      <c r="R4204" s="96" t="s">
        <v>1805</v>
      </c>
      <c r="S4204" s="96" t="s">
        <v>11318</v>
      </c>
      <c r="T4204" s="96" t="s">
        <v>1568</v>
      </c>
    </row>
    <row r="4205" ht="14.25" customHeight="1">
      <c r="A4205" s="96" t="s">
        <v>11319</v>
      </c>
      <c r="D4205" s="96" t="s">
        <v>1350</v>
      </c>
      <c r="E4205" s="96" t="s">
        <v>1561</v>
      </c>
      <c r="F4205" s="96">
        <v>2030.0</v>
      </c>
      <c r="J4205" s="96" t="s">
        <v>1147</v>
      </c>
      <c r="L4205" s="96" t="s">
        <v>1562</v>
      </c>
      <c r="M4205" s="96" t="s">
        <v>1147</v>
      </c>
      <c r="O4205" s="96" t="s">
        <v>1717</v>
      </c>
      <c r="P4205" s="96" t="s">
        <v>1609</v>
      </c>
      <c r="Q4205" s="96" t="s">
        <v>1593</v>
      </c>
      <c r="R4205" s="96" t="s">
        <v>1591</v>
      </c>
      <c r="S4205" s="96" t="s">
        <v>11320</v>
      </c>
      <c r="T4205" s="96" t="s">
        <v>1568</v>
      </c>
    </row>
    <row r="4206" ht="14.25" customHeight="1">
      <c r="A4206" s="96" t="s">
        <v>11321</v>
      </c>
      <c r="D4206" s="96" t="s">
        <v>1350</v>
      </c>
      <c r="E4206" s="96" t="s">
        <v>1561</v>
      </c>
      <c r="F4206" s="96" t="s">
        <v>1628</v>
      </c>
      <c r="J4206" s="96" t="s">
        <v>1147</v>
      </c>
      <c r="L4206" s="96" t="s">
        <v>41</v>
      </c>
      <c r="M4206" s="96" t="s">
        <v>1147</v>
      </c>
      <c r="O4206" s="96" t="s">
        <v>1717</v>
      </c>
      <c r="P4206" s="96" t="s">
        <v>1609</v>
      </c>
      <c r="Q4206" s="96" t="s">
        <v>1756</v>
      </c>
      <c r="R4206" s="96" t="s">
        <v>1648</v>
      </c>
      <c r="S4206" s="96" t="s">
        <v>11322</v>
      </c>
      <c r="T4206" s="96" t="s">
        <v>1568</v>
      </c>
    </row>
    <row r="4207" ht="14.25" customHeight="1">
      <c r="A4207" s="96" t="s">
        <v>11323</v>
      </c>
      <c r="B4207" s="96" t="s">
        <v>11324</v>
      </c>
      <c r="D4207" s="96" t="s">
        <v>1350</v>
      </c>
      <c r="E4207" s="96" t="s">
        <v>1561</v>
      </c>
      <c r="F4207" s="96" t="s">
        <v>7675</v>
      </c>
      <c r="J4207" s="96" t="s">
        <v>1351</v>
      </c>
      <c r="L4207" s="96" t="s">
        <v>41</v>
      </c>
      <c r="M4207" s="96" t="s">
        <v>1351</v>
      </c>
      <c r="N4207" s="96" t="s">
        <v>1986</v>
      </c>
      <c r="O4207" s="96" t="s">
        <v>1717</v>
      </c>
      <c r="P4207" s="96" t="s">
        <v>1609</v>
      </c>
      <c r="Q4207" s="96" t="s">
        <v>1580</v>
      </c>
      <c r="R4207" s="96" t="s">
        <v>1621</v>
      </c>
      <c r="S4207" s="96" t="s">
        <v>11325</v>
      </c>
      <c r="T4207" s="96" t="s">
        <v>1568</v>
      </c>
    </row>
    <row r="4208" ht="14.25" customHeight="1">
      <c r="A4208" s="96" t="s">
        <v>11326</v>
      </c>
      <c r="D4208" s="96" t="s">
        <v>1355</v>
      </c>
      <c r="J4208" s="96" t="s">
        <v>1147</v>
      </c>
      <c r="L4208" s="96" t="s">
        <v>41</v>
      </c>
      <c r="M4208" s="96" t="s">
        <v>1147</v>
      </c>
      <c r="O4208" s="96" t="s">
        <v>1812</v>
      </c>
      <c r="P4208" s="96" t="s">
        <v>1564</v>
      </c>
      <c r="Q4208" s="96" t="s">
        <v>2158</v>
      </c>
      <c r="R4208" s="96" t="s">
        <v>1793</v>
      </c>
    </row>
    <row r="4209" ht="14.25" customHeight="1">
      <c r="A4209" s="96" t="s">
        <v>11327</v>
      </c>
      <c r="D4209" s="96" t="s">
        <v>1355</v>
      </c>
      <c r="J4209" s="96" t="s">
        <v>1351</v>
      </c>
      <c r="L4209" s="96" t="s">
        <v>41</v>
      </c>
      <c r="M4209" s="96" t="s">
        <v>1351</v>
      </c>
      <c r="N4209" s="96" t="s">
        <v>1623</v>
      </c>
      <c r="O4209" s="96" t="s">
        <v>9355</v>
      </c>
      <c r="P4209" s="96" t="s">
        <v>1564</v>
      </c>
      <c r="Q4209" s="96" t="s">
        <v>2015</v>
      </c>
      <c r="R4209" s="96" t="s">
        <v>1623</v>
      </c>
    </row>
    <row r="4210" ht="14.25" customHeight="1">
      <c r="A4210" s="96" t="s">
        <v>11328</v>
      </c>
      <c r="C4210" s="96" t="s">
        <v>11329</v>
      </c>
      <c r="D4210" s="96" t="s">
        <v>1350</v>
      </c>
      <c r="E4210" s="96" t="s">
        <v>1561</v>
      </c>
      <c r="F4210" s="96">
        <v>2030.0</v>
      </c>
      <c r="J4210" s="96" t="s">
        <v>1147</v>
      </c>
      <c r="L4210" s="96" t="s">
        <v>1562</v>
      </c>
      <c r="M4210" s="96" t="s">
        <v>1147</v>
      </c>
      <c r="O4210" s="96" t="s">
        <v>1620</v>
      </c>
      <c r="P4210" s="96" t="s">
        <v>1564</v>
      </c>
      <c r="Q4210" s="96" t="s">
        <v>1590</v>
      </c>
      <c r="R4210" s="96" t="s">
        <v>1673</v>
      </c>
      <c r="S4210" s="96" t="s">
        <v>11330</v>
      </c>
      <c r="T4210" s="96" t="s">
        <v>1568</v>
      </c>
    </row>
    <row r="4211" ht="14.25" customHeight="1">
      <c r="A4211" s="96" t="s">
        <v>11331</v>
      </c>
      <c r="B4211" s="96" t="s">
        <v>11332</v>
      </c>
      <c r="C4211" s="96" t="s">
        <v>11333</v>
      </c>
      <c r="D4211" s="96" t="s">
        <v>1355</v>
      </c>
      <c r="J4211" s="96" t="s">
        <v>1351</v>
      </c>
      <c r="L4211" s="96" t="s">
        <v>41</v>
      </c>
      <c r="M4211" s="96" t="s">
        <v>1351</v>
      </c>
      <c r="N4211" s="96" t="s">
        <v>1971</v>
      </c>
      <c r="O4211" s="96" t="s">
        <v>1608</v>
      </c>
      <c r="P4211" s="96" t="s">
        <v>1609</v>
      </c>
      <c r="Q4211" s="96" t="s">
        <v>1636</v>
      </c>
      <c r="R4211" s="96" t="s">
        <v>1971</v>
      </c>
    </row>
    <row r="4212" ht="14.25" customHeight="1">
      <c r="A4212" s="96" t="s">
        <v>11334</v>
      </c>
      <c r="D4212" s="96" t="s">
        <v>1350</v>
      </c>
      <c r="E4212" s="96" t="s">
        <v>1561</v>
      </c>
      <c r="F4212" s="96">
        <v>2030.0</v>
      </c>
      <c r="J4212" s="96" t="s">
        <v>1147</v>
      </c>
      <c r="L4212" s="96" t="s">
        <v>1562</v>
      </c>
      <c r="M4212" s="96" t="s">
        <v>1147</v>
      </c>
      <c r="O4212" s="96" t="s">
        <v>1717</v>
      </c>
      <c r="P4212" s="96" t="s">
        <v>1609</v>
      </c>
      <c r="Q4212" s="96" t="s">
        <v>1639</v>
      </c>
      <c r="R4212" s="96" t="s">
        <v>1648</v>
      </c>
      <c r="S4212" s="96" t="s">
        <v>11335</v>
      </c>
      <c r="T4212" s="96" t="s">
        <v>1568</v>
      </c>
    </row>
    <row r="4213" ht="14.25" customHeight="1">
      <c r="A4213" s="96" t="s">
        <v>11336</v>
      </c>
      <c r="D4213" s="96" t="s">
        <v>1350</v>
      </c>
      <c r="E4213" s="96" t="s">
        <v>1561</v>
      </c>
      <c r="F4213" s="96">
        <v>2030.0</v>
      </c>
      <c r="J4213" s="96" t="s">
        <v>1147</v>
      </c>
      <c r="L4213" s="96" t="s">
        <v>1562</v>
      </c>
      <c r="M4213" s="96" t="s">
        <v>1147</v>
      </c>
      <c r="O4213" s="96" t="s">
        <v>1717</v>
      </c>
      <c r="P4213" s="96" t="s">
        <v>1609</v>
      </c>
      <c r="Q4213" s="96" t="s">
        <v>1756</v>
      </c>
      <c r="R4213" s="96" t="s">
        <v>1676</v>
      </c>
      <c r="S4213" s="96" t="s">
        <v>11337</v>
      </c>
      <c r="T4213" s="96" t="s">
        <v>1568</v>
      </c>
    </row>
    <row r="4214" ht="14.25" customHeight="1">
      <c r="A4214" s="96" t="s">
        <v>11338</v>
      </c>
      <c r="B4214" s="96" t="s">
        <v>11339</v>
      </c>
      <c r="C4214" s="96" t="s">
        <v>11340</v>
      </c>
      <c r="D4214" s="96" t="s">
        <v>1350</v>
      </c>
      <c r="E4214" s="96" t="s">
        <v>1570</v>
      </c>
      <c r="F4214" s="96">
        <v>2030.0</v>
      </c>
      <c r="J4214" s="96" t="s">
        <v>1147</v>
      </c>
      <c r="L4214" s="96" t="s">
        <v>41</v>
      </c>
      <c r="M4214" s="96" t="s">
        <v>1147</v>
      </c>
      <c r="O4214" s="96" t="s">
        <v>1717</v>
      </c>
      <c r="P4214" s="96" t="s">
        <v>1609</v>
      </c>
      <c r="Q4214" s="96" t="s">
        <v>1756</v>
      </c>
      <c r="R4214" s="96" t="s">
        <v>2023</v>
      </c>
      <c r="S4214" s="96" t="s">
        <v>11341</v>
      </c>
      <c r="T4214" s="96" t="s">
        <v>1576</v>
      </c>
    </row>
    <row r="4215" ht="14.25" customHeight="1">
      <c r="A4215" s="96" t="s">
        <v>11342</v>
      </c>
      <c r="B4215" s="96" t="s">
        <v>11343</v>
      </c>
      <c r="D4215" s="96" t="s">
        <v>1355</v>
      </c>
      <c r="J4215" s="96" t="s">
        <v>1147</v>
      </c>
      <c r="L4215" s="96" t="s">
        <v>41</v>
      </c>
      <c r="M4215" s="96" t="s">
        <v>1147</v>
      </c>
      <c r="O4215" s="96" t="s">
        <v>1717</v>
      </c>
      <c r="P4215" s="96" t="s">
        <v>1609</v>
      </c>
      <c r="Q4215" s="96" t="s">
        <v>1948</v>
      </c>
      <c r="R4215" s="96" t="s">
        <v>1586</v>
      </c>
    </row>
    <row r="4216" ht="14.25" customHeight="1">
      <c r="A4216" s="96" t="s">
        <v>11344</v>
      </c>
      <c r="D4216" s="96" t="s">
        <v>1350</v>
      </c>
      <c r="E4216" s="96" t="s">
        <v>1561</v>
      </c>
      <c r="F4216" s="96">
        <v>2030.0</v>
      </c>
      <c r="J4216" s="96" t="s">
        <v>1147</v>
      </c>
      <c r="L4216" s="96" t="s">
        <v>1562</v>
      </c>
      <c r="M4216" s="96" t="s">
        <v>1147</v>
      </c>
      <c r="O4216" s="96" t="s">
        <v>1845</v>
      </c>
      <c r="P4216" s="96" t="s">
        <v>1564</v>
      </c>
      <c r="Q4216" s="96" t="s">
        <v>1580</v>
      </c>
      <c r="R4216" s="96" t="s">
        <v>1566</v>
      </c>
      <c r="S4216" s="96" t="s">
        <v>11345</v>
      </c>
      <c r="T4216" s="96" t="s">
        <v>1568</v>
      </c>
    </row>
    <row r="4217" ht="14.25" customHeight="1">
      <c r="A4217" s="96" t="s">
        <v>11346</v>
      </c>
      <c r="D4217" s="96" t="s">
        <v>1355</v>
      </c>
      <c r="J4217" s="96" t="s">
        <v>1147</v>
      </c>
      <c r="L4217" s="96" t="s">
        <v>41</v>
      </c>
      <c r="M4217" s="96" t="s">
        <v>1147</v>
      </c>
      <c r="O4217" s="96" t="s">
        <v>1578</v>
      </c>
      <c r="P4217" s="96" t="s">
        <v>1579</v>
      </c>
      <c r="Q4217" s="96" t="s">
        <v>1610</v>
      </c>
      <c r="R4217" s="96" t="s">
        <v>1676</v>
      </c>
    </row>
    <row r="4218" ht="14.25" customHeight="1">
      <c r="A4218" s="96" t="s">
        <v>11347</v>
      </c>
      <c r="D4218" s="96" t="s">
        <v>1350</v>
      </c>
      <c r="E4218" s="96" t="s">
        <v>1561</v>
      </c>
      <c r="F4218" s="96">
        <v>2030.0</v>
      </c>
      <c r="J4218" s="96" t="s">
        <v>1147</v>
      </c>
      <c r="L4218" s="96" t="s">
        <v>1562</v>
      </c>
      <c r="M4218" s="96" t="s">
        <v>1147</v>
      </c>
      <c r="O4218" s="96" t="s">
        <v>1717</v>
      </c>
      <c r="P4218" s="96" t="s">
        <v>1609</v>
      </c>
      <c r="Q4218" s="96" t="s">
        <v>1862</v>
      </c>
      <c r="R4218" s="96" t="s">
        <v>1676</v>
      </c>
      <c r="S4218" s="96" t="s">
        <v>11348</v>
      </c>
      <c r="T4218" s="96" t="s">
        <v>1568</v>
      </c>
    </row>
    <row r="4219" ht="14.25" customHeight="1">
      <c r="A4219" s="96" t="s">
        <v>11349</v>
      </c>
      <c r="D4219" s="96" t="s">
        <v>1350</v>
      </c>
      <c r="E4219" s="96" t="s">
        <v>1561</v>
      </c>
      <c r="F4219" s="96">
        <v>2030.0</v>
      </c>
      <c r="J4219" s="96" t="s">
        <v>1147</v>
      </c>
      <c r="L4219" s="96" t="s">
        <v>1562</v>
      </c>
      <c r="M4219" s="96" t="s">
        <v>1147</v>
      </c>
      <c r="O4219" s="96" t="s">
        <v>1717</v>
      </c>
      <c r="P4219" s="96" t="s">
        <v>1609</v>
      </c>
      <c r="Q4219" s="96" t="s">
        <v>1585</v>
      </c>
      <c r="R4219" s="96" t="s">
        <v>1793</v>
      </c>
      <c r="S4219" s="96" t="s">
        <v>11350</v>
      </c>
      <c r="T4219" s="96" t="s">
        <v>1568</v>
      </c>
    </row>
    <row r="4220" ht="14.25" customHeight="1">
      <c r="A4220" s="96" t="s">
        <v>11351</v>
      </c>
      <c r="D4220" s="96" t="s">
        <v>1350</v>
      </c>
      <c r="E4220" s="96" t="s">
        <v>1561</v>
      </c>
      <c r="F4220" s="96">
        <v>2030.0</v>
      </c>
      <c r="J4220" s="96" t="s">
        <v>1147</v>
      </c>
      <c r="L4220" s="96" t="s">
        <v>1562</v>
      </c>
      <c r="M4220" s="96" t="s">
        <v>1147</v>
      </c>
      <c r="O4220" s="96" t="s">
        <v>1717</v>
      </c>
      <c r="P4220" s="96" t="s">
        <v>1609</v>
      </c>
      <c r="Q4220" s="96" t="s">
        <v>1886</v>
      </c>
      <c r="R4220" s="96" t="s">
        <v>1712</v>
      </c>
      <c r="S4220" s="96" t="s">
        <v>11352</v>
      </c>
      <c r="T4220" s="96" t="s">
        <v>1568</v>
      </c>
    </row>
    <row r="4221" ht="14.25" customHeight="1">
      <c r="A4221" s="96" t="s">
        <v>11353</v>
      </c>
      <c r="B4221" s="96" t="s">
        <v>11354</v>
      </c>
      <c r="C4221" s="96" t="s">
        <v>11355</v>
      </c>
      <c r="D4221" s="96" t="s">
        <v>1350</v>
      </c>
      <c r="E4221" s="96" t="s">
        <v>1561</v>
      </c>
      <c r="F4221" s="96">
        <v>2030.0</v>
      </c>
      <c r="J4221" s="96" t="s">
        <v>1147</v>
      </c>
      <c r="L4221" s="96" t="s">
        <v>41</v>
      </c>
      <c r="M4221" s="96" t="s">
        <v>1147</v>
      </c>
      <c r="O4221" s="96" t="s">
        <v>1672</v>
      </c>
      <c r="P4221" s="96" t="s">
        <v>1564</v>
      </c>
      <c r="Q4221" s="96" t="s">
        <v>1756</v>
      </c>
      <c r="R4221" s="96" t="s">
        <v>1882</v>
      </c>
      <c r="S4221" s="96" t="s">
        <v>11356</v>
      </c>
      <c r="T4221" s="96" t="s">
        <v>1771</v>
      </c>
    </row>
    <row r="4222" ht="14.25" customHeight="1">
      <c r="A4222" s="96" t="s">
        <v>11357</v>
      </c>
      <c r="B4222" s="96" t="s">
        <v>11358</v>
      </c>
      <c r="C4222" s="96" t="s">
        <v>11359</v>
      </c>
      <c r="D4222" s="96" t="s">
        <v>1350</v>
      </c>
      <c r="E4222" s="96" t="s">
        <v>1561</v>
      </c>
      <c r="F4222" s="96">
        <v>2030.0</v>
      </c>
      <c r="J4222" s="96" t="s">
        <v>1147</v>
      </c>
      <c r="L4222" s="96" t="s">
        <v>41</v>
      </c>
      <c r="M4222" s="96" t="s">
        <v>1147</v>
      </c>
      <c r="O4222" s="96" t="s">
        <v>1672</v>
      </c>
      <c r="P4222" s="96" t="s">
        <v>1564</v>
      </c>
      <c r="Q4222" s="96" t="s">
        <v>1756</v>
      </c>
      <c r="R4222" s="96" t="s">
        <v>1574</v>
      </c>
      <c r="S4222" s="96" t="s">
        <v>11360</v>
      </c>
      <c r="T4222" s="96" t="s">
        <v>1568</v>
      </c>
    </row>
    <row r="4223" ht="14.25" customHeight="1">
      <c r="A4223" s="96" t="s">
        <v>11361</v>
      </c>
      <c r="B4223" s="96" t="s">
        <v>11362</v>
      </c>
      <c r="C4223" s="96" t="s">
        <v>11363</v>
      </c>
      <c r="D4223" s="96" t="s">
        <v>1350</v>
      </c>
      <c r="E4223" s="96" t="s">
        <v>1561</v>
      </c>
      <c r="F4223" s="96">
        <v>2030.0</v>
      </c>
      <c r="J4223" s="96" t="s">
        <v>1147</v>
      </c>
      <c r="L4223" s="96" t="s">
        <v>41</v>
      </c>
      <c r="M4223" s="96" t="s">
        <v>1147</v>
      </c>
      <c r="O4223" s="96" t="s">
        <v>1664</v>
      </c>
      <c r="P4223" s="96" t="s">
        <v>1564</v>
      </c>
      <c r="Q4223" s="96" t="s">
        <v>1756</v>
      </c>
      <c r="R4223" s="96" t="s">
        <v>1566</v>
      </c>
      <c r="S4223" s="96" t="s">
        <v>11364</v>
      </c>
      <c r="T4223" s="96" t="s">
        <v>1568</v>
      </c>
    </row>
    <row r="4224" ht="14.25" customHeight="1">
      <c r="A4224" s="96" t="s">
        <v>11365</v>
      </c>
      <c r="B4224" s="96" t="s">
        <v>11366</v>
      </c>
      <c r="C4224" s="96" t="s">
        <v>11367</v>
      </c>
      <c r="D4224" s="96" t="s">
        <v>1350</v>
      </c>
      <c r="E4224" s="96" t="s">
        <v>1721</v>
      </c>
      <c r="F4224" s="96">
        <v>2030.0</v>
      </c>
      <c r="J4224" s="96" t="s">
        <v>1351</v>
      </c>
      <c r="L4224" s="96" t="s">
        <v>41</v>
      </c>
      <c r="M4224" s="96" t="s">
        <v>1351</v>
      </c>
      <c r="N4224" s="96" t="s">
        <v>1712</v>
      </c>
      <c r="O4224" s="96" t="s">
        <v>1717</v>
      </c>
      <c r="P4224" s="96" t="s">
        <v>1609</v>
      </c>
      <c r="Q4224" s="96" t="s">
        <v>1800</v>
      </c>
      <c r="R4224" s="96" t="s">
        <v>11225</v>
      </c>
      <c r="S4224" s="96" t="s">
        <v>11368</v>
      </c>
      <c r="T4224" s="96" t="s">
        <v>1725</v>
      </c>
    </row>
    <row r="4225" ht="14.25" customHeight="1">
      <c r="A4225" s="96" t="s">
        <v>11369</v>
      </c>
      <c r="B4225" s="96" t="s">
        <v>11370</v>
      </c>
      <c r="C4225" s="96" t="s">
        <v>11371</v>
      </c>
      <c r="D4225" s="96" t="s">
        <v>1350</v>
      </c>
      <c r="E4225" s="96" t="s">
        <v>1561</v>
      </c>
      <c r="F4225" s="96">
        <v>2030.0</v>
      </c>
      <c r="J4225" s="96" t="s">
        <v>1351</v>
      </c>
      <c r="L4225" s="96" t="s">
        <v>41</v>
      </c>
      <c r="M4225" s="96" t="s">
        <v>1351</v>
      </c>
      <c r="N4225" s="96" t="s">
        <v>1619</v>
      </c>
      <c r="O4225" s="96" t="s">
        <v>1647</v>
      </c>
      <c r="P4225" s="96" t="s">
        <v>1564</v>
      </c>
      <c r="Q4225" s="96" t="s">
        <v>1685</v>
      </c>
      <c r="R4225" s="96" t="s">
        <v>1924</v>
      </c>
      <c r="S4225" s="96" t="s">
        <v>11372</v>
      </c>
      <c r="T4225" s="96" t="s">
        <v>1568</v>
      </c>
    </row>
    <row r="4226" ht="14.25" customHeight="1">
      <c r="A4226" s="96" t="s">
        <v>11373</v>
      </c>
      <c r="B4226" s="96" t="s">
        <v>11374</v>
      </c>
      <c r="D4226" s="96" t="s">
        <v>1355</v>
      </c>
      <c r="J4226" s="96" t="s">
        <v>1351</v>
      </c>
      <c r="L4226" s="96" t="s">
        <v>41</v>
      </c>
      <c r="M4226" s="96" t="s">
        <v>1147</v>
      </c>
      <c r="O4226" s="96" t="s">
        <v>1647</v>
      </c>
      <c r="P4226" s="96" t="s">
        <v>1564</v>
      </c>
      <c r="Q4226" s="96" t="s">
        <v>1639</v>
      </c>
      <c r="R4226" s="96" t="s">
        <v>1699</v>
      </c>
    </row>
    <row r="4227" ht="14.25" customHeight="1">
      <c r="A4227" s="96" t="s">
        <v>11375</v>
      </c>
      <c r="B4227" s="96" t="s">
        <v>11376</v>
      </c>
      <c r="C4227" s="96" t="s">
        <v>11377</v>
      </c>
      <c r="D4227" s="96" t="s">
        <v>1350</v>
      </c>
      <c r="E4227" s="96" t="s">
        <v>1561</v>
      </c>
      <c r="F4227" s="96" t="s">
        <v>1663</v>
      </c>
      <c r="J4227" s="96" t="s">
        <v>1351</v>
      </c>
      <c r="L4227" s="96" t="s">
        <v>41</v>
      </c>
      <c r="M4227" s="96" t="s">
        <v>1351</v>
      </c>
      <c r="N4227" s="96" t="s">
        <v>1846</v>
      </c>
      <c r="O4227" s="96" t="s">
        <v>1647</v>
      </c>
      <c r="P4227" s="96" t="s">
        <v>1564</v>
      </c>
      <c r="Q4227" s="96" t="s">
        <v>1604</v>
      </c>
      <c r="R4227" s="96" t="s">
        <v>11378</v>
      </c>
      <c r="S4227" s="96" t="s">
        <v>11379</v>
      </c>
      <c r="T4227" s="96" t="s">
        <v>1568</v>
      </c>
    </row>
    <row r="4228" ht="14.25" customHeight="1">
      <c r="A4228" s="96" t="s">
        <v>11380</v>
      </c>
      <c r="C4228" s="96" t="s">
        <v>11381</v>
      </c>
      <c r="D4228" s="96" t="s">
        <v>1355</v>
      </c>
      <c r="J4228" s="96" t="s">
        <v>1351</v>
      </c>
      <c r="L4228" s="96" t="s">
        <v>41</v>
      </c>
      <c r="M4228" s="96" t="s">
        <v>1351</v>
      </c>
      <c r="N4228" s="96" t="s">
        <v>1597</v>
      </c>
      <c r="O4228" s="96" t="s">
        <v>1647</v>
      </c>
      <c r="P4228" s="96" t="s">
        <v>1564</v>
      </c>
      <c r="Q4228" s="96" t="s">
        <v>1585</v>
      </c>
      <c r="R4228" s="96" t="s">
        <v>1597</v>
      </c>
      <c r="T4228" s="96" t="s">
        <v>1616</v>
      </c>
    </row>
    <row r="4229" ht="14.25" customHeight="1">
      <c r="A4229" s="96" t="s">
        <v>11382</v>
      </c>
      <c r="B4229" s="96" t="s">
        <v>11383</v>
      </c>
      <c r="C4229" s="96" t="s">
        <v>11384</v>
      </c>
      <c r="D4229" s="96" t="s">
        <v>1350</v>
      </c>
      <c r="E4229" s="96" t="s">
        <v>1561</v>
      </c>
      <c r="F4229" s="96" t="s">
        <v>11385</v>
      </c>
      <c r="J4229" s="96" t="s">
        <v>1351</v>
      </c>
      <c r="L4229" s="96" t="s">
        <v>41</v>
      </c>
      <c r="M4229" s="96" t="s">
        <v>1147</v>
      </c>
      <c r="O4229" s="96" t="s">
        <v>1647</v>
      </c>
      <c r="P4229" s="96" t="s">
        <v>1564</v>
      </c>
      <c r="Q4229" s="96" t="s">
        <v>1756</v>
      </c>
      <c r="R4229" s="96" t="s">
        <v>1589</v>
      </c>
      <c r="S4229" s="96" t="s">
        <v>11386</v>
      </c>
      <c r="T4229" s="96" t="s">
        <v>1568</v>
      </c>
    </row>
    <row r="4230" ht="14.25" customHeight="1">
      <c r="A4230" s="96" t="s">
        <v>11387</v>
      </c>
      <c r="D4230" s="96" t="s">
        <v>1355</v>
      </c>
      <c r="J4230" s="96" t="s">
        <v>1351</v>
      </c>
      <c r="L4230" s="96" t="s">
        <v>41</v>
      </c>
      <c r="M4230" s="96" t="s">
        <v>1147</v>
      </c>
      <c r="O4230" s="96" t="s">
        <v>1647</v>
      </c>
      <c r="P4230" s="96" t="s">
        <v>1564</v>
      </c>
      <c r="Q4230" s="96" t="s">
        <v>1590</v>
      </c>
      <c r="R4230" s="96" t="s">
        <v>1712</v>
      </c>
    </row>
    <row r="4231" ht="14.25" customHeight="1">
      <c r="A4231" s="96" t="s">
        <v>11388</v>
      </c>
      <c r="B4231" s="96" t="s">
        <v>11389</v>
      </c>
      <c r="C4231" s="96" t="s">
        <v>11390</v>
      </c>
      <c r="D4231" s="96" t="s">
        <v>1350</v>
      </c>
      <c r="E4231" s="96" t="s">
        <v>1561</v>
      </c>
      <c r="F4231" s="96">
        <v>2030.0</v>
      </c>
      <c r="J4231" s="96" t="s">
        <v>1147</v>
      </c>
      <c r="L4231" s="96" t="s">
        <v>41</v>
      </c>
      <c r="M4231" s="96" t="s">
        <v>1147</v>
      </c>
      <c r="O4231" s="96" t="s">
        <v>1578</v>
      </c>
      <c r="P4231" s="96" t="s">
        <v>1579</v>
      </c>
      <c r="Q4231" s="96" t="s">
        <v>1675</v>
      </c>
      <c r="R4231" s="96" t="s">
        <v>1676</v>
      </c>
      <c r="S4231" s="96" t="s">
        <v>11391</v>
      </c>
      <c r="T4231" s="96" t="s">
        <v>1568</v>
      </c>
    </row>
    <row r="4232" ht="14.25" customHeight="1">
      <c r="A4232" s="96" t="s">
        <v>11392</v>
      </c>
      <c r="C4232" s="96" t="s">
        <v>11393</v>
      </c>
      <c r="D4232" s="96" t="s">
        <v>1350</v>
      </c>
      <c r="E4232" s="96" t="s">
        <v>1561</v>
      </c>
      <c r="F4232" s="96">
        <v>2027.0</v>
      </c>
      <c r="G4232" s="96" t="s">
        <v>1350</v>
      </c>
      <c r="H4232" s="96" t="s">
        <v>1561</v>
      </c>
      <c r="I4232" s="96">
        <v>2040.0</v>
      </c>
      <c r="J4232" s="96" t="s">
        <v>1351</v>
      </c>
      <c r="K4232" s="96">
        <v>2040.0</v>
      </c>
      <c r="L4232" s="96" t="s">
        <v>41</v>
      </c>
      <c r="M4232" s="96" t="s">
        <v>1351</v>
      </c>
      <c r="N4232" s="96" t="s">
        <v>1591</v>
      </c>
      <c r="O4232" s="96" t="s">
        <v>1845</v>
      </c>
      <c r="P4232" s="96" t="s">
        <v>1564</v>
      </c>
      <c r="Q4232" s="96" t="s">
        <v>1756</v>
      </c>
      <c r="R4232" s="96" t="s">
        <v>1637</v>
      </c>
      <c r="S4232" s="96" t="s">
        <v>11394</v>
      </c>
      <c r="T4232" s="96" t="s">
        <v>1568</v>
      </c>
    </row>
    <row r="4233" ht="14.25" customHeight="1">
      <c r="A4233" s="96" t="s">
        <v>11395</v>
      </c>
      <c r="B4233" s="96" t="s">
        <v>11396</v>
      </c>
      <c r="C4233" s="96" t="s">
        <v>11397</v>
      </c>
      <c r="D4233" s="96" t="s">
        <v>1350</v>
      </c>
      <c r="E4233" s="96" t="s">
        <v>1561</v>
      </c>
      <c r="F4233" s="96">
        <v>2030.0</v>
      </c>
      <c r="J4233" s="96" t="s">
        <v>1351</v>
      </c>
      <c r="L4233" s="96" t="s">
        <v>41</v>
      </c>
      <c r="M4233" s="96" t="s">
        <v>1351</v>
      </c>
      <c r="N4233" s="96" t="s">
        <v>1619</v>
      </c>
      <c r="O4233" s="96" t="s">
        <v>1812</v>
      </c>
      <c r="P4233" s="96" t="s">
        <v>1609</v>
      </c>
      <c r="Q4233" s="96" t="s">
        <v>1675</v>
      </c>
      <c r="R4233" s="96" t="s">
        <v>1586</v>
      </c>
      <c r="S4233" s="96" t="s">
        <v>11398</v>
      </c>
      <c r="T4233" s="96" t="s">
        <v>1568</v>
      </c>
    </row>
    <row r="4234" ht="14.25" customHeight="1">
      <c r="A4234" s="96" t="s">
        <v>11399</v>
      </c>
      <c r="D4234" s="96" t="s">
        <v>1372</v>
      </c>
      <c r="J4234" s="96" t="s">
        <v>1351</v>
      </c>
      <c r="L4234" s="96" t="s">
        <v>41</v>
      </c>
      <c r="M4234" s="96" t="s">
        <v>1351</v>
      </c>
      <c r="N4234" s="96" t="s">
        <v>2384</v>
      </c>
      <c r="O4234" s="96" t="s">
        <v>1608</v>
      </c>
      <c r="P4234" s="96" t="s">
        <v>1609</v>
      </c>
      <c r="Q4234" s="96" t="s">
        <v>11400</v>
      </c>
      <c r="R4234" s="96" t="s">
        <v>2384</v>
      </c>
    </row>
    <row r="4235" ht="14.25" customHeight="1">
      <c r="A4235" s="96" t="s">
        <v>11401</v>
      </c>
      <c r="C4235" s="96" t="s">
        <v>11402</v>
      </c>
      <c r="D4235" s="96" t="s">
        <v>1355</v>
      </c>
      <c r="J4235" s="96" t="s">
        <v>1351</v>
      </c>
      <c r="L4235" s="96" t="s">
        <v>41</v>
      </c>
      <c r="M4235" s="96" t="s">
        <v>1147</v>
      </c>
      <c r="O4235" s="96" t="s">
        <v>1608</v>
      </c>
      <c r="P4235" s="96" t="s">
        <v>1609</v>
      </c>
      <c r="Q4235" s="96" t="s">
        <v>1665</v>
      </c>
      <c r="R4235" s="96" t="s">
        <v>1793</v>
      </c>
      <c r="T4235" s="96" t="s">
        <v>1616</v>
      </c>
    </row>
    <row r="4236" ht="14.25" customHeight="1">
      <c r="A4236" s="96" t="s">
        <v>11403</v>
      </c>
      <c r="B4236" s="96" t="s">
        <v>11404</v>
      </c>
      <c r="C4236" s="96" t="s">
        <v>11405</v>
      </c>
      <c r="D4236" s="96" t="s">
        <v>1355</v>
      </c>
      <c r="J4236" s="96" t="s">
        <v>1147</v>
      </c>
      <c r="L4236" s="96" t="s">
        <v>41</v>
      </c>
      <c r="M4236" s="96" t="s">
        <v>1147</v>
      </c>
      <c r="O4236" s="96" t="s">
        <v>1578</v>
      </c>
      <c r="P4236" s="96" t="s">
        <v>1579</v>
      </c>
      <c r="Q4236" s="96" t="s">
        <v>1580</v>
      </c>
      <c r="R4236" s="96" t="s">
        <v>1594</v>
      </c>
    </row>
    <row r="4237" ht="14.25" customHeight="1">
      <c r="A4237" s="96" t="s">
        <v>11406</v>
      </c>
      <c r="D4237" s="96" t="s">
        <v>1350</v>
      </c>
      <c r="E4237" s="96" t="s">
        <v>1561</v>
      </c>
      <c r="F4237" s="96">
        <v>2030.0</v>
      </c>
      <c r="J4237" s="96" t="s">
        <v>1147</v>
      </c>
      <c r="L4237" s="96" t="s">
        <v>1562</v>
      </c>
      <c r="M4237" s="96" t="s">
        <v>1147</v>
      </c>
      <c r="O4237" s="96" t="s">
        <v>1845</v>
      </c>
      <c r="P4237" s="96" t="s">
        <v>1564</v>
      </c>
      <c r="Q4237" s="96" t="s">
        <v>1756</v>
      </c>
      <c r="R4237" s="96" t="s">
        <v>1637</v>
      </c>
      <c r="S4237" s="96" t="s">
        <v>11407</v>
      </c>
      <c r="T4237" s="96" t="s">
        <v>1568</v>
      </c>
    </row>
    <row r="4238" ht="14.25" customHeight="1">
      <c r="A4238" s="96" t="s">
        <v>11408</v>
      </c>
      <c r="B4238" s="96" t="s">
        <v>11409</v>
      </c>
      <c r="C4238" s="96" t="s">
        <v>11410</v>
      </c>
      <c r="D4238" s="96" t="s">
        <v>1350</v>
      </c>
      <c r="E4238" s="96" t="s">
        <v>1561</v>
      </c>
      <c r="F4238" s="96">
        <v>2030.0</v>
      </c>
      <c r="J4238" s="96" t="s">
        <v>1147</v>
      </c>
      <c r="L4238" s="96" t="s">
        <v>41</v>
      </c>
      <c r="M4238" s="96" t="s">
        <v>1147</v>
      </c>
      <c r="O4238" s="96" t="s">
        <v>1717</v>
      </c>
      <c r="P4238" s="96" t="s">
        <v>1609</v>
      </c>
      <c r="Q4238" s="96" t="s">
        <v>1593</v>
      </c>
      <c r="R4238" s="96" t="s">
        <v>1566</v>
      </c>
      <c r="S4238" s="96" t="s">
        <v>11411</v>
      </c>
      <c r="T4238" s="96" t="s">
        <v>1568</v>
      </c>
    </row>
    <row r="4239" ht="14.25" customHeight="1">
      <c r="A4239" s="96" t="s">
        <v>11412</v>
      </c>
      <c r="D4239" s="96" t="s">
        <v>1350</v>
      </c>
      <c r="E4239" s="96" t="s">
        <v>1561</v>
      </c>
      <c r="F4239" s="96">
        <v>2030.0</v>
      </c>
      <c r="J4239" s="96" t="s">
        <v>1147</v>
      </c>
      <c r="L4239" s="96" t="s">
        <v>1562</v>
      </c>
      <c r="M4239" s="96" t="s">
        <v>1147</v>
      </c>
      <c r="O4239" s="96" t="s">
        <v>1893</v>
      </c>
      <c r="P4239" s="96" t="s">
        <v>1603</v>
      </c>
      <c r="Q4239" s="96" t="s">
        <v>1593</v>
      </c>
      <c r="R4239" s="96" t="s">
        <v>1707</v>
      </c>
      <c r="S4239" s="96" t="s">
        <v>11413</v>
      </c>
      <c r="T4239" s="96" t="s">
        <v>1568</v>
      </c>
    </row>
    <row r="4240" ht="14.25" customHeight="1">
      <c r="A4240" s="96" t="s">
        <v>11414</v>
      </c>
      <c r="D4240" s="96" t="s">
        <v>1350</v>
      </c>
      <c r="E4240" s="96" t="s">
        <v>1561</v>
      </c>
      <c r="F4240" s="96">
        <v>2030.0</v>
      </c>
      <c r="J4240" s="96" t="s">
        <v>1147</v>
      </c>
      <c r="L4240" s="96" t="s">
        <v>1562</v>
      </c>
      <c r="M4240" s="96" t="s">
        <v>1147</v>
      </c>
      <c r="O4240" s="96" t="s">
        <v>2054</v>
      </c>
      <c r="P4240" s="96" t="s">
        <v>1579</v>
      </c>
      <c r="Q4240" s="96" t="s">
        <v>1580</v>
      </c>
      <c r="R4240" s="96" t="s">
        <v>1594</v>
      </c>
      <c r="S4240" s="96" t="s">
        <v>11415</v>
      </c>
      <c r="T4240" s="96" t="s">
        <v>1568</v>
      </c>
    </row>
    <row r="4241" ht="14.25" customHeight="1">
      <c r="A4241" s="96" t="s">
        <v>11416</v>
      </c>
      <c r="D4241" s="96" t="s">
        <v>1355</v>
      </c>
      <c r="J4241" s="96" t="s">
        <v>1351</v>
      </c>
      <c r="L4241" s="96" t="s">
        <v>41</v>
      </c>
      <c r="M4241" s="96" t="s">
        <v>1147</v>
      </c>
      <c r="O4241" s="96" t="s">
        <v>1845</v>
      </c>
      <c r="P4241" s="96" t="s">
        <v>1564</v>
      </c>
      <c r="Q4241" s="96" t="s">
        <v>1580</v>
      </c>
      <c r="R4241" s="96" t="s">
        <v>1586</v>
      </c>
    </row>
    <row r="4242" ht="14.25" customHeight="1">
      <c r="A4242" s="96" t="s">
        <v>11417</v>
      </c>
      <c r="D4242" s="96" t="s">
        <v>1350</v>
      </c>
      <c r="E4242" s="96" t="s">
        <v>1561</v>
      </c>
      <c r="F4242" s="96">
        <v>2030.0</v>
      </c>
      <c r="J4242" s="96" t="s">
        <v>1147</v>
      </c>
      <c r="L4242" s="96" t="s">
        <v>1562</v>
      </c>
      <c r="M4242" s="96" t="s">
        <v>1147</v>
      </c>
      <c r="O4242" s="96" t="s">
        <v>1717</v>
      </c>
      <c r="P4242" s="96" t="s">
        <v>1609</v>
      </c>
      <c r="Q4242" s="96" t="s">
        <v>1580</v>
      </c>
      <c r="R4242" s="96" t="s">
        <v>1581</v>
      </c>
      <c r="S4242" s="96" t="s">
        <v>11418</v>
      </c>
      <c r="T4242" s="96" t="s">
        <v>1568</v>
      </c>
    </row>
    <row r="4243" ht="14.25" customHeight="1">
      <c r="A4243" s="96" t="s">
        <v>11419</v>
      </c>
      <c r="D4243" s="96" t="s">
        <v>1350</v>
      </c>
      <c r="E4243" s="96" t="s">
        <v>1561</v>
      </c>
      <c r="F4243" s="96">
        <v>2030.0</v>
      </c>
      <c r="J4243" s="96" t="s">
        <v>1147</v>
      </c>
      <c r="L4243" s="96" t="s">
        <v>1562</v>
      </c>
      <c r="M4243" s="96" t="s">
        <v>1147</v>
      </c>
      <c r="O4243" s="96" t="s">
        <v>1717</v>
      </c>
      <c r="P4243" s="96" t="s">
        <v>1609</v>
      </c>
      <c r="Q4243" s="96" t="s">
        <v>1756</v>
      </c>
      <c r="R4243" s="96" t="s">
        <v>1676</v>
      </c>
      <c r="S4243" s="96" t="s">
        <v>11420</v>
      </c>
      <c r="T4243" s="96" t="s">
        <v>1568</v>
      </c>
    </row>
    <row r="4244" ht="14.25" customHeight="1">
      <c r="A4244" s="96" t="s">
        <v>11421</v>
      </c>
      <c r="D4244" s="96" t="s">
        <v>1350</v>
      </c>
      <c r="E4244" s="96" t="s">
        <v>1561</v>
      </c>
      <c r="F4244" s="96">
        <v>2030.0</v>
      </c>
      <c r="J4244" s="96" t="s">
        <v>1147</v>
      </c>
      <c r="L4244" s="96" t="s">
        <v>1562</v>
      </c>
      <c r="M4244" s="96" t="s">
        <v>1147</v>
      </c>
      <c r="O4244" s="96" t="s">
        <v>1684</v>
      </c>
      <c r="P4244" s="96" t="s">
        <v>1564</v>
      </c>
      <c r="Q4244" s="96" t="s">
        <v>1675</v>
      </c>
      <c r="R4244" s="96" t="s">
        <v>1586</v>
      </c>
      <c r="S4244" s="96" t="s">
        <v>11422</v>
      </c>
      <c r="T4244" s="96" t="s">
        <v>1568</v>
      </c>
    </row>
    <row r="4245" ht="14.25" customHeight="1">
      <c r="A4245" s="96" t="s">
        <v>11423</v>
      </c>
      <c r="D4245" s="96" t="s">
        <v>1350</v>
      </c>
      <c r="E4245" s="96" t="s">
        <v>1561</v>
      </c>
      <c r="F4245" s="96">
        <v>2030.0</v>
      </c>
      <c r="J4245" s="96" t="s">
        <v>1147</v>
      </c>
      <c r="L4245" s="96" t="s">
        <v>1562</v>
      </c>
      <c r="M4245" s="96" t="s">
        <v>1147</v>
      </c>
      <c r="O4245" s="96" t="s">
        <v>1717</v>
      </c>
      <c r="P4245" s="96" t="s">
        <v>1609</v>
      </c>
      <c r="Q4245" s="96" t="s">
        <v>1948</v>
      </c>
      <c r="R4245" s="96" t="s">
        <v>1589</v>
      </c>
      <c r="S4245" s="96" t="s">
        <v>11424</v>
      </c>
      <c r="T4245" s="96" t="s">
        <v>1568</v>
      </c>
    </row>
    <row r="4246" ht="14.25" customHeight="1">
      <c r="A4246" s="96" t="s">
        <v>11425</v>
      </c>
      <c r="B4246" s="96" t="s">
        <v>11426</v>
      </c>
      <c r="D4246" s="96" t="s">
        <v>1350</v>
      </c>
      <c r="E4246" s="96" t="s">
        <v>1561</v>
      </c>
      <c r="F4246" s="96">
        <v>2030.0</v>
      </c>
      <c r="J4246" s="96" t="s">
        <v>1147</v>
      </c>
      <c r="L4246" s="96" t="s">
        <v>1562</v>
      </c>
      <c r="M4246" s="96" t="s">
        <v>1147</v>
      </c>
      <c r="O4246" s="96" t="s">
        <v>1717</v>
      </c>
      <c r="P4246" s="96" t="s">
        <v>1609</v>
      </c>
      <c r="Q4246" s="96" t="s">
        <v>1565</v>
      </c>
      <c r="R4246" s="96" t="s">
        <v>2023</v>
      </c>
      <c r="S4246" s="96" t="s">
        <v>11427</v>
      </c>
      <c r="T4246" s="96" t="s">
        <v>1568</v>
      </c>
    </row>
    <row r="4247" ht="14.25" customHeight="1">
      <c r="A4247" s="96" t="s">
        <v>11428</v>
      </c>
      <c r="D4247" s="96" t="s">
        <v>1355</v>
      </c>
      <c r="J4247" s="96" t="s">
        <v>1351</v>
      </c>
      <c r="L4247" s="96" t="s">
        <v>41</v>
      </c>
      <c r="M4247" s="96" t="s">
        <v>1351</v>
      </c>
      <c r="N4247" s="96" t="s">
        <v>1597</v>
      </c>
      <c r="O4247" s="96" t="s">
        <v>1664</v>
      </c>
      <c r="P4247" s="96" t="s">
        <v>1564</v>
      </c>
      <c r="Q4247" s="96" t="s">
        <v>1580</v>
      </c>
      <c r="R4247" s="96" t="s">
        <v>1597</v>
      </c>
      <c r="T4247" s="96" t="s">
        <v>1616</v>
      </c>
    </row>
    <row r="4248" ht="14.25" customHeight="1">
      <c r="A4248" s="96" t="s">
        <v>11429</v>
      </c>
      <c r="C4248" s="96" t="s">
        <v>11430</v>
      </c>
      <c r="D4248" s="96" t="s">
        <v>1350</v>
      </c>
      <c r="E4248" s="96" t="s">
        <v>1561</v>
      </c>
      <c r="F4248" s="96">
        <v>2030.0</v>
      </c>
      <c r="J4248" s="96" t="s">
        <v>1147</v>
      </c>
      <c r="L4248" s="96" t="s">
        <v>41</v>
      </c>
      <c r="M4248" s="96" t="s">
        <v>1351</v>
      </c>
      <c r="N4248" s="96" t="s">
        <v>1882</v>
      </c>
      <c r="O4248" s="96" t="s">
        <v>1584</v>
      </c>
      <c r="P4248" s="96" t="s">
        <v>1564</v>
      </c>
      <c r="Q4248" s="96" t="s">
        <v>1580</v>
      </c>
      <c r="R4248" s="96" t="s">
        <v>2098</v>
      </c>
      <c r="S4248" s="96" t="s">
        <v>11431</v>
      </c>
      <c r="T4248" s="96" t="s">
        <v>1568</v>
      </c>
    </row>
    <row r="4249" ht="14.25" customHeight="1">
      <c r="A4249" s="96" t="s">
        <v>11432</v>
      </c>
      <c r="D4249" s="96" t="s">
        <v>1350</v>
      </c>
      <c r="E4249" s="96" t="s">
        <v>1561</v>
      </c>
      <c r="F4249" s="96">
        <v>2030.0</v>
      </c>
      <c r="J4249" s="96" t="s">
        <v>1351</v>
      </c>
      <c r="L4249" s="96" t="s">
        <v>41</v>
      </c>
      <c r="M4249" s="96" t="s">
        <v>1351</v>
      </c>
      <c r="N4249" s="96" t="s">
        <v>1666</v>
      </c>
      <c r="O4249" s="96" t="s">
        <v>1669</v>
      </c>
      <c r="P4249" s="96" t="s">
        <v>1564</v>
      </c>
      <c r="Q4249" s="96" t="s">
        <v>1580</v>
      </c>
      <c r="R4249" s="96" t="s">
        <v>1697</v>
      </c>
      <c r="S4249" s="96" t="s">
        <v>11433</v>
      </c>
      <c r="T4249" s="96" t="s">
        <v>1568</v>
      </c>
    </row>
    <row r="4250" ht="14.25" customHeight="1">
      <c r="A4250" s="96" t="s">
        <v>11434</v>
      </c>
      <c r="C4250" s="96" t="s">
        <v>11435</v>
      </c>
      <c r="D4250" s="96" t="s">
        <v>1350</v>
      </c>
      <c r="E4250" s="96" t="s">
        <v>1561</v>
      </c>
      <c r="F4250" s="96">
        <v>2030.0</v>
      </c>
      <c r="J4250" s="96" t="s">
        <v>1351</v>
      </c>
      <c r="L4250" s="96" t="s">
        <v>41</v>
      </c>
      <c r="M4250" s="96" t="s">
        <v>1351</v>
      </c>
      <c r="N4250" s="96" t="s">
        <v>2030</v>
      </c>
      <c r="O4250" s="96" t="s">
        <v>1584</v>
      </c>
      <c r="P4250" s="96" t="s">
        <v>1564</v>
      </c>
      <c r="Q4250" s="96" t="s">
        <v>1580</v>
      </c>
      <c r="R4250" s="96" t="s">
        <v>1986</v>
      </c>
      <c r="S4250" s="96" t="s">
        <v>11436</v>
      </c>
      <c r="T4250" s="96" t="s">
        <v>1568</v>
      </c>
    </row>
    <row r="4251" ht="14.25" customHeight="1">
      <c r="A4251" s="96" t="s">
        <v>11437</v>
      </c>
      <c r="B4251" s="96" t="s">
        <v>1782</v>
      </c>
      <c r="C4251" s="96" t="s">
        <v>11438</v>
      </c>
      <c r="D4251" s="96" t="s">
        <v>1350</v>
      </c>
      <c r="E4251" s="96" t="s">
        <v>1561</v>
      </c>
      <c r="F4251" s="96">
        <v>2031.0</v>
      </c>
      <c r="J4251" s="96" t="s">
        <v>1147</v>
      </c>
      <c r="L4251" s="96" t="s">
        <v>41</v>
      </c>
      <c r="M4251" s="96" t="s">
        <v>1147</v>
      </c>
      <c r="O4251" s="96" t="s">
        <v>1713</v>
      </c>
      <c r="P4251" s="96" t="s">
        <v>1564</v>
      </c>
      <c r="Q4251" s="96" t="s">
        <v>4200</v>
      </c>
      <c r="R4251" s="96" t="s">
        <v>1699</v>
      </c>
      <c r="S4251" s="96" t="s">
        <v>11439</v>
      </c>
      <c r="T4251" s="96" t="s">
        <v>1568</v>
      </c>
    </row>
    <row r="4252" ht="14.25" customHeight="1">
      <c r="A4252" s="96" t="s">
        <v>11440</v>
      </c>
      <c r="D4252" s="96" t="s">
        <v>1355</v>
      </c>
      <c r="J4252" s="96" t="s">
        <v>1147</v>
      </c>
      <c r="L4252" s="96" t="s">
        <v>41</v>
      </c>
      <c r="M4252" s="96" t="s">
        <v>1147</v>
      </c>
      <c r="O4252" s="96" t="s">
        <v>1845</v>
      </c>
      <c r="P4252" s="96" t="s">
        <v>1564</v>
      </c>
      <c r="Q4252" s="96" t="s">
        <v>1636</v>
      </c>
      <c r="R4252" s="96" t="s">
        <v>1644</v>
      </c>
    </row>
    <row r="4253" ht="14.25" customHeight="1">
      <c r="A4253" s="96" t="s">
        <v>11441</v>
      </c>
      <c r="C4253" s="96" t="s">
        <v>11442</v>
      </c>
      <c r="D4253" s="96" t="s">
        <v>1350</v>
      </c>
      <c r="E4253" s="96" t="s">
        <v>1561</v>
      </c>
      <c r="F4253" s="96">
        <v>2030.0</v>
      </c>
      <c r="J4253" s="96" t="s">
        <v>1147</v>
      </c>
      <c r="L4253" s="96" t="s">
        <v>1562</v>
      </c>
      <c r="M4253" s="96" t="s">
        <v>1147</v>
      </c>
      <c r="O4253" s="96" t="s">
        <v>1845</v>
      </c>
      <c r="P4253" s="96" t="s">
        <v>1564</v>
      </c>
      <c r="Q4253" s="96" t="s">
        <v>2015</v>
      </c>
      <c r="R4253" s="96" t="s">
        <v>1793</v>
      </c>
      <c r="S4253" s="96" t="s">
        <v>11443</v>
      </c>
      <c r="T4253" s="96" t="s">
        <v>1568</v>
      </c>
    </row>
    <row r="4254" ht="14.25" customHeight="1">
      <c r="A4254" s="96" t="s">
        <v>11444</v>
      </c>
      <c r="D4254" s="96" t="s">
        <v>1350</v>
      </c>
      <c r="E4254" s="96" t="s">
        <v>1561</v>
      </c>
      <c r="F4254" s="96">
        <v>2030.0</v>
      </c>
      <c r="J4254" s="96" t="s">
        <v>1147</v>
      </c>
      <c r="L4254" s="96" t="s">
        <v>1562</v>
      </c>
      <c r="M4254" s="96" t="s">
        <v>1147</v>
      </c>
      <c r="O4254" s="96" t="s">
        <v>1812</v>
      </c>
      <c r="P4254" s="96" t="s">
        <v>1609</v>
      </c>
      <c r="Q4254" s="96" t="s">
        <v>2015</v>
      </c>
      <c r="R4254" s="96" t="s">
        <v>1615</v>
      </c>
      <c r="S4254" s="96" t="s">
        <v>11445</v>
      </c>
      <c r="T4254" s="96" t="s">
        <v>1568</v>
      </c>
    </row>
    <row r="4255" ht="14.25" customHeight="1">
      <c r="A4255" s="96" t="s">
        <v>11446</v>
      </c>
      <c r="D4255" s="96" t="s">
        <v>1350</v>
      </c>
      <c r="E4255" s="96" t="s">
        <v>1561</v>
      </c>
      <c r="F4255" s="96">
        <v>2030.0</v>
      </c>
      <c r="J4255" s="96" t="s">
        <v>1147</v>
      </c>
      <c r="L4255" s="96" t="s">
        <v>1562</v>
      </c>
      <c r="M4255" s="96" t="s">
        <v>1147</v>
      </c>
      <c r="O4255" s="96" t="s">
        <v>4635</v>
      </c>
      <c r="P4255" s="96" t="s">
        <v>1564</v>
      </c>
      <c r="Q4255" s="96" t="s">
        <v>1756</v>
      </c>
      <c r="R4255" s="96" t="s">
        <v>1586</v>
      </c>
      <c r="S4255" s="96" t="s">
        <v>11447</v>
      </c>
      <c r="T4255" s="96" t="s">
        <v>1568</v>
      </c>
    </row>
    <row r="4256" ht="14.25" customHeight="1">
      <c r="A4256" s="96" t="s">
        <v>11448</v>
      </c>
      <c r="D4256" s="96" t="s">
        <v>1355</v>
      </c>
      <c r="J4256" s="96" t="s">
        <v>1147</v>
      </c>
      <c r="L4256" s="96" t="s">
        <v>41</v>
      </c>
      <c r="M4256" s="96" t="s">
        <v>1147</v>
      </c>
      <c r="O4256" s="96" t="s">
        <v>1563</v>
      </c>
      <c r="P4256" s="96" t="s">
        <v>1564</v>
      </c>
      <c r="Q4256" s="96" t="s">
        <v>1580</v>
      </c>
      <c r="R4256" s="96" t="s">
        <v>1637</v>
      </c>
    </row>
    <row r="4257" ht="14.25" customHeight="1">
      <c r="A4257" s="96" t="s">
        <v>11449</v>
      </c>
      <c r="B4257" s="96" t="s">
        <v>11450</v>
      </c>
      <c r="C4257" s="96" t="s">
        <v>11451</v>
      </c>
      <c r="D4257" s="96" t="s">
        <v>1350</v>
      </c>
      <c r="E4257" s="96" t="s">
        <v>1561</v>
      </c>
      <c r="F4257" s="96">
        <v>2030.0</v>
      </c>
      <c r="J4257" s="96" t="s">
        <v>1351</v>
      </c>
      <c r="L4257" s="96" t="s">
        <v>41</v>
      </c>
      <c r="M4257" s="96" t="s">
        <v>1351</v>
      </c>
      <c r="N4257" s="96" t="s">
        <v>1619</v>
      </c>
      <c r="O4257" s="96" t="s">
        <v>1845</v>
      </c>
      <c r="P4257" s="96" t="s">
        <v>1564</v>
      </c>
      <c r="Q4257" s="96" t="s">
        <v>1756</v>
      </c>
      <c r="R4257" s="96" t="s">
        <v>1740</v>
      </c>
      <c r="S4257" s="96" t="s">
        <v>11452</v>
      </c>
      <c r="T4257" s="96" t="s">
        <v>1568</v>
      </c>
    </row>
    <row r="4258" ht="14.25" customHeight="1">
      <c r="A4258" s="96" t="s">
        <v>11453</v>
      </c>
      <c r="D4258" s="96" t="s">
        <v>1355</v>
      </c>
      <c r="J4258" s="96" t="s">
        <v>1147</v>
      </c>
      <c r="L4258" s="96" t="s">
        <v>41</v>
      </c>
      <c r="M4258" s="96" t="s">
        <v>1147</v>
      </c>
      <c r="O4258" s="96" t="s">
        <v>1829</v>
      </c>
      <c r="P4258" s="96" t="s">
        <v>1564</v>
      </c>
      <c r="Q4258" s="96" t="s">
        <v>1610</v>
      </c>
      <c r="R4258" s="96" t="s">
        <v>1597</v>
      </c>
    </row>
    <row r="4259" ht="14.25" customHeight="1">
      <c r="A4259" s="96" t="s">
        <v>11454</v>
      </c>
      <c r="D4259" s="96" t="s">
        <v>1350</v>
      </c>
      <c r="E4259" s="96" t="s">
        <v>1561</v>
      </c>
      <c r="F4259" s="96">
        <v>2030.0</v>
      </c>
      <c r="J4259" s="96" t="s">
        <v>1147</v>
      </c>
      <c r="L4259" s="96" t="s">
        <v>1562</v>
      </c>
      <c r="M4259" s="96" t="s">
        <v>1147</v>
      </c>
      <c r="O4259" s="96" t="s">
        <v>1797</v>
      </c>
      <c r="P4259" s="96" t="s">
        <v>1564</v>
      </c>
      <c r="Q4259" s="96" t="s">
        <v>1784</v>
      </c>
      <c r="R4259" s="96" t="s">
        <v>1971</v>
      </c>
      <c r="S4259" s="96" t="s">
        <v>11455</v>
      </c>
      <c r="T4259" s="96" t="s">
        <v>1568</v>
      </c>
    </row>
    <row r="4260" ht="14.25" customHeight="1">
      <c r="A4260" s="96" t="s">
        <v>11456</v>
      </c>
      <c r="D4260" s="96" t="s">
        <v>1350</v>
      </c>
      <c r="E4260" s="96" t="s">
        <v>1561</v>
      </c>
      <c r="F4260" s="96">
        <v>2030.0</v>
      </c>
      <c r="J4260" s="96" t="s">
        <v>1147</v>
      </c>
      <c r="L4260" s="96" t="s">
        <v>1562</v>
      </c>
      <c r="M4260" s="96" t="s">
        <v>1147</v>
      </c>
      <c r="O4260" s="96" t="s">
        <v>1717</v>
      </c>
      <c r="P4260" s="96" t="s">
        <v>1609</v>
      </c>
      <c r="Q4260" s="96" t="s">
        <v>2223</v>
      </c>
      <c r="R4260" s="96" t="s">
        <v>1712</v>
      </c>
      <c r="S4260" s="96" t="s">
        <v>11457</v>
      </c>
      <c r="T4260" s="96" t="s">
        <v>1568</v>
      </c>
    </row>
    <row r="4261" ht="14.25" customHeight="1">
      <c r="A4261" s="96" t="s">
        <v>11458</v>
      </c>
      <c r="D4261" s="96" t="s">
        <v>1355</v>
      </c>
      <c r="J4261" s="96" t="s">
        <v>1351</v>
      </c>
      <c r="L4261" s="96" t="s">
        <v>41</v>
      </c>
      <c r="M4261" s="96" t="s">
        <v>1147</v>
      </c>
      <c r="O4261" s="96" t="s">
        <v>1669</v>
      </c>
      <c r="P4261" s="96" t="s">
        <v>1564</v>
      </c>
      <c r="Q4261" s="96" t="s">
        <v>1590</v>
      </c>
      <c r="R4261" s="96" t="s">
        <v>1605</v>
      </c>
    </row>
    <row r="4262" ht="14.25" customHeight="1">
      <c r="A4262" s="96" t="s">
        <v>11459</v>
      </c>
      <c r="D4262" s="96" t="s">
        <v>1350</v>
      </c>
      <c r="E4262" s="96" t="s">
        <v>1561</v>
      </c>
      <c r="F4262" s="96">
        <v>2030.0</v>
      </c>
      <c r="J4262" s="96" t="s">
        <v>1147</v>
      </c>
      <c r="L4262" s="96" t="s">
        <v>1562</v>
      </c>
      <c r="M4262" s="96" t="s">
        <v>1147</v>
      </c>
      <c r="O4262" s="96" t="s">
        <v>1717</v>
      </c>
      <c r="P4262" s="96" t="s">
        <v>1609</v>
      </c>
      <c r="Q4262" s="96" t="s">
        <v>2015</v>
      </c>
      <c r="R4262" s="96" t="s">
        <v>1566</v>
      </c>
      <c r="S4262" s="96" t="s">
        <v>11460</v>
      </c>
      <c r="T4262" s="96" t="s">
        <v>1568</v>
      </c>
    </row>
    <row r="4263" ht="14.25" customHeight="1">
      <c r="A4263" s="96" t="s">
        <v>11461</v>
      </c>
      <c r="B4263" s="96" t="s">
        <v>11462</v>
      </c>
      <c r="C4263" s="96" t="s">
        <v>11463</v>
      </c>
      <c r="D4263" s="96" t="s">
        <v>1355</v>
      </c>
      <c r="J4263" s="96" t="s">
        <v>1351</v>
      </c>
      <c r="L4263" s="96" t="s">
        <v>41</v>
      </c>
      <c r="M4263" s="96" t="s">
        <v>1351</v>
      </c>
      <c r="N4263" s="96" t="s">
        <v>1574</v>
      </c>
      <c r="O4263" s="96" t="s">
        <v>1608</v>
      </c>
      <c r="P4263" s="96" t="s">
        <v>1609</v>
      </c>
      <c r="Q4263" s="96" t="s">
        <v>2531</v>
      </c>
      <c r="R4263" s="96" t="s">
        <v>1574</v>
      </c>
    </row>
    <row r="4264" ht="14.25" customHeight="1">
      <c r="A4264" s="96" t="s">
        <v>11464</v>
      </c>
      <c r="D4264" s="96" t="s">
        <v>1350</v>
      </c>
      <c r="E4264" s="96" t="s">
        <v>1561</v>
      </c>
      <c r="F4264" s="96">
        <v>2030.0</v>
      </c>
      <c r="J4264" s="96" t="s">
        <v>1147</v>
      </c>
      <c r="L4264" s="96" t="s">
        <v>1562</v>
      </c>
      <c r="M4264" s="96" t="s">
        <v>1147</v>
      </c>
      <c r="O4264" s="96" t="s">
        <v>8993</v>
      </c>
      <c r="P4264" s="96" t="s">
        <v>1609</v>
      </c>
      <c r="Q4264" s="96" t="s">
        <v>1639</v>
      </c>
      <c r="R4264" s="96" t="s">
        <v>1648</v>
      </c>
      <c r="S4264" s="96" t="s">
        <v>11465</v>
      </c>
      <c r="T4264" s="96" t="s">
        <v>1568</v>
      </c>
    </row>
    <row r="4265" ht="14.25" customHeight="1">
      <c r="A4265" s="96" t="s">
        <v>11466</v>
      </c>
      <c r="D4265" s="96" t="s">
        <v>1350</v>
      </c>
      <c r="E4265" s="96" t="s">
        <v>1561</v>
      </c>
      <c r="F4265" s="96">
        <v>2030.0</v>
      </c>
      <c r="J4265" s="96" t="s">
        <v>1147</v>
      </c>
      <c r="L4265" s="96" t="s">
        <v>1562</v>
      </c>
      <c r="M4265" s="96" t="s">
        <v>1147</v>
      </c>
      <c r="O4265" s="96" t="s">
        <v>1717</v>
      </c>
      <c r="P4265" s="96" t="s">
        <v>1609</v>
      </c>
      <c r="Q4265" s="96" t="s">
        <v>1800</v>
      </c>
      <c r="R4265" s="96" t="s">
        <v>1605</v>
      </c>
      <c r="S4265" s="96" t="s">
        <v>11467</v>
      </c>
      <c r="T4265" s="96" t="s">
        <v>1568</v>
      </c>
    </row>
    <row r="4266" ht="14.25" customHeight="1">
      <c r="A4266" s="96" t="s">
        <v>11468</v>
      </c>
      <c r="D4266" s="96" t="s">
        <v>1355</v>
      </c>
      <c r="J4266" s="96" t="s">
        <v>1147</v>
      </c>
      <c r="L4266" s="96" t="s">
        <v>41</v>
      </c>
      <c r="M4266" s="96" t="s">
        <v>1147</v>
      </c>
      <c r="O4266" s="96" t="s">
        <v>1584</v>
      </c>
      <c r="P4266" s="96" t="s">
        <v>1564</v>
      </c>
      <c r="Q4266" s="96" t="s">
        <v>1580</v>
      </c>
      <c r="R4266" s="96" t="s">
        <v>1591</v>
      </c>
    </row>
    <row r="4267" ht="14.25" customHeight="1">
      <c r="A4267" s="96" t="s">
        <v>11469</v>
      </c>
      <c r="B4267" s="96" t="s">
        <v>11470</v>
      </c>
      <c r="C4267" s="96" t="s">
        <v>11471</v>
      </c>
      <c r="D4267" s="96" t="s">
        <v>1350</v>
      </c>
      <c r="E4267" s="96" t="s">
        <v>1570</v>
      </c>
      <c r="F4267" s="96">
        <v>2030.0</v>
      </c>
      <c r="J4267" s="96" t="s">
        <v>1147</v>
      </c>
      <c r="L4267" s="96" t="s">
        <v>41</v>
      </c>
      <c r="M4267" s="96" t="s">
        <v>1147</v>
      </c>
      <c r="O4267" s="96" t="s">
        <v>1797</v>
      </c>
      <c r="P4267" s="96" t="s">
        <v>1564</v>
      </c>
      <c r="Q4267" s="96" t="s">
        <v>2158</v>
      </c>
      <c r="R4267" s="96" t="s">
        <v>1779</v>
      </c>
      <c r="S4267" s="96" t="s">
        <v>11472</v>
      </c>
      <c r="T4267" s="96" t="s">
        <v>1576</v>
      </c>
    </row>
    <row r="4268" ht="14.25" customHeight="1">
      <c r="A4268" s="96" t="s">
        <v>11473</v>
      </c>
      <c r="D4268" s="96" t="s">
        <v>1355</v>
      </c>
      <c r="J4268" s="96" t="s">
        <v>1351</v>
      </c>
      <c r="L4268" s="96" t="s">
        <v>41</v>
      </c>
      <c r="M4268" s="96" t="s">
        <v>1147</v>
      </c>
      <c r="O4268" s="96" t="s">
        <v>1845</v>
      </c>
      <c r="P4268" s="96" t="s">
        <v>1564</v>
      </c>
      <c r="Q4268" s="96" t="s">
        <v>1800</v>
      </c>
      <c r="R4268" s="96" t="s">
        <v>1581</v>
      </c>
    </row>
    <row r="4269" ht="14.25" customHeight="1">
      <c r="A4269" s="96" t="s">
        <v>11474</v>
      </c>
      <c r="D4269" s="96" t="s">
        <v>1350</v>
      </c>
      <c r="E4269" s="96" t="s">
        <v>1561</v>
      </c>
      <c r="F4269" s="96">
        <v>2030.0</v>
      </c>
      <c r="J4269" s="96" t="s">
        <v>1147</v>
      </c>
      <c r="L4269" s="96" t="s">
        <v>1562</v>
      </c>
      <c r="M4269" s="96" t="s">
        <v>1147</v>
      </c>
      <c r="O4269" s="96" t="s">
        <v>1717</v>
      </c>
      <c r="P4269" s="96" t="s">
        <v>1609</v>
      </c>
      <c r="Q4269" s="96" t="s">
        <v>1756</v>
      </c>
      <c r="R4269" s="96" t="s">
        <v>1586</v>
      </c>
      <c r="S4269" s="96" t="s">
        <v>11475</v>
      </c>
      <c r="T4269" s="96" t="s">
        <v>1568</v>
      </c>
    </row>
    <row r="4270" ht="14.25" customHeight="1">
      <c r="A4270" s="96" t="s">
        <v>11476</v>
      </c>
      <c r="B4270" s="96" t="s">
        <v>11477</v>
      </c>
      <c r="C4270" s="96" t="s">
        <v>11478</v>
      </c>
      <c r="D4270" s="96" t="s">
        <v>1350</v>
      </c>
      <c r="E4270" s="96" t="s">
        <v>1570</v>
      </c>
      <c r="F4270" s="96">
        <v>2030.0</v>
      </c>
      <c r="J4270" s="96" t="s">
        <v>1147</v>
      </c>
      <c r="L4270" s="96" t="s">
        <v>41</v>
      </c>
      <c r="M4270" s="96" t="s">
        <v>1147</v>
      </c>
      <c r="O4270" s="96" t="s">
        <v>1717</v>
      </c>
      <c r="P4270" s="96" t="s">
        <v>1609</v>
      </c>
      <c r="Q4270" s="96" t="s">
        <v>1639</v>
      </c>
      <c r="R4270" s="96" t="s">
        <v>1666</v>
      </c>
      <c r="S4270" s="96" t="s">
        <v>11479</v>
      </c>
      <c r="T4270" s="96" t="s">
        <v>1576</v>
      </c>
    </row>
    <row r="4271" ht="14.25" customHeight="1">
      <c r="A4271" s="96" t="s">
        <v>11480</v>
      </c>
      <c r="D4271" s="96" t="s">
        <v>1350</v>
      </c>
      <c r="E4271" s="96" t="s">
        <v>1561</v>
      </c>
      <c r="F4271" s="96">
        <v>2030.0</v>
      </c>
      <c r="J4271" s="96" t="s">
        <v>1147</v>
      </c>
      <c r="L4271" s="96" t="s">
        <v>1562</v>
      </c>
      <c r="M4271" s="96" t="s">
        <v>1147</v>
      </c>
      <c r="O4271" s="96" t="s">
        <v>1717</v>
      </c>
      <c r="P4271" s="96" t="s">
        <v>1609</v>
      </c>
      <c r="Q4271" s="96" t="s">
        <v>1756</v>
      </c>
      <c r="R4271" s="96" t="s">
        <v>1605</v>
      </c>
      <c r="S4271" s="96" t="s">
        <v>11481</v>
      </c>
      <c r="T4271" s="96" t="s">
        <v>1568</v>
      </c>
    </row>
    <row r="4272" ht="14.25" customHeight="1">
      <c r="A4272" s="96" t="s">
        <v>11482</v>
      </c>
      <c r="B4272" s="96" t="s">
        <v>11483</v>
      </c>
      <c r="C4272" s="96" t="s">
        <v>11484</v>
      </c>
      <c r="D4272" s="96" t="s">
        <v>1355</v>
      </c>
      <c r="J4272" s="96" t="s">
        <v>1351</v>
      </c>
      <c r="L4272" s="96" t="s">
        <v>41</v>
      </c>
      <c r="M4272" s="96" t="s">
        <v>1351</v>
      </c>
      <c r="N4272" s="96" t="s">
        <v>1707</v>
      </c>
      <c r="O4272" s="96" t="s">
        <v>1608</v>
      </c>
      <c r="P4272" s="96" t="s">
        <v>1609</v>
      </c>
      <c r="Q4272" s="96" t="s">
        <v>4200</v>
      </c>
      <c r="R4272" s="96" t="s">
        <v>1707</v>
      </c>
    </row>
    <row r="4273" ht="14.25" customHeight="1">
      <c r="A4273" s="96" t="s">
        <v>11485</v>
      </c>
      <c r="B4273" s="96" t="s">
        <v>11486</v>
      </c>
      <c r="C4273" s="96" t="s">
        <v>11487</v>
      </c>
      <c r="D4273" s="96" t="s">
        <v>1350</v>
      </c>
      <c r="E4273" s="96" t="s">
        <v>1561</v>
      </c>
      <c r="F4273" s="96">
        <v>2030.0</v>
      </c>
      <c r="J4273" s="96" t="s">
        <v>1147</v>
      </c>
      <c r="L4273" s="96" t="s">
        <v>1562</v>
      </c>
      <c r="M4273" s="96" t="s">
        <v>1147</v>
      </c>
      <c r="O4273" s="96" t="s">
        <v>1741</v>
      </c>
      <c r="P4273" s="96" t="s">
        <v>1564</v>
      </c>
      <c r="Q4273" s="96" t="s">
        <v>1652</v>
      </c>
      <c r="R4273" s="96" t="s">
        <v>1697</v>
      </c>
      <c r="S4273" s="96" t="s">
        <v>11488</v>
      </c>
      <c r="T4273" s="96" t="s">
        <v>1568</v>
      </c>
    </row>
    <row r="4274" ht="14.25" customHeight="1">
      <c r="A4274" s="96" t="s">
        <v>11489</v>
      </c>
      <c r="C4274" s="96" t="s">
        <v>11490</v>
      </c>
      <c r="D4274" s="96" t="s">
        <v>1355</v>
      </c>
      <c r="J4274" s="96" t="s">
        <v>1147</v>
      </c>
      <c r="L4274" s="96" t="s">
        <v>41</v>
      </c>
      <c r="M4274" s="96" t="s">
        <v>1147</v>
      </c>
      <c r="O4274" s="96" t="s">
        <v>1791</v>
      </c>
      <c r="P4274" s="96" t="s">
        <v>1609</v>
      </c>
      <c r="Q4274" s="96" t="s">
        <v>1756</v>
      </c>
      <c r="R4274" s="96" t="s">
        <v>1623</v>
      </c>
    </row>
    <row r="4275" ht="14.25" customHeight="1">
      <c r="A4275" s="96" t="s">
        <v>11491</v>
      </c>
      <c r="D4275" s="96" t="s">
        <v>1350</v>
      </c>
      <c r="E4275" s="96" t="s">
        <v>1561</v>
      </c>
      <c r="F4275" s="96">
        <v>2030.0</v>
      </c>
      <c r="J4275" s="96" t="s">
        <v>1147</v>
      </c>
      <c r="L4275" s="96" t="s">
        <v>1562</v>
      </c>
      <c r="M4275" s="96" t="s">
        <v>1147</v>
      </c>
      <c r="O4275" s="96" t="s">
        <v>1791</v>
      </c>
      <c r="P4275" s="96" t="s">
        <v>1609</v>
      </c>
      <c r="Q4275" s="96" t="s">
        <v>1585</v>
      </c>
      <c r="R4275" s="96" t="s">
        <v>1589</v>
      </c>
      <c r="S4275" s="96" t="s">
        <v>11492</v>
      </c>
      <c r="T4275" s="96" t="s">
        <v>1568</v>
      </c>
    </row>
    <row r="4276" ht="14.25" customHeight="1">
      <c r="A4276" s="96" t="s">
        <v>11493</v>
      </c>
      <c r="D4276" s="96" t="s">
        <v>1350</v>
      </c>
      <c r="E4276" s="96" t="s">
        <v>1561</v>
      </c>
      <c r="F4276" s="96">
        <v>2030.0</v>
      </c>
      <c r="J4276" s="96" t="s">
        <v>1147</v>
      </c>
      <c r="L4276" s="96" t="s">
        <v>1562</v>
      </c>
      <c r="M4276" s="96" t="s">
        <v>1147</v>
      </c>
      <c r="O4276" s="96" t="s">
        <v>1717</v>
      </c>
      <c r="P4276" s="96" t="s">
        <v>1609</v>
      </c>
      <c r="Q4276" s="96" t="s">
        <v>1735</v>
      </c>
      <c r="R4276" s="96" t="s">
        <v>1566</v>
      </c>
      <c r="S4276" s="96" t="s">
        <v>11494</v>
      </c>
      <c r="T4276" s="96" t="s">
        <v>1568</v>
      </c>
    </row>
    <row r="4277" ht="14.25" customHeight="1">
      <c r="A4277" s="96" t="s">
        <v>11495</v>
      </c>
      <c r="D4277" s="96" t="s">
        <v>1350</v>
      </c>
      <c r="E4277" s="96" t="s">
        <v>1561</v>
      </c>
      <c r="F4277" s="96">
        <v>2030.0</v>
      </c>
      <c r="J4277" s="96" t="s">
        <v>1147</v>
      </c>
      <c r="L4277" s="96" t="s">
        <v>1562</v>
      </c>
      <c r="M4277" s="96" t="s">
        <v>1147</v>
      </c>
      <c r="O4277" s="96" t="s">
        <v>1717</v>
      </c>
      <c r="P4277" s="96" t="s">
        <v>1609</v>
      </c>
      <c r="Q4277" s="96" t="s">
        <v>1948</v>
      </c>
      <c r="R4277" s="96" t="s">
        <v>1648</v>
      </c>
      <c r="S4277" s="96" t="s">
        <v>11496</v>
      </c>
      <c r="T4277" s="96" t="s">
        <v>1568</v>
      </c>
    </row>
    <row r="4278" ht="14.25" customHeight="1">
      <c r="A4278" s="96" t="s">
        <v>11497</v>
      </c>
      <c r="B4278" s="96" t="s">
        <v>11498</v>
      </c>
      <c r="C4278" s="96" t="s">
        <v>11499</v>
      </c>
      <c r="D4278" s="96" t="s">
        <v>1355</v>
      </c>
      <c r="J4278" s="96" t="s">
        <v>1351</v>
      </c>
      <c r="L4278" s="96" t="s">
        <v>41</v>
      </c>
      <c r="M4278" s="96" t="s">
        <v>1147</v>
      </c>
      <c r="O4278" s="96" t="s">
        <v>1717</v>
      </c>
      <c r="P4278" s="96" t="s">
        <v>1609</v>
      </c>
      <c r="Q4278" s="96" t="s">
        <v>1756</v>
      </c>
      <c r="R4278" s="96" t="s">
        <v>1594</v>
      </c>
    </row>
    <row r="4279" ht="14.25" customHeight="1">
      <c r="A4279" s="96" t="s">
        <v>11500</v>
      </c>
      <c r="D4279" s="96" t="s">
        <v>1350</v>
      </c>
      <c r="E4279" s="96" t="s">
        <v>1561</v>
      </c>
      <c r="F4279" s="96">
        <v>2030.0</v>
      </c>
      <c r="J4279" s="96" t="s">
        <v>1147</v>
      </c>
      <c r="L4279" s="96" t="s">
        <v>1562</v>
      </c>
      <c r="M4279" s="96" t="s">
        <v>1147</v>
      </c>
      <c r="O4279" s="96" t="s">
        <v>1717</v>
      </c>
      <c r="P4279" s="96" t="s">
        <v>1609</v>
      </c>
      <c r="Q4279" s="96" t="s">
        <v>1735</v>
      </c>
      <c r="R4279" s="96" t="s">
        <v>1586</v>
      </c>
      <c r="S4279" s="96" t="s">
        <v>11501</v>
      </c>
      <c r="T4279" s="96" t="s">
        <v>1568</v>
      </c>
    </row>
    <row r="4280" ht="14.25" customHeight="1">
      <c r="A4280" s="96" t="s">
        <v>11502</v>
      </c>
      <c r="D4280" s="96" t="s">
        <v>1350</v>
      </c>
      <c r="E4280" s="96" t="s">
        <v>1561</v>
      </c>
      <c r="F4280" s="96">
        <v>2030.0</v>
      </c>
      <c r="J4280" s="96" t="s">
        <v>1147</v>
      </c>
      <c r="L4280" s="96" t="s">
        <v>1562</v>
      </c>
      <c r="M4280" s="96" t="s">
        <v>1147</v>
      </c>
      <c r="O4280" s="96" t="s">
        <v>1717</v>
      </c>
      <c r="P4280" s="96" t="s">
        <v>1609</v>
      </c>
      <c r="Q4280" s="96" t="s">
        <v>1756</v>
      </c>
      <c r="R4280" s="96" t="s">
        <v>1594</v>
      </c>
      <c r="S4280" s="96" t="s">
        <v>11503</v>
      </c>
      <c r="T4280" s="96" t="s">
        <v>1568</v>
      </c>
    </row>
    <row r="4281" ht="14.25" customHeight="1">
      <c r="A4281" s="96" t="s">
        <v>11504</v>
      </c>
      <c r="D4281" s="96" t="s">
        <v>1350</v>
      </c>
      <c r="E4281" s="96" t="s">
        <v>1561</v>
      </c>
      <c r="F4281" s="96">
        <v>2030.0</v>
      </c>
      <c r="J4281" s="96" t="s">
        <v>1147</v>
      </c>
      <c r="L4281" s="96" t="s">
        <v>1562</v>
      </c>
      <c r="M4281" s="96" t="s">
        <v>1147</v>
      </c>
      <c r="O4281" s="96" t="s">
        <v>1717</v>
      </c>
      <c r="P4281" s="96" t="s">
        <v>1609</v>
      </c>
      <c r="Q4281" s="96" t="s">
        <v>2015</v>
      </c>
      <c r="R4281" s="96" t="s">
        <v>1699</v>
      </c>
      <c r="S4281" s="96" t="s">
        <v>11505</v>
      </c>
      <c r="T4281" s="96" t="s">
        <v>1568</v>
      </c>
    </row>
    <row r="4282" ht="14.25" customHeight="1">
      <c r="A4282" s="96" t="s">
        <v>11506</v>
      </c>
      <c r="C4282" s="96" t="s">
        <v>11507</v>
      </c>
      <c r="D4282" s="96" t="s">
        <v>1350</v>
      </c>
      <c r="E4282" s="96" t="s">
        <v>1561</v>
      </c>
      <c r="F4282" s="96">
        <v>2030.0</v>
      </c>
      <c r="J4282" s="96" t="s">
        <v>1351</v>
      </c>
      <c r="L4282" s="96" t="s">
        <v>41</v>
      </c>
      <c r="M4282" s="96" t="s">
        <v>1351</v>
      </c>
      <c r="N4282" s="96" t="s">
        <v>1757</v>
      </c>
      <c r="O4282" s="96" t="s">
        <v>1563</v>
      </c>
      <c r="P4282" s="96" t="s">
        <v>1564</v>
      </c>
      <c r="Q4282" s="96" t="s">
        <v>1675</v>
      </c>
      <c r="R4282" s="96" t="s">
        <v>1656</v>
      </c>
      <c r="S4282" s="96" t="s">
        <v>11508</v>
      </c>
      <c r="T4282" s="96" t="s">
        <v>1568</v>
      </c>
    </row>
    <row r="4283" ht="14.25" customHeight="1">
      <c r="A4283" s="96" t="s">
        <v>11509</v>
      </c>
      <c r="D4283" s="96" t="s">
        <v>1350</v>
      </c>
      <c r="E4283" s="96" t="s">
        <v>1561</v>
      </c>
      <c r="F4283" s="96">
        <v>2030.0</v>
      </c>
      <c r="J4283" s="96" t="s">
        <v>1147</v>
      </c>
      <c r="L4283" s="96" t="s">
        <v>1562</v>
      </c>
      <c r="M4283" s="96" t="s">
        <v>1147</v>
      </c>
      <c r="O4283" s="96" t="s">
        <v>1741</v>
      </c>
      <c r="P4283" s="96" t="s">
        <v>1564</v>
      </c>
      <c r="Q4283" s="96" t="s">
        <v>2015</v>
      </c>
      <c r="R4283" s="96" t="s">
        <v>1644</v>
      </c>
      <c r="S4283" s="96" t="s">
        <v>11510</v>
      </c>
      <c r="T4283" s="96" t="s">
        <v>1568</v>
      </c>
    </row>
    <row r="4284" ht="14.25" customHeight="1">
      <c r="A4284" s="96" t="s">
        <v>11511</v>
      </c>
      <c r="B4284" s="96" t="s">
        <v>11512</v>
      </c>
      <c r="C4284" s="96" t="s">
        <v>11513</v>
      </c>
      <c r="D4284" s="96" t="s">
        <v>1355</v>
      </c>
      <c r="J4284" s="96" t="s">
        <v>1351</v>
      </c>
      <c r="L4284" s="96" t="s">
        <v>41</v>
      </c>
      <c r="M4284" s="96" t="s">
        <v>1351</v>
      </c>
      <c r="N4284" s="96" t="s">
        <v>1623</v>
      </c>
      <c r="O4284" s="96" t="s">
        <v>1578</v>
      </c>
      <c r="P4284" s="96" t="s">
        <v>1579</v>
      </c>
      <c r="Q4284" s="96" t="s">
        <v>1800</v>
      </c>
      <c r="R4284" s="96" t="s">
        <v>1623</v>
      </c>
    </row>
    <row r="4285" ht="14.25" customHeight="1">
      <c r="A4285" s="96" t="s">
        <v>11514</v>
      </c>
      <c r="D4285" s="96" t="s">
        <v>1350</v>
      </c>
      <c r="E4285" s="96" t="s">
        <v>1561</v>
      </c>
      <c r="F4285" s="96">
        <v>2030.0</v>
      </c>
      <c r="J4285" s="96" t="s">
        <v>1147</v>
      </c>
      <c r="L4285" s="96" t="s">
        <v>1562</v>
      </c>
      <c r="M4285" s="96" t="s">
        <v>1147</v>
      </c>
      <c r="O4285" s="96" t="s">
        <v>1717</v>
      </c>
      <c r="P4285" s="96" t="s">
        <v>1609</v>
      </c>
      <c r="Q4285" s="96" t="s">
        <v>1573</v>
      </c>
      <c r="R4285" s="96" t="s">
        <v>1971</v>
      </c>
      <c r="S4285" s="96" t="s">
        <v>11515</v>
      </c>
      <c r="T4285" s="96" t="s">
        <v>1568</v>
      </c>
    </row>
    <row r="4286" ht="14.25" customHeight="1">
      <c r="A4286" s="96" t="s">
        <v>11516</v>
      </c>
      <c r="D4286" s="96" t="s">
        <v>1355</v>
      </c>
      <c r="J4286" s="96" t="s">
        <v>1147</v>
      </c>
      <c r="L4286" s="96" t="s">
        <v>1629</v>
      </c>
      <c r="M4286" s="96" t="s">
        <v>1147</v>
      </c>
      <c r="O4286" s="96" t="s">
        <v>1608</v>
      </c>
      <c r="P4286" s="96" t="s">
        <v>1609</v>
      </c>
      <c r="Q4286" s="96" t="s">
        <v>1630</v>
      </c>
      <c r="R4286" s="96" t="s">
        <v>1566</v>
      </c>
    </row>
    <row r="4287" ht="14.25" customHeight="1">
      <c r="A4287" s="96" t="s">
        <v>11517</v>
      </c>
      <c r="B4287" s="96" t="s">
        <v>11518</v>
      </c>
      <c r="D4287" s="96" t="s">
        <v>1350</v>
      </c>
      <c r="E4287" s="96" t="s">
        <v>1561</v>
      </c>
      <c r="F4287" s="96" t="s">
        <v>11519</v>
      </c>
      <c r="J4287" s="96" t="s">
        <v>1147</v>
      </c>
      <c r="L4287" s="96" t="s">
        <v>41</v>
      </c>
      <c r="M4287" s="96" t="s">
        <v>1147</v>
      </c>
      <c r="O4287" s="96" t="s">
        <v>1717</v>
      </c>
      <c r="P4287" s="96" t="s">
        <v>1609</v>
      </c>
      <c r="Q4287" s="96" t="s">
        <v>2047</v>
      </c>
      <c r="R4287" s="96" t="s">
        <v>1926</v>
      </c>
      <c r="S4287" s="96" t="s">
        <v>11520</v>
      </c>
      <c r="T4287" s="96" t="s">
        <v>1568</v>
      </c>
    </row>
    <row r="4288" ht="14.25" customHeight="1">
      <c r="A4288" s="96" t="s">
        <v>11521</v>
      </c>
      <c r="D4288" s="96" t="s">
        <v>1350</v>
      </c>
      <c r="E4288" s="96" t="s">
        <v>1570</v>
      </c>
      <c r="F4288" s="96">
        <v>2030.0</v>
      </c>
      <c r="J4288" s="96" t="s">
        <v>1147</v>
      </c>
      <c r="L4288" s="96" t="s">
        <v>1562</v>
      </c>
      <c r="M4288" s="96" t="s">
        <v>1147</v>
      </c>
      <c r="O4288" s="96" t="s">
        <v>1717</v>
      </c>
      <c r="P4288" s="96" t="s">
        <v>1609</v>
      </c>
      <c r="Q4288" s="96" t="s">
        <v>1756</v>
      </c>
      <c r="R4288" s="96" t="s">
        <v>1707</v>
      </c>
      <c r="S4288" s="96" t="s">
        <v>11522</v>
      </c>
      <c r="T4288" s="96" t="s">
        <v>1576</v>
      </c>
    </row>
    <row r="4289" ht="14.25" customHeight="1">
      <c r="A4289" s="96" t="s">
        <v>11523</v>
      </c>
      <c r="B4289" s="96" t="s">
        <v>11524</v>
      </c>
      <c r="C4289" s="96" t="s">
        <v>11525</v>
      </c>
      <c r="D4289" s="96" t="s">
        <v>1355</v>
      </c>
      <c r="J4289" s="96" t="s">
        <v>1351</v>
      </c>
      <c r="L4289" s="96" t="s">
        <v>41</v>
      </c>
      <c r="M4289" s="96" t="s">
        <v>1147</v>
      </c>
      <c r="O4289" s="96" t="s">
        <v>1717</v>
      </c>
      <c r="P4289" s="96" t="s">
        <v>1609</v>
      </c>
      <c r="Q4289" s="96" t="s">
        <v>1585</v>
      </c>
      <c r="R4289" s="96" t="s">
        <v>1793</v>
      </c>
      <c r="T4289" s="96" t="s">
        <v>1616</v>
      </c>
    </row>
    <row r="4290" ht="14.25" customHeight="1">
      <c r="A4290" s="96" t="s">
        <v>11526</v>
      </c>
      <c r="B4290" s="96" t="s">
        <v>11527</v>
      </c>
      <c r="D4290" s="96" t="s">
        <v>1350</v>
      </c>
      <c r="E4290" s="96" t="s">
        <v>1561</v>
      </c>
      <c r="F4290" s="96">
        <v>2030.0</v>
      </c>
      <c r="J4290" s="96" t="s">
        <v>1147</v>
      </c>
      <c r="L4290" s="96" t="s">
        <v>1562</v>
      </c>
      <c r="M4290" s="96" t="s">
        <v>1147</v>
      </c>
      <c r="O4290" s="96" t="s">
        <v>1717</v>
      </c>
      <c r="P4290" s="96" t="s">
        <v>1609</v>
      </c>
      <c r="Q4290" s="96" t="s">
        <v>2015</v>
      </c>
      <c r="R4290" s="96" t="s">
        <v>3066</v>
      </c>
      <c r="S4290" s="96" t="s">
        <v>11528</v>
      </c>
      <c r="T4290" s="96" t="s">
        <v>1568</v>
      </c>
    </row>
    <row r="4291" ht="14.25" customHeight="1">
      <c r="A4291" s="96" t="s">
        <v>11529</v>
      </c>
      <c r="D4291" s="96" t="s">
        <v>1350</v>
      </c>
      <c r="E4291" s="96" t="s">
        <v>1561</v>
      </c>
      <c r="F4291" s="96">
        <v>2030.0</v>
      </c>
      <c r="J4291" s="96" t="s">
        <v>1147</v>
      </c>
      <c r="L4291" s="96" t="s">
        <v>1562</v>
      </c>
      <c r="M4291" s="96" t="s">
        <v>1147</v>
      </c>
      <c r="O4291" s="96" t="s">
        <v>1717</v>
      </c>
      <c r="P4291" s="96" t="s">
        <v>1609</v>
      </c>
      <c r="Q4291" s="96" t="s">
        <v>2479</v>
      </c>
      <c r="R4291" s="96" t="s">
        <v>1581</v>
      </c>
      <c r="S4291" s="96" t="s">
        <v>11530</v>
      </c>
      <c r="T4291" s="96" t="s">
        <v>1568</v>
      </c>
    </row>
    <row r="4292" ht="14.25" customHeight="1">
      <c r="A4292" s="96" t="s">
        <v>11531</v>
      </c>
      <c r="D4292" s="96" t="s">
        <v>1350</v>
      </c>
      <c r="E4292" s="96" t="s">
        <v>1561</v>
      </c>
      <c r="F4292" s="96">
        <v>2030.0</v>
      </c>
      <c r="J4292" s="96" t="s">
        <v>1147</v>
      </c>
      <c r="L4292" s="96" t="s">
        <v>1562</v>
      </c>
      <c r="M4292" s="96" t="s">
        <v>1147</v>
      </c>
      <c r="O4292" s="96" t="s">
        <v>1717</v>
      </c>
      <c r="P4292" s="96" t="s">
        <v>1609</v>
      </c>
      <c r="Q4292" s="96" t="s">
        <v>1610</v>
      </c>
      <c r="R4292" s="96" t="s">
        <v>1566</v>
      </c>
      <c r="S4292" s="96" t="s">
        <v>11532</v>
      </c>
      <c r="T4292" s="96" t="s">
        <v>1568</v>
      </c>
    </row>
    <row r="4293" ht="14.25" customHeight="1">
      <c r="A4293" s="96" t="s">
        <v>11533</v>
      </c>
      <c r="D4293" s="96" t="s">
        <v>1350</v>
      </c>
      <c r="E4293" s="96" t="s">
        <v>1561</v>
      </c>
      <c r="F4293" s="96">
        <v>2030.0</v>
      </c>
      <c r="J4293" s="96" t="s">
        <v>1147</v>
      </c>
      <c r="L4293" s="96" t="s">
        <v>1562</v>
      </c>
      <c r="M4293" s="96" t="s">
        <v>1147</v>
      </c>
      <c r="O4293" s="96" t="s">
        <v>1717</v>
      </c>
      <c r="P4293" s="96" t="s">
        <v>1609</v>
      </c>
      <c r="Q4293" s="96" t="s">
        <v>1948</v>
      </c>
      <c r="R4293" s="96" t="s">
        <v>1707</v>
      </c>
      <c r="S4293" s="96" t="s">
        <v>11534</v>
      </c>
      <c r="T4293" s="96" t="s">
        <v>1568</v>
      </c>
    </row>
    <row r="4294" ht="14.25" customHeight="1">
      <c r="A4294" s="96" t="s">
        <v>11535</v>
      </c>
      <c r="D4294" s="96" t="s">
        <v>1350</v>
      </c>
      <c r="E4294" s="96" t="s">
        <v>1561</v>
      </c>
      <c r="F4294" s="96">
        <v>2030.0</v>
      </c>
      <c r="J4294" s="96" t="s">
        <v>1147</v>
      </c>
      <c r="L4294" s="96" t="s">
        <v>1562</v>
      </c>
      <c r="M4294" s="96" t="s">
        <v>1147</v>
      </c>
      <c r="O4294" s="96" t="s">
        <v>1717</v>
      </c>
      <c r="P4294" s="96" t="s">
        <v>1609</v>
      </c>
      <c r="Q4294" s="96" t="s">
        <v>1585</v>
      </c>
      <c r="R4294" s="96" t="s">
        <v>1644</v>
      </c>
      <c r="S4294" s="96" t="s">
        <v>11536</v>
      </c>
      <c r="T4294" s="96" t="s">
        <v>1568</v>
      </c>
    </row>
    <row r="4295" ht="14.25" customHeight="1">
      <c r="A4295" s="96" t="s">
        <v>11537</v>
      </c>
      <c r="D4295" s="96" t="s">
        <v>1350</v>
      </c>
      <c r="E4295" s="96" t="s">
        <v>1561</v>
      </c>
      <c r="F4295" s="96">
        <v>2030.0</v>
      </c>
      <c r="J4295" s="96" t="s">
        <v>1147</v>
      </c>
      <c r="L4295" s="96" t="s">
        <v>1562</v>
      </c>
      <c r="M4295" s="96" t="s">
        <v>1147</v>
      </c>
      <c r="O4295" s="96" t="s">
        <v>1717</v>
      </c>
      <c r="P4295" s="96" t="s">
        <v>1609</v>
      </c>
      <c r="Q4295" s="96" t="s">
        <v>1756</v>
      </c>
      <c r="R4295" s="96" t="s">
        <v>1637</v>
      </c>
      <c r="S4295" s="96" t="s">
        <v>11538</v>
      </c>
      <c r="T4295" s="96" t="s">
        <v>1568</v>
      </c>
    </row>
    <row r="4296" ht="14.25" customHeight="1">
      <c r="A4296" s="96" t="s">
        <v>11539</v>
      </c>
      <c r="B4296" s="96" t="s">
        <v>11540</v>
      </c>
      <c r="C4296" s="96" t="s">
        <v>11541</v>
      </c>
      <c r="D4296" s="96" t="s">
        <v>1350</v>
      </c>
      <c r="E4296" s="96" t="s">
        <v>1570</v>
      </c>
      <c r="F4296" s="96" t="s">
        <v>2176</v>
      </c>
      <c r="J4296" s="96" t="s">
        <v>1147</v>
      </c>
      <c r="L4296" s="96" t="s">
        <v>41</v>
      </c>
      <c r="M4296" s="96" t="s">
        <v>1147</v>
      </c>
      <c r="O4296" s="96" t="s">
        <v>1717</v>
      </c>
      <c r="P4296" s="96" t="s">
        <v>1609</v>
      </c>
      <c r="Q4296" s="96" t="s">
        <v>1665</v>
      </c>
      <c r="R4296" s="96" t="s">
        <v>1623</v>
      </c>
      <c r="S4296" s="96" t="s">
        <v>11542</v>
      </c>
    </row>
    <row r="4297" ht="14.25" customHeight="1">
      <c r="A4297" s="96" t="s">
        <v>11543</v>
      </c>
      <c r="C4297" s="96" t="s">
        <v>11544</v>
      </c>
      <c r="D4297" s="96" t="s">
        <v>1350</v>
      </c>
      <c r="E4297" s="96" t="s">
        <v>1561</v>
      </c>
      <c r="F4297" s="96" t="s">
        <v>7143</v>
      </c>
      <c r="J4297" s="96" t="s">
        <v>1351</v>
      </c>
      <c r="L4297" s="96" t="s">
        <v>41</v>
      </c>
      <c r="M4297" s="96" t="s">
        <v>1351</v>
      </c>
      <c r="N4297" s="96" t="s">
        <v>2098</v>
      </c>
      <c r="O4297" s="96" t="s">
        <v>1614</v>
      </c>
      <c r="P4297" s="96" t="s">
        <v>1609</v>
      </c>
      <c r="Q4297" s="96" t="s">
        <v>1610</v>
      </c>
      <c r="R4297" s="96" t="s">
        <v>1793</v>
      </c>
      <c r="S4297" s="96" t="s">
        <v>11545</v>
      </c>
      <c r="T4297" s="96" t="s">
        <v>1568</v>
      </c>
    </row>
    <row r="4298" ht="14.25" customHeight="1">
      <c r="A4298" s="96" t="s">
        <v>11546</v>
      </c>
      <c r="B4298" s="96" t="s">
        <v>11547</v>
      </c>
      <c r="C4298" s="96" t="s">
        <v>11548</v>
      </c>
      <c r="D4298" s="96" t="s">
        <v>1350</v>
      </c>
      <c r="E4298" s="96" t="s">
        <v>1561</v>
      </c>
      <c r="F4298" s="96" t="s">
        <v>2176</v>
      </c>
      <c r="G4298" s="96" t="s">
        <v>1350</v>
      </c>
      <c r="H4298" s="96" t="s">
        <v>1561</v>
      </c>
      <c r="I4298" s="96" t="s">
        <v>1689</v>
      </c>
      <c r="J4298" s="96" t="s">
        <v>1351</v>
      </c>
      <c r="K4298" s="96" t="s">
        <v>1689</v>
      </c>
      <c r="L4298" s="96" t="s">
        <v>41</v>
      </c>
      <c r="M4298" s="96" t="s">
        <v>1351</v>
      </c>
      <c r="N4298" s="96" t="s">
        <v>1619</v>
      </c>
      <c r="O4298" s="96" t="s">
        <v>1797</v>
      </c>
      <c r="P4298" s="96" t="s">
        <v>1564</v>
      </c>
      <c r="Q4298" s="96" t="s">
        <v>1593</v>
      </c>
      <c r="R4298" s="96" t="s">
        <v>1589</v>
      </c>
      <c r="S4298" s="96" t="s">
        <v>11549</v>
      </c>
      <c r="T4298" s="96" t="s">
        <v>1568</v>
      </c>
    </row>
    <row r="4299" ht="14.25" customHeight="1">
      <c r="A4299" s="96" t="s">
        <v>11550</v>
      </c>
      <c r="B4299" s="96" t="s">
        <v>11551</v>
      </c>
      <c r="C4299" s="96" t="s">
        <v>11552</v>
      </c>
      <c r="D4299" s="96" t="s">
        <v>1350</v>
      </c>
      <c r="E4299" s="96" t="s">
        <v>1561</v>
      </c>
      <c r="F4299" s="96" t="s">
        <v>2010</v>
      </c>
      <c r="J4299" s="96" t="s">
        <v>1351</v>
      </c>
      <c r="L4299" s="96" t="s">
        <v>41</v>
      </c>
      <c r="M4299" s="96" t="s">
        <v>1351</v>
      </c>
      <c r="N4299" s="96" t="s">
        <v>2363</v>
      </c>
      <c r="O4299" s="96" t="s">
        <v>1703</v>
      </c>
      <c r="P4299" s="96" t="s">
        <v>1564</v>
      </c>
      <c r="Q4299" s="96" t="s">
        <v>1593</v>
      </c>
      <c r="R4299" s="96" t="s">
        <v>5387</v>
      </c>
      <c r="S4299" s="96" t="s">
        <v>11553</v>
      </c>
      <c r="T4299" s="96" t="s">
        <v>1568</v>
      </c>
    </row>
    <row r="4300" ht="14.25" customHeight="1">
      <c r="A4300" s="96" t="s">
        <v>11554</v>
      </c>
      <c r="C4300" s="96" t="s">
        <v>11555</v>
      </c>
      <c r="D4300" s="96" t="s">
        <v>1350</v>
      </c>
      <c r="E4300" s="96" t="s">
        <v>1561</v>
      </c>
      <c r="F4300" s="96">
        <v>2030.0</v>
      </c>
      <c r="G4300" s="96" t="s">
        <v>1350</v>
      </c>
      <c r="H4300" s="96" t="s">
        <v>1561</v>
      </c>
      <c r="I4300" s="96">
        <v>2050.0</v>
      </c>
      <c r="J4300" s="96" t="s">
        <v>1351</v>
      </c>
      <c r="K4300" s="96">
        <v>2050.0</v>
      </c>
      <c r="L4300" s="96" t="s">
        <v>1562</v>
      </c>
      <c r="M4300" s="96" t="s">
        <v>1351</v>
      </c>
      <c r="N4300" s="96" t="s">
        <v>1707</v>
      </c>
      <c r="O4300" s="96" t="s">
        <v>1845</v>
      </c>
      <c r="P4300" s="96" t="s">
        <v>1564</v>
      </c>
      <c r="Q4300" s="96" t="s">
        <v>1675</v>
      </c>
      <c r="R4300" s="96" t="s">
        <v>1707</v>
      </c>
      <c r="S4300" s="96" t="s">
        <v>11556</v>
      </c>
      <c r="T4300" s="96" t="s">
        <v>1568</v>
      </c>
    </row>
    <row r="4301" ht="14.25" customHeight="1">
      <c r="A4301" s="96" t="s">
        <v>11557</v>
      </c>
      <c r="C4301" s="96" t="s">
        <v>11558</v>
      </c>
      <c r="D4301" s="96" t="s">
        <v>1350</v>
      </c>
      <c r="E4301" s="96" t="s">
        <v>1561</v>
      </c>
      <c r="F4301" s="96">
        <v>2030.0</v>
      </c>
      <c r="J4301" s="96" t="s">
        <v>1147</v>
      </c>
      <c r="L4301" s="96" t="s">
        <v>1562</v>
      </c>
      <c r="M4301" s="96" t="s">
        <v>1147</v>
      </c>
      <c r="O4301" s="96" t="s">
        <v>1741</v>
      </c>
      <c r="P4301" s="96" t="s">
        <v>1564</v>
      </c>
      <c r="Q4301" s="96" t="s">
        <v>1590</v>
      </c>
      <c r="R4301" s="96" t="s">
        <v>1697</v>
      </c>
      <c r="S4301" s="96" t="s">
        <v>11559</v>
      </c>
      <c r="T4301" s="96" t="s">
        <v>1568</v>
      </c>
    </row>
    <row r="4302" ht="14.25" customHeight="1">
      <c r="A4302" s="96" t="s">
        <v>11560</v>
      </c>
      <c r="D4302" s="96" t="s">
        <v>1350</v>
      </c>
      <c r="E4302" s="96" t="s">
        <v>1561</v>
      </c>
      <c r="F4302" s="96">
        <v>2027.0</v>
      </c>
      <c r="G4302" s="96" t="s">
        <v>1350</v>
      </c>
      <c r="H4302" s="96" t="s">
        <v>1561</v>
      </c>
      <c r="I4302" s="96">
        <v>2050.0</v>
      </c>
      <c r="J4302" s="96" t="s">
        <v>1351</v>
      </c>
      <c r="K4302" s="96">
        <v>2050.0</v>
      </c>
      <c r="L4302" s="96" t="s">
        <v>41</v>
      </c>
      <c r="M4302" s="96" t="s">
        <v>1351</v>
      </c>
      <c r="N4302" s="96" t="s">
        <v>1673</v>
      </c>
      <c r="O4302" s="96" t="s">
        <v>1584</v>
      </c>
      <c r="P4302" s="96" t="s">
        <v>1564</v>
      </c>
      <c r="Q4302" s="96" t="s">
        <v>1580</v>
      </c>
      <c r="R4302" s="96" t="s">
        <v>1793</v>
      </c>
      <c r="S4302" s="96" t="s">
        <v>11561</v>
      </c>
      <c r="T4302" s="96" t="s">
        <v>1568</v>
      </c>
    </row>
    <row r="4303" ht="14.25" customHeight="1">
      <c r="A4303" s="96" t="s">
        <v>11562</v>
      </c>
      <c r="C4303" s="96" t="s">
        <v>11563</v>
      </c>
      <c r="D4303" s="96" t="s">
        <v>1350</v>
      </c>
      <c r="E4303" s="96" t="s">
        <v>1561</v>
      </c>
      <c r="F4303" s="96">
        <v>2030.0</v>
      </c>
      <c r="J4303" s="96" t="s">
        <v>1147</v>
      </c>
      <c r="L4303" s="96" t="s">
        <v>1629</v>
      </c>
      <c r="M4303" s="96" t="s">
        <v>1147</v>
      </c>
      <c r="O4303" s="96" t="s">
        <v>1703</v>
      </c>
      <c r="P4303" s="96" t="s">
        <v>1564</v>
      </c>
      <c r="Q4303" s="96" t="s">
        <v>1630</v>
      </c>
      <c r="R4303" s="96" t="s">
        <v>1621</v>
      </c>
      <c r="S4303" s="96" t="s">
        <v>11564</v>
      </c>
      <c r="T4303" s="96" t="s">
        <v>1568</v>
      </c>
    </row>
    <row r="4304" ht="14.25" customHeight="1">
      <c r="A4304" s="96" t="s">
        <v>11565</v>
      </c>
      <c r="D4304" s="96" t="s">
        <v>1350</v>
      </c>
      <c r="E4304" s="96" t="s">
        <v>1561</v>
      </c>
      <c r="F4304" s="96">
        <v>2030.0</v>
      </c>
      <c r="J4304" s="96" t="s">
        <v>1147</v>
      </c>
      <c r="L4304" s="96" t="s">
        <v>1562</v>
      </c>
      <c r="M4304" s="96" t="s">
        <v>1147</v>
      </c>
      <c r="O4304" s="96" t="s">
        <v>1703</v>
      </c>
      <c r="P4304" s="96" t="s">
        <v>1564</v>
      </c>
      <c r="Q4304" s="96" t="s">
        <v>1610</v>
      </c>
      <c r="R4304" s="96" t="s">
        <v>1841</v>
      </c>
      <c r="S4304" s="96" t="s">
        <v>11566</v>
      </c>
      <c r="T4304" s="96" t="s">
        <v>1568</v>
      </c>
    </row>
    <row r="4305" ht="14.25" customHeight="1">
      <c r="A4305" s="96" t="s">
        <v>11567</v>
      </c>
      <c r="C4305" s="96" t="s">
        <v>11568</v>
      </c>
      <c r="D4305" s="96" t="s">
        <v>1350</v>
      </c>
      <c r="E4305" s="96" t="s">
        <v>1561</v>
      </c>
      <c r="F4305" s="96">
        <v>2031.0</v>
      </c>
      <c r="J4305" s="96" t="s">
        <v>1351</v>
      </c>
      <c r="L4305" s="96" t="s">
        <v>41</v>
      </c>
      <c r="M4305" s="96" t="s">
        <v>1351</v>
      </c>
      <c r="N4305" s="96" t="s">
        <v>1656</v>
      </c>
      <c r="O4305" s="96" t="s">
        <v>1684</v>
      </c>
      <c r="P4305" s="96" t="s">
        <v>1564</v>
      </c>
      <c r="Q4305" s="96" t="s">
        <v>1590</v>
      </c>
      <c r="R4305" s="96" t="s">
        <v>1648</v>
      </c>
      <c r="S4305" s="96" t="s">
        <v>11569</v>
      </c>
      <c r="T4305" s="96" t="s">
        <v>1568</v>
      </c>
    </row>
    <row r="4306" ht="14.25" customHeight="1">
      <c r="A4306" s="96" t="s">
        <v>11570</v>
      </c>
      <c r="D4306" s="96" t="s">
        <v>1355</v>
      </c>
      <c r="J4306" s="96" t="s">
        <v>1147</v>
      </c>
      <c r="L4306" s="96" t="s">
        <v>41</v>
      </c>
      <c r="M4306" s="96" t="s">
        <v>1147</v>
      </c>
      <c r="O4306" s="96" t="s">
        <v>5600</v>
      </c>
      <c r="P4306" s="96" t="s">
        <v>1728</v>
      </c>
      <c r="Q4306" s="96" t="s">
        <v>1590</v>
      </c>
      <c r="R4306" s="96" t="s">
        <v>1631</v>
      </c>
    </row>
    <row r="4307" ht="14.25" customHeight="1">
      <c r="A4307" s="96" t="s">
        <v>11571</v>
      </c>
      <c r="C4307" s="96" t="s">
        <v>11572</v>
      </c>
      <c r="D4307" s="96" t="s">
        <v>1350</v>
      </c>
      <c r="E4307" s="96" t="s">
        <v>1570</v>
      </c>
      <c r="F4307" s="96" t="s">
        <v>2359</v>
      </c>
      <c r="J4307" s="96" t="s">
        <v>1147</v>
      </c>
      <c r="L4307" s="96" t="s">
        <v>41</v>
      </c>
      <c r="M4307" s="96" t="s">
        <v>1147</v>
      </c>
      <c r="O4307" s="96" t="s">
        <v>1703</v>
      </c>
      <c r="P4307" s="96" t="s">
        <v>1564</v>
      </c>
      <c r="Q4307" s="96" t="s">
        <v>1897</v>
      </c>
      <c r="R4307" s="96" t="s">
        <v>2363</v>
      </c>
      <c r="S4307" s="96" t="s">
        <v>11573</v>
      </c>
      <c r="T4307" s="96" t="s">
        <v>5277</v>
      </c>
    </row>
    <row r="4308" ht="14.25" customHeight="1">
      <c r="A4308" s="96" t="s">
        <v>11574</v>
      </c>
      <c r="D4308" s="96" t="s">
        <v>1350</v>
      </c>
      <c r="E4308" s="96" t="s">
        <v>1561</v>
      </c>
      <c r="F4308" s="96">
        <v>2030.0</v>
      </c>
      <c r="J4308" s="96" t="s">
        <v>1147</v>
      </c>
      <c r="L4308" s="96" t="s">
        <v>1562</v>
      </c>
      <c r="M4308" s="96" t="s">
        <v>1147</v>
      </c>
      <c r="O4308" s="96" t="s">
        <v>1584</v>
      </c>
      <c r="P4308" s="96" t="s">
        <v>1564</v>
      </c>
      <c r="Q4308" s="96" t="s">
        <v>1580</v>
      </c>
      <c r="R4308" s="96" t="s">
        <v>1637</v>
      </c>
      <c r="S4308" s="96" t="s">
        <v>11575</v>
      </c>
      <c r="T4308" s="96" t="s">
        <v>1568</v>
      </c>
    </row>
    <row r="4309" ht="14.25" customHeight="1">
      <c r="A4309" s="96" t="s">
        <v>11576</v>
      </c>
      <c r="B4309" s="96" t="s">
        <v>11577</v>
      </c>
      <c r="C4309" s="96" t="s">
        <v>11578</v>
      </c>
      <c r="D4309" s="96" t="s">
        <v>1355</v>
      </c>
      <c r="J4309" s="96" t="s">
        <v>1351</v>
      </c>
      <c r="L4309" s="96" t="s">
        <v>41</v>
      </c>
      <c r="M4309" s="96" t="s">
        <v>1147</v>
      </c>
      <c r="O4309" s="96" t="s">
        <v>1620</v>
      </c>
      <c r="P4309" s="96" t="s">
        <v>1564</v>
      </c>
      <c r="Q4309" s="96" t="s">
        <v>1590</v>
      </c>
      <c r="R4309" s="96" t="s">
        <v>1712</v>
      </c>
    </row>
    <row r="4310" ht="14.25" customHeight="1">
      <c r="A4310" s="96" t="s">
        <v>11579</v>
      </c>
      <c r="D4310" s="96" t="s">
        <v>1350</v>
      </c>
      <c r="E4310" s="96" t="s">
        <v>1561</v>
      </c>
      <c r="F4310" s="96">
        <v>2030.0</v>
      </c>
      <c r="J4310" s="96" t="s">
        <v>1147</v>
      </c>
      <c r="L4310" s="96" t="s">
        <v>1562</v>
      </c>
      <c r="M4310" s="96" t="s">
        <v>1147</v>
      </c>
      <c r="O4310" s="96" t="s">
        <v>1584</v>
      </c>
      <c r="P4310" s="96" t="s">
        <v>1579</v>
      </c>
      <c r="Q4310" s="96" t="s">
        <v>1675</v>
      </c>
      <c r="R4310" s="96" t="s">
        <v>1676</v>
      </c>
      <c r="S4310" s="96" t="s">
        <v>11580</v>
      </c>
      <c r="T4310" s="96" t="s">
        <v>1568</v>
      </c>
    </row>
    <row r="4311" ht="14.25" customHeight="1">
      <c r="A4311" s="96" t="s">
        <v>11581</v>
      </c>
      <c r="C4311" s="96" t="s">
        <v>11582</v>
      </c>
      <c r="D4311" s="96" t="s">
        <v>1355</v>
      </c>
      <c r="J4311" s="96" t="s">
        <v>1351</v>
      </c>
      <c r="L4311" s="96" t="s">
        <v>41</v>
      </c>
      <c r="M4311" s="96" t="s">
        <v>1147</v>
      </c>
      <c r="O4311" s="96" t="s">
        <v>1829</v>
      </c>
      <c r="P4311" s="96" t="s">
        <v>1564</v>
      </c>
      <c r="Q4311" s="96" t="s">
        <v>1784</v>
      </c>
      <c r="R4311" s="96" t="s">
        <v>1676</v>
      </c>
    </row>
    <row r="4312" ht="14.25" customHeight="1">
      <c r="A4312" s="96" t="s">
        <v>11583</v>
      </c>
      <c r="D4312" s="96" t="s">
        <v>1355</v>
      </c>
      <c r="J4312" s="96" t="s">
        <v>1351</v>
      </c>
      <c r="L4312" s="96" t="s">
        <v>41</v>
      </c>
      <c r="M4312" s="96" t="s">
        <v>1147</v>
      </c>
      <c r="O4312" s="96" t="s">
        <v>1703</v>
      </c>
      <c r="P4312" s="96" t="s">
        <v>1564</v>
      </c>
      <c r="Q4312" s="96" t="s">
        <v>1652</v>
      </c>
      <c r="R4312" s="96" t="s">
        <v>1637</v>
      </c>
    </row>
    <row r="4313" ht="14.25" customHeight="1">
      <c r="A4313" s="96" t="s">
        <v>11584</v>
      </c>
      <c r="C4313" s="96" t="s">
        <v>11585</v>
      </c>
      <c r="D4313" s="96" t="s">
        <v>1350</v>
      </c>
      <c r="E4313" s="96" t="s">
        <v>1561</v>
      </c>
      <c r="F4313" s="96" t="s">
        <v>2622</v>
      </c>
      <c r="G4313" s="96" t="s">
        <v>1350</v>
      </c>
      <c r="H4313" s="96" t="s">
        <v>1561</v>
      </c>
      <c r="I4313" s="96">
        <v>2040.0</v>
      </c>
      <c r="J4313" s="96" t="s">
        <v>1351</v>
      </c>
      <c r="K4313" s="96">
        <v>2040.0</v>
      </c>
      <c r="L4313" s="96" t="s">
        <v>41</v>
      </c>
      <c r="M4313" s="96" t="s">
        <v>1351</v>
      </c>
      <c r="N4313" s="96" t="s">
        <v>1621</v>
      </c>
      <c r="O4313" s="96" t="s">
        <v>1703</v>
      </c>
      <c r="P4313" s="96" t="s">
        <v>1564</v>
      </c>
      <c r="Q4313" s="96" t="s">
        <v>2158</v>
      </c>
      <c r="R4313" s="96" t="s">
        <v>1594</v>
      </c>
      <c r="S4313" s="96" t="s">
        <v>11586</v>
      </c>
      <c r="T4313" s="96" t="s">
        <v>1568</v>
      </c>
    </row>
    <row r="4314" ht="14.25" customHeight="1">
      <c r="A4314" s="96" t="s">
        <v>11587</v>
      </c>
      <c r="B4314" s="96" t="s">
        <v>11588</v>
      </c>
      <c r="C4314" s="96" t="s">
        <v>11589</v>
      </c>
      <c r="D4314" s="96" t="s">
        <v>1372</v>
      </c>
      <c r="J4314" s="96" t="s">
        <v>1351</v>
      </c>
      <c r="L4314" s="96" t="s">
        <v>41</v>
      </c>
      <c r="M4314" s="96" t="s">
        <v>1351</v>
      </c>
      <c r="N4314" s="96" t="s">
        <v>1779</v>
      </c>
      <c r="O4314" s="96" t="s">
        <v>1578</v>
      </c>
      <c r="P4314" s="96" t="s">
        <v>1579</v>
      </c>
      <c r="Q4314" s="96" t="s">
        <v>1593</v>
      </c>
      <c r="R4314" s="96" t="s">
        <v>1779</v>
      </c>
    </row>
    <row r="4315" ht="14.25" customHeight="1">
      <c r="A4315" s="96" t="s">
        <v>11590</v>
      </c>
      <c r="B4315" s="96" t="s">
        <v>11591</v>
      </c>
      <c r="C4315" s="96" t="s">
        <v>11592</v>
      </c>
      <c r="D4315" s="96" t="s">
        <v>1350</v>
      </c>
      <c r="E4315" s="96" t="s">
        <v>1561</v>
      </c>
      <c r="F4315" s="96">
        <v>2030.0</v>
      </c>
      <c r="J4315" s="96" t="s">
        <v>1147</v>
      </c>
      <c r="L4315" s="96" t="s">
        <v>41</v>
      </c>
      <c r="M4315" s="96" t="s">
        <v>1147</v>
      </c>
      <c r="O4315" s="96" t="s">
        <v>1578</v>
      </c>
      <c r="P4315" s="96" t="s">
        <v>1579</v>
      </c>
      <c r="Q4315" s="96" t="s">
        <v>1754</v>
      </c>
      <c r="R4315" s="96" t="s">
        <v>1793</v>
      </c>
      <c r="S4315" s="96" t="s">
        <v>11593</v>
      </c>
      <c r="T4315" s="96" t="s">
        <v>1568</v>
      </c>
    </row>
    <row r="4316" ht="14.25" customHeight="1">
      <c r="A4316" s="96" t="s">
        <v>11594</v>
      </c>
      <c r="D4316" s="96" t="s">
        <v>1350</v>
      </c>
      <c r="E4316" s="96" t="s">
        <v>1561</v>
      </c>
      <c r="F4316" s="96">
        <v>2030.0</v>
      </c>
      <c r="J4316" s="96" t="s">
        <v>1147</v>
      </c>
      <c r="L4316" s="96" t="s">
        <v>1562</v>
      </c>
      <c r="M4316" s="96" t="s">
        <v>1147</v>
      </c>
      <c r="O4316" s="96" t="s">
        <v>1703</v>
      </c>
      <c r="P4316" s="96" t="s">
        <v>1564</v>
      </c>
      <c r="Q4316" s="96" t="s">
        <v>1675</v>
      </c>
      <c r="R4316" s="96" t="s">
        <v>1676</v>
      </c>
      <c r="S4316" s="96" t="s">
        <v>11595</v>
      </c>
      <c r="T4316" s="96" t="s">
        <v>1568</v>
      </c>
    </row>
    <row r="4317" ht="14.25" customHeight="1">
      <c r="A4317" s="96" t="s">
        <v>11596</v>
      </c>
      <c r="C4317" s="96" t="s">
        <v>11597</v>
      </c>
      <c r="D4317" s="96" t="s">
        <v>1355</v>
      </c>
      <c r="J4317" s="96" t="s">
        <v>1351</v>
      </c>
      <c r="L4317" s="96" t="s">
        <v>41</v>
      </c>
      <c r="M4317" s="96" t="s">
        <v>1351</v>
      </c>
      <c r="N4317" s="96" t="s">
        <v>1707</v>
      </c>
      <c r="O4317" s="96" t="s">
        <v>1703</v>
      </c>
      <c r="P4317" s="96" t="s">
        <v>1564</v>
      </c>
      <c r="Q4317" s="96" t="s">
        <v>1565</v>
      </c>
      <c r="R4317" s="96" t="s">
        <v>1707</v>
      </c>
    </row>
    <row r="4318" ht="14.25" customHeight="1">
      <c r="A4318" s="96" t="s">
        <v>11598</v>
      </c>
      <c r="C4318" s="96" t="s">
        <v>11598</v>
      </c>
      <c r="D4318" s="96" t="s">
        <v>1355</v>
      </c>
      <c r="J4318" s="96" t="s">
        <v>1351</v>
      </c>
      <c r="L4318" s="96" t="s">
        <v>41</v>
      </c>
      <c r="M4318" s="96" t="s">
        <v>1351</v>
      </c>
      <c r="N4318" s="96" t="s">
        <v>1841</v>
      </c>
      <c r="O4318" s="96" t="s">
        <v>1893</v>
      </c>
      <c r="P4318" s="96" t="s">
        <v>1603</v>
      </c>
      <c r="Q4318" s="96" t="s">
        <v>1573</v>
      </c>
      <c r="R4318" s="96" t="s">
        <v>1841</v>
      </c>
    </row>
    <row r="4319" ht="14.25" customHeight="1">
      <c r="A4319" s="96" t="s">
        <v>11599</v>
      </c>
      <c r="C4319" s="96" t="s">
        <v>11600</v>
      </c>
      <c r="D4319" s="96" t="s">
        <v>1350</v>
      </c>
      <c r="E4319" s="96" t="s">
        <v>1561</v>
      </c>
      <c r="F4319" s="96">
        <v>2030.0</v>
      </c>
      <c r="J4319" s="96" t="s">
        <v>1147</v>
      </c>
      <c r="L4319" s="96" t="s">
        <v>41</v>
      </c>
      <c r="M4319" s="96" t="s">
        <v>1147</v>
      </c>
      <c r="O4319" s="96" t="s">
        <v>1703</v>
      </c>
      <c r="P4319" s="96" t="s">
        <v>1564</v>
      </c>
      <c r="Q4319" s="96" t="s">
        <v>1590</v>
      </c>
      <c r="R4319" s="96" t="s">
        <v>1589</v>
      </c>
      <c r="S4319" s="96" t="s">
        <v>11601</v>
      </c>
      <c r="T4319" s="96" t="s">
        <v>1568</v>
      </c>
    </row>
    <row r="4320" ht="14.25" customHeight="1">
      <c r="A4320" s="96" t="s">
        <v>11602</v>
      </c>
      <c r="D4320" s="96" t="s">
        <v>1350</v>
      </c>
      <c r="E4320" s="96" t="s">
        <v>1561</v>
      </c>
      <c r="F4320" s="96">
        <v>2030.0</v>
      </c>
      <c r="J4320" s="96" t="s">
        <v>1147</v>
      </c>
      <c r="L4320" s="96" t="s">
        <v>1562</v>
      </c>
      <c r="M4320" s="96" t="s">
        <v>1147</v>
      </c>
      <c r="O4320" s="96" t="s">
        <v>1563</v>
      </c>
      <c r="P4320" s="96" t="s">
        <v>1564</v>
      </c>
      <c r="Q4320" s="96" t="s">
        <v>1593</v>
      </c>
      <c r="R4320" s="96" t="s">
        <v>1594</v>
      </c>
      <c r="S4320" s="96" t="s">
        <v>11603</v>
      </c>
      <c r="T4320" s="96" t="s">
        <v>1568</v>
      </c>
    </row>
    <row r="4321" ht="14.25" customHeight="1">
      <c r="A4321" s="96" t="s">
        <v>11604</v>
      </c>
      <c r="D4321" s="96" t="s">
        <v>1350</v>
      </c>
      <c r="E4321" s="96" t="s">
        <v>1561</v>
      </c>
      <c r="F4321" s="96">
        <v>2030.0</v>
      </c>
      <c r="J4321" s="96" t="s">
        <v>1147</v>
      </c>
      <c r="L4321" s="96" t="s">
        <v>1562</v>
      </c>
      <c r="M4321" s="96" t="s">
        <v>1147</v>
      </c>
      <c r="O4321" s="96" t="s">
        <v>1584</v>
      </c>
      <c r="P4321" s="96" t="s">
        <v>1564</v>
      </c>
      <c r="Q4321" s="96" t="s">
        <v>1756</v>
      </c>
      <c r="R4321" s="96" t="s">
        <v>1594</v>
      </c>
      <c r="S4321" s="96" t="s">
        <v>11605</v>
      </c>
      <c r="T4321" s="96" t="s">
        <v>1568</v>
      </c>
    </row>
    <row r="4322" ht="14.25" customHeight="1">
      <c r="A4322" s="96" t="s">
        <v>11606</v>
      </c>
      <c r="C4322" s="96" t="s">
        <v>11607</v>
      </c>
      <c r="D4322" s="96" t="s">
        <v>1350</v>
      </c>
      <c r="E4322" s="96" t="s">
        <v>1561</v>
      </c>
      <c r="F4322" s="96">
        <v>2030.0</v>
      </c>
      <c r="J4322" s="96" t="s">
        <v>1147</v>
      </c>
      <c r="L4322" s="96" t="s">
        <v>41</v>
      </c>
      <c r="M4322" s="96" t="s">
        <v>1147</v>
      </c>
      <c r="O4322" s="96" t="s">
        <v>1703</v>
      </c>
      <c r="P4322" s="96" t="s">
        <v>1564</v>
      </c>
      <c r="Q4322" s="96" t="s">
        <v>1675</v>
      </c>
      <c r="R4322" s="96" t="s">
        <v>1586</v>
      </c>
      <c r="S4322" s="96" t="s">
        <v>11608</v>
      </c>
      <c r="T4322" s="96" t="s">
        <v>1568</v>
      </c>
    </row>
    <row r="4323" ht="14.25" customHeight="1">
      <c r="A4323" s="96" t="s">
        <v>11609</v>
      </c>
      <c r="B4323" s="96" t="s">
        <v>11610</v>
      </c>
      <c r="C4323" s="96" t="s">
        <v>11611</v>
      </c>
      <c r="D4323" s="96" t="s">
        <v>1355</v>
      </c>
      <c r="J4323" s="96" t="s">
        <v>1147</v>
      </c>
      <c r="L4323" s="96" t="s">
        <v>41</v>
      </c>
      <c r="M4323" s="96" t="s">
        <v>1147</v>
      </c>
      <c r="O4323" s="96" t="s">
        <v>1703</v>
      </c>
      <c r="P4323" s="96" t="s">
        <v>1564</v>
      </c>
      <c r="Q4323" s="96" t="s">
        <v>1800</v>
      </c>
      <c r="R4323" s="96" t="s">
        <v>1623</v>
      </c>
    </row>
    <row r="4324" ht="14.25" customHeight="1">
      <c r="A4324" s="96" t="s">
        <v>11612</v>
      </c>
      <c r="D4324" s="96" t="s">
        <v>1355</v>
      </c>
      <c r="J4324" s="96" t="s">
        <v>1351</v>
      </c>
      <c r="L4324" s="96" t="s">
        <v>41</v>
      </c>
      <c r="M4324" s="96" t="s">
        <v>1351</v>
      </c>
      <c r="N4324" s="96" t="s">
        <v>1574</v>
      </c>
      <c r="O4324" s="96" t="s">
        <v>1703</v>
      </c>
      <c r="P4324" s="96" t="s">
        <v>1564</v>
      </c>
      <c r="Q4324" s="96" t="s">
        <v>1590</v>
      </c>
      <c r="R4324" s="96" t="s">
        <v>1574</v>
      </c>
    </row>
    <row r="4325" ht="14.25" customHeight="1">
      <c r="A4325" s="96" t="s">
        <v>11613</v>
      </c>
      <c r="D4325" s="96" t="s">
        <v>1350</v>
      </c>
      <c r="E4325" s="96" t="s">
        <v>1570</v>
      </c>
      <c r="F4325" s="96">
        <v>2030.0</v>
      </c>
      <c r="J4325" s="96" t="s">
        <v>1147</v>
      </c>
      <c r="L4325" s="96" t="s">
        <v>1562</v>
      </c>
      <c r="M4325" s="96" t="s">
        <v>1147</v>
      </c>
      <c r="O4325" s="96" t="s">
        <v>1845</v>
      </c>
      <c r="P4325" s="96" t="s">
        <v>1564</v>
      </c>
      <c r="Q4325" s="96" t="s">
        <v>1590</v>
      </c>
      <c r="R4325" s="96" t="s">
        <v>1805</v>
      </c>
      <c r="S4325" s="96" t="s">
        <v>11614</v>
      </c>
      <c r="T4325" s="96" t="s">
        <v>1576</v>
      </c>
    </row>
    <row r="4326" ht="14.25" customHeight="1">
      <c r="A4326" s="96" t="s">
        <v>11615</v>
      </c>
      <c r="D4326" s="96" t="s">
        <v>1372</v>
      </c>
      <c r="J4326" s="96" t="s">
        <v>1147</v>
      </c>
      <c r="L4326" s="96" t="s">
        <v>41</v>
      </c>
      <c r="M4326" s="96" t="s">
        <v>1147</v>
      </c>
      <c r="O4326" s="96" t="s">
        <v>1669</v>
      </c>
      <c r="P4326" s="96" t="s">
        <v>1564</v>
      </c>
      <c r="Q4326" s="96" t="s">
        <v>1639</v>
      </c>
      <c r="R4326" s="96" t="s">
        <v>1714</v>
      </c>
      <c r="U4326" s="96" t="s">
        <v>1742</v>
      </c>
    </row>
    <row r="4327" ht="14.25" customHeight="1">
      <c r="A4327" s="96" t="s">
        <v>11616</v>
      </c>
      <c r="D4327" s="96" t="s">
        <v>1355</v>
      </c>
      <c r="J4327" s="96" t="s">
        <v>1147</v>
      </c>
      <c r="L4327" s="96" t="s">
        <v>41</v>
      </c>
      <c r="M4327" s="96" t="s">
        <v>1147</v>
      </c>
      <c r="O4327" s="96" t="s">
        <v>1703</v>
      </c>
      <c r="P4327" s="96" t="s">
        <v>1564</v>
      </c>
      <c r="Q4327" s="96" t="s">
        <v>1820</v>
      </c>
      <c r="R4327" s="96" t="s">
        <v>1676</v>
      </c>
    </row>
    <row r="4328" ht="14.25" customHeight="1">
      <c r="A4328" s="96" t="s">
        <v>11617</v>
      </c>
      <c r="B4328" s="96" t="s">
        <v>11618</v>
      </c>
      <c r="C4328" s="96" t="s">
        <v>11619</v>
      </c>
      <c r="D4328" s="96" t="s">
        <v>1355</v>
      </c>
      <c r="J4328" s="96" t="s">
        <v>1147</v>
      </c>
      <c r="L4328" s="96" t="s">
        <v>1629</v>
      </c>
      <c r="M4328" s="96" t="s">
        <v>1147</v>
      </c>
      <c r="O4328" s="96" t="s">
        <v>1845</v>
      </c>
      <c r="P4328" s="96" t="s">
        <v>1564</v>
      </c>
      <c r="Q4328" s="96" t="s">
        <v>1630</v>
      </c>
      <c r="R4328" s="96" t="s">
        <v>3066</v>
      </c>
      <c r="U4328" s="96" t="s">
        <v>1742</v>
      </c>
    </row>
    <row r="4329" ht="14.25" customHeight="1">
      <c r="A4329" s="96" t="s">
        <v>11620</v>
      </c>
      <c r="D4329" s="96" t="s">
        <v>1350</v>
      </c>
      <c r="E4329" s="96" t="s">
        <v>1561</v>
      </c>
      <c r="F4329" s="96">
        <v>2030.0</v>
      </c>
      <c r="J4329" s="96" t="s">
        <v>1147</v>
      </c>
      <c r="L4329" s="96" t="s">
        <v>1562</v>
      </c>
      <c r="M4329" s="96" t="s">
        <v>1147</v>
      </c>
      <c r="O4329" s="96" t="s">
        <v>1845</v>
      </c>
      <c r="P4329" s="96" t="s">
        <v>1564</v>
      </c>
      <c r="Q4329" s="96" t="s">
        <v>1756</v>
      </c>
      <c r="R4329" s="96" t="s">
        <v>1644</v>
      </c>
      <c r="S4329" s="96" t="s">
        <v>11621</v>
      </c>
      <c r="T4329" s="96" t="s">
        <v>1568</v>
      </c>
    </row>
    <row r="4330" ht="14.25" customHeight="1">
      <c r="A4330" s="96" t="s">
        <v>11622</v>
      </c>
      <c r="D4330" s="96" t="s">
        <v>1355</v>
      </c>
      <c r="J4330" s="96" t="s">
        <v>1147</v>
      </c>
      <c r="L4330" s="96" t="s">
        <v>41</v>
      </c>
      <c r="M4330" s="96" t="s">
        <v>1147</v>
      </c>
      <c r="O4330" s="96" t="s">
        <v>1703</v>
      </c>
      <c r="P4330" s="96" t="s">
        <v>1564</v>
      </c>
      <c r="Q4330" s="96" t="s">
        <v>1590</v>
      </c>
      <c r="R4330" s="96" t="s">
        <v>1581</v>
      </c>
    </row>
    <row r="4331" ht="14.25" customHeight="1">
      <c r="A4331" s="96" t="s">
        <v>11623</v>
      </c>
      <c r="D4331" s="96" t="s">
        <v>1355</v>
      </c>
      <c r="J4331" s="96" t="s">
        <v>1351</v>
      </c>
      <c r="L4331" s="96" t="s">
        <v>41</v>
      </c>
      <c r="M4331" s="96" t="s">
        <v>1147</v>
      </c>
      <c r="O4331" s="96" t="s">
        <v>1669</v>
      </c>
      <c r="P4331" s="96" t="s">
        <v>1564</v>
      </c>
      <c r="Q4331" s="96" t="s">
        <v>1590</v>
      </c>
      <c r="R4331" s="96" t="s">
        <v>1793</v>
      </c>
    </row>
    <row r="4332" ht="14.25" customHeight="1">
      <c r="A4332" s="96" t="s">
        <v>11624</v>
      </c>
      <c r="B4332" s="96" t="s">
        <v>11625</v>
      </c>
      <c r="C4332" s="96" t="s">
        <v>11626</v>
      </c>
      <c r="D4332" s="96" t="s">
        <v>1350</v>
      </c>
      <c r="E4332" s="96" t="s">
        <v>1561</v>
      </c>
      <c r="F4332" s="96">
        <v>2030.0</v>
      </c>
      <c r="J4332" s="96" t="s">
        <v>1147</v>
      </c>
      <c r="L4332" s="96" t="s">
        <v>41</v>
      </c>
      <c r="M4332" s="96" t="s">
        <v>1147</v>
      </c>
      <c r="O4332" s="96" t="s">
        <v>1578</v>
      </c>
      <c r="P4332" s="96" t="s">
        <v>1579</v>
      </c>
      <c r="Q4332" s="96" t="s">
        <v>2047</v>
      </c>
      <c r="R4332" s="96" t="s">
        <v>1644</v>
      </c>
      <c r="S4332" s="96" t="s">
        <v>11627</v>
      </c>
      <c r="T4332" s="96" t="s">
        <v>1568</v>
      </c>
    </row>
    <row r="4333" ht="14.25" customHeight="1">
      <c r="A4333" s="96" t="s">
        <v>11628</v>
      </c>
      <c r="B4333" s="96" t="s">
        <v>11629</v>
      </c>
      <c r="C4333" s="96" t="s">
        <v>11630</v>
      </c>
      <c r="D4333" s="96" t="s">
        <v>1372</v>
      </c>
      <c r="J4333" s="96" t="s">
        <v>1147</v>
      </c>
      <c r="L4333" s="96" t="s">
        <v>41</v>
      </c>
      <c r="M4333" s="96" t="s">
        <v>1147</v>
      </c>
      <c r="O4333" s="96" t="s">
        <v>1647</v>
      </c>
      <c r="P4333" s="96" t="s">
        <v>1564</v>
      </c>
      <c r="Q4333" s="96" t="s">
        <v>1590</v>
      </c>
      <c r="R4333" s="96" t="s">
        <v>1697</v>
      </c>
    </row>
    <row r="4334" ht="14.25" customHeight="1">
      <c r="A4334" s="96" t="s">
        <v>11631</v>
      </c>
      <c r="B4334" s="96" t="s">
        <v>11629</v>
      </c>
      <c r="C4334" s="96" t="s">
        <v>11630</v>
      </c>
      <c r="D4334" s="96" t="s">
        <v>1372</v>
      </c>
      <c r="J4334" s="96" t="s">
        <v>1147</v>
      </c>
      <c r="L4334" s="96" t="s">
        <v>41</v>
      </c>
      <c r="M4334" s="96" t="s">
        <v>1147</v>
      </c>
      <c r="O4334" s="96" t="s">
        <v>1578</v>
      </c>
      <c r="P4334" s="96" t="s">
        <v>1579</v>
      </c>
      <c r="Q4334" s="96" t="s">
        <v>1590</v>
      </c>
      <c r="R4334" s="96" t="s">
        <v>1697</v>
      </c>
    </row>
    <row r="4335" ht="14.25" customHeight="1">
      <c r="A4335" s="96" t="s">
        <v>11632</v>
      </c>
      <c r="D4335" s="96" t="s">
        <v>1350</v>
      </c>
      <c r="E4335" s="96" t="s">
        <v>1561</v>
      </c>
      <c r="F4335" s="96">
        <v>2030.0</v>
      </c>
      <c r="G4335" s="96" t="s">
        <v>1350</v>
      </c>
      <c r="H4335" s="96" t="s">
        <v>1561</v>
      </c>
      <c r="I4335" s="96">
        <v>2050.0</v>
      </c>
      <c r="J4335" s="96" t="s">
        <v>1351</v>
      </c>
      <c r="K4335" s="96">
        <v>2050.0</v>
      </c>
      <c r="L4335" s="96" t="s">
        <v>1562</v>
      </c>
      <c r="M4335" s="96" t="s">
        <v>1147</v>
      </c>
      <c r="O4335" s="96" t="s">
        <v>1741</v>
      </c>
      <c r="P4335" s="96" t="s">
        <v>1564</v>
      </c>
      <c r="Q4335" s="96" t="s">
        <v>1573</v>
      </c>
      <c r="R4335" s="96" t="s">
        <v>1699</v>
      </c>
      <c r="S4335" s="96" t="s">
        <v>11633</v>
      </c>
      <c r="T4335" s="96" t="s">
        <v>1568</v>
      </c>
    </row>
    <row r="4336" ht="14.25" customHeight="1">
      <c r="A4336" s="96" t="s">
        <v>11634</v>
      </c>
      <c r="C4336" s="96" t="s">
        <v>11635</v>
      </c>
      <c r="D4336" s="96" t="s">
        <v>1355</v>
      </c>
      <c r="J4336" s="96" t="s">
        <v>1147</v>
      </c>
      <c r="L4336" s="96" t="s">
        <v>41</v>
      </c>
      <c r="M4336" s="96" t="s">
        <v>1147</v>
      </c>
      <c r="O4336" s="96" t="s">
        <v>1791</v>
      </c>
      <c r="P4336" s="96" t="s">
        <v>1609</v>
      </c>
      <c r="Q4336" s="96" t="s">
        <v>1573</v>
      </c>
      <c r="R4336" s="96" t="s">
        <v>1591</v>
      </c>
    </row>
    <row r="4337" ht="14.25" customHeight="1">
      <c r="A4337" s="96" t="s">
        <v>11636</v>
      </c>
      <c r="D4337" s="96" t="s">
        <v>1350</v>
      </c>
      <c r="E4337" s="96" t="s">
        <v>1561</v>
      </c>
      <c r="F4337" s="96">
        <v>2030.0</v>
      </c>
      <c r="J4337" s="96" t="s">
        <v>1147</v>
      </c>
      <c r="L4337" s="96" t="s">
        <v>1562</v>
      </c>
      <c r="M4337" s="96" t="s">
        <v>1147</v>
      </c>
      <c r="O4337" s="96" t="s">
        <v>1584</v>
      </c>
      <c r="P4337" s="96" t="s">
        <v>1564</v>
      </c>
      <c r="Q4337" s="96" t="s">
        <v>1897</v>
      </c>
      <c r="R4337" s="96" t="s">
        <v>1621</v>
      </c>
      <c r="S4337" s="96" t="s">
        <v>11637</v>
      </c>
      <c r="T4337" s="96" t="s">
        <v>1568</v>
      </c>
    </row>
    <row r="4338" ht="14.25" customHeight="1">
      <c r="A4338" s="96" t="s">
        <v>11638</v>
      </c>
      <c r="D4338" s="96" t="s">
        <v>1355</v>
      </c>
      <c r="J4338" s="96" t="s">
        <v>1351</v>
      </c>
      <c r="L4338" s="96" t="s">
        <v>41</v>
      </c>
      <c r="M4338" s="96" t="s">
        <v>1351</v>
      </c>
      <c r="N4338" s="96" t="s">
        <v>1841</v>
      </c>
      <c r="O4338" s="96" t="s">
        <v>1578</v>
      </c>
      <c r="P4338" s="96" t="s">
        <v>1579</v>
      </c>
      <c r="Q4338" s="96" t="s">
        <v>1593</v>
      </c>
      <c r="R4338" s="96" t="s">
        <v>1841</v>
      </c>
    </row>
    <row r="4339" ht="14.25" customHeight="1">
      <c r="A4339" s="96" t="s">
        <v>11639</v>
      </c>
      <c r="B4339" s="96" t="s">
        <v>11640</v>
      </c>
      <c r="C4339" s="96" t="s">
        <v>11641</v>
      </c>
      <c r="D4339" s="96" t="s">
        <v>1350</v>
      </c>
      <c r="E4339" s="96" t="s">
        <v>1561</v>
      </c>
      <c r="F4339" s="96">
        <v>2030.0</v>
      </c>
      <c r="J4339" s="96" t="s">
        <v>1147</v>
      </c>
      <c r="L4339" s="96" t="s">
        <v>41</v>
      </c>
      <c r="M4339" s="96" t="s">
        <v>1147</v>
      </c>
      <c r="O4339" s="96" t="s">
        <v>1578</v>
      </c>
      <c r="P4339" s="96" t="s">
        <v>1579</v>
      </c>
      <c r="Q4339" s="96" t="s">
        <v>1590</v>
      </c>
      <c r="R4339" s="96" t="s">
        <v>1712</v>
      </c>
      <c r="S4339" s="96" t="s">
        <v>11642</v>
      </c>
      <c r="T4339" s="96" t="s">
        <v>1568</v>
      </c>
    </row>
    <row r="4340" ht="14.25" customHeight="1">
      <c r="A4340" s="96" t="s">
        <v>11643</v>
      </c>
      <c r="D4340" s="96" t="s">
        <v>1355</v>
      </c>
      <c r="J4340" s="96" t="s">
        <v>1351</v>
      </c>
      <c r="L4340" s="96" t="s">
        <v>41</v>
      </c>
      <c r="M4340" s="96" t="s">
        <v>1147</v>
      </c>
      <c r="O4340" s="96" t="s">
        <v>1893</v>
      </c>
      <c r="P4340" s="96" t="s">
        <v>1603</v>
      </c>
      <c r="Q4340" s="96" t="s">
        <v>1580</v>
      </c>
      <c r="R4340" s="96" t="s">
        <v>1605</v>
      </c>
    </row>
    <row r="4341" ht="14.25" customHeight="1">
      <c r="A4341" s="96" t="s">
        <v>11644</v>
      </c>
      <c r="D4341" s="96" t="s">
        <v>1350</v>
      </c>
      <c r="E4341" s="96" t="s">
        <v>1561</v>
      </c>
      <c r="F4341" s="96">
        <v>2030.0</v>
      </c>
      <c r="J4341" s="96" t="s">
        <v>1147</v>
      </c>
      <c r="L4341" s="96" t="s">
        <v>1562</v>
      </c>
      <c r="M4341" s="96" t="s">
        <v>1147</v>
      </c>
      <c r="O4341" s="96" t="s">
        <v>1717</v>
      </c>
      <c r="P4341" s="96" t="s">
        <v>1609</v>
      </c>
      <c r="Q4341" s="96" t="s">
        <v>1862</v>
      </c>
      <c r="R4341" s="96" t="s">
        <v>1615</v>
      </c>
      <c r="S4341" s="96" t="s">
        <v>11645</v>
      </c>
      <c r="T4341" s="96" t="s">
        <v>1568</v>
      </c>
    </row>
    <row r="4342" ht="14.25" customHeight="1">
      <c r="A4342" s="96" t="s">
        <v>11646</v>
      </c>
      <c r="C4342" s="96" t="s">
        <v>11647</v>
      </c>
      <c r="D4342" s="96" t="s">
        <v>1355</v>
      </c>
      <c r="J4342" s="96" t="s">
        <v>1147</v>
      </c>
      <c r="L4342" s="96" t="s">
        <v>41</v>
      </c>
      <c r="M4342" s="96" t="s">
        <v>1147</v>
      </c>
      <c r="O4342" s="96" t="s">
        <v>1845</v>
      </c>
      <c r="P4342" s="96" t="s">
        <v>1564</v>
      </c>
      <c r="Q4342" s="96" t="s">
        <v>1685</v>
      </c>
      <c r="R4342" s="96" t="s">
        <v>1787</v>
      </c>
    </row>
    <row r="4343" ht="14.25" customHeight="1">
      <c r="A4343" s="96" t="s">
        <v>11648</v>
      </c>
      <c r="B4343" s="96" t="s">
        <v>11649</v>
      </c>
      <c r="C4343" s="96" t="s">
        <v>11650</v>
      </c>
      <c r="D4343" s="96" t="s">
        <v>1350</v>
      </c>
      <c r="E4343" s="96" t="s">
        <v>1561</v>
      </c>
      <c r="F4343" s="96" t="s">
        <v>1628</v>
      </c>
      <c r="G4343" s="96" t="s">
        <v>1350</v>
      </c>
      <c r="H4343" s="96" t="s">
        <v>1561</v>
      </c>
      <c r="I4343" s="96" t="s">
        <v>1689</v>
      </c>
      <c r="J4343" s="96" t="s">
        <v>1351</v>
      </c>
      <c r="K4343" s="96" t="s">
        <v>1689</v>
      </c>
      <c r="L4343" s="96" t="s">
        <v>41</v>
      </c>
      <c r="M4343" s="96" t="s">
        <v>1351</v>
      </c>
      <c r="N4343" s="96" t="s">
        <v>2023</v>
      </c>
      <c r="O4343" s="96" t="s">
        <v>1797</v>
      </c>
      <c r="P4343" s="96" t="s">
        <v>1564</v>
      </c>
      <c r="Q4343" s="96" t="s">
        <v>1800</v>
      </c>
      <c r="R4343" s="96" t="s">
        <v>1793</v>
      </c>
      <c r="S4343" s="96" t="s">
        <v>11651</v>
      </c>
      <c r="T4343" s="96" t="s">
        <v>1568</v>
      </c>
    </row>
    <row r="4344" ht="14.25" customHeight="1">
      <c r="A4344" s="96" t="s">
        <v>11652</v>
      </c>
      <c r="D4344" s="96" t="s">
        <v>1355</v>
      </c>
      <c r="J4344" s="96" t="s">
        <v>1351</v>
      </c>
      <c r="L4344" s="96" t="s">
        <v>41</v>
      </c>
      <c r="M4344" s="96" t="s">
        <v>1147</v>
      </c>
      <c r="O4344" s="96" t="s">
        <v>1731</v>
      </c>
      <c r="P4344" s="96" t="s">
        <v>1609</v>
      </c>
      <c r="Q4344" s="96" t="s">
        <v>1675</v>
      </c>
      <c r="R4344" s="96" t="s">
        <v>1676</v>
      </c>
    </row>
    <row r="4345" ht="14.25" customHeight="1">
      <c r="A4345" s="96" t="s">
        <v>11653</v>
      </c>
      <c r="D4345" s="96" t="s">
        <v>1355</v>
      </c>
      <c r="J4345" s="96" t="s">
        <v>1351</v>
      </c>
      <c r="L4345" s="96" t="s">
        <v>41</v>
      </c>
      <c r="M4345" s="96" t="s">
        <v>1351</v>
      </c>
      <c r="N4345" s="96" t="s">
        <v>1589</v>
      </c>
      <c r="O4345" s="96" t="s">
        <v>1584</v>
      </c>
      <c r="P4345" s="96" t="s">
        <v>1564</v>
      </c>
      <c r="Q4345" s="96" t="s">
        <v>1580</v>
      </c>
      <c r="R4345" s="96" t="s">
        <v>1589</v>
      </c>
    </row>
    <row r="4346" ht="14.25" customHeight="1">
      <c r="A4346" s="96" t="s">
        <v>11654</v>
      </c>
      <c r="D4346" s="96" t="s">
        <v>1355</v>
      </c>
      <c r="J4346" s="96" t="s">
        <v>1147</v>
      </c>
      <c r="L4346" s="96" t="s">
        <v>41</v>
      </c>
      <c r="M4346" s="96" t="s">
        <v>1147</v>
      </c>
      <c r="O4346" s="96" t="s">
        <v>1578</v>
      </c>
      <c r="P4346" s="96" t="s">
        <v>1579</v>
      </c>
      <c r="Q4346" s="96" t="s">
        <v>1675</v>
      </c>
      <c r="R4346" s="96" t="s">
        <v>1637</v>
      </c>
    </row>
    <row r="4347" ht="14.25" customHeight="1">
      <c r="A4347" s="96" t="s">
        <v>11655</v>
      </c>
      <c r="C4347" s="96" t="s">
        <v>11656</v>
      </c>
      <c r="D4347" s="96" t="s">
        <v>1350</v>
      </c>
      <c r="E4347" s="96" t="s">
        <v>1561</v>
      </c>
      <c r="F4347" s="96">
        <v>2030.0</v>
      </c>
      <c r="J4347" s="96" t="s">
        <v>1147</v>
      </c>
      <c r="L4347" s="96" t="s">
        <v>1629</v>
      </c>
      <c r="M4347" s="96" t="s">
        <v>1147</v>
      </c>
      <c r="N4347" s="96" t="s">
        <v>2023</v>
      </c>
      <c r="O4347" s="96" t="s">
        <v>2068</v>
      </c>
      <c r="P4347" s="96" t="s">
        <v>1564</v>
      </c>
      <c r="Q4347" s="96" t="s">
        <v>1630</v>
      </c>
      <c r="R4347" s="96" t="s">
        <v>1699</v>
      </c>
      <c r="S4347" s="96" t="s">
        <v>11657</v>
      </c>
      <c r="T4347" s="96" t="s">
        <v>1568</v>
      </c>
      <c r="U4347" s="96" t="s">
        <v>2923</v>
      </c>
    </row>
    <row r="4348" ht="14.25" customHeight="1">
      <c r="A4348" s="96" t="s">
        <v>11658</v>
      </c>
      <c r="B4348" s="96" t="s">
        <v>11659</v>
      </c>
      <c r="C4348" s="96" t="s">
        <v>11660</v>
      </c>
      <c r="D4348" s="96" t="s">
        <v>1350</v>
      </c>
      <c r="E4348" s="96" t="s">
        <v>1561</v>
      </c>
      <c r="F4348" s="96">
        <v>2030.0</v>
      </c>
      <c r="G4348" s="96" t="s">
        <v>1350</v>
      </c>
      <c r="H4348" s="96" t="s">
        <v>1561</v>
      </c>
      <c r="I4348" s="96">
        <v>2040.0</v>
      </c>
      <c r="J4348" s="96" t="s">
        <v>1351</v>
      </c>
      <c r="K4348" s="96">
        <v>2040.0</v>
      </c>
      <c r="L4348" s="96" t="s">
        <v>41</v>
      </c>
      <c r="M4348" s="96" t="s">
        <v>1351</v>
      </c>
      <c r="N4348" s="96" t="s">
        <v>2181</v>
      </c>
      <c r="O4348" s="96" t="s">
        <v>1584</v>
      </c>
      <c r="P4348" s="96" t="s">
        <v>1564</v>
      </c>
      <c r="Q4348" s="96" t="s">
        <v>1652</v>
      </c>
      <c r="R4348" s="96" t="s">
        <v>1623</v>
      </c>
      <c r="S4348" s="96" t="s">
        <v>11661</v>
      </c>
      <c r="T4348" s="96" t="s">
        <v>1568</v>
      </c>
    </row>
    <row r="4349" ht="14.25" customHeight="1">
      <c r="A4349" s="96" t="s">
        <v>11662</v>
      </c>
      <c r="D4349" s="96" t="s">
        <v>1350</v>
      </c>
      <c r="E4349" s="96" t="s">
        <v>1561</v>
      </c>
      <c r="F4349" s="96">
        <v>2030.0</v>
      </c>
      <c r="J4349" s="96" t="s">
        <v>1147</v>
      </c>
      <c r="L4349" s="96" t="s">
        <v>1562</v>
      </c>
      <c r="M4349" s="96" t="s">
        <v>1147</v>
      </c>
      <c r="O4349" s="96" t="s">
        <v>1845</v>
      </c>
      <c r="P4349" s="96" t="s">
        <v>1564</v>
      </c>
      <c r="Q4349" s="96" t="s">
        <v>1610</v>
      </c>
      <c r="R4349" s="96" t="s">
        <v>1637</v>
      </c>
      <c r="S4349" s="96" t="s">
        <v>11663</v>
      </c>
      <c r="T4349" s="96" t="s">
        <v>1568</v>
      </c>
    </row>
    <row r="4350" ht="14.25" customHeight="1">
      <c r="A4350" s="96" t="s">
        <v>11664</v>
      </c>
      <c r="C4350" s="96" t="s">
        <v>11665</v>
      </c>
      <c r="D4350" s="96" t="s">
        <v>1350</v>
      </c>
      <c r="E4350" s="96" t="s">
        <v>1561</v>
      </c>
      <c r="F4350" s="96">
        <v>2030.0</v>
      </c>
      <c r="J4350" s="96" t="s">
        <v>1351</v>
      </c>
      <c r="L4350" s="96" t="s">
        <v>41</v>
      </c>
      <c r="M4350" s="96" t="s">
        <v>1351</v>
      </c>
      <c r="N4350" s="96" t="s">
        <v>1882</v>
      </c>
      <c r="O4350" s="96" t="s">
        <v>1578</v>
      </c>
      <c r="P4350" s="96" t="s">
        <v>1579</v>
      </c>
      <c r="Q4350" s="96" t="s">
        <v>1804</v>
      </c>
      <c r="R4350" s="96" t="s">
        <v>1740</v>
      </c>
      <c r="S4350" s="96" t="s">
        <v>11666</v>
      </c>
      <c r="T4350" s="96" t="s">
        <v>1568</v>
      </c>
    </row>
    <row r="4351" ht="14.25" customHeight="1">
      <c r="A4351" s="96" t="s">
        <v>11667</v>
      </c>
      <c r="D4351" s="96" t="s">
        <v>1355</v>
      </c>
      <c r="F4351" s="96">
        <v>2030.0</v>
      </c>
      <c r="J4351" s="96" t="s">
        <v>1147</v>
      </c>
      <c r="L4351" s="96" t="s">
        <v>41</v>
      </c>
      <c r="M4351" s="96" t="s">
        <v>1147</v>
      </c>
      <c r="O4351" s="96" t="s">
        <v>1741</v>
      </c>
      <c r="P4351" s="96" t="s">
        <v>1564</v>
      </c>
      <c r="Q4351" s="96" t="s">
        <v>1590</v>
      </c>
      <c r="R4351" s="96" t="s">
        <v>1793</v>
      </c>
      <c r="T4351" s="96" t="s">
        <v>1616</v>
      </c>
    </row>
    <row r="4352" ht="14.25" customHeight="1">
      <c r="A4352" s="96" t="s">
        <v>11668</v>
      </c>
      <c r="C4352" s="96" t="s">
        <v>11669</v>
      </c>
      <c r="D4352" s="96" t="s">
        <v>1350</v>
      </c>
      <c r="E4352" s="96" t="s">
        <v>1561</v>
      </c>
      <c r="F4352" s="96" t="s">
        <v>2622</v>
      </c>
      <c r="G4352" s="96" t="s">
        <v>1350</v>
      </c>
      <c r="H4352" s="96" t="s">
        <v>1561</v>
      </c>
      <c r="I4352" s="96">
        <v>2050.0</v>
      </c>
      <c r="J4352" s="96" t="s">
        <v>1351</v>
      </c>
      <c r="K4352" s="96">
        <v>2050.0</v>
      </c>
      <c r="L4352" s="96" t="s">
        <v>41</v>
      </c>
      <c r="M4352" s="96" t="s">
        <v>1147</v>
      </c>
      <c r="O4352" s="96" t="s">
        <v>1563</v>
      </c>
      <c r="P4352" s="96" t="s">
        <v>1564</v>
      </c>
      <c r="Q4352" s="96" t="s">
        <v>1590</v>
      </c>
      <c r="R4352" s="96" t="s">
        <v>1793</v>
      </c>
      <c r="S4352" s="96" t="s">
        <v>11670</v>
      </c>
      <c r="T4352" s="96" t="s">
        <v>1568</v>
      </c>
    </row>
    <row r="4353" ht="14.25" customHeight="1">
      <c r="A4353" s="96" t="s">
        <v>11671</v>
      </c>
      <c r="B4353" s="96" t="s">
        <v>11672</v>
      </c>
      <c r="C4353" s="96" t="s">
        <v>11673</v>
      </c>
      <c r="D4353" s="96" t="s">
        <v>1350</v>
      </c>
      <c r="E4353" s="96" t="s">
        <v>1561</v>
      </c>
      <c r="F4353" s="96">
        <v>2030.0</v>
      </c>
      <c r="G4353" s="96" t="s">
        <v>1350</v>
      </c>
      <c r="H4353" s="96" t="s">
        <v>1561</v>
      </c>
      <c r="I4353" s="96">
        <v>2050.0</v>
      </c>
      <c r="J4353" s="96" t="s">
        <v>1351</v>
      </c>
      <c r="K4353" s="96">
        <v>2050.0</v>
      </c>
      <c r="L4353" s="96" t="s">
        <v>41</v>
      </c>
      <c r="M4353" s="96" t="s">
        <v>1147</v>
      </c>
      <c r="O4353" s="96" t="s">
        <v>1845</v>
      </c>
      <c r="P4353" s="96" t="s">
        <v>1564</v>
      </c>
      <c r="Q4353" s="96" t="s">
        <v>1636</v>
      </c>
      <c r="R4353" s="96" t="s">
        <v>1566</v>
      </c>
      <c r="S4353" s="96" t="s">
        <v>11674</v>
      </c>
      <c r="T4353" s="96" t="s">
        <v>1568</v>
      </c>
    </row>
    <row r="4354" ht="14.25" customHeight="1">
      <c r="A4354" s="96" t="s">
        <v>11675</v>
      </c>
      <c r="D4354" s="96" t="s">
        <v>1350</v>
      </c>
      <c r="E4354" s="96" t="s">
        <v>1561</v>
      </c>
      <c r="F4354" s="96">
        <v>2030.0</v>
      </c>
      <c r="J4354" s="96" t="s">
        <v>1147</v>
      </c>
      <c r="L4354" s="96" t="s">
        <v>1562</v>
      </c>
      <c r="M4354" s="96" t="s">
        <v>1147</v>
      </c>
      <c r="O4354" s="96" t="s">
        <v>1829</v>
      </c>
      <c r="P4354" s="96" t="s">
        <v>1564</v>
      </c>
      <c r="Q4354" s="96" t="s">
        <v>1585</v>
      </c>
      <c r="R4354" s="96" t="s">
        <v>1581</v>
      </c>
      <c r="S4354" s="96" t="s">
        <v>11676</v>
      </c>
      <c r="T4354" s="96" t="s">
        <v>1568</v>
      </c>
    </row>
    <row r="4355" ht="14.25" customHeight="1">
      <c r="A4355" s="96" t="s">
        <v>11677</v>
      </c>
      <c r="D4355" s="96" t="s">
        <v>1350</v>
      </c>
      <c r="E4355" s="96" t="s">
        <v>1561</v>
      </c>
      <c r="F4355" s="96">
        <v>2030.0</v>
      </c>
      <c r="J4355" s="96" t="s">
        <v>1147</v>
      </c>
      <c r="L4355" s="96" t="s">
        <v>1562</v>
      </c>
      <c r="M4355" s="96" t="s">
        <v>1147</v>
      </c>
      <c r="O4355" s="96" t="s">
        <v>1829</v>
      </c>
      <c r="P4355" s="96" t="s">
        <v>1564</v>
      </c>
      <c r="Q4355" s="96" t="s">
        <v>1652</v>
      </c>
      <c r="R4355" s="96" t="s">
        <v>1594</v>
      </c>
      <c r="S4355" s="96" t="s">
        <v>11678</v>
      </c>
      <c r="T4355" s="96" t="s">
        <v>1568</v>
      </c>
    </row>
    <row r="4356" ht="14.25" customHeight="1">
      <c r="A4356" s="96" t="s">
        <v>11679</v>
      </c>
      <c r="D4356" s="96" t="s">
        <v>1350</v>
      </c>
      <c r="E4356" s="96" t="s">
        <v>1561</v>
      </c>
      <c r="F4356" s="96">
        <v>2030.0</v>
      </c>
      <c r="J4356" s="96" t="s">
        <v>1351</v>
      </c>
      <c r="L4356" s="96" t="s">
        <v>1562</v>
      </c>
      <c r="M4356" s="96" t="s">
        <v>1351</v>
      </c>
      <c r="N4356" s="96" t="s">
        <v>2181</v>
      </c>
      <c r="O4356" s="96" t="s">
        <v>7641</v>
      </c>
      <c r="P4356" s="96" t="s">
        <v>1728</v>
      </c>
      <c r="Q4356" s="96" t="s">
        <v>1675</v>
      </c>
      <c r="R4356" s="96" t="s">
        <v>1882</v>
      </c>
      <c r="S4356" s="96" t="s">
        <v>11680</v>
      </c>
      <c r="T4356" s="96" t="s">
        <v>1568</v>
      </c>
    </row>
    <row r="4357" ht="14.25" customHeight="1">
      <c r="A4357" s="96" t="s">
        <v>11681</v>
      </c>
      <c r="B4357" s="96" t="s">
        <v>11682</v>
      </c>
      <c r="C4357" s="96" t="s">
        <v>11683</v>
      </c>
      <c r="D4357" s="96" t="s">
        <v>1355</v>
      </c>
      <c r="J4357" s="96" t="s">
        <v>1147</v>
      </c>
      <c r="L4357" s="96" t="s">
        <v>41</v>
      </c>
      <c r="M4357" s="96" t="s">
        <v>1147</v>
      </c>
      <c r="O4357" s="96" t="s">
        <v>1614</v>
      </c>
      <c r="P4357" s="96" t="s">
        <v>1609</v>
      </c>
      <c r="Q4357" s="96" t="s">
        <v>1610</v>
      </c>
      <c r="R4357" s="96" t="s">
        <v>1863</v>
      </c>
    </row>
    <row r="4358" ht="14.25" customHeight="1">
      <c r="A4358" s="96" t="s">
        <v>11684</v>
      </c>
      <c r="D4358" s="96" t="s">
        <v>1350</v>
      </c>
      <c r="E4358" s="96" t="s">
        <v>1570</v>
      </c>
      <c r="F4358" s="96">
        <v>2025.0</v>
      </c>
      <c r="J4358" s="96" t="s">
        <v>1147</v>
      </c>
      <c r="L4358" s="96" t="s">
        <v>41</v>
      </c>
      <c r="M4358" s="96" t="s">
        <v>1147</v>
      </c>
      <c r="O4358" s="96" t="s">
        <v>1578</v>
      </c>
      <c r="P4358" s="96" t="s">
        <v>1579</v>
      </c>
      <c r="Q4358" s="96" t="s">
        <v>1897</v>
      </c>
      <c r="R4358" s="96" t="s">
        <v>1591</v>
      </c>
      <c r="S4358" s="96" t="s">
        <v>11685</v>
      </c>
      <c r="T4358" s="96" t="s">
        <v>1576</v>
      </c>
    </row>
    <row r="4359" ht="14.25" customHeight="1">
      <c r="A4359" s="96" t="s">
        <v>11686</v>
      </c>
      <c r="D4359" s="96" t="s">
        <v>1350</v>
      </c>
      <c r="E4359" s="96" t="s">
        <v>1561</v>
      </c>
      <c r="F4359" s="96">
        <v>2030.0</v>
      </c>
      <c r="J4359" s="96" t="s">
        <v>1147</v>
      </c>
      <c r="L4359" s="96" t="s">
        <v>1562</v>
      </c>
      <c r="M4359" s="96" t="s">
        <v>1147</v>
      </c>
      <c r="O4359" s="96" t="s">
        <v>1717</v>
      </c>
      <c r="P4359" s="96" t="s">
        <v>1609</v>
      </c>
      <c r="Q4359" s="96" t="s">
        <v>1756</v>
      </c>
      <c r="R4359" s="96" t="s">
        <v>1699</v>
      </c>
      <c r="S4359" s="96" t="s">
        <v>11687</v>
      </c>
      <c r="T4359" s="96" t="s">
        <v>1568</v>
      </c>
    </row>
    <row r="4360" ht="14.25" customHeight="1">
      <c r="A4360" s="96" t="s">
        <v>11688</v>
      </c>
      <c r="B4360" s="96" t="s">
        <v>11689</v>
      </c>
      <c r="C4360" s="96" t="s">
        <v>11690</v>
      </c>
      <c r="D4360" s="96" t="s">
        <v>1350</v>
      </c>
      <c r="E4360" s="96" t="s">
        <v>1570</v>
      </c>
      <c r="F4360" s="96" t="s">
        <v>11691</v>
      </c>
      <c r="J4360" s="96" t="s">
        <v>1147</v>
      </c>
      <c r="L4360" s="96" t="s">
        <v>41</v>
      </c>
      <c r="M4360" s="96" t="s">
        <v>1147</v>
      </c>
      <c r="O4360" s="96" t="s">
        <v>1672</v>
      </c>
      <c r="P4360" s="96" t="s">
        <v>1564</v>
      </c>
      <c r="Q4360" s="96" t="s">
        <v>1580</v>
      </c>
      <c r="R4360" s="96" t="s">
        <v>1723</v>
      </c>
      <c r="S4360" s="96" t="s">
        <v>11692</v>
      </c>
      <c r="T4360" s="96" t="s">
        <v>1576</v>
      </c>
    </row>
    <row r="4361" ht="14.25" customHeight="1">
      <c r="A4361" s="96" t="s">
        <v>11693</v>
      </c>
      <c r="B4361" s="96" t="s">
        <v>11694</v>
      </c>
      <c r="C4361" s="96" t="s">
        <v>11695</v>
      </c>
      <c r="D4361" s="96" t="s">
        <v>1355</v>
      </c>
      <c r="J4361" s="96" t="s">
        <v>1147</v>
      </c>
      <c r="L4361" s="96" t="s">
        <v>41</v>
      </c>
      <c r="M4361" s="96" t="s">
        <v>1147</v>
      </c>
      <c r="O4361" s="96" t="s">
        <v>2054</v>
      </c>
      <c r="P4361" s="96" t="s">
        <v>1579</v>
      </c>
      <c r="Q4361" s="96" t="s">
        <v>1590</v>
      </c>
      <c r="R4361" s="96" t="s">
        <v>1586</v>
      </c>
    </row>
    <row r="4362" ht="14.25" customHeight="1">
      <c r="A4362" s="96" t="s">
        <v>11696</v>
      </c>
      <c r="B4362" s="96" t="s">
        <v>11697</v>
      </c>
      <c r="C4362" s="96" t="s">
        <v>11698</v>
      </c>
      <c r="D4362" s="96" t="s">
        <v>1372</v>
      </c>
      <c r="J4362" s="96" t="s">
        <v>1147</v>
      </c>
      <c r="L4362" s="96" t="s">
        <v>41</v>
      </c>
      <c r="M4362" s="96" t="s">
        <v>1147</v>
      </c>
      <c r="O4362" s="96" t="s">
        <v>1925</v>
      </c>
      <c r="P4362" s="96" t="s">
        <v>1728</v>
      </c>
      <c r="Q4362" s="96" t="s">
        <v>2228</v>
      </c>
      <c r="R4362" s="96" t="s">
        <v>1723</v>
      </c>
    </row>
    <row r="4363" ht="14.25" customHeight="1">
      <c r="A4363" s="96" t="s">
        <v>11699</v>
      </c>
      <c r="D4363" s="96" t="s">
        <v>1350</v>
      </c>
      <c r="E4363" s="96" t="s">
        <v>1561</v>
      </c>
      <c r="F4363" s="96">
        <v>2030.0</v>
      </c>
      <c r="J4363" s="96" t="s">
        <v>1147</v>
      </c>
      <c r="L4363" s="96" t="s">
        <v>1562</v>
      </c>
      <c r="M4363" s="96" t="s">
        <v>1147</v>
      </c>
      <c r="O4363" s="96" t="s">
        <v>1584</v>
      </c>
      <c r="P4363" s="96" t="s">
        <v>1564</v>
      </c>
      <c r="Q4363" s="96" t="s">
        <v>1580</v>
      </c>
      <c r="R4363" s="96" t="s">
        <v>1648</v>
      </c>
      <c r="S4363" s="96" t="s">
        <v>11700</v>
      </c>
      <c r="T4363" s="96" t="s">
        <v>1568</v>
      </c>
    </row>
    <row r="4364" ht="14.25" customHeight="1">
      <c r="A4364" s="96" t="s">
        <v>11701</v>
      </c>
      <c r="C4364" s="96" t="s">
        <v>11702</v>
      </c>
      <c r="D4364" s="96" t="s">
        <v>1355</v>
      </c>
      <c r="J4364" s="96" t="s">
        <v>1147</v>
      </c>
      <c r="L4364" s="96" t="s">
        <v>41</v>
      </c>
      <c r="M4364" s="96" t="s">
        <v>1147</v>
      </c>
      <c r="O4364" s="96" t="s">
        <v>1578</v>
      </c>
      <c r="P4364" s="96" t="s">
        <v>1579</v>
      </c>
      <c r="Q4364" s="96" t="s">
        <v>1580</v>
      </c>
      <c r="R4364" s="96" t="s">
        <v>1971</v>
      </c>
    </row>
    <row r="4365" ht="14.25" customHeight="1">
      <c r="A4365" s="96" t="s">
        <v>11703</v>
      </c>
      <c r="C4365" s="96" t="s">
        <v>11704</v>
      </c>
      <c r="D4365" s="96" t="s">
        <v>1355</v>
      </c>
      <c r="J4365" s="96" t="s">
        <v>1351</v>
      </c>
      <c r="L4365" s="96" t="s">
        <v>41</v>
      </c>
      <c r="M4365" s="96" t="s">
        <v>1147</v>
      </c>
      <c r="O4365" s="96" t="s">
        <v>1684</v>
      </c>
      <c r="P4365" s="96" t="s">
        <v>1564</v>
      </c>
      <c r="Q4365" s="96" t="s">
        <v>1636</v>
      </c>
      <c r="R4365" s="96" t="s">
        <v>1594</v>
      </c>
    </row>
    <row r="4366" ht="14.25" customHeight="1">
      <c r="A4366" s="96" t="s">
        <v>11705</v>
      </c>
      <c r="D4366" s="96" t="s">
        <v>1350</v>
      </c>
      <c r="E4366" s="96" t="s">
        <v>1561</v>
      </c>
      <c r="F4366" s="96">
        <v>2030.0</v>
      </c>
      <c r="J4366" s="96" t="s">
        <v>1147</v>
      </c>
      <c r="L4366" s="96" t="s">
        <v>1562</v>
      </c>
      <c r="M4366" s="96" t="s">
        <v>1147</v>
      </c>
      <c r="O4366" s="96" t="s">
        <v>1578</v>
      </c>
      <c r="P4366" s="96" t="s">
        <v>1579</v>
      </c>
      <c r="Q4366" s="96" t="s">
        <v>2223</v>
      </c>
      <c r="R4366" s="96" t="s">
        <v>1623</v>
      </c>
      <c r="S4366" s="96" t="s">
        <v>11706</v>
      </c>
      <c r="T4366" s="96" t="s">
        <v>1568</v>
      </c>
    </row>
    <row r="4367" ht="14.25" customHeight="1">
      <c r="A4367" s="96" t="s">
        <v>11707</v>
      </c>
      <c r="D4367" s="96" t="s">
        <v>1355</v>
      </c>
      <c r="J4367" s="96" t="s">
        <v>1351</v>
      </c>
      <c r="L4367" s="96" t="s">
        <v>41</v>
      </c>
      <c r="M4367" s="96" t="s">
        <v>1147</v>
      </c>
      <c r="O4367" s="96" t="s">
        <v>1845</v>
      </c>
      <c r="P4367" s="96" t="s">
        <v>1564</v>
      </c>
      <c r="Q4367" s="96" t="s">
        <v>1590</v>
      </c>
      <c r="R4367" s="96" t="s">
        <v>1566</v>
      </c>
    </row>
    <row r="4368" ht="14.25" customHeight="1">
      <c r="A4368" s="96" t="s">
        <v>11708</v>
      </c>
      <c r="B4368" s="96" t="s">
        <v>11709</v>
      </c>
      <c r="C4368" s="96" t="s">
        <v>11710</v>
      </c>
      <c r="D4368" s="96" t="s">
        <v>1355</v>
      </c>
      <c r="J4368" s="96" t="s">
        <v>1147</v>
      </c>
      <c r="L4368" s="96" t="s">
        <v>41</v>
      </c>
      <c r="M4368" s="96" t="s">
        <v>1147</v>
      </c>
      <c r="O4368" s="96" t="s">
        <v>1614</v>
      </c>
      <c r="P4368" s="96" t="s">
        <v>1609</v>
      </c>
      <c r="Q4368" s="96" t="s">
        <v>1754</v>
      </c>
      <c r="R4368" s="96" t="s">
        <v>1581</v>
      </c>
    </row>
    <row r="4369" ht="14.25" customHeight="1">
      <c r="A4369" s="96" t="s">
        <v>11711</v>
      </c>
      <c r="D4369" s="96" t="s">
        <v>1355</v>
      </c>
      <c r="J4369" s="96" t="s">
        <v>1147</v>
      </c>
      <c r="L4369" s="96" t="s">
        <v>41</v>
      </c>
      <c r="M4369" s="96" t="s">
        <v>1147</v>
      </c>
      <c r="O4369" s="96" t="s">
        <v>2194</v>
      </c>
      <c r="P4369" s="96" t="s">
        <v>1609</v>
      </c>
      <c r="Q4369" s="96" t="s">
        <v>1675</v>
      </c>
      <c r="R4369" s="96" t="s">
        <v>1637</v>
      </c>
    </row>
    <row r="4370" ht="14.25" customHeight="1">
      <c r="A4370" s="96" t="s">
        <v>11712</v>
      </c>
      <c r="B4370" s="96" t="s">
        <v>11713</v>
      </c>
      <c r="D4370" s="96" t="s">
        <v>1355</v>
      </c>
      <c r="J4370" s="96" t="s">
        <v>1147</v>
      </c>
      <c r="L4370" s="96" t="s">
        <v>41</v>
      </c>
      <c r="M4370" s="96" t="s">
        <v>1147</v>
      </c>
      <c r="O4370" s="96" t="s">
        <v>1717</v>
      </c>
      <c r="P4370" s="96" t="s">
        <v>1609</v>
      </c>
      <c r="Q4370" s="96" t="s">
        <v>1820</v>
      </c>
      <c r="R4370" s="96" t="s">
        <v>1707</v>
      </c>
    </row>
    <row r="4371" ht="14.25" customHeight="1">
      <c r="A4371" s="96" t="s">
        <v>11714</v>
      </c>
      <c r="D4371" s="96" t="s">
        <v>1350</v>
      </c>
      <c r="E4371" s="96" t="s">
        <v>1561</v>
      </c>
      <c r="F4371" s="96">
        <v>2030.0</v>
      </c>
      <c r="J4371" s="96" t="s">
        <v>1147</v>
      </c>
      <c r="L4371" s="96" t="s">
        <v>1562</v>
      </c>
      <c r="M4371" s="96" t="s">
        <v>1147</v>
      </c>
      <c r="O4371" s="96" t="s">
        <v>11715</v>
      </c>
      <c r="P4371" s="96" t="s">
        <v>1609</v>
      </c>
      <c r="Q4371" s="96" t="s">
        <v>1862</v>
      </c>
      <c r="R4371" s="96" t="s">
        <v>1637</v>
      </c>
      <c r="S4371" s="96" t="s">
        <v>11716</v>
      </c>
      <c r="T4371" s="96" t="s">
        <v>1568</v>
      </c>
    </row>
    <row r="4372" ht="14.25" customHeight="1">
      <c r="A4372" s="96" t="s">
        <v>11717</v>
      </c>
      <c r="D4372" s="96" t="s">
        <v>1355</v>
      </c>
      <c r="J4372" s="96" t="s">
        <v>1351</v>
      </c>
      <c r="L4372" s="96" t="s">
        <v>41</v>
      </c>
      <c r="M4372" s="96" t="s">
        <v>1147</v>
      </c>
      <c r="O4372" s="96" t="s">
        <v>1647</v>
      </c>
      <c r="P4372" s="96" t="s">
        <v>1564</v>
      </c>
      <c r="Q4372" s="96" t="s">
        <v>6506</v>
      </c>
      <c r="R4372" s="96" t="s">
        <v>1699</v>
      </c>
    </row>
    <row r="4373" ht="14.25" customHeight="1">
      <c r="A4373" s="96" t="s">
        <v>11718</v>
      </c>
      <c r="D4373" s="96" t="s">
        <v>1350</v>
      </c>
      <c r="E4373" s="96" t="s">
        <v>1561</v>
      </c>
      <c r="F4373" s="96">
        <v>2030.0</v>
      </c>
      <c r="J4373" s="96" t="s">
        <v>1147</v>
      </c>
      <c r="L4373" s="96" t="s">
        <v>1562</v>
      </c>
      <c r="M4373" s="96" t="s">
        <v>1147</v>
      </c>
      <c r="O4373" s="96" t="s">
        <v>1584</v>
      </c>
      <c r="P4373" s="96" t="s">
        <v>1564</v>
      </c>
      <c r="Q4373" s="96" t="s">
        <v>2188</v>
      </c>
      <c r="R4373" s="96" t="s">
        <v>1586</v>
      </c>
      <c r="S4373" s="96" t="s">
        <v>11719</v>
      </c>
      <c r="T4373" s="96" t="s">
        <v>1568</v>
      </c>
    </row>
    <row r="4374" ht="14.25" customHeight="1">
      <c r="A4374" s="96" t="s">
        <v>11720</v>
      </c>
      <c r="C4374" s="96" t="s">
        <v>11721</v>
      </c>
      <c r="D4374" s="96" t="s">
        <v>1350</v>
      </c>
      <c r="E4374" s="96" t="s">
        <v>1561</v>
      </c>
      <c r="F4374" s="96">
        <v>2030.0</v>
      </c>
      <c r="J4374" s="96" t="s">
        <v>1147</v>
      </c>
      <c r="L4374" s="96" t="s">
        <v>41</v>
      </c>
      <c r="M4374" s="96" t="s">
        <v>1351</v>
      </c>
      <c r="N4374" s="96" t="s">
        <v>2098</v>
      </c>
      <c r="O4374" s="96" t="s">
        <v>1647</v>
      </c>
      <c r="P4374" s="96" t="s">
        <v>1564</v>
      </c>
      <c r="Q4374" s="96" t="s">
        <v>1573</v>
      </c>
      <c r="R4374" s="96" t="s">
        <v>1637</v>
      </c>
      <c r="S4374" s="96" t="s">
        <v>11722</v>
      </c>
      <c r="T4374" s="96" t="s">
        <v>1568</v>
      </c>
    </row>
    <row r="4375" ht="14.25" customHeight="1">
      <c r="A4375" s="96" t="s">
        <v>11723</v>
      </c>
      <c r="D4375" s="96" t="s">
        <v>1350</v>
      </c>
      <c r="E4375" s="96" t="s">
        <v>1561</v>
      </c>
      <c r="F4375" s="96">
        <v>2030.0</v>
      </c>
      <c r="J4375" s="96" t="s">
        <v>1147</v>
      </c>
      <c r="L4375" s="96" t="s">
        <v>1562</v>
      </c>
      <c r="M4375" s="96" t="s">
        <v>1147</v>
      </c>
      <c r="O4375" s="96" t="s">
        <v>1578</v>
      </c>
      <c r="P4375" s="96" t="s">
        <v>1579</v>
      </c>
      <c r="Q4375" s="96" t="s">
        <v>1580</v>
      </c>
      <c r="R4375" s="96" t="s">
        <v>1581</v>
      </c>
      <c r="S4375" s="96" t="s">
        <v>11724</v>
      </c>
      <c r="T4375" s="96" t="s">
        <v>1568</v>
      </c>
    </row>
    <row r="4376" ht="14.25" customHeight="1">
      <c r="A4376" s="96" t="s">
        <v>11725</v>
      </c>
      <c r="D4376" s="96" t="s">
        <v>1350</v>
      </c>
      <c r="E4376" s="96" t="s">
        <v>1561</v>
      </c>
      <c r="F4376" s="96">
        <v>2030.0</v>
      </c>
      <c r="J4376" s="96" t="s">
        <v>1147</v>
      </c>
      <c r="L4376" s="96" t="s">
        <v>1562</v>
      </c>
      <c r="M4376" s="96" t="s">
        <v>1351</v>
      </c>
      <c r="N4376" s="96" t="s">
        <v>2098</v>
      </c>
      <c r="O4376" s="96" t="s">
        <v>1620</v>
      </c>
      <c r="P4376" s="96" t="s">
        <v>1564</v>
      </c>
      <c r="Q4376" s="96" t="s">
        <v>1610</v>
      </c>
      <c r="R4376" s="96" t="s">
        <v>2098</v>
      </c>
      <c r="S4376" s="96" t="s">
        <v>11726</v>
      </c>
      <c r="T4376" s="96" t="s">
        <v>1568</v>
      </c>
    </row>
    <row r="4377" ht="14.25" customHeight="1">
      <c r="A4377" s="96" t="s">
        <v>11727</v>
      </c>
      <c r="B4377" s="96" t="s">
        <v>11728</v>
      </c>
      <c r="C4377" s="96" t="s">
        <v>11729</v>
      </c>
      <c r="D4377" s="96" t="s">
        <v>1350</v>
      </c>
      <c r="E4377" s="96" t="s">
        <v>1561</v>
      </c>
      <c r="F4377" s="96">
        <v>2030.0</v>
      </c>
      <c r="J4377" s="96" t="s">
        <v>1147</v>
      </c>
      <c r="L4377" s="96" t="s">
        <v>41</v>
      </c>
      <c r="M4377" s="96" t="s">
        <v>1147</v>
      </c>
      <c r="O4377" s="96" t="s">
        <v>1703</v>
      </c>
      <c r="P4377" s="96" t="s">
        <v>1564</v>
      </c>
      <c r="Q4377" s="96" t="s">
        <v>2015</v>
      </c>
      <c r="R4377" s="96" t="s">
        <v>1805</v>
      </c>
      <c r="S4377" s="96" t="s">
        <v>11730</v>
      </c>
      <c r="T4377" s="96" t="s">
        <v>1568</v>
      </c>
    </row>
    <row r="4378" ht="14.25" customHeight="1">
      <c r="A4378" s="96" t="s">
        <v>11731</v>
      </c>
      <c r="D4378" s="96" t="s">
        <v>1355</v>
      </c>
      <c r="J4378" s="96" t="s">
        <v>1351</v>
      </c>
      <c r="L4378" s="96" t="s">
        <v>41</v>
      </c>
      <c r="M4378" s="96" t="s">
        <v>1351</v>
      </c>
      <c r="N4378" s="96" t="s">
        <v>1589</v>
      </c>
      <c r="O4378" s="96" t="s">
        <v>2054</v>
      </c>
      <c r="P4378" s="96" t="s">
        <v>1579</v>
      </c>
      <c r="Q4378" s="96" t="s">
        <v>1610</v>
      </c>
      <c r="R4378" s="96" t="s">
        <v>1589</v>
      </c>
    </row>
    <row r="4379" ht="14.25" customHeight="1">
      <c r="A4379" s="96" t="s">
        <v>11732</v>
      </c>
      <c r="D4379" s="96" t="s">
        <v>1350</v>
      </c>
      <c r="E4379" s="96" t="s">
        <v>1561</v>
      </c>
      <c r="F4379" s="96">
        <v>2030.0</v>
      </c>
      <c r="J4379" s="96" t="s">
        <v>1147</v>
      </c>
      <c r="L4379" s="96" t="s">
        <v>1562</v>
      </c>
      <c r="M4379" s="96" t="s">
        <v>1147</v>
      </c>
      <c r="O4379" s="96" t="s">
        <v>1584</v>
      </c>
      <c r="P4379" s="96" t="s">
        <v>1564</v>
      </c>
      <c r="Q4379" s="96" t="s">
        <v>1580</v>
      </c>
      <c r="R4379" s="96" t="s">
        <v>1621</v>
      </c>
      <c r="S4379" s="96" t="s">
        <v>11733</v>
      </c>
      <c r="T4379" s="96" t="s">
        <v>1568</v>
      </c>
    </row>
    <row r="4380" ht="14.25" customHeight="1">
      <c r="A4380" s="96" t="s">
        <v>11734</v>
      </c>
      <c r="C4380" s="96" t="s">
        <v>11735</v>
      </c>
      <c r="D4380" s="96" t="s">
        <v>1355</v>
      </c>
      <c r="J4380" s="96" t="s">
        <v>1147</v>
      </c>
      <c r="L4380" s="96" t="s">
        <v>41</v>
      </c>
      <c r="M4380" s="96" t="s">
        <v>1147</v>
      </c>
      <c r="O4380" s="96" t="s">
        <v>1578</v>
      </c>
      <c r="P4380" s="96" t="s">
        <v>1579</v>
      </c>
      <c r="Q4380" s="96" t="s">
        <v>2015</v>
      </c>
      <c r="R4380" s="96" t="s">
        <v>1597</v>
      </c>
    </row>
    <row r="4381" ht="14.25" customHeight="1">
      <c r="A4381" s="96" t="s">
        <v>11736</v>
      </c>
      <c r="B4381" s="96" t="s">
        <v>11737</v>
      </c>
      <c r="C4381" s="96" t="s">
        <v>11738</v>
      </c>
      <c r="D4381" s="96" t="s">
        <v>1350</v>
      </c>
      <c r="E4381" s="96" t="s">
        <v>1561</v>
      </c>
      <c r="F4381" s="96">
        <v>2030.0</v>
      </c>
      <c r="G4381" s="96" t="s">
        <v>1350</v>
      </c>
      <c r="H4381" s="96" t="s">
        <v>1561</v>
      </c>
      <c r="I4381" s="96">
        <v>2050.0</v>
      </c>
      <c r="J4381" s="96" t="s">
        <v>1351</v>
      </c>
      <c r="K4381" s="96">
        <v>2050.0</v>
      </c>
      <c r="L4381" s="96" t="s">
        <v>41</v>
      </c>
      <c r="M4381" s="96" t="s">
        <v>1351</v>
      </c>
      <c r="N4381" s="96" t="s">
        <v>1619</v>
      </c>
      <c r="O4381" s="96" t="s">
        <v>1647</v>
      </c>
      <c r="P4381" s="96" t="s">
        <v>1564</v>
      </c>
      <c r="Q4381" s="96" t="s">
        <v>1784</v>
      </c>
      <c r="R4381" s="96" t="s">
        <v>1676</v>
      </c>
      <c r="S4381" s="96" t="s">
        <v>11739</v>
      </c>
      <c r="T4381" s="96" t="s">
        <v>1568</v>
      </c>
    </row>
    <row r="4382" ht="14.25" customHeight="1">
      <c r="A4382" s="96" t="s">
        <v>11740</v>
      </c>
      <c r="C4382" s="96" t="s">
        <v>11741</v>
      </c>
      <c r="D4382" s="96" t="s">
        <v>1372</v>
      </c>
      <c r="J4382" s="96" t="s">
        <v>1147</v>
      </c>
      <c r="L4382" s="96" t="s">
        <v>41</v>
      </c>
      <c r="M4382" s="96" t="s">
        <v>1147</v>
      </c>
      <c r="O4382" s="96" t="s">
        <v>1741</v>
      </c>
      <c r="P4382" s="96" t="s">
        <v>1564</v>
      </c>
      <c r="Q4382" s="96" t="s">
        <v>1756</v>
      </c>
      <c r="R4382" s="96" t="s">
        <v>1787</v>
      </c>
    </row>
    <row r="4383" ht="14.25" customHeight="1">
      <c r="A4383" s="96" t="s">
        <v>11742</v>
      </c>
      <c r="D4383" s="96" t="s">
        <v>1350</v>
      </c>
      <c r="E4383" s="96" t="s">
        <v>1561</v>
      </c>
      <c r="F4383" s="96">
        <v>2030.0</v>
      </c>
      <c r="J4383" s="96" t="s">
        <v>1147</v>
      </c>
      <c r="L4383" s="96" t="s">
        <v>41</v>
      </c>
      <c r="M4383" s="96" t="s">
        <v>1147</v>
      </c>
      <c r="O4383" s="96" t="s">
        <v>1703</v>
      </c>
      <c r="P4383" s="96" t="s">
        <v>1564</v>
      </c>
      <c r="Q4383" s="96" t="s">
        <v>1886</v>
      </c>
      <c r="R4383" s="96" t="s">
        <v>1648</v>
      </c>
      <c r="S4383" s="96" t="s">
        <v>11743</v>
      </c>
      <c r="T4383" s="96" t="s">
        <v>1568</v>
      </c>
    </row>
    <row r="4384" ht="14.25" customHeight="1">
      <c r="A4384" s="96" t="s">
        <v>11744</v>
      </c>
      <c r="D4384" s="96" t="s">
        <v>1355</v>
      </c>
      <c r="J4384" s="96" t="s">
        <v>1147</v>
      </c>
      <c r="L4384" s="96" t="s">
        <v>41</v>
      </c>
      <c r="M4384" s="96" t="s">
        <v>1147</v>
      </c>
      <c r="O4384" s="96" t="s">
        <v>1829</v>
      </c>
      <c r="P4384" s="96" t="s">
        <v>1564</v>
      </c>
      <c r="Q4384" s="96" t="s">
        <v>2188</v>
      </c>
      <c r="R4384" s="96" t="s">
        <v>1712</v>
      </c>
    </row>
    <row r="4385" ht="14.25" customHeight="1">
      <c r="A4385" s="96" t="s">
        <v>11745</v>
      </c>
      <c r="D4385" s="96" t="s">
        <v>1350</v>
      </c>
      <c r="E4385" s="96" t="s">
        <v>1561</v>
      </c>
      <c r="F4385" s="96">
        <v>2030.0</v>
      </c>
      <c r="J4385" s="96" t="s">
        <v>1147</v>
      </c>
      <c r="L4385" s="96" t="s">
        <v>1562</v>
      </c>
      <c r="M4385" s="96" t="s">
        <v>1147</v>
      </c>
      <c r="O4385" s="96" t="s">
        <v>1563</v>
      </c>
      <c r="P4385" s="96" t="s">
        <v>1564</v>
      </c>
      <c r="Q4385" s="96" t="s">
        <v>1580</v>
      </c>
      <c r="R4385" s="96" t="s">
        <v>1644</v>
      </c>
      <c r="S4385" s="96" t="s">
        <v>11746</v>
      </c>
      <c r="T4385" s="96" t="s">
        <v>1568</v>
      </c>
    </row>
    <row r="4386" ht="14.25" customHeight="1">
      <c r="A4386" s="96" t="s">
        <v>11747</v>
      </c>
      <c r="D4386" s="96" t="s">
        <v>1355</v>
      </c>
      <c r="J4386" s="96" t="s">
        <v>1351</v>
      </c>
      <c r="L4386" s="96" t="s">
        <v>41</v>
      </c>
      <c r="M4386" s="96" t="s">
        <v>1351</v>
      </c>
      <c r="N4386" s="96" t="s">
        <v>1690</v>
      </c>
      <c r="O4386" s="96" t="s">
        <v>1845</v>
      </c>
      <c r="P4386" s="96" t="s">
        <v>1564</v>
      </c>
      <c r="Q4386" s="96" t="s">
        <v>1593</v>
      </c>
      <c r="R4386" s="96" t="s">
        <v>1690</v>
      </c>
    </row>
    <row r="4387" ht="14.25" customHeight="1">
      <c r="A4387" s="96" t="s">
        <v>11748</v>
      </c>
      <c r="D4387" s="96" t="s">
        <v>1350</v>
      </c>
      <c r="E4387" s="96" t="s">
        <v>1561</v>
      </c>
      <c r="F4387" s="96">
        <v>2030.0</v>
      </c>
      <c r="J4387" s="96" t="s">
        <v>1147</v>
      </c>
      <c r="L4387" s="96" t="s">
        <v>1562</v>
      </c>
      <c r="M4387" s="96" t="s">
        <v>1147</v>
      </c>
      <c r="O4387" s="96" t="s">
        <v>1584</v>
      </c>
      <c r="P4387" s="96" t="s">
        <v>1564</v>
      </c>
      <c r="Q4387" s="96" t="s">
        <v>1639</v>
      </c>
      <c r="R4387" s="96" t="s">
        <v>1644</v>
      </c>
      <c r="S4387" s="96" t="s">
        <v>11749</v>
      </c>
      <c r="T4387" s="96" t="s">
        <v>1568</v>
      </c>
    </row>
    <row r="4388" ht="14.25" customHeight="1">
      <c r="A4388" s="96" t="s">
        <v>11750</v>
      </c>
      <c r="D4388" s="96" t="s">
        <v>1350</v>
      </c>
      <c r="E4388" s="96" t="s">
        <v>1561</v>
      </c>
      <c r="F4388" s="96">
        <v>2030.0</v>
      </c>
      <c r="J4388" s="96" t="s">
        <v>1147</v>
      </c>
      <c r="L4388" s="96" t="s">
        <v>1562</v>
      </c>
      <c r="M4388" s="96" t="s">
        <v>1147</v>
      </c>
      <c r="O4388" s="96" t="s">
        <v>1614</v>
      </c>
      <c r="P4388" s="96" t="s">
        <v>1609</v>
      </c>
      <c r="Q4388" s="96" t="s">
        <v>1610</v>
      </c>
      <c r="R4388" s="96" t="s">
        <v>1605</v>
      </c>
      <c r="S4388" s="96" t="s">
        <v>11751</v>
      </c>
      <c r="T4388" s="96" t="s">
        <v>1568</v>
      </c>
    </row>
    <row r="4389" ht="14.25" customHeight="1">
      <c r="A4389" s="96" t="s">
        <v>11752</v>
      </c>
      <c r="D4389" s="96" t="s">
        <v>1355</v>
      </c>
      <c r="J4389" s="96" t="s">
        <v>1147</v>
      </c>
      <c r="L4389" s="96" t="s">
        <v>41</v>
      </c>
      <c r="M4389" s="96" t="s">
        <v>1147</v>
      </c>
      <c r="O4389" s="96" t="s">
        <v>1669</v>
      </c>
      <c r="P4389" s="96" t="s">
        <v>1564</v>
      </c>
      <c r="Q4389" s="96" t="s">
        <v>1630</v>
      </c>
      <c r="R4389" s="96" t="s">
        <v>1656</v>
      </c>
    </row>
    <row r="4390" ht="14.25" customHeight="1">
      <c r="A4390" s="96" t="s">
        <v>11753</v>
      </c>
      <c r="B4390" s="96" t="s">
        <v>11754</v>
      </c>
      <c r="C4390" s="96" t="s">
        <v>11755</v>
      </c>
      <c r="D4390" s="96" t="s">
        <v>1350</v>
      </c>
      <c r="E4390" s="96" t="s">
        <v>1561</v>
      </c>
      <c r="F4390" s="96">
        <v>2030.0</v>
      </c>
      <c r="J4390" s="96" t="s">
        <v>1147</v>
      </c>
      <c r="L4390" s="96" t="s">
        <v>41</v>
      </c>
      <c r="M4390" s="96" t="s">
        <v>1147</v>
      </c>
      <c r="O4390" s="96" t="s">
        <v>1845</v>
      </c>
      <c r="P4390" s="96" t="s">
        <v>1564</v>
      </c>
      <c r="Q4390" s="96" t="s">
        <v>1652</v>
      </c>
      <c r="R4390" s="96" t="s">
        <v>1637</v>
      </c>
      <c r="S4390" s="96" t="s">
        <v>11756</v>
      </c>
      <c r="T4390" s="96" t="s">
        <v>1568</v>
      </c>
    </row>
    <row r="4391" ht="14.25" customHeight="1">
      <c r="A4391" s="96" t="s">
        <v>11757</v>
      </c>
      <c r="D4391" s="96" t="s">
        <v>1350</v>
      </c>
      <c r="E4391" s="96" t="s">
        <v>1561</v>
      </c>
      <c r="F4391" s="96">
        <v>2030.0</v>
      </c>
      <c r="J4391" s="96" t="s">
        <v>1147</v>
      </c>
      <c r="L4391" s="96" t="s">
        <v>1562</v>
      </c>
      <c r="M4391" s="96" t="s">
        <v>1351</v>
      </c>
      <c r="N4391" s="96" t="s">
        <v>1850</v>
      </c>
      <c r="O4391" s="96" t="s">
        <v>1578</v>
      </c>
      <c r="P4391" s="96" t="s">
        <v>1579</v>
      </c>
      <c r="Q4391" s="96" t="s">
        <v>1897</v>
      </c>
      <c r="R4391" s="96" t="s">
        <v>1666</v>
      </c>
      <c r="S4391" s="96" t="s">
        <v>11758</v>
      </c>
      <c r="T4391" s="96" t="s">
        <v>1568</v>
      </c>
    </row>
    <row r="4392" ht="14.25" customHeight="1">
      <c r="A4392" s="96" t="s">
        <v>11759</v>
      </c>
      <c r="D4392" s="96" t="s">
        <v>1350</v>
      </c>
      <c r="E4392" s="96" t="s">
        <v>1561</v>
      </c>
      <c r="F4392" s="96">
        <v>2030.0</v>
      </c>
      <c r="J4392" s="96" t="s">
        <v>1147</v>
      </c>
      <c r="L4392" s="96" t="s">
        <v>1629</v>
      </c>
      <c r="M4392" s="96" t="s">
        <v>1351</v>
      </c>
      <c r="N4392" s="96" t="s">
        <v>1903</v>
      </c>
      <c r="O4392" s="96" t="s">
        <v>1584</v>
      </c>
      <c r="P4392" s="96" t="s">
        <v>1564</v>
      </c>
      <c r="Q4392" s="96" t="s">
        <v>1630</v>
      </c>
      <c r="R4392" s="96" t="s">
        <v>1623</v>
      </c>
      <c r="S4392" s="96" t="s">
        <v>11760</v>
      </c>
      <c r="T4392" s="96" t="s">
        <v>1568</v>
      </c>
    </row>
    <row r="4393" ht="14.25" customHeight="1">
      <c r="A4393" s="96" t="s">
        <v>11761</v>
      </c>
      <c r="D4393" s="96" t="s">
        <v>1350</v>
      </c>
      <c r="E4393" s="96" t="s">
        <v>1561</v>
      </c>
      <c r="F4393" s="96">
        <v>2030.0</v>
      </c>
      <c r="J4393" s="96" t="s">
        <v>1147</v>
      </c>
      <c r="L4393" s="96" t="s">
        <v>1629</v>
      </c>
      <c r="M4393" s="96" t="s">
        <v>1351</v>
      </c>
      <c r="N4393" s="96" t="s">
        <v>1903</v>
      </c>
      <c r="O4393" s="96" t="s">
        <v>1584</v>
      </c>
      <c r="P4393" s="96" t="s">
        <v>1564</v>
      </c>
      <c r="Q4393" s="96" t="s">
        <v>1630</v>
      </c>
      <c r="R4393" s="96" t="s">
        <v>1623</v>
      </c>
      <c r="S4393" s="96" t="s">
        <v>11760</v>
      </c>
      <c r="T4393" s="96" t="s">
        <v>1568</v>
      </c>
    </row>
    <row r="4394" ht="14.25" customHeight="1">
      <c r="A4394" s="96" t="s">
        <v>11762</v>
      </c>
      <c r="D4394" s="96" t="s">
        <v>1350</v>
      </c>
      <c r="E4394" s="96" t="s">
        <v>1561</v>
      </c>
      <c r="F4394" s="96">
        <v>2030.0</v>
      </c>
      <c r="J4394" s="96" t="s">
        <v>1147</v>
      </c>
      <c r="L4394" s="96" t="s">
        <v>1629</v>
      </c>
      <c r="M4394" s="96" t="s">
        <v>1351</v>
      </c>
      <c r="N4394" s="96" t="s">
        <v>1903</v>
      </c>
      <c r="O4394" s="96" t="s">
        <v>1584</v>
      </c>
      <c r="P4394" s="96" t="s">
        <v>1564</v>
      </c>
      <c r="Q4394" s="96" t="s">
        <v>1630</v>
      </c>
      <c r="R4394" s="96" t="s">
        <v>1623</v>
      </c>
      <c r="S4394" s="96" t="s">
        <v>11760</v>
      </c>
      <c r="T4394" s="96" t="s">
        <v>1568</v>
      </c>
    </row>
    <row r="4395" ht="14.25" customHeight="1">
      <c r="A4395" s="96" t="s">
        <v>11763</v>
      </c>
      <c r="D4395" s="96" t="s">
        <v>1350</v>
      </c>
      <c r="E4395" s="96" t="s">
        <v>1561</v>
      </c>
      <c r="F4395" s="96">
        <v>2030.0</v>
      </c>
      <c r="J4395" s="96" t="s">
        <v>1147</v>
      </c>
      <c r="L4395" s="96" t="s">
        <v>1629</v>
      </c>
      <c r="M4395" s="96" t="s">
        <v>1351</v>
      </c>
      <c r="N4395" s="96" t="s">
        <v>1903</v>
      </c>
      <c r="O4395" s="96" t="s">
        <v>1584</v>
      </c>
      <c r="P4395" s="96" t="s">
        <v>1564</v>
      </c>
      <c r="Q4395" s="96" t="s">
        <v>1630</v>
      </c>
      <c r="R4395" s="96" t="s">
        <v>1623</v>
      </c>
      <c r="S4395" s="96" t="s">
        <v>11760</v>
      </c>
      <c r="T4395" s="96" t="s">
        <v>1568</v>
      </c>
    </row>
    <row r="4396" ht="14.25" customHeight="1">
      <c r="A4396" s="96" t="s">
        <v>11764</v>
      </c>
      <c r="B4396" s="96" t="s">
        <v>11765</v>
      </c>
      <c r="C4396" s="96" t="s">
        <v>11766</v>
      </c>
      <c r="D4396" s="96" t="s">
        <v>1350</v>
      </c>
      <c r="E4396" s="96" t="s">
        <v>1561</v>
      </c>
      <c r="F4396" s="96">
        <v>2030.0</v>
      </c>
      <c r="G4396" s="96" t="s">
        <v>1350</v>
      </c>
      <c r="H4396" s="96" t="s">
        <v>1561</v>
      </c>
      <c r="I4396" s="96">
        <v>2050.0</v>
      </c>
      <c r="J4396" s="96" t="s">
        <v>1351</v>
      </c>
      <c r="K4396" s="96">
        <v>2050.0</v>
      </c>
      <c r="L4396" s="96" t="s">
        <v>41</v>
      </c>
      <c r="M4396" s="96" t="s">
        <v>1351</v>
      </c>
      <c r="N4396" s="96" t="s">
        <v>2098</v>
      </c>
      <c r="O4396" s="96" t="s">
        <v>1713</v>
      </c>
      <c r="P4396" s="96" t="s">
        <v>1564</v>
      </c>
      <c r="Q4396" s="96" t="s">
        <v>1675</v>
      </c>
      <c r="R4396" s="96" t="s">
        <v>1699</v>
      </c>
      <c r="S4396" s="96" t="s">
        <v>11767</v>
      </c>
      <c r="T4396" s="96" t="s">
        <v>1568</v>
      </c>
    </row>
    <row r="4397" ht="14.25" customHeight="1">
      <c r="A4397" s="96" t="s">
        <v>11768</v>
      </c>
      <c r="B4397" s="96" t="s">
        <v>11769</v>
      </c>
      <c r="C4397" s="96" t="s">
        <v>11770</v>
      </c>
      <c r="D4397" s="96" t="s">
        <v>1350</v>
      </c>
      <c r="E4397" s="96" t="s">
        <v>1561</v>
      </c>
      <c r="F4397" s="96">
        <v>2030.0</v>
      </c>
      <c r="G4397" s="96" t="s">
        <v>1350</v>
      </c>
      <c r="H4397" s="96" t="s">
        <v>1561</v>
      </c>
      <c r="I4397" s="96">
        <v>2050.0</v>
      </c>
      <c r="J4397" s="96" t="s">
        <v>1351</v>
      </c>
      <c r="K4397" s="96">
        <v>2050.0</v>
      </c>
      <c r="L4397" s="96" t="s">
        <v>41</v>
      </c>
      <c r="M4397" s="96" t="s">
        <v>1351</v>
      </c>
      <c r="N4397" s="96" t="s">
        <v>2030</v>
      </c>
      <c r="O4397" s="96" t="s">
        <v>1703</v>
      </c>
      <c r="P4397" s="96" t="s">
        <v>1564</v>
      </c>
      <c r="Q4397" s="96" t="s">
        <v>1756</v>
      </c>
      <c r="R4397" s="96" t="s">
        <v>1631</v>
      </c>
      <c r="S4397" s="96" t="s">
        <v>11771</v>
      </c>
      <c r="T4397" s="96" t="s">
        <v>1568</v>
      </c>
    </row>
    <row r="4398" ht="14.25" customHeight="1">
      <c r="A4398" s="96" t="s">
        <v>11772</v>
      </c>
      <c r="D4398" s="96" t="s">
        <v>1355</v>
      </c>
      <c r="J4398" s="96" t="s">
        <v>1351</v>
      </c>
      <c r="L4398" s="96" t="s">
        <v>41</v>
      </c>
      <c r="M4398" s="96" t="s">
        <v>1147</v>
      </c>
      <c r="O4398" s="96" t="s">
        <v>1845</v>
      </c>
      <c r="P4398" s="96" t="s">
        <v>1564</v>
      </c>
      <c r="Q4398" s="96" t="s">
        <v>2015</v>
      </c>
      <c r="R4398" s="96" t="s">
        <v>1586</v>
      </c>
    </row>
    <row r="4399" ht="14.25" customHeight="1">
      <c r="A4399" s="96" t="s">
        <v>11773</v>
      </c>
      <c r="D4399" s="96" t="s">
        <v>1355</v>
      </c>
      <c r="J4399" s="96" t="s">
        <v>1147</v>
      </c>
      <c r="L4399" s="96" t="s">
        <v>41</v>
      </c>
      <c r="M4399" s="96" t="s">
        <v>1147</v>
      </c>
      <c r="O4399" s="96" t="s">
        <v>1584</v>
      </c>
      <c r="P4399" s="96" t="s">
        <v>1564</v>
      </c>
      <c r="Q4399" s="96" t="s">
        <v>1610</v>
      </c>
      <c r="R4399" s="96" t="s">
        <v>1594</v>
      </c>
    </row>
    <row r="4400" ht="14.25" customHeight="1">
      <c r="A4400" s="96" t="s">
        <v>11774</v>
      </c>
      <c r="C4400" s="96" t="s">
        <v>11775</v>
      </c>
      <c r="D4400" s="96" t="s">
        <v>1355</v>
      </c>
      <c r="J4400" s="96" t="s">
        <v>1351</v>
      </c>
      <c r="L4400" s="96" t="s">
        <v>41</v>
      </c>
      <c r="M4400" s="96" t="s">
        <v>1147</v>
      </c>
      <c r="O4400" s="96" t="s">
        <v>1845</v>
      </c>
      <c r="P4400" s="96" t="s">
        <v>1564</v>
      </c>
      <c r="Q4400" s="96" t="s">
        <v>1765</v>
      </c>
      <c r="R4400" s="96" t="s">
        <v>1648</v>
      </c>
    </row>
    <row r="4401" ht="14.25" customHeight="1">
      <c r="A4401" s="96" t="s">
        <v>11776</v>
      </c>
      <c r="D4401" s="96" t="s">
        <v>1350</v>
      </c>
      <c r="E4401" s="96" t="s">
        <v>1561</v>
      </c>
      <c r="F4401" s="96">
        <v>2030.0</v>
      </c>
      <c r="J4401" s="96" t="s">
        <v>1147</v>
      </c>
      <c r="L4401" s="96" t="s">
        <v>1562</v>
      </c>
      <c r="M4401" s="96" t="s">
        <v>1147</v>
      </c>
      <c r="O4401" s="96" t="s">
        <v>1672</v>
      </c>
      <c r="P4401" s="96" t="s">
        <v>1564</v>
      </c>
      <c r="Q4401" s="96" t="s">
        <v>1590</v>
      </c>
      <c r="R4401" s="96" t="s">
        <v>1644</v>
      </c>
      <c r="S4401" s="96" t="s">
        <v>11777</v>
      </c>
      <c r="T4401" s="96" t="s">
        <v>1568</v>
      </c>
    </row>
    <row r="4402" ht="14.25" customHeight="1">
      <c r="A4402" s="96" t="s">
        <v>11778</v>
      </c>
      <c r="D4402" s="96" t="s">
        <v>1350</v>
      </c>
      <c r="E4402" s="96" t="s">
        <v>1561</v>
      </c>
      <c r="F4402" s="96">
        <v>2030.0</v>
      </c>
      <c r="J4402" s="96" t="s">
        <v>1147</v>
      </c>
      <c r="L4402" s="96" t="s">
        <v>1562</v>
      </c>
      <c r="M4402" s="96" t="s">
        <v>1147</v>
      </c>
      <c r="O4402" s="96" t="s">
        <v>1845</v>
      </c>
      <c r="P4402" s="96" t="s">
        <v>1564</v>
      </c>
      <c r="Q4402" s="96" t="s">
        <v>1784</v>
      </c>
      <c r="R4402" s="96" t="s">
        <v>1623</v>
      </c>
      <c r="S4402" s="96" t="s">
        <v>11779</v>
      </c>
      <c r="T4402" s="96" t="s">
        <v>1568</v>
      </c>
    </row>
    <row r="4403" ht="14.25" customHeight="1">
      <c r="A4403" s="96" t="s">
        <v>11780</v>
      </c>
      <c r="D4403" s="96" t="s">
        <v>1355</v>
      </c>
      <c r="J4403" s="96" t="s">
        <v>1147</v>
      </c>
      <c r="L4403" s="96" t="s">
        <v>41</v>
      </c>
      <c r="M4403" s="96" t="s">
        <v>1147</v>
      </c>
      <c r="O4403" s="96" t="s">
        <v>1563</v>
      </c>
      <c r="P4403" s="96" t="s">
        <v>1564</v>
      </c>
      <c r="Q4403" s="96" t="s">
        <v>1585</v>
      </c>
      <c r="R4403" s="96" t="s">
        <v>1656</v>
      </c>
    </row>
    <row r="4404" ht="14.25" customHeight="1">
      <c r="A4404" s="96" t="s">
        <v>11781</v>
      </c>
      <c r="B4404" s="96" t="s">
        <v>11782</v>
      </c>
      <c r="D4404" s="96" t="s">
        <v>1350</v>
      </c>
      <c r="E4404" s="96" t="s">
        <v>1561</v>
      </c>
      <c r="F4404" s="96" t="s">
        <v>1628</v>
      </c>
      <c r="J4404" s="96" t="s">
        <v>1147</v>
      </c>
      <c r="L4404" s="96" t="s">
        <v>41</v>
      </c>
      <c r="M4404" s="96" t="s">
        <v>1351</v>
      </c>
      <c r="N4404" s="96" t="s">
        <v>1666</v>
      </c>
      <c r="O4404" s="96" t="s">
        <v>1893</v>
      </c>
      <c r="P4404" s="96" t="s">
        <v>1603</v>
      </c>
      <c r="Q4404" s="96" t="s">
        <v>1652</v>
      </c>
      <c r="R4404" s="96" t="s">
        <v>1644</v>
      </c>
      <c r="S4404" s="96" t="s">
        <v>11783</v>
      </c>
      <c r="T4404" s="96" t="s">
        <v>1568</v>
      </c>
    </row>
    <row r="4405" ht="14.25" customHeight="1">
      <c r="A4405" s="96" t="s">
        <v>11784</v>
      </c>
      <c r="B4405" s="96" t="s">
        <v>11785</v>
      </c>
      <c r="C4405" s="96" t="s">
        <v>11786</v>
      </c>
      <c r="D4405" s="96" t="s">
        <v>1350</v>
      </c>
      <c r="E4405" s="96" t="s">
        <v>1570</v>
      </c>
      <c r="F4405" s="96">
        <v>2034.0</v>
      </c>
      <c r="J4405" s="96" t="s">
        <v>1147</v>
      </c>
      <c r="L4405" s="96" t="s">
        <v>41</v>
      </c>
      <c r="M4405" s="96" t="s">
        <v>1147</v>
      </c>
      <c r="O4405" s="96" t="s">
        <v>1578</v>
      </c>
      <c r="P4405" s="96" t="s">
        <v>1579</v>
      </c>
      <c r="Q4405" s="96" t="s">
        <v>1948</v>
      </c>
      <c r="R4405" s="96" t="s">
        <v>1971</v>
      </c>
      <c r="S4405" s="96" t="s">
        <v>11787</v>
      </c>
      <c r="T4405" s="96" t="s">
        <v>1576</v>
      </c>
    </row>
    <row r="4406" ht="14.25" customHeight="1">
      <c r="A4406" s="96" t="s">
        <v>11788</v>
      </c>
      <c r="B4406" s="96" t="s">
        <v>11789</v>
      </c>
      <c r="C4406" s="96" t="s">
        <v>11790</v>
      </c>
      <c r="D4406" s="96" t="s">
        <v>1350</v>
      </c>
      <c r="E4406" s="96" t="s">
        <v>1561</v>
      </c>
      <c r="F4406" s="96">
        <v>2030.0</v>
      </c>
      <c r="G4406" s="96" t="s">
        <v>1350</v>
      </c>
      <c r="H4406" s="96" t="s">
        <v>1561</v>
      </c>
      <c r="I4406" s="96" t="s">
        <v>1689</v>
      </c>
      <c r="J4406" s="96" t="s">
        <v>1351</v>
      </c>
      <c r="K4406" s="96" t="s">
        <v>1689</v>
      </c>
      <c r="L4406" s="96" t="s">
        <v>41</v>
      </c>
      <c r="M4406" s="96" t="s">
        <v>1351</v>
      </c>
      <c r="N4406" s="96" t="s">
        <v>1757</v>
      </c>
      <c r="O4406" s="96" t="s">
        <v>1791</v>
      </c>
      <c r="P4406" s="96" t="s">
        <v>1609</v>
      </c>
      <c r="Q4406" s="96" t="s">
        <v>1800</v>
      </c>
      <c r="R4406" s="96" t="s">
        <v>1656</v>
      </c>
      <c r="S4406" s="96" t="s">
        <v>11791</v>
      </c>
      <c r="T4406" s="96" t="s">
        <v>1568</v>
      </c>
    </row>
    <row r="4407" ht="14.25" customHeight="1">
      <c r="A4407" s="96" t="s">
        <v>11792</v>
      </c>
      <c r="B4407" s="96" t="s">
        <v>11793</v>
      </c>
      <c r="C4407" s="96" t="s">
        <v>11794</v>
      </c>
      <c r="D4407" s="96" t="s">
        <v>1350</v>
      </c>
      <c r="E4407" s="96" t="s">
        <v>1561</v>
      </c>
      <c r="F4407" s="96">
        <v>2030.0</v>
      </c>
      <c r="G4407" s="96" t="s">
        <v>1350</v>
      </c>
      <c r="H4407" s="96" t="s">
        <v>1561</v>
      </c>
      <c r="I4407" s="96">
        <v>2050.0</v>
      </c>
      <c r="J4407" s="96" t="s">
        <v>1351</v>
      </c>
      <c r="K4407" s="96">
        <v>2050.0</v>
      </c>
      <c r="L4407" s="96" t="s">
        <v>41</v>
      </c>
      <c r="M4407" s="96" t="s">
        <v>1147</v>
      </c>
      <c r="O4407" s="96" t="s">
        <v>1713</v>
      </c>
      <c r="P4407" s="96" t="s">
        <v>1564</v>
      </c>
      <c r="Q4407" s="96" t="s">
        <v>1675</v>
      </c>
      <c r="R4407" s="96" t="s">
        <v>1699</v>
      </c>
      <c r="S4407" s="96" t="s">
        <v>11795</v>
      </c>
      <c r="T4407" s="96" t="s">
        <v>1568</v>
      </c>
    </row>
    <row r="4408" ht="14.25" customHeight="1">
      <c r="A4408" s="96" t="s">
        <v>11796</v>
      </c>
      <c r="D4408" s="96" t="s">
        <v>1355</v>
      </c>
      <c r="J4408" s="96" t="s">
        <v>1351</v>
      </c>
      <c r="L4408" s="96" t="s">
        <v>41</v>
      </c>
      <c r="M4408" s="96" t="s">
        <v>1351</v>
      </c>
      <c r="N4408" s="96" t="s">
        <v>1623</v>
      </c>
      <c r="O4408" s="96" t="s">
        <v>1584</v>
      </c>
      <c r="P4408" s="96" t="s">
        <v>1564</v>
      </c>
      <c r="Q4408" s="96" t="s">
        <v>1679</v>
      </c>
      <c r="R4408" s="96" t="s">
        <v>1623</v>
      </c>
    </row>
    <row r="4409" ht="14.25" customHeight="1">
      <c r="A4409" s="96" t="s">
        <v>11797</v>
      </c>
      <c r="C4409" s="96" t="s">
        <v>11798</v>
      </c>
      <c r="D4409" s="96" t="s">
        <v>1350</v>
      </c>
      <c r="E4409" s="96" t="s">
        <v>1561</v>
      </c>
      <c r="F4409" s="96">
        <v>2030.0</v>
      </c>
      <c r="J4409" s="96" t="s">
        <v>1147</v>
      </c>
      <c r="L4409" s="96" t="s">
        <v>41</v>
      </c>
      <c r="M4409" s="96" t="s">
        <v>1147</v>
      </c>
      <c r="O4409" s="96" t="s">
        <v>1563</v>
      </c>
      <c r="P4409" s="96" t="s">
        <v>1564</v>
      </c>
      <c r="Q4409" s="96" t="s">
        <v>1754</v>
      </c>
      <c r="R4409" s="96" t="s">
        <v>2023</v>
      </c>
      <c r="S4409" s="96" t="s">
        <v>11799</v>
      </c>
      <c r="T4409" s="96" t="s">
        <v>1568</v>
      </c>
    </row>
    <row r="4410" ht="14.25" customHeight="1">
      <c r="A4410" s="96" t="s">
        <v>11800</v>
      </c>
      <c r="B4410" s="96" t="s">
        <v>11801</v>
      </c>
      <c r="C4410" s="96" t="s">
        <v>11802</v>
      </c>
      <c r="D4410" s="96" t="s">
        <v>1372</v>
      </c>
      <c r="J4410" s="96" t="s">
        <v>1351</v>
      </c>
      <c r="L4410" s="96" t="s">
        <v>41</v>
      </c>
      <c r="M4410" s="96" t="s">
        <v>1351</v>
      </c>
      <c r="N4410" s="96" t="s">
        <v>1666</v>
      </c>
      <c r="O4410" s="96" t="s">
        <v>1791</v>
      </c>
      <c r="P4410" s="96" t="s">
        <v>1609</v>
      </c>
      <c r="Q4410" s="96" t="s">
        <v>1756</v>
      </c>
      <c r="R4410" s="96" t="s">
        <v>1757</v>
      </c>
    </row>
    <row r="4411" ht="14.25" customHeight="1">
      <c r="A4411" s="96" t="s">
        <v>11803</v>
      </c>
      <c r="B4411" s="96" t="s">
        <v>11804</v>
      </c>
      <c r="C4411" s="96" t="s">
        <v>11805</v>
      </c>
      <c r="D4411" s="96" t="s">
        <v>1350</v>
      </c>
      <c r="E4411" s="96" t="s">
        <v>1561</v>
      </c>
      <c r="F4411" s="96">
        <v>2030.0</v>
      </c>
      <c r="J4411" s="96" t="s">
        <v>1147</v>
      </c>
      <c r="L4411" s="96" t="s">
        <v>41</v>
      </c>
      <c r="M4411" s="96" t="s">
        <v>1147</v>
      </c>
      <c r="O4411" s="96" t="s">
        <v>1684</v>
      </c>
      <c r="P4411" s="96" t="s">
        <v>1564</v>
      </c>
      <c r="Q4411" s="96" t="s">
        <v>2114</v>
      </c>
      <c r="R4411" s="96" t="s">
        <v>1594</v>
      </c>
      <c r="S4411" s="96" t="s">
        <v>11806</v>
      </c>
      <c r="T4411" s="96" t="s">
        <v>1568</v>
      </c>
    </row>
    <row r="4412" ht="14.25" customHeight="1">
      <c r="A4412" s="96" t="s">
        <v>11807</v>
      </c>
      <c r="D4412" s="96" t="s">
        <v>1355</v>
      </c>
      <c r="J4412" s="96" t="s">
        <v>1147</v>
      </c>
      <c r="L4412" s="96" t="s">
        <v>41</v>
      </c>
      <c r="M4412" s="96" t="s">
        <v>1147</v>
      </c>
      <c r="O4412" s="96" t="s">
        <v>1741</v>
      </c>
      <c r="P4412" s="96" t="s">
        <v>1564</v>
      </c>
      <c r="Q4412" s="96" t="s">
        <v>1580</v>
      </c>
      <c r="R4412" s="96" t="s">
        <v>1637</v>
      </c>
    </row>
    <row r="4413" ht="14.25" customHeight="1">
      <c r="A4413" s="96" t="s">
        <v>11808</v>
      </c>
      <c r="D4413" s="96" t="s">
        <v>1355</v>
      </c>
      <c r="J4413" s="96" t="s">
        <v>1351</v>
      </c>
      <c r="L4413" s="96" t="s">
        <v>41</v>
      </c>
      <c r="M4413" s="96" t="s">
        <v>1351</v>
      </c>
      <c r="N4413" s="96" t="s">
        <v>1591</v>
      </c>
      <c r="O4413" s="96" t="s">
        <v>1937</v>
      </c>
      <c r="P4413" s="96" t="s">
        <v>1728</v>
      </c>
      <c r="Q4413" s="96" t="s">
        <v>1820</v>
      </c>
      <c r="R4413" s="96" t="s">
        <v>1591</v>
      </c>
    </row>
    <row r="4414" ht="14.25" customHeight="1">
      <c r="A4414" s="96" t="s">
        <v>11809</v>
      </c>
      <c r="B4414" s="96" t="s">
        <v>11810</v>
      </c>
      <c r="C4414" s="96" t="s">
        <v>11811</v>
      </c>
      <c r="D4414" s="96" t="s">
        <v>1350</v>
      </c>
      <c r="E4414" s="96" t="s">
        <v>1561</v>
      </c>
      <c r="F4414" s="96">
        <v>2030.0</v>
      </c>
      <c r="J4414" s="96" t="s">
        <v>1147</v>
      </c>
      <c r="L4414" s="96" t="s">
        <v>41</v>
      </c>
      <c r="M4414" s="96" t="s">
        <v>1147</v>
      </c>
      <c r="O4414" s="96" t="s">
        <v>1664</v>
      </c>
      <c r="P4414" s="96" t="s">
        <v>1564</v>
      </c>
      <c r="Q4414" s="96" t="s">
        <v>1679</v>
      </c>
      <c r="R4414" s="96" t="s">
        <v>1697</v>
      </c>
      <c r="S4414" s="96" t="s">
        <v>11812</v>
      </c>
      <c r="T4414" s="96" t="s">
        <v>1568</v>
      </c>
    </row>
    <row r="4415" ht="14.25" customHeight="1">
      <c r="A4415" s="96" t="s">
        <v>11813</v>
      </c>
      <c r="C4415" s="96" t="s">
        <v>11814</v>
      </c>
      <c r="D4415" s="96" t="s">
        <v>1350</v>
      </c>
      <c r="E4415" s="96" t="s">
        <v>1561</v>
      </c>
      <c r="F4415" s="96">
        <v>2030.0</v>
      </c>
      <c r="J4415" s="96" t="s">
        <v>1147</v>
      </c>
      <c r="L4415" s="96" t="s">
        <v>41</v>
      </c>
      <c r="M4415" s="96" t="s">
        <v>1147</v>
      </c>
      <c r="O4415" s="96" t="s">
        <v>1741</v>
      </c>
      <c r="P4415" s="96" t="s">
        <v>1564</v>
      </c>
      <c r="Q4415" s="96" t="s">
        <v>1756</v>
      </c>
      <c r="R4415" s="96" t="s">
        <v>1594</v>
      </c>
      <c r="S4415" s="96" t="s">
        <v>11815</v>
      </c>
      <c r="T4415" s="96" t="s">
        <v>1568</v>
      </c>
    </row>
    <row r="4416" ht="14.25" customHeight="1">
      <c r="A4416" s="96" t="s">
        <v>11816</v>
      </c>
      <c r="D4416" s="96" t="s">
        <v>1350</v>
      </c>
      <c r="E4416" s="96" t="s">
        <v>1561</v>
      </c>
      <c r="F4416" s="96">
        <v>2030.0</v>
      </c>
      <c r="J4416" s="96" t="s">
        <v>1147</v>
      </c>
      <c r="L4416" s="96" t="s">
        <v>1562</v>
      </c>
      <c r="M4416" s="96" t="s">
        <v>1147</v>
      </c>
      <c r="O4416" s="96" t="s">
        <v>1584</v>
      </c>
      <c r="P4416" s="96" t="s">
        <v>1564</v>
      </c>
      <c r="Q4416" s="96" t="s">
        <v>1580</v>
      </c>
      <c r="R4416" s="96" t="s">
        <v>1586</v>
      </c>
      <c r="S4416" s="96" t="s">
        <v>11817</v>
      </c>
      <c r="T4416" s="96" t="s">
        <v>1568</v>
      </c>
    </row>
    <row r="4417" ht="14.25" customHeight="1">
      <c r="A4417" s="96" t="s">
        <v>11818</v>
      </c>
      <c r="D4417" s="96" t="s">
        <v>1350</v>
      </c>
      <c r="E4417" s="96" t="s">
        <v>1561</v>
      </c>
      <c r="F4417" s="96">
        <v>2030.0</v>
      </c>
      <c r="J4417" s="96" t="s">
        <v>1147</v>
      </c>
      <c r="L4417" s="96" t="s">
        <v>1562</v>
      </c>
      <c r="M4417" s="96" t="s">
        <v>1147</v>
      </c>
      <c r="O4417" s="96" t="s">
        <v>2194</v>
      </c>
      <c r="P4417" s="96" t="s">
        <v>1609</v>
      </c>
      <c r="Q4417" s="96" t="s">
        <v>1675</v>
      </c>
      <c r="R4417" s="96" t="s">
        <v>1581</v>
      </c>
      <c r="S4417" s="96" t="s">
        <v>11819</v>
      </c>
      <c r="T4417" s="96" t="s">
        <v>1568</v>
      </c>
    </row>
    <row r="4418" ht="14.25" customHeight="1">
      <c r="A4418" s="96" t="s">
        <v>11820</v>
      </c>
      <c r="D4418" s="96" t="s">
        <v>1350</v>
      </c>
      <c r="E4418" s="96" t="s">
        <v>1561</v>
      </c>
      <c r="F4418" s="96">
        <v>2030.0</v>
      </c>
      <c r="G4418" s="96" t="s">
        <v>1350</v>
      </c>
      <c r="H4418" s="96" t="s">
        <v>1561</v>
      </c>
      <c r="I4418" s="96">
        <v>2050.0</v>
      </c>
      <c r="J4418" s="96" t="s">
        <v>1351</v>
      </c>
      <c r="K4418" s="96">
        <v>2050.0</v>
      </c>
      <c r="L4418" s="96" t="s">
        <v>1562</v>
      </c>
      <c r="M4418" s="96" t="s">
        <v>1351</v>
      </c>
      <c r="N4418" s="96" t="s">
        <v>1589</v>
      </c>
      <c r="O4418" s="96" t="s">
        <v>1791</v>
      </c>
      <c r="P4418" s="96" t="s">
        <v>1609</v>
      </c>
      <c r="Q4418" s="96" t="s">
        <v>1580</v>
      </c>
      <c r="R4418" s="96" t="s">
        <v>1589</v>
      </c>
      <c r="S4418" s="96" t="s">
        <v>11821</v>
      </c>
      <c r="T4418" s="96" t="s">
        <v>1568</v>
      </c>
    </row>
    <row r="4419" ht="14.25" customHeight="1">
      <c r="A4419" s="96" t="s">
        <v>11822</v>
      </c>
      <c r="B4419" s="96" t="s">
        <v>11823</v>
      </c>
      <c r="C4419" s="96" t="s">
        <v>11824</v>
      </c>
      <c r="D4419" s="96" t="s">
        <v>1350</v>
      </c>
      <c r="E4419" s="96" t="s">
        <v>1561</v>
      </c>
      <c r="F4419" s="96" t="s">
        <v>2010</v>
      </c>
      <c r="G4419" s="96" t="s">
        <v>1350</v>
      </c>
      <c r="H4419" s="96" t="s">
        <v>1561</v>
      </c>
      <c r="I4419" s="96">
        <v>2050.0</v>
      </c>
      <c r="J4419" s="96" t="s">
        <v>1351</v>
      </c>
      <c r="K4419" s="96">
        <v>2050.0</v>
      </c>
      <c r="L4419" s="96" t="s">
        <v>41</v>
      </c>
      <c r="M4419" s="96" t="s">
        <v>1351</v>
      </c>
      <c r="N4419" s="96" t="s">
        <v>1890</v>
      </c>
      <c r="O4419" s="96" t="s">
        <v>1578</v>
      </c>
      <c r="P4419" s="96" t="s">
        <v>1579</v>
      </c>
      <c r="Q4419" s="96" t="s">
        <v>1675</v>
      </c>
      <c r="R4419" s="96" t="s">
        <v>1631</v>
      </c>
      <c r="S4419" s="96" t="s">
        <v>11825</v>
      </c>
      <c r="T4419" s="96" t="s">
        <v>1568</v>
      </c>
    </row>
    <row r="4420" ht="14.25" customHeight="1">
      <c r="A4420" s="96" t="s">
        <v>11826</v>
      </c>
      <c r="D4420" s="96" t="s">
        <v>1355</v>
      </c>
      <c r="J4420" s="96" t="s">
        <v>1351</v>
      </c>
      <c r="L4420" s="96" t="s">
        <v>41</v>
      </c>
      <c r="M4420" s="96" t="s">
        <v>1351</v>
      </c>
      <c r="N4420" s="96" t="s">
        <v>1656</v>
      </c>
      <c r="O4420" s="96" t="s">
        <v>1584</v>
      </c>
      <c r="P4420" s="96" t="s">
        <v>1564</v>
      </c>
      <c r="Q4420" s="96" t="s">
        <v>1639</v>
      </c>
      <c r="R4420" s="96" t="s">
        <v>1656</v>
      </c>
    </row>
    <row r="4421" ht="14.25" customHeight="1">
      <c r="A4421" s="96" t="s">
        <v>11827</v>
      </c>
      <c r="D4421" s="96" t="s">
        <v>1355</v>
      </c>
      <c r="J4421" s="96" t="s">
        <v>1351</v>
      </c>
      <c r="L4421" s="96" t="s">
        <v>41</v>
      </c>
      <c r="M4421" s="96" t="s">
        <v>1351</v>
      </c>
      <c r="N4421" s="96" t="s">
        <v>1589</v>
      </c>
      <c r="O4421" s="96" t="s">
        <v>1584</v>
      </c>
      <c r="P4421" s="96" t="s">
        <v>1564</v>
      </c>
      <c r="Q4421" s="96" t="s">
        <v>1580</v>
      </c>
      <c r="R4421" s="96" t="s">
        <v>1589</v>
      </c>
    </row>
    <row r="4422" ht="14.25" customHeight="1">
      <c r="A4422" s="96" t="s">
        <v>11828</v>
      </c>
      <c r="B4422" s="96" t="s">
        <v>11829</v>
      </c>
      <c r="C4422" s="96" t="s">
        <v>11830</v>
      </c>
      <c r="D4422" s="96" t="s">
        <v>1350</v>
      </c>
      <c r="E4422" s="96" t="s">
        <v>1570</v>
      </c>
      <c r="F4422" s="96">
        <v>2030.0</v>
      </c>
      <c r="J4422" s="96" t="s">
        <v>1147</v>
      </c>
      <c r="L4422" s="96" t="s">
        <v>41</v>
      </c>
      <c r="M4422" s="96" t="s">
        <v>1147</v>
      </c>
      <c r="N4422" s="96" t="s">
        <v>1757</v>
      </c>
      <c r="O4422" s="96" t="s">
        <v>1578</v>
      </c>
      <c r="P4422" s="96" t="s">
        <v>1579</v>
      </c>
      <c r="Q4422" s="96" t="s">
        <v>1800</v>
      </c>
      <c r="R4422" s="96" t="s">
        <v>1623</v>
      </c>
      <c r="S4422" s="96" t="s">
        <v>11831</v>
      </c>
      <c r="T4422" s="96" t="s">
        <v>1576</v>
      </c>
    </row>
    <row r="4423" ht="14.25" customHeight="1">
      <c r="A4423" s="96" t="s">
        <v>11832</v>
      </c>
      <c r="B4423" s="96">
        <v>1.078198139E9</v>
      </c>
      <c r="C4423" s="96" t="s">
        <v>11833</v>
      </c>
      <c r="D4423" s="96" t="s">
        <v>1355</v>
      </c>
      <c r="J4423" s="96" t="s">
        <v>1351</v>
      </c>
      <c r="L4423" s="96" t="s">
        <v>41</v>
      </c>
      <c r="M4423" s="96" t="s">
        <v>1351</v>
      </c>
      <c r="N4423" s="96" t="s">
        <v>1673</v>
      </c>
      <c r="O4423" s="96" t="s">
        <v>1608</v>
      </c>
      <c r="P4423" s="96" t="s">
        <v>1609</v>
      </c>
      <c r="Q4423" s="96" t="s">
        <v>1636</v>
      </c>
      <c r="R4423" s="96" t="s">
        <v>1673</v>
      </c>
    </row>
    <row r="4424" ht="14.25" customHeight="1">
      <c r="A4424" s="96" t="s">
        <v>11834</v>
      </c>
      <c r="D4424" s="96" t="s">
        <v>1355</v>
      </c>
      <c r="J4424" s="96" t="s">
        <v>1147</v>
      </c>
      <c r="L4424" s="96" t="s">
        <v>41</v>
      </c>
      <c r="M4424" s="96" t="s">
        <v>1147</v>
      </c>
      <c r="O4424" s="96" t="s">
        <v>1791</v>
      </c>
      <c r="P4424" s="96" t="s">
        <v>1609</v>
      </c>
      <c r="Q4424" s="96" t="s">
        <v>1593</v>
      </c>
      <c r="R4424" s="96" t="s">
        <v>1648</v>
      </c>
    </row>
    <row r="4425" ht="14.25" customHeight="1">
      <c r="A4425" s="96" t="s">
        <v>11835</v>
      </c>
      <c r="B4425" s="96" t="s">
        <v>11836</v>
      </c>
      <c r="C4425" s="96" t="s">
        <v>11837</v>
      </c>
      <c r="D4425" s="96" t="s">
        <v>1350</v>
      </c>
      <c r="E4425" s="96" t="s">
        <v>1561</v>
      </c>
      <c r="F4425" s="96">
        <v>2030.0</v>
      </c>
      <c r="J4425" s="96" t="s">
        <v>1147</v>
      </c>
      <c r="L4425" s="96" t="s">
        <v>41</v>
      </c>
      <c r="M4425" s="96" t="s">
        <v>1351</v>
      </c>
      <c r="N4425" s="96" t="s">
        <v>1779</v>
      </c>
      <c r="O4425" s="96" t="s">
        <v>1608</v>
      </c>
      <c r="P4425" s="96" t="s">
        <v>1609</v>
      </c>
      <c r="Q4425" s="96" t="s">
        <v>1593</v>
      </c>
      <c r="R4425" s="96" t="s">
        <v>1644</v>
      </c>
      <c r="S4425" s="96" t="s">
        <v>11838</v>
      </c>
      <c r="T4425" s="96" t="s">
        <v>1568</v>
      </c>
    </row>
    <row r="4426" ht="14.25" customHeight="1">
      <c r="A4426" s="96" t="s">
        <v>11839</v>
      </c>
      <c r="B4426" s="96" t="s">
        <v>11840</v>
      </c>
      <c r="C4426" s="96" t="s">
        <v>11841</v>
      </c>
      <c r="D4426" s="96" t="s">
        <v>1355</v>
      </c>
      <c r="J4426" s="96" t="s">
        <v>1351</v>
      </c>
      <c r="L4426" s="96" t="s">
        <v>41</v>
      </c>
      <c r="M4426" s="96" t="s">
        <v>1351</v>
      </c>
      <c r="N4426" s="96" t="s">
        <v>1673</v>
      </c>
      <c r="O4426" s="96" t="s">
        <v>1608</v>
      </c>
      <c r="P4426" s="96" t="s">
        <v>1609</v>
      </c>
      <c r="Q4426" s="96" t="s">
        <v>1800</v>
      </c>
      <c r="R4426" s="96" t="s">
        <v>1673</v>
      </c>
    </row>
    <row r="4427" ht="14.25" customHeight="1">
      <c r="A4427" s="96" t="s">
        <v>11842</v>
      </c>
      <c r="B4427" s="96" t="s">
        <v>11843</v>
      </c>
      <c r="D4427" s="96" t="s">
        <v>1355</v>
      </c>
      <c r="J4427" s="96" t="s">
        <v>1147</v>
      </c>
      <c r="L4427" s="96" t="s">
        <v>41</v>
      </c>
      <c r="M4427" s="96" t="s">
        <v>1147</v>
      </c>
      <c r="O4427" s="96" t="s">
        <v>1608</v>
      </c>
      <c r="P4427" s="96" t="s">
        <v>1609</v>
      </c>
      <c r="Q4427" s="96" t="s">
        <v>1604</v>
      </c>
      <c r="R4427" s="96" t="s">
        <v>1676</v>
      </c>
    </row>
    <row r="4428" ht="14.25" customHeight="1">
      <c r="A4428" s="96" t="s">
        <v>11844</v>
      </c>
      <c r="D4428" s="96" t="s">
        <v>1355</v>
      </c>
      <c r="J4428" s="96" t="s">
        <v>1351</v>
      </c>
      <c r="L4428" s="96" t="s">
        <v>41</v>
      </c>
      <c r="M4428" s="96" t="s">
        <v>1147</v>
      </c>
      <c r="O4428" s="96" t="s">
        <v>1584</v>
      </c>
      <c r="P4428" s="96" t="s">
        <v>1564</v>
      </c>
      <c r="Q4428" s="96" t="s">
        <v>1754</v>
      </c>
      <c r="R4428" s="96" t="s">
        <v>1699</v>
      </c>
    </row>
    <row r="4429" ht="14.25" customHeight="1">
      <c r="A4429" s="96" t="s">
        <v>11845</v>
      </c>
      <c r="C4429" s="96" t="s">
        <v>11846</v>
      </c>
      <c r="D4429" s="96" t="s">
        <v>1355</v>
      </c>
      <c r="J4429" s="96" t="s">
        <v>1147</v>
      </c>
      <c r="L4429" s="96" t="s">
        <v>41</v>
      </c>
      <c r="M4429" s="96" t="s">
        <v>1147</v>
      </c>
      <c r="O4429" s="96" t="s">
        <v>1703</v>
      </c>
      <c r="P4429" s="96" t="s">
        <v>1564</v>
      </c>
      <c r="Q4429" s="96" t="s">
        <v>1765</v>
      </c>
      <c r="R4429" s="96" t="s">
        <v>1581</v>
      </c>
    </row>
    <row r="4430" ht="14.25" customHeight="1">
      <c r="A4430" s="96" t="s">
        <v>11847</v>
      </c>
      <c r="C4430" s="96" t="s">
        <v>11848</v>
      </c>
      <c r="D4430" s="96" t="s">
        <v>1350</v>
      </c>
      <c r="E4430" s="96" t="s">
        <v>1561</v>
      </c>
      <c r="F4430" s="96">
        <v>2030.0</v>
      </c>
      <c r="J4430" s="96" t="s">
        <v>1147</v>
      </c>
      <c r="L4430" s="96" t="s">
        <v>41</v>
      </c>
      <c r="M4430" s="96" t="s">
        <v>1147</v>
      </c>
      <c r="O4430" s="96" t="s">
        <v>2194</v>
      </c>
      <c r="P4430" s="96" t="s">
        <v>1609</v>
      </c>
      <c r="Q4430" s="96" t="s">
        <v>1585</v>
      </c>
      <c r="R4430" s="96" t="s">
        <v>1644</v>
      </c>
      <c r="S4430" s="96" t="s">
        <v>11849</v>
      </c>
      <c r="T4430" s="96" t="s">
        <v>1568</v>
      </c>
    </row>
    <row r="4431" ht="14.25" customHeight="1">
      <c r="A4431" s="96" t="s">
        <v>11850</v>
      </c>
      <c r="D4431" s="96" t="s">
        <v>1355</v>
      </c>
      <c r="J4431" s="96" t="s">
        <v>1351</v>
      </c>
      <c r="L4431" s="96" t="s">
        <v>41</v>
      </c>
      <c r="M4431" s="96" t="s">
        <v>1351</v>
      </c>
      <c r="N4431" s="96" t="s">
        <v>1656</v>
      </c>
      <c r="O4431" s="96" t="s">
        <v>1791</v>
      </c>
      <c r="P4431" s="96" t="s">
        <v>1609</v>
      </c>
      <c r="Q4431" s="96" t="s">
        <v>1636</v>
      </c>
      <c r="R4431" s="96" t="s">
        <v>1656</v>
      </c>
    </row>
    <row r="4432" ht="14.25" customHeight="1">
      <c r="A4432" s="96" t="s">
        <v>11851</v>
      </c>
      <c r="D4432" s="96" t="s">
        <v>1350</v>
      </c>
      <c r="E4432" s="96" t="s">
        <v>1561</v>
      </c>
      <c r="F4432" s="96">
        <v>2030.0</v>
      </c>
      <c r="J4432" s="96" t="s">
        <v>1147</v>
      </c>
      <c r="L4432" s="96" t="s">
        <v>1562</v>
      </c>
      <c r="M4432" s="96" t="s">
        <v>1147</v>
      </c>
      <c r="O4432" s="96" t="s">
        <v>1717</v>
      </c>
      <c r="P4432" s="96" t="s">
        <v>1609</v>
      </c>
      <c r="Q4432" s="96" t="s">
        <v>1639</v>
      </c>
      <c r="R4432" s="96" t="s">
        <v>1615</v>
      </c>
      <c r="S4432" s="96" t="s">
        <v>11852</v>
      </c>
      <c r="T4432" s="96" t="s">
        <v>1568</v>
      </c>
    </row>
    <row r="4433" ht="14.25" customHeight="1">
      <c r="A4433" s="96" t="s">
        <v>11853</v>
      </c>
      <c r="D4433" s="96" t="s">
        <v>1350</v>
      </c>
      <c r="E4433" s="96" t="s">
        <v>1561</v>
      </c>
      <c r="F4433" s="96">
        <v>2030.0</v>
      </c>
      <c r="J4433" s="96" t="s">
        <v>1147</v>
      </c>
      <c r="L4433" s="96" t="s">
        <v>1562</v>
      </c>
      <c r="M4433" s="96" t="s">
        <v>1147</v>
      </c>
      <c r="O4433" s="96" t="s">
        <v>1620</v>
      </c>
      <c r="P4433" s="96" t="s">
        <v>1564</v>
      </c>
      <c r="Q4433" s="96" t="s">
        <v>1590</v>
      </c>
      <c r="R4433" s="96" t="s">
        <v>1597</v>
      </c>
      <c r="S4433" s="96" t="s">
        <v>11854</v>
      </c>
      <c r="T4433" s="96" t="s">
        <v>1568</v>
      </c>
    </row>
    <row r="4434" ht="14.25" customHeight="1">
      <c r="A4434" s="96" t="s">
        <v>11855</v>
      </c>
      <c r="C4434" s="96" t="s">
        <v>11856</v>
      </c>
      <c r="D4434" s="96" t="s">
        <v>1355</v>
      </c>
      <c r="E4434" s="96" t="s">
        <v>1561</v>
      </c>
      <c r="F4434" s="96">
        <v>2027.0</v>
      </c>
      <c r="J4434" s="96" t="s">
        <v>1147</v>
      </c>
      <c r="L4434" s="96" t="s">
        <v>41</v>
      </c>
      <c r="M4434" s="96" t="s">
        <v>1147</v>
      </c>
      <c r="N4434" s="96" t="s">
        <v>1926</v>
      </c>
      <c r="O4434" s="96" t="s">
        <v>7762</v>
      </c>
      <c r="P4434" s="96" t="s">
        <v>1728</v>
      </c>
      <c r="Q4434" s="96" t="s">
        <v>1604</v>
      </c>
      <c r="R4434" s="96" t="s">
        <v>1566</v>
      </c>
      <c r="S4434" s="96" t="s">
        <v>11857</v>
      </c>
      <c r="T4434" s="96" t="s">
        <v>1568</v>
      </c>
    </row>
    <row r="4435" ht="14.25" customHeight="1">
      <c r="A4435" s="96" t="s">
        <v>11858</v>
      </c>
      <c r="B4435" s="96" t="s">
        <v>11859</v>
      </c>
      <c r="C4435" s="96" t="s">
        <v>11860</v>
      </c>
      <c r="D4435" s="96" t="s">
        <v>1350</v>
      </c>
      <c r="E4435" s="96" t="s">
        <v>1561</v>
      </c>
      <c r="F4435" s="96">
        <v>2030.0</v>
      </c>
      <c r="J4435" s="96" t="s">
        <v>1147</v>
      </c>
      <c r="L4435" s="96" t="s">
        <v>41</v>
      </c>
      <c r="M4435" s="96" t="s">
        <v>1147</v>
      </c>
      <c r="O4435" s="96" t="s">
        <v>1584</v>
      </c>
      <c r="P4435" s="96" t="s">
        <v>1564</v>
      </c>
      <c r="Q4435" s="96" t="s">
        <v>1604</v>
      </c>
      <c r="R4435" s="96" t="s">
        <v>2256</v>
      </c>
      <c r="S4435" s="96" t="s">
        <v>11861</v>
      </c>
      <c r="T4435" s="96" t="s">
        <v>1568</v>
      </c>
    </row>
    <row r="4436" ht="14.25" customHeight="1">
      <c r="A4436" s="96" t="s">
        <v>11862</v>
      </c>
      <c r="D4436" s="96" t="s">
        <v>1372</v>
      </c>
      <c r="J4436" s="96" t="s">
        <v>1147</v>
      </c>
      <c r="L4436" s="96" t="s">
        <v>41</v>
      </c>
      <c r="M4436" s="96" t="s">
        <v>1351</v>
      </c>
      <c r="N4436" s="96" t="s">
        <v>2098</v>
      </c>
      <c r="O4436" s="96" t="s">
        <v>2314</v>
      </c>
      <c r="P4436" s="96" t="s">
        <v>1609</v>
      </c>
      <c r="Q4436" s="96" t="s">
        <v>1675</v>
      </c>
      <c r="R4436" s="96" t="s">
        <v>2098</v>
      </c>
    </row>
    <row r="4437" ht="14.25" customHeight="1">
      <c r="A4437" s="96" t="s">
        <v>11863</v>
      </c>
      <c r="D4437" s="96" t="s">
        <v>1350</v>
      </c>
      <c r="E4437" s="96" t="s">
        <v>1561</v>
      </c>
      <c r="F4437" s="96">
        <v>2030.0</v>
      </c>
      <c r="G4437" s="96" t="s">
        <v>1350</v>
      </c>
      <c r="H4437" s="96" t="s">
        <v>1561</v>
      </c>
      <c r="I4437" s="96">
        <v>2050.0</v>
      </c>
      <c r="J4437" s="96" t="s">
        <v>1351</v>
      </c>
      <c r="K4437" s="96">
        <v>2050.0</v>
      </c>
      <c r="L4437" s="96" t="s">
        <v>1562</v>
      </c>
      <c r="M4437" s="96" t="s">
        <v>1147</v>
      </c>
      <c r="O4437" s="96" t="s">
        <v>3253</v>
      </c>
      <c r="P4437" s="96" t="s">
        <v>1572</v>
      </c>
      <c r="Q4437" s="96" t="s">
        <v>1652</v>
      </c>
      <c r="R4437" s="96" t="s">
        <v>1644</v>
      </c>
      <c r="S4437" s="96" t="s">
        <v>11864</v>
      </c>
      <c r="T4437" s="96" t="s">
        <v>1568</v>
      </c>
    </row>
    <row r="4438" ht="14.25" customHeight="1">
      <c r="A4438" s="96" t="s">
        <v>11865</v>
      </c>
      <c r="C4438" s="96" t="s">
        <v>11866</v>
      </c>
      <c r="D4438" s="96" t="s">
        <v>1350</v>
      </c>
      <c r="E4438" s="96" t="s">
        <v>1721</v>
      </c>
      <c r="F4438" s="96">
        <v>2030.0</v>
      </c>
      <c r="J4438" s="96" t="s">
        <v>1147</v>
      </c>
      <c r="L4438" s="96" t="s">
        <v>41</v>
      </c>
      <c r="M4438" s="96" t="s">
        <v>1147</v>
      </c>
      <c r="O4438" s="96" t="s">
        <v>1620</v>
      </c>
      <c r="P4438" s="96" t="s">
        <v>1564</v>
      </c>
      <c r="Q4438" s="96" t="s">
        <v>1820</v>
      </c>
      <c r="R4438" s="96" t="s">
        <v>2159</v>
      </c>
      <c r="S4438" s="96" t="s">
        <v>11867</v>
      </c>
      <c r="T4438" s="96" t="s">
        <v>1725</v>
      </c>
    </row>
    <row r="4439" ht="14.25" customHeight="1">
      <c r="A4439" s="96" t="s">
        <v>11868</v>
      </c>
      <c r="D4439" s="96" t="s">
        <v>1350</v>
      </c>
      <c r="E4439" s="96" t="s">
        <v>1561</v>
      </c>
      <c r="F4439" s="96">
        <v>2030.0</v>
      </c>
      <c r="J4439" s="96" t="s">
        <v>1147</v>
      </c>
      <c r="L4439" s="96" t="s">
        <v>1562</v>
      </c>
      <c r="M4439" s="96" t="s">
        <v>1147</v>
      </c>
      <c r="O4439" s="96" t="s">
        <v>1578</v>
      </c>
      <c r="P4439" s="96" t="s">
        <v>1579</v>
      </c>
      <c r="Q4439" s="96" t="s">
        <v>1655</v>
      </c>
      <c r="R4439" s="96" t="s">
        <v>1623</v>
      </c>
      <c r="S4439" s="96" t="s">
        <v>11869</v>
      </c>
      <c r="T4439" s="96" t="s">
        <v>1568</v>
      </c>
    </row>
    <row r="4440" ht="14.25" customHeight="1">
      <c r="A4440" s="96" t="s">
        <v>11870</v>
      </c>
      <c r="D4440" s="96" t="s">
        <v>1350</v>
      </c>
      <c r="E4440" s="96" t="s">
        <v>1561</v>
      </c>
      <c r="F4440" s="96">
        <v>2030.0</v>
      </c>
      <c r="J4440" s="96" t="s">
        <v>1147</v>
      </c>
      <c r="L4440" s="96" t="s">
        <v>1562</v>
      </c>
      <c r="M4440" s="96" t="s">
        <v>1147</v>
      </c>
      <c r="O4440" s="96" t="s">
        <v>1578</v>
      </c>
      <c r="P4440" s="96" t="s">
        <v>1579</v>
      </c>
      <c r="Q4440" s="96" t="s">
        <v>1593</v>
      </c>
      <c r="R4440" s="96" t="s">
        <v>1787</v>
      </c>
      <c r="S4440" s="96" t="s">
        <v>11871</v>
      </c>
      <c r="T4440" s="96" t="s">
        <v>1568</v>
      </c>
    </row>
    <row r="4441" ht="14.25" customHeight="1">
      <c r="A4441" s="96" t="s">
        <v>11872</v>
      </c>
      <c r="D4441" s="96" t="s">
        <v>1355</v>
      </c>
      <c r="J4441" s="96" t="s">
        <v>1351</v>
      </c>
      <c r="L4441" s="96" t="s">
        <v>41</v>
      </c>
      <c r="M4441" s="96" t="s">
        <v>1147</v>
      </c>
      <c r="O4441" s="96" t="s">
        <v>1669</v>
      </c>
      <c r="P4441" s="96" t="s">
        <v>1564</v>
      </c>
      <c r="Q4441" s="96" t="s">
        <v>1655</v>
      </c>
      <c r="R4441" s="96" t="s">
        <v>1637</v>
      </c>
    </row>
    <row r="4442" ht="14.25" customHeight="1">
      <c r="A4442" s="96" t="s">
        <v>11873</v>
      </c>
      <c r="D4442" s="96" t="s">
        <v>1350</v>
      </c>
      <c r="E4442" s="96" t="s">
        <v>1561</v>
      </c>
      <c r="F4442" s="96">
        <v>2030.0</v>
      </c>
      <c r="G4442" s="96" t="s">
        <v>1350</v>
      </c>
      <c r="H4442" s="96" t="s">
        <v>1561</v>
      </c>
      <c r="I4442" s="96">
        <v>2050.0</v>
      </c>
      <c r="J4442" s="96" t="s">
        <v>1351</v>
      </c>
      <c r="K4442" s="96">
        <v>2050.0</v>
      </c>
      <c r="L4442" s="96" t="s">
        <v>1562</v>
      </c>
      <c r="M4442" s="96" t="s">
        <v>1147</v>
      </c>
      <c r="O4442" s="96" t="s">
        <v>1584</v>
      </c>
      <c r="P4442" s="96" t="s">
        <v>1564</v>
      </c>
      <c r="Q4442" s="96" t="s">
        <v>1580</v>
      </c>
      <c r="R4442" s="96" t="s">
        <v>1586</v>
      </c>
      <c r="S4442" s="96" t="s">
        <v>11874</v>
      </c>
      <c r="T4442" s="96" t="s">
        <v>1568</v>
      </c>
    </row>
    <row r="4443" ht="14.25" customHeight="1">
      <c r="A4443" s="96" t="s">
        <v>11875</v>
      </c>
      <c r="D4443" s="96" t="s">
        <v>1350</v>
      </c>
      <c r="E4443" s="96" t="s">
        <v>1561</v>
      </c>
      <c r="F4443" s="96">
        <v>2030.0</v>
      </c>
      <c r="J4443" s="96" t="s">
        <v>1147</v>
      </c>
      <c r="L4443" s="96" t="s">
        <v>41</v>
      </c>
      <c r="M4443" s="96" t="s">
        <v>1351</v>
      </c>
      <c r="N4443" s="96" t="s">
        <v>1714</v>
      </c>
      <c r="O4443" s="96" t="s">
        <v>1584</v>
      </c>
      <c r="P4443" s="96" t="s">
        <v>1564</v>
      </c>
      <c r="Q4443" s="96" t="s">
        <v>1665</v>
      </c>
      <c r="R4443" s="96" t="s">
        <v>1793</v>
      </c>
      <c r="S4443" s="96" t="s">
        <v>11876</v>
      </c>
      <c r="T4443" s="96" t="s">
        <v>1568</v>
      </c>
    </row>
    <row r="4444" ht="14.25" customHeight="1">
      <c r="A4444" s="96" t="s">
        <v>11877</v>
      </c>
      <c r="D4444" s="96" t="s">
        <v>1355</v>
      </c>
      <c r="J4444" s="96" t="s">
        <v>1147</v>
      </c>
      <c r="L4444" s="96" t="s">
        <v>41</v>
      </c>
      <c r="M4444" s="96" t="s">
        <v>1147</v>
      </c>
      <c r="O4444" s="96" t="s">
        <v>1703</v>
      </c>
      <c r="P4444" s="96" t="s">
        <v>1564</v>
      </c>
      <c r="Q4444" s="96" t="s">
        <v>1655</v>
      </c>
      <c r="R4444" s="96" t="s">
        <v>1605</v>
      </c>
    </row>
    <row r="4445" ht="14.25" customHeight="1">
      <c r="A4445" s="96" t="s">
        <v>11878</v>
      </c>
      <c r="D4445" s="96" t="s">
        <v>1355</v>
      </c>
      <c r="J4445" s="96" t="s">
        <v>1147</v>
      </c>
      <c r="L4445" s="96" t="s">
        <v>41</v>
      </c>
      <c r="M4445" s="96" t="s">
        <v>1147</v>
      </c>
      <c r="O4445" s="96" t="s">
        <v>1829</v>
      </c>
      <c r="P4445" s="96" t="s">
        <v>1564</v>
      </c>
      <c r="Q4445" s="96" t="s">
        <v>1585</v>
      </c>
      <c r="R4445" s="96" t="s">
        <v>1637</v>
      </c>
    </row>
    <row r="4446" ht="14.25" customHeight="1">
      <c r="A4446" s="96" t="s">
        <v>11879</v>
      </c>
      <c r="D4446" s="96" t="s">
        <v>1350</v>
      </c>
      <c r="E4446" s="96" t="s">
        <v>1561</v>
      </c>
      <c r="F4446" s="96">
        <v>2030.0</v>
      </c>
      <c r="G4446" s="96" t="s">
        <v>1350</v>
      </c>
      <c r="H4446" s="96" t="s">
        <v>1561</v>
      </c>
      <c r="I4446" s="96">
        <v>2030.0</v>
      </c>
      <c r="J4446" s="96" t="s">
        <v>1351</v>
      </c>
      <c r="K4446" s="96">
        <v>2030.0</v>
      </c>
      <c r="L4446" s="96" t="s">
        <v>41</v>
      </c>
      <c r="M4446" s="96" t="s">
        <v>1351</v>
      </c>
      <c r="N4446" s="96" t="s">
        <v>3066</v>
      </c>
      <c r="O4446" s="96" t="s">
        <v>1578</v>
      </c>
      <c r="P4446" s="96" t="s">
        <v>1579</v>
      </c>
      <c r="Q4446" s="96" t="s">
        <v>1784</v>
      </c>
      <c r="R4446" s="96" t="s">
        <v>1637</v>
      </c>
      <c r="S4446" s="96" t="s">
        <v>11880</v>
      </c>
      <c r="T4446" s="96" t="s">
        <v>1568</v>
      </c>
    </row>
    <row r="4447" ht="14.25" customHeight="1">
      <c r="A4447" s="96" t="s">
        <v>11881</v>
      </c>
      <c r="D4447" s="96" t="s">
        <v>1350</v>
      </c>
      <c r="E4447" s="96" t="s">
        <v>1561</v>
      </c>
      <c r="F4447" s="96">
        <v>2030.0</v>
      </c>
      <c r="J4447" s="96" t="s">
        <v>1147</v>
      </c>
      <c r="L4447" s="96" t="s">
        <v>1562</v>
      </c>
      <c r="M4447" s="96" t="s">
        <v>1147</v>
      </c>
      <c r="O4447" s="96" t="s">
        <v>1717</v>
      </c>
      <c r="P4447" s="96" t="s">
        <v>1609</v>
      </c>
      <c r="Q4447" s="96" t="s">
        <v>1756</v>
      </c>
      <c r="R4447" s="96" t="s">
        <v>1648</v>
      </c>
      <c r="S4447" s="96" t="s">
        <v>11882</v>
      </c>
      <c r="T4447" s="96" t="s">
        <v>1568</v>
      </c>
    </row>
    <row r="4448" ht="14.25" customHeight="1">
      <c r="A4448" s="96" t="s">
        <v>11883</v>
      </c>
      <c r="D4448" s="96" t="s">
        <v>1355</v>
      </c>
      <c r="J4448" s="96" t="s">
        <v>1147</v>
      </c>
      <c r="L4448" s="96" t="s">
        <v>41</v>
      </c>
      <c r="M4448" s="96" t="s">
        <v>1147</v>
      </c>
      <c r="O4448" s="96" t="s">
        <v>1563</v>
      </c>
      <c r="P4448" s="96" t="s">
        <v>1564</v>
      </c>
      <c r="Q4448" s="96" t="s">
        <v>1756</v>
      </c>
      <c r="R4448" s="96" t="s">
        <v>1712</v>
      </c>
    </row>
    <row r="4449" ht="14.25" customHeight="1">
      <c r="A4449" s="96" t="s">
        <v>11884</v>
      </c>
      <c r="D4449" s="96" t="s">
        <v>1350</v>
      </c>
      <c r="E4449" s="96" t="s">
        <v>1561</v>
      </c>
      <c r="F4449" s="96">
        <v>2030.0</v>
      </c>
      <c r="G4449" s="96" t="s">
        <v>1350</v>
      </c>
      <c r="H4449" s="96" t="s">
        <v>1561</v>
      </c>
      <c r="I4449" s="96">
        <v>2050.0</v>
      </c>
      <c r="J4449" s="96" t="s">
        <v>1351</v>
      </c>
      <c r="K4449" s="96">
        <v>2050.0</v>
      </c>
      <c r="L4449" s="96" t="s">
        <v>1562</v>
      </c>
      <c r="M4449" s="96" t="s">
        <v>1147</v>
      </c>
      <c r="O4449" s="96" t="s">
        <v>1791</v>
      </c>
      <c r="P4449" s="96" t="s">
        <v>1609</v>
      </c>
      <c r="Q4449" s="96" t="s">
        <v>1580</v>
      </c>
      <c r="R4449" s="96" t="s">
        <v>1581</v>
      </c>
      <c r="S4449" s="96" t="s">
        <v>11885</v>
      </c>
      <c r="T4449" s="96" t="s">
        <v>1568</v>
      </c>
    </row>
    <row r="4450" ht="14.25" customHeight="1">
      <c r="A4450" s="96" t="s">
        <v>11886</v>
      </c>
      <c r="D4450" s="96" t="s">
        <v>1350</v>
      </c>
      <c r="E4450" s="96" t="s">
        <v>1561</v>
      </c>
      <c r="F4450" s="96">
        <v>2030.0</v>
      </c>
      <c r="J4450" s="96" t="s">
        <v>1147</v>
      </c>
      <c r="L4450" s="96" t="s">
        <v>1562</v>
      </c>
      <c r="M4450" s="96" t="s">
        <v>1147</v>
      </c>
      <c r="O4450" s="96" t="s">
        <v>1584</v>
      </c>
      <c r="P4450" s="96" t="s">
        <v>1564</v>
      </c>
      <c r="Q4450" s="96" t="s">
        <v>1639</v>
      </c>
      <c r="R4450" s="96" t="s">
        <v>1656</v>
      </c>
      <c r="S4450" s="96" t="s">
        <v>11887</v>
      </c>
      <c r="T4450" s="96" t="s">
        <v>1568</v>
      </c>
    </row>
    <row r="4451" ht="14.25" customHeight="1">
      <c r="A4451" s="96" t="s">
        <v>11888</v>
      </c>
      <c r="D4451" s="96" t="s">
        <v>1355</v>
      </c>
      <c r="J4451" s="96" t="s">
        <v>1351</v>
      </c>
      <c r="L4451" s="96" t="s">
        <v>41</v>
      </c>
      <c r="M4451" s="96" t="s">
        <v>1351</v>
      </c>
      <c r="N4451" s="96" t="s">
        <v>1707</v>
      </c>
      <c r="O4451" s="96" t="s">
        <v>1584</v>
      </c>
      <c r="P4451" s="96" t="s">
        <v>1564</v>
      </c>
      <c r="Q4451" s="96" t="s">
        <v>1820</v>
      </c>
      <c r="R4451" s="96" t="s">
        <v>1707</v>
      </c>
    </row>
    <row r="4452" ht="14.25" customHeight="1">
      <c r="A4452" s="96" t="s">
        <v>11889</v>
      </c>
      <c r="C4452" s="96" t="s">
        <v>11890</v>
      </c>
      <c r="D4452" s="96" t="s">
        <v>1355</v>
      </c>
      <c r="J4452" s="96" t="s">
        <v>1351</v>
      </c>
      <c r="L4452" s="96" t="s">
        <v>41</v>
      </c>
      <c r="M4452" s="96" t="s">
        <v>1351</v>
      </c>
      <c r="N4452" s="96" t="s">
        <v>1656</v>
      </c>
      <c r="O4452" s="96" t="s">
        <v>1741</v>
      </c>
      <c r="P4452" s="96" t="s">
        <v>1564</v>
      </c>
      <c r="Q4452" s="96" t="s">
        <v>1948</v>
      </c>
      <c r="R4452" s="96" t="s">
        <v>1656</v>
      </c>
    </row>
    <row r="4453" ht="14.25" customHeight="1">
      <c r="A4453" s="96" t="s">
        <v>11891</v>
      </c>
      <c r="B4453" s="96" t="s">
        <v>11892</v>
      </c>
      <c r="C4453" s="96" t="s">
        <v>11893</v>
      </c>
      <c r="D4453" s="96" t="s">
        <v>1350</v>
      </c>
      <c r="E4453" s="96" t="s">
        <v>1570</v>
      </c>
      <c r="F4453" s="96">
        <v>2035.0</v>
      </c>
      <c r="J4453" s="96" t="s">
        <v>1147</v>
      </c>
      <c r="L4453" s="96" t="s">
        <v>41</v>
      </c>
      <c r="M4453" s="96" t="s">
        <v>1147</v>
      </c>
      <c r="O4453" s="96" t="s">
        <v>1584</v>
      </c>
      <c r="P4453" s="96" t="s">
        <v>1564</v>
      </c>
      <c r="Q4453" s="96" t="s">
        <v>1636</v>
      </c>
      <c r="R4453" s="96" t="s">
        <v>1841</v>
      </c>
      <c r="S4453" s="96" t="s">
        <v>11894</v>
      </c>
      <c r="T4453" s="96" t="s">
        <v>1576</v>
      </c>
    </row>
    <row r="4454" ht="14.25" customHeight="1">
      <c r="A4454" s="96" t="s">
        <v>11895</v>
      </c>
      <c r="D4454" s="96" t="s">
        <v>1372</v>
      </c>
      <c r="J4454" s="96" t="s">
        <v>1147</v>
      </c>
      <c r="L4454" s="96" t="s">
        <v>41</v>
      </c>
      <c r="M4454" s="96" t="s">
        <v>1147</v>
      </c>
      <c r="O4454" s="96" t="s">
        <v>1669</v>
      </c>
      <c r="P4454" s="96" t="s">
        <v>1564</v>
      </c>
      <c r="Q4454" s="96" t="s">
        <v>1590</v>
      </c>
      <c r="R4454" s="96" t="s">
        <v>1740</v>
      </c>
      <c r="U4454" s="96" t="s">
        <v>1742</v>
      </c>
    </row>
    <row r="4455" ht="14.25" customHeight="1">
      <c r="A4455" s="96" t="s">
        <v>11896</v>
      </c>
      <c r="B4455" s="96" t="s">
        <v>11897</v>
      </c>
      <c r="C4455" s="96" t="s">
        <v>11898</v>
      </c>
      <c r="D4455" s="96" t="s">
        <v>1355</v>
      </c>
      <c r="J4455" s="96" t="s">
        <v>1147</v>
      </c>
      <c r="L4455" s="96" t="s">
        <v>41</v>
      </c>
      <c r="M4455" s="96" t="s">
        <v>1351</v>
      </c>
      <c r="N4455" s="96" t="s">
        <v>1621</v>
      </c>
      <c r="O4455" s="96" t="s">
        <v>1672</v>
      </c>
      <c r="P4455" s="96" t="s">
        <v>1564</v>
      </c>
      <c r="Q4455" s="96" t="s">
        <v>1820</v>
      </c>
      <c r="R4455" s="96" t="s">
        <v>1621</v>
      </c>
    </row>
    <row r="4456" ht="14.25" customHeight="1">
      <c r="A4456" s="96" t="s">
        <v>11899</v>
      </c>
      <c r="D4456" s="96" t="s">
        <v>1355</v>
      </c>
      <c r="J4456" s="96" t="s">
        <v>1351</v>
      </c>
      <c r="L4456" s="96" t="s">
        <v>41</v>
      </c>
      <c r="M4456" s="96" t="s">
        <v>1147</v>
      </c>
      <c r="O4456" s="96" t="s">
        <v>1584</v>
      </c>
      <c r="P4456" s="96" t="s">
        <v>1564</v>
      </c>
      <c r="Q4456" s="96" t="s">
        <v>1639</v>
      </c>
      <c r="R4456" s="96" t="s">
        <v>1594</v>
      </c>
    </row>
    <row r="4457" ht="14.25" customHeight="1">
      <c r="A4457" s="96" t="s">
        <v>11900</v>
      </c>
      <c r="D4457" s="96" t="s">
        <v>1350</v>
      </c>
      <c r="E4457" s="96" t="s">
        <v>1561</v>
      </c>
      <c r="F4457" s="96">
        <v>2030.0</v>
      </c>
      <c r="G4457" s="96" t="s">
        <v>1350</v>
      </c>
      <c r="H4457" s="96" t="s">
        <v>1561</v>
      </c>
      <c r="I4457" s="96">
        <v>2050.0</v>
      </c>
      <c r="J4457" s="96" t="s">
        <v>1351</v>
      </c>
      <c r="K4457" s="96">
        <v>2050.0</v>
      </c>
      <c r="L4457" s="96" t="s">
        <v>41</v>
      </c>
      <c r="M4457" s="96" t="s">
        <v>1351</v>
      </c>
      <c r="N4457" s="96" t="s">
        <v>1863</v>
      </c>
      <c r="O4457" s="96" t="s">
        <v>1672</v>
      </c>
      <c r="P4457" s="96" t="s">
        <v>1564</v>
      </c>
      <c r="Q4457" s="96" t="s">
        <v>1675</v>
      </c>
      <c r="R4457" s="96" t="s">
        <v>1644</v>
      </c>
      <c r="S4457" s="96" t="s">
        <v>11901</v>
      </c>
      <c r="T4457" s="96" t="s">
        <v>1568</v>
      </c>
    </row>
    <row r="4458" ht="14.25" customHeight="1">
      <c r="A4458" s="96" t="s">
        <v>11902</v>
      </c>
      <c r="C4458" s="96" t="s">
        <v>11903</v>
      </c>
      <c r="D4458" s="96" t="s">
        <v>1350</v>
      </c>
      <c r="E4458" s="96" t="s">
        <v>1561</v>
      </c>
      <c r="F4458" s="96">
        <v>2030.0</v>
      </c>
      <c r="J4458" s="96" t="s">
        <v>1147</v>
      </c>
      <c r="L4458" s="96" t="s">
        <v>41</v>
      </c>
      <c r="M4458" s="96" t="s">
        <v>1147</v>
      </c>
      <c r="O4458" s="96" t="s">
        <v>1620</v>
      </c>
      <c r="P4458" s="96" t="s">
        <v>1564</v>
      </c>
      <c r="Q4458" s="96" t="s">
        <v>2479</v>
      </c>
      <c r="R4458" s="96" t="s">
        <v>1581</v>
      </c>
      <c r="S4458" s="96" t="s">
        <v>11904</v>
      </c>
      <c r="T4458" s="96" t="s">
        <v>1568</v>
      </c>
    </row>
    <row r="4459" ht="14.25" customHeight="1">
      <c r="A4459" s="96" t="s">
        <v>11905</v>
      </c>
      <c r="D4459" s="96" t="s">
        <v>1355</v>
      </c>
      <c r="J4459" s="96" t="s">
        <v>1147</v>
      </c>
      <c r="L4459" s="96" t="s">
        <v>41</v>
      </c>
      <c r="M4459" s="96" t="s">
        <v>1147</v>
      </c>
      <c r="O4459" s="96" t="s">
        <v>1669</v>
      </c>
      <c r="P4459" s="96" t="s">
        <v>1564</v>
      </c>
      <c r="Q4459" s="96" t="s">
        <v>1580</v>
      </c>
      <c r="R4459" s="96" t="s">
        <v>1615</v>
      </c>
    </row>
    <row r="4460" ht="14.25" customHeight="1">
      <c r="A4460" s="96" t="s">
        <v>11906</v>
      </c>
      <c r="B4460" s="96" t="s">
        <v>11907</v>
      </c>
      <c r="D4460" s="96" t="s">
        <v>1355</v>
      </c>
      <c r="J4460" s="96" t="s">
        <v>1147</v>
      </c>
      <c r="L4460" s="96" t="s">
        <v>41</v>
      </c>
      <c r="M4460" s="96" t="s">
        <v>1147</v>
      </c>
      <c r="O4460" s="96" t="s">
        <v>1717</v>
      </c>
      <c r="P4460" s="96" t="s">
        <v>1609</v>
      </c>
      <c r="Q4460" s="96" t="s">
        <v>1754</v>
      </c>
      <c r="R4460" s="96" t="s">
        <v>1581</v>
      </c>
    </row>
    <row r="4461" ht="14.25" customHeight="1">
      <c r="A4461" s="96" t="s">
        <v>11908</v>
      </c>
      <c r="D4461" s="96" t="s">
        <v>1350</v>
      </c>
      <c r="E4461" s="96" t="s">
        <v>1561</v>
      </c>
      <c r="F4461" s="96">
        <v>2030.0</v>
      </c>
      <c r="J4461" s="96" t="s">
        <v>1147</v>
      </c>
      <c r="L4461" s="96" t="s">
        <v>1562</v>
      </c>
      <c r="M4461" s="96" t="s">
        <v>1147</v>
      </c>
      <c r="O4461" s="96" t="s">
        <v>1664</v>
      </c>
      <c r="P4461" s="96" t="s">
        <v>1564</v>
      </c>
      <c r="Q4461" s="96" t="s">
        <v>1604</v>
      </c>
      <c r="R4461" s="96" t="s">
        <v>1676</v>
      </c>
      <c r="S4461" s="96" t="s">
        <v>11909</v>
      </c>
      <c r="T4461" s="96" t="s">
        <v>1568</v>
      </c>
    </row>
    <row r="4462" ht="14.25" customHeight="1">
      <c r="A4462" s="96" t="s">
        <v>11910</v>
      </c>
      <c r="D4462" s="96" t="s">
        <v>1355</v>
      </c>
      <c r="J4462" s="96" t="s">
        <v>1147</v>
      </c>
      <c r="L4462" s="96" t="s">
        <v>41</v>
      </c>
      <c r="M4462" s="96" t="s">
        <v>1147</v>
      </c>
      <c r="N4462" s="96" t="s">
        <v>1673</v>
      </c>
      <c r="O4462" s="96" t="s">
        <v>1578</v>
      </c>
      <c r="P4462" s="96" t="s">
        <v>1579</v>
      </c>
      <c r="Q4462" s="96" t="s">
        <v>1652</v>
      </c>
      <c r="R4462" s="96" t="s">
        <v>1673</v>
      </c>
    </row>
    <row r="4463" ht="14.25" customHeight="1">
      <c r="A4463" s="96" t="s">
        <v>11911</v>
      </c>
      <c r="D4463" s="96" t="s">
        <v>1350</v>
      </c>
      <c r="E4463" s="96" t="s">
        <v>1561</v>
      </c>
      <c r="F4463" s="96">
        <v>2030.0</v>
      </c>
      <c r="J4463" s="96" t="s">
        <v>1147</v>
      </c>
      <c r="L4463" s="96" t="s">
        <v>1562</v>
      </c>
      <c r="M4463" s="96" t="s">
        <v>1147</v>
      </c>
      <c r="O4463" s="96" t="s">
        <v>1563</v>
      </c>
      <c r="P4463" s="96" t="s">
        <v>1564</v>
      </c>
      <c r="Q4463" s="96" t="s">
        <v>2158</v>
      </c>
      <c r="R4463" s="96" t="s">
        <v>1793</v>
      </c>
      <c r="S4463" s="96" t="s">
        <v>11912</v>
      </c>
      <c r="T4463" s="96" t="s">
        <v>1568</v>
      </c>
    </row>
    <row r="4464" ht="14.25" customHeight="1">
      <c r="A4464" s="96" t="s">
        <v>11913</v>
      </c>
      <c r="B4464" s="96" t="s">
        <v>11914</v>
      </c>
      <c r="C4464" s="96" t="s">
        <v>11915</v>
      </c>
      <c r="D4464" s="96" t="s">
        <v>1350</v>
      </c>
      <c r="E4464" s="96" t="s">
        <v>1561</v>
      </c>
      <c r="F4464" s="96" t="s">
        <v>3065</v>
      </c>
      <c r="G4464" s="96" t="s">
        <v>1350</v>
      </c>
      <c r="H4464" s="96" t="s">
        <v>1561</v>
      </c>
      <c r="I4464" s="96" t="s">
        <v>1689</v>
      </c>
      <c r="J4464" s="96" t="s">
        <v>1351</v>
      </c>
      <c r="K4464" s="96" t="s">
        <v>1689</v>
      </c>
      <c r="L4464" s="96" t="s">
        <v>41</v>
      </c>
      <c r="M4464" s="96" t="s">
        <v>1351</v>
      </c>
      <c r="N4464" s="96" t="s">
        <v>1926</v>
      </c>
      <c r="O4464" s="96" t="s">
        <v>2194</v>
      </c>
      <c r="P4464" s="96" t="s">
        <v>1609</v>
      </c>
      <c r="Q4464" s="96" t="s">
        <v>1652</v>
      </c>
      <c r="R4464" s="96" t="s">
        <v>1605</v>
      </c>
      <c r="S4464" s="96" t="s">
        <v>11916</v>
      </c>
      <c r="T4464" s="96" t="s">
        <v>1568</v>
      </c>
    </row>
    <row r="4465" ht="14.25" customHeight="1">
      <c r="A4465" s="96" t="s">
        <v>11917</v>
      </c>
      <c r="C4465" s="96" t="s">
        <v>11918</v>
      </c>
      <c r="D4465" s="96" t="s">
        <v>1350</v>
      </c>
      <c r="E4465" s="96" t="s">
        <v>1561</v>
      </c>
      <c r="F4465" s="96">
        <v>2030.0</v>
      </c>
      <c r="J4465" s="96" t="s">
        <v>1147</v>
      </c>
      <c r="L4465" s="96" t="s">
        <v>41</v>
      </c>
      <c r="M4465" s="96" t="s">
        <v>1147</v>
      </c>
      <c r="O4465" s="96" t="s">
        <v>1584</v>
      </c>
      <c r="P4465" s="96" t="s">
        <v>1564</v>
      </c>
      <c r="Q4465" s="96" t="s">
        <v>1580</v>
      </c>
      <c r="R4465" s="96" t="s">
        <v>1787</v>
      </c>
      <c r="S4465" s="96" t="s">
        <v>11919</v>
      </c>
      <c r="T4465" s="96" t="s">
        <v>1568</v>
      </c>
    </row>
    <row r="4466" ht="14.25" customHeight="1">
      <c r="A4466" s="96" t="s">
        <v>11920</v>
      </c>
      <c r="D4466" s="96" t="s">
        <v>1350</v>
      </c>
      <c r="E4466" s="96" t="s">
        <v>1561</v>
      </c>
      <c r="F4466" s="96">
        <v>2030.0</v>
      </c>
      <c r="J4466" s="96" t="s">
        <v>1147</v>
      </c>
      <c r="L4466" s="96" t="s">
        <v>1562</v>
      </c>
      <c r="M4466" s="96" t="s">
        <v>1147</v>
      </c>
      <c r="O4466" s="96" t="s">
        <v>1791</v>
      </c>
      <c r="P4466" s="96" t="s">
        <v>1609</v>
      </c>
      <c r="Q4466" s="96" t="s">
        <v>1580</v>
      </c>
      <c r="R4466" s="96" t="s">
        <v>1637</v>
      </c>
      <c r="S4466" s="96" t="s">
        <v>11921</v>
      </c>
      <c r="T4466" s="96" t="s">
        <v>1568</v>
      </c>
    </row>
    <row r="4467" ht="14.25" customHeight="1">
      <c r="A4467" s="96" t="s">
        <v>11922</v>
      </c>
      <c r="C4467" s="96" t="s">
        <v>11923</v>
      </c>
      <c r="D4467" s="96" t="s">
        <v>1350</v>
      </c>
      <c r="E4467" s="96" t="s">
        <v>1561</v>
      </c>
      <c r="F4467" s="96">
        <v>2030.0</v>
      </c>
      <c r="J4467" s="96" t="s">
        <v>1147</v>
      </c>
      <c r="L4467" s="96" t="s">
        <v>1562</v>
      </c>
      <c r="M4467" s="96" t="s">
        <v>1147</v>
      </c>
      <c r="O4467" s="96" t="s">
        <v>1741</v>
      </c>
      <c r="P4467" s="96" t="s">
        <v>1564</v>
      </c>
      <c r="Q4467" s="96" t="s">
        <v>1593</v>
      </c>
      <c r="R4467" s="96" t="s">
        <v>1971</v>
      </c>
      <c r="S4467" s="96" t="s">
        <v>11924</v>
      </c>
      <c r="T4467" s="96" t="s">
        <v>1568</v>
      </c>
    </row>
    <row r="4468" ht="14.25" customHeight="1">
      <c r="A4468" s="96" t="s">
        <v>11925</v>
      </c>
      <c r="D4468" s="96" t="s">
        <v>1355</v>
      </c>
      <c r="J4468" s="96" t="s">
        <v>1351</v>
      </c>
      <c r="L4468" s="96" t="s">
        <v>41</v>
      </c>
      <c r="M4468" s="96" t="s">
        <v>1147</v>
      </c>
      <c r="O4468" s="96" t="s">
        <v>1791</v>
      </c>
      <c r="P4468" s="96" t="s">
        <v>1609</v>
      </c>
      <c r="Q4468" s="96" t="s">
        <v>1756</v>
      </c>
      <c r="R4468" s="96" t="s">
        <v>1805</v>
      </c>
    </row>
    <row r="4469" ht="14.25" customHeight="1">
      <c r="A4469" s="96" t="s">
        <v>11926</v>
      </c>
      <c r="B4469" s="96" t="s">
        <v>11927</v>
      </c>
      <c r="C4469" s="96" t="s">
        <v>11928</v>
      </c>
      <c r="D4469" s="96" t="s">
        <v>1350</v>
      </c>
      <c r="E4469" s="96" t="s">
        <v>1561</v>
      </c>
      <c r="F4469" s="96">
        <v>2030.0</v>
      </c>
      <c r="J4469" s="96" t="s">
        <v>1147</v>
      </c>
      <c r="L4469" s="96" t="s">
        <v>41</v>
      </c>
      <c r="M4469" s="96" t="s">
        <v>1147</v>
      </c>
      <c r="O4469" s="96" t="s">
        <v>1717</v>
      </c>
      <c r="P4469" s="96" t="s">
        <v>1609</v>
      </c>
      <c r="Q4469" s="96" t="s">
        <v>1593</v>
      </c>
      <c r="R4469" s="96" t="s">
        <v>1615</v>
      </c>
      <c r="S4469" s="96" t="s">
        <v>11929</v>
      </c>
      <c r="T4469" s="96" t="s">
        <v>1568</v>
      </c>
    </row>
    <row r="4470" ht="14.25" customHeight="1">
      <c r="A4470" s="96" t="s">
        <v>11930</v>
      </c>
      <c r="D4470" s="96" t="s">
        <v>1355</v>
      </c>
      <c r="J4470" s="96" t="s">
        <v>1351</v>
      </c>
      <c r="L4470" s="96" t="s">
        <v>41</v>
      </c>
      <c r="M4470" s="96" t="s">
        <v>1351</v>
      </c>
      <c r="N4470" s="96" t="s">
        <v>1597</v>
      </c>
      <c r="O4470" s="96" t="s">
        <v>1791</v>
      </c>
      <c r="P4470" s="96" t="s">
        <v>1609</v>
      </c>
      <c r="Q4470" s="96" t="s">
        <v>2352</v>
      </c>
      <c r="R4470" s="96" t="s">
        <v>1597</v>
      </c>
      <c r="T4470" s="96" t="s">
        <v>1616</v>
      </c>
    </row>
    <row r="4471" ht="14.25" customHeight="1">
      <c r="A4471" s="96" t="s">
        <v>11931</v>
      </c>
      <c r="B4471" s="96" t="s">
        <v>11932</v>
      </c>
      <c r="C4471" s="96" t="s">
        <v>11933</v>
      </c>
      <c r="D4471" s="96" t="s">
        <v>1350</v>
      </c>
      <c r="E4471" s="96" t="s">
        <v>1561</v>
      </c>
      <c r="F4471" s="96">
        <v>2030.0</v>
      </c>
      <c r="J4471" s="96" t="s">
        <v>1147</v>
      </c>
      <c r="L4471" s="96" t="s">
        <v>1629</v>
      </c>
      <c r="M4471" s="96" t="s">
        <v>1147</v>
      </c>
      <c r="O4471" s="96" t="s">
        <v>1584</v>
      </c>
      <c r="P4471" s="96" t="s">
        <v>1564</v>
      </c>
      <c r="Q4471" s="96" t="s">
        <v>1630</v>
      </c>
      <c r="R4471" s="96" t="s">
        <v>1566</v>
      </c>
      <c r="S4471" s="96" t="s">
        <v>11934</v>
      </c>
      <c r="T4471" s="96" t="s">
        <v>1568</v>
      </c>
    </row>
    <row r="4472" ht="14.25" customHeight="1">
      <c r="A4472" s="96" t="s">
        <v>11935</v>
      </c>
      <c r="C4472" s="96" t="s">
        <v>11936</v>
      </c>
      <c r="D4472" s="96" t="s">
        <v>1355</v>
      </c>
      <c r="J4472" s="96" t="s">
        <v>1351</v>
      </c>
      <c r="L4472" s="96" t="s">
        <v>41</v>
      </c>
      <c r="M4472" s="96" t="s">
        <v>1351</v>
      </c>
      <c r="N4472" s="96" t="s">
        <v>1707</v>
      </c>
      <c r="O4472" s="96" t="s">
        <v>1647</v>
      </c>
      <c r="P4472" s="96" t="s">
        <v>1564</v>
      </c>
      <c r="Q4472" s="96" t="s">
        <v>1590</v>
      </c>
      <c r="R4472" s="96" t="s">
        <v>1707</v>
      </c>
    </row>
    <row r="4473" ht="14.25" customHeight="1">
      <c r="A4473" s="96" t="s">
        <v>11937</v>
      </c>
      <c r="D4473" s="96" t="s">
        <v>1355</v>
      </c>
      <c r="J4473" s="96" t="s">
        <v>1351</v>
      </c>
      <c r="L4473" s="96" t="s">
        <v>41</v>
      </c>
      <c r="M4473" s="96" t="s">
        <v>1147</v>
      </c>
      <c r="O4473" s="96" t="s">
        <v>1578</v>
      </c>
      <c r="P4473" s="96" t="s">
        <v>1579</v>
      </c>
      <c r="Q4473" s="96" t="s">
        <v>1593</v>
      </c>
      <c r="R4473" s="96" t="s">
        <v>1712</v>
      </c>
    </row>
    <row r="4474" ht="14.25" customHeight="1">
      <c r="A4474" s="96" t="s">
        <v>11938</v>
      </c>
      <c r="B4474" s="96" t="s">
        <v>11939</v>
      </c>
      <c r="C4474" s="96" t="s">
        <v>11940</v>
      </c>
      <c r="D4474" s="96" t="s">
        <v>1350</v>
      </c>
      <c r="E4474" s="96" t="s">
        <v>1721</v>
      </c>
      <c r="F4474" s="96" t="s">
        <v>4452</v>
      </c>
      <c r="J4474" s="96" t="s">
        <v>1351</v>
      </c>
      <c r="L4474" s="96" t="s">
        <v>41</v>
      </c>
      <c r="M4474" s="96" t="s">
        <v>1147</v>
      </c>
      <c r="O4474" s="96" t="s">
        <v>1857</v>
      </c>
      <c r="P4474" s="96" t="s">
        <v>1609</v>
      </c>
      <c r="Q4474" s="96" t="s">
        <v>1800</v>
      </c>
      <c r="R4474" s="96" t="s">
        <v>11941</v>
      </c>
      <c r="S4474" s="96" t="s">
        <v>11942</v>
      </c>
      <c r="T4474" s="96" t="s">
        <v>1725</v>
      </c>
    </row>
    <row r="4475" ht="14.25" customHeight="1">
      <c r="A4475" s="96" t="s">
        <v>11943</v>
      </c>
      <c r="D4475" s="96" t="s">
        <v>1355</v>
      </c>
      <c r="J4475" s="96" t="s">
        <v>1147</v>
      </c>
      <c r="L4475" s="96" t="s">
        <v>41</v>
      </c>
      <c r="M4475" s="96" t="s">
        <v>1147</v>
      </c>
      <c r="O4475" s="96" t="s">
        <v>2054</v>
      </c>
      <c r="P4475" s="96" t="s">
        <v>1579</v>
      </c>
      <c r="Q4475" s="96" t="s">
        <v>2015</v>
      </c>
      <c r="R4475" s="96" t="s">
        <v>1623</v>
      </c>
    </row>
    <row r="4476" ht="14.25" customHeight="1">
      <c r="A4476" s="96" t="s">
        <v>11944</v>
      </c>
      <c r="C4476" s="96" t="s">
        <v>11945</v>
      </c>
      <c r="D4476" s="96" t="s">
        <v>1350</v>
      </c>
      <c r="E4476" s="96" t="s">
        <v>1561</v>
      </c>
      <c r="F4476" s="96">
        <v>2030.0</v>
      </c>
      <c r="J4476" s="96" t="s">
        <v>1147</v>
      </c>
      <c r="L4476" s="96" t="s">
        <v>1562</v>
      </c>
      <c r="M4476" s="96" t="s">
        <v>1147</v>
      </c>
      <c r="O4476" s="96" t="s">
        <v>1829</v>
      </c>
      <c r="P4476" s="96" t="s">
        <v>1564</v>
      </c>
      <c r="Q4476" s="96" t="s">
        <v>1573</v>
      </c>
      <c r="R4476" s="96" t="s">
        <v>1581</v>
      </c>
      <c r="S4476" s="96" t="s">
        <v>11946</v>
      </c>
      <c r="T4476" s="96" t="s">
        <v>1568</v>
      </c>
    </row>
    <row r="4477" ht="14.25" customHeight="1">
      <c r="A4477" s="96" t="s">
        <v>11947</v>
      </c>
      <c r="D4477" s="96" t="s">
        <v>1350</v>
      </c>
      <c r="E4477" s="96" t="s">
        <v>1561</v>
      </c>
      <c r="F4477" s="96">
        <v>2030.0</v>
      </c>
      <c r="G4477" s="96" t="s">
        <v>1350</v>
      </c>
      <c r="H4477" s="96" t="s">
        <v>1561</v>
      </c>
      <c r="I4477" s="96">
        <v>2040.0</v>
      </c>
      <c r="J4477" s="96" t="s">
        <v>1351</v>
      </c>
      <c r="K4477" s="96">
        <v>2040.0</v>
      </c>
      <c r="L4477" s="96" t="s">
        <v>1562</v>
      </c>
      <c r="M4477" s="96" t="s">
        <v>1147</v>
      </c>
      <c r="O4477" s="96" t="s">
        <v>1578</v>
      </c>
      <c r="P4477" s="96" t="s">
        <v>1579</v>
      </c>
      <c r="Q4477" s="96" t="s">
        <v>1590</v>
      </c>
      <c r="R4477" s="96" t="s">
        <v>1793</v>
      </c>
      <c r="S4477" s="96" t="s">
        <v>11948</v>
      </c>
      <c r="T4477" s="96" t="s">
        <v>1568</v>
      </c>
    </row>
    <row r="4478" ht="14.25" customHeight="1">
      <c r="A4478" s="96" t="s">
        <v>11949</v>
      </c>
      <c r="B4478" s="96" t="s">
        <v>11950</v>
      </c>
      <c r="C4478" s="96" t="s">
        <v>11951</v>
      </c>
      <c r="D4478" s="96" t="s">
        <v>1372</v>
      </c>
      <c r="J4478" s="96" t="s">
        <v>1351</v>
      </c>
      <c r="L4478" s="96" t="s">
        <v>41</v>
      </c>
      <c r="M4478" s="96" t="s">
        <v>1351</v>
      </c>
      <c r="N4478" s="96" t="s">
        <v>1863</v>
      </c>
      <c r="O4478" s="96" t="s">
        <v>1578</v>
      </c>
      <c r="P4478" s="96" t="s">
        <v>1579</v>
      </c>
      <c r="Q4478" s="96" t="s">
        <v>1636</v>
      </c>
      <c r="R4478" s="96" t="s">
        <v>1863</v>
      </c>
    </row>
    <row r="4479" ht="14.25" customHeight="1">
      <c r="A4479" s="96" t="s">
        <v>11952</v>
      </c>
      <c r="D4479" s="96" t="s">
        <v>1355</v>
      </c>
      <c r="J4479" s="96" t="s">
        <v>1147</v>
      </c>
      <c r="L4479" s="96" t="s">
        <v>41</v>
      </c>
      <c r="M4479" s="96" t="s">
        <v>1147</v>
      </c>
      <c r="O4479" s="96" t="s">
        <v>1797</v>
      </c>
      <c r="P4479" s="96" t="s">
        <v>1564</v>
      </c>
      <c r="Q4479" s="96" t="s">
        <v>1573</v>
      </c>
      <c r="R4479" s="96" t="s">
        <v>1623</v>
      </c>
    </row>
    <row r="4480" ht="14.25" customHeight="1">
      <c r="A4480" s="96" t="s">
        <v>11953</v>
      </c>
      <c r="D4480" s="96" t="s">
        <v>1350</v>
      </c>
      <c r="E4480" s="96" t="s">
        <v>1561</v>
      </c>
      <c r="F4480" s="96">
        <v>2030.0</v>
      </c>
      <c r="J4480" s="96" t="s">
        <v>1147</v>
      </c>
      <c r="L4480" s="96" t="s">
        <v>1562</v>
      </c>
      <c r="M4480" s="96" t="s">
        <v>1147</v>
      </c>
      <c r="O4480" s="96" t="s">
        <v>1584</v>
      </c>
      <c r="P4480" s="96" t="s">
        <v>1564</v>
      </c>
      <c r="Q4480" s="96" t="s">
        <v>1580</v>
      </c>
      <c r="R4480" s="96" t="s">
        <v>1581</v>
      </c>
      <c r="S4480" s="96" t="s">
        <v>11954</v>
      </c>
      <c r="T4480" s="96" t="s">
        <v>1568</v>
      </c>
    </row>
    <row r="4481" ht="14.25" customHeight="1">
      <c r="A4481" s="96" t="s">
        <v>11955</v>
      </c>
      <c r="D4481" s="96" t="s">
        <v>1350</v>
      </c>
      <c r="E4481" s="96" t="s">
        <v>1561</v>
      </c>
      <c r="F4481" s="96">
        <v>2030.0</v>
      </c>
      <c r="J4481" s="96" t="s">
        <v>1147</v>
      </c>
      <c r="L4481" s="96" t="s">
        <v>1562</v>
      </c>
      <c r="M4481" s="96" t="s">
        <v>1147</v>
      </c>
      <c r="O4481" s="96" t="s">
        <v>1620</v>
      </c>
      <c r="P4481" s="96" t="s">
        <v>1564</v>
      </c>
      <c r="Q4481" s="96" t="s">
        <v>1866</v>
      </c>
      <c r="R4481" s="96" t="s">
        <v>2023</v>
      </c>
      <c r="S4481" s="96" t="s">
        <v>11956</v>
      </c>
      <c r="T4481" s="96" t="s">
        <v>1568</v>
      </c>
    </row>
    <row r="4482" ht="14.25" customHeight="1">
      <c r="A4482" s="96" t="s">
        <v>11957</v>
      </c>
      <c r="D4482" s="96" t="s">
        <v>1350</v>
      </c>
      <c r="E4482" s="96" t="s">
        <v>1561</v>
      </c>
      <c r="F4482" s="96">
        <v>2030.0</v>
      </c>
      <c r="J4482" s="96" t="s">
        <v>1351</v>
      </c>
      <c r="L4482" s="96" t="s">
        <v>1629</v>
      </c>
      <c r="M4482" s="96" t="s">
        <v>1147</v>
      </c>
      <c r="O4482" s="96" t="s">
        <v>1584</v>
      </c>
      <c r="P4482" s="96" t="s">
        <v>1564</v>
      </c>
      <c r="Q4482" s="96" t="s">
        <v>1630</v>
      </c>
      <c r="R4482" s="96" t="s">
        <v>1793</v>
      </c>
      <c r="S4482" s="96" t="s">
        <v>11958</v>
      </c>
    </row>
    <row r="4483" ht="14.25" customHeight="1">
      <c r="A4483" s="96" t="s">
        <v>11959</v>
      </c>
      <c r="B4483" s="96" t="s">
        <v>11960</v>
      </c>
      <c r="C4483" s="96" t="s">
        <v>11961</v>
      </c>
      <c r="D4483" s="96" t="s">
        <v>1350</v>
      </c>
      <c r="E4483" s="96" t="s">
        <v>1561</v>
      </c>
      <c r="F4483" s="96" t="s">
        <v>2176</v>
      </c>
      <c r="G4483" s="96" t="s">
        <v>1350</v>
      </c>
      <c r="H4483" s="96" t="s">
        <v>1561</v>
      </c>
      <c r="I4483" s="96" t="s">
        <v>1689</v>
      </c>
      <c r="J4483" s="96" t="s">
        <v>1351</v>
      </c>
      <c r="K4483" s="96" t="s">
        <v>1689</v>
      </c>
      <c r="L4483" s="96" t="s">
        <v>41</v>
      </c>
      <c r="M4483" s="96" t="s">
        <v>1147</v>
      </c>
      <c r="O4483" s="96" t="s">
        <v>1717</v>
      </c>
      <c r="P4483" s="96" t="s">
        <v>1609</v>
      </c>
      <c r="Q4483" s="96" t="s">
        <v>1948</v>
      </c>
      <c r="R4483" s="96" t="s">
        <v>1594</v>
      </c>
      <c r="S4483" s="96" t="s">
        <v>11962</v>
      </c>
      <c r="T4483" s="96" t="s">
        <v>1568</v>
      </c>
    </row>
    <row r="4484" ht="14.25" customHeight="1">
      <c r="A4484" s="96" t="s">
        <v>11963</v>
      </c>
      <c r="B4484" s="96" t="s">
        <v>11964</v>
      </c>
      <c r="C4484" s="96" t="s">
        <v>11965</v>
      </c>
      <c r="D4484" s="96" t="s">
        <v>1355</v>
      </c>
      <c r="J4484" s="96" t="s">
        <v>1351</v>
      </c>
      <c r="L4484" s="96" t="s">
        <v>41</v>
      </c>
      <c r="M4484" s="96" t="s">
        <v>1351</v>
      </c>
      <c r="N4484" s="96" t="s">
        <v>1926</v>
      </c>
      <c r="O4484" s="96" t="s">
        <v>1578</v>
      </c>
      <c r="P4484" s="96" t="s">
        <v>1579</v>
      </c>
      <c r="Q4484" s="96" t="s">
        <v>1820</v>
      </c>
      <c r="R4484" s="96" t="s">
        <v>1926</v>
      </c>
    </row>
    <row r="4485" ht="14.25" customHeight="1">
      <c r="A4485" s="96" t="s">
        <v>11966</v>
      </c>
      <c r="D4485" s="96" t="s">
        <v>1355</v>
      </c>
      <c r="J4485" s="96" t="s">
        <v>1147</v>
      </c>
      <c r="L4485" s="96" t="s">
        <v>41</v>
      </c>
      <c r="M4485" s="96" t="s">
        <v>1147</v>
      </c>
      <c r="O4485" s="96" t="s">
        <v>1713</v>
      </c>
      <c r="P4485" s="96" t="s">
        <v>1564</v>
      </c>
      <c r="Q4485" s="96" t="s">
        <v>1784</v>
      </c>
      <c r="R4485" s="96" t="s">
        <v>1793</v>
      </c>
      <c r="T4485" s="96" t="s">
        <v>1616</v>
      </c>
    </row>
    <row r="4486" ht="14.25" customHeight="1">
      <c r="A4486" s="96" t="s">
        <v>11967</v>
      </c>
      <c r="D4486" s="96" t="s">
        <v>1355</v>
      </c>
      <c r="J4486" s="96" t="s">
        <v>1147</v>
      </c>
      <c r="L4486" s="96" t="s">
        <v>41</v>
      </c>
      <c r="M4486" s="96" t="s">
        <v>1147</v>
      </c>
      <c r="O4486" s="96" t="s">
        <v>7052</v>
      </c>
      <c r="P4486" s="96" t="s">
        <v>1564</v>
      </c>
      <c r="Q4486" s="96" t="s">
        <v>1756</v>
      </c>
      <c r="R4486" s="96" t="s">
        <v>1597</v>
      </c>
    </row>
    <row r="4487" ht="14.25" customHeight="1">
      <c r="A4487" s="96" t="s">
        <v>11968</v>
      </c>
      <c r="C4487" s="96" t="s">
        <v>11969</v>
      </c>
      <c r="D4487" s="96" t="s">
        <v>1355</v>
      </c>
      <c r="J4487" s="96" t="s">
        <v>1147</v>
      </c>
      <c r="L4487" s="96" t="s">
        <v>41</v>
      </c>
      <c r="M4487" s="96" t="s">
        <v>1147</v>
      </c>
      <c r="O4487" s="96" t="s">
        <v>1563</v>
      </c>
      <c r="P4487" s="96" t="s">
        <v>1564</v>
      </c>
      <c r="Q4487" s="96" t="s">
        <v>1820</v>
      </c>
      <c r="R4487" s="96" t="s">
        <v>1676</v>
      </c>
    </row>
    <row r="4488" ht="14.25" customHeight="1">
      <c r="A4488" s="96" t="s">
        <v>11970</v>
      </c>
      <c r="D4488" s="96" t="s">
        <v>1350</v>
      </c>
      <c r="E4488" s="96" t="s">
        <v>1561</v>
      </c>
      <c r="F4488" s="96" t="s">
        <v>4013</v>
      </c>
      <c r="J4488" s="96" t="s">
        <v>1147</v>
      </c>
      <c r="L4488" s="96" t="s">
        <v>41</v>
      </c>
      <c r="M4488" s="96" t="s">
        <v>1147</v>
      </c>
      <c r="O4488" s="96" t="s">
        <v>1584</v>
      </c>
      <c r="P4488" s="96" t="s">
        <v>1564</v>
      </c>
      <c r="Q4488" s="96" t="s">
        <v>1580</v>
      </c>
      <c r="R4488" s="96" t="s">
        <v>2098</v>
      </c>
      <c r="S4488" s="96" t="s">
        <v>11971</v>
      </c>
      <c r="T4488" s="96" t="s">
        <v>1568</v>
      </c>
    </row>
    <row r="4489" ht="14.25" customHeight="1">
      <c r="A4489" s="96" t="s">
        <v>11972</v>
      </c>
      <c r="B4489" s="96" t="s">
        <v>11973</v>
      </c>
      <c r="C4489" s="96" t="s">
        <v>11974</v>
      </c>
      <c r="D4489" s="96" t="s">
        <v>1350</v>
      </c>
      <c r="E4489" s="96" t="s">
        <v>1561</v>
      </c>
      <c r="F4489" s="96">
        <v>2030.0</v>
      </c>
      <c r="J4489" s="96" t="s">
        <v>1147</v>
      </c>
      <c r="L4489" s="96" t="s">
        <v>41</v>
      </c>
      <c r="M4489" s="96" t="s">
        <v>1147</v>
      </c>
      <c r="O4489" s="96" t="s">
        <v>2054</v>
      </c>
      <c r="P4489" s="96" t="s">
        <v>1579</v>
      </c>
      <c r="Q4489" s="96" t="s">
        <v>1820</v>
      </c>
      <c r="R4489" s="96" t="s">
        <v>1594</v>
      </c>
      <c r="S4489" s="96" t="s">
        <v>11975</v>
      </c>
      <c r="T4489" s="96" t="s">
        <v>1568</v>
      </c>
    </row>
    <row r="4490" ht="14.25" customHeight="1">
      <c r="A4490" s="96" t="s">
        <v>11976</v>
      </c>
      <c r="D4490" s="96" t="s">
        <v>1355</v>
      </c>
      <c r="J4490" s="96" t="s">
        <v>1351</v>
      </c>
      <c r="L4490" s="96" t="s">
        <v>41</v>
      </c>
      <c r="M4490" s="96" t="s">
        <v>1147</v>
      </c>
      <c r="O4490" s="96" t="s">
        <v>1584</v>
      </c>
      <c r="P4490" s="96" t="s">
        <v>1564</v>
      </c>
      <c r="Q4490" s="96" t="s">
        <v>2352</v>
      </c>
      <c r="R4490" s="96" t="s">
        <v>1690</v>
      </c>
    </row>
    <row r="4491" ht="14.25" customHeight="1">
      <c r="A4491" s="96" t="s">
        <v>11977</v>
      </c>
      <c r="C4491" s="96" t="s">
        <v>11978</v>
      </c>
      <c r="D4491" s="96" t="s">
        <v>1355</v>
      </c>
      <c r="J4491" s="96" t="s">
        <v>1351</v>
      </c>
      <c r="L4491" s="96" t="s">
        <v>41</v>
      </c>
      <c r="M4491" s="96" t="s">
        <v>1147</v>
      </c>
      <c r="O4491" s="96" t="s">
        <v>1584</v>
      </c>
      <c r="P4491" s="96" t="s">
        <v>1564</v>
      </c>
      <c r="Q4491" s="96" t="s">
        <v>2352</v>
      </c>
      <c r="R4491" s="96" t="s">
        <v>1690</v>
      </c>
    </row>
    <row r="4492" ht="14.25" customHeight="1">
      <c r="A4492" s="96" t="s">
        <v>11979</v>
      </c>
      <c r="D4492" s="96" t="s">
        <v>1350</v>
      </c>
      <c r="E4492" s="96" t="s">
        <v>1561</v>
      </c>
      <c r="F4492" s="96">
        <v>2030.0</v>
      </c>
      <c r="J4492" s="96" t="s">
        <v>1147</v>
      </c>
      <c r="L4492" s="96" t="s">
        <v>1562</v>
      </c>
      <c r="M4492" s="96" t="s">
        <v>1147</v>
      </c>
      <c r="O4492" s="96" t="s">
        <v>1563</v>
      </c>
      <c r="P4492" s="96" t="s">
        <v>1564</v>
      </c>
      <c r="Q4492" s="96" t="s">
        <v>1590</v>
      </c>
      <c r="R4492" s="96" t="s">
        <v>1644</v>
      </c>
      <c r="S4492" s="96" t="s">
        <v>11980</v>
      </c>
      <c r="T4492" s="96" t="s">
        <v>1568</v>
      </c>
    </row>
    <row r="4493" ht="14.25" customHeight="1">
      <c r="A4493" s="96" t="s">
        <v>11981</v>
      </c>
      <c r="D4493" s="96" t="s">
        <v>1350</v>
      </c>
      <c r="E4493" s="96" t="s">
        <v>1561</v>
      </c>
      <c r="F4493" s="96" t="s">
        <v>1628</v>
      </c>
      <c r="G4493" s="96" t="s">
        <v>1350</v>
      </c>
      <c r="H4493" s="96" t="s">
        <v>1561</v>
      </c>
      <c r="I4493" s="96" t="s">
        <v>1689</v>
      </c>
      <c r="J4493" s="96" t="s">
        <v>1351</v>
      </c>
      <c r="K4493" s="96" t="s">
        <v>1689</v>
      </c>
      <c r="L4493" s="96" t="s">
        <v>41</v>
      </c>
      <c r="M4493" s="96" t="s">
        <v>1147</v>
      </c>
      <c r="O4493" s="96" t="s">
        <v>1584</v>
      </c>
      <c r="P4493" s="96" t="s">
        <v>1564</v>
      </c>
      <c r="Q4493" s="96" t="s">
        <v>1610</v>
      </c>
      <c r="R4493" s="96" t="s">
        <v>1631</v>
      </c>
      <c r="S4493" s="96" t="s">
        <v>11982</v>
      </c>
      <c r="T4493" s="96" t="s">
        <v>1568</v>
      </c>
    </row>
    <row r="4494" ht="14.25" customHeight="1">
      <c r="A4494" s="96" t="s">
        <v>11983</v>
      </c>
      <c r="D4494" s="96" t="s">
        <v>1350</v>
      </c>
      <c r="E4494" s="96" t="s">
        <v>1561</v>
      </c>
      <c r="F4494" s="96">
        <v>2030.0</v>
      </c>
      <c r="J4494" s="96" t="s">
        <v>1147</v>
      </c>
      <c r="L4494" s="96" t="s">
        <v>1562</v>
      </c>
      <c r="M4494" s="96" t="s">
        <v>1147</v>
      </c>
      <c r="O4494" s="96" t="s">
        <v>1584</v>
      </c>
      <c r="P4494" s="96" t="s">
        <v>1564</v>
      </c>
      <c r="Q4494" s="96" t="s">
        <v>1652</v>
      </c>
      <c r="R4494" s="96" t="s">
        <v>1591</v>
      </c>
      <c r="S4494" s="96" t="s">
        <v>11984</v>
      </c>
      <c r="T4494" s="96" t="s">
        <v>1568</v>
      </c>
    </row>
    <row r="4495" ht="14.25" customHeight="1">
      <c r="A4495" s="96" t="s">
        <v>11985</v>
      </c>
      <c r="B4495" s="96" t="s">
        <v>11986</v>
      </c>
      <c r="C4495" s="96" t="s">
        <v>11987</v>
      </c>
      <c r="D4495" s="96" t="s">
        <v>1350</v>
      </c>
      <c r="E4495" s="96" t="s">
        <v>1721</v>
      </c>
      <c r="F4495" s="96">
        <v>2030.0</v>
      </c>
      <c r="J4495" s="96" t="s">
        <v>1147</v>
      </c>
      <c r="L4495" s="96" t="s">
        <v>41</v>
      </c>
      <c r="M4495" s="96" t="s">
        <v>1147</v>
      </c>
      <c r="O4495" s="96" t="s">
        <v>1829</v>
      </c>
      <c r="P4495" s="96" t="s">
        <v>1564</v>
      </c>
      <c r="Q4495" s="96" t="s">
        <v>2158</v>
      </c>
      <c r="R4495" s="96" t="s">
        <v>11988</v>
      </c>
      <c r="S4495" s="96" t="s">
        <v>11989</v>
      </c>
      <c r="T4495" s="96" t="s">
        <v>1725</v>
      </c>
    </row>
    <row r="4496" ht="14.25" customHeight="1">
      <c r="A4496" s="96" t="s">
        <v>11990</v>
      </c>
      <c r="B4496" s="96" t="s">
        <v>11991</v>
      </c>
      <c r="C4496" s="96" t="s">
        <v>11992</v>
      </c>
      <c r="D4496" s="96" t="s">
        <v>1350</v>
      </c>
      <c r="E4496" s="96" t="s">
        <v>1561</v>
      </c>
      <c r="F4496" s="96">
        <v>2030.0</v>
      </c>
      <c r="G4496" s="96" t="s">
        <v>1350</v>
      </c>
      <c r="H4496" s="96" t="s">
        <v>1561</v>
      </c>
      <c r="I4496" s="96">
        <v>2047.0</v>
      </c>
      <c r="J4496" s="96" t="s">
        <v>1351</v>
      </c>
      <c r="K4496" s="96">
        <v>2047.0</v>
      </c>
      <c r="L4496" s="96" t="s">
        <v>41</v>
      </c>
      <c r="M4496" s="96" t="s">
        <v>1147</v>
      </c>
      <c r="O4496" s="96" t="s">
        <v>1797</v>
      </c>
      <c r="P4496" s="96" t="s">
        <v>1564</v>
      </c>
      <c r="Q4496" s="96" t="s">
        <v>1800</v>
      </c>
      <c r="R4496" s="96" t="s">
        <v>1605</v>
      </c>
      <c r="S4496" s="96" t="s">
        <v>11993</v>
      </c>
      <c r="T4496" s="96" t="s">
        <v>1568</v>
      </c>
      <c r="U4496" s="96" t="s">
        <v>1701</v>
      </c>
    </row>
    <row r="4497" ht="14.25" customHeight="1">
      <c r="A4497" s="96" t="s">
        <v>11994</v>
      </c>
      <c r="D4497" s="96" t="s">
        <v>1350</v>
      </c>
      <c r="E4497" s="96" t="s">
        <v>1561</v>
      </c>
      <c r="F4497" s="96">
        <v>2030.0</v>
      </c>
      <c r="J4497" s="96" t="s">
        <v>1147</v>
      </c>
      <c r="L4497" s="96" t="s">
        <v>1562</v>
      </c>
      <c r="M4497" s="96" t="s">
        <v>1147</v>
      </c>
      <c r="O4497" s="96" t="s">
        <v>1672</v>
      </c>
      <c r="P4497" s="96" t="s">
        <v>1564</v>
      </c>
      <c r="Q4497" s="96" t="s">
        <v>2158</v>
      </c>
      <c r="R4497" s="96" t="s">
        <v>1581</v>
      </c>
      <c r="S4497" s="96" t="s">
        <v>11995</v>
      </c>
      <c r="T4497" s="96" t="s">
        <v>1568</v>
      </c>
    </row>
    <row r="4498" ht="14.25" customHeight="1">
      <c r="A4498" s="96" t="s">
        <v>11996</v>
      </c>
      <c r="D4498" s="96" t="s">
        <v>1350</v>
      </c>
      <c r="E4498" s="96" t="s">
        <v>1561</v>
      </c>
      <c r="F4498" s="96">
        <v>2030.0</v>
      </c>
      <c r="J4498" s="96" t="s">
        <v>1147</v>
      </c>
      <c r="L4498" s="96" t="s">
        <v>1562</v>
      </c>
      <c r="M4498" s="96" t="s">
        <v>1147</v>
      </c>
      <c r="O4498" s="96" t="s">
        <v>1845</v>
      </c>
      <c r="P4498" s="96" t="s">
        <v>1564</v>
      </c>
      <c r="Q4498" s="96" t="s">
        <v>1636</v>
      </c>
      <c r="R4498" s="96" t="s">
        <v>1712</v>
      </c>
      <c r="S4498" s="96" t="s">
        <v>11997</v>
      </c>
      <c r="T4498" s="96" t="s">
        <v>1568</v>
      </c>
    </row>
    <row r="4499" ht="14.25" customHeight="1">
      <c r="A4499" s="96" t="s">
        <v>11998</v>
      </c>
      <c r="C4499" s="96" t="s">
        <v>11999</v>
      </c>
      <c r="D4499" s="96" t="s">
        <v>1355</v>
      </c>
      <c r="J4499" s="96" t="s">
        <v>1351</v>
      </c>
      <c r="L4499" s="96" t="s">
        <v>41</v>
      </c>
      <c r="M4499" s="96" t="s">
        <v>1351</v>
      </c>
      <c r="N4499" s="96" t="s">
        <v>1707</v>
      </c>
      <c r="O4499" s="96" t="s">
        <v>1901</v>
      </c>
      <c r="P4499" s="96" t="s">
        <v>1564</v>
      </c>
      <c r="Q4499" s="96" t="s">
        <v>1573</v>
      </c>
      <c r="R4499" s="96" t="s">
        <v>1707</v>
      </c>
    </row>
    <row r="4500" ht="14.25" customHeight="1">
      <c r="A4500" s="96" t="s">
        <v>12000</v>
      </c>
      <c r="B4500" s="96" t="s">
        <v>12001</v>
      </c>
      <c r="D4500" s="96" t="s">
        <v>1350</v>
      </c>
      <c r="E4500" s="96" t="s">
        <v>1561</v>
      </c>
      <c r="F4500" s="96">
        <v>2030.0</v>
      </c>
      <c r="J4500" s="96" t="s">
        <v>1351</v>
      </c>
      <c r="L4500" s="96" t="s">
        <v>41</v>
      </c>
      <c r="M4500" s="96" t="s">
        <v>1351</v>
      </c>
      <c r="N4500" s="96" t="s">
        <v>2181</v>
      </c>
      <c r="O4500" s="96" t="s">
        <v>1937</v>
      </c>
      <c r="P4500" s="96" t="s">
        <v>1728</v>
      </c>
      <c r="Q4500" s="96" t="s">
        <v>1675</v>
      </c>
      <c r="R4500" s="96" t="s">
        <v>2023</v>
      </c>
      <c r="S4500" s="96" t="s">
        <v>12002</v>
      </c>
      <c r="T4500" s="96" t="s">
        <v>1568</v>
      </c>
    </row>
    <row r="4501" ht="14.25" customHeight="1">
      <c r="A4501" s="96" t="s">
        <v>12003</v>
      </c>
      <c r="B4501" s="96" t="s">
        <v>12004</v>
      </c>
      <c r="D4501" s="96" t="s">
        <v>1350</v>
      </c>
      <c r="E4501" s="96" t="s">
        <v>1561</v>
      </c>
      <c r="F4501" s="96">
        <v>2030.0</v>
      </c>
      <c r="J4501" s="96" t="s">
        <v>1147</v>
      </c>
      <c r="L4501" s="96" t="s">
        <v>41</v>
      </c>
      <c r="M4501" s="96" t="s">
        <v>1147</v>
      </c>
      <c r="O4501" s="96" t="s">
        <v>1937</v>
      </c>
      <c r="P4501" s="96" t="s">
        <v>1728</v>
      </c>
      <c r="Q4501" s="96" t="s">
        <v>1675</v>
      </c>
      <c r="R4501" s="96" t="s">
        <v>1594</v>
      </c>
      <c r="S4501" s="96" t="s">
        <v>12005</v>
      </c>
      <c r="T4501" s="96" t="s">
        <v>1568</v>
      </c>
    </row>
    <row r="4502" ht="14.25" customHeight="1">
      <c r="A4502" s="96" t="s">
        <v>12006</v>
      </c>
      <c r="D4502" s="96" t="s">
        <v>1350</v>
      </c>
      <c r="E4502" s="96" t="s">
        <v>1561</v>
      </c>
      <c r="F4502" s="96">
        <v>2030.0</v>
      </c>
      <c r="J4502" s="96" t="s">
        <v>1147</v>
      </c>
      <c r="L4502" s="96" t="s">
        <v>1562</v>
      </c>
      <c r="M4502" s="96" t="s">
        <v>1147</v>
      </c>
      <c r="O4502" s="96" t="s">
        <v>2194</v>
      </c>
      <c r="P4502" s="96" t="s">
        <v>1609</v>
      </c>
      <c r="Q4502" s="96" t="s">
        <v>1675</v>
      </c>
      <c r="R4502" s="96" t="s">
        <v>1699</v>
      </c>
      <c r="S4502" s="96" t="s">
        <v>12007</v>
      </c>
      <c r="T4502" s="96" t="s">
        <v>1568</v>
      </c>
    </row>
    <row r="4503" ht="14.25" customHeight="1">
      <c r="A4503" s="96" t="s">
        <v>12008</v>
      </c>
      <c r="D4503" s="96" t="s">
        <v>1350</v>
      </c>
      <c r="E4503" s="96" t="s">
        <v>1561</v>
      </c>
      <c r="F4503" s="96">
        <v>2030.0</v>
      </c>
      <c r="J4503" s="96" t="s">
        <v>1147</v>
      </c>
      <c r="L4503" s="96" t="s">
        <v>1562</v>
      </c>
      <c r="M4503" s="96" t="s">
        <v>1147</v>
      </c>
      <c r="O4503" s="96" t="s">
        <v>1584</v>
      </c>
      <c r="P4503" s="96" t="s">
        <v>1564</v>
      </c>
      <c r="Q4503" s="96" t="s">
        <v>1580</v>
      </c>
      <c r="R4503" s="96" t="s">
        <v>1846</v>
      </c>
      <c r="S4503" s="96" t="s">
        <v>12009</v>
      </c>
      <c r="T4503" s="96" t="s">
        <v>1568</v>
      </c>
    </row>
    <row r="4504" ht="14.25" customHeight="1">
      <c r="A4504" s="96" t="s">
        <v>12010</v>
      </c>
      <c r="C4504" s="96" t="s">
        <v>12011</v>
      </c>
      <c r="D4504" s="96" t="s">
        <v>1355</v>
      </c>
      <c r="J4504" s="96" t="s">
        <v>1351</v>
      </c>
      <c r="L4504" s="96" t="s">
        <v>1629</v>
      </c>
      <c r="M4504" s="96" t="s">
        <v>1351</v>
      </c>
      <c r="N4504" s="96" t="s">
        <v>1841</v>
      </c>
      <c r="O4504" s="96" t="s">
        <v>1584</v>
      </c>
      <c r="P4504" s="96" t="s">
        <v>1564</v>
      </c>
      <c r="Q4504" s="96" t="s">
        <v>2352</v>
      </c>
      <c r="R4504" s="96" t="s">
        <v>1841</v>
      </c>
    </row>
    <row r="4505" ht="14.25" customHeight="1">
      <c r="A4505" s="96" t="s">
        <v>12012</v>
      </c>
      <c r="D4505" s="96" t="s">
        <v>1355</v>
      </c>
      <c r="J4505" s="96" t="s">
        <v>1351</v>
      </c>
      <c r="L4505" s="96" t="s">
        <v>41</v>
      </c>
      <c r="M4505" s="96" t="s">
        <v>1147</v>
      </c>
      <c r="O4505" s="96" t="s">
        <v>1584</v>
      </c>
      <c r="P4505" s="96" t="s">
        <v>1564</v>
      </c>
      <c r="Q4505" s="96" t="s">
        <v>2479</v>
      </c>
      <c r="R4505" s="96" t="s">
        <v>1581</v>
      </c>
    </row>
    <row r="4506" ht="14.25" customHeight="1">
      <c r="A4506" s="96" t="s">
        <v>12013</v>
      </c>
      <c r="B4506" s="96" t="s">
        <v>12014</v>
      </c>
      <c r="C4506" s="96" t="s">
        <v>12015</v>
      </c>
      <c r="D4506" s="96" t="s">
        <v>1350</v>
      </c>
      <c r="E4506" s="96" t="s">
        <v>1561</v>
      </c>
      <c r="F4506" s="96" t="s">
        <v>1663</v>
      </c>
      <c r="J4506" s="96" t="s">
        <v>1147</v>
      </c>
      <c r="L4506" s="96" t="s">
        <v>41</v>
      </c>
      <c r="M4506" s="96" t="s">
        <v>1351</v>
      </c>
      <c r="N4506" s="96" t="s">
        <v>1740</v>
      </c>
      <c r="O4506" s="96" t="s">
        <v>1584</v>
      </c>
      <c r="P4506" s="96" t="s">
        <v>1564</v>
      </c>
      <c r="Q4506" s="96" t="s">
        <v>2352</v>
      </c>
      <c r="R4506" s="96" t="s">
        <v>2384</v>
      </c>
      <c r="S4506" s="96" t="s">
        <v>12016</v>
      </c>
      <c r="T4506" s="96" t="s">
        <v>1568</v>
      </c>
    </row>
    <row r="4507" ht="14.25" customHeight="1">
      <c r="A4507" s="96" t="s">
        <v>12017</v>
      </c>
      <c r="D4507" s="96" t="s">
        <v>1355</v>
      </c>
      <c r="J4507" s="96" t="s">
        <v>1351</v>
      </c>
      <c r="L4507" s="96" t="s">
        <v>41</v>
      </c>
      <c r="M4507" s="96" t="s">
        <v>1351</v>
      </c>
      <c r="N4507" s="96" t="s">
        <v>1589</v>
      </c>
      <c r="O4507" s="96" t="s">
        <v>1857</v>
      </c>
      <c r="P4507" s="96" t="s">
        <v>1609</v>
      </c>
      <c r="Q4507" s="96" t="s">
        <v>1675</v>
      </c>
      <c r="R4507" s="96" t="s">
        <v>1589</v>
      </c>
    </row>
    <row r="4508" ht="14.25" customHeight="1">
      <c r="A4508" s="96" t="s">
        <v>12018</v>
      </c>
      <c r="C4508" s="96" t="s">
        <v>12019</v>
      </c>
      <c r="D4508" s="96" t="s">
        <v>1350</v>
      </c>
      <c r="E4508" s="96" t="s">
        <v>1561</v>
      </c>
      <c r="F4508" s="96">
        <v>2030.0</v>
      </c>
      <c r="J4508" s="96" t="s">
        <v>1147</v>
      </c>
      <c r="L4508" s="96" t="s">
        <v>41</v>
      </c>
      <c r="M4508" s="96" t="s">
        <v>1147</v>
      </c>
      <c r="O4508" s="96" t="s">
        <v>1791</v>
      </c>
      <c r="P4508" s="96" t="s">
        <v>1609</v>
      </c>
      <c r="Q4508" s="96" t="s">
        <v>2047</v>
      </c>
      <c r="R4508" s="96" t="s">
        <v>1793</v>
      </c>
      <c r="S4508" s="96" t="s">
        <v>12020</v>
      </c>
      <c r="T4508" s="96" t="s">
        <v>1568</v>
      </c>
    </row>
    <row r="4509" ht="14.25" customHeight="1">
      <c r="A4509" s="96" t="s">
        <v>12021</v>
      </c>
      <c r="D4509" s="96" t="s">
        <v>1350</v>
      </c>
      <c r="E4509" s="96" t="s">
        <v>1561</v>
      </c>
      <c r="F4509" s="96">
        <v>2030.0</v>
      </c>
      <c r="J4509" s="96" t="s">
        <v>1147</v>
      </c>
      <c r="L4509" s="96" t="s">
        <v>1562</v>
      </c>
      <c r="M4509" s="96" t="s">
        <v>1147</v>
      </c>
      <c r="O4509" s="96" t="s">
        <v>1703</v>
      </c>
      <c r="P4509" s="96" t="s">
        <v>1564</v>
      </c>
      <c r="Q4509" s="96" t="s">
        <v>1580</v>
      </c>
      <c r="R4509" s="96" t="s">
        <v>1805</v>
      </c>
      <c r="S4509" s="96" t="s">
        <v>12022</v>
      </c>
      <c r="T4509" s="96" t="s">
        <v>1568</v>
      </c>
    </row>
    <row r="4510" ht="14.25" customHeight="1">
      <c r="A4510" s="96" t="s">
        <v>12023</v>
      </c>
      <c r="D4510" s="96" t="s">
        <v>1350</v>
      </c>
      <c r="E4510" s="96" t="s">
        <v>1561</v>
      </c>
      <c r="F4510" s="96">
        <v>2030.0</v>
      </c>
      <c r="J4510" s="96" t="s">
        <v>1147</v>
      </c>
      <c r="L4510" s="96" t="s">
        <v>41</v>
      </c>
      <c r="M4510" s="96" t="s">
        <v>1147</v>
      </c>
      <c r="O4510" s="96" t="s">
        <v>1797</v>
      </c>
      <c r="P4510" s="96" t="s">
        <v>1564</v>
      </c>
      <c r="Q4510" s="96" t="s">
        <v>1754</v>
      </c>
      <c r="R4510" s="96" t="s">
        <v>1594</v>
      </c>
      <c r="S4510" s="96" t="s">
        <v>12024</v>
      </c>
      <c r="T4510" s="96" t="s">
        <v>1568</v>
      </c>
    </row>
    <row r="4511" ht="14.25" customHeight="1">
      <c r="A4511" s="96" t="s">
        <v>12025</v>
      </c>
      <c r="D4511" s="96" t="s">
        <v>1350</v>
      </c>
      <c r="E4511" s="96" t="s">
        <v>1561</v>
      </c>
      <c r="F4511" s="96">
        <v>2030.0</v>
      </c>
      <c r="J4511" s="96" t="s">
        <v>1147</v>
      </c>
      <c r="L4511" s="96" t="s">
        <v>1562</v>
      </c>
      <c r="M4511" s="96" t="s">
        <v>1147</v>
      </c>
      <c r="O4511" s="96" t="s">
        <v>1741</v>
      </c>
      <c r="P4511" s="96" t="s">
        <v>1564</v>
      </c>
      <c r="Q4511" s="96" t="s">
        <v>1610</v>
      </c>
      <c r="R4511" s="96" t="s">
        <v>1712</v>
      </c>
      <c r="S4511" s="96" t="s">
        <v>12026</v>
      </c>
      <c r="T4511" s="96" t="s">
        <v>1568</v>
      </c>
    </row>
    <row r="4512" ht="14.25" customHeight="1">
      <c r="A4512" s="96" t="s">
        <v>12027</v>
      </c>
      <c r="C4512" s="96" t="s">
        <v>12028</v>
      </c>
      <c r="D4512" s="96" t="s">
        <v>1355</v>
      </c>
      <c r="J4512" s="96" t="s">
        <v>1147</v>
      </c>
      <c r="L4512" s="96" t="s">
        <v>41</v>
      </c>
      <c r="M4512" s="96" t="s">
        <v>1147</v>
      </c>
      <c r="N4512" s="96" t="s">
        <v>2023</v>
      </c>
      <c r="O4512" s="96" t="s">
        <v>1578</v>
      </c>
      <c r="P4512" s="96" t="s">
        <v>1579</v>
      </c>
      <c r="Q4512" s="96" t="s">
        <v>1590</v>
      </c>
      <c r="R4512" s="96" t="s">
        <v>2023</v>
      </c>
    </row>
    <row r="4513" ht="14.25" customHeight="1">
      <c r="A4513" s="96" t="s">
        <v>12029</v>
      </c>
      <c r="D4513" s="96" t="s">
        <v>1350</v>
      </c>
      <c r="E4513" s="96" t="s">
        <v>1561</v>
      </c>
      <c r="F4513" s="96">
        <v>2030.0</v>
      </c>
      <c r="G4513" s="96" t="s">
        <v>1350</v>
      </c>
      <c r="H4513" s="96" t="s">
        <v>1561</v>
      </c>
      <c r="I4513" s="96">
        <v>2050.0</v>
      </c>
      <c r="J4513" s="96" t="s">
        <v>1351</v>
      </c>
      <c r="K4513" s="96">
        <v>2050.0</v>
      </c>
      <c r="L4513" s="96" t="s">
        <v>41</v>
      </c>
      <c r="M4513" s="96" t="s">
        <v>1147</v>
      </c>
      <c r="O4513" s="96" t="s">
        <v>1845</v>
      </c>
      <c r="P4513" s="96" t="s">
        <v>1564</v>
      </c>
      <c r="Q4513" s="96" t="s">
        <v>1590</v>
      </c>
      <c r="R4513" s="96" t="s">
        <v>1566</v>
      </c>
      <c r="S4513" s="96" t="s">
        <v>12030</v>
      </c>
      <c r="T4513" s="96" t="s">
        <v>1568</v>
      </c>
    </row>
    <row r="4514" ht="14.25" customHeight="1">
      <c r="A4514" s="96" t="s">
        <v>12031</v>
      </c>
      <c r="C4514" s="96" t="s">
        <v>12032</v>
      </c>
      <c r="D4514" s="96" t="s">
        <v>1350</v>
      </c>
      <c r="E4514" s="96" t="s">
        <v>1570</v>
      </c>
      <c r="F4514" s="96">
        <v>2030.0</v>
      </c>
      <c r="J4514" s="96" t="s">
        <v>1147</v>
      </c>
      <c r="L4514" s="96" t="s">
        <v>41</v>
      </c>
      <c r="M4514" s="96" t="s">
        <v>1147</v>
      </c>
      <c r="O4514" s="96" t="s">
        <v>1578</v>
      </c>
      <c r="P4514" s="96" t="s">
        <v>1579</v>
      </c>
      <c r="Q4514" s="96" t="s">
        <v>1665</v>
      </c>
      <c r="R4514" s="96" t="s">
        <v>1805</v>
      </c>
      <c r="S4514" s="96" t="s">
        <v>12033</v>
      </c>
      <c r="T4514" s="96" t="s">
        <v>1576</v>
      </c>
    </row>
    <row r="4515" ht="14.25" customHeight="1">
      <c r="A4515" s="96" t="s">
        <v>12034</v>
      </c>
      <c r="D4515" s="96" t="s">
        <v>1350</v>
      </c>
      <c r="E4515" s="96" t="s">
        <v>1561</v>
      </c>
      <c r="F4515" s="96">
        <v>2030.0</v>
      </c>
      <c r="J4515" s="96" t="s">
        <v>1147</v>
      </c>
      <c r="L4515" s="96" t="s">
        <v>1562</v>
      </c>
      <c r="M4515" s="96" t="s">
        <v>1147</v>
      </c>
      <c r="O4515" s="96" t="s">
        <v>1620</v>
      </c>
      <c r="P4515" s="96" t="s">
        <v>1564</v>
      </c>
      <c r="Q4515" s="96" t="s">
        <v>1897</v>
      </c>
      <c r="R4515" s="96" t="s">
        <v>1566</v>
      </c>
      <c r="S4515" s="96" t="s">
        <v>12035</v>
      </c>
      <c r="T4515" s="96" t="s">
        <v>1568</v>
      </c>
    </row>
    <row r="4516" ht="14.25" customHeight="1">
      <c r="A4516" s="96" t="s">
        <v>12036</v>
      </c>
      <c r="D4516" s="96" t="s">
        <v>1350</v>
      </c>
      <c r="E4516" s="96" t="s">
        <v>1561</v>
      </c>
      <c r="F4516" s="96">
        <v>2030.0</v>
      </c>
      <c r="J4516" s="96" t="s">
        <v>1147</v>
      </c>
      <c r="L4516" s="96" t="s">
        <v>1562</v>
      </c>
      <c r="M4516" s="96" t="s">
        <v>1147</v>
      </c>
      <c r="O4516" s="96" t="s">
        <v>1845</v>
      </c>
      <c r="P4516" s="96" t="s">
        <v>1564</v>
      </c>
      <c r="Q4516" s="96" t="s">
        <v>1804</v>
      </c>
      <c r="R4516" s="96" t="s">
        <v>1594</v>
      </c>
      <c r="S4516" s="96" t="s">
        <v>12037</v>
      </c>
      <c r="T4516" s="96" t="s">
        <v>1568</v>
      </c>
    </row>
    <row r="4517" ht="14.25" customHeight="1">
      <c r="A4517" s="96" t="s">
        <v>12038</v>
      </c>
      <c r="B4517" s="96" t="s">
        <v>12039</v>
      </c>
      <c r="C4517" s="96" t="s">
        <v>12040</v>
      </c>
      <c r="D4517" s="96" t="s">
        <v>1355</v>
      </c>
      <c r="J4517" s="96" t="s">
        <v>1351</v>
      </c>
      <c r="L4517" s="96" t="s">
        <v>41</v>
      </c>
      <c r="M4517" s="96" t="s">
        <v>1147</v>
      </c>
      <c r="O4517" s="96" t="s">
        <v>1608</v>
      </c>
      <c r="P4517" s="96" t="s">
        <v>1609</v>
      </c>
      <c r="Q4517" s="96" t="s">
        <v>1590</v>
      </c>
      <c r="R4517" s="96" t="s">
        <v>1586</v>
      </c>
    </row>
    <row r="4518" ht="14.25" customHeight="1">
      <c r="A4518" s="96" t="s">
        <v>12041</v>
      </c>
      <c r="D4518" s="96" t="s">
        <v>1350</v>
      </c>
      <c r="E4518" s="96" t="s">
        <v>1570</v>
      </c>
      <c r="F4518" s="96">
        <v>2028.0</v>
      </c>
      <c r="J4518" s="96" t="s">
        <v>1147</v>
      </c>
      <c r="L4518" s="96" t="s">
        <v>41</v>
      </c>
      <c r="M4518" s="96" t="s">
        <v>1147</v>
      </c>
      <c r="O4518" s="96" t="s">
        <v>1717</v>
      </c>
      <c r="P4518" s="96" t="s">
        <v>1609</v>
      </c>
      <c r="Q4518" s="96" t="s">
        <v>1590</v>
      </c>
      <c r="R4518" s="96" t="s">
        <v>1673</v>
      </c>
      <c r="S4518" s="96" t="s">
        <v>12042</v>
      </c>
      <c r="T4518" s="96" t="s">
        <v>1576</v>
      </c>
    </row>
    <row r="4519" ht="14.25" customHeight="1">
      <c r="A4519" s="96" t="s">
        <v>12043</v>
      </c>
      <c r="B4519" s="96" t="s">
        <v>12044</v>
      </c>
      <c r="C4519" s="96" t="s">
        <v>12045</v>
      </c>
      <c r="D4519" s="96" t="s">
        <v>1355</v>
      </c>
      <c r="J4519" s="96" t="s">
        <v>1351</v>
      </c>
      <c r="L4519" s="96" t="s">
        <v>41</v>
      </c>
      <c r="M4519" s="96" t="s">
        <v>1351</v>
      </c>
      <c r="N4519" s="96" t="s">
        <v>1623</v>
      </c>
      <c r="O4519" s="96" t="s">
        <v>1608</v>
      </c>
      <c r="P4519" s="96" t="s">
        <v>1609</v>
      </c>
      <c r="Q4519" s="96" t="s">
        <v>1820</v>
      </c>
      <c r="R4519" s="96" t="s">
        <v>1623</v>
      </c>
    </row>
    <row r="4520" ht="14.25" customHeight="1">
      <c r="A4520" s="96" t="s">
        <v>12046</v>
      </c>
      <c r="D4520" s="96" t="s">
        <v>1355</v>
      </c>
      <c r="J4520" s="96" t="s">
        <v>1351</v>
      </c>
      <c r="L4520" s="96" t="s">
        <v>41</v>
      </c>
      <c r="M4520" s="96" t="s">
        <v>1351</v>
      </c>
      <c r="N4520" s="96" t="s">
        <v>1623</v>
      </c>
      <c r="O4520" s="96" t="s">
        <v>1620</v>
      </c>
      <c r="P4520" s="96" t="s">
        <v>1564</v>
      </c>
      <c r="Q4520" s="96" t="s">
        <v>1590</v>
      </c>
      <c r="R4520" s="96" t="s">
        <v>1623</v>
      </c>
    </row>
    <row r="4521" ht="14.25" customHeight="1">
      <c r="A4521" s="96" t="s">
        <v>12047</v>
      </c>
      <c r="B4521" s="96" t="s">
        <v>12048</v>
      </c>
      <c r="C4521" s="96" t="s">
        <v>12049</v>
      </c>
      <c r="D4521" s="96" t="s">
        <v>1350</v>
      </c>
      <c r="E4521" s="96" t="s">
        <v>1561</v>
      </c>
      <c r="F4521" s="96">
        <v>2030.0</v>
      </c>
      <c r="J4521" s="96" t="s">
        <v>1147</v>
      </c>
      <c r="L4521" s="96" t="s">
        <v>41</v>
      </c>
      <c r="M4521" s="96" t="s">
        <v>1147</v>
      </c>
      <c r="O4521" s="96" t="s">
        <v>1703</v>
      </c>
      <c r="P4521" s="96" t="s">
        <v>1564</v>
      </c>
      <c r="Q4521" s="96" t="s">
        <v>1675</v>
      </c>
      <c r="R4521" s="96" t="s">
        <v>1619</v>
      </c>
      <c r="S4521" s="96" t="s">
        <v>12050</v>
      </c>
      <c r="T4521" s="96" t="s">
        <v>1568</v>
      </c>
    </row>
    <row r="4522" ht="14.25" customHeight="1">
      <c r="A4522" s="96" t="s">
        <v>12051</v>
      </c>
      <c r="D4522" s="96" t="s">
        <v>1350</v>
      </c>
      <c r="E4522" s="96" t="s">
        <v>1561</v>
      </c>
      <c r="F4522" s="96">
        <v>2030.0</v>
      </c>
      <c r="G4522" s="96" t="s">
        <v>1350</v>
      </c>
      <c r="H4522" s="96" t="s">
        <v>1561</v>
      </c>
      <c r="I4522" s="96">
        <v>2050.0</v>
      </c>
      <c r="J4522" s="96" t="s">
        <v>1351</v>
      </c>
      <c r="K4522" s="96">
        <v>2050.0</v>
      </c>
      <c r="L4522" s="96" t="s">
        <v>1562</v>
      </c>
      <c r="M4522" s="96" t="s">
        <v>1147</v>
      </c>
      <c r="O4522" s="96" t="s">
        <v>1563</v>
      </c>
      <c r="P4522" s="96" t="s">
        <v>1564</v>
      </c>
      <c r="Q4522" s="96" t="s">
        <v>1897</v>
      </c>
      <c r="R4522" s="96" t="s">
        <v>1648</v>
      </c>
      <c r="S4522" s="96" t="s">
        <v>12052</v>
      </c>
      <c r="T4522" s="96" t="s">
        <v>1568</v>
      </c>
    </row>
    <row r="4523" ht="14.25" customHeight="1">
      <c r="A4523" s="96" t="s">
        <v>12053</v>
      </c>
      <c r="D4523" s="96" t="s">
        <v>1350</v>
      </c>
      <c r="E4523" s="96" t="s">
        <v>1561</v>
      </c>
      <c r="F4523" s="96">
        <v>2030.0</v>
      </c>
      <c r="J4523" s="96" t="s">
        <v>1147</v>
      </c>
      <c r="L4523" s="96" t="s">
        <v>1562</v>
      </c>
      <c r="M4523" s="96" t="s">
        <v>1147</v>
      </c>
      <c r="O4523" s="96" t="s">
        <v>1672</v>
      </c>
      <c r="P4523" s="96" t="s">
        <v>1564</v>
      </c>
      <c r="Q4523" s="96" t="s">
        <v>1604</v>
      </c>
      <c r="R4523" s="96" t="s">
        <v>1793</v>
      </c>
      <c r="S4523" s="96" t="s">
        <v>12054</v>
      </c>
      <c r="T4523" s="96" t="s">
        <v>1568</v>
      </c>
    </row>
    <row r="4524" ht="14.25" customHeight="1">
      <c r="A4524" s="96" t="s">
        <v>12055</v>
      </c>
      <c r="D4524" s="96" t="s">
        <v>1355</v>
      </c>
      <c r="J4524" s="96" t="s">
        <v>1147</v>
      </c>
      <c r="L4524" s="96" t="s">
        <v>41</v>
      </c>
      <c r="M4524" s="96" t="s">
        <v>1147</v>
      </c>
      <c r="O4524" s="96" t="s">
        <v>1703</v>
      </c>
      <c r="P4524" s="96" t="s">
        <v>1564</v>
      </c>
      <c r="Q4524" s="96" t="s">
        <v>1897</v>
      </c>
      <c r="R4524" s="96" t="s">
        <v>1699</v>
      </c>
    </row>
    <row r="4525" ht="14.25" customHeight="1">
      <c r="A4525" s="96" t="s">
        <v>12056</v>
      </c>
      <c r="B4525" s="96" t="s">
        <v>12057</v>
      </c>
      <c r="C4525" s="96" t="s">
        <v>12058</v>
      </c>
      <c r="D4525" s="96" t="s">
        <v>1355</v>
      </c>
      <c r="J4525" s="96" t="s">
        <v>1351</v>
      </c>
      <c r="L4525" s="96" t="s">
        <v>41</v>
      </c>
      <c r="M4525" s="96" t="s">
        <v>1351</v>
      </c>
      <c r="N4525" s="96" t="s">
        <v>2023</v>
      </c>
      <c r="O4525" s="96" t="s">
        <v>1578</v>
      </c>
      <c r="P4525" s="96" t="s">
        <v>1579</v>
      </c>
      <c r="Q4525" s="96" t="s">
        <v>1820</v>
      </c>
      <c r="R4525" s="96" t="s">
        <v>2023</v>
      </c>
    </row>
    <row r="4526" ht="14.25" customHeight="1">
      <c r="A4526" s="96" t="s">
        <v>12059</v>
      </c>
      <c r="B4526" s="96" t="s">
        <v>12060</v>
      </c>
      <c r="D4526" s="96" t="s">
        <v>1350</v>
      </c>
      <c r="E4526" s="96" t="s">
        <v>1561</v>
      </c>
      <c r="F4526" s="96">
        <v>2030.0</v>
      </c>
      <c r="G4526" s="96" t="s">
        <v>1350</v>
      </c>
      <c r="H4526" s="96" t="s">
        <v>1561</v>
      </c>
      <c r="I4526" s="96">
        <v>2050.0</v>
      </c>
      <c r="J4526" s="96" t="s">
        <v>1351</v>
      </c>
      <c r="K4526" s="96">
        <v>2050.0</v>
      </c>
      <c r="L4526" s="96" t="s">
        <v>41</v>
      </c>
      <c r="M4526" s="96" t="s">
        <v>1351</v>
      </c>
      <c r="N4526" s="96" t="s">
        <v>1619</v>
      </c>
      <c r="O4526" s="96" t="s">
        <v>1703</v>
      </c>
      <c r="P4526" s="96" t="s">
        <v>1564</v>
      </c>
      <c r="Q4526" s="96" t="s">
        <v>1585</v>
      </c>
      <c r="R4526" s="96" t="s">
        <v>1566</v>
      </c>
      <c r="S4526" s="96" t="s">
        <v>12061</v>
      </c>
      <c r="T4526" s="96" t="s">
        <v>1568</v>
      </c>
    </row>
    <row r="4527" ht="14.25" customHeight="1">
      <c r="A4527" s="96" t="s">
        <v>12062</v>
      </c>
      <c r="B4527" s="96" t="s">
        <v>12063</v>
      </c>
      <c r="C4527" s="96" t="s">
        <v>12064</v>
      </c>
      <c r="D4527" s="96" t="s">
        <v>1372</v>
      </c>
      <c r="J4527" s="96" t="s">
        <v>1351</v>
      </c>
      <c r="L4527" s="96" t="s">
        <v>41</v>
      </c>
      <c r="M4527" s="96" t="s">
        <v>1351</v>
      </c>
      <c r="N4527" s="96" t="s">
        <v>1666</v>
      </c>
      <c r="O4527" s="96" t="s">
        <v>1614</v>
      </c>
      <c r="P4527" s="96" t="s">
        <v>1609</v>
      </c>
      <c r="Q4527" s="96" t="s">
        <v>1675</v>
      </c>
      <c r="R4527" s="96" t="s">
        <v>1757</v>
      </c>
    </row>
    <row r="4528" ht="14.25" customHeight="1">
      <c r="A4528" s="96" t="s">
        <v>12065</v>
      </c>
      <c r="D4528" s="96" t="s">
        <v>1350</v>
      </c>
      <c r="E4528" s="96" t="s">
        <v>1561</v>
      </c>
      <c r="F4528" s="96">
        <v>2030.0</v>
      </c>
      <c r="J4528" s="96" t="s">
        <v>1147</v>
      </c>
      <c r="L4528" s="96" t="s">
        <v>1562</v>
      </c>
      <c r="M4528" s="96" t="s">
        <v>1147</v>
      </c>
      <c r="O4528" s="96" t="s">
        <v>1664</v>
      </c>
      <c r="P4528" s="96" t="s">
        <v>1564</v>
      </c>
      <c r="Q4528" s="96" t="s">
        <v>1610</v>
      </c>
      <c r="R4528" s="96" t="s">
        <v>1581</v>
      </c>
      <c r="S4528" s="96" t="s">
        <v>12066</v>
      </c>
      <c r="T4528" s="96" t="s">
        <v>1568</v>
      </c>
    </row>
    <row r="4529" ht="14.25" customHeight="1">
      <c r="A4529" s="96" t="s">
        <v>12067</v>
      </c>
      <c r="C4529" s="96" t="s">
        <v>12068</v>
      </c>
      <c r="D4529" s="96" t="s">
        <v>1355</v>
      </c>
      <c r="J4529" s="96" t="s">
        <v>1147</v>
      </c>
      <c r="L4529" s="96" t="s">
        <v>41</v>
      </c>
      <c r="M4529" s="96" t="s">
        <v>1147</v>
      </c>
      <c r="O4529" s="96" t="s">
        <v>1578</v>
      </c>
      <c r="P4529" s="96" t="s">
        <v>1579</v>
      </c>
      <c r="Q4529" s="96" t="s">
        <v>1948</v>
      </c>
      <c r="R4529" s="96" t="s">
        <v>1673</v>
      </c>
    </row>
    <row r="4530" ht="14.25" customHeight="1">
      <c r="A4530" s="96" t="s">
        <v>12069</v>
      </c>
      <c r="D4530" s="96" t="s">
        <v>1350</v>
      </c>
      <c r="E4530" s="96" t="s">
        <v>1561</v>
      </c>
      <c r="F4530" s="96">
        <v>2030.0</v>
      </c>
      <c r="J4530" s="96" t="s">
        <v>1147</v>
      </c>
      <c r="L4530" s="96" t="s">
        <v>1562</v>
      </c>
      <c r="M4530" s="96" t="s">
        <v>1147</v>
      </c>
      <c r="O4530" s="96" t="s">
        <v>1563</v>
      </c>
      <c r="P4530" s="96" t="s">
        <v>1564</v>
      </c>
      <c r="Q4530" s="96" t="s">
        <v>1862</v>
      </c>
      <c r="R4530" s="96" t="s">
        <v>1712</v>
      </c>
      <c r="S4530" s="96" t="s">
        <v>12070</v>
      </c>
      <c r="T4530" s="96" t="s">
        <v>1568</v>
      </c>
    </row>
    <row r="4531" ht="14.25" customHeight="1">
      <c r="A4531" s="96" t="s">
        <v>12071</v>
      </c>
      <c r="B4531" s="96" t="s">
        <v>12072</v>
      </c>
      <c r="C4531" s="96" t="s">
        <v>12073</v>
      </c>
      <c r="D4531" s="96" t="s">
        <v>1350</v>
      </c>
      <c r="E4531" s="96" t="s">
        <v>1561</v>
      </c>
      <c r="F4531" s="96" t="s">
        <v>1628</v>
      </c>
      <c r="J4531" s="96" t="s">
        <v>1147</v>
      </c>
      <c r="L4531" s="96" t="s">
        <v>41</v>
      </c>
      <c r="M4531" s="96" t="s">
        <v>1147</v>
      </c>
      <c r="O4531" s="96" t="s">
        <v>1651</v>
      </c>
      <c r="P4531" s="96" t="s">
        <v>1564</v>
      </c>
      <c r="Q4531" s="96" t="s">
        <v>1820</v>
      </c>
      <c r="R4531" s="96" t="s">
        <v>1586</v>
      </c>
      <c r="S4531" s="96" t="s">
        <v>12074</v>
      </c>
      <c r="T4531" s="96" t="s">
        <v>1568</v>
      </c>
    </row>
    <row r="4532" ht="14.25" customHeight="1">
      <c r="A4532" s="96" t="s">
        <v>12075</v>
      </c>
      <c r="D4532" s="96" t="s">
        <v>1355</v>
      </c>
      <c r="J4532" s="96" t="s">
        <v>1351</v>
      </c>
      <c r="L4532" s="96" t="s">
        <v>41</v>
      </c>
      <c r="M4532" s="96" t="s">
        <v>1147</v>
      </c>
      <c r="O4532" s="96" t="s">
        <v>1608</v>
      </c>
      <c r="P4532" s="96" t="s">
        <v>1609</v>
      </c>
      <c r="Q4532" s="96" t="s">
        <v>1756</v>
      </c>
      <c r="R4532" s="96" t="s">
        <v>1648</v>
      </c>
    </row>
    <row r="4533" ht="14.25" customHeight="1">
      <c r="A4533" s="96" t="s">
        <v>12076</v>
      </c>
      <c r="D4533" s="96" t="s">
        <v>1350</v>
      </c>
      <c r="E4533" s="96" t="s">
        <v>1561</v>
      </c>
      <c r="F4533" s="96">
        <v>2030.0</v>
      </c>
      <c r="J4533" s="96" t="s">
        <v>1147</v>
      </c>
      <c r="L4533" s="96" t="s">
        <v>1562</v>
      </c>
      <c r="M4533" s="96" t="s">
        <v>1147</v>
      </c>
      <c r="O4533" s="96" t="s">
        <v>1741</v>
      </c>
      <c r="P4533" s="96" t="s">
        <v>1564</v>
      </c>
      <c r="Q4533" s="96" t="s">
        <v>1652</v>
      </c>
      <c r="R4533" s="96" t="s">
        <v>1589</v>
      </c>
      <c r="S4533" s="96" t="s">
        <v>12077</v>
      </c>
      <c r="T4533" s="96" t="s">
        <v>1568</v>
      </c>
    </row>
    <row r="4534" ht="14.25" customHeight="1">
      <c r="A4534" s="96" t="s">
        <v>12078</v>
      </c>
      <c r="D4534" s="96" t="s">
        <v>1355</v>
      </c>
      <c r="J4534" s="96" t="s">
        <v>1351</v>
      </c>
      <c r="L4534" s="96" t="s">
        <v>41</v>
      </c>
      <c r="M4534" s="96" t="s">
        <v>1147</v>
      </c>
      <c r="O4534" s="96" t="s">
        <v>9355</v>
      </c>
      <c r="P4534" s="96" t="s">
        <v>1564</v>
      </c>
      <c r="Q4534" s="96" t="s">
        <v>2015</v>
      </c>
      <c r="R4534" s="96" t="s">
        <v>1605</v>
      </c>
    </row>
    <row r="4535" ht="14.25" customHeight="1">
      <c r="A4535" s="96" t="s">
        <v>12079</v>
      </c>
      <c r="C4535" s="96" t="s">
        <v>12080</v>
      </c>
      <c r="D4535" s="96" t="s">
        <v>1372</v>
      </c>
      <c r="J4535" s="96" t="s">
        <v>1147</v>
      </c>
      <c r="L4535" s="96" t="s">
        <v>41</v>
      </c>
      <c r="M4535" s="96" t="s">
        <v>1351</v>
      </c>
      <c r="N4535" s="96" t="s">
        <v>1619</v>
      </c>
      <c r="O4535" s="96" t="s">
        <v>1563</v>
      </c>
      <c r="P4535" s="96" t="s">
        <v>1564</v>
      </c>
      <c r="Q4535" s="96" t="s">
        <v>1675</v>
      </c>
      <c r="R4535" s="96" t="s">
        <v>1621</v>
      </c>
    </row>
    <row r="4536" ht="14.25" customHeight="1">
      <c r="A4536" s="96" t="s">
        <v>12081</v>
      </c>
      <c r="C4536" s="96" t="s">
        <v>12082</v>
      </c>
      <c r="D4536" s="96" t="s">
        <v>1355</v>
      </c>
      <c r="J4536" s="96" t="s">
        <v>1351</v>
      </c>
      <c r="L4536" s="96" t="s">
        <v>41</v>
      </c>
      <c r="M4536" s="96" t="s">
        <v>1351</v>
      </c>
      <c r="N4536" s="96" t="s">
        <v>1656</v>
      </c>
      <c r="O4536" s="96" t="s">
        <v>1845</v>
      </c>
      <c r="P4536" s="96" t="s">
        <v>1564</v>
      </c>
      <c r="Q4536" s="96" t="s">
        <v>1754</v>
      </c>
      <c r="R4536" s="96" t="s">
        <v>1656</v>
      </c>
    </row>
    <row r="4537" ht="14.25" customHeight="1">
      <c r="A4537" s="96" t="s">
        <v>12083</v>
      </c>
      <c r="D4537" s="96" t="s">
        <v>1350</v>
      </c>
      <c r="E4537" s="96" t="s">
        <v>1561</v>
      </c>
      <c r="F4537" s="96">
        <v>2030.0</v>
      </c>
      <c r="J4537" s="96" t="s">
        <v>1147</v>
      </c>
      <c r="L4537" s="96" t="s">
        <v>1562</v>
      </c>
      <c r="M4537" s="96" t="s">
        <v>1147</v>
      </c>
      <c r="O4537" s="96" t="s">
        <v>1791</v>
      </c>
      <c r="P4537" s="96" t="s">
        <v>1609</v>
      </c>
      <c r="Q4537" s="96" t="s">
        <v>1886</v>
      </c>
      <c r="R4537" s="96" t="s">
        <v>1644</v>
      </c>
      <c r="S4537" s="96" t="s">
        <v>12084</v>
      </c>
      <c r="T4537" s="96" t="s">
        <v>1568</v>
      </c>
    </row>
    <row r="4538" ht="14.25" customHeight="1">
      <c r="A4538" s="96" t="s">
        <v>12085</v>
      </c>
      <c r="D4538" s="96" t="s">
        <v>1355</v>
      </c>
      <c r="J4538" s="96" t="s">
        <v>1147</v>
      </c>
      <c r="L4538" s="96" t="s">
        <v>41</v>
      </c>
      <c r="M4538" s="96" t="s">
        <v>1147</v>
      </c>
      <c r="O4538" s="96" t="s">
        <v>1845</v>
      </c>
      <c r="P4538" s="96" t="s">
        <v>1564</v>
      </c>
      <c r="Q4538" s="96" t="s">
        <v>1610</v>
      </c>
      <c r="R4538" s="96" t="s">
        <v>1676</v>
      </c>
    </row>
    <row r="4539" ht="14.25" customHeight="1">
      <c r="A4539" s="96" t="s">
        <v>12086</v>
      </c>
      <c r="C4539" s="96" t="s">
        <v>12087</v>
      </c>
      <c r="D4539" s="96" t="s">
        <v>1355</v>
      </c>
      <c r="J4539" s="96" t="s">
        <v>1147</v>
      </c>
      <c r="L4539" s="96" t="s">
        <v>41</v>
      </c>
      <c r="M4539" s="96" t="s">
        <v>1147</v>
      </c>
      <c r="O4539" s="96" t="s">
        <v>1684</v>
      </c>
      <c r="P4539" s="96" t="s">
        <v>1564</v>
      </c>
      <c r="Q4539" s="96" t="s">
        <v>1593</v>
      </c>
      <c r="R4539" s="96" t="s">
        <v>1566</v>
      </c>
    </row>
    <row r="4540" ht="14.25" customHeight="1">
      <c r="A4540" s="96" t="s">
        <v>12088</v>
      </c>
      <c r="D4540" s="96" t="s">
        <v>1350</v>
      </c>
      <c r="E4540" s="96" t="s">
        <v>1561</v>
      </c>
      <c r="F4540" s="96">
        <v>2030.0</v>
      </c>
      <c r="G4540" s="96" t="s">
        <v>1350</v>
      </c>
      <c r="H4540" s="96" t="s">
        <v>1561</v>
      </c>
      <c r="I4540" s="96">
        <v>2050.0</v>
      </c>
      <c r="J4540" s="96" t="s">
        <v>1351</v>
      </c>
      <c r="K4540" s="96">
        <v>2050.0</v>
      </c>
      <c r="L4540" s="96" t="s">
        <v>1562</v>
      </c>
      <c r="M4540" s="96" t="s">
        <v>1147</v>
      </c>
      <c r="O4540" s="96" t="s">
        <v>1584</v>
      </c>
      <c r="P4540" s="96" t="s">
        <v>1564</v>
      </c>
      <c r="Q4540" s="96" t="s">
        <v>1639</v>
      </c>
      <c r="R4540" s="96" t="s">
        <v>1648</v>
      </c>
      <c r="S4540" s="96" t="s">
        <v>12089</v>
      </c>
      <c r="T4540" s="96" t="s">
        <v>1568</v>
      </c>
    </row>
    <row r="4541" ht="14.25" customHeight="1">
      <c r="A4541" s="96" t="s">
        <v>12090</v>
      </c>
      <c r="B4541" s="96" t="s">
        <v>12091</v>
      </c>
      <c r="C4541" s="96" t="s">
        <v>12092</v>
      </c>
      <c r="D4541" s="96" t="s">
        <v>1350</v>
      </c>
      <c r="E4541" s="96" t="s">
        <v>1561</v>
      </c>
      <c r="F4541" s="96" t="s">
        <v>2176</v>
      </c>
      <c r="J4541" s="96" t="s">
        <v>1147</v>
      </c>
      <c r="L4541" s="96" t="s">
        <v>41</v>
      </c>
      <c r="M4541" s="96" t="s">
        <v>1147</v>
      </c>
      <c r="O4541" s="96" t="s">
        <v>1584</v>
      </c>
      <c r="P4541" s="96" t="s">
        <v>1564</v>
      </c>
      <c r="Q4541" s="96" t="s">
        <v>1756</v>
      </c>
      <c r="R4541" s="96" t="s">
        <v>1712</v>
      </c>
      <c r="S4541" s="96" t="s">
        <v>12093</v>
      </c>
      <c r="T4541" s="96" t="s">
        <v>1568</v>
      </c>
    </row>
    <row r="4542" ht="14.25" customHeight="1">
      <c r="A4542" s="96" t="s">
        <v>12094</v>
      </c>
      <c r="D4542" s="96" t="s">
        <v>1350</v>
      </c>
      <c r="E4542" s="96" t="s">
        <v>1561</v>
      </c>
      <c r="F4542" s="96">
        <v>2030.0</v>
      </c>
      <c r="J4542" s="96" t="s">
        <v>1147</v>
      </c>
      <c r="L4542" s="96" t="s">
        <v>1562</v>
      </c>
      <c r="M4542" s="96" t="s">
        <v>1147</v>
      </c>
      <c r="O4542" s="96" t="s">
        <v>1584</v>
      </c>
      <c r="P4542" s="96" t="s">
        <v>1564</v>
      </c>
      <c r="Q4542" s="96" t="s">
        <v>1754</v>
      </c>
      <c r="R4542" s="96" t="s">
        <v>1615</v>
      </c>
      <c r="S4542" s="96" t="s">
        <v>12095</v>
      </c>
      <c r="T4542" s="96" t="s">
        <v>1568</v>
      </c>
    </row>
    <row r="4543" ht="14.25" customHeight="1">
      <c r="A4543" s="96" t="s">
        <v>12096</v>
      </c>
      <c r="D4543" s="96" t="s">
        <v>1355</v>
      </c>
      <c r="J4543" s="96" t="s">
        <v>1351</v>
      </c>
      <c r="L4543" s="96" t="s">
        <v>41</v>
      </c>
      <c r="M4543" s="96" t="s">
        <v>1351</v>
      </c>
      <c r="N4543" s="96" t="s">
        <v>1673</v>
      </c>
      <c r="O4543" s="96" t="s">
        <v>2314</v>
      </c>
      <c r="P4543" s="96" t="s">
        <v>1609</v>
      </c>
      <c r="Q4543" s="96" t="s">
        <v>1675</v>
      </c>
      <c r="R4543" s="96" t="s">
        <v>1673</v>
      </c>
    </row>
    <row r="4544" ht="14.25" customHeight="1">
      <c r="A4544" s="96" t="s">
        <v>12097</v>
      </c>
      <c r="C4544" s="96" t="s">
        <v>12098</v>
      </c>
      <c r="D4544" s="96" t="s">
        <v>1350</v>
      </c>
      <c r="E4544" s="96" t="s">
        <v>1561</v>
      </c>
      <c r="F4544" s="96">
        <v>2030.0</v>
      </c>
      <c r="J4544" s="96" t="s">
        <v>1147</v>
      </c>
      <c r="L4544" s="96" t="s">
        <v>41</v>
      </c>
      <c r="M4544" s="96" t="s">
        <v>1147</v>
      </c>
      <c r="O4544" s="96" t="s">
        <v>1829</v>
      </c>
      <c r="P4544" s="96" t="s">
        <v>1564</v>
      </c>
      <c r="Q4544" s="96" t="s">
        <v>1636</v>
      </c>
      <c r="R4544" s="96" t="s">
        <v>1594</v>
      </c>
      <c r="S4544" s="96" t="s">
        <v>12099</v>
      </c>
      <c r="T4544" s="96" t="s">
        <v>1568</v>
      </c>
    </row>
    <row r="4545" ht="14.25" customHeight="1">
      <c r="A4545" s="96" t="s">
        <v>12100</v>
      </c>
      <c r="D4545" s="96" t="s">
        <v>1350</v>
      </c>
      <c r="E4545" s="96" t="s">
        <v>1561</v>
      </c>
      <c r="F4545" s="96">
        <v>2030.0</v>
      </c>
      <c r="J4545" s="96" t="s">
        <v>1147</v>
      </c>
      <c r="L4545" s="96" t="s">
        <v>1562</v>
      </c>
      <c r="M4545" s="96" t="s">
        <v>1147</v>
      </c>
      <c r="O4545" s="96" t="s">
        <v>1584</v>
      </c>
      <c r="P4545" s="96" t="s">
        <v>1564</v>
      </c>
      <c r="Q4545" s="96" t="s">
        <v>1580</v>
      </c>
      <c r="R4545" s="96" t="s">
        <v>1566</v>
      </c>
      <c r="S4545" s="96" t="s">
        <v>12101</v>
      </c>
      <c r="T4545" s="96" t="s">
        <v>1568</v>
      </c>
    </row>
    <row r="4546" ht="14.25" customHeight="1">
      <c r="A4546" s="96" t="s">
        <v>12102</v>
      </c>
      <c r="B4546" s="96" t="s">
        <v>12103</v>
      </c>
      <c r="C4546" s="96" t="s">
        <v>12104</v>
      </c>
      <c r="D4546" s="96" t="s">
        <v>1350</v>
      </c>
      <c r="E4546" s="96" t="s">
        <v>1570</v>
      </c>
      <c r="F4546" s="96">
        <v>2030.0</v>
      </c>
      <c r="J4546" s="96" t="s">
        <v>1351</v>
      </c>
      <c r="L4546" s="96" t="s">
        <v>41</v>
      </c>
      <c r="M4546" s="96" t="s">
        <v>1351</v>
      </c>
      <c r="N4546" s="96" t="s">
        <v>1574</v>
      </c>
      <c r="O4546" s="96" t="s">
        <v>1845</v>
      </c>
      <c r="P4546" s="96" t="s">
        <v>1564</v>
      </c>
      <c r="Q4546" s="96" t="s">
        <v>2228</v>
      </c>
      <c r="R4546" s="96" t="s">
        <v>1690</v>
      </c>
      <c r="S4546" s="96" t="s">
        <v>12105</v>
      </c>
      <c r="T4546" s="96" t="s">
        <v>1576</v>
      </c>
    </row>
    <row r="4547" ht="14.25" customHeight="1">
      <c r="A4547" s="96" t="s">
        <v>12106</v>
      </c>
      <c r="C4547" s="96" t="s">
        <v>12107</v>
      </c>
      <c r="D4547" s="96" t="s">
        <v>1355</v>
      </c>
      <c r="J4547" s="96" t="s">
        <v>1351</v>
      </c>
      <c r="L4547" s="96" t="s">
        <v>41</v>
      </c>
      <c r="M4547" s="96" t="s">
        <v>1147</v>
      </c>
      <c r="O4547" s="96" t="s">
        <v>1672</v>
      </c>
      <c r="P4547" s="96" t="s">
        <v>1564</v>
      </c>
      <c r="Q4547" s="96" t="s">
        <v>1675</v>
      </c>
      <c r="R4547" s="96" t="s">
        <v>1581</v>
      </c>
    </row>
    <row r="4548" ht="14.25" customHeight="1">
      <c r="A4548" s="96" t="s">
        <v>12108</v>
      </c>
      <c r="D4548" s="96" t="s">
        <v>1355</v>
      </c>
      <c r="J4548" s="96" t="s">
        <v>1147</v>
      </c>
      <c r="L4548" s="96" t="s">
        <v>41</v>
      </c>
      <c r="M4548" s="96" t="s">
        <v>1147</v>
      </c>
      <c r="O4548" s="96" t="s">
        <v>2526</v>
      </c>
      <c r="P4548" s="96" t="s">
        <v>1564</v>
      </c>
      <c r="Q4548" s="96" t="s">
        <v>1784</v>
      </c>
      <c r="R4548" s="96" t="s">
        <v>1697</v>
      </c>
    </row>
    <row r="4549" ht="14.25" customHeight="1">
      <c r="A4549" s="96" t="s">
        <v>12109</v>
      </c>
      <c r="D4549" s="96" t="s">
        <v>1350</v>
      </c>
      <c r="E4549" s="96" t="s">
        <v>1561</v>
      </c>
      <c r="F4549" s="96">
        <v>2030.0</v>
      </c>
      <c r="G4549" s="96" t="s">
        <v>1350</v>
      </c>
      <c r="H4549" s="96" t="s">
        <v>1561</v>
      </c>
      <c r="I4549" s="96">
        <v>2050.0</v>
      </c>
      <c r="J4549" s="96" t="s">
        <v>1351</v>
      </c>
      <c r="K4549" s="96">
        <v>2050.0</v>
      </c>
      <c r="L4549" s="96" t="s">
        <v>1562</v>
      </c>
      <c r="M4549" s="96" t="s">
        <v>1147</v>
      </c>
      <c r="O4549" s="96" t="s">
        <v>1647</v>
      </c>
      <c r="P4549" s="96" t="s">
        <v>1564</v>
      </c>
      <c r="Q4549" s="96" t="s">
        <v>1590</v>
      </c>
      <c r="R4549" s="96" t="s">
        <v>1676</v>
      </c>
      <c r="S4549" s="96" t="s">
        <v>12110</v>
      </c>
      <c r="T4549" s="96" t="s">
        <v>1568</v>
      </c>
    </row>
    <row r="4550" ht="14.25" customHeight="1">
      <c r="A4550" s="96" t="s">
        <v>12111</v>
      </c>
      <c r="C4550" s="96" t="s">
        <v>12112</v>
      </c>
      <c r="D4550" s="96" t="s">
        <v>1372</v>
      </c>
      <c r="J4550" s="96" t="s">
        <v>1351</v>
      </c>
      <c r="L4550" s="96" t="s">
        <v>41</v>
      </c>
      <c r="M4550" s="96" t="s">
        <v>1351</v>
      </c>
      <c r="N4550" s="96" t="s">
        <v>1619</v>
      </c>
      <c r="O4550" s="96" t="s">
        <v>3379</v>
      </c>
      <c r="P4550" s="96" t="s">
        <v>1728</v>
      </c>
      <c r="Q4550" s="96" t="s">
        <v>1655</v>
      </c>
      <c r="R4550" s="96" t="s">
        <v>1619</v>
      </c>
    </row>
    <row r="4551" ht="14.25" customHeight="1">
      <c r="A4551" s="96" t="s">
        <v>12113</v>
      </c>
      <c r="B4551" s="96" t="s">
        <v>12114</v>
      </c>
      <c r="C4551" s="96" t="s">
        <v>12115</v>
      </c>
      <c r="D4551" s="96" t="s">
        <v>1350</v>
      </c>
      <c r="E4551" s="96" t="s">
        <v>1561</v>
      </c>
      <c r="F4551" s="96">
        <v>2030.0</v>
      </c>
      <c r="G4551" s="96" t="s">
        <v>1350</v>
      </c>
      <c r="H4551" s="96" t="s">
        <v>1561</v>
      </c>
      <c r="I4551" s="96">
        <v>2050.0</v>
      </c>
      <c r="J4551" s="96" t="s">
        <v>1351</v>
      </c>
      <c r="K4551" s="96">
        <v>2050.0</v>
      </c>
      <c r="L4551" s="96" t="s">
        <v>41</v>
      </c>
      <c r="M4551" s="96" t="s">
        <v>1147</v>
      </c>
      <c r="O4551" s="96" t="s">
        <v>2054</v>
      </c>
      <c r="P4551" s="96" t="s">
        <v>1579</v>
      </c>
      <c r="Q4551" s="96" t="s">
        <v>1675</v>
      </c>
      <c r="R4551" s="96" t="s">
        <v>1648</v>
      </c>
      <c r="S4551" s="96" t="s">
        <v>12116</v>
      </c>
      <c r="T4551" s="96" t="s">
        <v>1568</v>
      </c>
    </row>
    <row r="4552" ht="14.25" customHeight="1">
      <c r="A4552" s="96" t="s">
        <v>12117</v>
      </c>
      <c r="D4552" s="96" t="s">
        <v>1355</v>
      </c>
      <c r="J4552" s="96" t="s">
        <v>1351</v>
      </c>
      <c r="L4552" s="96" t="s">
        <v>41</v>
      </c>
      <c r="M4552" s="96" t="s">
        <v>1147</v>
      </c>
      <c r="O4552" s="96" t="s">
        <v>1584</v>
      </c>
      <c r="P4552" s="96" t="s">
        <v>1564</v>
      </c>
      <c r="Q4552" s="96" t="s">
        <v>1580</v>
      </c>
      <c r="R4552" s="96" t="s">
        <v>1631</v>
      </c>
    </row>
    <row r="4553" ht="14.25" customHeight="1">
      <c r="A4553" s="96" t="s">
        <v>12118</v>
      </c>
      <c r="D4553" s="96" t="s">
        <v>1350</v>
      </c>
      <c r="E4553" s="96" t="s">
        <v>1561</v>
      </c>
      <c r="F4553" s="96">
        <v>2030.0</v>
      </c>
      <c r="J4553" s="96" t="s">
        <v>1147</v>
      </c>
      <c r="L4553" s="96" t="s">
        <v>1562</v>
      </c>
      <c r="M4553" s="96" t="s">
        <v>1147</v>
      </c>
      <c r="O4553" s="96" t="s">
        <v>1602</v>
      </c>
      <c r="P4553" s="96" t="s">
        <v>1603</v>
      </c>
      <c r="Q4553" s="96" t="s">
        <v>1580</v>
      </c>
      <c r="R4553" s="96" t="s">
        <v>1644</v>
      </c>
      <c r="S4553" s="96" t="s">
        <v>12119</v>
      </c>
      <c r="T4553" s="96" t="s">
        <v>1568</v>
      </c>
    </row>
    <row r="4554" ht="14.25" customHeight="1">
      <c r="A4554" s="96" t="s">
        <v>12120</v>
      </c>
      <c r="B4554" s="96" t="s">
        <v>12121</v>
      </c>
      <c r="C4554" s="96" t="s">
        <v>12122</v>
      </c>
      <c r="D4554" s="96" t="s">
        <v>1350</v>
      </c>
      <c r="E4554" s="96" t="s">
        <v>1570</v>
      </c>
      <c r="F4554" s="96">
        <v>2025.0</v>
      </c>
      <c r="J4554" s="96" t="s">
        <v>1147</v>
      </c>
      <c r="L4554" s="96" t="s">
        <v>41</v>
      </c>
      <c r="M4554" s="96" t="s">
        <v>1147</v>
      </c>
      <c r="O4554" s="96" t="s">
        <v>1578</v>
      </c>
      <c r="P4554" s="96" t="s">
        <v>1579</v>
      </c>
      <c r="Q4554" s="96" t="s">
        <v>1604</v>
      </c>
      <c r="R4554" s="96" t="s">
        <v>4852</v>
      </c>
      <c r="S4554" s="96" t="s">
        <v>12123</v>
      </c>
      <c r="T4554" s="96" t="s">
        <v>1576</v>
      </c>
    </row>
    <row r="4555" ht="14.25" customHeight="1">
      <c r="A4555" s="96" t="s">
        <v>12124</v>
      </c>
      <c r="B4555" s="96" t="s">
        <v>12125</v>
      </c>
      <c r="C4555" s="96" t="s">
        <v>12126</v>
      </c>
      <c r="D4555" s="96" t="s">
        <v>1355</v>
      </c>
      <c r="J4555" s="96" t="s">
        <v>1351</v>
      </c>
      <c r="L4555" s="96" t="s">
        <v>41</v>
      </c>
      <c r="M4555" s="96" t="s">
        <v>1351</v>
      </c>
      <c r="N4555" s="96" t="s">
        <v>1673</v>
      </c>
      <c r="O4555" s="96" t="s">
        <v>1578</v>
      </c>
      <c r="P4555" s="96" t="s">
        <v>1579</v>
      </c>
      <c r="Q4555" s="96" t="s">
        <v>1800</v>
      </c>
      <c r="R4555" s="96" t="s">
        <v>1673</v>
      </c>
    </row>
    <row r="4556" ht="14.25" customHeight="1">
      <c r="A4556" s="96" t="s">
        <v>12127</v>
      </c>
      <c r="C4556" s="96" t="s">
        <v>12128</v>
      </c>
      <c r="D4556" s="96" t="s">
        <v>1355</v>
      </c>
      <c r="J4556" s="96" t="s">
        <v>1351</v>
      </c>
      <c r="L4556" s="96" t="s">
        <v>1629</v>
      </c>
      <c r="M4556" s="96" t="s">
        <v>1351</v>
      </c>
      <c r="N4556" s="96" t="s">
        <v>1690</v>
      </c>
      <c r="O4556" s="96" t="s">
        <v>4064</v>
      </c>
      <c r="P4556" s="96" t="s">
        <v>1564</v>
      </c>
      <c r="Q4556" s="96" t="s">
        <v>1630</v>
      </c>
      <c r="R4556" s="96" t="s">
        <v>1690</v>
      </c>
    </row>
    <row r="4557" ht="14.25" customHeight="1">
      <c r="A4557" s="96" t="s">
        <v>12129</v>
      </c>
      <c r="B4557" s="96" t="s">
        <v>12130</v>
      </c>
      <c r="C4557" s="96" t="s">
        <v>12131</v>
      </c>
      <c r="D4557" s="96" t="s">
        <v>1350</v>
      </c>
      <c r="E4557" s="96" t="s">
        <v>1561</v>
      </c>
      <c r="F4557" s="96">
        <v>2029.0</v>
      </c>
      <c r="G4557" s="96" t="s">
        <v>1350</v>
      </c>
      <c r="H4557" s="96" t="s">
        <v>1561</v>
      </c>
      <c r="I4557" s="96">
        <v>2050.0</v>
      </c>
      <c r="J4557" s="96" t="s">
        <v>1351</v>
      </c>
      <c r="K4557" s="96">
        <v>2050.0</v>
      </c>
      <c r="L4557" s="96" t="s">
        <v>41</v>
      </c>
      <c r="M4557" s="96" t="s">
        <v>1351</v>
      </c>
      <c r="N4557" s="96" t="s">
        <v>2181</v>
      </c>
      <c r="O4557" s="96" t="s">
        <v>1563</v>
      </c>
      <c r="P4557" s="96" t="s">
        <v>1564</v>
      </c>
      <c r="Q4557" s="96" t="s">
        <v>1754</v>
      </c>
      <c r="R4557" s="96" t="s">
        <v>1631</v>
      </c>
      <c r="S4557" s="96" t="s">
        <v>12132</v>
      </c>
      <c r="T4557" s="96" t="s">
        <v>1568</v>
      </c>
    </row>
    <row r="4558" ht="14.25" customHeight="1">
      <c r="A4558" s="96" t="s">
        <v>12133</v>
      </c>
      <c r="C4558" s="96" t="s">
        <v>12134</v>
      </c>
      <c r="D4558" s="96" t="s">
        <v>1350</v>
      </c>
      <c r="E4558" s="96" t="s">
        <v>1561</v>
      </c>
      <c r="F4558" s="96" t="s">
        <v>1628</v>
      </c>
      <c r="J4558" s="96" t="s">
        <v>1147</v>
      </c>
      <c r="L4558" s="96" t="s">
        <v>41</v>
      </c>
      <c r="M4558" s="96" t="s">
        <v>1147</v>
      </c>
      <c r="O4558" s="96" t="s">
        <v>2054</v>
      </c>
      <c r="P4558" s="96" t="s">
        <v>1579</v>
      </c>
      <c r="Q4558" s="96" t="s">
        <v>1593</v>
      </c>
      <c r="R4558" s="96" t="s">
        <v>1623</v>
      </c>
      <c r="S4558" s="96" t="s">
        <v>12135</v>
      </c>
      <c r="T4558" s="96" t="s">
        <v>1568</v>
      </c>
      <c r="U4558" s="96" t="s">
        <v>1742</v>
      </c>
    </row>
    <row r="4559" ht="14.25" customHeight="1">
      <c r="A4559" s="96" t="s">
        <v>12136</v>
      </c>
      <c r="D4559" s="96" t="s">
        <v>1350</v>
      </c>
      <c r="E4559" s="96" t="s">
        <v>1561</v>
      </c>
      <c r="F4559" s="96">
        <v>2030.0</v>
      </c>
      <c r="J4559" s="96" t="s">
        <v>1147</v>
      </c>
      <c r="L4559" s="96" t="s">
        <v>1562</v>
      </c>
      <c r="M4559" s="96" t="s">
        <v>1147</v>
      </c>
      <c r="O4559" s="96" t="s">
        <v>1717</v>
      </c>
      <c r="P4559" s="96" t="s">
        <v>1609</v>
      </c>
      <c r="Q4559" s="96" t="s">
        <v>1565</v>
      </c>
      <c r="R4559" s="96" t="s">
        <v>1594</v>
      </c>
      <c r="S4559" s="96" t="s">
        <v>12137</v>
      </c>
      <c r="T4559" s="96" t="s">
        <v>1568</v>
      </c>
    </row>
    <row r="4560" ht="14.25" customHeight="1">
      <c r="A4560" s="96" t="s">
        <v>12138</v>
      </c>
      <c r="D4560" s="96" t="s">
        <v>1350</v>
      </c>
      <c r="E4560" s="96" t="s">
        <v>1561</v>
      </c>
      <c r="F4560" s="96">
        <v>2030.0</v>
      </c>
      <c r="J4560" s="96" t="s">
        <v>1147</v>
      </c>
      <c r="L4560" s="96" t="s">
        <v>1562</v>
      </c>
      <c r="M4560" s="96" t="s">
        <v>1147</v>
      </c>
      <c r="O4560" s="96" t="s">
        <v>1578</v>
      </c>
      <c r="P4560" s="96" t="s">
        <v>1579</v>
      </c>
      <c r="Q4560" s="96" t="s">
        <v>1610</v>
      </c>
      <c r="R4560" s="96" t="s">
        <v>1597</v>
      </c>
      <c r="S4560" s="96" t="s">
        <v>12139</v>
      </c>
      <c r="T4560" s="96" t="s">
        <v>1568</v>
      </c>
    </row>
    <row r="4561" ht="14.25" customHeight="1">
      <c r="A4561" s="96" t="s">
        <v>12140</v>
      </c>
      <c r="D4561" s="96" t="s">
        <v>1355</v>
      </c>
      <c r="J4561" s="96" t="s">
        <v>1147</v>
      </c>
      <c r="L4561" s="96" t="s">
        <v>41</v>
      </c>
      <c r="M4561" s="96" t="s">
        <v>1147</v>
      </c>
      <c r="O4561" s="96" t="s">
        <v>1584</v>
      </c>
      <c r="P4561" s="96" t="s">
        <v>1564</v>
      </c>
      <c r="Q4561" s="96" t="s">
        <v>1636</v>
      </c>
      <c r="R4561" s="96" t="s">
        <v>1676</v>
      </c>
    </row>
    <row r="4562" ht="14.25" customHeight="1">
      <c r="A4562" s="96" t="s">
        <v>12141</v>
      </c>
      <c r="B4562" s="96" t="s">
        <v>12142</v>
      </c>
      <c r="C4562" s="96" t="s">
        <v>12143</v>
      </c>
      <c r="D4562" s="96" t="s">
        <v>1350</v>
      </c>
      <c r="E4562" s="96" t="s">
        <v>1561</v>
      </c>
      <c r="F4562" s="96">
        <v>2032.0</v>
      </c>
      <c r="J4562" s="96" t="s">
        <v>1351</v>
      </c>
      <c r="L4562" s="96" t="s">
        <v>41</v>
      </c>
      <c r="M4562" s="96" t="s">
        <v>1351</v>
      </c>
      <c r="N4562" s="96" t="s">
        <v>1971</v>
      </c>
      <c r="O4562" s="96" t="s">
        <v>1791</v>
      </c>
      <c r="P4562" s="96" t="s">
        <v>1609</v>
      </c>
      <c r="Q4562" s="96" t="s">
        <v>1756</v>
      </c>
      <c r="R4562" s="96" t="s">
        <v>1699</v>
      </c>
      <c r="S4562" s="96" t="s">
        <v>12144</v>
      </c>
      <c r="T4562" s="96" t="s">
        <v>1568</v>
      </c>
    </row>
    <row r="4563" ht="14.25" customHeight="1">
      <c r="A4563" s="96" t="s">
        <v>12145</v>
      </c>
      <c r="B4563" s="96" t="s">
        <v>12146</v>
      </c>
      <c r="C4563" s="96" t="s">
        <v>12147</v>
      </c>
      <c r="D4563" s="96" t="s">
        <v>1350</v>
      </c>
      <c r="E4563" s="96" t="s">
        <v>1561</v>
      </c>
      <c r="F4563" s="96">
        <v>2026.0</v>
      </c>
      <c r="J4563" s="96" t="s">
        <v>1351</v>
      </c>
      <c r="L4563" s="96" t="s">
        <v>41</v>
      </c>
      <c r="M4563" s="96" t="s">
        <v>1351</v>
      </c>
      <c r="N4563" s="96" t="s">
        <v>1707</v>
      </c>
      <c r="O4563" s="96" t="s">
        <v>1703</v>
      </c>
      <c r="P4563" s="96" t="s">
        <v>1564</v>
      </c>
      <c r="Q4563" s="96" t="s">
        <v>1675</v>
      </c>
      <c r="R4563" s="96" t="s">
        <v>1971</v>
      </c>
      <c r="S4563" s="96" t="s">
        <v>12148</v>
      </c>
      <c r="T4563" s="96" t="s">
        <v>1568</v>
      </c>
    </row>
    <row r="4564" ht="14.25" customHeight="1">
      <c r="A4564" s="96" t="s">
        <v>12149</v>
      </c>
      <c r="B4564" s="96" t="s">
        <v>12150</v>
      </c>
      <c r="C4564" s="96" t="s">
        <v>12151</v>
      </c>
      <c r="D4564" s="96" t="s">
        <v>1372</v>
      </c>
      <c r="J4564" s="96" t="s">
        <v>1147</v>
      </c>
      <c r="L4564" s="96" t="s">
        <v>41</v>
      </c>
      <c r="M4564" s="96" t="s">
        <v>1351</v>
      </c>
      <c r="N4564" s="96" t="s">
        <v>1740</v>
      </c>
      <c r="O4564" s="96" t="s">
        <v>1578</v>
      </c>
      <c r="P4564" s="96" t="s">
        <v>1579</v>
      </c>
      <c r="Q4564" s="96" t="s">
        <v>1610</v>
      </c>
      <c r="R4564" s="96" t="s">
        <v>1863</v>
      </c>
    </row>
    <row r="4565" ht="14.25" customHeight="1">
      <c r="A4565" s="96" t="s">
        <v>12152</v>
      </c>
      <c r="D4565" s="96" t="s">
        <v>1350</v>
      </c>
      <c r="E4565" s="96" t="s">
        <v>1561</v>
      </c>
      <c r="F4565" s="96">
        <v>2030.0</v>
      </c>
      <c r="J4565" s="96" t="s">
        <v>1147</v>
      </c>
      <c r="L4565" s="96" t="s">
        <v>1562</v>
      </c>
      <c r="M4565" s="96" t="s">
        <v>1147</v>
      </c>
      <c r="O4565" s="96" t="s">
        <v>1741</v>
      </c>
      <c r="P4565" s="96" t="s">
        <v>1564</v>
      </c>
      <c r="Q4565" s="96" t="s">
        <v>1590</v>
      </c>
      <c r="R4565" s="96" t="s">
        <v>1566</v>
      </c>
      <c r="S4565" s="96" t="s">
        <v>12153</v>
      </c>
      <c r="T4565" s="96" t="s">
        <v>1568</v>
      </c>
    </row>
    <row r="4566" ht="14.25" customHeight="1">
      <c r="A4566" s="96" t="s">
        <v>12154</v>
      </c>
      <c r="D4566" s="96" t="s">
        <v>1350</v>
      </c>
      <c r="E4566" s="96" t="s">
        <v>1561</v>
      </c>
      <c r="F4566" s="96">
        <v>2030.0</v>
      </c>
      <c r="J4566" s="96" t="s">
        <v>1147</v>
      </c>
      <c r="L4566" s="96" t="s">
        <v>41</v>
      </c>
      <c r="M4566" s="96" t="s">
        <v>1351</v>
      </c>
      <c r="N4566" s="96" t="s">
        <v>1740</v>
      </c>
      <c r="O4566" s="96" t="s">
        <v>1578</v>
      </c>
      <c r="P4566" s="96" t="s">
        <v>1579</v>
      </c>
      <c r="Q4566" s="96" t="s">
        <v>1675</v>
      </c>
      <c r="R4566" s="96" t="s">
        <v>1926</v>
      </c>
      <c r="S4566" s="96" t="s">
        <v>12155</v>
      </c>
      <c r="T4566" s="96" t="s">
        <v>1568</v>
      </c>
    </row>
    <row r="4567" ht="14.25" customHeight="1">
      <c r="A4567" s="96" t="s">
        <v>12156</v>
      </c>
      <c r="B4567" s="96" t="s">
        <v>12157</v>
      </c>
      <c r="C4567" s="96" t="s">
        <v>12158</v>
      </c>
      <c r="D4567" s="96" t="s">
        <v>1355</v>
      </c>
      <c r="J4567" s="96" t="s">
        <v>1147</v>
      </c>
      <c r="L4567" s="96" t="s">
        <v>41</v>
      </c>
      <c r="M4567" s="96" t="s">
        <v>1147</v>
      </c>
      <c r="O4567" s="96" t="s">
        <v>1584</v>
      </c>
      <c r="P4567" s="96" t="s">
        <v>1564</v>
      </c>
      <c r="Q4567" s="96" t="s">
        <v>1636</v>
      </c>
      <c r="R4567" s="96" t="s">
        <v>1597</v>
      </c>
    </row>
    <row r="4568" ht="14.25" customHeight="1">
      <c r="A4568" s="96" t="s">
        <v>12159</v>
      </c>
      <c r="D4568" s="96" t="s">
        <v>1350</v>
      </c>
      <c r="E4568" s="96" t="s">
        <v>1561</v>
      </c>
      <c r="F4568" s="96">
        <v>2030.0</v>
      </c>
      <c r="J4568" s="96" t="s">
        <v>1147</v>
      </c>
      <c r="L4568" s="96" t="s">
        <v>1562</v>
      </c>
      <c r="M4568" s="96" t="s">
        <v>1147</v>
      </c>
      <c r="O4568" s="96" t="s">
        <v>1584</v>
      </c>
      <c r="P4568" s="96" t="s">
        <v>1564</v>
      </c>
      <c r="Q4568" s="96" t="s">
        <v>1639</v>
      </c>
      <c r="R4568" s="96" t="s">
        <v>1971</v>
      </c>
      <c r="S4568" s="96" t="s">
        <v>12160</v>
      </c>
      <c r="T4568" s="96" t="s">
        <v>1568</v>
      </c>
    </row>
    <row r="4569" ht="14.25" customHeight="1">
      <c r="A4569" s="96" t="s">
        <v>12161</v>
      </c>
      <c r="C4569" s="96" t="s">
        <v>12162</v>
      </c>
      <c r="D4569" s="96" t="s">
        <v>1350</v>
      </c>
      <c r="E4569" s="96" t="s">
        <v>1561</v>
      </c>
      <c r="F4569" s="96" t="s">
        <v>5554</v>
      </c>
      <c r="J4569" s="96" t="s">
        <v>1147</v>
      </c>
      <c r="L4569" s="96" t="s">
        <v>41</v>
      </c>
      <c r="M4569" s="96" t="s">
        <v>1147</v>
      </c>
      <c r="O4569" s="96" t="s">
        <v>1703</v>
      </c>
      <c r="P4569" s="96" t="s">
        <v>1564</v>
      </c>
      <c r="Q4569" s="96" t="s">
        <v>1585</v>
      </c>
      <c r="R4569" s="96" t="s">
        <v>1605</v>
      </c>
      <c r="S4569" s="96" t="s">
        <v>12163</v>
      </c>
      <c r="T4569" s="96" t="s">
        <v>1568</v>
      </c>
    </row>
    <row r="4570" ht="14.25" customHeight="1">
      <c r="A4570" s="96" t="s">
        <v>12164</v>
      </c>
      <c r="D4570" s="96" t="s">
        <v>1355</v>
      </c>
      <c r="J4570" s="96" t="s">
        <v>1351</v>
      </c>
      <c r="L4570" s="96" t="s">
        <v>41</v>
      </c>
      <c r="M4570" s="96" t="s">
        <v>1147</v>
      </c>
      <c r="O4570" s="96" t="s">
        <v>1584</v>
      </c>
      <c r="P4570" s="96" t="s">
        <v>1564</v>
      </c>
      <c r="Q4570" s="96" t="s">
        <v>1820</v>
      </c>
      <c r="R4570" s="96" t="s">
        <v>1676</v>
      </c>
    </row>
    <row r="4571" ht="14.25" customHeight="1">
      <c r="A4571" s="96" t="s">
        <v>12165</v>
      </c>
      <c r="D4571" s="96" t="s">
        <v>1350</v>
      </c>
      <c r="E4571" s="96" t="s">
        <v>1561</v>
      </c>
      <c r="F4571" s="96">
        <v>2030.0</v>
      </c>
      <c r="J4571" s="96" t="s">
        <v>1147</v>
      </c>
      <c r="L4571" s="96" t="s">
        <v>1562</v>
      </c>
      <c r="M4571" s="96" t="s">
        <v>1147</v>
      </c>
      <c r="O4571" s="96" t="s">
        <v>1584</v>
      </c>
      <c r="P4571" s="96" t="s">
        <v>1564</v>
      </c>
      <c r="Q4571" s="96" t="s">
        <v>1639</v>
      </c>
      <c r="R4571" s="96" t="s">
        <v>1793</v>
      </c>
      <c r="S4571" s="96" t="s">
        <v>12166</v>
      </c>
      <c r="T4571" s="96" t="s">
        <v>1568</v>
      </c>
    </row>
    <row r="4572" ht="14.25" customHeight="1">
      <c r="A4572" s="96" t="s">
        <v>12167</v>
      </c>
      <c r="C4572" s="96">
        <v>1.0260164E7</v>
      </c>
      <c r="D4572" s="96" t="s">
        <v>1355</v>
      </c>
      <c r="J4572" s="96" t="s">
        <v>1147</v>
      </c>
      <c r="L4572" s="96" t="s">
        <v>41</v>
      </c>
      <c r="M4572" s="96" t="s">
        <v>1147</v>
      </c>
      <c r="O4572" s="96" t="s">
        <v>1584</v>
      </c>
      <c r="P4572" s="96" t="s">
        <v>1564</v>
      </c>
      <c r="Q4572" s="96" t="s">
        <v>1585</v>
      </c>
      <c r="R4572" s="96" t="s">
        <v>2023</v>
      </c>
    </row>
    <row r="4573" ht="14.25" customHeight="1">
      <c r="A4573" s="96" t="s">
        <v>12168</v>
      </c>
      <c r="D4573" s="96" t="s">
        <v>1350</v>
      </c>
      <c r="E4573" s="96" t="s">
        <v>1561</v>
      </c>
      <c r="F4573" s="96">
        <v>2030.0</v>
      </c>
      <c r="G4573" s="96" t="s">
        <v>1350</v>
      </c>
      <c r="H4573" s="96" t="s">
        <v>1561</v>
      </c>
      <c r="I4573" s="96">
        <v>2030.0</v>
      </c>
      <c r="J4573" s="96" t="s">
        <v>1351</v>
      </c>
      <c r="K4573" s="96">
        <v>2030.0</v>
      </c>
      <c r="L4573" s="96" t="s">
        <v>1562</v>
      </c>
      <c r="M4573" s="96" t="s">
        <v>1147</v>
      </c>
      <c r="O4573" s="96" t="s">
        <v>1584</v>
      </c>
      <c r="P4573" s="96" t="s">
        <v>1564</v>
      </c>
      <c r="Q4573" s="96" t="s">
        <v>1639</v>
      </c>
      <c r="R4573" s="96" t="s">
        <v>1623</v>
      </c>
      <c r="S4573" s="96" t="s">
        <v>12169</v>
      </c>
      <c r="T4573" s="96" t="s">
        <v>1568</v>
      </c>
    </row>
    <row r="4574" ht="14.25" customHeight="1">
      <c r="A4574" s="96" t="s">
        <v>12170</v>
      </c>
      <c r="C4574" s="96" t="s">
        <v>12171</v>
      </c>
      <c r="D4574" s="96" t="s">
        <v>1350</v>
      </c>
      <c r="E4574" s="96" t="s">
        <v>1561</v>
      </c>
      <c r="F4574" s="96">
        <v>2030.0</v>
      </c>
      <c r="J4574" s="96" t="s">
        <v>1147</v>
      </c>
      <c r="L4574" s="96" t="s">
        <v>41</v>
      </c>
      <c r="M4574" s="96" t="s">
        <v>1351</v>
      </c>
      <c r="N4574" s="96" t="s">
        <v>1619</v>
      </c>
      <c r="O4574" s="96" t="s">
        <v>1584</v>
      </c>
      <c r="P4574" s="96" t="s">
        <v>1564</v>
      </c>
      <c r="Q4574" s="96" t="s">
        <v>1565</v>
      </c>
      <c r="R4574" s="96" t="s">
        <v>1591</v>
      </c>
      <c r="S4574" s="96" t="s">
        <v>12172</v>
      </c>
      <c r="T4574" s="96" t="s">
        <v>1568</v>
      </c>
    </row>
    <row r="4575" ht="14.25" customHeight="1">
      <c r="A4575" s="96" t="s">
        <v>12173</v>
      </c>
      <c r="D4575" s="96" t="s">
        <v>1350</v>
      </c>
      <c r="E4575" s="96" t="s">
        <v>1561</v>
      </c>
      <c r="F4575" s="96">
        <v>2030.0</v>
      </c>
      <c r="J4575" s="96" t="s">
        <v>1147</v>
      </c>
      <c r="L4575" s="96" t="s">
        <v>1562</v>
      </c>
      <c r="M4575" s="96" t="s">
        <v>1147</v>
      </c>
      <c r="O4575" s="96" t="s">
        <v>1578</v>
      </c>
      <c r="P4575" s="96" t="s">
        <v>1579</v>
      </c>
      <c r="Q4575" s="96" t="s">
        <v>1580</v>
      </c>
      <c r="R4575" s="96" t="s">
        <v>1699</v>
      </c>
      <c r="S4575" s="96" t="s">
        <v>12174</v>
      </c>
      <c r="T4575" s="96" t="s">
        <v>1568</v>
      </c>
    </row>
    <row r="4576" ht="14.25" customHeight="1">
      <c r="A4576" s="96" t="s">
        <v>12175</v>
      </c>
      <c r="D4576" s="96" t="s">
        <v>1350</v>
      </c>
      <c r="E4576" s="96" t="s">
        <v>1561</v>
      </c>
      <c r="F4576" s="96">
        <v>2030.0</v>
      </c>
      <c r="J4576" s="96" t="s">
        <v>1147</v>
      </c>
      <c r="L4576" s="96" t="s">
        <v>1562</v>
      </c>
      <c r="M4576" s="96" t="s">
        <v>1147</v>
      </c>
      <c r="O4576" s="96" t="s">
        <v>1717</v>
      </c>
      <c r="P4576" s="96" t="s">
        <v>1609</v>
      </c>
      <c r="Q4576" s="96" t="s">
        <v>1610</v>
      </c>
      <c r="R4576" s="96" t="s">
        <v>1644</v>
      </c>
      <c r="S4576" s="96" t="s">
        <v>12176</v>
      </c>
      <c r="T4576" s="96" t="s">
        <v>1568</v>
      </c>
    </row>
    <row r="4577" ht="14.25" customHeight="1">
      <c r="A4577" s="96" t="s">
        <v>12177</v>
      </c>
      <c r="D4577" s="96" t="s">
        <v>1350</v>
      </c>
      <c r="E4577" s="96" t="s">
        <v>1561</v>
      </c>
      <c r="F4577" s="96">
        <v>2030.0</v>
      </c>
      <c r="J4577" s="96" t="s">
        <v>1147</v>
      </c>
      <c r="L4577" s="96" t="s">
        <v>1562</v>
      </c>
      <c r="M4577" s="96" t="s">
        <v>1147</v>
      </c>
      <c r="O4577" s="96" t="s">
        <v>1614</v>
      </c>
      <c r="P4577" s="96" t="s">
        <v>1609</v>
      </c>
      <c r="Q4577" s="96" t="s">
        <v>1580</v>
      </c>
      <c r="R4577" s="96" t="s">
        <v>1712</v>
      </c>
      <c r="S4577" s="96" t="s">
        <v>12178</v>
      </c>
      <c r="T4577" s="96" t="s">
        <v>1568</v>
      </c>
    </row>
    <row r="4578" ht="14.25" customHeight="1">
      <c r="A4578" s="96" t="s">
        <v>12179</v>
      </c>
      <c r="D4578" s="96" t="s">
        <v>1350</v>
      </c>
      <c r="E4578" s="96" t="s">
        <v>1561</v>
      </c>
      <c r="F4578" s="96">
        <v>2030.0</v>
      </c>
      <c r="J4578" s="96" t="s">
        <v>1147</v>
      </c>
      <c r="L4578" s="96" t="s">
        <v>41</v>
      </c>
      <c r="M4578" s="96" t="s">
        <v>1147</v>
      </c>
      <c r="O4578" s="96" t="s">
        <v>2792</v>
      </c>
      <c r="P4578" s="96" t="s">
        <v>1609</v>
      </c>
      <c r="Q4578" s="96" t="s">
        <v>1604</v>
      </c>
      <c r="R4578" s="96" t="s">
        <v>1707</v>
      </c>
      <c r="S4578" s="96" t="s">
        <v>12180</v>
      </c>
      <c r="T4578" s="96" t="s">
        <v>1568</v>
      </c>
    </row>
    <row r="4579" ht="14.25" customHeight="1">
      <c r="A4579" s="96" t="s">
        <v>12181</v>
      </c>
      <c r="D4579" s="96" t="s">
        <v>1355</v>
      </c>
      <c r="J4579" s="96" t="s">
        <v>1147</v>
      </c>
      <c r="L4579" s="96" t="s">
        <v>41</v>
      </c>
      <c r="M4579" s="96" t="s">
        <v>1147</v>
      </c>
      <c r="O4579" s="96" t="s">
        <v>1578</v>
      </c>
      <c r="P4579" s="96" t="s">
        <v>1579</v>
      </c>
      <c r="Q4579" s="96" t="s">
        <v>1580</v>
      </c>
      <c r="R4579" s="96" t="s">
        <v>1793</v>
      </c>
    </row>
    <row r="4580" ht="14.25" customHeight="1">
      <c r="A4580" s="96" t="s">
        <v>12182</v>
      </c>
      <c r="B4580" s="96" t="s">
        <v>12183</v>
      </c>
      <c r="D4580" s="96" t="s">
        <v>1355</v>
      </c>
      <c r="J4580" s="96" t="s">
        <v>1351</v>
      </c>
      <c r="L4580" s="96" t="s">
        <v>41</v>
      </c>
      <c r="M4580" s="96" t="s">
        <v>1147</v>
      </c>
      <c r="O4580" s="96" t="s">
        <v>12184</v>
      </c>
      <c r="P4580" s="96" t="s">
        <v>1609</v>
      </c>
      <c r="Q4580" s="96" t="s">
        <v>1886</v>
      </c>
      <c r="R4580" s="96" t="s">
        <v>1589</v>
      </c>
    </row>
    <row r="4581" ht="14.25" customHeight="1">
      <c r="A4581" s="96" t="s">
        <v>12185</v>
      </c>
      <c r="D4581" s="96" t="s">
        <v>1350</v>
      </c>
      <c r="E4581" s="96" t="s">
        <v>1561</v>
      </c>
      <c r="F4581" s="96">
        <v>2030.0</v>
      </c>
      <c r="J4581" s="96" t="s">
        <v>1351</v>
      </c>
      <c r="L4581" s="96" t="s">
        <v>1562</v>
      </c>
      <c r="M4581" s="96" t="s">
        <v>1351</v>
      </c>
      <c r="N4581" s="96" t="s">
        <v>2321</v>
      </c>
      <c r="O4581" s="96" t="s">
        <v>1578</v>
      </c>
      <c r="P4581" s="96" t="s">
        <v>1579</v>
      </c>
      <c r="Q4581" s="96" t="s">
        <v>1580</v>
      </c>
      <c r="R4581" s="96" t="s">
        <v>1787</v>
      </c>
      <c r="S4581" s="96" t="s">
        <v>12186</v>
      </c>
      <c r="T4581" s="96" t="s">
        <v>1568</v>
      </c>
    </row>
    <row r="4582" ht="14.25" customHeight="1">
      <c r="A4582" s="96" t="s">
        <v>12187</v>
      </c>
      <c r="D4582" s="96" t="s">
        <v>1350</v>
      </c>
      <c r="E4582" s="96" t="s">
        <v>1561</v>
      </c>
      <c r="F4582" s="96">
        <v>2030.0</v>
      </c>
      <c r="J4582" s="96" t="s">
        <v>1147</v>
      </c>
      <c r="L4582" s="96" t="s">
        <v>1562</v>
      </c>
      <c r="M4582" s="96" t="s">
        <v>1147</v>
      </c>
      <c r="O4582" s="96" t="s">
        <v>1584</v>
      </c>
      <c r="P4582" s="96" t="s">
        <v>1564</v>
      </c>
      <c r="Q4582" s="96" t="s">
        <v>1754</v>
      </c>
      <c r="R4582" s="96" t="s">
        <v>1637</v>
      </c>
      <c r="S4582" s="96" t="s">
        <v>12188</v>
      </c>
    </row>
    <row r="4583" ht="14.25" customHeight="1">
      <c r="A4583" s="96" t="s">
        <v>12189</v>
      </c>
      <c r="D4583" s="96" t="s">
        <v>1350</v>
      </c>
      <c r="E4583" s="96" t="s">
        <v>1561</v>
      </c>
      <c r="F4583" s="96">
        <v>2030.0</v>
      </c>
      <c r="J4583" s="96" t="s">
        <v>1351</v>
      </c>
      <c r="L4583" s="96" t="s">
        <v>1562</v>
      </c>
      <c r="M4583" s="96" t="s">
        <v>1351</v>
      </c>
      <c r="N4583" s="96" t="s">
        <v>1723</v>
      </c>
      <c r="O4583" s="96" t="s">
        <v>1584</v>
      </c>
      <c r="P4583" s="96" t="s">
        <v>1564</v>
      </c>
      <c r="Q4583" s="96" t="s">
        <v>1580</v>
      </c>
      <c r="R4583" s="96" t="s">
        <v>3066</v>
      </c>
      <c r="S4583" s="96" t="s">
        <v>12190</v>
      </c>
      <c r="T4583" s="96" t="s">
        <v>1568</v>
      </c>
    </row>
    <row r="4584" ht="14.25" customHeight="1">
      <c r="A4584" s="96" t="s">
        <v>12191</v>
      </c>
      <c r="D4584" s="96" t="s">
        <v>1350</v>
      </c>
      <c r="E4584" s="96" t="s">
        <v>1561</v>
      </c>
      <c r="F4584" s="96">
        <v>2030.0</v>
      </c>
      <c r="J4584" s="96" t="s">
        <v>1351</v>
      </c>
      <c r="L4584" s="96" t="s">
        <v>1562</v>
      </c>
      <c r="M4584" s="96" t="s">
        <v>1351</v>
      </c>
      <c r="N4584" s="96" t="s">
        <v>2363</v>
      </c>
      <c r="O4584" s="96" t="s">
        <v>1578</v>
      </c>
      <c r="P4584" s="96" t="s">
        <v>1579</v>
      </c>
      <c r="Q4584" s="96" t="s">
        <v>1593</v>
      </c>
      <c r="R4584" s="96" t="s">
        <v>2363</v>
      </c>
      <c r="S4584" s="96" t="s">
        <v>12192</v>
      </c>
      <c r="T4584" s="96" t="s">
        <v>1568</v>
      </c>
    </row>
    <row r="4585" ht="14.25" customHeight="1">
      <c r="A4585" s="96" t="s">
        <v>12193</v>
      </c>
      <c r="D4585" s="96" t="s">
        <v>1350</v>
      </c>
      <c r="E4585" s="96" t="s">
        <v>1561</v>
      </c>
      <c r="F4585" s="96">
        <v>2030.0</v>
      </c>
      <c r="J4585" s="96" t="s">
        <v>1147</v>
      </c>
      <c r="L4585" s="96" t="s">
        <v>1562</v>
      </c>
      <c r="M4585" s="96" t="s">
        <v>1351</v>
      </c>
      <c r="N4585" s="96" t="s">
        <v>1779</v>
      </c>
      <c r="O4585" s="96" t="s">
        <v>1717</v>
      </c>
      <c r="P4585" s="96" t="s">
        <v>1609</v>
      </c>
      <c r="Q4585" s="96" t="s">
        <v>1580</v>
      </c>
      <c r="R4585" s="96" t="s">
        <v>1787</v>
      </c>
      <c r="S4585" s="96" t="s">
        <v>12194</v>
      </c>
      <c r="T4585" s="96" t="s">
        <v>1568</v>
      </c>
    </row>
    <row r="4586" ht="14.25" customHeight="1">
      <c r="A4586" s="96" t="s">
        <v>12195</v>
      </c>
      <c r="D4586" s="96" t="s">
        <v>1372</v>
      </c>
      <c r="J4586" s="96" t="s">
        <v>1351</v>
      </c>
      <c r="L4586" s="96" t="s">
        <v>41</v>
      </c>
      <c r="M4586" s="96" t="s">
        <v>1147</v>
      </c>
      <c r="O4586" s="96" t="s">
        <v>1584</v>
      </c>
      <c r="P4586" s="96" t="s">
        <v>1564</v>
      </c>
      <c r="Q4586" s="96" t="s">
        <v>1580</v>
      </c>
      <c r="R4586" s="96" t="s">
        <v>2098</v>
      </c>
    </row>
    <row r="4587" ht="14.25" customHeight="1">
      <c r="A4587" s="96" t="s">
        <v>12196</v>
      </c>
      <c r="B4587" s="96" t="s">
        <v>12197</v>
      </c>
      <c r="C4587" s="96" t="s">
        <v>12198</v>
      </c>
      <c r="D4587" s="96" t="s">
        <v>1355</v>
      </c>
      <c r="J4587" s="96" t="s">
        <v>1351</v>
      </c>
      <c r="L4587" s="96" t="s">
        <v>41</v>
      </c>
      <c r="M4587" s="96" t="s">
        <v>1351</v>
      </c>
      <c r="N4587" s="96" t="s">
        <v>1971</v>
      </c>
      <c r="O4587" s="96" t="s">
        <v>1578</v>
      </c>
      <c r="P4587" s="96" t="s">
        <v>1579</v>
      </c>
      <c r="Q4587" s="96" t="s">
        <v>1565</v>
      </c>
      <c r="R4587" s="96" t="s">
        <v>1971</v>
      </c>
    </row>
    <row r="4588" ht="14.25" customHeight="1">
      <c r="A4588" s="96" t="s">
        <v>12199</v>
      </c>
      <c r="D4588" s="96" t="s">
        <v>1350</v>
      </c>
      <c r="E4588" s="96" t="s">
        <v>1561</v>
      </c>
      <c r="F4588" s="96">
        <v>2030.0</v>
      </c>
      <c r="J4588" s="96" t="s">
        <v>1147</v>
      </c>
      <c r="L4588" s="96" t="s">
        <v>1562</v>
      </c>
      <c r="M4588" s="96" t="s">
        <v>1147</v>
      </c>
      <c r="O4588" s="96" t="s">
        <v>1608</v>
      </c>
      <c r="P4588" s="96" t="s">
        <v>1609</v>
      </c>
      <c r="Q4588" s="96" t="s">
        <v>1580</v>
      </c>
      <c r="R4588" s="96" t="s">
        <v>1566</v>
      </c>
      <c r="S4588" s="96" t="s">
        <v>12200</v>
      </c>
      <c r="T4588" s="96" t="s">
        <v>1568</v>
      </c>
    </row>
    <row r="4589" ht="14.25" customHeight="1">
      <c r="A4589" s="96" t="s">
        <v>12201</v>
      </c>
      <c r="D4589" s="96" t="s">
        <v>1350</v>
      </c>
      <c r="E4589" s="96" t="s">
        <v>1561</v>
      </c>
      <c r="F4589" s="96">
        <v>2030.0</v>
      </c>
      <c r="J4589" s="96" t="s">
        <v>1147</v>
      </c>
      <c r="L4589" s="96" t="s">
        <v>1562</v>
      </c>
      <c r="M4589" s="96" t="s">
        <v>1147</v>
      </c>
      <c r="O4589" s="96" t="s">
        <v>1584</v>
      </c>
      <c r="P4589" s="96" t="s">
        <v>1564</v>
      </c>
      <c r="Q4589" s="96" t="s">
        <v>1784</v>
      </c>
      <c r="R4589" s="96" t="s">
        <v>1644</v>
      </c>
      <c r="S4589" s="96" t="s">
        <v>12202</v>
      </c>
      <c r="T4589" s="96" t="s">
        <v>1568</v>
      </c>
    </row>
    <row r="4590" ht="14.25" customHeight="1">
      <c r="A4590" s="96" t="s">
        <v>12203</v>
      </c>
      <c r="B4590" s="96" t="s">
        <v>12204</v>
      </c>
      <c r="C4590" s="96" t="s">
        <v>12205</v>
      </c>
      <c r="D4590" s="96" t="s">
        <v>1350</v>
      </c>
      <c r="E4590" s="96" t="s">
        <v>1561</v>
      </c>
      <c r="F4590" s="96" t="s">
        <v>1601</v>
      </c>
      <c r="G4590" s="96" t="s">
        <v>1350</v>
      </c>
      <c r="H4590" s="96" t="s">
        <v>1561</v>
      </c>
      <c r="I4590" s="96" t="s">
        <v>1689</v>
      </c>
      <c r="J4590" s="96" t="s">
        <v>1351</v>
      </c>
      <c r="K4590" s="96" t="s">
        <v>1689</v>
      </c>
      <c r="L4590" s="96" t="s">
        <v>41</v>
      </c>
      <c r="M4590" s="96" t="s">
        <v>1147</v>
      </c>
      <c r="O4590" s="96" t="s">
        <v>1614</v>
      </c>
      <c r="P4590" s="96" t="s">
        <v>1609</v>
      </c>
      <c r="Q4590" s="96" t="s">
        <v>1652</v>
      </c>
      <c r="R4590" s="96" t="s">
        <v>1566</v>
      </c>
      <c r="S4590" s="96" t="s">
        <v>12206</v>
      </c>
      <c r="T4590" s="96" t="s">
        <v>1568</v>
      </c>
    </row>
    <row r="4591" ht="14.25" customHeight="1">
      <c r="A4591" s="96" t="s">
        <v>12207</v>
      </c>
      <c r="B4591" s="96" t="s">
        <v>12208</v>
      </c>
      <c r="D4591" s="96" t="s">
        <v>1355</v>
      </c>
      <c r="J4591" s="96" t="s">
        <v>1147</v>
      </c>
      <c r="L4591" s="96" t="s">
        <v>41</v>
      </c>
      <c r="M4591" s="96" t="s">
        <v>1147</v>
      </c>
      <c r="O4591" s="96" t="s">
        <v>1578</v>
      </c>
      <c r="P4591" s="96" t="s">
        <v>1579</v>
      </c>
      <c r="Q4591" s="96" t="s">
        <v>1820</v>
      </c>
      <c r="R4591" s="96" t="s">
        <v>1589</v>
      </c>
    </row>
    <row r="4592" ht="14.25" customHeight="1">
      <c r="A4592" s="96" t="s">
        <v>12209</v>
      </c>
      <c r="D4592" s="96" t="s">
        <v>1355</v>
      </c>
      <c r="J4592" s="96" t="s">
        <v>1147</v>
      </c>
      <c r="L4592" s="96" t="s">
        <v>41</v>
      </c>
      <c r="M4592" s="96" t="s">
        <v>1147</v>
      </c>
      <c r="O4592" s="96" t="s">
        <v>1578</v>
      </c>
      <c r="P4592" s="96" t="s">
        <v>1579</v>
      </c>
      <c r="Q4592" s="96" t="s">
        <v>1675</v>
      </c>
      <c r="R4592" s="96" t="s">
        <v>1566</v>
      </c>
    </row>
    <row r="4593" ht="14.25" customHeight="1">
      <c r="A4593" s="96" t="s">
        <v>12210</v>
      </c>
      <c r="C4593" s="96" t="s">
        <v>12211</v>
      </c>
      <c r="D4593" s="96" t="s">
        <v>1355</v>
      </c>
      <c r="J4593" s="96" t="s">
        <v>1147</v>
      </c>
      <c r="L4593" s="96" t="s">
        <v>41</v>
      </c>
      <c r="M4593" s="96" t="s">
        <v>1147</v>
      </c>
      <c r="O4593" s="96" t="s">
        <v>1703</v>
      </c>
      <c r="P4593" s="96" t="s">
        <v>1564</v>
      </c>
      <c r="Q4593" s="96" t="s">
        <v>1590</v>
      </c>
      <c r="R4593" s="96" t="s">
        <v>1605</v>
      </c>
    </row>
    <row r="4594" ht="14.25" customHeight="1">
      <c r="A4594" s="96" t="s">
        <v>12212</v>
      </c>
      <c r="D4594" s="96" t="s">
        <v>1355</v>
      </c>
      <c r="J4594" s="96" t="s">
        <v>1147</v>
      </c>
      <c r="L4594" s="96" t="s">
        <v>41</v>
      </c>
      <c r="M4594" s="96" t="s">
        <v>1147</v>
      </c>
      <c r="O4594" s="96" t="s">
        <v>1703</v>
      </c>
      <c r="P4594" s="96" t="s">
        <v>1564</v>
      </c>
      <c r="Q4594" s="96" t="s">
        <v>1636</v>
      </c>
      <c r="R4594" s="96" t="s">
        <v>1656</v>
      </c>
    </row>
    <row r="4595" ht="14.25" customHeight="1">
      <c r="A4595" s="96" t="s">
        <v>12213</v>
      </c>
      <c r="D4595" s="96" t="s">
        <v>1350</v>
      </c>
      <c r="E4595" s="96" t="s">
        <v>1561</v>
      </c>
      <c r="F4595" s="96">
        <v>2030.0</v>
      </c>
      <c r="J4595" s="96" t="s">
        <v>1147</v>
      </c>
      <c r="L4595" s="96" t="s">
        <v>1562</v>
      </c>
      <c r="M4595" s="96" t="s">
        <v>1147</v>
      </c>
      <c r="O4595" s="96" t="s">
        <v>1578</v>
      </c>
      <c r="P4595" s="96" t="s">
        <v>1579</v>
      </c>
      <c r="Q4595" s="96" t="s">
        <v>1675</v>
      </c>
      <c r="R4595" s="96" t="s">
        <v>1623</v>
      </c>
      <c r="S4595" s="96" t="s">
        <v>12214</v>
      </c>
      <c r="T4595" s="96" t="s">
        <v>1568</v>
      </c>
    </row>
    <row r="4596" ht="14.25" customHeight="1">
      <c r="A4596" s="96" t="s">
        <v>12215</v>
      </c>
      <c r="B4596" s="96" t="s">
        <v>12216</v>
      </c>
      <c r="D4596" s="96" t="s">
        <v>1350</v>
      </c>
      <c r="E4596" s="96" t="s">
        <v>1721</v>
      </c>
      <c r="F4596" s="96">
        <v>2030.0</v>
      </c>
      <c r="J4596" s="96" t="s">
        <v>1147</v>
      </c>
      <c r="L4596" s="96" t="s">
        <v>41</v>
      </c>
      <c r="M4596" s="96" t="s">
        <v>1147</v>
      </c>
      <c r="O4596" s="96" t="s">
        <v>1717</v>
      </c>
      <c r="P4596" s="96" t="s">
        <v>1609</v>
      </c>
      <c r="Q4596" s="96" t="s">
        <v>1639</v>
      </c>
      <c r="R4596" s="96" t="s">
        <v>2363</v>
      </c>
      <c r="S4596" s="96" t="s">
        <v>12217</v>
      </c>
      <c r="T4596" s="96" t="s">
        <v>1725</v>
      </c>
    </row>
    <row r="4597" ht="14.25" customHeight="1">
      <c r="A4597" s="96" t="s">
        <v>12218</v>
      </c>
      <c r="D4597" s="96" t="s">
        <v>1350</v>
      </c>
      <c r="E4597" s="96" t="s">
        <v>1561</v>
      </c>
      <c r="F4597" s="96">
        <v>2030.0</v>
      </c>
      <c r="J4597" s="96" t="s">
        <v>1147</v>
      </c>
      <c r="L4597" s="96" t="s">
        <v>1562</v>
      </c>
      <c r="M4597" s="96" t="s">
        <v>1147</v>
      </c>
      <c r="O4597" s="96" t="s">
        <v>1717</v>
      </c>
      <c r="P4597" s="96" t="s">
        <v>1609</v>
      </c>
      <c r="Q4597" s="96" t="s">
        <v>1756</v>
      </c>
      <c r="R4597" s="96" t="s">
        <v>1631</v>
      </c>
      <c r="S4597" s="96" t="s">
        <v>12219</v>
      </c>
      <c r="T4597" s="96" t="s">
        <v>1568</v>
      </c>
    </row>
    <row r="4598" ht="14.25" customHeight="1">
      <c r="A4598" s="96" t="s">
        <v>12220</v>
      </c>
      <c r="D4598" s="96" t="s">
        <v>1350</v>
      </c>
      <c r="E4598" s="96" t="s">
        <v>1561</v>
      </c>
      <c r="F4598" s="96">
        <v>2030.0</v>
      </c>
      <c r="J4598" s="96" t="s">
        <v>1351</v>
      </c>
      <c r="L4598" s="96" t="s">
        <v>41</v>
      </c>
      <c r="M4598" s="96" t="s">
        <v>1351</v>
      </c>
      <c r="N4598" s="96" t="s">
        <v>2098</v>
      </c>
      <c r="O4598" s="96" t="s">
        <v>2194</v>
      </c>
      <c r="P4598" s="96" t="s">
        <v>1609</v>
      </c>
      <c r="Q4598" s="96" t="s">
        <v>2158</v>
      </c>
      <c r="R4598" s="96" t="s">
        <v>1648</v>
      </c>
      <c r="S4598" s="96" t="s">
        <v>12221</v>
      </c>
      <c r="T4598" s="96" t="s">
        <v>1568</v>
      </c>
    </row>
    <row r="4599" ht="14.25" customHeight="1">
      <c r="A4599" s="96" t="s">
        <v>12222</v>
      </c>
      <c r="D4599" s="96" t="s">
        <v>1350</v>
      </c>
      <c r="E4599" s="96" t="s">
        <v>1561</v>
      </c>
      <c r="F4599" s="96">
        <v>2030.0</v>
      </c>
      <c r="J4599" s="96" t="s">
        <v>1147</v>
      </c>
      <c r="L4599" s="96" t="s">
        <v>1562</v>
      </c>
      <c r="M4599" s="96" t="s">
        <v>1147</v>
      </c>
      <c r="O4599" s="96" t="s">
        <v>1797</v>
      </c>
      <c r="P4599" s="96" t="s">
        <v>1564</v>
      </c>
      <c r="Q4599" s="96" t="s">
        <v>1590</v>
      </c>
      <c r="R4599" s="96" t="s">
        <v>1676</v>
      </c>
      <c r="S4599" s="96" t="s">
        <v>12223</v>
      </c>
      <c r="T4599" s="96" t="s">
        <v>1568</v>
      </c>
    </row>
    <row r="4600" ht="14.25" customHeight="1">
      <c r="A4600" s="96" t="s">
        <v>12224</v>
      </c>
      <c r="D4600" s="96" t="s">
        <v>1350</v>
      </c>
      <c r="E4600" s="96" t="s">
        <v>1561</v>
      </c>
      <c r="F4600" s="96">
        <v>2030.0</v>
      </c>
      <c r="J4600" s="96" t="s">
        <v>1147</v>
      </c>
      <c r="L4600" s="96" t="s">
        <v>41</v>
      </c>
      <c r="M4600" s="96" t="s">
        <v>1147</v>
      </c>
      <c r="O4600" s="96" t="s">
        <v>1647</v>
      </c>
      <c r="P4600" s="96" t="s">
        <v>1564</v>
      </c>
      <c r="Q4600" s="96" t="s">
        <v>1820</v>
      </c>
      <c r="R4600" s="96" t="s">
        <v>1637</v>
      </c>
      <c r="S4600" s="96" t="s">
        <v>12225</v>
      </c>
      <c r="T4600" s="96" t="s">
        <v>1568</v>
      </c>
    </row>
    <row r="4601" ht="14.25" customHeight="1">
      <c r="A4601" s="96" t="s">
        <v>12226</v>
      </c>
      <c r="D4601" s="96" t="s">
        <v>1350</v>
      </c>
      <c r="E4601" s="96" t="s">
        <v>1561</v>
      </c>
      <c r="F4601" s="96">
        <v>2030.0</v>
      </c>
      <c r="J4601" s="96" t="s">
        <v>1147</v>
      </c>
      <c r="L4601" s="96" t="s">
        <v>1562</v>
      </c>
      <c r="M4601" s="96" t="s">
        <v>1147</v>
      </c>
      <c r="O4601" s="96" t="s">
        <v>1717</v>
      </c>
      <c r="P4601" s="96" t="s">
        <v>1609</v>
      </c>
      <c r="Q4601" s="96" t="s">
        <v>1735</v>
      </c>
      <c r="R4601" s="96" t="s">
        <v>1648</v>
      </c>
      <c r="S4601" s="96" t="s">
        <v>12227</v>
      </c>
      <c r="T4601" s="96" t="s">
        <v>1568</v>
      </c>
    </row>
    <row r="4602" ht="14.25" customHeight="1">
      <c r="A4602" s="96" t="s">
        <v>12228</v>
      </c>
      <c r="B4602" s="96" t="s">
        <v>12229</v>
      </c>
      <c r="C4602" s="96" t="s">
        <v>12230</v>
      </c>
      <c r="D4602" s="96" t="s">
        <v>1350</v>
      </c>
      <c r="E4602" s="96" t="s">
        <v>1561</v>
      </c>
      <c r="F4602" s="96">
        <v>2030.0</v>
      </c>
      <c r="G4602" s="96" t="s">
        <v>1350</v>
      </c>
      <c r="H4602" s="96" t="s">
        <v>1561</v>
      </c>
      <c r="I4602" s="96">
        <v>2050.0</v>
      </c>
      <c r="J4602" s="96" t="s">
        <v>1351</v>
      </c>
      <c r="K4602" s="96">
        <v>2050.0</v>
      </c>
      <c r="L4602" s="96" t="s">
        <v>41</v>
      </c>
      <c r="M4602" s="96" t="s">
        <v>1147</v>
      </c>
      <c r="O4602" s="96" t="s">
        <v>2054</v>
      </c>
      <c r="P4602" s="96" t="s">
        <v>1579</v>
      </c>
      <c r="Q4602" s="96" t="s">
        <v>2015</v>
      </c>
      <c r="R4602" s="96" t="s">
        <v>1594</v>
      </c>
      <c r="S4602" s="96" t="s">
        <v>12231</v>
      </c>
      <c r="T4602" s="96" t="s">
        <v>1568</v>
      </c>
    </row>
    <row r="4603" ht="14.25" customHeight="1">
      <c r="A4603" s="96" t="s">
        <v>12232</v>
      </c>
      <c r="D4603" s="96" t="s">
        <v>1355</v>
      </c>
      <c r="J4603" s="96" t="s">
        <v>1351</v>
      </c>
      <c r="L4603" s="96" t="s">
        <v>41</v>
      </c>
      <c r="M4603" s="96" t="s">
        <v>1351</v>
      </c>
      <c r="N4603" s="96" t="s">
        <v>1757</v>
      </c>
      <c r="O4603" s="96" t="s">
        <v>1578</v>
      </c>
      <c r="P4603" s="96" t="s">
        <v>1579</v>
      </c>
      <c r="Q4603" s="96" t="s">
        <v>1610</v>
      </c>
      <c r="R4603" s="96" t="s">
        <v>1757</v>
      </c>
    </row>
    <row r="4604" ht="14.25" customHeight="1">
      <c r="A4604" s="96" t="s">
        <v>12233</v>
      </c>
      <c r="D4604" s="96" t="s">
        <v>1350</v>
      </c>
      <c r="E4604" s="96" t="s">
        <v>1561</v>
      </c>
      <c r="F4604" s="96">
        <v>2030.0</v>
      </c>
      <c r="J4604" s="96" t="s">
        <v>1147</v>
      </c>
      <c r="L4604" s="96" t="s">
        <v>1562</v>
      </c>
      <c r="M4604" s="96" t="s">
        <v>1147</v>
      </c>
      <c r="O4604" s="96" t="s">
        <v>1741</v>
      </c>
      <c r="P4604" s="96" t="s">
        <v>1564</v>
      </c>
      <c r="Q4604" s="96" t="s">
        <v>1652</v>
      </c>
      <c r="R4604" s="96" t="s">
        <v>1707</v>
      </c>
      <c r="S4604" s="96" t="s">
        <v>12234</v>
      </c>
      <c r="T4604" s="96" t="s">
        <v>1568</v>
      </c>
    </row>
    <row r="4605" ht="14.25" customHeight="1">
      <c r="A4605" s="96" t="s">
        <v>12235</v>
      </c>
      <c r="D4605" s="96" t="s">
        <v>1350</v>
      </c>
      <c r="E4605" s="96" t="s">
        <v>1561</v>
      </c>
      <c r="F4605" s="96">
        <v>2030.0</v>
      </c>
      <c r="J4605" s="96" t="s">
        <v>1147</v>
      </c>
      <c r="L4605" s="96" t="s">
        <v>1562</v>
      </c>
      <c r="M4605" s="96" t="s">
        <v>1147</v>
      </c>
      <c r="O4605" s="96" t="s">
        <v>1614</v>
      </c>
      <c r="P4605" s="96" t="s">
        <v>1609</v>
      </c>
      <c r="Q4605" s="96" t="s">
        <v>1590</v>
      </c>
      <c r="R4605" s="96" t="s">
        <v>1676</v>
      </c>
      <c r="S4605" s="96" t="s">
        <v>12236</v>
      </c>
      <c r="T4605" s="96" t="s">
        <v>1568</v>
      </c>
    </row>
    <row r="4606" ht="14.25" customHeight="1">
      <c r="A4606" s="96" t="s">
        <v>12237</v>
      </c>
      <c r="B4606" s="96" t="s">
        <v>12238</v>
      </c>
      <c r="C4606" s="96" t="s">
        <v>12239</v>
      </c>
      <c r="D4606" s="96" t="s">
        <v>1350</v>
      </c>
      <c r="E4606" s="96" t="s">
        <v>1561</v>
      </c>
      <c r="F4606" s="96">
        <v>2030.0</v>
      </c>
      <c r="J4606" s="96" t="s">
        <v>1147</v>
      </c>
      <c r="L4606" s="96" t="s">
        <v>41</v>
      </c>
      <c r="M4606" s="96" t="s">
        <v>1351</v>
      </c>
      <c r="N4606" s="96" t="s">
        <v>2030</v>
      </c>
      <c r="O4606" s="96" t="s">
        <v>7316</v>
      </c>
      <c r="P4606" s="96" t="s">
        <v>1564</v>
      </c>
      <c r="Q4606" s="96" t="s">
        <v>1604</v>
      </c>
      <c r="R4606" s="96" t="s">
        <v>10274</v>
      </c>
      <c r="S4606" s="96" t="s">
        <v>12240</v>
      </c>
      <c r="T4606" s="96" t="s">
        <v>1568</v>
      </c>
    </row>
    <row r="4607" ht="14.25" customHeight="1">
      <c r="A4607" s="96" t="s">
        <v>12241</v>
      </c>
      <c r="D4607" s="96" t="s">
        <v>1350</v>
      </c>
      <c r="E4607" s="96" t="s">
        <v>1561</v>
      </c>
      <c r="F4607" s="96">
        <v>2030.0</v>
      </c>
      <c r="J4607" s="96" t="s">
        <v>1147</v>
      </c>
      <c r="L4607" s="96" t="s">
        <v>1562</v>
      </c>
      <c r="M4607" s="96" t="s">
        <v>1147</v>
      </c>
      <c r="O4607" s="96" t="s">
        <v>1614</v>
      </c>
      <c r="P4607" s="96" t="s">
        <v>1609</v>
      </c>
      <c r="Q4607" s="96" t="s">
        <v>1765</v>
      </c>
      <c r="R4607" s="96" t="s">
        <v>1676</v>
      </c>
      <c r="S4607" s="96" t="s">
        <v>12242</v>
      </c>
      <c r="T4607" s="96" t="s">
        <v>1568</v>
      </c>
    </row>
    <row r="4608" ht="14.25" customHeight="1">
      <c r="A4608" s="96" t="s">
        <v>12243</v>
      </c>
      <c r="D4608" s="96" t="s">
        <v>1355</v>
      </c>
      <c r="J4608" s="96" t="s">
        <v>1351</v>
      </c>
      <c r="L4608" s="96" t="s">
        <v>41</v>
      </c>
      <c r="M4608" s="96" t="s">
        <v>1147</v>
      </c>
      <c r="O4608" s="96" t="s">
        <v>2314</v>
      </c>
      <c r="P4608" s="96" t="s">
        <v>1609</v>
      </c>
      <c r="Q4608" s="96" t="s">
        <v>1675</v>
      </c>
      <c r="R4608" s="96" t="s">
        <v>1676</v>
      </c>
    </row>
    <row r="4609" ht="14.25" customHeight="1">
      <c r="A4609" s="96" t="s">
        <v>12244</v>
      </c>
      <c r="B4609" s="96" t="s">
        <v>12245</v>
      </c>
      <c r="C4609" s="96" t="s">
        <v>12246</v>
      </c>
      <c r="D4609" s="96" t="s">
        <v>1350</v>
      </c>
      <c r="E4609" s="96" t="s">
        <v>1561</v>
      </c>
      <c r="F4609" s="96" t="s">
        <v>3065</v>
      </c>
      <c r="J4609" s="96" t="s">
        <v>1147</v>
      </c>
      <c r="L4609" s="96" t="s">
        <v>41</v>
      </c>
      <c r="M4609" s="96" t="s">
        <v>1147</v>
      </c>
      <c r="O4609" s="96" t="s">
        <v>1614</v>
      </c>
      <c r="P4609" s="96" t="s">
        <v>1609</v>
      </c>
      <c r="Q4609" s="96" t="s">
        <v>1630</v>
      </c>
      <c r="R4609" s="96" t="s">
        <v>1637</v>
      </c>
      <c r="S4609" s="96" t="s">
        <v>12247</v>
      </c>
      <c r="T4609" s="96" t="s">
        <v>1568</v>
      </c>
    </row>
    <row r="4610" ht="14.25" customHeight="1">
      <c r="A4610" s="96" t="s">
        <v>12248</v>
      </c>
      <c r="B4610" s="96" t="s">
        <v>12249</v>
      </c>
      <c r="C4610" s="96" t="s">
        <v>12250</v>
      </c>
      <c r="D4610" s="96" t="s">
        <v>1350</v>
      </c>
      <c r="E4610" s="96" t="s">
        <v>8755</v>
      </c>
      <c r="F4610" s="96">
        <v>2033.0</v>
      </c>
      <c r="J4610" s="96" t="s">
        <v>1351</v>
      </c>
      <c r="L4610" s="96" t="s">
        <v>41</v>
      </c>
      <c r="M4610" s="96" t="s">
        <v>1351</v>
      </c>
      <c r="N4610" s="96" t="s">
        <v>2321</v>
      </c>
      <c r="O4610" s="96" t="s">
        <v>1614</v>
      </c>
      <c r="P4610" s="96" t="s">
        <v>1609</v>
      </c>
      <c r="Q4610" s="96" t="s">
        <v>2015</v>
      </c>
      <c r="R4610" s="96" t="s">
        <v>2182</v>
      </c>
      <c r="S4610" s="96" t="s">
        <v>12251</v>
      </c>
      <c r="T4610" s="96" t="s">
        <v>8757</v>
      </c>
      <c r="U4610" s="96" t="s">
        <v>1788</v>
      </c>
    </row>
    <row r="4611" ht="14.25" customHeight="1">
      <c r="A4611" s="96" t="s">
        <v>12252</v>
      </c>
      <c r="D4611" s="96" t="s">
        <v>1350</v>
      </c>
      <c r="E4611" s="96" t="s">
        <v>1561</v>
      </c>
      <c r="F4611" s="96">
        <v>2033.0</v>
      </c>
      <c r="J4611" s="96" t="s">
        <v>1147</v>
      </c>
      <c r="L4611" s="96" t="s">
        <v>41</v>
      </c>
      <c r="M4611" s="96" t="s">
        <v>1147</v>
      </c>
      <c r="O4611" s="96" t="s">
        <v>1614</v>
      </c>
      <c r="P4611" s="96" t="s">
        <v>1609</v>
      </c>
      <c r="Q4611" s="96" t="s">
        <v>1886</v>
      </c>
      <c r="R4611" s="96" t="s">
        <v>2030</v>
      </c>
      <c r="S4611" s="96" t="s">
        <v>12253</v>
      </c>
      <c r="T4611" s="96" t="s">
        <v>1568</v>
      </c>
    </row>
    <row r="4612" ht="14.25" customHeight="1">
      <c r="A4612" s="96" t="s">
        <v>12254</v>
      </c>
      <c r="D4612" s="96" t="s">
        <v>1350</v>
      </c>
      <c r="E4612" s="96" t="s">
        <v>2505</v>
      </c>
      <c r="F4612" s="96">
        <v>2035.0</v>
      </c>
      <c r="J4612" s="96" t="s">
        <v>1147</v>
      </c>
      <c r="L4612" s="96" t="s">
        <v>41</v>
      </c>
      <c r="M4612" s="96" t="s">
        <v>1147</v>
      </c>
      <c r="O4612" s="96" t="s">
        <v>1893</v>
      </c>
      <c r="P4612" s="96" t="s">
        <v>1603</v>
      </c>
      <c r="Q4612" s="96" t="s">
        <v>2015</v>
      </c>
      <c r="R4612" s="96" t="s">
        <v>1779</v>
      </c>
      <c r="S4612" s="96" t="s">
        <v>12255</v>
      </c>
      <c r="T4612" s="96" t="s">
        <v>2507</v>
      </c>
    </row>
    <row r="4613" ht="14.25" customHeight="1">
      <c r="A4613" s="96" t="s">
        <v>12256</v>
      </c>
      <c r="D4613" s="96" t="s">
        <v>1350</v>
      </c>
      <c r="E4613" s="96" t="s">
        <v>2505</v>
      </c>
      <c r="F4613" s="96" t="s">
        <v>5968</v>
      </c>
      <c r="J4613" s="96" t="s">
        <v>1147</v>
      </c>
      <c r="L4613" s="96" t="s">
        <v>41</v>
      </c>
      <c r="M4613" s="96" t="s">
        <v>1147</v>
      </c>
      <c r="O4613" s="96" t="s">
        <v>1578</v>
      </c>
      <c r="P4613" s="96" t="s">
        <v>1579</v>
      </c>
      <c r="Q4613" s="96" t="s">
        <v>2015</v>
      </c>
      <c r="R4613" s="96" t="s">
        <v>1574</v>
      </c>
      <c r="S4613" s="96" t="s">
        <v>12257</v>
      </c>
      <c r="T4613" s="96" t="s">
        <v>2507</v>
      </c>
    </row>
    <row r="4614" ht="14.25" customHeight="1">
      <c r="A4614" s="96" t="s">
        <v>12258</v>
      </c>
      <c r="C4614" s="96" t="s">
        <v>12259</v>
      </c>
      <c r="D4614" s="96" t="s">
        <v>1350</v>
      </c>
      <c r="E4614" s="96" t="s">
        <v>8755</v>
      </c>
      <c r="F4614" s="96">
        <v>2033.0</v>
      </c>
      <c r="J4614" s="96" t="s">
        <v>1147</v>
      </c>
      <c r="L4614" s="96" t="s">
        <v>41</v>
      </c>
      <c r="M4614" s="96" t="s">
        <v>1147</v>
      </c>
      <c r="O4614" s="96" t="s">
        <v>1614</v>
      </c>
      <c r="P4614" s="96" t="s">
        <v>1609</v>
      </c>
      <c r="Q4614" s="96" t="s">
        <v>2015</v>
      </c>
      <c r="R4614" s="96" t="s">
        <v>2181</v>
      </c>
      <c r="S4614" s="96" t="s">
        <v>12260</v>
      </c>
      <c r="T4614" s="96" t="s">
        <v>8757</v>
      </c>
    </row>
    <row r="4615" ht="14.25" customHeight="1">
      <c r="A4615" s="96" t="s">
        <v>12261</v>
      </c>
      <c r="B4615" s="96" t="s">
        <v>12262</v>
      </c>
      <c r="C4615" s="96" t="s">
        <v>12263</v>
      </c>
      <c r="D4615" s="96" t="s">
        <v>1350</v>
      </c>
      <c r="E4615" s="96" t="s">
        <v>1561</v>
      </c>
      <c r="F4615" s="96">
        <v>2034.0</v>
      </c>
      <c r="J4615" s="96" t="s">
        <v>1147</v>
      </c>
      <c r="L4615" s="96" t="s">
        <v>41</v>
      </c>
      <c r="M4615" s="96" t="s">
        <v>1147</v>
      </c>
      <c r="O4615" s="96" t="s">
        <v>1614</v>
      </c>
      <c r="P4615" s="96" t="s">
        <v>1609</v>
      </c>
      <c r="Q4615" s="96" t="s">
        <v>1655</v>
      </c>
      <c r="R4615" s="96" t="s">
        <v>1882</v>
      </c>
      <c r="S4615" s="96" t="s">
        <v>12264</v>
      </c>
      <c r="T4615" s="96" t="s">
        <v>1568</v>
      </c>
    </row>
    <row r="4616" ht="14.25" customHeight="1">
      <c r="A4616" s="96" t="s">
        <v>12265</v>
      </c>
      <c r="D4616" s="96" t="s">
        <v>1350</v>
      </c>
      <c r="E4616" s="96" t="s">
        <v>8755</v>
      </c>
      <c r="F4616" s="96">
        <v>2032.0</v>
      </c>
      <c r="J4616" s="96" t="s">
        <v>1147</v>
      </c>
      <c r="L4616" s="96" t="s">
        <v>41</v>
      </c>
      <c r="M4616" s="96" t="s">
        <v>1147</v>
      </c>
      <c r="O4616" s="96" t="s">
        <v>1614</v>
      </c>
      <c r="P4616" s="96" t="s">
        <v>1609</v>
      </c>
      <c r="Q4616" s="96" t="s">
        <v>2015</v>
      </c>
      <c r="R4616" s="96" t="s">
        <v>2181</v>
      </c>
      <c r="S4616" s="96" t="s">
        <v>12266</v>
      </c>
      <c r="T4616" s="96" t="s">
        <v>8757</v>
      </c>
    </row>
    <row r="4617" ht="14.25" customHeight="1">
      <c r="A4617" s="96" t="s">
        <v>12267</v>
      </c>
      <c r="C4617" s="96" t="s">
        <v>12268</v>
      </c>
      <c r="D4617" s="96" t="s">
        <v>1350</v>
      </c>
      <c r="E4617" s="96" t="s">
        <v>1561</v>
      </c>
      <c r="F4617" s="96">
        <v>2033.0</v>
      </c>
      <c r="J4617" s="96" t="s">
        <v>1147</v>
      </c>
      <c r="L4617" s="96" t="s">
        <v>41</v>
      </c>
      <c r="M4617" s="96" t="s">
        <v>1351</v>
      </c>
      <c r="N4617" s="96" t="s">
        <v>1986</v>
      </c>
      <c r="O4617" s="96" t="s">
        <v>1614</v>
      </c>
      <c r="P4617" s="96" t="s">
        <v>1609</v>
      </c>
      <c r="Q4617" s="96" t="s">
        <v>2015</v>
      </c>
      <c r="R4617" s="96" t="s">
        <v>1740</v>
      </c>
      <c r="S4617" s="96" t="s">
        <v>12269</v>
      </c>
      <c r="T4617" s="96" t="s">
        <v>1568</v>
      </c>
    </row>
    <row r="4618" ht="14.25" customHeight="1">
      <c r="A4618" s="96" t="s">
        <v>12270</v>
      </c>
      <c r="B4618" s="96" t="s">
        <v>12271</v>
      </c>
      <c r="C4618" s="96" t="s">
        <v>12272</v>
      </c>
      <c r="D4618" s="96" t="s">
        <v>1350</v>
      </c>
      <c r="E4618" s="96" t="s">
        <v>1561</v>
      </c>
      <c r="F4618" s="96">
        <v>2031.0</v>
      </c>
      <c r="J4618" s="96" t="s">
        <v>1147</v>
      </c>
      <c r="L4618" s="96" t="s">
        <v>41</v>
      </c>
      <c r="M4618" s="96" t="s">
        <v>1147</v>
      </c>
      <c r="O4618" s="96" t="s">
        <v>1614</v>
      </c>
      <c r="P4618" s="96" t="s">
        <v>1609</v>
      </c>
      <c r="Q4618" s="96" t="s">
        <v>1897</v>
      </c>
      <c r="R4618" s="96" t="s">
        <v>6775</v>
      </c>
      <c r="S4618" s="96" t="s">
        <v>12273</v>
      </c>
      <c r="T4618" s="96" t="s">
        <v>1568</v>
      </c>
    </row>
    <row r="4619" ht="14.25" customHeight="1">
      <c r="A4619" s="96" t="s">
        <v>12274</v>
      </c>
      <c r="B4619" s="96" t="s">
        <v>12275</v>
      </c>
      <c r="C4619" s="96" t="s">
        <v>12276</v>
      </c>
      <c r="D4619" s="96" t="s">
        <v>1350</v>
      </c>
      <c r="E4619" s="96" t="s">
        <v>1561</v>
      </c>
      <c r="F4619" s="96">
        <v>2033.0</v>
      </c>
      <c r="J4619" s="96" t="s">
        <v>1147</v>
      </c>
      <c r="L4619" s="96" t="s">
        <v>41</v>
      </c>
      <c r="M4619" s="96" t="s">
        <v>1147</v>
      </c>
      <c r="O4619" s="96" t="s">
        <v>1614</v>
      </c>
      <c r="P4619" s="96" t="s">
        <v>1609</v>
      </c>
      <c r="Q4619" s="96" t="s">
        <v>1652</v>
      </c>
      <c r="R4619" s="96" t="s">
        <v>2181</v>
      </c>
      <c r="S4619" s="96" t="s">
        <v>12277</v>
      </c>
      <c r="T4619" s="96" t="s">
        <v>1568</v>
      </c>
    </row>
    <row r="4620" ht="14.25" customHeight="1">
      <c r="A4620" s="96" t="s">
        <v>12278</v>
      </c>
      <c r="B4620" s="96" t="s">
        <v>12279</v>
      </c>
      <c r="C4620" s="96" t="s">
        <v>12280</v>
      </c>
      <c r="D4620" s="96" t="s">
        <v>1350</v>
      </c>
      <c r="E4620" s="96" t="s">
        <v>1561</v>
      </c>
      <c r="F4620" s="96">
        <v>2033.0</v>
      </c>
      <c r="J4620" s="96" t="s">
        <v>1147</v>
      </c>
      <c r="L4620" s="96" t="s">
        <v>41</v>
      </c>
      <c r="M4620" s="96" t="s">
        <v>1147</v>
      </c>
      <c r="O4620" s="96" t="s">
        <v>1614</v>
      </c>
      <c r="P4620" s="96" t="s">
        <v>1609</v>
      </c>
      <c r="Q4620" s="96" t="s">
        <v>2158</v>
      </c>
      <c r="R4620" s="96" t="s">
        <v>2256</v>
      </c>
      <c r="S4620" s="96" t="s">
        <v>12281</v>
      </c>
      <c r="T4620" s="96" t="s">
        <v>1568</v>
      </c>
    </row>
    <row r="4621" ht="14.25" customHeight="1">
      <c r="A4621" s="96" t="s">
        <v>12282</v>
      </c>
      <c r="B4621" s="96" t="s">
        <v>12283</v>
      </c>
      <c r="C4621" s="96" t="s">
        <v>12284</v>
      </c>
      <c r="D4621" s="96" t="s">
        <v>1350</v>
      </c>
      <c r="E4621" s="96" t="s">
        <v>1721</v>
      </c>
      <c r="F4621" s="96">
        <v>2030.0</v>
      </c>
      <c r="J4621" s="96" t="s">
        <v>1147</v>
      </c>
      <c r="L4621" s="96" t="s">
        <v>41</v>
      </c>
      <c r="M4621" s="96" t="s">
        <v>1147</v>
      </c>
      <c r="O4621" s="96" t="s">
        <v>1614</v>
      </c>
      <c r="P4621" s="96" t="s">
        <v>1609</v>
      </c>
      <c r="Q4621" s="96" t="s">
        <v>1886</v>
      </c>
      <c r="R4621" s="96" t="s">
        <v>5387</v>
      </c>
      <c r="S4621" s="96" t="s">
        <v>12285</v>
      </c>
      <c r="T4621" s="96" t="s">
        <v>1725</v>
      </c>
    </row>
    <row r="4622" ht="14.25" customHeight="1">
      <c r="A4622" s="96" t="s">
        <v>12286</v>
      </c>
      <c r="C4622" s="96" t="s">
        <v>12287</v>
      </c>
      <c r="D4622" s="96" t="s">
        <v>1350</v>
      </c>
      <c r="E4622" s="96" t="s">
        <v>1561</v>
      </c>
      <c r="F4622" s="96">
        <v>2034.0</v>
      </c>
      <c r="J4622" s="96" t="s">
        <v>1147</v>
      </c>
      <c r="L4622" s="96" t="s">
        <v>41</v>
      </c>
      <c r="M4622" s="96" t="s">
        <v>1147</v>
      </c>
      <c r="O4622" s="96" t="s">
        <v>1578</v>
      </c>
      <c r="P4622" s="96" t="s">
        <v>1579</v>
      </c>
      <c r="Q4622" s="96" t="s">
        <v>2015</v>
      </c>
      <c r="R4622" s="96" t="s">
        <v>1787</v>
      </c>
      <c r="S4622" s="96" t="s">
        <v>12288</v>
      </c>
      <c r="T4622" s="96" t="s">
        <v>1568</v>
      </c>
    </row>
    <row r="4623" ht="14.25" customHeight="1">
      <c r="A4623" s="96" t="s">
        <v>12289</v>
      </c>
      <c r="D4623" s="96" t="s">
        <v>1350</v>
      </c>
      <c r="E4623" s="96" t="s">
        <v>1561</v>
      </c>
      <c r="F4623" s="96">
        <v>2033.0</v>
      </c>
      <c r="J4623" s="96" t="s">
        <v>1147</v>
      </c>
      <c r="L4623" s="96" t="s">
        <v>41</v>
      </c>
      <c r="M4623" s="96" t="s">
        <v>1147</v>
      </c>
      <c r="O4623" s="96" t="s">
        <v>1614</v>
      </c>
      <c r="P4623" s="96" t="s">
        <v>1609</v>
      </c>
      <c r="Q4623" s="96" t="s">
        <v>1652</v>
      </c>
      <c r="R4623" s="96" t="s">
        <v>2181</v>
      </c>
      <c r="S4623" s="96" t="s">
        <v>12290</v>
      </c>
      <c r="T4623" s="96" t="s">
        <v>1568</v>
      </c>
    </row>
    <row r="4624" ht="14.25" customHeight="1">
      <c r="A4624" s="96" t="s">
        <v>12291</v>
      </c>
      <c r="C4624" s="96" t="s">
        <v>12292</v>
      </c>
      <c r="D4624" s="96" t="s">
        <v>1350</v>
      </c>
      <c r="E4624" s="96" t="s">
        <v>1561</v>
      </c>
      <c r="F4624" s="96">
        <v>2031.0</v>
      </c>
      <c r="J4624" s="96" t="s">
        <v>1147</v>
      </c>
      <c r="L4624" s="96" t="s">
        <v>41</v>
      </c>
      <c r="M4624" s="96" t="s">
        <v>1147</v>
      </c>
      <c r="O4624" s="96" t="s">
        <v>1614</v>
      </c>
      <c r="P4624" s="96" t="s">
        <v>1609</v>
      </c>
      <c r="Q4624" s="96" t="s">
        <v>1652</v>
      </c>
      <c r="R4624" s="96" t="s">
        <v>2181</v>
      </c>
      <c r="S4624" s="96" t="s">
        <v>12293</v>
      </c>
      <c r="T4624" s="96" t="s">
        <v>1568</v>
      </c>
    </row>
    <row r="4625" ht="14.25" customHeight="1">
      <c r="A4625" s="96" t="s">
        <v>12294</v>
      </c>
      <c r="C4625" s="96" t="s">
        <v>12295</v>
      </c>
      <c r="D4625" s="96" t="s">
        <v>1350</v>
      </c>
      <c r="E4625" s="96" t="s">
        <v>1561</v>
      </c>
      <c r="F4625" s="96">
        <v>2030.0</v>
      </c>
      <c r="J4625" s="96" t="s">
        <v>1147</v>
      </c>
      <c r="L4625" s="96" t="s">
        <v>41</v>
      </c>
      <c r="M4625" s="96" t="s">
        <v>1147</v>
      </c>
      <c r="O4625" s="96" t="s">
        <v>1845</v>
      </c>
      <c r="P4625" s="96" t="s">
        <v>1564</v>
      </c>
      <c r="Q4625" s="96" t="s">
        <v>2015</v>
      </c>
      <c r="R4625" s="96" t="s">
        <v>1676</v>
      </c>
      <c r="S4625" s="96" t="s">
        <v>12296</v>
      </c>
      <c r="T4625" s="96" t="s">
        <v>1568</v>
      </c>
    </row>
    <row r="4626" ht="14.25" customHeight="1">
      <c r="A4626" s="96" t="s">
        <v>12297</v>
      </c>
      <c r="D4626" s="96" t="s">
        <v>1350</v>
      </c>
      <c r="E4626" s="96" t="s">
        <v>1561</v>
      </c>
      <c r="F4626" s="96">
        <v>2030.0</v>
      </c>
      <c r="G4626" s="96" t="s">
        <v>1350</v>
      </c>
      <c r="H4626" s="96" t="s">
        <v>1561</v>
      </c>
      <c r="I4626" s="96">
        <v>2040.0</v>
      </c>
      <c r="J4626" s="96" t="s">
        <v>1351</v>
      </c>
      <c r="K4626" s="96">
        <v>2040.0</v>
      </c>
      <c r="L4626" s="96" t="s">
        <v>1562</v>
      </c>
      <c r="M4626" s="96" t="s">
        <v>1147</v>
      </c>
      <c r="O4626" s="96" t="s">
        <v>1584</v>
      </c>
      <c r="P4626" s="96" t="s">
        <v>1564</v>
      </c>
      <c r="Q4626" s="96" t="s">
        <v>1585</v>
      </c>
      <c r="R4626" s="96" t="s">
        <v>1605</v>
      </c>
      <c r="S4626" s="96" t="s">
        <v>4698</v>
      </c>
      <c r="T4626" s="96" t="s">
        <v>1568</v>
      </c>
    </row>
    <row r="4627" ht="14.25" customHeight="1">
      <c r="A4627" s="96" t="s">
        <v>12298</v>
      </c>
      <c r="D4627" s="96" t="s">
        <v>1350</v>
      </c>
      <c r="E4627" s="96" t="s">
        <v>1561</v>
      </c>
      <c r="F4627" s="96">
        <v>2030.0</v>
      </c>
      <c r="J4627" s="96" t="s">
        <v>1147</v>
      </c>
      <c r="L4627" s="96" t="s">
        <v>1562</v>
      </c>
      <c r="M4627" s="96" t="s">
        <v>1147</v>
      </c>
      <c r="O4627" s="96" t="s">
        <v>1717</v>
      </c>
      <c r="P4627" s="96" t="s">
        <v>1609</v>
      </c>
      <c r="Q4627" s="96" t="s">
        <v>1610</v>
      </c>
      <c r="R4627" s="96" t="s">
        <v>1793</v>
      </c>
      <c r="S4627" s="96" t="s">
        <v>12299</v>
      </c>
      <c r="T4627" s="96" t="s">
        <v>1568</v>
      </c>
    </row>
    <row r="4628" ht="14.25" customHeight="1">
      <c r="A4628" s="96" t="s">
        <v>12300</v>
      </c>
      <c r="D4628" s="96" t="s">
        <v>1350</v>
      </c>
      <c r="E4628" s="96" t="s">
        <v>1561</v>
      </c>
      <c r="F4628" s="96">
        <v>2030.0</v>
      </c>
      <c r="J4628" s="96" t="s">
        <v>1147</v>
      </c>
      <c r="L4628" s="96" t="s">
        <v>1562</v>
      </c>
      <c r="M4628" s="96" t="s">
        <v>1147</v>
      </c>
      <c r="O4628" s="96" t="s">
        <v>1717</v>
      </c>
      <c r="P4628" s="96" t="s">
        <v>1609</v>
      </c>
      <c r="Q4628" s="96" t="s">
        <v>1735</v>
      </c>
      <c r="R4628" s="96" t="s">
        <v>1699</v>
      </c>
      <c r="S4628" s="96" t="s">
        <v>12301</v>
      </c>
      <c r="T4628" s="96" t="s">
        <v>1568</v>
      </c>
    </row>
    <row r="4629" ht="14.25" customHeight="1">
      <c r="A4629" s="96" t="s">
        <v>12302</v>
      </c>
      <c r="D4629" s="96" t="s">
        <v>1355</v>
      </c>
      <c r="J4629" s="96" t="s">
        <v>1351</v>
      </c>
      <c r="L4629" s="96" t="s">
        <v>41</v>
      </c>
      <c r="M4629" s="96" t="s">
        <v>1147</v>
      </c>
      <c r="O4629" s="96" t="s">
        <v>1669</v>
      </c>
      <c r="P4629" s="96" t="s">
        <v>1564</v>
      </c>
      <c r="Q4629" s="96" t="s">
        <v>1665</v>
      </c>
      <c r="R4629" s="96" t="s">
        <v>1581</v>
      </c>
    </row>
    <row r="4630" ht="14.25" customHeight="1">
      <c r="A4630" s="96" t="s">
        <v>12303</v>
      </c>
      <c r="B4630" s="96" t="s">
        <v>12304</v>
      </c>
      <c r="C4630" s="96" t="s">
        <v>12305</v>
      </c>
      <c r="D4630" s="96" t="s">
        <v>1372</v>
      </c>
      <c r="J4630" s="96" t="s">
        <v>1351</v>
      </c>
      <c r="L4630" s="96" t="s">
        <v>41</v>
      </c>
      <c r="M4630" s="96" t="s">
        <v>1351</v>
      </c>
      <c r="N4630" s="96" t="s">
        <v>1779</v>
      </c>
      <c r="O4630" s="96" t="s">
        <v>1584</v>
      </c>
      <c r="P4630" s="96" t="s">
        <v>1564</v>
      </c>
      <c r="Q4630" s="96" t="s">
        <v>1610</v>
      </c>
      <c r="R4630" s="96" t="s">
        <v>1779</v>
      </c>
    </row>
    <row r="4631" ht="14.25" customHeight="1">
      <c r="A4631" s="96" t="s">
        <v>12306</v>
      </c>
      <c r="D4631" s="96" t="s">
        <v>1350</v>
      </c>
      <c r="E4631" s="96" t="s">
        <v>1561</v>
      </c>
      <c r="F4631" s="96">
        <v>2030.0</v>
      </c>
      <c r="J4631" s="96" t="s">
        <v>1147</v>
      </c>
      <c r="L4631" s="96" t="s">
        <v>1562</v>
      </c>
      <c r="M4631" s="96" t="s">
        <v>1147</v>
      </c>
      <c r="O4631" s="96" t="s">
        <v>1703</v>
      </c>
      <c r="P4631" s="96" t="s">
        <v>1564</v>
      </c>
      <c r="Q4631" s="96" t="s">
        <v>1590</v>
      </c>
      <c r="R4631" s="96" t="s">
        <v>1644</v>
      </c>
      <c r="S4631" s="96" t="s">
        <v>12307</v>
      </c>
      <c r="T4631" s="96" t="s">
        <v>1568</v>
      </c>
    </row>
    <row r="4632" ht="14.25" customHeight="1">
      <c r="A4632" s="96" t="s">
        <v>12308</v>
      </c>
      <c r="B4632" s="96" t="s">
        <v>12309</v>
      </c>
      <c r="C4632" s="96" t="s">
        <v>12310</v>
      </c>
      <c r="D4632" s="96" t="s">
        <v>1350</v>
      </c>
      <c r="E4632" s="96" t="s">
        <v>1561</v>
      </c>
      <c r="F4632" s="96">
        <v>2030.0</v>
      </c>
      <c r="J4632" s="96" t="s">
        <v>1147</v>
      </c>
      <c r="L4632" s="96" t="s">
        <v>41</v>
      </c>
      <c r="M4632" s="96" t="s">
        <v>1147</v>
      </c>
      <c r="O4632" s="96" t="s">
        <v>1703</v>
      </c>
      <c r="P4632" s="96" t="s">
        <v>1564</v>
      </c>
      <c r="Q4632" s="96" t="s">
        <v>1820</v>
      </c>
      <c r="R4632" s="96" t="s">
        <v>2363</v>
      </c>
      <c r="S4632" s="96" t="s">
        <v>12311</v>
      </c>
      <c r="T4632" s="96" t="s">
        <v>1568</v>
      </c>
    </row>
    <row r="4633" ht="14.25" customHeight="1">
      <c r="A4633" s="96" t="s">
        <v>12312</v>
      </c>
      <c r="B4633" s="96" t="s">
        <v>12313</v>
      </c>
      <c r="C4633" s="96" t="s">
        <v>12314</v>
      </c>
      <c r="D4633" s="96" t="s">
        <v>1350</v>
      </c>
      <c r="E4633" s="96" t="s">
        <v>1570</v>
      </c>
      <c r="F4633" s="96">
        <v>2035.0</v>
      </c>
      <c r="J4633" s="96" t="s">
        <v>1147</v>
      </c>
      <c r="L4633" s="96" t="s">
        <v>41</v>
      </c>
      <c r="M4633" s="96" t="s">
        <v>1147</v>
      </c>
      <c r="O4633" s="96" t="s">
        <v>1731</v>
      </c>
      <c r="P4633" s="96" t="s">
        <v>1609</v>
      </c>
      <c r="Q4633" s="96" t="s">
        <v>1897</v>
      </c>
      <c r="R4633" s="96" t="s">
        <v>1597</v>
      </c>
      <c r="S4633" s="96" t="s">
        <v>12315</v>
      </c>
      <c r="T4633" s="96" t="s">
        <v>1576</v>
      </c>
    </row>
    <row r="4634" ht="14.25" customHeight="1">
      <c r="A4634" s="96" t="s">
        <v>12316</v>
      </c>
      <c r="B4634" s="96" t="s">
        <v>12313</v>
      </c>
      <c r="C4634" s="96" t="s">
        <v>12314</v>
      </c>
      <c r="D4634" s="96" t="s">
        <v>1350</v>
      </c>
      <c r="E4634" s="96" t="s">
        <v>1570</v>
      </c>
      <c r="F4634" s="96">
        <v>2035.0</v>
      </c>
      <c r="J4634" s="96" t="s">
        <v>1147</v>
      </c>
      <c r="L4634" s="96" t="s">
        <v>41</v>
      </c>
      <c r="M4634" s="96" t="s">
        <v>1147</v>
      </c>
      <c r="O4634" s="96" t="s">
        <v>1731</v>
      </c>
      <c r="P4634" s="96" t="s">
        <v>1609</v>
      </c>
      <c r="Q4634" s="96" t="s">
        <v>1820</v>
      </c>
      <c r="R4634" s="96" t="s">
        <v>1597</v>
      </c>
      <c r="S4634" s="96" t="s">
        <v>12317</v>
      </c>
      <c r="T4634" s="96" t="s">
        <v>1576</v>
      </c>
    </row>
    <row r="4635" ht="14.25" customHeight="1">
      <c r="A4635" s="96" t="s">
        <v>12318</v>
      </c>
      <c r="C4635" s="96" t="s">
        <v>12319</v>
      </c>
      <c r="D4635" s="96" t="s">
        <v>1350</v>
      </c>
      <c r="E4635" s="96" t="s">
        <v>1570</v>
      </c>
      <c r="F4635" s="96">
        <v>2035.0</v>
      </c>
      <c r="J4635" s="96" t="s">
        <v>1147</v>
      </c>
      <c r="L4635" s="96" t="s">
        <v>41</v>
      </c>
      <c r="M4635" s="96" t="s">
        <v>1147</v>
      </c>
      <c r="O4635" s="96" t="s">
        <v>1731</v>
      </c>
      <c r="P4635" s="96" t="s">
        <v>1609</v>
      </c>
      <c r="Q4635" s="96" t="s">
        <v>1652</v>
      </c>
      <c r="R4635" s="96" t="s">
        <v>1926</v>
      </c>
      <c r="S4635" s="96" t="s">
        <v>12320</v>
      </c>
      <c r="T4635" s="96" t="s">
        <v>1576</v>
      </c>
    </row>
    <row r="4636" ht="14.25" customHeight="1">
      <c r="A4636" s="96" t="s">
        <v>12321</v>
      </c>
      <c r="B4636" s="96" t="s">
        <v>12313</v>
      </c>
      <c r="C4636" s="96" t="s">
        <v>12314</v>
      </c>
      <c r="D4636" s="96" t="s">
        <v>1350</v>
      </c>
      <c r="E4636" s="96" t="s">
        <v>1570</v>
      </c>
      <c r="F4636" s="96">
        <v>2035.0</v>
      </c>
      <c r="J4636" s="96" t="s">
        <v>1147</v>
      </c>
      <c r="L4636" s="96" t="s">
        <v>41</v>
      </c>
      <c r="M4636" s="96" t="s">
        <v>1147</v>
      </c>
      <c r="O4636" s="96" t="s">
        <v>1731</v>
      </c>
      <c r="P4636" s="96" t="s">
        <v>1609</v>
      </c>
      <c r="Q4636" s="96" t="s">
        <v>1685</v>
      </c>
      <c r="R4636" s="96" t="s">
        <v>1623</v>
      </c>
      <c r="S4636" s="96" t="s">
        <v>12322</v>
      </c>
      <c r="T4636" s="96" t="s">
        <v>1576</v>
      </c>
    </row>
    <row r="4637" ht="14.25" customHeight="1">
      <c r="A4637" s="96" t="s">
        <v>12323</v>
      </c>
      <c r="C4637" s="96" t="s">
        <v>12324</v>
      </c>
      <c r="D4637" s="96" t="s">
        <v>1350</v>
      </c>
      <c r="E4637" s="96" t="s">
        <v>1561</v>
      </c>
      <c r="F4637" s="96">
        <v>2030.0</v>
      </c>
      <c r="J4637" s="96" t="s">
        <v>1351</v>
      </c>
      <c r="L4637" s="96" t="s">
        <v>41</v>
      </c>
      <c r="M4637" s="96" t="s">
        <v>1351</v>
      </c>
      <c r="N4637" s="96" t="s">
        <v>1656</v>
      </c>
      <c r="O4637" s="96" t="s">
        <v>1703</v>
      </c>
      <c r="P4637" s="96" t="s">
        <v>1564</v>
      </c>
      <c r="Q4637" s="96" t="s">
        <v>1593</v>
      </c>
      <c r="R4637" s="96" t="s">
        <v>1637</v>
      </c>
      <c r="S4637" s="96" t="s">
        <v>12325</v>
      </c>
      <c r="T4637" s="96" t="s">
        <v>1568</v>
      </c>
    </row>
    <row r="4638" ht="14.25" customHeight="1">
      <c r="A4638" s="96" t="s">
        <v>12326</v>
      </c>
      <c r="D4638" s="96" t="s">
        <v>1350</v>
      </c>
      <c r="E4638" s="96" t="s">
        <v>1561</v>
      </c>
      <c r="F4638" s="96">
        <v>2030.0</v>
      </c>
      <c r="J4638" s="96" t="s">
        <v>1147</v>
      </c>
      <c r="L4638" s="96" t="s">
        <v>1562</v>
      </c>
      <c r="M4638" s="96" t="s">
        <v>1147</v>
      </c>
      <c r="O4638" s="96" t="s">
        <v>1717</v>
      </c>
      <c r="P4638" s="96" t="s">
        <v>1609</v>
      </c>
      <c r="Q4638" s="96" t="s">
        <v>1756</v>
      </c>
      <c r="R4638" s="96" t="s">
        <v>1676</v>
      </c>
      <c r="S4638" s="96" t="s">
        <v>12327</v>
      </c>
      <c r="T4638" s="96" t="s">
        <v>1568</v>
      </c>
    </row>
    <row r="4639" ht="14.25" customHeight="1">
      <c r="A4639" s="96" t="s">
        <v>12328</v>
      </c>
      <c r="C4639" s="96" t="s">
        <v>12329</v>
      </c>
      <c r="D4639" s="96" t="s">
        <v>1350</v>
      </c>
      <c r="E4639" s="96" t="s">
        <v>1561</v>
      </c>
      <c r="F4639" s="96">
        <v>2030.0</v>
      </c>
      <c r="J4639" s="96" t="s">
        <v>1147</v>
      </c>
      <c r="L4639" s="96" t="s">
        <v>1562</v>
      </c>
      <c r="M4639" s="96" t="s">
        <v>1147</v>
      </c>
      <c r="O4639" s="96" t="s">
        <v>1651</v>
      </c>
      <c r="P4639" s="96" t="s">
        <v>1564</v>
      </c>
      <c r="Q4639" s="96" t="s">
        <v>1636</v>
      </c>
      <c r="R4639" s="96" t="s">
        <v>1926</v>
      </c>
      <c r="S4639" s="96" t="s">
        <v>12330</v>
      </c>
      <c r="T4639" s="96" t="s">
        <v>1568</v>
      </c>
    </row>
    <row r="4640" ht="14.25" customHeight="1">
      <c r="A4640" s="96" t="s">
        <v>12331</v>
      </c>
      <c r="B4640" s="96">
        <v>1.96801000388E11</v>
      </c>
      <c r="D4640" s="96" t="s">
        <v>1355</v>
      </c>
      <c r="J4640" s="96" t="s">
        <v>1351</v>
      </c>
      <c r="L4640" s="96" t="s">
        <v>41</v>
      </c>
      <c r="M4640" s="96" t="s">
        <v>1351</v>
      </c>
      <c r="N4640" s="96" t="s">
        <v>1926</v>
      </c>
      <c r="O4640" s="96" t="s">
        <v>3128</v>
      </c>
      <c r="P4640" s="96" t="s">
        <v>1609</v>
      </c>
      <c r="Q4640" s="96" t="s">
        <v>1639</v>
      </c>
      <c r="R4640" s="96" t="s">
        <v>1926</v>
      </c>
    </row>
    <row r="4641" ht="14.25" customHeight="1">
      <c r="A4641" s="96" t="s">
        <v>12332</v>
      </c>
      <c r="D4641" s="96" t="s">
        <v>1355</v>
      </c>
      <c r="J4641" s="96" t="s">
        <v>1351</v>
      </c>
      <c r="L4641" s="96" t="s">
        <v>41</v>
      </c>
      <c r="M4641" s="96" t="s">
        <v>1147</v>
      </c>
      <c r="O4641" s="96" t="s">
        <v>1584</v>
      </c>
      <c r="P4641" s="96" t="s">
        <v>1564</v>
      </c>
      <c r="Q4641" s="96" t="s">
        <v>1784</v>
      </c>
      <c r="R4641" s="96" t="s">
        <v>1605</v>
      </c>
    </row>
    <row r="4642" ht="14.25" customHeight="1">
      <c r="A4642" s="96" t="s">
        <v>12333</v>
      </c>
      <c r="C4642" s="96" t="s">
        <v>12334</v>
      </c>
      <c r="D4642" s="96" t="s">
        <v>1350</v>
      </c>
      <c r="E4642" s="96" t="s">
        <v>1561</v>
      </c>
      <c r="F4642" s="96">
        <v>2030.0</v>
      </c>
      <c r="J4642" s="96" t="s">
        <v>1147</v>
      </c>
      <c r="L4642" s="96" t="s">
        <v>41</v>
      </c>
      <c r="M4642" s="96" t="s">
        <v>1147</v>
      </c>
      <c r="O4642" s="96" t="s">
        <v>1703</v>
      </c>
      <c r="P4642" s="96" t="s">
        <v>1564</v>
      </c>
      <c r="Q4642" s="96" t="s">
        <v>1784</v>
      </c>
      <c r="R4642" s="96" t="s">
        <v>1566</v>
      </c>
      <c r="S4642" s="96" t="s">
        <v>12335</v>
      </c>
      <c r="T4642" s="96" t="s">
        <v>1568</v>
      </c>
    </row>
    <row r="4643" ht="14.25" customHeight="1">
      <c r="A4643" s="96" t="s">
        <v>12336</v>
      </c>
      <c r="B4643" s="96" t="s">
        <v>12337</v>
      </c>
      <c r="C4643" s="96" t="s">
        <v>12338</v>
      </c>
      <c r="D4643" s="96" t="s">
        <v>1355</v>
      </c>
      <c r="J4643" s="96" t="s">
        <v>1351</v>
      </c>
      <c r="L4643" s="96" t="s">
        <v>41</v>
      </c>
      <c r="M4643" s="96" t="s">
        <v>1147</v>
      </c>
      <c r="O4643" s="96" t="s">
        <v>1614</v>
      </c>
      <c r="P4643" s="96" t="s">
        <v>1609</v>
      </c>
      <c r="Q4643" s="96" t="s">
        <v>1754</v>
      </c>
      <c r="R4643" s="96" t="s">
        <v>1631</v>
      </c>
    </row>
    <row r="4644" ht="14.25" customHeight="1">
      <c r="A4644" s="96" t="s">
        <v>12339</v>
      </c>
      <c r="D4644" s="96" t="s">
        <v>1350</v>
      </c>
      <c r="E4644" s="96" t="s">
        <v>1561</v>
      </c>
      <c r="F4644" s="96">
        <v>2030.0</v>
      </c>
      <c r="J4644" s="96" t="s">
        <v>1147</v>
      </c>
      <c r="L4644" s="96" t="s">
        <v>1562</v>
      </c>
      <c r="M4644" s="96" t="s">
        <v>1147</v>
      </c>
      <c r="N4644" s="96" t="s">
        <v>2023</v>
      </c>
      <c r="O4644" s="96" t="s">
        <v>1741</v>
      </c>
      <c r="P4644" s="96" t="s">
        <v>1564</v>
      </c>
      <c r="Q4644" s="96" t="s">
        <v>1784</v>
      </c>
      <c r="R4644" s="96" t="s">
        <v>2023</v>
      </c>
      <c r="S4644" s="96" t="s">
        <v>12340</v>
      </c>
      <c r="T4644" s="96" t="s">
        <v>1568</v>
      </c>
    </row>
    <row r="4645" ht="14.25" customHeight="1">
      <c r="A4645" s="96" t="s">
        <v>12341</v>
      </c>
      <c r="D4645" s="96" t="s">
        <v>1350</v>
      </c>
      <c r="E4645" s="96" t="s">
        <v>1561</v>
      </c>
      <c r="F4645" s="96">
        <v>2030.0</v>
      </c>
      <c r="J4645" s="96" t="s">
        <v>1147</v>
      </c>
      <c r="L4645" s="96" t="s">
        <v>1562</v>
      </c>
      <c r="M4645" s="96" t="s">
        <v>1147</v>
      </c>
      <c r="O4645" s="96" t="s">
        <v>1845</v>
      </c>
      <c r="P4645" s="96" t="s">
        <v>1564</v>
      </c>
      <c r="Q4645" s="96" t="s">
        <v>1675</v>
      </c>
      <c r="R4645" s="96" t="s">
        <v>1648</v>
      </c>
      <c r="S4645" s="96" t="s">
        <v>12342</v>
      </c>
      <c r="T4645" s="96" t="s">
        <v>1568</v>
      </c>
    </row>
    <row r="4646" ht="14.25" customHeight="1">
      <c r="A4646" s="96" t="s">
        <v>12343</v>
      </c>
      <c r="C4646" s="96" t="s">
        <v>12344</v>
      </c>
      <c r="D4646" s="96" t="s">
        <v>1350</v>
      </c>
      <c r="E4646" s="96" t="s">
        <v>1561</v>
      </c>
      <c r="F4646" s="96" t="s">
        <v>1628</v>
      </c>
      <c r="J4646" s="96" t="s">
        <v>1147</v>
      </c>
      <c r="L4646" s="96" t="s">
        <v>41</v>
      </c>
      <c r="M4646" s="96" t="s">
        <v>1147</v>
      </c>
      <c r="O4646" s="96" t="s">
        <v>1703</v>
      </c>
      <c r="P4646" s="96" t="s">
        <v>1564</v>
      </c>
      <c r="Q4646" s="96" t="s">
        <v>1590</v>
      </c>
      <c r="R4646" s="96" t="s">
        <v>1615</v>
      </c>
      <c r="S4646" s="96" t="s">
        <v>12345</v>
      </c>
      <c r="T4646" s="96" t="s">
        <v>1568</v>
      </c>
    </row>
    <row r="4647" ht="14.25" customHeight="1">
      <c r="A4647" s="96" t="s">
        <v>12346</v>
      </c>
      <c r="D4647" s="96" t="s">
        <v>1372</v>
      </c>
      <c r="J4647" s="96" t="s">
        <v>1351</v>
      </c>
      <c r="L4647" s="96" t="s">
        <v>41</v>
      </c>
      <c r="M4647" s="96" t="s">
        <v>1351</v>
      </c>
      <c r="N4647" s="96" t="s">
        <v>1621</v>
      </c>
      <c r="O4647" s="96" t="s">
        <v>1647</v>
      </c>
      <c r="P4647" s="96" t="s">
        <v>1564</v>
      </c>
      <c r="Q4647" s="96" t="s">
        <v>1610</v>
      </c>
      <c r="R4647" s="96" t="s">
        <v>1621</v>
      </c>
    </row>
    <row r="4648" ht="14.25" customHeight="1">
      <c r="A4648" s="96" t="s">
        <v>12347</v>
      </c>
      <c r="C4648" s="96" t="s">
        <v>12348</v>
      </c>
      <c r="D4648" s="96" t="s">
        <v>1350</v>
      </c>
      <c r="E4648" s="96" t="s">
        <v>1561</v>
      </c>
      <c r="F4648" s="96">
        <v>2030.0</v>
      </c>
      <c r="J4648" s="96" t="s">
        <v>1351</v>
      </c>
      <c r="L4648" s="96" t="s">
        <v>41</v>
      </c>
      <c r="M4648" s="96" t="s">
        <v>1351</v>
      </c>
      <c r="N4648" s="96" t="s">
        <v>1986</v>
      </c>
      <c r="O4648" s="96" t="s">
        <v>1797</v>
      </c>
      <c r="P4648" s="96" t="s">
        <v>1564</v>
      </c>
      <c r="Q4648" s="96" t="s">
        <v>1675</v>
      </c>
      <c r="R4648" s="96" t="s">
        <v>1619</v>
      </c>
      <c r="S4648" s="96" t="s">
        <v>12349</v>
      </c>
      <c r="T4648" s="96" t="s">
        <v>1568</v>
      </c>
    </row>
    <row r="4649" ht="14.25" customHeight="1">
      <c r="A4649" s="96" t="s">
        <v>12350</v>
      </c>
      <c r="C4649" s="96" t="s">
        <v>12351</v>
      </c>
      <c r="D4649" s="96" t="s">
        <v>1350</v>
      </c>
      <c r="E4649" s="96" t="s">
        <v>1561</v>
      </c>
      <c r="F4649" s="96">
        <v>2030.0</v>
      </c>
      <c r="J4649" s="96" t="s">
        <v>1351</v>
      </c>
      <c r="L4649" s="96" t="s">
        <v>41</v>
      </c>
      <c r="M4649" s="96" t="s">
        <v>1351</v>
      </c>
      <c r="N4649" s="96" t="s">
        <v>1619</v>
      </c>
      <c r="O4649" s="96" t="s">
        <v>1845</v>
      </c>
      <c r="P4649" s="96" t="s">
        <v>1564</v>
      </c>
      <c r="Q4649" s="96" t="s">
        <v>1756</v>
      </c>
      <c r="R4649" s="96" t="s">
        <v>2023</v>
      </c>
      <c r="S4649" s="96" t="s">
        <v>12352</v>
      </c>
      <c r="T4649" s="96" t="s">
        <v>1568</v>
      </c>
      <c r="U4649" s="96" t="s">
        <v>1788</v>
      </c>
    </row>
    <row r="4650" ht="14.25" customHeight="1">
      <c r="A4650" s="96" t="s">
        <v>12353</v>
      </c>
      <c r="D4650" s="96" t="s">
        <v>1350</v>
      </c>
      <c r="E4650" s="96" t="s">
        <v>1561</v>
      </c>
      <c r="F4650" s="96">
        <v>2030.0</v>
      </c>
      <c r="J4650" s="96" t="s">
        <v>1147</v>
      </c>
      <c r="L4650" s="96" t="s">
        <v>1562</v>
      </c>
      <c r="M4650" s="96" t="s">
        <v>1147</v>
      </c>
      <c r="O4650" s="96" t="s">
        <v>1717</v>
      </c>
      <c r="P4650" s="96" t="s">
        <v>1609</v>
      </c>
      <c r="Q4650" s="96" t="s">
        <v>1756</v>
      </c>
      <c r="R4650" s="96" t="s">
        <v>1637</v>
      </c>
      <c r="S4650" s="96" t="s">
        <v>12354</v>
      </c>
      <c r="T4650" s="96" t="s">
        <v>1568</v>
      </c>
    </row>
    <row r="4651" ht="14.25" customHeight="1">
      <c r="A4651" s="96" t="s">
        <v>12355</v>
      </c>
      <c r="C4651" s="96" t="s">
        <v>12356</v>
      </c>
      <c r="D4651" s="96" t="s">
        <v>1355</v>
      </c>
      <c r="J4651" s="96" t="s">
        <v>1147</v>
      </c>
      <c r="L4651" s="96" t="s">
        <v>41</v>
      </c>
      <c r="M4651" s="96" t="s">
        <v>1147</v>
      </c>
      <c r="O4651" s="96" t="s">
        <v>1584</v>
      </c>
      <c r="P4651" s="96" t="s">
        <v>1564</v>
      </c>
      <c r="Q4651" s="96" t="s">
        <v>2099</v>
      </c>
      <c r="R4651" s="96" t="s">
        <v>1631</v>
      </c>
    </row>
    <row r="4652" ht="14.25" customHeight="1">
      <c r="A4652" s="96" t="s">
        <v>12357</v>
      </c>
      <c r="D4652" s="96" t="s">
        <v>1355</v>
      </c>
      <c r="J4652" s="96" t="s">
        <v>1351</v>
      </c>
      <c r="L4652" s="96" t="s">
        <v>41</v>
      </c>
      <c r="M4652" s="96" t="s">
        <v>1147</v>
      </c>
      <c r="O4652" s="96" t="s">
        <v>2792</v>
      </c>
      <c r="P4652" s="96" t="s">
        <v>1609</v>
      </c>
      <c r="Q4652" s="96" t="s">
        <v>1897</v>
      </c>
      <c r="R4652" s="96" t="s">
        <v>1805</v>
      </c>
    </row>
    <row r="4653" ht="14.25" customHeight="1">
      <c r="A4653" s="96" t="s">
        <v>12358</v>
      </c>
      <c r="C4653" s="96" t="s">
        <v>12359</v>
      </c>
      <c r="D4653" s="96" t="s">
        <v>1350</v>
      </c>
      <c r="E4653" s="96" t="s">
        <v>1561</v>
      </c>
      <c r="F4653" s="96">
        <v>2030.0</v>
      </c>
      <c r="J4653" s="96" t="s">
        <v>1351</v>
      </c>
      <c r="L4653" s="96" t="s">
        <v>41</v>
      </c>
      <c r="M4653" s="96" t="s">
        <v>1147</v>
      </c>
      <c r="O4653" s="96" t="s">
        <v>1703</v>
      </c>
      <c r="P4653" s="96" t="s">
        <v>1564</v>
      </c>
      <c r="Q4653" s="96" t="s">
        <v>1593</v>
      </c>
      <c r="R4653" s="96" t="s">
        <v>1805</v>
      </c>
      <c r="S4653" s="96" t="s">
        <v>12360</v>
      </c>
      <c r="T4653" s="96" t="s">
        <v>1568</v>
      </c>
    </row>
    <row r="4654" ht="14.25" customHeight="1">
      <c r="A4654" s="96" t="s">
        <v>12361</v>
      </c>
      <c r="D4654" s="96" t="s">
        <v>1350</v>
      </c>
      <c r="E4654" s="96" t="s">
        <v>1561</v>
      </c>
      <c r="F4654" s="96">
        <v>2030.0</v>
      </c>
      <c r="J4654" s="96" t="s">
        <v>1147</v>
      </c>
      <c r="L4654" s="96" t="s">
        <v>41</v>
      </c>
      <c r="M4654" s="96" t="s">
        <v>1147</v>
      </c>
      <c r="O4654" s="96" t="s">
        <v>1829</v>
      </c>
      <c r="P4654" s="96" t="s">
        <v>1564</v>
      </c>
      <c r="Q4654" s="96" t="s">
        <v>1820</v>
      </c>
      <c r="R4654" s="96" t="s">
        <v>1673</v>
      </c>
      <c r="S4654" s="96" t="s">
        <v>12362</v>
      </c>
      <c r="T4654" s="96" t="s">
        <v>1568</v>
      </c>
    </row>
    <row r="4655" ht="14.25" customHeight="1">
      <c r="A4655" s="96" t="s">
        <v>12363</v>
      </c>
      <c r="D4655" s="96" t="s">
        <v>1355</v>
      </c>
      <c r="J4655" s="96" t="s">
        <v>1147</v>
      </c>
      <c r="L4655" s="96" t="s">
        <v>1629</v>
      </c>
      <c r="M4655" s="96" t="s">
        <v>1147</v>
      </c>
      <c r="O4655" s="96" t="s">
        <v>1614</v>
      </c>
      <c r="P4655" s="96" t="s">
        <v>1609</v>
      </c>
      <c r="Q4655" s="96" t="s">
        <v>1630</v>
      </c>
      <c r="R4655" s="96" t="s">
        <v>1644</v>
      </c>
    </row>
    <row r="4656" ht="14.25" customHeight="1">
      <c r="A4656" s="96" t="s">
        <v>12364</v>
      </c>
      <c r="B4656" s="96" t="s">
        <v>12365</v>
      </c>
      <c r="C4656" s="96" t="s">
        <v>12366</v>
      </c>
      <c r="D4656" s="96" t="s">
        <v>1350</v>
      </c>
      <c r="E4656" s="96" t="s">
        <v>1561</v>
      </c>
      <c r="F4656" s="96">
        <v>2030.0</v>
      </c>
      <c r="J4656" s="96" t="s">
        <v>1147</v>
      </c>
      <c r="L4656" s="96" t="s">
        <v>41</v>
      </c>
      <c r="M4656" s="96" t="s">
        <v>1147</v>
      </c>
      <c r="O4656" s="96" t="s">
        <v>1703</v>
      </c>
      <c r="P4656" s="96" t="s">
        <v>1564</v>
      </c>
      <c r="Q4656" s="96" t="s">
        <v>1756</v>
      </c>
      <c r="R4656" s="96" t="s">
        <v>1690</v>
      </c>
      <c r="S4656" s="96" t="s">
        <v>12367</v>
      </c>
      <c r="T4656" s="96" t="s">
        <v>1568</v>
      </c>
    </row>
    <row r="4657" ht="14.25" customHeight="1">
      <c r="A4657" s="96" t="s">
        <v>12368</v>
      </c>
      <c r="D4657" s="96" t="s">
        <v>1350</v>
      </c>
      <c r="E4657" s="96" t="s">
        <v>1561</v>
      </c>
      <c r="F4657" s="96">
        <v>2030.0</v>
      </c>
      <c r="J4657" s="96" t="s">
        <v>1147</v>
      </c>
      <c r="L4657" s="96" t="s">
        <v>1562</v>
      </c>
      <c r="M4657" s="96" t="s">
        <v>1147</v>
      </c>
      <c r="O4657" s="96" t="s">
        <v>1717</v>
      </c>
      <c r="P4657" s="96" t="s">
        <v>1609</v>
      </c>
      <c r="Q4657" s="96" t="s">
        <v>1765</v>
      </c>
      <c r="R4657" s="96" t="s">
        <v>1566</v>
      </c>
      <c r="S4657" s="96" t="s">
        <v>12369</v>
      </c>
      <c r="T4657" s="96" t="s">
        <v>1568</v>
      </c>
    </row>
    <row r="4658" ht="14.25" customHeight="1">
      <c r="A4658" s="96" t="s">
        <v>12370</v>
      </c>
      <c r="D4658" s="96" t="s">
        <v>1355</v>
      </c>
      <c r="J4658" s="96" t="s">
        <v>1351</v>
      </c>
      <c r="L4658" s="96" t="s">
        <v>41</v>
      </c>
      <c r="M4658" s="96" t="s">
        <v>1147</v>
      </c>
      <c r="O4658" s="96" t="s">
        <v>1614</v>
      </c>
      <c r="P4658" s="96" t="s">
        <v>1609</v>
      </c>
      <c r="Q4658" s="96" t="s">
        <v>1573</v>
      </c>
      <c r="R4658" s="96" t="s">
        <v>1605</v>
      </c>
    </row>
    <row r="4659" ht="14.25" customHeight="1">
      <c r="A4659" s="96" t="s">
        <v>12371</v>
      </c>
      <c r="D4659" s="96" t="s">
        <v>1355</v>
      </c>
      <c r="J4659" s="96" t="s">
        <v>1351</v>
      </c>
      <c r="L4659" s="96" t="s">
        <v>41</v>
      </c>
      <c r="M4659" s="96" t="s">
        <v>1351</v>
      </c>
      <c r="N4659" s="96" t="s">
        <v>1656</v>
      </c>
      <c r="O4659" s="96" t="s">
        <v>1845</v>
      </c>
      <c r="P4659" s="96" t="s">
        <v>1564</v>
      </c>
      <c r="Q4659" s="96" t="s">
        <v>1593</v>
      </c>
      <c r="R4659" s="96" t="s">
        <v>1656</v>
      </c>
    </row>
    <row r="4660" ht="14.25" customHeight="1">
      <c r="A4660" s="96" t="s">
        <v>12372</v>
      </c>
      <c r="D4660" s="96" t="s">
        <v>1350</v>
      </c>
      <c r="E4660" s="96" t="s">
        <v>1561</v>
      </c>
      <c r="F4660" s="96">
        <v>2030.0</v>
      </c>
      <c r="J4660" s="96" t="s">
        <v>1147</v>
      </c>
      <c r="L4660" s="96" t="s">
        <v>41</v>
      </c>
      <c r="M4660" s="96" t="s">
        <v>1351</v>
      </c>
      <c r="N4660" s="96" t="s">
        <v>1666</v>
      </c>
      <c r="O4660" s="96" t="s">
        <v>1741</v>
      </c>
      <c r="P4660" s="96" t="s">
        <v>1564</v>
      </c>
      <c r="Q4660" s="96" t="s">
        <v>1580</v>
      </c>
      <c r="R4660" s="96" t="s">
        <v>1656</v>
      </c>
      <c r="S4660" s="96" t="s">
        <v>12373</v>
      </c>
      <c r="T4660" s="96" t="s">
        <v>1568</v>
      </c>
    </row>
    <row r="4661" ht="14.25" customHeight="1">
      <c r="A4661" s="96" t="s">
        <v>12374</v>
      </c>
      <c r="C4661" s="96" t="s">
        <v>12375</v>
      </c>
      <c r="D4661" s="96" t="s">
        <v>1350</v>
      </c>
      <c r="E4661" s="96" t="s">
        <v>1570</v>
      </c>
      <c r="F4661" s="96">
        <v>2028.0</v>
      </c>
      <c r="J4661" s="96" t="s">
        <v>1147</v>
      </c>
      <c r="L4661" s="96" t="s">
        <v>41</v>
      </c>
      <c r="M4661" s="96" t="s">
        <v>1147</v>
      </c>
      <c r="O4661" s="96" t="s">
        <v>1684</v>
      </c>
      <c r="P4661" s="96" t="s">
        <v>1564</v>
      </c>
      <c r="Q4661" s="96" t="s">
        <v>1948</v>
      </c>
      <c r="R4661" s="96" t="s">
        <v>1882</v>
      </c>
      <c r="S4661" s="96" t="s">
        <v>12376</v>
      </c>
      <c r="T4661" s="96" t="s">
        <v>5277</v>
      </c>
    </row>
    <row r="4662" ht="14.25" customHeight="1">
      <c r="A4662" s="96" t="s">
        <v>12377</v>
      </c>
      <c r="D4662" s="96" t="s">
        <v>1350</v>
      </c>
      <c r="E4662" s="96" t="s">
        <v>1561</v>
      </c>
      <c r="F4662" s="96">
        <v>2030.0</v>
      </c>
      <c r="G4662" s="96" t="s">
        <v>1350</v>
      </c>
      <c r="H4662" s="96" t="s">
        <v>1561</v>
      </c>
      <c r="I4662" s="96">
        <v>2050.0</v>
      </c>
      <c r="J4662" s="96" t="s">
        <v>1351</v>
      </c>
      <c r="K4662" s="96">
        <v>2050.0</v>
      </c>
      <c r="L4662" s="96" t="s">
        <v>1562</v>
      </c>
      <c r="M4662" s="96" t="s">
        <v>1351</v>
      </c>
      <c r="N4662" s="96" t="s">
        <v>1656</v>
      </c>
      <c r="O4662" s="96" t="s">
        <v>1584</v>
      </c>
      <c r="P4662" s="96" t="s">
        <v>1564</v>
      </c>
      <c r="Q4662" s="96" t="s">
        <v>1580</v>
      </c>
      <c r="R4662" s="96" t="s">
        <v>1656</v>
      </c>
      <c r="S4662" s="96" t="s">
        <v>12378</v>
      </c>
      <c r="T4662" s="96" t="s">
        <v>1568</v>
      </c>
    </row>
    <row r="4663" ht="14.25" customHeight="1">
      <c r="A4663" s="96" t="s">
        <v>12379</v>
      </c>
      <c r="D4663" s="96" t="s">
        <v>1355</v>
      </c>
      <c r="J4663" s="96" t="s">
        <v>1147</v>
      </c>
      <c r="L4663" s="96" t="s">
        <v>41</v>
      </c>
      <c r="M4663" s="96" t="s">
        <v>1147</v>
      </c>
      <c r="O4663" s="96" t="s">
        <v>1703</v>
      </c>
      <c r="P4663" s="96" t="s">
        <v>1564</v>
      </c>
      <c r="Q4663" s="96" t="s">
        <v>1820</v>
      </c>
      <c r="R4663" s="96" t="s">
        <v>1597</v>
      </c>
    </row>
    <row r="4664" ht="14.25" customHeight="1">
      <c r="A4664" s="96" t="s">
        <v>12380</v>
      </c>
      <c r="B4664" s="96" t="s">
        <v>12381</v>
      </c>
      <c r="C4664" s="96" t="s">
        <v>12382</v>
      </c>
      <c r="D4664" s="96" t="s">
        <v>1350</v>
      </c>
      <c r="E4664" s="96" t="s">
        <v>1561</v>
      </c>
      <c r="F4664" s="96">
        <v>2030.0</v>
      </c>
      <c r="J4664" s="96" t="s">
        <v>1351</v>
      </c>
      <c r="L4664" s="96" t="s">
        <v>41</v>
      </c>
      <c r="M4664" s="96" t="s">
        <v>1351</v>
      </c>
      <c r="N4664" s="96" t="s">
        <v>1621</v>
      </c>
      <c r="O4664" s="96" t="s">
        <v>1578</v>
      </c>
      <c r="P4664" s="96" t="s">
        <v>1579</v>
      </c>
      <c r="Q4664" s="96" t="s">
        <v>1580</v>
      </c>
      <c r="R4664" s="96" t="s">
        <v>2098</v>
      </c>
      <c r="S4664" s="96" t="s">
        <v>12383</v>
      </c>
      <c r="T4664" s="96" t="s">
        <v>1568</v>
      </c>
    </row>
    <row r="4665" ht="14.25" customHeight="1">
      <c r="A4665" s="96" t="s">
        <v>12384</v>
      </c>
      <c r="D4665" s="96" t="s">
        <v>1350</v>
      </c>
      <c r="E4665" s="96" t="s">
        <v>1561</v>
      </c>
      <c r="F4665" s="96">
        <v>2030.0</v>
      </c>
      <c r="J4665" s="96" t="s">
        <v>1147</v>
      </c>
      <c r="L4665" s="96" t="s">
        <v>1562</v>
      </c>
      <c r="M4665" s="96" t="s">
        <v>1147</v>
      </c>
      <c r="O4665" s="96" t="s">
        <v>1584</v>
      </c>
      <c r="P4665" s="96" t="s">
        <v>1564</v>
      </c>
      <c r="Q4665" s="96" t="s">
        <v>1675</v>
      </c>
      <c r="R4665" s="96" t="s">
        <v>1926</v>
      </c>
      <c r="S4665" s="96" t="s">
        <v>12385</v>
      </c>
      <c r="T4665" s="96" t="s">
        <v>1568</v>
      </c>
    </row>
    <row r="4666" ht="14.25" customHeight="1">
      <c r="A4666" s="96" t="s">
        <v>12386</v>
      </c>
      <c r="C4666" s="96" t="s">
        <v>12387</v>
      </c>
      <c r="D4666" s="96" t="s">
        <v>1350</v>
      </c>
      <c r="E4666" s="96" t="s">
        <v>1561</v>
      </c>
      <c r="F4666" s="96">
        <v>2030.0</v>
      </c>
      <c r="G4666" s="96" t="s">
        <v>1350</v>
      </c>
      <c r="H4666" s="96" t="s">
        <v>1561</v>
      </c>
      <c r="I4666" s="96">
        <v>2050.0</v>
      </c>
      <c r="J4666" s="96" t="s">
        <v>1351</v>
      </c>
      <c r="K4666" s="96">
        <v>2050.0</v>
      </c>
      <c r="L4666" s="96" t="s">
        <v>41</v>
      </c>
      <c r="M4666" s="96" t="s">
        <v>1351</v>
      </c>
      <c r="N4666" s="96" t="s">
        <v>1757</v>
      </c>
      <c r="O4666" s="96" t="s">
        <v>1797</v>
      </c>
      <c r="P4666" s="96" t="s">
        <v>1564</v>
      </c>
      <c r="Q4666" s="96" t="s">
        <v>1580</v>
      </c>
      <c r="R4666" s="96" t="s">
        <v>1605</v>
      </c>
      <c r="S4666" s="96" t="s">
        <v>12388</v>
      </c>
      <c r="T4666" s="96" t="s">
        <v>1568</v>
      </c>
    </row>
    <row r="4667" ht="14.25" customHeight="1">
      <c r="A4667" s="96" t="s">
        <v>12389</v>
      </c>
      <c r="D4667" s="96" t="s">
        <v>1355</v>
      </c>
      <c r="J4667" s="96" t="s">
        <v>1351</v>
      </c>
      <c r="L4667" s="96" t="s">
        <v>41</v>
      </c>
      <c r="M4667" s="96" t="s">
        <v>1351</v>
      </c>
      <c r="N4667" s="96" t="s">
        <v>1591</v>
      </c>
      <c r="O4667" s="96" t="s">
        <v>1620</v>
      </c>
      <c r="P4667" s="96" t="s">
        <v>1564</v>
      </c>
      <c r="Q4667" s="96" t="s">
        <v>2158</v>
      </c>
      <c r="R4667" s="96" t="s">
        <v>1591</v>
      </c>
    </row>
    <row r="4668" ht="14.25" customHeight="1">
      <c r="A4668" s="96" t="s">
        <v>12390</v>
      </c>
      <c r="D4668" s="96" t="s">
        <v>1355</v>
      </c>
      <c r="J4668" s="96" t="s">
        <v>1147</v>
      </c>
      <c r="L4668" s="96" t="s">
        <v>41</v>
      </c>
      <c r="M4668" s="96" t="s">
        <v>1147</v>
      </c>
      <c r="O4668" s="96" t="s">
        <v>1684</v>
      </c>
      <c r="P4668" s="96" t="s">
        <v>1564</v>
      </c>
      <c r="Q4668" s="96" t="s">
        <v>1636</v>
      </c>
      <c r="R4668" s="96" t="s">
        <v>1631</v>
      </c>
    </row>
    <row r="4669" ht="14.25" customHeight="1">
      <c r="A4669" s="96" t="s">
        <v>12391</v>
      </c>
      <c r="B4669" s="96" t="s">
        <v>12392</v>
      </c>
      <c r="C4669" s="96" t="s">
        <v>12393</v>
      </c>
      <c r="D4669" s="96" t="s">
        <v>1355</v>
      </c>
      <c r="J4669" s="96" t="s">
        <v>1351</v>
      </c>
      <c r="L4669" s="96" t="s">
        <v>1629</v>
      </c>
      <c r="M4669" s="96" t="s">
        <v>1351</v>
      </c>
      <c r="N4669" s="96" t="s">
        <v>1621</v>
      </c>
      <c r="O4669" s="96" t="s">
        <v>2054</v>
      </c>
      <c r="P4669" s="96" t="s">
        <v>1579</v>
      </c>
      <c r="Q4669" s="96" t="s">
        <v>1630</v>
      </c>
      <c r="R4669" s="96" t="s">
        <v>1697</v>
      </c>
      <c r="U4669" s="96" t="s">
        <v>3305</v>
      </c>
    </row>
    <row r="4670" ht="14.25" customHeight="1">
      <c r="A4670" s="96" t="s">
        <v>12394</v>
      </c>
      <c r="C4670" s="96" t="s">
        <v>12395</v>
      </c>
      <c r="D4670" s="96" t="s">
        <v>1355</v>
      </c>
      <c r="J4670" s="96" t="s">
        <v>1147</v>
      </c>
      <c r="L4670" s="96" t="s">
        <v>41</v>
      </c>
      <c r="M4670" s="96" t="s">
        <v>1147</v>
      </c>
      <c r="O4670" s="96" t="s">
        <v>1703</v>
      </c>
      <c r="P4670" s="96" t="s">
        <v>1564</v>
      </c>
      <c r="Q4670" s="96" t="s">
        <v>1585</v>
      </c>
      <c r="R4670" s="96" t="s">
        <v>1712</v>
      </c>
    </row>
    <row r="4671" ht="14.25" customHeight="1">
      <c r="A4671" s="96" t="s">
        <v>12396</v>
      </c>
      <c r="B4671" s="96" t="s">
        <v>12397</v>
      </c>
      <c r="C4671" s="96" t="s">
        <v>12398</v>
      </c>
      <c r="D4671" s="96" t="s">
        <v>1350</v>
      </c>
      <c r="E4671" s="96" t="s">
        <v>1570</v>
      </c>
      <c r="F4671" s="96">
        <v>2030.0</v>
      </c>
      <c r="J4671" s="96" t="s">
        <v>1147</v>
      </c>
      <c r="L4671" s="96" t="s">
        <v>41</v>
      </c>
      <c r="M4671" s="96" t="s">
        <v>1147</v>
      </c>
      <c r="O4671" s="96" t="s">
        <v>2054</v>
      </c>
      <c r="P4671" s="96" t="s">
        <v>1579</v>
      </c>
      <c r="Q4671" s="96" t="s">
        <v>1590</v>
      </c>
      <c r="R4671" s="96" t="s">
        <v>2181</v>
      </c>
      <c r="S4671" s="96" t="s">
        <v>12399</v>
      </c>
      <c r="T4671" s="96" t="s">
        <v>1576</v>
      </c>
    </row>
    <row r="4672" ht="14.25" customHeight="1">
      <c r="A4672" s="96" t="s">
        <v>12400</v>
      </c>
      <c r="D4672" s="96" t="s">
        <v>1350</v>
      </c>
      <c r="E4672" s="96" t="s">
        <v>1561</v>
      </c>
      <c r="F4672" s="96">
        <v>2030.0</v>
      </c>
      <c r="J4672" s="96" t="s">
        <v>1147</v>
      </c>
      <c r="L4672" s="96" t="s">
        <v>1562</v>
      </c>
      <c r="M4672" s="96" t="s">
        <v>1147</v>
      </c>
      <c r="O4672" s="96" t="s">
        <v>1829</v>
      </c>
      <c r="P4672" s="96" t="s">
        <v>1564</v>
      </c>
      <c r="Q4672" s="96" t="s">
        <v>1756</v>
      </c>
      <c r="R4672" s="96" t="s">
        <v>1699</v>
      </c>
      <c r="S4672" s="96" t="s">
        <v>12401</v>
      </c>
      <c r="T4672" s="96" t="s">
        <v>1568</v>
      </c>
    </row>
    <row r="4673" ht="14.25" customHeight="1">
      <c r="A4673" s="96" t="s">
        <v>12402</v>
      </c>
      <c r="B4673" s="96" t="s">
        <v>12403</v>
      </c>
      <c r="C4673" s="96" t="s">
        <v>12404</v>
      </c>
      <c r="D4673" s="96" t="s">
        <v>1350</v>
      </c>
      <c r="E4673" s="96" t="s">
        <v>1561</v>
      </c>
      <c r="F4673" s="96">
        <v>2030.0</v>
      </c>
      <c r="J4673" s="96" t="s">
        <v>1147</v>
      </c>
      <c r="L4673" s="96" t="s">
        <v>41</v>
      </c>
      <c r="M4673" s="96" t="s">
        <v>1147</v>
      </c>
      <c r="O4673" s="96" t="s">
        <v>2068</v>
      </c>
      <c r="P4673" s="96" t="s">
        <v>1564</v>
      </c>
      <c r="Q4673" s="96" t="s">
        <v>1610</v>
      </c>
      <c r="R4673" s="96" t="s">
        <v>1591</v>
      </c>
      <c r="S4673" s="96" t="s">
        <v>12405</v>
      </c>
      <c r="T4673" s="96" t="s">
        <v>1568</v>
      </c>
    </row>
    <row r="4674" ht="14.25" customHeight="1">
      <c r="A4674" s="96" t="s">
        <v>12406</v>
      </c>
      <c r="D4674" s="96" t="s">
        <v>1355</v>
      </c>
      <c r="J4674" s="96" t="s">
        <v>1351</v>
      </c>
      <c r="L4674" s="96" t="s">
        <v>41</v>
      </c>
      <c r="M4674" s="96" t="s">
        <v>1147</v>
      </c>
      <c r="O4674" s="96" t="s">
        <v>1717</v>
      </c>
      <c r="P4674" s="96" t="s">
        <v>1609</v>
      </c>
      <c r="Q4674" s="96" t="s">
        <v>2015</v>
      </c>
      <c r="R4674" s="96" t="s">
        <v>1605</v>
      </c>
    </row>
    <row r="4675" ht="14.25" customHeight="1">
      <c r="A4675" s="96" t="s">
        <v>12407</v>
      </c>
      <c r="B4675" s="96" t="s">
        <v>12408</v>
      </c>
      <c r="C4675" s="96" t="s">
        <v>12409</v>
      </c>
      <c r="D4675" s="96" t="s">
        <v>1350</v>
      </c>
      <c r="E4675" s="96" t="s">
        <v>1561</v>
      </c>
      <c r="F4675" s="96">
        <v>2035.0</v>
      </c>
      <c r="J4675" s="96" t="s">
        <v>1351</v>
      </c>
      <c r="L4675" s="96" t="s">
        <v>41</v>
      </c>
      <c r="M4675" s="96" t="s">
        <v>1351</v>
      </c>
      <c r="N4675" s="96" t="s">
        <v>2023</v>
      </c>
      <c r="O4675" s="96" t="s">
        <v>1937</v>
      </c>
      <c r="P4675" s="96" t="s">
        <v>1728</v>
      </c>
      <c r="Q4675" s="96" t="s">
        <v>1590</v>
      </c>
      <c r="R4675" s="96" t="s">
        <v>2023</v>
      </c>
      <c r="S4675" s="96" t="s">
        <v>12410</v>
      </c>
      <c r="T4675" s="96" t="s">
        <v>1568</v>
      </c>
    </row>
    <row r="4676" ht="14.25" customHeight="1">
      <c r="A4676" s="96" t="s">
        <v>12411</v>
      </c>
      <c r="D4676" s="96" t="s">
        <v>1350</v>
      </c>
      <c r="E4676" s="96" t="s">
        <v>1561</v>
      </c>
      <c r="F4676" s="96">
        <v>2030.0</v>
      </c>
      <c r="J4676" s="96" t="s">
        <v>1147</v>
      </c>
      <c r="L4676" s="96" t="s">
        <v>1562</v>
      </c>
      <c r="M4676" s="96" t="s">
        <v>1147</v>
      </c>
      <c r="O4676" s="96" t="s">
        <v>1703</v>
      </c>
      <c r="P4676" s="96" t="s">
        <v>1564</v>
      </c>
      <c r="Q4676" s="96" t="s">
        <v>1820</v>
      </c>
      <c r="R4676" s="96" t="s">
        <v>1648</v>
      </c>
      <c r="S4676" s="96" t="s">
        <v>12412</v>
      </c>
      <c r="T4676" s="96" t="s">
        <v>1568</v>
      </c>
    </row>
    <row r="4677" ht="14.25" customHeight="1">
      <c r="A4677" s="96" t="s">
        <v>12413</v>
      </c>
      <c r="B4677" s="96" t="s">
        <v>12414</v>
      </c>
      <c r="C4677" s="96" t="s">
        <v>12415</v>
      </c>
      <c r="D4677" s="96" t="s">
        <v>1355</v>
      </c>
      <c r="J4677" s="96" t="s">
        <v>1147</v>
      </c>
      <c r="L4677" s="96" t="s">
        <v>41</v>
      </c>
      <c r="M4677" s="96" t="s">
        <v>1147</v>
      </c>
      <c r="O4677" s="96" t="s">
        <v>1672</v>
      </c>
      <c r="P4677" s="96" t="s">
        <v>1564</v>
      </c>
      <c r="Q4677" s="96" t="s">
        <v>1675</v>
      </c>
      <c r="R4677" s="96" t="s">
        <v>1690</v>
      </c>
    </row>
    <row r="4678" ht="14.25" customHeight="1">
      <c r="A4678" s="96" t="s">
        <v>12416</v>
      </c>
      <c r="D4678" s="96" t="s">
        <v>1350</v>
      </c>
      <c r="E4678" s="96" t="s">
        <v>1561</v>
      </c>
      <c r="F4678" s="96">
        <v>2030.0</v>
      </c>
      <c r="J4678" s="96" t="s">
        <v>1147</v>
      </c>
      <c r="L4678" s="96" t="s">
        <v>1562</v>
      </c>
      <c r="M4678" s="96" t="s">
        <v>1147</v>
      </c>
      <c r="O4678" s="96" t="s">
        <v>2526</v>
      </c>
      <c r="P4678" s="96" t="s">
        <v>1564</v>
      </c>
      <c r="Q4678" s="96" t="s">
        <v>2015</v>
      </c>
      <c r="R4678" s="96" t="s">
        <v>1648</v>
      </c>
      <c r="S4678" s="96" t="s">
        <v>12417</v>
      </c>
      <c r="T4678" s="96" t="s">
        <v>1568</v>
      </c>
    </row>
    <row r="4679" ht="14.25" customHeight="1">
      <c r="A4679" s="96" t="s">
        <v>12418</v>
      </c>
      <c r="D4679" s="96" t="s">
        <v>1350</v>
      </c>
      <c r="E4679" s="96" t="s">
        <v>1561</v>
      </c>
      <c r="F4679" s="96">
        <v>2030.0</v>
      </c>
      <c r="J4679" s="96" t="s">
        <v>1147</v>
      </c>
      <c r="L4679" s="96" t="s">
        <v>1562</v>
      </c>
      <c r="M4679" s="96" t="s">
        <v>1147</v>
      </c>
      <c r="O4679" s="96" t="s">
        <v>1684</v>
      </c>
      <c r="P4679" s="96" t="s">
        <v>1564</v>
      </c>
      <c r="Q4679" s="96" t="s">
        <v>2015</v>
      </c>
      <c r="R4679" s="96" t="s">
        <v>1586</v>
      </c>
      <c r="S4679" s="96" t="s">
        <v>12419</v>
      </c>
      <c r="T4679" s="96" t="s">
        <v>1568</v>
      </c>
    </row>
    <row r="4680" ht="14.25" customHeight="1">
      <c r="A4680" s="96" t="s">
        <v>12420</v>
      </c>
      <c r="D4680" s="96" t="s">
        <v>1355</v>
      </c>
      <c r="J4680" s="96" t="s">
        <v>1147</v>
      </c>
      <c r="L4680" s="96" t="s">
        <v>41</v>
      </c>
      <c r="M4680" s="96" t="s">
        <v>1147</v>
      </c>
      <c r="O4680" s="96" t="s">
        <v>1584</v>
      </c>
      <c r="P4680" s="96" t="s">
        <v>1564</v>
      </c>
      <c r="Q4680" s="96" t="s">
        <v>1784</v>
      </c>
      <c r="R4680" s="96" t="s">
        <v>1690</v>
      </c>
    </row>
    <row r="4681" ht="14.25" customHeight="1">
      <c r="A4681" s="96" t="s">
        <v>12421</v>
      </c>
      <c r="D4681" s="96" t="s">
        <v>1355</v>
      </c>
      <c r="J4681" s="96" t="s">
        <v>1351</v>
      </c>
      <c r="L4681" s="96" t="s">
        <v>41</v>
      </c>
      <c r="M4681" s="96" t="s">
        <v>1147</v>
      </c>
      <c r="O4681" s="96" t="s">
        <v>1578</v>
      </c>
      <c r="P4681" s="96" t="s">
        <v>1579</v>
      </c>
      <c r="Q4681" s="96" t="s">
        <v>1580</v>
      </c>
      <c r="R4681" s="96" t="s">
        <v>1793</v>
      </c>
    </row>
    <row r="4682" ht="14.25" customHeight="1">
      <c r="A4682" s="96" t="s">
        <v>12422</v>
      </c>
      <c r="D4682" s="96" t="s">
        <v>1350</v>
      </c>
      <c r="E4682" s="96" t="s">
        <v>1561</v>
      </c>
      <c r="F4682" s="96">
        <v>2030.0</v>
      </c>
      <c r="J4682" s="96" t="s">
        <v>1147</v>
      </c>
      <c r="L4682" s="96" t="s">
        <v>1562</v>
      </c>
      <c r="M4682" s="96" t="s">
        <v>1147</v>
      </c>
      <c r="O4682" s="96" t="s">
        <v>1713</v>
      </c>
      <c r="P4682" s="96" t="s">
        <v>1564</v>
      </c>
      <c r="Q4682" s="96" t="s">
        <v>2015</v>
      </c>
      <c r="R4682" s="96" t="s">
        <v>1676</v>
      </c>
      <c r="S4682" s="96" t="s">
        <v>12423</v>
      </c>
      <c r="T4682" s="96" t="s">
        <v>1568</v>
      </c>
    </row>
    <row r="4683" ht="14.25" customHeight="1">
      <c r="A4683" s="96" t="s">
        <v>12424</v>
      </c>
      <c r="D4683" s="96" t="s">
        <v>1355</v>
      </c>
      <c r="J4683" s="96" t="s">
        <v>1351</v>
      </c>
      <c r="L4683" s="96" t="s">
        <v>41</v>
      </c>
      <c r="M4683" s="96" t="s">
        <v>1147</v>
      </c>
      <c r="O4683" s="96" t="s">
        <v>1578</v>
      </c>
      <c r="P4683" s="96" t="s">
        <v>1579</v>
      </c>
      <c r="Q4683" s="96" t="s">
        <v>2005</v>
      </c>
      <c r="R4683" s="96" t="s">
        <v>1676</v>
      </c>
    </row>
    <row r="4684" ht="14.25" customHeight="1">
      <c r="A4684" s="96" t="s">
        <v>12425</v>
      </c>
      <c r="C4684" s="96" t="s">
        <v>12426</v>
      </c>
      <c r="D4684" s="96" t="s">
        <v>1355</v>
      </c>
      <c r="J4684" s="96" t="s">
        <v>1351</v>
      </c>
      <c r="L4684" s="96" t="s">
        <v>41</v>
      </c>
      <c r="M4684" s="96" t="s">
        <v>1147</v>
      </c>
      <c r="O4684" s="96" t="s">
        <v>1584</v>
      </c>
      <c r="P4684" s="96" t="s">
        <v>1564</v>
      </c>
      <c r="Q4684" s="96" t="s">
        <v>2352</v>
      </c>
      <c r="R4684" s="96" t="s">
        <v>1676</v>
      </c>
    </row>
    <row r="4685" ht="14.25" customHeight="1">
      <c r="A4685" s="96" t="s">
        <v>12427</v>
      </c>
      <c r="D4685" s="96" t="s">
        <v>1350</v>
      </c>
      <c r="E4685" s="96" t="s">
        <v>1561</v>
      </c>
      <c r="F4685" s="96">
        <v>2030.0</v>
      </c>
      <c r="J4685" s="96" t="s">
        <v>1147</v>
      </c>
      <c r="L4685" s="96" t="s">
        <v>1562</v>
      </c>
      <c r="M4685" s="96" t="s">
        <v>1147</v>
      </c>
      <c r="O4685" s="96" t="s">
        <v>1578</v>
      </c>
      <c r="P4685" s="96" t="s">
        <v>1579</v>
      </c>
      <c r="Q4685" s="96" t="s">
        <v>1580</v>
      </c>
      <c r="R4685" s="96" t="s">
        <v>1699</v>
      </c>
      <c r="S4685" s="96" t="s">
        <v>12428</v>
      </c>
      <c r="T4685" s="96" t="s">
        <v>1568</v>
      </c>
    </row>
    <row r="4686" ht="14.25" customHeight="1">
      <c r="A4686" s="96" t="s">
        <v>12429</v>
      </c>
      <c r="B4686" s="96" t="s">
        <v>12430</v>
      </c>
      <c r="C4686" s="96" t="s">
        <v>12431</v>
      </c>
      <c r="D4686" s="96" t="s">
        <v>1350</v>
      </c>
      <c r="E4686" s="96" t="s">
        <v>1561</v>
      </c>
      <c r="F4686" s="96" t="s">
        <v>3988</v>
      </c>
      <c r="J4686" s="96" t="s">
        <v>1351</v>
      </c>
      <c r="L4686" s="96" t="s">
        <v>41</v>
      </c>
      <c r="M4686" s="96" t="s">
        <v>1351</v>
      </c>
      <c r="N4686" s="96" t="s">
        <v>1619</v>
      </c>
      <c r="O4686" s="96" t="s">
        <v>1584</v>
      </c>
      <c r="P4686" s="96" t="s">
        <v>1564</v>
      </c>
      <c r="Q4686" s="96" t="s">
        <v>1820</v>
      </c>
      <c r="R4686" s="96" t="s">
        <v>1591</v>
      </c>
      <c r="S4686" s="96" t="s">
        <v>12432</v>
      </c>
      <c r="T4686" s="96" t="s">
        <v>1568</v>
      </c>
    </row>
    <row r="4687" ht="14.25" customHeight="1">
      <c r="A4687" s="96" t="s">
        <v>12433</v>
      </c>
      <c r="D4687" s="96" t="s">
        <v>1355</v>
      </c>
      <c r="J4687" s="96" t="s">
        <v>1351</v>
      </c>
      <c r="L4687" s="96" t="s">
        <v>41</v>
      </c>
      <c r="M4687" s="96" t="s">
        <v>1147</v>
      </c>
      <c r="O4687" s="96" t="s">
        <v>1664</v>
      </c>
      <c r="P4687" s="96" t="s">
        <v>1564</v>
      </c>
      <c r="Q4687" s="96" t="s">
        <v>1604</v>
      </c>
      <c r="R4687" s="96" t="s">
        <v>1648</v>
      </c>
    </row>
    <row r="4688" ht="14.25" customHeight="1">
      <c r="A4688" s="96" t="s">
        <v>12434</v>
      </c>
      <c r="D4688" s="96" t="s">
        <v>1350</v>
      </c>
      <c r="E4688" s="96" t="s">
        <v>1561</v>
      </c>
      <c r="F4688" s="96">
        <v>2030.0</v>
      </c>
      <c r="J4688" s="96" t="s">
        <v>1147</v>
      </c>
      <c r="L4688" s="96" t="s">
        <v>1562</v>
      </c>
      <c r="M4688" s="96" t="s">
        <v>1147</v>
      </c>
      <c r="O4688" s="96" t="s">
        <v>1563</v>
      </c>
      <c r="P4688" s="96" t="s">
        <v>1564</v>
      </c>
      <c r="Q4688" s="96" t="s">
        <v>1948</v>
      </c>
      <c r="R4688" s="96" t="s">
        <v>1605</v>
      </c>
      <c r="S4688" s="96" t="s">
        <v>12435</v>
      </c>
      <c r="T4688" s="96" t="s">
        <v>1568</v>
      </c>
    </row>
    <row r="4689" ht="14.25" customHeight="1">
      <c r="A4689" s="96" t="s">
        <v>12436</v>
      </c>
      <c r="D4689" s="96" t="s">
        <v>1350</v>
      </c>
      <c r="E4689" s="96" t="s">
        <v>1561</v>
      </c>
      <c r="F4689" s="96">
        <v>2033.0</v>
      </c>
      <c r="J4689" s="96" t="s">
        <v>1351</v>
      </c>
      <c r="L4689" s="96" t="s">
        <v>41</v>
      </c>
      <c r="M4689" s="96" t="s">
        <v>1351</v>
      </c>
      <c r="N4689" s="96" t="s">
        <v>1841</v>
      </c>
      <c r="O4689" s="96" t="s">
        <v>1578</v>
      </c>
      <c r="P4689" s="96" t="s">
        <v>1579</v>
      </c>
      <c r="Q4689" s="96" t="s">
        <v>1590</v>
      </c>
      <c r="R4689" s="96" t="s">
        <v>1594</v>
      </c>
      <c r="S4689" s="96" t="s">
        <v>12437</v>
      </c>
      <c r="T4689" s="96" t="s">
        <v>1568</v>
      </c>
    </row>
    <row r="4690" ht="14.25" customHeight="1">
      <c r="A4690" s="96" t="s">
        <v>12438</v>
      </c>
      <c r="B4690" s="96" t="s">
        <v>12439</v>
      </c>
      <c r="C4690" s="96" t="s">
        <v>12440</v>
      </c>
      <c r="D4690" s="96" t="s">
        <v>1350</v>
      </c>
      <c r="E4690" s="96" t="s">
        <v>1561</v>
      </c>
      <c r="F4690" s="96">
        <v>2030.0</v>
      </c>
      <c r="G4690" s="96" t="s">
        <v>1350</v>
      </c>
      <c r="H4690" s="96" t="s">
        <v>1561</v>
      </c>
      <c r="I4690" s="96">
        <v>2050.0</v>
      </c>
      <c r="J4690" s="96" t="s">
        <v>1351</v>
      </c>
      <c r="K4690" s="96">
        <v>2050.0</v>
      </c>
      <c r="L4690" s="96" t="s">
        <v>41</v>
      </c>
      <c r="M4690" s="96" t="s">
        <v>1351</v>
      </c>
      <c r="N4690" s="96" t="s">
        <v>1619</v>
      </c>
      <c r="O4690" s="96" t="s">
        <v>1578</v>
      </c>
      <c r="P4690" s="96" t="s">
        <v>1579</v>
      </c>
      <c r="Q4690" s="96" t="s">
        <v>1897</v>
      </c>
      <c r="R4690" s="96" t="s">
        <v>1594</v>
      </c>
      <c r="S4690" s="96" t="s">
        <v>12441</v>
      </c>
      <c r="T4690" s="96" t="s">
        <v>1568</v>
      </c>
    </row>
    <row r="4691" ht="14.25" customHeight="1">
      <c r="A4691" s="96" t="s">
        <v>12442</v>
      </c>
      <c r="C4691" s="96" t="s">
        <v>12443</v>
      </c>
      <c r="D4691" s="96" t="s">
        <v>1350</v>
      </c>
      <c r="E4691" s="96" t="s">
        <v>1561</v>
      </c>
      <c r="F4691" s="96">
        <v>2030.0</v>
      </c>
      <c r="G4691" s="96" t="s">
        <v>1350</v>
      </c>
      <c r="H4691" s="96" t="s">
        <v>1561</v>
      </c>
      <c r="I4691" s="96">
        <v>2050.0</v>
      </c>
      <c r="J4691" s="96" t="s">
        <v>1351</v>
      </c>
      <c r="K4691" s="96">
        <v>2050.0</v>
      </c>
      <c r="L4691" s="96" t="s">
        <v>41</v>
      </c>
      <c r="M4691" s="96" t="s">
        <v>1351</v>
      </c>
      <c r="N4691" s="96" t="s">
        <v>1619</v>
      </c>
      <c r="O4691" s="96" t="s">
        <v>1578</v>
      </c>
      <c r="P4691" s="96" t="s">
        <v>1579</v>
      </c>
      <c r="Q4691" s="96" t="s">
        <v>1590</v>
      </c>
      <c r="R4691" s="96" t="s">
        <v>1676</v>
      </c>
      <c r="S4691" s="96" t="s">
        <v>12444</v>
      </c>
      <c r="T4691" s="96" t="s">
        <v>1568</v>
      </c>
    </row>
    <row r="4692" ht="14.25" customHeight="1">
      <c r="A4692" s="96" t="s">
        <v>12445</v>
      </c>
      <c r="B4692" s="96" t="s">
        <v>12446</v>
      </c>
      <c r="C4692" s="96" t="s">
        <v>12447</v>
      </c>
      <c r="D4692" s="96" t="s">
        <v>1355</v>
      </c>
      <c r="J4692" s="96" t="s">
        <v>1351</v>
      </c>
      <c r="L4692" s="96" t="s">
        <v>41</v>
      </c>
      <c r="M4692" s="96" t="s">
        <v>1351</v>
      </c>
      <c r="N4692" s="96" t="s">
        <v>1926</v>
      </c>
      <c r="O4692" s="96" t="s">
        <v>1578</v>
      </c>
      <c r="P4692" s="96" t="s">
        <v>1579</v>
      </c>
      <c r="Q4692" s="96" t="s">
        <v>1580</v>
      </c>
      <c r="R4692" s="96" t="s">
        <v>1926</v>
      </c>
    </row>
    <row r="4693" ht="14.25" customHeight="1">
      <c r="A4693" s="96" t="s">
        <v>12448</v>
      </c>
      <c r="B4693" s="96" t="s">
        <v>12449</v>
      </c>
      <c r="C4693" s="96" t="s">
        <v>12450</v>
      </c>
      <c r="D4693" s="96" t="s">
        <v>1350</v>
      </c>
      <c r="E4693" s="96" t="s">
        <v>1561</v>
      </c>
      <c r="F4693" s="96" t="s">
        <v>3187</v>
      </c>
      <c r="J4693" s="96" t="s">
        <v>1351</v>
      </c>
      <c r="L4693" s="96" t="s">
        <v>41</v>
      </c>
      <c r="M4693" s="96" t="s">
        <v>1351</v>
      </c>
      <c r="N4693" s="96" t="s">
        <v>1779</v>
      </c>
      <c r="O4693" s="96" t="s">
        <v>1584</v>
      </c>
      <c r="P4693" s="96" t="s">
        <v>1564</v>
      </c>
      <c r="Q4693" s="96" t="s">
        <v>1862</v>
      </c>
      <c r="R4693" s="96" t="s">
        <v>1690</v>
      </c>
      <c r="S4693" s="96" t="s">
        <v>12451</v>
      </c>
      <c r="T4693" s="96" t="s">
        <v>1568</v>
      </c>
    </row>
    <row r="4694" ht="14.25" customHeight="1">
      <c r="A4694" s="96" t="s">
        <v>12452</v>
      </c>
      <c r="C4694" s="96" t="s">
        <v>12453</v>
      </c>
      <c r="D4694" s="96" t="s">
        <v>1355</v>
      </c>
      <c r="J4694" s="96" t="s">
        <v>1147</v>
      </c>
      <c r="L4694" s="96" t="s">
        <v>41</v>
      </c>
      <c r="M4694" s="96" t="s">
        <v>1147</v>
      </c>
      <c r="O4694" s="96" t="s">
        <v>1741</v>
      </c>
      <c r="P4694" s="96" t="s">
        <v>1564</v>
      </c>
      <c r="Q4694" s="96" t="s">
        <v>1685</v>
      </c>
      <c r="R4694" s="96" t="s">
        <v>1589</v>
      </c>
    </row>
    <row r="4695" ht="14.25" customHeight="1">
      <c r="A4695" s="96" t="s">
        <v>12454</v>
      </c>
      <c r="B4695" s="96" t="s">
        <v>12455</v>
      </c>
      <c r="D4695" s="96" t="s">
        <v>1355</v>
      </c>
      <c r="J4695" s="96" t="s">
        <v>1351</v>
      </c>
      <c r="L4695" s="96" t="s">
        <v>41</v>
      </c>
      <c r="M4695" s="96" t="s">
        <v>1147</v>
      </c>
      <c r="O4695" s="96" t="s">
        <v>1578</v>
      </c>
      <c r="P4695" s="96" t="s">
        <v>1579</v>
      </c>
      <c r="Q4695" s="96" t="s">
        <v>1862</v>
      </c>
      <c r="R4695" s="96" t="s">
        <v>1637</v>
      </c>
    </row>
    <row r="4696" ht="14.25" customHeight="1">
      <c r="A4696" s="96" t="s">
        <v>12456</v>
      </c>
      <c r="D4696" s="96" t="s">
        <v>1350</v>
      </c>
      <c r="E4696" s="96" t="s">
        <v>1561</v>
      </c>
      <c r="F4696" s="96">
        <v>2030.0</v>
      </c>
      <c r="J4696" s="96" t="s">
        <v>1147</v>
      </c>
      <c r="L4696" s="96" t="s">
        <v>1562</v>
      </c>
      <c r="M4696" s="96" t="s">
        <v>1147</v>
      </c>
      <c r="O4696" s="96" t="s">
        <v>1717</v>
      </c>
      <c r="P4696" s="96" t="s">
        <v>1609</v>
      </c>
      <c r="Q4696" s="96" t="s">
        <v>1585</v>
      </c>
      <c r="R4696" s="96" t="s">
        <v>1589</v>
      </c>
      <c r="S4696" s="96" t="s">
        <v>12457</v>
      </c>
      <c r="T4696" s="96" t="s">
        <v>1568</v>
      </c>
    </row>
    <row r="4697" ht="14.25" customHeight="1">
      <c r="A4697" s="96" t="s">
        <v>12458</v>
      </c>
      <c r="D4697" s="96" t="s">
        <v>1355</v>
      </c>
      <c r="J4697" s="96" t="s">
        <v>1351</v>
      </c>
      <c r="L4697" s="96" t="s">
        <v>41</v>
      </c>
      <c r="M4697" s="96" t="s">
        <v>1147</v>
      </c>
      <c r="O4697" s="96" t="s">
        <v>1812</v>
      </c>
      <c r="P4697" s="96" t="s">
        <v>1564</v>
      </c>
      <c r="Q4697" s="96" t="s">
        <v>2015</v>
      </c>
      <c r="R4697" s="96" t="s">
        <v>1793</v>
      </c>
      <c r="T4697" s="96" t="s">
        <v>1616</v>
      </c>
    </row>
    <row r="4698" ht="14.25" customHeight="1">
      <c r="A4698" s="96" t="s">
        <v>12459</v>
      </c>
      <c r="D4698" s="96" t="s">
        <v>1350</v>
      </c>
      <c r="E4698" s="96" t="s">
        <v>1561</v>
      </c>
      <c r="F4698" s="96">
        <v>2030.0</v>
      </c>
      <c r="J4698" s="96" t="s">
        <v>1147</v>
      </c>
      <c r="L4698" s="96" t="s">
        <v>1562</v>
      </c>
      <c r="M4698" s="96" t="s">
        <v>1147</v>
      </c>
      <c r="O4698" s="96" t="s">
        <v>1717</v>
      </c>
      <c r="P4698" s="96" t="s">
        <v>1609</v>
      </c>
      <c r="Q4698" s="96" t="s">
        <v>1639</v>
      </c>
      <c r="R4698" s="96" t="s">
        <v>1637</v>
      </c>
      <c r="S4698" s="96" t="s">
        <v>12460</v>
      </c>
      <c r="T4698" s="96" t="s">
        <v>1568</v>
      </c>
    </row>
    <row r="4699" ht="14.25" customHeight="1">
      <c r="A4699" s="96" t="s">
        <v>12461</v>
      </c>
      <c r="D4699" s="96" t="s">
        <v>1350</v>
      </c>
      <c r="E4699" s="96" t="s">
        <v>1561</v>
      </c>
      <c r="F4699" s="96">
        <v>2030.0</v>
      </c>
      <c r="J4699" s="96" t="s">
        <v>1147</v>
      </c>
      <c r="L4699" s="96" t="s">
        <v>1562</v>
      </c>
      <c r="M4699" s="96" t="s">
        <v>1147</v>
      </c>
      <c r="O4699" s="96" t="s">
        <v>1717</v>
      </c>
      <c r="P4699" s="96" t="s">
        <v>1609</v>
      </c>
      <c r="Q4699" s="96" t="s">
        <v>1679</v>
      </c>
      <c r="R4699" s="96" t="s">
        <v>1615</v>
      </c>
      <c r="S4699" s="96" t="s">
        <v>12462</v>
      </c>
      <c r="T4699" s="96" t="s">
        <v>1568</v>
      </c>
    </row>
    <row r="4700" ht="14.25" customHeight="1">
      <c r="A4700" s="96" t="s">
        <v>12463</v>
      </c>
      <c r="B4700" s="96" t="s">
        <v>12464</v>
      </c>
      <c r="C4700" s="96" t="s">
        <v>12465</v>
      </c>
      <c r="D4700" s="96" t="s">
        <v>1350</v>
      </c>
      <c r="E4700" s="96" t="s">
        <v>1561</v>
      </c>
      <c r="F4700" s="96" t="s">
        <v>1628</v>
      </c>
      <c r="G4700" s="96" t="s">
        <v>1350</v>
      </c>
      <c r="H4700" s="96" t="s">
        <v>1561</v>
      </c>
      <c r="I4700" s="96" t="s">
        <v>1689</v>
      </c>
      <c r="J4700" s="96" t="s">
        <v>1351</v>
      </c>
      <c r="K4700" s="96" t="s">
        <v>1689</v>
      </c>
      <c r="L4700" s="96" t="s">
        <v>41</v>
      </c>
      <c r="M4700" s="96" t="s">
        <v>1351</v>
      </c>
      <c r="N4700" s="96" t="s">
        <v>2321</v>
      </c>
      <c r="O4700" s="96" t="s">
        <v>1717</v>
      </c>
      <c r="P4700" s="96" t="s">
        <v>1609</v>
      </c>
      <c r="Q4700" s="96" t="s">
        <v>1820</v>
      </c>
      <c r="R4700" s="96" t="s">
        <v>1676</v>
      </c>
      <c r="S4700" s="96" t="s">
        <v>12466</v>
      </c>
      <c r="T4700" s="96" t="s">
        <v>1568</v>
      </c>
    </row>
    <row r="4701" ht="14.25" customHeight="1">
      <c r="A4701" s="96" t="s">
        <v>12467</v>
      </c>
      <c r="D4701" s="96" t="s">
        <v>1350</v>
      </c>
      <c r="E4701" s="96" t="s">
        <v>1561</v>
      </c>
      <c r="F4701" s="96">
        <v>2030.0</v>
      </c>
      <c r="J4701" s="96" t="s">
        <v>1147</v>
      </c>
      <c r="L4701" s="96" t="s">
        <v>1562</v>
      </c>
      <c r="M4701" s="96" t="s">
        <v>1147</v>
      </c>
      <c r="O4701" s="96" t="s">
        <v>1717</v>
      </c>
      <c r="P4701" s="96" t="s">
        <v>1609</v>
      </c>
      <c r="Q4701" s="96" t="s">
        <v>1593</v>
      </c>
      <c r="R4701" s="96" t="s">
        <v>1841</v>
      </c>
      <c r="S4701" s="96" t="s">
        <v>12468</v>
      </c>
      <c r="T4701" s="96" t="s">
        <v>1568</v>
      </c>
    </row>
    <row r="4702" ht="14.25" customHeight="1">
      <c r="A4702" s="96" t="s">
        <v>12469</v>
      </c>
      <c r="D4702" s="96" t="s">
        <v>1350</v>
      </c>
      <c r="E4702" s="96" t="s">
        <v>1570</v>
      </c>
      <c r="F4702" s="96">
        <v>2030.0</v>
      </c>
      <c r="J4702" s="96" t="s">
        <v>1147</v>
      </c>
      <c r="L4702" s="96" t="s">
        <v>1562</v>
      </c>
      <c r="M4702" s="96" t="s">
        <v>1147</v>
      </c>
      <c r="O4702" s="96" t="s">
        <v>1717</v>
      </c>
      <c r="P4702" s="96" t="s">
        <v>1609</v>
      </c>
      <c r="Q4702" s="96" t="s">
        <v>1636</v>
      </c>
      <c r="R4702" s="96" t="s">
        <v>1690</v>
      </c>
      <c r="S4702" s="96" t="s">
        <v>12470</v>
      </c>
      <c r="T4702" s="96" t="s">
        <v>1568</v>
      </c>
    </row>
    <row r="4703" ht="14.25" customHeight="1">
      <c r="A4703" s="96" t="s">
        <v>12471</v>
      </c>
      <c r="D4703" s="96" t="s">
        <v>1350</v>
      </c>
      <c r="E4703" s="96" t="s">
        <v>1561</v>
      </c>
      <c r="F4703" s="96">
        <v>2030.0</v>
      </c>
      <c r="J4703" s="96" t="s">
        <v>1147</v>
      </c>
      <c r="L4703" s="96" t="s">
        <v>1562</v>
      </c>
      <c r="M4703" s="96" t="s">
        <v>1147</v>
      </c>
      <c r="O4703" s="96" t="s">
        <v>1717</v>
      </c>
      <c r="P4703" s="96" t="s">
        <v>1609</v>
      </c>
      <c r="Q4703" s="96" t="s">
        <v>2188</v>
      </c>
      <c r="R4703" s="96" t="s">
        <v>1644</v>
      </c>
      <c r="S4703" s="96" t="s">
        <v>12472</v>
      </c>
      <c r="T4703" s="96" t="s">
        <v>1568</v>
      </c>
    </row>
    <row r="4704" ht="14.25" customHeight="1">
      <c r="A4704" s="96" t="s">
        <v>12473</v>
      </c>
      <c r="D4704" s="96" t="s">
        <v>1350</v>
      </c>
      <c r="E4704" s="96" t="s">
        <v>1561</v>
      </c>
      <c r="F4704" s="96">
        <v>2030.0</v>
      </c>
      <c r="J4704" s="96" t="s">
        <v>1147</v>
      </c>
      <c r="L4704" s="96" t="s">
        <v>1562</v>
      </c>
      <c r="M4704" s="96" t="s">
        <v>1147</v>
      </c>
      <c r="O4704" s="96" t="s">
        <v>1717</v>
      </c>
      <c r="P4704" s="96" t="s">
        <v>1609</v>
      </c>
      <c r="Q4704" s="96" t="s">
        <v>1580</v>
      </c>
      <c r="R4704" s="96" t="s">
        <v>1644</v>
      </c>
      <c r="S4704" s="96" t="s">
        <v>12474</v>
      </c>
      <c r="T4704" s="96" t="s">
        <v>1568</v>
      </c>
    </row>
    <row r="4705" ht="14.25" customHeight="1">
      <c r="A4705" s="96" t="s">
        <v>12475</v>
      </c>
      <c r="D4705" s="96" t="s">
        <v>1350</v>
      </c>
      <c r="E4705" s="96" t="s">
        <v>1561</v>
      </c>
      <c r="F4705" s="96">
        <v>2030.0</v>
      </c>
      <c r="J4705" s="96" t="s">
        <v>1147</v>
      </c>
      <c r="L4705" s="96" t="s">
        <v>1562</v>
      </c>
      <c r="M4705" s="96" t="s">
        <v>1147</v>
      </c>
      <c r="O4705" s="96" t="s">
        <v>1717</v>
      </c>
      <c r="P4705" s="96" t="s">
        <v>1609</v>
      </c>
      <c r="Q4705" s="96" t="s">
        <v>1756</v>
      </c>
      <c r="R4705" s="96" t="s">
        <v>1581</v>
      </c>
      <c r="S4705" s="96" t="s">
        <v>12476</v>
      </c>
      <c r="T4705" s="96" t="s">
        <v>1568</v>
      </c>
    </row>
    <row r="4706" ht="14.25" customHeight="1">
      <c r="A4706" s="96" t="s">
        <v>12477</v>
      </c>
      <c r="D4706" s="96" t="s">
        <v>1350</v>
      </c>
      <c r="E4706" s="96" t="s">
        <v>1561</v>
      </c>
      <c r="F4706" s="96">
        <v>2030.0</v>
      </c>
      <c r="J4706" s="96" t="s">
        <v>1147</v>
      </c>
      <c r="L4706" s="96" t="s">
        <v>1562</v>
      </c>
      <c r="M4706" s="96" t="s">
        <v>1147</v>
      </c>
      <c r="O4706" s="96" t="s">
        <v>1717</v>
      </c>
      <c r="P4706" s="96" t="s">
        <v>1609</v>
      </c>
      <c r="Q4706" s="96" t="s">
        <v>1585</v>
      </c>
      <c r="R4706" s="96" t="s">
        <v>2023</v>
      </c>
      <c r="S4706" s="96" t="s">
        <v>12478</v>
      </c>
      <c r="T4706" s="96" t="s">
        <v>1568</v>
      </c>
    </row>
    <row r="4707" ht="14.25" customHeight="1">
      <c r="A4707" s="96" t="s">
        <v>12479</v>
      </c>
      <c r="D4707" s="96" t="s">
        <v>1350</v>
      </c>
      <c r="E4707" s="96" t="s">
        <v>1561</v>
      </c>
      <c r="F4707" s="96">
        <v>2030.0</v>
      </c>
      <c r="J4707" s="96" t="s">
        <v>1147</v>
      </c>
      <c r="L4707" s="96" t="s">
        <v>1562</v>
      </c>
      <c r="M4707" s="96" t="s">
        <v>1147</v>
      </c>
      <c r="O4707" s="96" t="s">
        <v>1717</v>
      </c>
      <c r="P4707" s="96" t="s">
        <v>1609</v>
      </c>
      <c r="Q4707" s="96" t="s">
        <v>1585</v>
      </c>
      <c r="R4707" s="96" t="s">
        <v>1712</v>
      </c>
      <c r="S4707" s="96" t="s">
        <v>12480</v>
      </c>
      <c r="T4707" s="96" t="s">
        <v>1568</v>
      </c>
    </row>
    <row r="4708" ht="14.25" customHeight="1">
      <c r="A4708" s="96" t="s">
        <v>12481</v>
      </c>
      <c r="D4708" s="96" t="s">
        <v>1350</v>
      </c>
      <c r="E4708" s="96" t="s">
        <v>1561</v>
      </c>
      <c r="F4708" s="96">
        <v>2030.0</v>
      </c>
      <c r="J4708" s="96" t="s">
        <v>1147</v>
      </c>
      <c r="L4708" s="96" t="s">
        <v>1562</v>
      </c>
      <c r="M4708" s="96" t="s">
        <v>1147</v>
      </c>
      <c r="O4708" s="96" t="s">
        <v>1717</v>
      </c>
      <c r="P4708" s="96" t="s">
        <v>1609</v>
      </c>
      <c r="Q4708" s="96" t="s">
        <v>1639</v>
      </c>
      <c r="R4708" s="96" t="s">
        <v>1841</v>
      </c>
      <c r="S4708" s="96" t="s">
        <v>12482</v>
      </c>
      <c r="T4708" s="96" t="s">
        <v>1568</v>
      </c>
    </row>
    <row r="4709" ht="14.25" customHeight="1">
      <c r="A4709" s="96" t="s">
        <v>12483</v>
      </c>
      <c r="B4709" s="96" t="s">
        <v>12484</v>
      </c>
      <c r="C4709" s="96" t="s">
        <v>12485</v>
      </c>
      <c r="D4709" s="96" t="s">
        <v>1350</v>
      </c>
      <c r="E4709" s="96" t="s">
        <v>1561</v>
      </c>
      <c r="F4709" s="96" t="s">
        <v>1628</v>
      </c>
      <c r="J4709" s="96" t="s">
        <v>1351</v>
      </c>
      <c r="L4709" s="96" t="s">
        <v>41</v>
      </c>
      <c r="M4709" s="96" t="s">
        <v>1351</v>
      </c>
      <c r="N4709" s="96" t="s">
        <v>2098</v>
      </c>
      <c r="O4709" s="96" t="s">
        <v>1578</v>
      </c>
      <c r="P4709" s="96" t="s">
        <v>1579</v>
      </c>
      <c r="Q4709" s="96" t="s">
        <v>2047</v>
      </c>
      <c r="R4709" s="96" t="s">
        <v>1648</v>
      </c>
      <c r="S4709" s="96" t="s">
        <v>12486</v>
      </c>
      <c r="T4709" s="96" t="s">
        <v>1568</v>
      </c>
    </row>
    <row r="4710" ht="14.25" customHeight="1">
      <c r="A4710" s="96" t="s">
        <v>12487</v>
      </c>
      <c r="C4710" s="96" t="s">
        <v>12488</v>
      </c>
      <c r="D4710" s="96" t="s">
        <v>1350</v>
      </c>
      <c r="E4710" s="96" t="s">
        <v>1561</v>
      </c>
      <c r="F4710" s="96">
        <v>2025.0</v>
      </c>
      <c r="J4710" s="96" t="s">
        <v>1351</v>
      </c>
      <c r="L4710" s="96" t="s">
        <v>41</v>
      </c>
      <c r="M4710" s="96" t="s">
        <v>1351</v>
      </c>
      <c r="N4710" s="96" t="s">
        <v>2256</v>
      </c>
      <c r="O4710" s="96" t="s">
        <v>2272</v>
      </c>
      <c r="P4710" s="96" t="s">
        <v>1609</v>
      </c>
      <c r="Q4710" s="96" t="s">
        <v>1675</v>
      </c>
      <c r="R4710" s="96" t="s">
        <v>2098</v>
      </c>
      <c r="S4710" s="96" t="s">
        <v>12489</v>
      </c>
      <c r="T4710" s="96" t="s">
        <v>1568</v>
      </c>
    </row>
    <row r="4711" ht="14.25" customHeight="1">
      <c r="A4711" s="96" t="s">
        <v>12490</v>
      </c>
      <c r="D4711" s="96" t="s">
        <v>1350</v>
      </c>
      <c r="E4711" s="96" t="s">
        <v>1561</v>
      </c>
      <c r="F4711" s="96">
        <v>2030.0</v>
      </c>
      <c r="J4711" s="96" t="s">
        <v>1147</v>
      </c>
      <c r="L4711" s="96" t="s">
        <v>1562</v>
      </c>
      <c r="M4711" s="96" t="s">
        <v>1147</v>
      </c>
      <c r="O4711" s="96" t="s">
        <v>1717</v>
      </c>
      <c r="P4711" s="96" t="s">
        <v>1609</v>
      </c>
      <c r="Q4711" s="96" t="s">
        <v>1862</v>
      </c>
      <c r="R4711" s="96" t="s">
        <v>1793</v>
      </c>
      <c r="S4711" s="96" t="s">
        <v>12491</v>
      </c>
      <c r="T4711" s="96" t="s">
        <v>1568</v>
      </c>
    </row>
    <row r="4712" ht="14.25" customHeight="1">
      <c r="A4712" s="96" t="s">
        <v>12492</v>
      </c>
      <c r="D4712" s="96" t="s">
        <v>1350</v>
      </c>
      <c r="E4712" s="96" t="s">
        <v>1561</v>
      </c>
      <c r="F4712" s="96">
        <v>2030.0</v>
      </c>
      <c r="J4712" s="96" t="s">
        <v>1147</v>
      </c>
      <c r="L4712" s="96" t="s">
        <v>1562</v>
      </c>
      <c r="M4712" s="96" t="s">
        <v>1147</v>
      </c>
      <c r="O4712" s="96" t="s">
        <v>1717</v>
      </c>
      <c r="P4712" s="96" t="s">
        <v>1609</v>
      </c>
      <c r="Q4712" s="96" t="s">
        <v>1585</v>
      </c>
      <c r="R4712" s="96" t="s">
        <v>1615</v>
      </c>
      <c r="S4712" s="96" t="s">
        <v>12493</v>
      </c>
      <c r="T4712" s="96" t="s">
        <v>1568</v>
      </c>
    </row>
    <row r="4713" ht="14.25" customHeight="1">
      <c r="A4713" s="96" t="s">
        <v>12494</v>
      </c>
      <c r="D4713" s="96" t="s">
        <v>1350</v>
      </c>
      <c r="E4713" s="96" t="s">
        <v>1561</v>
      </c>
      <c r="F4713" s="96">
        <v>2030.0</v>
      </c>
      <c r="J4713" s="96" t="s">
        <v>1147</v>
      </c>
      <c r="L4713" s="96" t="s">
        <v>1562</v>
      </c>
      <c r="M4713" s="96" t="s">
        <v>1147</v>
      </c>
      <c r="O4713" s="96" t="s">
        <v>1741</v>
      </c>
      <c r="P4713" s="96" t="s">
        <v>1564</v>
      </c>
      <c r="Q4713" s="96" t="s">
        <v>1784</v>
      </c>
      <c r="R4713" s="96" t="s">
        <v>1648</v>
      </c>
      <c r="S4713" s="96" t="s">
        <v>12495</v>
      </c>
      <c r="T4713" s="96" t="s">
        <v>1568</v>
      </c>
    </row>
    <row r="4714" ht="14.25" customHeight="1">
      <c r="A4714" s="96" t="s">
        <v>12496</v>
      </c>
      <c r="B4714" s="96" t="s">
        <v>12497</v>
      </c>
      <c r="C4714" s="96" t="s">
        <v>12498</v>
      </c>
      <c r="D4714" s="96" t="s">
        <v>1355</v>
      </c>
      <c r="J4714" s="96" t="s">
        <v>1351</v>
      </c>
      <c r="L4714" s="96" t="s">
        <v>1629</v>
      </c>
      <c r="M4714" s="96" t="s">
        <v>1147</v>
      </c>
      <c r="O4714" s="96" t="s">
        <v>1731</v>
      </c>
      <c r="P4714" s="96" t="s">
        <v>1609</v>
      </c>
      <c r="Q4714" s="96" t="s">
        <v>1630</v>
      </c>
      <c r="R4714" s="96" t="s">
        <v>1586</v>
      </c>
    </row>
    <row r="4715" ht="14.25" customHeight="1">
      <c r="A4715" s="96" t="s">
        <v>12499</v>
      </c>
      <c r="D4715" s="96" t="s">
        <v>1355</v>
      </c>
      <c r="J4715" s="96" t="s">
        <v>1351</v>
      </c>
      <c r="L4715" s="96" t="s">
        <v>41</v>
      </c>
      <c r="M4715" s="96" t="s">
        <v>1147</v>
      </c>
      <c r="O4715" s="96" t="s">
        <v>1578</v>
      </c>
      <c r="P4715" s="96" t="s">
        <v>1579</v>
      </c>
      <c r="Q4715" s="96" t="s">
        <v>1593</v>
      </c>
      <c r="R4715" s="96" t="s">
        <v>1637</v>
      </c>
    </row>
    <row r="4716" ht="14.25" customHeight="1">
      <c r="A4716" s="96" t="s">
        <v>12500</v>
      </c>
      <c r="B4716" s="96" t="s">
        <v>12501</v>
      </c>
      <c r="D4716" s="96" t="s">
        <v>1372</v>
      </c>
      <c r="J4716" s="96" t="s">
        <v>1351</v>
      </c>
      <c r="L4716" s="96" t="s">
        <v>41</v>
      </c>
      <c r="M4716" s="96" t="s">
        <v>1351</v>
      </c>
      <c r="N4716" s="96" t="s">
        <v>1574</v>
      </c>
      <c r="O4716" s="96" t="s">
        <v>1925</v>
      </c>
      <c r="P4716" s="96" t="s">
        <v>1728</v>
      </c>
      <c r="Q4716" s="96" t="s">
        <v>2188</v>
      </c>
      <c r="R4716" s="96" t="s">
        <v>1574</v>
      </c>
    </row>
    <row r="4717" ht="14.25" customHeight="1">
      <c r="A4717" s="96" t="s">
        <v>12502</v>
      </c>
      <c r="D4717" s="96" t="s">
        <v>1350</v>
      </c>
      <c r="E4717" s="96" t="s">
        <v>1561</v>
      </c>
      <c r="F4717" s="96">
        <v>2030.0</v>
      </c>
      <c r="J4717" s="96" t="s">
        <v>1147</v>
      </c>
      <c r="L4717" s="96" t="s">
        <v>1562</v>
      </c>
      <c r="M4717" s="96" t="s">
        <v>1147</v>
      </c>
      <c r="O4717" s="96" t="s">
        <v>1584</v>
      </c>
      <c r="P4717" s="96" t="s">
        <v>1564</v>
      </c>
      <c r="Q4717" s="96" t="s">
        <v>1639</v>
      </c>
      <c r="R4717" s="96" t="s">
        <v>1712</v>
      </c>
      <c r="S4717" s="96" t="s">
        <v>12503</v>
      </c>
      <c r="T4717" s="96" t="s">
        <v>1568</v>
      </c>
    </row>
    <row r="4718" ht="14.25" customHeight="1">
      <c r="A4718" s="96" t="s">
        <v>12504</v>
      </c>
      <c r="D4718" s="96" t="s">
        <v>1372</v>
      </c>
      <c r="J4718" s="96" t="s">
        <v>1351</v>
      </c>
      <c r="L4718" s="96" t="s">
        <v>41</v>
      </c>
      <c r="M4718" s="96" t="s">
        <v>1351</v>
      </c>
      <c r="N4718" s="96" t="s">
        <v>2098</v>
      </c>
      <c r="O4718" s="96" t="s">
        <v>2314</v>
      </c>
      <c r="P4718" s="96" t="s">
        <v>1609</v>
      </c>
      <c r="Q4718" s="96" t="s">
        <v>1675</v>
      </c>
      <c r="R4718" s="96" t="s">
        <v>2098</v>
      </c>
    </row>
    <row r="4719" ht="14.25" customHeight="1">
      <c r="A4719" s="96" t="s">
        <v>12505</v>
      </c>
      <c r="D4719" s="96" t="s">
        <v>1355</v>
      </c>
      <c r="J4719" s="96" t="s">
        <v>1351</v>
      </c>
      <c r="L4719" s="96" t="s">
        <v>41</v>
      </c>
      <c r="M4719" s="96" t="s">
        <v>1147</v>
      </c>
      <c r="O4719" s="96" t="s">
        <v>1578</v>
      </c>
      <c r="P4719" s="96" t="s">
        <v>1579</v>
      </c>
      <c r="Q4719" s="96" t="s">
        <v>2005</v>
      </c>
      <c r="R4719" s="96" t="s">
        <v>1589</v>
      </c>
    </row>
    <row r="4720" ht="14.25" customHeight="1">
      <c r="A4720" s="96" t="s">
        <v>12506</v>
      </c>
      <c r="D4720" s="96" t="s">
        <v>1350</v>
      </c>
      <c r="E4720" s="96" t="s">
        <v>1561</v>
      </c>
      <c r="F4720" s="96">
        <v>2030.0</v>
      </c>
      <c r="J4720" s="96" t="s">
        <v>1147</v>
      </c>
      <c r="L4720" s="96" t="s">
        <v>1562</v>
      </c>
      <c r="M4720" s="96" t="s">
        <v>1147</v>
      </c>
      <c r="O4720" s="96" t="s">
        <v>1578</v>
      </c>
      <c r="P4720" s="96" t="s">
        <v>1579</v>
      </c>
      <c r="Q4720" s="96" t="s">
        <v>1800</v>
      </c>
      <c r="R4720" s="96" t="s">
        <v>1648</v>
      </c>
      <c r="S4720" s="96" t="s">
        <v>12507</v>
      </c>
      <c r="T4720" s="96" t="s">
        <v>1568</v>
      </c>
    </row>
    <row r="4721" ht="14.25" customHeight="1">
      <c r="A4721" s="96" t="s">
        <v>12508</v>
      </c>
      <c r="D4721" s="96" t="s">
        <v>1350</v>
      </c>
      <c r="E4721" s="96" t="s">
        <v>1561</v>
      </c>
      <c r="F4721" s="96">
        <v>2030.0</v>
      </c>
      <c r="J4721" s="96" t="s">
        <v>1147</v>
      </c>
      <c r="L4721" s="96" t="s">
        <v>1562</v>
      </c>
      <c r="M4721" s="96" t="s">
        <v>1147</v>
      </c>
      <c r="O4721" s="96" t="s">
        <v>1717</v>
      </c>
      <c r="P4721" s="96" t="s">
        <v>1609</v>
      </c>
      <c r="Q4721" s="96" t="s">
        <v>1610</v>
      </c>
      <c r="R4721" s="96" t="s">
        <v>1648</v>
      </c>
      <c r="S4721" s="96" t="s">
        <v>12509</v>
      </c>
      <c r="T4721" s="96" t="s">
        <v>1568</v>
      </c>
    </row>
    <row r="4722" ht="14.25" customHeight="1">
      <c r="A4722" s="96" t="s">
        <v>12510</v>
      </c>
      <c r="B4722" s="96" t="s">
        <v>12511</v>
      </c>
      <c r="C4722" s="96" t="s">
        <v>12512</v>
      </c>
      <c r="D4722" s="96" t="s">
        <v>1355</v>
      </c>
      <c r="J4722" s="96" t="s">
        <v>1351</v>
      </c>
      <c r="L4722" s="96" t="s">
        <v>41</v>
      </c>
      <c r="M4722" s="96" t="s">
        <v>1147</v>
      </c>
      <c r="O4722" s="96" t="s">
        <v>1614</v>
      </c>
      <c r="P4722" s="96" t="s">
        <v>1609</v>
      </c>
      <c r="Q4722" s="96" t="s">
        <v>1610</v>
      </c>
      <c r="R4722" s="96" t="s">
        <v>1605</v>
      </c>
    </row>
    <row r="4723" ht="14.25" customHeight="1">
      <c r="A4723" s="96" t="s">
        <v>12513</v>
      </c>
      <c r="D4723" s="96" t="s">
        <v>1350</v>
      </c>
      <c r="E4723" s="96" t="s">
        <v>1561</v>
      </c>
      <c r="F4723" s="96">
        <v>2030.0</v>
      </c>
      <c r="J4723" s="96" t="s">
        <v>1147</v>
      </c>
      <c r="L4723" s="96" t="s">
        <v>1562</v>
      </c>
      <c r="M4723" s="96" t="s">
        <v>1147</v>
      </c>
      <c r="O4723" s="96" t="s">
        <v>1684</v>
      </c>
      <c r="P4723" s="96" t="s">
        <v>1564</v>
      </c>
      <c r="Q4723" s="96" t="s">
        <v>1675</v>
      </c>
      <c r="R4723" s="96" t="s">
        <v>1581</v>
      </c>
      <c r="S4723" s="96" t="s">
        <v>12514</v>
      </c>
      <c r="T4723" s="96" t="s">
        <v>1568</v>
      </c>
    </row>
    <row r="4724" ht="14.25" customHeight="1">
      <c r="A4724" s="96" t="s">
        <v>12515</v>
      </c>
      <c r="B4724" s="96" t="s">
        <v>12516</v>
      </c>
      <c r="C4724" s="96" t="s">
        <v>12517</v>
      </c>
      <c r="D4724" s="96" t="s">
        <v>1350</v>
      </c>
      <c r="E4724" s="96" t="s">
        <v>1561</v>
      </c>
      <c r="F4724" s="96">
        <v>2025.0</v>
      </c>
      <c r="J4724" s="96" t="s">
        <v>1147</v>
      </c>
      <c r="L4724" s="96" t="s">
        <v>41</v>
      </c>
      <c r="M4724" s="96" t="s">
        <v>1351</v>
      </c>
      <c r="N4724" s="96" t="s">
        <v>1986</v>
      </c>
      <c r="O4724" s="96" t="s">
        <v>1578</v>
      </c>
      <c r="P4724" s="96" t="s">
        <v>1579</v>
      </c>
      <c r="Q4724" s="96" t="s">
        <v>1610</v>
      </c>
      <c r="R4724" s="96" t="s">
        <v>1986</v>
      </c>
      <c r="S4724" s="96" t="s">
        <v>12518</v>
      </c>
      <c r="T4724" s="96" t="s">
        <v>1568</v>
      </c>
    </row>
    <row r="4725" ht="14.25" customHeight="1">
      <c r="A4725" s="96" t="s">
        <v>12519</v>
      </c>
      <c r="D4725" s="96" t="s">
        <v>1350</v>
      </c>
      <c r="E4725" s="96" t="s">
        <v>1561</v>
      </c>
      <c r="F4725" s="96">
        <v>2030.0</v>
      </c>
      <c r="J4725" s="96" t="s">
        <v>1147</v>
      </c>
      <c r="L4725" s="96" t="s">
        <v>1562</v>
      </c>
      <c r="M4725" s="96" t="s">
        <v>1147</v>
      </c>
      <c r="O4725" s="96" t="s">
        <v>2194</v>
      </c>
      <c r="P4725" s="96" t="s">
        <v>1609</v>
      </c>
      <c r="Q4725" s="96" t="s">
        <v>1580</v>
      </c>
      <c r="R4725" s="96" t="s">
        <v>1673</v>
      </c>
      <c r="S4725" s="96" t="s">
        <v>12520</v>
      </c>
      <c r="T4725" s="96" t="s">
        <v>1568</v>
      </c>
    </row>
    <row r="4726" ht="14.25" customHeight="1">
      <c r="A4726" s="96" t="s">
        <v>12521</v>
      </c>
      <c r="D4726" s="96" t="s">
        <v>1350</v>
      </c>
      <c r="E4726" s="96" t="s">
        <v>1561</v>
      </c>
      <c r="F4726" s="96">
        <v>2030.0</v>
      </c>
      <c r="J4726" s="96" t="s">
        <v>1147</v>
      </c>
      <c r="L4726" s="96" t="s">
        <v>1562</v>
      </c>
      <c r="M4726" s="96" t="s">
        <v>1147</v>
      </c>
      <c r="O4726" s="96" t="s">
        <v>1651</v>
      </c>
      <c r="P4726" s="96" t="s">
        <v>1564</v>
      </c>
      <c r="Q4726" s="96" t="s">
        <v>1573</v>
      </c>
      <c r="R4726" s="96" t="s">
        <v>1648</v>
      </c>
      <c r="S4726" s="96" t="s">
        <v>12522</v>
      </c>
      <c r="T4726" s="96" t="s">
        <v>1568</v>
      </c>
    </row>
    <row r="4727" ht="14.25" customHeight="1">
      <c r="A4727" s="96" t="s">
        <v>12523</v>
      </c>
      <c r="D4727" s="96" t="s">
        <v>1350</v>
      </c>
      <c r="E4727" s="96" t="s">
        <v>1561</v>
      </c>
      <c r="F4727" s="96">
        <v>2030.0</v>
      </c>
      <c r="J4727" s="96" t="s">
        <v>1147</v>
      </c>
      <c r="L4727" s="96" t="s">
        <v>1562</v>
      </c>
      <c r="M4727" s="96" t="s">
        <v>1147</v>
      </c>
      <c r="O4727" s="96" t="s">
        <v>1717</v>
      </c>
      <c r="P4727" s="96" t="s">
        <v>1609</v>
      </c>
      <c r="Q4727" s="96" t="s">
        <v>1735</v>
      </c>
      <c r="R4727" s="96" t="s">
        <v>1841</v>
      </c>
      <c r="S4727" s="96" t="s">
        <v>8951</v>
      </c>
      <c r="T4727" s="96" t="s">
        <v>1568</v>
      </c>
    </row>
    <row r="4728" ht="14.25" customHeight="1">
      <c r="A4728" s="96" t="s">
        <v>12524</v>
      </c>
      <c r="D4728" s="96" t="s">
        <v>1350</v>
      </c>
      <c r="E4728" s="96" t="s">
        <v>1561</v>
      </c>
      <c r="F4728" s="96">
        <v>2030.0</v>
      </c>
      <c r="J4728" s="96" t="s">
        <v>1147</v>
      </c>
      <c r="L4728" s="96" t="s">
        <v>1562</v>
      </c>
      <c r="M4728" s="96" t="s">
        <v>1147</v>
      </c>
      <c r="O4728" s="96" t="s">
        <v>1717</v>
      </c>
      <c r="P4728" s="96" t="s">
        <v>1609</v>
      </c>
      <c r="Q4728" s="96" t="s">
        <v>1590</v>
      </c>
      <c r="R4728" s="96" t="s">
        <v>1648</v>
      </c>
      <c r="S4728" s="96" t="s">
        <v>12525</v>
      </c>
      <c r="T4728" s="96" t="s">
        <v>1568</v>
      </c>
    </row>
    <row r="4729" ht="14.25" customHeight="1">
      <c r="A4729" s="96" t="s">
        <v>12526</v>
      </c>
      <c r="B4729" s="96" t="s">
        <v>12527</v>
      </c>
      <c r="C4729" s="96" t="s">
        <v>12528</v>
      </c>
      <c r="D4729" s="96" t="s">
        <v>1355</v>
      </c>
      <c r="J4729" s="96" t="s">
        <v>1147</v>
      </c>
      <c r="L4729" s="96" t="s">
        <v>41</v>
      </c>
      <c r="M4729" s="96" t="s">
        <v>1147</v>
      </c>
      <c r="O4729" s="96" t="s">
        <v>1563</v>
      </c>
      <c r="P4729" s="96" t="s">
        <v>1564</v>
      </c>
      <c r="Q4729" s="96" t="s">
        <v>1820</v>
      </c>
      <c r="R4729" s="96" t="s">
        <v>1594</v>
      </c>
    </row>
    <row r="4730" ht="14.25" customHeight="1">
      <c r="A4730" s="96" t="s">
        <v>12529</v>
      </c>
      <c r="B4730" s="96" t="s">
        <v>12530</v>
      </c>
      <c r="D4730" s="96" t="s">
        <v>1355</v>
      </c>
      <c r="J4730" s="96" t="s">
        <v>1351</v>
      </c>
      <c r="L4730" s="96" t="s">
        <v>41</v>
      </c>
      <c r="M4730" s="96" t="s">
        <v>1351</v>
      </c>
      <c r="N4730" s="96" t="s">
        <v>1623</v>
      </c>
      <c r="O4730" s="96" t="s">
        <v>1578</v>
      </c>
      <c r="P4730" s="96" t="s">
        <v>1579</v>
      </c>
      <c r="Q4730" s="96" t="s">
        <v>1610</v>
      </c>
      <c r="R4730" s="96" t="s">
        <v>1623</v>
      </c>
    </row>
    <row r="4731" ht="14.25" customHeight="1">
      <c r="A4731" s="96" t="s">
        <v>12531</v>
      </c>
      <c r="D4731" s="96" t="s">
        <v>1350</v>
      </c>
      <c r="E4731" s="96" t="s">
        <v>1561</v>
      </c>
      <c r="F4731" s="96">
        <v>2030.0</v>
      </c>
      <c r="J4731" s="96" t="s">
        <v>1147</v>
      </c>
      <c r="L4731" s="96" t="s">
        <v>1562</v>
      </c>
      <c r="M4731" s="96" t="s">
        <v>1147</v>
      </c>
      <c r="O4731" s="96" t="s">
        <v>1578</v>
      </c>
      <c r="P4731" s="96" t="s">
        <v>1579</v>
      </c>
      <c r="Q4731" s="96" t="s">
        <v>1610</v>
      </c>
      <c r="R4731" s="96" t="s">
        <v>1597</v>
      </c>
      <c r="S4731" s="96" t="s">
        <v>12532</v>
      </c>
      <c r="T4731" s="96" t="s">
        <v>1568</v>
      </c>
    </row>
    <row r="4732" ht="14.25" customHeight="1">
      <c r="A4732" s="96" t="s">
        <v>12533</v>
      </c>
      <c r="B4732" s="96" t="s">
        <v>12534</v>
      </c>
      <c r="C4732" s="96" t="s">
        <v>12535</v>
      </c>
      <c r="D4732" s="96" t="s">
        <v>1350</v>
      </c>
      <c r="E4732" s="96" t="s">
        <v>1561</v>
      </c>
      <c r="F4732" s="96">
        <v>2029.0</v>
      </c>
      <c r="J4732" s="96" t="s">
        <v>1351</v>
      </c>
      <c r="L4732" s="96" t="s">
        <v>41</v>
      </c>
      <c r="M4732" s="96" t="s">
        <v>1351</v>
      </c>
      <c r="N4732" s="96" t="s">
        <v>1619</v>
      </c>
      <c r="O4732" s="96" t="s">
        <v>1620</v>
      </c>
      <c r="P4732" s="96" t="s">
        <v>1564</v>
      </c>
      <c r="Q4732" s="96" t="s">
        <v>1610</v>
      </c>
      <c r="R4732" s="96" t="s">
        <v>1594</v>
      </c>
      <c r="S4732" s="96" t="s">
        <v>12536</v>
      </c>
      <c r="T4732" s="96" t="s">
        <v>1568</v>
      </c>
    </row>
    <row r="4733" ht="14.25" customHeight="1">
      <c r="A4733" s="96" t="s">
        <v>12537</v>
      </c>
      <c r="D4733" s="96" t="s">
        <v>1350</v>
      </c>
      <c r="E4733" s="96" t="s">
        <v>1561</v>
      </c>
      <c r="F4733" s="96">
        <v>2030.0</v>
      </c>
      <c r="J4733" s="96" t="s">
        <v>1147</v>
      </c>
      <c r="L4733" s="96" t="s">
        <v>1562</v>
      </c>
      <c r="M4733" s="96" t="s">
        <v>1147</v>
      </c>
      <c r="O4733" s="96" t="s">
        <v>1717</v>
      </c>
      <c r="P4733" s="96" t="s">
        <v>1609</v>
      </c>
      <c r="Q4733" s="96" t="s">
        <v>1820</v>
      </c>
      <c r="R4733" s="96" t="s">
        <v>1637</v>
      </c>
      <c r="S4733" s="96" t="s">
        <v>12538</v>
      </c>
      <c r="T4733" s="96" t="s">
        <v>1568</v>
      </c>
    </row>
    <row r="4734" ht="14.25" customHeight="1">
      <c r="A4734" s="96" t="s">
        <v>12539</v>
      </c>
      <c r="D4734" s="96" t="s">
        <v>1350</v>
      </c>
      <c r="E4734" s="96" t="s">
        <v>1561</v>
      </c>
      <c r="F4734" s="96">
        <v>2030.0</v>
      </c>
      <c r="J4734" s="96" t="s">
        <v>1147</v>
      </c>
      <c r="L4734" s="96" t="s">
        <v>1562</v>
      </c>
      <c r="M4734" s="96" t="s">
        <v>1147</v>
      </c>
      <c r="O4734" s="96" t="s">
        <v>1584</v>
      </c>
      <c r="P4734" s="96" t="s">
        <v>1564</v>
      </c>
      <c r="Q4734" s="96" t="s">
        <v>2223</v>
      </c>
      <c r="R4734" s="96" t="s">
        <v>1637</v>
      </c>
      <c r="S4734" s="96" t="s">
        <v>12540</v>
      </c>
      <c r="T4734" s="96" t="s">
        <v>1568</v>
      </c>
    </row>
    <row r="4735" ht="14.25" customHeight="1">
      <c r="A4735" s="96" t="s">
        <v>12541</v>
      </c>
      <c r="C4735" s="96" t="s">
        <v>12542</v>
      </c>
      <c r="D4735" s="96" t="s">
        <v>1350</v>
      </c>
      <c r="E4735" s="96" t="s">
        <v>1561</v>
      </c>
      <c r="F4735" s="96">
        <v>2030.0</v>
      </c>
      <c r="J4735" s="96" t="s">
        <v>1147</v>
      </c>
      <c r="L4735" s="96" t="s">
        <v>1562</v>
      </c>
      <c r="M4735" s="96" t="s">
        <v>1351</v>
      </c>
      <c r="N4735" s="96" t="s">
        <v>1666</v>
      </c>
      <c r="O4735" s="96" t="s">
        <v>1845</v>
      </c>
      <c r="P4735" s="96" t="s">
        <v>1564</v>
      </c>
      <c r="Q4735" s="96" t="s">
        <v>1636</v>
      </c>
      <c r="R4735" s="96" t="s">
        <v>1666</v>
      </c>
      <c r="S4735" s="96" t="s">
        <v>12543</v>
      </c>
      <c r="T4735" s="96" t="s">
        <v>1568</v>
      </c>
    </row>
    <row r="4736" ht="14.25" customHeight="1">
      <c r="A4736" s="96" t="s">
        <v>12544</v>
      </c>
      <c r="B4736" s="96" t="s">
        <v>12545</v>
      </c>
      <c r="C4736" s="96" t="s">
        <v>12546</v>
      </c>
      <c r="D4736" s="96" t="s">
        <v>1350</v>
      </c>
      <c r="E4736" s="96" t="s">
        <v>1561</v>
      </c>
      <c r="F4736" s="96" t="s">
        <v>1628</v>
      </c>
      <c r="J4736" s="96" t="s">
        <v>1147</v>
      </c>
      <c r="L4736" s="96" t="s">
        <v>41</v>
      </c>
      <c r="M4736" s="96" t="s">
        <v>1147</v>
      </c>
      <c r="O4736" s="96" t="s">
        <v>1717</v>
      </c>
      <c r="P4736" s="96" t="s">
        <v>1609</v>
      </c>
      <c r="Q4736" s="96" t="s">
        <v>4566</v>
      </c>
      <c r="R4736" s="96" t="s">
        <v>1581</v>
      </c>
      <c r="S4736" s="96" t="s">
        <v>12547</v>
      </c>
      <c r="T4736" s="96" t="s">
        <v>1568</v>
      </c>
    </row>
    <row r="4737" ht="14.25" customHeight="1">
      <c r="A4737" s="96" t="s">
        <v>12548</v>
      </c>
      <c r="D4737" s="96" t="s">
        <v>1350</v>
      </c>
      <c r="E4737" s="96" t="s">
        <v>1561</v>
      </c>
      <c r="F4737" s="96">
        <v>2030.0</v>
      </c>
      <c r="J4737" s="96" t="s">
        <v>1147</v>
      </c>
      <c r="L4737" s="96" t="s">
        <v>1562</v>
      </c>
      <c r="M4737" s="96" t="s">
        <v>1147</v>
      </c>
      <c r="O4737" s="96" t="s">
        <v>1717</v>
      </c>
      <c r="P4737" s="96" t="s">
        <v>1609</v>
      </c>
      <c r="Q4737" s="96" t="s">
        <v>1639</v>
      </c>
      <c r="R4737" s="96" t="s">
        <v>1615</v>
      </c>
      <c r="S4737" s="96" t="s">
        <v>12549</v>
      </c>
      <c r="T4737" s="96" t="s">
        <v>1568</v>
      </c>
    </row>
    <row r="4738" ht="14.25" customHeight="1">
      <c r="A4738" s="96" t="s">
        <v>12550</v>
      </c>
      <c r="D4738" s="96" t="s">
        <v>1350</v>
      </c>
      <c r="E4738" s="96" t="s">
        <v>1561</v>
      </c>
      <c r="F4738" s="96">
        <v>2030.0</v>
      </c>
      <c r="J4738" s="96" t="s">
        <v>1147</v>
      </c>
      <c r="L4738" s="96" t="s">
        <v>1562</v>
      </c>
      <c r="M4738" s="96" t="s">
        <v>1147</v>
      </c>
      <c r="O4738" s="96" t="s">
        <v>1717</v>
      </c>
      <c r="P4738" s="96" t="s">
        <v>1609</v>
      </c>
      <c r="Q4738" s="96" t="s">
        <v>1675</v>
      </c>
      <c r="R4738" s="96" t="s">
        <v>1615</v>
      </c>
      <c r="S4738" s="96" t="s">
        <v>12551</v>
      </c>
      <c r="T4738" s="96" t="s">
        <v>1568</v>
      </c>
    </row>
    <row r="4739" ht="14.25" customHeight="1">
      <c r="A4739" s="96" t="s">
        <v>12552</v>
      </c>
      <c r="D4739" s="96" t="s">
        <v>1350</v>
      </c>
      <c r="E4739" s="96" t="s">
        <v>1561</v>
      </c>
      <c r="F4739" s="96">
        <v>2030.0</v>
      </c>
      <c r="J4739" s="96" t="s">
        <v>1147</v>
      </c>
      <c r="L4739" s="96" t="s">
        <v>1562</v>
      </c>
      <c r="M4739" s="96" t="s">
        <v>1147</v>
      </c>
      <c r="O4739" s="96" t="s">
        <v>1717</v>
      </c>
      <c r="P4739" s="96" t="s">
        <v>1609</v>
      </c>
      <c r="Q4739" s="96" t="s">
        <v>2114</v>
      </c>
      <c r="R4739" s="96" t="s">
        <v>1623</v>
      </c>
      <c r="S4739" s="96" t="s">
        <v>12553</v>
      </c>
      <c r="T4739" s="96" t="s">
        <v>1568</v>
      </c>
    </row>
    <row r="4740" ht="14.25" customHeight="1">
      <c r="A4740" s="96" t="s">
        <v>12554</v>
      </c>
      <c r="D4740" s="96" t="s">
        <v>1350</v>
      </c>
      <c r="E4740" s="96" t="s">
        <v>1561</v>
      </c>
      <c r="F4740" s="96">
        <v>2030.0</v>
      </c>
      <c r="J4740" s="96" t="s">
        <v>1147</v>
      </c>
      <c r="L4740" s="96" t="s">
        <v>1562</v>
      </c>
      <c r="M4740" s="96" t="s">
        <v>1147</v>
      </c>
      <c r="O4740" s="96" t="s">
        <v>1717</v>
      </c>
      <c r="P4740" s="96" t="s">
        <v>1609</v>
      </c>
      <c r="Q4740" s="96" t="s">
        <v>1756</v>
      </c>
      <c r="R4740" s="96" t="s">
        <v>1615</v>
      </c>
      <c r="S4740" s="96" t="s">
        <v>12555</v>
      </c>
      <c r="T4740" s="96" t="s">
        <v>1568</v>
      </c>
    </row>
    <row r="4741" ht="14.25" customHeight="1">
      <c r="A4741" s="96" t="s">
        <v>12556</v>
      </c>
      <c r="D4741" s="96" t="s">
        <v>1350</v>
      </c>
      <c r="E4741" s="96" t="s">
        <v>1561</v>
      </c>
      <c r="F4741" s="96">
        <v>2030.0</v>
      </c>
      <c r="J4741" s="96" t="s">
        <v>1147</v>
      </c>
      <c r="L4741" s="96" t="s">
        <v>1562</v>
      </c>
      <c r="M4741" s="96" t="s">
        <v>1147</v>
      </c>
      <c r="O4741" s="96" t="s">
        <v>1717</v>
      </c>
      <c r="P4741" s="96" t="s">
        <v>1609</v>
      </c>
      <c r="Q4741" s="96" t="s">
        <v>1639</v>
      </c>
      <c r="R4741" s="96" t="s">
        <v>1793</v>
      </c>
      <c r="S4741" s="96" t="s">
        <v>12557</v>
      </c>
      <c r="T4741" s="96" t="s">
        <v>1568</v>
      </c>
    </row>
    <row r="4742" ht="14.25" customHeight="1">
      <c r="A4742" s="96" t="s">
        <v>12558</v>
      </c>
      <c r="D4742" s="96" t="s">
        <v>1350</v>
      </c>
      <c r="E4742" s="96" t="s">
        <v>1561</v>
      </c>
      <c r="F4742" s="96">
        <v>2030.0</v>
      </c>
      <c r="J4742" s="96" t="s">
        <v>1147</v>
      </c>
      <c r="L4742" s="96" t="s">
        <v>1562</v>
      </c>
      <c r="M4742" s="96" t="s">
        <v>1147</v>
      </c>
      <c r="O4742" s="96" t="s">
        <v>1717</v>
      </c>
      <c r="P4742" s="96" t="s">
        <v>1609</v>
      </c>
      <c r="Q4742" s="96" t="s">
        <v>1585</v>
      </c>
      <c r="R4742" s="96" t="s">
        <v>1805</v>
      </c>
      <c r="S4742" s="96" t="s">
        <v>12559</v>
      </c>
      <c r="T4742" s="96" t="s">
        <v>1568</v>
      </c>
    </row>
    <row r="4743" ht="14.25" customHeight="1">
      <c r="A4743" s="96" t="s">
        <v>12560</v>
      </c>
      <c r="D4743" s="96" t="s">
        <v>1350</v>
      </c>
      <c r="E4743" s="96" t="s">
        <v>1561</v>
      </c>
      <c r="F4743" s="96">
        <v>2030.0</v>
      </c>
      <c r="J4743" s="96" t="s">
        <v>1147</v>
      </c>
      <c r="L4743" s="96" t="s">
        <v>1562</v>
      </c>
      <c r="M4743" s="96" t="s">
        <v>1147</v>
      </c>
      <c r="O4743" s="96" t="s">
        <v>1717</v>
      </c>
      <c r="P4743" s="96" t="s">
        <v>1609</v>
      </c>
      <c r="Q4743" s="96" t="s">
        <v>1756</v>
      </c>
      <c r="R4743" s="96" t="s">
        <v>1648</v>
      </c>
      <c r="S4743" s="96" t="s">
        <v>12561</v>
      </c>
      <c r="T4743" s="96" t="s">
        <v>1568</v>
      </c>
    </row>
    <row r="4744" ht="14.25" customHeight="1">
      <c r="A4744" s="96" t="s">
        <v>12562</v>
      </c>
      <c r="D4744" s="96" t="s">
        <v>1350</v>
      </c>
      <c r="E4744" s="96" t="s">
        <v>1561</v>
      </c>
      <c r="F4744" s="96">
        <v>2030.0</v>
      </c>
      <c r="J4744" s="96" t="s">
        <v>1351</v>
      </c>
      <c r="L4744" s="96" t="s">
        <v>41</v>
      </c>
      <c r="M4744" s="96" t="s">
        <v>1351</v>
      </c>
      <c r="N4744" s="96" t="s">
        <v>2182</v>
      </c>
      <c r="O4744" s="96" t="s">
        <v>1937</v>
      </c>
      <c r="P4744" s="96" t="s">
        <v>1728</v>
      </c>
      <c r="Q4744" s="96" t="s">
        <v>1580</v>
      </c>
      <c r="R4744" s="96" t="s">
        <v>1586</v>
      </c>
      <c r="S4744" s="96" t="s">
        <v>12563</v>
      </c>
      <c r="T4744" s="96" t="s">
        <v>1568</v>
      </c>
    </row>
    <row r="4745" ht="14.25" customHeight="1">
      <c r="A4745" s="96" t="s">
        <v>12564</v>
      </c>
      <c r="C4745" s="96" t="s">
        <v>12565</v>
      </c>
      <c r="D4745" s="96" t="s">
        <v>1355</v>
      </c>
      <c r="J4745" s="96" t="s">
        <v>1351</v>
      </c>
      <c r="L4745" s="96" t="s">
        <v>41</v>
      </c>
      <c r="M4745" s="96" t="s">
        <v>1147</v>
      </c>
      <c r="O4745" s="96" t="s">
        <v>1578</v>
      </c>
      <c r="P4745" s="96" t="s">
        <v>1579</v>
      </c>
      <c r="Q4745" s="96" t="s">
        <v>1610</v>
      </c>
      <c r="R4745" s="96" t="s">
        <v>1566</v>
      </c>
    </row>
    <row r="4746" ht="14.25" customHeight="1">
      <c r="A4746" s="96" t="s">
        <v>12566</v>
      </c>
      <c r="B4746" s="96" t="s">
        <v>12567</v>
      </c>
      <c r="C4746" s="96" t="s">
        <v>12568</v>
      </c>
      <c r="D4746" s="96" t="s">
        <v>1350</v>
      </c>
      <c r="E4746" s="96" t="s">
        <v>1561</v>
      </c>
      <c r="F4746" s="96" t="s">
        <v>1628</v>
      </c>
      <c r="J4746" s="96" t="s">
        <v>1147</v>
      </c>
      <c r="L4746" s="96" t="s">
        <v>41</v>
      </c>
      <c r="M4746" s="96" t="s">
        <v>1147</v>
      </c>
      <c r="O4746" s="96" t="s">
        <v>1812</v>
      </c>
      <c r="P4746" s="96" t="s">
        <v>1609</v>
      </c>
      <c r="Q4746" s="96" t="s">
        <v>1820</v>
      </c>
      <c r="R4746" s="96" t="s">
        <v>1656</v>
      </c>
      <c r="S4746" s="96" t="s">
        <v>12569</v>
      </c>
      <c r="T4746" s="96" t="s">
        <v>1568</v>
      </c>
    </row>
    <row r="4747" ht="14.25" customHeight="1">
      <c r="A4747" s="96" t="s">
        <v>12570</v>
      </c>
      <c r="D4747" s="96" t="s">
        <v>1350</v>
      </c>
      <c r="E4747" s="96" t="s">
        <v>1561</v>
      </c>
      <c r="F4747" s="96">
        <v>2030.0</v>
      </c>
      <c r="G4747" s="96" t="s">
        <v>1350</v>
      </c>
      <c r="H4747" s="96" t="s">
        <v>1561</v>
      </c>
      <c r="I4747" s="96">
        <v>2050.0</v>
      </c>
      <c r="J4747" s="96" t="s">
        <v>1351</v>
      </c>
      <c r="K4747" s="96">
        <v>2050.0</v>
      </c>
      <c r="L4747" s="96" t="s">
        <v>1562</v>
      </c>
      <c r="M4747" s="96" t="s">
        <v>1147</v>
      </c>
      <c r="O4747" s="96" t="s">
        <v>1845</v>
      </c>
      <c r="P4747" s="96" t="s">
        <v>1564</v>
      </c>
      <c r="Q4747" s="96" t="s">
        <v>2015</v>
      </c>
      <c r="R4747" s="96" t="s">
        <v>1676</v>
      </c>
      <c r="S4747" s="96" t="s">
        <v>12571</v>
      </c>
      <c r="T4747" s="96" t="s">
        <v>1568</v>
      </c>
    </row>
    <row r="4748" ht="14.25" customHeight="1">
      <c r="A4748" s="96" t="s">
        <v>12572</v>
      </c>
      <c r="D4748" s="96" t="s">
        <v>1350</v>
      </c>
      <c r="E4748" s="96" t="s">
        <v>1561</v>
      </c>
      <c r="F4748" s="96">
        <v>2030.0</v>
      </c>
      <c r="J4748" s="96" t="s">
        <v>1147</v>
      </c>
      <c r="L4748" s="96" t="s">
        <v>1562</v>
      </c>
      <c r="M4748" s="96" t="s">
        <v>1147</v>
      </c>
      <c r="O4748" s="96" t="s">
        <v>1584</v>
      </c>
      <c r="P4748" s="96" t="s">
        <v>1564</v>
      </c>
      <c r="Q4748" s="96" t="s">
        <v>1639</v>
      </c>
      <c r="R4748" s="96" t="s">
        <v>2023</v>
      </c>
      <c r="S4748" s="96" t="s">
        <v>12573</v>
      </c>
      <c r="T4748" s="96" t="s">
        <v>1568</v>
      </c>
    </row>
    <row r="4749" ht="14.25" customHeight="1">
      <c r="A4749" s="96" t="s">
        <v>12574</v>
      </c>
      <c r="D4749" s="96" t="s">
        <v>1355</v>
      </c>
      <c r="J4749" s="96" t="s">
        <v>1351</v>
      </c>
      <c r="L4749" s="96" t="s">
        <v>41</v>
      </c>
      <c r="M4749" s="96" t="s">
        <v>1147</v>
      </c>
      <c r="O4749" s="96" t="s">
        <v>1647</v>
      </c>
      <c r="P4749" s="96" t="s">
        <v>1564</v>
      </c>
      <c r="Q4749" s="96" t="s">
        <v>1820</v>
      </c>
      <c r="R4749" s="96" t="s">
        <v>1605</v>
      </c>
    </row>
    <row r="4750" ht="14.25" customHeight="1">
      <c r="A4750" s="96" t="s">
        <v>12575</v>
      </c>
      <c r="B4750" s="96" t="s">
        <v>12576</v>
      </c>
      <c r="D4750" s="96" t="s">
        <v>1350</v>
      </c>
      <c r="E4750" s="96" t="s">
        <v>1561</v>
      </c>
      <c r="F4750" s="96">
        <v>2030.0</v>
      </c>
      <c r="J4750" s="96" t="s">
        <v>1147</v>
      </c>
      <c r="L4750" s="96" t="s">
        <v>41</v>
      </c>
      <c r="M4750" s="96" t="s">
        <v>1147</v>
      </c>
      <c r="O4750" s="96" t="s">
        <v>1764</v>
      </c>
      <c r="P4750" s="96" t="s">
        <v>1564</v>
      </c>
      <c r="Q4750" s="96" t="s">
        <v>1820</v>
      </c>
      <c r="R4750" s="96" t="s">
        <v>1699</v>
      </c>
      <c r="S4750" s="96" t="s">
        <v>12577</v>
      </c>
      <c r="T4750" s="96" t="s">
        <v>1568</v>
      </c>
    </row>
    <row r="4751" ht="14.25" customHeight="1">
      <c r="A4751" s="96" t="s">
        <v>12578</v>
      </c>
      <c r="D4751" s="96" t="s">
        <v>1350</v>
      </c>
      <c r="E4751" s="96" t="s">
        <v>1561</v>
      </c>
      <c r="F4751" s="96">
        <v>2030.0</v>
      </c>
      <c r="J4751" s="96" t="s">
        <v>1147</v>
      </c>
      <c r="L4751" s="96" t="s">
        <v>1562</v>
      </c>
      <c r="M4751" s="96" t="s">
        <v>1147</v>
      </c>
      <c r="O4751" s="96" t="s">
        <v>2526</v>
      </c>
      <c r="P4751" s="96" t="s">
        <v>1564</v>
      </c>
      <c r="Q4751" s="96" t="s">
        <v>2015</v>
      </c>
      <c r="R4751" s="96" t="s">
        <v>1648</v>
      </c>
      <c r="S4751" s="96" t="s">
        <v>12579</v>
      </c>
      <c r="T4751" s="96" t="s">
        <v>1568</v>
      </c>
    </row>
    <row r="4752" ht="14.25" customHeight="1">
      <c r="A4752" s="96" t="s">
        <v>12580</v>
      </c>
      <c r="C4752" s="96" t="s">
        <v>12581</v>
      </c>
      <c r="D4752" s="96" t="s">
        <v>1350</v>
      </c>
      <c r="E4752" s="96" t="s">
        <v>1561</v>
      </c>
      <c r="F4752" s="96">
        <v>2030.0</v>
      </c>
      <c r="J4752" s="96" t="s">
        <v>1147</v>
      </c>
      <c r="L4752" s="96" t="s">
        <v>1562</v>
      </c>
      <c r="M4752" s="96" t="s">
        <v>1147</v>
      </c>
      <c r="O4752" s="96" t="s">
        <v>1717</v>
      </c>
      <c r="P4752" s="96" t="s">
        <v>1609</v>
      </c>
      <c r="Q4752" s="96" t="s">
        <v>1735</v>
      </c>
      <c r="R4752" s="96" t="s">
        <v>1841</v>
      </c>
      <c r="S4752" s="96" t="s">
        <v>12582</v>
      </c>
      <c r="T4752" s="96" t="s">
        <v>1568</v>
      </c>
    </row>
    <row r="4753" ht="14.25" customHeight="1">
      <c r="A4753" s="96" t="s">
        <v>12583</v>
      </c>
      <c r="D4753" s="96" t="s">
        <v>1355</v>
      </c>
      <c r="J4753" s="96" t="s">
        <v>1351</v>
      </c>
      <c r="L4753" s="96" t="s">
        <v>41</v>
      </c>
      <c r="M4753" s="96" t="s">
        <v>1351</v>
      </c>
      <c r="N4753" s="96" t="s">
        <v>1673</v>
      </c>
      <c r="O4753" s="96" t="s">
        <v>1845</v>
      </c>
      <c r="P4753" s="96" t="s">
        <v>1564</v>
      </c>
      <c r="Q4753" s="96" t="s">
        <v>2188</v>
      </c>
      <c r="R4753" s="96" t="s">
        <v>1673</v>
      </c>
    </row>
    <row r="4754" ht="14.25" customHeight="1">
      <c r="A4754" s="96" t="s">
        <v>12584</v>
      </c>
      <c r="D4754" s="96" t="s">
        <v>1355</v>
      </c>
      <c r="J4754" s="96" t="s">
        <v>1147</v>
      </c>
      <c r="L4754" s="96" t="s">
        <v>41</v>
      </c>
      <c r="M4754" s="96" t="s">
        <v>1147</v>
      </c>
      <c r="O4754" s="96" t="s">
        <v>1829</v>
      </c>
      <c r="P4754" s="96" t="s">
        <v>1564</v>
      </c>
      <c r="Q4754" s="96" t="s">
        <v>1675</v>
      </c>
      <c r="R4754" s="96" t="s">
        <v>1581</v>
      </c>
    </row>
    <row r="4755" ht="14.25" customHeight="1">
      <c r="A4755" s="96" t="s">
        <v>12585</v>
      </c>
      <c r="B4755" s="96" t="s">
        <v>12586</v>
      </c>
      <c r="C4755" s="96" t="s">
        <v>12587</v>
      </c>
      <c r="D4755" s="96" t="s">
        <v>1350</v>
      </c>
      <c r="E4755" s="96" t="s">
        <v>1561</v>
      </c>
      <c r="F4755" s="96">
        <v>2031.0</v>
      </c>
      <c r="J4755" s="96" t="s">
        <v>1351</v>
      </c>
      <c r="L4755" s="96" t="s">
        <v>41</v>
      </c>
      <c r="M4755" s="96" t="s">
        <v>1147</v>
      </c>
      <c r="O4755" s="96" t="s">
        <v>1713</v>
      </c>
      <c r="P4755" s="96" t="s">
        <v>1564</v>
      </c>
      <c r="Q4755" s="96" t="s">
        <v>2188</v>
      </c>
      <c r="R4755" s="96" t="s">
        <v>2023</v>
      </c>
      <c r="S4755" s="96" t="s">
        <v>12588</v>
      </c>
      <c r="T4755" s="96" t="s">
        <v>1568</v>
      </c>
    </row>
    <row r="4756" ht="14.25" customHeight="1">
      <c r="A4756" s="96" t="s">
        <v>12589</v>
      </c>
      <c r="D4756" s="96" t="s">
        <v>1355</v>
      </c>
      <c r="J4756" s="96" t="s">
        <v>1351</v>
      </c>
      <c r="L4756" s="96" t="s">
        <v>41</v>
      </c>
      <c r="M4756" s="96" t="s">
        <v>1351</v>
      </c>
      <c r="N4756" s="96" t="s">
        <v>1589</v>
      </c>
      <c r="O4756" s="96" t="s">
        <v>1620</v>
      </c>
      <c r="P4756" s="96" t="s">
        <v>1564</v>
      </c>
      <c r="Q4756" s="96" t="s">
        <v>1580</v>
      </c>
      <c r="R4756" s="96" t="s">
        <v>1591</v>
      </c>
    </row>
    <row r="4757" ht="14.25" customHeight="1">
      <c r="A4757" s="96" t="s">
        <v>12590</v>
      </c>
      <c r="D4757" s="96" t="s">
        <v>1350</v>
      </c>
      <c r="E4757" s="96" t="s">
        <v>1561</v>
      </c>
      <c r="F4757" s="96">
        <v>2030.0</v>
      </c>
      <c r="J4757" s="96" t="s">
        <v>1147</v>
      </c>
      <c r="L4757" s="96" t="s">
        <v>1562</v>
      </c>
      <c r="M4757" s="96" t="s">
        <v>1147</v>
      </c>
      <c r="O4757" s="96" t="s">
        <v>1717</v>
      </c>
      <c r="P4757" s="96" t="s">
        <v>1609</v>
      </c>
      <c r="Q4757" s="96" t="s">
        <v>1585</v>
      </c>
      <c r="R4757" s="96" t="s">
        <v>1637</v>
      </c>
      <c r="S4757" s="96" t="s">
        <v>12591</v>
      </c>
      <c r="T4757" s="96" t="s">
        <v>1568</v>
      </c>
    </row>
    <row r="4758" ht="14.25" customHeight="1">
      <c r="A4758" s="96" t="s">
        <v>12592</v>
      </c>
      <c r="B4758" s="96" t="s">
        <v>12593</v>
      </c>
      <c r="C4758" s="96" t="s">
        <v>12594</v>
      </c>
      <c r="D4758" s="96" t="s">
        <v>1355</v>
      </c>
      <c r="J4758" s="96" t="s">
        <v>1147</v>
      </c>
      <c r="L4758" s="96" t="s">
        <v>1629</v>
      </c>
      <c r="M4758" s="96" t="s">
        <v>1147</v>
      </c>
      <c r="O4758" s="96" t="s">
        <v>1651</v>
      </c>
      <c r="P4758" s="96" t="s">
        <v>1564</v>
      </c>
      <c r="Q4758" s="96" t="s">
        <v>1630</v>
      </c>
      <c r="R4758" s="96" t="s">
        <v>1841</v>
      </c>
    </row>
    <row r="4759" ht="14.25" customHeight="1">
      <c r="A4759" s="96" t="s">
        <v>12595</v>
      </c>
      <c r="C4759" s="96" t="s">
        <v>12596</v>
      </c>
      <c r="D4759" s="96" t="s">
        <v>1355</v>
      </c>
      <c r="J4759" s="96" t="s">
        <v>1351</v>
      </c>
      <c r="L4759" s="96" t="s">
        <v>41</v>
      </c>
      <c r="M4759" s="96" t="s">
        <v>1351</v>
      </c>
      <c r="N4759" s="96" t="s">
        <v>1926</v>
      </c>
      <c r="O4759" s="96" t="s">
        <v>1584</v>
      </c>
      <c r="P4759" s="96" t="s">
        <v>1564</v>
      </c>
      <c r="Q4759" s="96" t="s">
        <v>1585</v>
      </c>
      <c r="R4759" s="96" t="s">
        <v>1926</v>
      </c>
    </row>
    <row r="4760" ht="14.25" customHeight="1">
      <c r="A4760" s="96" t="s">
        <v>12597</v>
      </c>
      <c r="D4760" s="96" t="s">
        <v>1350</v>
      </c>
      <c r="E4760" s="96" t="s">
        <v>1561</v>
      </c>
      <c r="F4760" s="96">
        <v>2032.0</v>
      </c>
      <c r="J4760" s="96" t="s">
        <v>1147</v>
      </c>
      <c r="L4760" s="96" t="s">
        <v>41</v>
      </c>
      <c r="M4760" s="96" t="s">
        <v>1147</v>
      </c>
      <c r="O4760" s="96" t="s">
        <v>2526</v>
      </c>
      <c r="P4760" s="96" t="s">
        <v>1564</v>
      </c>
      <c r="Q4760" s="96" t="s">
        <v>1685</v>
      </c>
      <c r="R4760" s="96" t="s">
        <v>1637</v>
      </c>
      <c r="S4760" s="96" t="s">
        <v>12598</v>
      </c>
      <c r="T4760" s="96" t="s">
        <v>1568</v>
      </c>
    </row>
    <row r="4761" ht="14.25" customHeight="1">
      <c r="A4761" s="96" t="s">
        <v>12599</v>
      </c>
      <c r="D4761" s="96" t="s">
        <v>1350</v>
      </c>
      <c r="E4761" s="96" t="s">
        <v>1561</v>
      </c>
      <c r="F4761" s="96">
        <v>2030.0</v>
      </c>
      <c r="J4761" s="96" t="s">
        <v>1147</v>
      </c>
      <c r="L4761" s="96" t="s">
        <v>1562</v>
      </c>
      <c r="M4761" s="96" t="s">
        <v>1147</v>
      </c>
      <c r="O4761" s="96" t="s">
        <v>1717</v>
      </c>
      <c r="P4761" s="96" t="s">
        <v>1609</v>
      </c>
      <c r="Q4761" s="96" t="s">
        <v>1565</v>
      </c>
      <c r="R4761" s="96" t="s">
        <v>1699</v>
      </c>
      <c r="S4761" s="96" t="s">
        <v>12600</v>
      </c>
      <c r="T4761" s="96" t="s">
        <v>1568</v>
      </c>
    </row>
    <row r="4762" ht="14.25" customHeight="1">
      <c r="A4762" s="96" t="s">
        <v>12601</v>
      </c>
      <c r="D4762" s="96" t="s">
        <v>1350</v>
      </c>
      <c r="E4762" s="96" t="s">
        <v>1561</v>
      </c>
      <c r="F4762" s="96">
        <v>2030.0</v>
      </c>
      <c r="J4762" s="96" t="s">
        <v>1147</v>
      </c>
      <c r="L4762" s="96" t="s">
        <v>1562</v>
      </c>
      <c r="M4762" s="96" t="s">
        <v>1147</v>
      </c>
      <c r="O4762" s="96" t="s">
        <v>1584</v>
      </c>
      <c r="P4762" s="96" t="s">
        <v>1564</v>
      </c>
      <c r="Q4762" s="96" t="s">
        <v>1639</v>
      </c>
      <c r="R4762" s="96" t="s">
        <v>1926</v>
      </c>
      <c r="S4762" s="96" t="s">
        <v>12602</v>
      </c>
      <c r="T4762" s="96" t="s">
        <v>1568</v>
      </c>
    </row>
    <row r="4763" ht="14.25" customHeight="1">
      <c r="A4763" s="96" t="s">
        <v>12603</v>
      </c>
      <c r="B4763" s="96" t="s">
        <v>12604</v>
      </c>
      <c r="C4763" s="96" t="s">
        <v>12605</v>
      </c>
      <c r="D4763" s="96" t="s">
        <v>1355</v>
      </c>
      <c r="J4763" s="96" t="s">
        <v>1147</v>
      </c>
      <c r="L4763" s="96" t="s">
        <v>41</v>
      </c>
      <c r="M4763" s="96" t="s">
        <v>1147</v>
      </c>
      <c r="O4763" s="96" t="s">
        <v>1584</v>
      </c>
      <c r="P4763" s="96" t="s">
        <v>1564</v>
      </c>
      <c r="Q4763" s="96" t="s">
        <v>1593</v>
      </c>
      <c r="R4763" s="96" t="s">
        <v>1566</v>
      </c>
    </row>
    <row r="4764" ht="14.25" customHeight="1">
      <c r="A4764" s="96" t="s">
        <v>12606</v>
      </c>
      <c r="B4764" s="96" t="s">
        <v>12607</v>
      </c>
      <c r="C4764" s="96" t="s">
        <v>12608</v>
      </c>
      <c r="D4764" s="96" t="s">
        <v>1350</v>
      </c>
      <c r="E4764" s="96" t="s">
        <v>1561</v>
      </c>
      <c r="F4764" s="96" t="s">
        <v>12609</v>
      </c>
      <c r="G4764" s="96" t="s">
        <v>1350</v>
      </c>
      <c r="H4764" s="96" t="s">
        <v>1561</v>
      </c>
      <c r="I4764" s="96">
        <v>2050.0</v>
      </c>
      <c r="J4764" s="96" t="s">
        <v>1351</v>
      </c>
      <c r="K4764" s="96">
        <v>2050.0</v>
      </c>
      <c r="L4764" s="96" t="s">
        <v>41</v>
      </c>
      <c r="M4764" s="96" t="s">
        <v>1147</v>
      </c>
      <c r="O4764" s="96" t="s">
        <v>1578</v>
      </c>
      <c r="P4764" s="96" t="s">
        <v>1579</v>
      </c>
      <c r="Q4764" s="96" t="s">
        <v>1585</v>
      </c>
      <c r="R4764" s="96" t="s">
        <v>1793</v>
      </c>
      <c r="S4764" s="96" t="s">
        <v>12610</v>
      </c>
      <c r="T4764" s="96" t="s">
        <v>1568</v>
      </c>
    </row>
    <row r="4765" ht="14.25" customHeight="1">
      <c r="A4765" s="96" t="s">
        <v>12611</v>
      </c>
      <c r="C4765" s="96" t="s">
        <v>12612</v>
      </c>
      <c r="D4765" s="96" t="s">
        <v>1350</v>
      </c>
      <c r="E4765" s="96" t="s">
        <v>1561</v>
      </c>
      <c r="F4765" s="96">
        <v>2030.0</v>
      </c>
      <c r="J4765" s="96" t="s">
        <v>1147</v>
      </c>
      <c r="L4765" s="96" t="s">
        <v>41</v>
      </c>
      <c r="M4765" s="96" t="s">
        <v>1147</v>
      </c>
      <c r="O4765" s="96" t="s">
        <v>2054</v>
      </c>
      <c r="P4765" s="96" t="s">
        <v>1579</v>
      </c>
      <c r="Q4765" s="96" t="s">
        <v>1590</v>
      </c>
      <c r="R4765" s="96" t="s">
        <v>1697</v>
      </c>
      <c r="S4765" s="96" t="s">
        <v>12613</v>
      </c>
      <c r="T4765" s="96" t="s">
        <v>1568</v>
      </c>
    </row>
    <row r="4766" ht="14.25" customHeight="1">
      <c r="A4766" s="96" t="s">
        <v>12614</v>
      </c>
      <c r="D4766" s="96" t="s">
        <v>1372</v>
      </c>
      <c r="J4766" s="96" t="s">
        <v>1147</v>
      </c>
      <c r="L4766" s="96" t="s">
        <v>41</v>
      </c>
      <c r="M4766" s="96" t="s">
        <v>1351</v>
      </c>
      <c r="N4766" s="96" t="s">
        <v>1621</v>
      </c>
      <c r="O4766" s="96" t="s">
        <v>1578</v>
      </c>
      <c r="P4766" s="96" t="s">
        <v>1579</v>
      </c>
      <c r="Q4766" s="96" t="s">
        <v>1565</v>
      </c>
      <c r="R4766" s="96" t="s">
        <v>1621</v>
      </c>
    </row>
    <row r="4767" ht="14.25" customHeight="1">
      <c r="A4767" s="96" t="s">
        <v>12615</v>
      </c>
      <c r="B4767" s="96" t="s">
        <v>12616</v>
      </c>
      <c r="C4767" s="96" t="s">
        <v>12617</v>
      </c>
      <c r="D4767" s="96" t="s">
        <v>1350</v>
      </c>
      <c r="E4767" s="96" t="s">
        <v>1561</v>
      </c>
      <c r="F4767" s="96" t="s">
        <v>1628</v>
      </c>
      <c r="G4767" s="96" t="s">
        <v>1350</v>
      </c>
      <c r="H4767" s="96" t="s">
        <v>1561</v>
      </c>
      <c r="I4767" s="96" t="s">
        <v>1689</v>
      </c>
      <c r="J4767" s="96" t="s">
        <v>1351</v>
      </c>
      <c r="K4767" s="96" t="s">
        <v>1689</v>
      </c>
      <c r="L4767" s="96" t="s">
        <v>41</v>
      </c>
      <c r="M4767" s="96" t="s">
        <v>1351</v>
      </c>
      <c r="N4767" s="96" t="s">
        <v>1757</v>
      </c>
      <c r="O4767" s="96" t="s">
        <v>1578</v>
      </c>
      <c r="P4767" s="96" t="s">
        <v>1579</v>
      </c>
      <c r="Q4767" s="96" t="s">
        <v>1590</v>
      </c>
      <c r="R4767" s="96" t="s">
        <v>1637</v>
      </c>
      <c r="S4767" s="96" t="s">
        <v>12618</v>
      </c>
      <c r="T4767" s="96" t="s">
        <v>1568</v>
      </c>
    </row>
    <row r="4768" ht="14.25" customHeight="1">
      <c r="A4768" s="96" t="s">
        <v>12619</v>
      </c>
      <c r="B4768" s="96" t="s">
        <v>12620</v>
      </c>
      <c r="C4768" s="96" t="s">
        <v>12621</v>
      </c>
      <c r="D4768" s="96" t="s">
        <v>1350</v>
      </c>
      <c r="E4768" s="96" t="s">
        <v>1561</v>
      </c>
      <c r="F4768" s="96">
        <v>2030.0</v>
      </c>
      <c r="G4768" s="96" t="s">
        <v>1350</v>
      </c>
      <c r="H4768" s="96" t="s">
        <v>1561</v>
      </c>
      <c r="I4768" s="96">
        <v>2050.0</v>
      </c>
      <c r="J4768" s="96" t="s">
        <v>1351</v>
      </c>
      <c r="K4768" s="96">
        <v>2050.0</v>
      </c>
      <c r="L4768" s="96" t="s">
        <v>41</v>
      </c>
      <c r="M4768" s="96" t="s">
        <v>1351</v>
      </c>
      <c r="N4768" s="96" t="s">
        <v>1619</v>
      </c>
      <c r="O4768" s="96" t="s">
        <v>1578</v>
      </c>
      <c r="P4768" s="96" t="s">
        <v>1579</v>
      </c>
      <c r="Q4768" s="96" t="s">
        <v>1897</v>
      </c>
      <c r="R4768" s="96" t="s">
        <v>1581</v>
      </c>
      <c r="S4768" s="96" t="s">
        <v>12622</v>
      </c>
      <c r="T4768" s="96" t="s">
        <v>1568</v>
      </c>
    </row>
    <row r="4769" ht="14.25" customHeight="1">
      <c r="A4769" s="96" t="s">
        <v>12623</v>
      </c>
      <c r="D4769" s="96" t="s">
        <v>1372</v>
      </c>
      <c r="J4769" s="96" t="s">
        <v>1351</v>
      </c>
      <c r="L4769" s="96" t="s">
        <v>41</v>
      </c>
      <c r="M4769" s="96" t="s">
        <v>1351</v>
      </c>
      <c r="N4769" s="96" t="s">
        <v>1971</v>
      </c>
      <c r="O4769" s="96" t="s">
        <v>1584</v>
      </c>
      <c r="P4769" s="96" t="s">
        <v>1564</v>
      </c>
      <c r="Q4769" s="96" t="s">
        <v>1639</v>
      </c>
      <c r="R4769" s="96" t="s">
        <v>1971</v>
      </c>
    </row>
    <row r="4770" ht="14.25" customHeight="1">
      <c r="A4770" s="96" t="s">
        <v>12624</v>
      </c>
      <c r="B4770" s="96" t="s">
        <v>12625</v>
      </c>
      <c r="D4770" s="96" t="s">
        <v>1355</v>
      </c>
      <c r="J4770" s="96" t="s">
        <v>1351</v>
      </c>
      <c r="L4770" s="96" t="s">
        <v>41</v>
      </c>
      <c r="M4770" s="96" t="s">
        <v>1351</v>
      </c>
      <c r="N4770" s="96" t="s">
        <v>1656</v>
      </c>
      <c r="O4770" s="96" t="s">
        <v>1797</v>
      </c>
      <c r="P4770" s="96" t="s">
        <v>1564</v>
      </c>
      <c r="Q4770" s="96" t="s">
        <v>2223</v>
      </c>
      <c r="R4770" s="96" t="s">
        <v>1656</v>
      </c>
    </row>
    <row r="4771" ht="14.25" customHeight="1">
      <c r="A4771" s="96" t="s">
        <v>12626</v>
      </c>
      <c r="B4771" s="96" t="s">
        <v>12627</v>
      </c>
      <c r="C4771" s="96" t="s">
        <v>12628</v>
      </c>
      <c r="D4771" s="96" t="s">
        <v>1350</v>
      </c>
      <c r="E4771" s="96" t="s">
        <v>1561</v>
      </c>
      <c r="F4771" s="96" t="s">
        <v>3065</v>
      </c>
      <c r="J4771" s="96" t="s">
        <v>1147</v>
      </c>
      <c r="L4771" s="96" t="s">
        <v>41</v>
      </c>
      <c r="M4771" s="96" t="s">
        <v>1147</v>
      </c>
      <c r="O4771" s="96" t="s">
        <v>1578</v>
      </c>
      <c r="P4771" s="96" t="s">
        <v>1579</v>
      </c>
      <c r="Q4771" s="96" t="s">
        <v>1754</v>
      </c>
      <c r="R4771" s="96" t="s">
        <v>1656</v>
      </c>
      <c r="S4771" s="96" t="s">
        <v>12629</v>
      </c>
      <c r="T4771" s="96" t="s">
        <v>1568</v>
      </c>
    </row>
    <row r="4772" ht="14.25" customHeight="1">
      <c r="A4772" s="96" t="s">
        <v>12630</v>
      </c>
      <c r="C4772" s="96" t="s">
        <v>12631</v>
      </c>
      <c r="D4772" s="96" t="s">
        <v>1350</v>
      </c>
      <c r="E4772" s="96" t="s">
        <v>1561</v>
      </c>
      <c r="F4772" s="96">
        <v>2025.0</v>
      </c>
      <c r="J4772" s="96" t="s">
        <v>1351</v>
      </c>
      <c r="L4772" s="96" t="s">
        <v>41</v>
      </c>
      <c r="M4772" s="96" t="s">
        <v>1351</v>
      </c>
      <c r="N4772" s="96" t="s">
        <v>1903</v>
      </c>
      <c r="O4772" s="96" t="s">
        <v>1578</v>
      </c>
      <c r="P4772" s="96" t="s">
        <v>1579</v>
      </c>
      <c r="Q4772" s="96" t="s">
        <v>1580</v>
      </c>
      <c r="R4772" s="96" t="s">
        <v>1666</v>
      </c>
      <c r="S4772" s="96" t="s">
        <v>12632</v>
      </c>
      <c r="T4772" s="96" t="s">
        <v>1568</v>
      </c>
    </row>
    <row r="4773" ht="14.25" customHeight="1">
      <c r="A4773" s="96" t="s">
        <v>12633</v>
      </c>
      <c r="B4773" s="96" t="s">
        <v>12634</v>
      </c>
      <c r="C4773" s="96" t="s">
        <v>12635</v>
      </c>
      <c r="D4773" s="96" t="s">
        <v>1350</v>
      </c>
      <c r="E4773" s="96" t="s">
        <v>1561</v>
      </c>
      <c r="F4773" s="96">
        <v>2030.0</v>
      </c>
      <c r="G4773" s="96" t="s">
        <v>1350</v>
      </c>
      <c r="H4773" s="96" t="s">
        <v>1561</v>
      </c>
      <c r="I4773" s="96">
        <v>2040.0</v>
      </c>
      <c r="J4773" s="96" t="s">
        <v>1351</v>
      </c>
      <c r="K4773" s="96">
        <v>2040.0</v>
      </c>
      <c r="L4773" s="96" t="s">
        <v>41</v>
      </c>
      <c r="M4773" s="96" t="s">
        <v>1351</v>
      </c>
      <c r="N4773" s="96" t="s">
        <v>1926</v>
      </c>
      <c r="O4773" s="96" t="s">
        <v>1584</v>
      </c>
      <c r="P4773" s="96" t="s">
        <v>1564</v>
      </c>
      <c r="Q4773" s="96" t="s">
        <v>1565</v>
      </c>
      <c r="R4773" s="96" t="s">
        <v>1699</v>
      </c>
      <c r="S4773" s="96" t="s">
        <v>12636</v>
      </c>
      <c r="T4773" s="96" t="s">
        <v>1568</v>
      </c>
    </row>
    <row r="4774" ht="14.25" customHeight="1">
      <c r="A4774" s="96" t="s">
        <v>12637</v>
      </c>
      <c r="D4774" s="96" t="s">
        <v>1355</v>
      </c>
      <c r="J4774" s="96" t="s">
        <v>1351</v>
      </c>
      <c r="L4774" s="96" t="s">
        <v>41</v>
      </c>
      <c r="M4774" s="96" t="s">
        <v>1147</v>
      </c>
      <c r="O4774" s="96" t="s">
        <v>1584</v>
      </c>
      <c r="P4774" s="96" t="s">
        <v>1564</v>
      </c>
      <c r="Q4774" s="96" t="s">
        <v>1639</v>
      </c>
      <c r="R4774" s="96" t="s">
        <v>1648</v>
      </c>
    </row>
    <row r="4775" ht="14.25" customHeight="1">
      <c r="A4775" s="96" t="s">
        <v>12638</v>
      </c>
      <c r="C4775" s="96" t="s">
        <v>12639</v>
      </c>
      <c r="D4775" s="96" t="s">
        <v>1350</v>
      </c>
      <c r="E4775" s="96" t="s">
        <v>1561</v>
      </c>
      <c r="F4775" s="96">
        <v>2030.0</v>
      </c>
      <c r="J4775" s="96" t="s">
        <v>1351</v>
      </c>
      <c r="L4775" s="96" t="s">
        <v>41</v>
      </c>
      <c r="M4775" s="96" t="s">
        <v>1351</v>
      </c>
      <c r="N4775" s="96" t="s">
        <v>1971</v>
      </c>
      <c r="O4775" s="96" t="s">
        <v>1797</v>
      </c>
      <c r="P4775" s="96" t="s">
        <v>1564</v>
      </c>
      <c r="Q4775" s="96" t="s">
        <v>1675</v>
      </c>
      <c r="R4775" s="96" t="s">
        <v>1676</v>
      </c>
      <c r="S4775" s="96" t="s">
        <v>12640</v>
      </c>
      <c r="T4775" s="96" t="s">
        <v>1568</v>
      </c>
    </row>
    <row r="4776" ht="14.25" customHeight="1">
      <c r="A4776" s="96" t="s">
        <v>12641</v>
      </c>
      <c r="D4776" s="96" t="s">
        <v>1350</v>
      </c>
      <c r="E4776" s="96" t="s">
        <v>1561</v>
      </c>
      <c r="F4776" s="96">
        <v>2030.0</v>
      </c>
      <c r="J4776" s="96" t="s">
        <v>1147</v>
      </c>
      <c r="L4776" s="96" t="s">
        <v>1562</v>
      </c>
      <c r="M4776" s="96" t="s">
        <v>1147</v>
      </c>
      <c r="O4776" s="96" t="s">
        <v>1845</v>
      </c>
      <c r="P4776" s="96" t="s">
        <v>1564</v>
      </c>
      <c r="Q4776" s="96" t="s">
        <v>1685</v>
      </c>
      <c r="R4776" s="96" t="s">
        <v>1699</v>
      </c>
      <c r="S4776" s="96" t="s">
        <v>12642</v>
      </c>
      <c r="T4776" s="96" t="s">
        <v>1568</v>
      </c>
    </row>
    <row r="4777" ht="14.25" customHeight="1">
      <c r="A4777" s="96" t="s">
        <v>12643</v>
      </c>
      <c r="D4777" s="96" t="s">
        <v>1350</v>
      </c>
      <c r="E4777" s="96" t="s">
        <v>1561</v>
      </c>
      <c r="F4777" s="96">
        <v>2030.0</v>
      </c>
      <c r="J4777" s="96" t="s">
        <v>1147</v>
      </c>
      <c r="L4777" s="96" t="s">
        <v>1562</v>
      </c>
      <c r="M4777" s="96" t="s">
        <v>1147</v>
      </c>
      <c r="O4777" s="96" t="s">
        <v>1845</v>
      </c>
      <c r="P4777" s="96" t="s">
        <v>1564</v>
      </c>
      <c r="Q4777" s="96" t="s">
        <v>1756</v>
      </c>
      <c r="R4777" s="96" t="s">
        <v>1591</v>
      </c>
      <c r="S4777" s="96" t="s">
        <v>12644</v>
      </c>
      <c r="T4777" s="96" t="s">
        <v>1568</v>
      </c>
    </row>
    <row r="4778" ht="14.25" customHeight="1">
      <c r="A4778" s="96" t="s">
        <v>12645</v>
      </c>
      <c r="D4778" s="96" t="s">
        <v>1350</v>
      </c>
      <c r="E4778" s="96" t="s">
        <v>1561</v>
      </c>
      <c r="F4778" s="96">
        <v>2030.0</v>
      </c>
      <c r="J4778" s="96" t="s">
        <v>1147</v>
      </c>
      <c r="L4778" s="96" t="s">
        <v>1562</v>
      </c>
      <c r="M4778" s="96" t="s">
        <v>1147</v>
      </c>
      <c r="O4778" s="96" t="s">
        <v>1584</v>
      </c>
      <c r="P4778" s="96" t="s">
        <v>1564</v>
      </c>
      <c r="Q4778" s="96" t="s">
        <v>1675</v>
      </c>
      <c r="R4778" s="96" t="s">
        <v>1648</v>
      </c>
      <c r="S4778" s="96" t="s">
        <v>12646</v>
      </c>
      <c r="T4778" s="96" t="s">
        <v>1568</v>
      </c>
    </row>
    <row r="4779" ht="14.25" customHeight="1">
      <c r="A4779" s="96" t="s">
        <v>12647</v>
      </c>
      <c r="D4779" s="96" t="s">
        <v>1350</v>
      </c>
      <c r="E4779" s="96" t="s">
        <v>1561</v>
      </c>
      <c r="F4779" s="96">
        <v>2030.0</v>
      </c>
      <c r="G4779" s="96" t="s">
        <v>1350</v>
      </c>
      <c r="H4779" s="96" t="s">
        <v>1561</v>
      </c>
      <c r="I4779" s="96">
        <v>2050.0</v>
      </c>
      <c r="J4779" s="96" t="s">
        <v>1351</v>
      </c>
      <c r="K4779" s="96">
        <v>2050.0</v>
      </c>
      <c r="L4779" s="96" t="s">
        <v>1562</v>
      </c>
      <c r="M4779" s="96" t="s">
        <v>1351</v>
      </c>
      <c r="N4779" s="96" t="s">
        <v>1656</v>
      </c>
      <c r="O4779" s="96" t="s">
        <v>1584</v>
      </c>
      <c r="P4779" s="96" t="s">
        <v>1564</v>
      </c>
      <c r="Q4779" s="96" t="s">
        <v>1590</v>
      </c>
      <c r="R4779" s="96" t="s">
        <v>1656</v>
      </c>
      <c r="S4779" s="96" t="s">
        <v>12648</v>
      </c>
      <c r="T4779" s="96" t="s">
        <v>1568</v>
      </c>
    </row>
    <row r="4780" ht="14.25" customHeight="1">
      <c r="A4780" s="96" t="s">
        <v>12649</v>
      </c>
      <c r="D4780" s="96" t="s">
        <v>1350</v>
      </c>
      <c r="E4780" s="96" t="s">
        <v>1561</v>
      </c>
      <c r="F4780" s="96">
        <v>2032.0</v>
      </c>
      <c r="J4780" s="96" t="s">
        <v>1147</v>
      </c>
      <c r="L4780" s="96" t="s">
        <v>1629</v>
      </c>
      <c r="M4780" s="96" t="s">
        <v>1147</v>
      </c>
      <c r="O4780" s="96" t="s">
        <v>1703</v>
      </c>
      <c r="P4780" s="96" t="s">
        <v>1564</v>
      </c>
      <c r="Q4780" s="96" t="s">
        <v>1630</v>
      </c>
      <c r="R4780" s="96" t="s">
        <v>1805</v>
      </c>
      <c r="S4780" s="96" t="s">
        <v>12650</v>
      </c>
      <c r="T4780" s="96" t="s">
        <v>1568</v>
      </c>
    </row>
    <row r="4781" ht="14.25" customHeight="1">
      <c r="A4781" s="96" t="s">
        <v>12651</v>
      </c>
      <c r="D4781" s="96" t="s">
        <v>1350</v>
      </c>
      <c r="E4781" s="96" t="s">
        <v>1561</v>
      </c>
      <c r="F4781" s="96">
        <v>2030.0</v>
      </c>
      <c r="J4781" s="96" t="s">
        <v>1147</v>
      </c>
      <c r="L4781" s="96" t="s">
        <v>1562</v>
      </c>
      <c r="M4781" s="96" t="s">
        <v>1147</v>
      </c>
      <c r="O4781" s="96" t="s">
        <v>1620</v>
      </c>
      <c r="P4781" s="96" t="s">
        <v>1564</v>
      </c>
      <c r="Q4781" s="96" t="s">
        <v>1590</v>
      </c>
      <c r="R4781" s="96" t="s">
        <v>1597</v>
      </c>
      <c r="S4781" s="96" t="s">
        <v>12652</v>
      </c>
      <c r="T4781" s="96" t="s">
        <v>1568</v>
      </c>
    </row>
    <row r="4782" ht="14.25" customHeight="1">
      <c r="A4782" s="96" t="s">
        <v>12653</v>
      </c>
      <c r="C4782" s="96" t="s">
        <v>12654</v>
      </c>
      <c r="D4782" s="96" t="s">
        <v>1350</v>
      </c>
      <c r="E4782" s="96" t="s">
        <v>1561</v>
      </c>
      <c r="F4782" s="96">
        <v>2030.0</v>
      </c>
      <c r="G4782" s="96" t="s">
        <v>1350</v>
      </c>
      <c r="H4782" s="96" t="s">
        <v>1561</v>
      </c>
      <c r="I4782" s="96">
        <v>2050.0</v>
      </c>
      <c r="J4782" s="96" t="s">
        <v>1351</v>
      </c>
      <c r="K4782" s="96">
        <v>2050.0</v>
      </c>
      <c r="L4782" s="96" t="s">
        <v>41</v>
      </c>
      <c r="M4782" s="96" t="s">
        <v>1351</v>
      </c>
      <c r="N4782" s="96" t="s">
        <v>1656</v>
      </c>
      <c r="O4782" s="96" t="s">
        <v>2054</v>
      </c>
      <c r="P4782" s="96" t="s">
        <v>1579</v>
      </c>
      <c r="Q4782" s="96" t="s">
        <v>1820</v>
      </c>
      <c r="R4782" s="96" t="s">
        <v>1566</v>
      </c>
      <c r="S4782" s="96" t="s">
        <v>12655</v>
      </c>
      <c r="T4782" s="96" t="s">
        <v>1568</v>
      </c>
    </row>
    <row r="4783" ht="14.25" customHeight="1">
      <c r="A4783" s="96" t="s">
        <v>12656</v>
      </c>
      <c r="D4783" s="96" t="s">
        <v>1350</v>
      </c>
      <c r="E4783" s="96" t="s">
        <v>1561</v>
      </c>
      <c r="F4783" s="96">
        <v>2030.0</v>
      </c>
      <c r="J4783" s="96" t="s">
        <v>1147</v>
      </c>
      <c r="L4783" s="96" t="s">
        <v>1562</v>
      </c>
      <c r="M4783" s="96" t="s">
        <v>1147</v>
      </c>
      <c r="O4783" s="96" t="s">
        <v>1672</v>
      </c>
      <c r="P4783" s="96" t="s">
        <v>1564</v>
      </c>
      <c r="Q4783" s="96" t="s">
        <v>1585</v>
      </c>
      <c r="R4783" s="96" t="s">
        <v>1615</v>
      </c>
      <c r="S4783" s="96" t="s">
        <v>12657</v>
      </c>
      <c r="T4783" s="96" t="s">
        <v>1568</v>
      </c>
    </row>
    <row r="4784" ht="14.25" customHeight="1">
      <c r="A4784" s="96" t="s">
        <v>12658</v>
      </c>
      <c r="D4784" s="96" t="s">
        <v>1350</v>
      </c>
      <c r="E4784" s="96" t="s">
        <v>1561</v>
      </c>
      <c r="F4784" s="96">
        <v>2030.0</v>
      </c>
      <c r="J4784" s="96" t="s">
        <v>1147</v>
      </c>
      <c r="L4784" s="96" t="s">
        <v>1562</v>
      </c>
      <c r="M4784" s="96" t="s">
        <v>1147</v>
      </c>
      <c r="O4784" s="96" t="s">
        <v>1647</v>
      </c>
      <c r="P4784" s="96" t="s">
        <v>1564</v>
      </c>
      <c r="Q4784" s="96" t="s">
        <v>1652</v>
      </c>
      <c r="R4784" s="96" t="s">
        <v>1597</v>
      </c>
      <c r="S4784" s="96" t="s">
        <v>12659</v>
      </c>
      <c r="T4784" s="96" t="s">
        <v>1568</v>
      </c>
    </row>
    <row r="4785" ht="14.25" customHeight="1">
      <c r="A4785" s="96" t="s">
        <v>12660</v>
      </c>
      <c r="D4785" s="96" t="s">
        <v>1350</v>
      </c>
      <c r="E4785" s="96" t="s">
        <v>1561</v>
      </c>
      <c r="F4785" s="96">
        <v>2030.0</v>
      </c>
      <c r="J4785" s="96" t="s">
        <v>1147</v>
      </c>
      <c r="L4785" s="96" t="s">
        <v>1562</v>
      </c>
      <c r="M4785" s="96" t="s">
        <v>1147</v>
      </c>
      <c r="O4785" s="96" t="s">
        <v>1578</v>
      </c>
      <c r="P4785" s="96" t="s">
        <v>1579</v>
      </c>
      <c r="Q4785" s="96" t="s">
        <v>1754</v>
      </c>
      <c r="R4785" s="96" t="s">
        <v>1637</v>
      </c>
      <c r="S4785" s="96" t="s">
        <v>12661</v>
      </c>
    </row>
    <row r="4786" ht="14.25" customHeight="1">
      <c r="A4786" s="96" t="s">
        <v>12662</v>
      </c>
      <c r="D4786" s="96" t="s">
        <v>1350</v>
      </c>
      <c r="E4786" s="96" t="s">
        <v>1561</v>
      </c>
      <c r="F4786" s="96">
        <v>2030.0</v>
      </c>
      <c r="J4786" s="96" t="s">
        <v>1147</v>
      </c>
      <c r="L4786" s="96" t="s">
        <v>1562</v>
      </c>
      <c r="M4786" s="96" t="s">
        <v>1147</v>
      </c>
      <c r="O4786" s="96" t="s">
        <v>1845</v>
      </c>
      <c r="P4786" s="96" t="s">
        <v>1564</v>
      </c>
      <c r="Q4786" s="96" t="s">
        <v>1580</v>
      </c>
      <c r="R4786" s="96" t="s">
        <v>1566</v>
      </c>
      <c r="S4786" s="96" t="s">
        <v>12663</v>
      </c>
      <c r="T4786" s="96" t="s">
        <v>1568</v>
      </c>
    </row>
    <row r="4787" ht="14.25" customHeight="1">
      <c r="A4787" s="96" t="s">
        <v>12664</v>
      </c>
      <c r="D4787" s="96" t="s">
        <v>1350</v>
      </c>
      <c r="E4787" s="96" t="s">
        <v>1561</v>
      </c>
      <c r="F4787" s="96">
        <v>2030.0</v>
      </c>
      <c r="J4787" s="96" t="s">
        <v>1147</v>
      </c>
      <c r="L4787" s="96" t="s">
        <v>1562</v>
      </c>
      <c r="M4787" s="96" t="s">
        <v>1147</v>
      </c>
      <c r="O4787" s="96" t="s">
        <v>1845</v>
      </c>
      <c r="P4787" s="96" t="s">
        <v>1564</v>
      </c>
      <c r="Q4787" s="96" t="s">
        <v>1580</v>
      </c>
      <c r="R4787" s="96" t="s">
        <v>1648</v>
      </c>
      <c r="S4787" s="96" t="s">
        <v>12665</v>
      </c>
      <c r="T4787" s="96" t="s">
        <v>1568</v>
      </c>
    </row>
    <row r="4788" ht="14.25" customHeight="1">
      <c r="A4788" s="96" t="s">
        <v>12666</v>
      </c>
      <c r="D4788" s="96" t="s">
        <v>1350</v>
      </c>
      <c r="E4788" s="96" t="s">
        <v>1561</v>
      </c>
      <c r="F4788" s="96">
        <v>2030.0</v>
      </c>
      <c r="J4788" s="96" t="s">
        <v>1147</v>
      </c>
      <c r="L4788" s="96" t="s">
        <v>1562</v>
      </c>
      <c r="M4788" s="96" t="s">
        <v>1147</v>
      </c>
      <c r="O4788" s="96" t="s">
        <v>1578</v>
      </c>
      <c r="P4788" s="96" t="s">
        <v>1579</v>
      </c>
      <c r="Q4788" s="96" t="s">
        <v>1610</v>
      </c>
      <c r="R4788" s="96" t="s">
        <v>1648</v>
      </c>
      <c r="S4788" s="96" t="s">
        <v>12667</v>
      </c>
      <c r="T4788" s="96" t="s">
        <v>1568</v>
      </c>
    </row>
    <row r="4789" ht="14.25" customHeight="1">
      <c r="A4789" s="96" t="s">
        <v>12668</v>
      </c>
      <c r="D4789" s="96" t="s">
        <v>1355</v>
      </c>
      <c r="J4789" s="96" t="s">
        <v>1147</v>
      </c>
      <c r="L4789" s="96" t="s">
        <v>41</v>
      </c>
      <c r="M4789" s="96" t="s">
        <v>1147</v>
      </c>
      <c r="O4789" s="96" t="s">
        <v>1578</v>
      </c>
      <c r="P4789" s="96" t="s">
        <v>1579</v>
      </c>
      <c r="Q4789" s="96" t="s">
        <v>1610</v>
      </c>
      <c r="R4789" s="96" t="s">
        <v>1699</v>
      </c>
    </row>
    <row r="4790" ht="14.25" customHeight="1">
      <c r="A4790" s="96" t="s">
        <v>12669</v>
      </c>
      <c r="D4790" s="96" t="s">
        <v>1350</v>
      </c>
      <c r="E4790" s="96" t="s">
        <v>1561</v>
      </c>
      <c r="F4790" s="96">
        <v>2030.0</v>
      </c>
      <c r="J4790" s="96" t="s">
        <v>1147</v>
      </c>
      <c r="L4790" s="96" t="s">
        <v>1562</v>
      </c>
      <c r="M4790" s="96" t="s">
        <v>1147</v>
      </c>
      <c r="O4790" s="96" t="s">
        <v>1741</v>
      </c>
      <c r="P4790" s="96" t="s">
        <v>1564</v>
      </c>
      <c r="Q4790" s="96" t="s">
        <v>1754</v>
      </c>
      <c r="R4790" s="96" t="s">
        <v>1648</v>
      </c>
      <c r="S4790" s="96" t="s">
        <v>12670</v>
      </c>
      <c r="T4790" s="96" t="s">
        <v>1568</v>
      </c>
    </row>
    <row r="4791" ht="14.25" customHeight="1">
      <c r="A4791" s="96" t="s">
        <v>12671</v>
      </c>
      <c r="D4791" s="96" t="s">
        <v>1350</v>
      </c>
      <c r="E4791" s="96" t="s">
        <v>1561</v>
      </c>
      <c r="F4791" s="96">
        <v>2030.0</v>
      </c>
      <c r="J4791" s="96" t="s">
        <v>1147</v>
      </c>
      <c r="L4791" s="96" t="s">
        <v>1562</v>
      </c>
      <c r="M4791" s="96" t="s">
        <v>1147</v>
      </c>
      <c r="O4791" s="96" t="s">
        <v>1791</v>
      </c>
      <c r="P4791" s="96" t="s">
        <v>1609</v>
      </c>
      <c r="Q4791" s="96" t="s">
        <v>1580</v>
      </c>
      <c r="R4791" s="96" t="s">
        <v>1676</v>
      </c>
      <c r="S4791" s="96" t="s">
        <v>12672</v>
      </c>
      <c r="T4791" s="96" t="s">
        <v>1568</v>
      </c>
    </row>
    <row r="4792" ht="14.25" customHeight="1">
      <c r="A4792" s="96" t="s">
        <v>12673</v>
      </c>
      <c r="D4792" s="96" t="s">
        <v>1350</v>
      </c>
      <c r="E4792" s="96" t="s">
        <v>1561</v>
      </c>
      <c r="F4792" s="96">
        <v>2030.0</v>
      </c>
      <c r="J4792" s="96" t="s">
        <v>1147</v>
      </c>
      <c r="L4792" s="96" t="s">
        <v>1562</v>
      </c>
      <c r="M4792" s="96" t="s">
        <v>1147</v>
      </c>
      <c r="O4792" s="96" t="s">
        <v>1584</v>
      </c>
      <c r="P4792" s="96" t="s">
        <v>1564</v>
      </c>
      <c r="Q4792" s="96" t="s">
        <v>1565</v>
      </c>
      <c r="R4792" s="96" t="s">
        <v>1605</v>
      </c>
      <c r="S4792" s="96" t="s">
        <v>12674</v>
      </c>
      <c r="T4792" s="96" t="s">
        <v>1568</v>
      </c>
    </row>
    <row r="4793" ht="14.25" customHeight="1">
      <c r="A4793" s="96" t="s">
        <v>12675</v>
      </c>
      <c r="C4793" s="96" t="s">
        <v>12676</v>
      </c>
      <c r="D4793" s="96" t="s">
        <v>1355</v>
      </c>
      <c r="J4793" s="96" t="s">
        <v>1147</v>
      </c>
      <c r="L4793" s="96" t="s">
        <v>41</v>
      </c>
      <c r="M4793" s="96" t="s">
        <v>1147</v>
      </c>
      <c r="O4793" s="96" t="s">
        <v>1845</v>
      </c>
      <c r="P4793" s="96" t="s">
        <v>1564</v>
      </c>
      <c r="Q4793" s="96" t="s">
        <v>1565</v>
      </c>
      <c r="R4793" s="96" t="s">
        <v>1581</v>
      </c>
    </row>
    <row r="4794" ht="14.25" customHeight="1">
      <c r="A4794" s="96" t="s">
        <v>12677</v>
      </c>
      <c r="B4794" s="96" t="s">
        <v>12678</v>
      </c>
      <c r="C4794" s="96" t="s">
        <v>12679</v>
      </c>
      <c r="D4794" s="96" t="s">
        <v>1372</v>
      </c>
      <c r="J4794" s="96" t="s">
        <v>1147</v>
      </c>
      <c r="L4794" s="96" t="s">
        <v>41</v>
      </c>
      <c r="M4794" s="96" t="s">
        <v>1351</v>
      </c>
      <c r="N4794" s="96" t="s">
        <v>1740</v>
      </c>
      <c r="O4794" s="96" t="s">
        <v>1703</v>
      </c>
      <c r="P4794" s="96" t="s">
        <v>1564</v>
      </c>
      <c r="Q4794" s="96" t="s">
        <v>1580</v>
      </c>
      <c r="R4794" s="96" t="s">
        <v>1723</v>
      </c>
    </row>
    <row r="4795" ht="14.25" customHeight="1">
      <c r="A4795" s="96" t="s">
        <v>12680</v>
      </c>
      <c r="D4795" s="96" t="s">
        <v>1355</v>
      </c>
      <c r="J4795" s="96" t="s">
        <v>1147</v>
      </c>
      <c r="L4795" s="96" t="s">
        <v>41</v>
      </c>
      <c r="M4795" s="96" t="s">
        <v>1147</v>
      </c>
      <c r="O4795" s="96" t="s">
        <v>1584</v>
      </c>
      <c r="P4795" s="96" t="s">
        <v>1564</v>
      </c>
      <c r="Q4795" s="96" t="s">
        <v>1565</v>
      </c>
      <c r="R4795" s="96" t="s">
        <v>1673</v>
      </c>
    </row>
    <row r="4796" ht="14.25" customHeight="1">
      <c r="A4796" s="96" t="s">
        <v>12681</v>
      </c>
      <c r="C4796" s="96" t="s">
        <v>12682</v>
      </c>
      <c r="D4796" s="96" t="s">
        <v>1355</v>
      </c>
      <c r="J4796" s="96" t="s">
        <v>1351</v>
      </c>
      <c r="L4796" s="96" t="s">
        <v>41</v>
      </c>
      <c r="M4796" s="96" t="s">
        <v>1351</v>
      </c>
      <c r="N4796" s="96" t="s">
        <v>1621</v>
      </c>
      <c r="O4796" s="96" t="s">
        <v>1620</v>
      </c>
      <c r="P4796" s="96" t="s">
        <v>1564</v>
      </c>
      <c r="Q4796" s="96" t="s">
        <v>1565</v>
      </c>
      <c r="R4796" s="96" t="s">
        <v>1621</v>
      </c>
    </row>
    <row r="4797" ht="14.25" customHeight="1">
      <c r="A4797" s="96" t="s">
        <v>12683</v>
      </c>
      <c r="D4797" s="96" t="s">
        <v>1355</v>
      </c>
      <c r="J4797" s="96" t="s">
        <v>1351</v>
      </c>
      <c r="L4797" s="96" t="s">
        <v>41</v>
      </c>
      <c r="M4797" s="96" t="s">
        <v>1147</v>
      </c>
      <c r="O4797" s="96" t="s">
        <v>1857</v>
      </c>
      <c r="P4797" s="96" t="s">
        <v>1609</v>
      </c>
      <c r="Q4797" s="96" t="s">
        <v>2005</v>
      </c>
      <c r="R4797" s="96" t="s">
        <v>1586</v>
      </c>
    </row>
    <row r="4798" ht="14.25" customHeight="1">
      <c r="A4798" s="96" t="s">
        <v>12684</v>
      </c>
      <c r="D4798" s="96" t="s">
        <v>1350</v>
      </c>
      <c r="E4798" s="96" t="s">
        <v>1561</v>
      </c>
      <c r="F4798" s="96">
        <v>2030.0</v>
      </c>
      <c r="J4798" s="96" t="s">
        <v>1147</v>
      </c>
      <c r="L4798" s="96" t="s">
        <v>1562</v>
      </c>
      <c r="M4798" s="96" t="s">
        <v>1147</v>
      </c>
      <c r="N4798" s="96" t="s">
        <v>1673</v>
      </c>
      <c r="O4798" s="96" t="s">
        <v>1584</v>
      </c>
      <c r="P4798" s="96" t="s">
        <v>1564</v>
      </c>
      <c r="Q4798" s="96" t="s">
        <v>1593</v>
      </c>
      <c r="R4798" s="96" t="s">
        <v>1673</v>
      </c>
      <c r="S4798" s="96" t="s">
        <v>12685</v>
      </c>
      <c r="T4798" s="96" t="s">
        <v>1568</v>
      </c>
    </row>
    <row r="4799" ht="14.25" customHeight="1">
      <c r="A4799" s="96" t="s">
        <v>12686</v>
      </c>
      <c r="B4799" s="96" t="s">
        <v>12687</v>
      </c>
      <c r="C4799" s="96" t="s">
        <v>12688</v>
      </c>
      <c r="D4799" s="96" t="s">
        <v>1355</v>
      </c>
      <c r="J4799" s="96" t="s">
        <v>1351</v>
      </c>
      <c r="L4799" s="96" t="s">
        <v>41</v>
      </c>
      <c r="M4799" s="96" t="s">
        <v>1351</v>
      </c>
      <c r="N4799" s="96" t="s">
        <v>1656</v>
      </c>
      <c r="O4799" s="96" t="s">
        <v>1797</v>
      </c>
      <c r="P4799" s="96" t="s">
        <v>1564</v>
      </c>
      <c r="Q4799" s="96" t="s">
        <v>1573</v>
      </c>
      <c r="R4799" s="96" t="s">
        <v>1656</v>
      </c>
    </row>
    <row r="4800" ht="14.25" customHeight="1">
      <c r="A4800" s="96" t="s">
        <v>12689</v>
      </c>
      <c r="D4800" s="96" t="s">
        <v>1355</v>
      </c>
      <c r="J4800" s="96" t="s">
        <v>1351</v>
      </c>
      <c r="L4800" s="96" t="s">
        <v>41</v>
      </c>
      <c r="M4800" s="96" t="s">
        <v>1147</v>
      </c>
      <c r="O4800" s="96" t="s">
        <v>2423</v>
      </c>
      <c r="P4800" s="96" t="s">
        <v>1609</v>
      </c>
      <c r="Q4800" s="96" t="s">
        <v>1754</v>
      </c>
      <c r="R4800" s="96" t="s">
        <v>1631</v>
      </c>
    </row>
    <row r="4801" ht="14.25" customHeight="1">
      <c r="A4801" s="96" t="s">
        <v>12690</v>
      </c>
      <c r="B4801" s="96" t="s">
        <v>12691</v>
      </c>
      <c r="C4801" s="96" t="s">
        <v>12692</v>
      </c>
      <c r="D4801" s="96" t="s">
        <v>1355</v>
      </c>
      <c r="J4801" s="96" t="s">
        <v>1147</v>
      </c>
      <c r="L4801" s="96" t="s">
        <v>41</v>
      </c>
      <c r="M4801" s="96" t="s">
        <v>1147</v>
      </c>
      <c r="O4801" s="96" t="s">
        <v>1717</v>
      </c>
      <c r="P4801" s="96" t="s">
        <v>1609</v>
      </c>
      <c r="Q4801" s="96" t="s">
        <v>2005</v>
      </c>
      <c r="R4801" s="96" t="s">
        <v>1566</v>
      </c>
    </row>
    <row r="4802" ht="14.25" customHeight="1">
      <c r="A4802" s="96" t="s">
        <v>12693</v>
      </c>
      <c r="D4802" s="96" t="s">
        <v>1350</v>
      </c>
      <c r="E4802" s="96" t="s">
        <v>1561</v>
      </c>
      <c r="F4802" s="96">
        <v>2030.0</v>
      </c>
      <c r="J4802" s="96" t="s">
        <v>1147</v>
      </c>
      <c r="L4802" s="96" t="s">
        <v>1562</v>
      </c>
      <c r="M4802" s="96" t="s">
        <v>1147</v>
      </c>
      <c r="O4802" s="96" t="s">
        <v>1578</v>
      </c>
      <c r="P4802" s="96" t="s">
        <v>1579</v>
      </c>
      <c r="Q4802" s="96" t="s">
        <v>1610</v>
      </c>
      <c r="R4802" s="96" t="s">
        <v>1793</v>
      </c>
      <c r="S4802" s="96" t="s">
        <v>12694</v>
      </c>
      <c r="T4802" s="96" t="s">
        <v>1568</v>
      </c>
    </row>
    <row r="4803" ht="14.25" customHeight="1">
      <c r="A4803" s="96" t="s">
        <v>12695</v>
      </c>
      <c r="D4803" s="96" t="s">
        <v>1350</v>
      </c>
      <c r="E4803" s="96" t="s">
        <v>1561</v>
      </c>
      <c r="F4803" s="96">
        <v>2030.0</v>
      </c>
      <c r="G4803" s="96" t="s">
        <v>1350</v>
      </c>
      <c r="H4803" s="96" t="s">
        <v>1561</v>
      </c>
      <c r="I4803" s="96">
        <v>2050.0</v>
      </c>
      <c r="J4803" s="96" t="s">
        <v>1351</v>
      </c>
      <c r="K4803" s="96">
        <v>2050.0</v>
      </c>
      <c r="L4803" s="96" t="s">
        <v>1562</v>
      </c>
      <c r="M4803" s="96" t="s">
        <v>1147</v>
      </c>
      <c r="O4803" s="96" t="s">
        <v>1578</v>
      </c>
      <c r="P4803" s="96" t="s">
        <v>1579</v>
      </c>
      <c r="Q4803" s="96" t="s">
        <v>1610</v>
      </c>
      <c r="R4803" s="96" t="s">
        <v>1637</v>
      </c>
      <c r="S4803" s="96" t="s">
        <v>12696</v>
      </c>
      <c r="T4803" s="96" t="s">
        <v>1568</v>
      </c>
    </row>
    <row r="4804" ht="14.25" customHeight="1">
      <c r="A4804" s="96" t="s">
        <v>12697</v>
      </c>
      <c r="B4804" s="96" t="s">
        <v>12698</v>
      </c>
      <c r="D4804" s="96" t="s">
        <v>1355</v>
      </c>
      <c r="J4804" s="96" t="s">
        <v>1351</v>
      </c>
      <c r="L4804" s="96" t="s">
        <v>41</v>
      </c>
      <c r="M4804" s="96" t="s">
        <v>1351</v>
      </c>
      <c r="N4804" s="96" t="s">
        <v>1623</v>
      </c>
      <c r="O4804" s="96" t="s">
        <v>1669</v>
      </c>
      <c r="P4804" s="96" t="s">
        <v>1564</v>
      </c>
      <c r="Q4804" s="96" t="s">
        <v>1804</v>
      </c>
      <c r="R4804" s="96" t="s">
        <v>1623</v>
      </c>
    </row>
    <row r="4805" ht="14.25" customHeight="1">
      <c r="A4805" s="96" t="s">
        <v>12699</v>
      </c>
      <c r="D4805" s="96" t="s">
        <v>1355</v>
      </c>
      <c r="J4805" s="96" t="s">
        <v>1351</v>
      </c>
      <c r="L4805" s="96" t="s">
        <v>41</v>
      </c>
      <c r="M4805" s="96" t="s">
        <v>1147</v>
      </c>
      <c r="O4805" s="96" t="s">
        <v>1647</v>
      </c>
      <c r="P4805" s="96" t="s">
        <v>1564</v>
      </c>
      <c r="Q4805" s="96" t="s">
        <v>1804</v>
      </c>
      <c r="R4805" s="96" t="s">
        <v>1605</v>
      </c>
    </row>
    <row r="4806" ht="14.25" customHeight="1">
      <c r="A4806" s="96" t="s">
        <v>12700</v>
      </c>
      <c r="B4806" s="96" t="s">
        <v>12701</v>
      </c>
      <c r="D4806" s="96" t="s">
        <v>1355</v>
      </c>
      <c r="J4806" s="96" t="s">
        <v>1351</v>
      </c>
      <c r="L4806" s="96" t="s">
        <v>1629</v>
      </c>
      <c r="M4806" s="96" t="s">
        <v>1147</v>
      </c>
      <c r="O4806" s="96" t="s">
        <v>1857</v>
      </c>
      <c r="P4806" s="96" t="s">
        <v>1609</v>
      </c>
      <c r="Q4806" s="96" t="s">
        <v>1630</v>
      </c>
      <c r="R4806" s="96" t="s">
        <v>1712</v>
      </c>
    </row>
    <row r="4807" ht="14.25" customHeight="1">
      <c r="A4807" s="96" t="s">
        <v>12702</v>
      </c>
      <c r="D4807" s="96" t="s">
        <v>1350</v>
      </c>
      <c r="E4807" s="96" t="s">
        <v>1561</v>
      </c>
      <c r="F4807" s="96">
        <v>2030.0</v>
      </c>
      <c r="J4807" s="96" t="s">
        <v>1147</v>
      </c>
      <c r="L4807" s="96" t="s">
        <v>1562</v>
      </c>
      <c r="M4807" s="96" t="s">
        <v>1147</v>
      </c>
      <c r="O4807" s="96" t="s">
        <v>1845</v>
      </c>
      <c r="P4807" s="96" t="s">
        <v>1564</v>
      </c>
      <c r="Q4807" s="96" t="s">
        <v>1820</v>
      </c>
      <c r="R4807" s="96" t="s">
        <v>1566</v>
      </c>
      <c r="S4807" s="96" t="s">
        <v>12703</v>
      </c>
      <c r="T4807" s="96" t="s">
        <v>1568</v>
      </c>
    </row>
    <row r="4808" ht="14.25" customHeight="1">
      <c r="A4808" s="96" t="s">
        <v>12704</v>
      </c>
      <c r="B4808" s="96" t="s">
        <v>12705</v>
      </c>
      <c r="C4808" s="96" t="s">
        <v>12706</v>
      </c>
      <c r="D4808" s="96" t="s">
        <v>1372</v>
      </c>
      <c r="J4808" s="96" t="s">
        <v>1351</v>
      </c>
      <c r="L4808" s="96" t="s">
        <v>41</v>
      </c>
      <c r="M4808" s="96" t="s">
        <v>1351</v>
      </c>
      <c r="N4808" s="96" t="s">
        <v>1779</v>
      </c>
      <c r="O4808" s="96" t="s">
        <v>1584</v>
      </c>
      <c r="P4808" s="96" t="s">
        <v>1564</v>
      </c>
      <c r="Q4808" s="96" t="s">
        <v>2114</v>
      </c>
      <c r="R4808" s="96" t="s">
        <v>1779</v>
      </c>
    </row>
    <row r="4809" ht="14.25" customHeight="1">
      <c r="A4809" s="96" t="s">
        <v>12707</v>
      </c>
      <c r="D4809" s="96" t="s">
        <v>1350</v>
      </c>
      <c r="E4809" s="96" t="s">
        <v>1561</v>
      </c>
      <c r="F4809" s="96">
        <v>2030.0</v>
      </c>
      <c r="J4809" s="96" t="s">
        <v>1147</v>
      </c>
      <c r="L4809" s="96" t="s">
        <v>1562</v>
      </c>
      <c r="M4809" s="96" t="s">
        <v>1147</v>
      </c>
      <c r="O4809" s="96" t="s">
        <v>1563</v>
      </c>
      <c r="P4809" s="96" t="s">
        <v>1564</v>
      </c>
      <c r="Q4809" s="96" t="s">
        <v>1655</v>
      </c>
      <c r="R4809" s="96" t="s">
        <v>1615</v>
      </c>
      <c r="S4809" s="96" t="s">
        <v>12708</v>
      </c>
      <c r="T4809" s="96" t="s">
        <v>1568</v>
      </c>
    </row>
    <row r="4810" ht="14.25" customHeight="1">
      <c r="A4810" s="96" t="s">
        <v>12709</v>
      </c>
      <c r="D4810" s="96" t="s">
        <v>1355</v>
      </c>
      <c r="J4810" s="96" t="s">
        <v>1147</v>
      </c>
      <c r="L4810" s="96" t="s">
        <v>41</v>
      </c>
      <c r="M4810" s="96" t="s">
        <v>1147</v>
      </c>
      <c r="O4810" s="96" t="s">
        <v>1672</v>
      </c>
      <c r="P4810" s="96" t="s">
        <v>1564</v>
      </c>
      <c r="Q4810" s="96" t="s">
        <v>2005</v>
      </c>
      <c r="R4810" s="96" t="s">
        <v>1566</v>
      </c>
    </row>
    <row r="4811" ht="14.25" customHeight="1">
      <c r="A4811" s="96" t="s">
        <v>12710</v>
      </c>
      <c r="B4811" s="96" t="s">
        <v>12711</v>
      </c>
      <c r="C4811" s="96" t="s">
        <v>12712</v>
      </c>
      <c r="D4811" s="96" t="s">
        <v>1350</v>
      </c>
      <c r="E4811" s="96" t="s">
        <v>1570</v>
      </c>
      <c r="F4811" s="96">
        <v>2031.0</v>
      </c>
      <c r="J4811" s="96" t="s">
        <v>1147</v>
      </c>
      <c r="L4811" s="96" t="s">
        <v>41</v>
      </c>
      <c r="M4811" s="96" t="s">
        <v>1147</v>
      </c>
      <c r="O4811" s="96" t="s">
        <v>1717</v>
      </c>
      <c r="P4811" s="96" t="s">
        <v>1609</v>
      </c>
      <c r="Q4811" s="96" t="s">
        <v>1756</v>
      </c>
      <c r="R4811" s="96" t="s">
        <v>1697</v>
      </c>
      <c r="S4811" s="96" t="s">
        <v>12713</v>
      </c>
      <c r="T4811" s="96" t="s">
        <v>1576</v>
      </c>
    </row>
    <row r="4812" ht="14.25" customHeight="1">
      <c r="A4812" s="96" t="s">
        <v>12714</v>
      </c>
      <c r="D4812" s="96" t="s">
        <v>1350</v>
      </c>
      <c r="E4812" s="96" t="s">
        <v>1561</v>
      </c>
      <c r="F4812" s="96">
        <v>2030.0</v>
      </c>
      <c r="J4812" s="96" t="s">
        <v>1147</v>
      </c>
      <c r="L4812" s="96" t="s">
        <v>1562</v>
      </c>
      <c r="M4812" s="96" t="s">
        <v>1147</v>
      </c>
      <c r="O4812" s="96" t="s">
        <v>1717</v>
      </c>
      <c r="P4812" s="96" t="s">
        <v>1609</v>
      </c>
      <c r="Q4812" s="96" t="s">
        <v>1639</v>
      </c>
      <c r="R4812" s="96" t="s">
        <v>1594</v>
      </c>
      <c r="S4812" s="96" t="s">
        <v>12715</v>
      </c>
      <c r="T4812" s="96" t="s">
        <v>1568</v>
      </c>
    </row>
    <row r="4813" ht="14.25" customHeight="1">
      <c r="A4813" s="96" t="s">
        <v>12716</v>
      </c>
      <c r="B4813" s="96" t="s">
        <v>12717</v>
      </c>
      <c r="C4813" s="96" t="s">
        <v>12718</v>
      </c>
      <c r="D4813" s="96" t="s">
        <v>1350</v>
      </c>
      <c r="E4813" s="96" t="s">
        <v>1561</v>
      </c>
      <c r="F4813" s="96" t="s">
        <v>3319</v>
      </c>
      <c r="J4813" s="96" t="s">
        <v>1147</v>
      </c>
      <c r="L4813" s="96" t="s">
        <v>41</v>
      </c>
      <c r="M4813" s="96" t="s">
        <v>1147</v>
      </c>
      <c r="O4813" s="96" t="s">
        <v>1717</v>
      </c>
      <c r="P4813" s="96" t="s">
        <v>1609</v>
      </c>
      <c r="Q4813" s="96" t="s">
        <v>1590</v>
      </c>
      <c r="R4813" s="96" t="s">
        <v>1586</v>
      </c>
      <c r="S4813" s="96" t="s">
        <v>12719</v>
      </c>
      <c r="T4813" s="96" t="s">
        <v>1568</v>
      </c>
    </row>
    <row r="4814" ht="14.25" customHeight="1">
      <c r="A4814" s="96" t="s">
        <v>12720</v>
      </c>
      <c r="D4814" s="96" t="s">
        <v>1350</v>
      </c>
      <c r="E4814" s="96" t="s">
        <v>1561</v>
      </c>
      <c r="F4814" s="96">
        <v>2030.0</v>
      </c>
      <c r="J4814" s="96" t="s">
        <v>1147</v>
      </c>
      <c r="L4814" s="96" t="s">
        <v>1562</v>
      </c>
      <c r="M4814" s="96" t="s">
        <v>1147</v>
      </c>
      <c r="O4814" s="96" t="s">
        <v>1717</v>
      </c>
      <c r="P4814" s="96" t="s">
        <v>1609</v>
      </c>
      <c r="Q4814" s="96" t="s">
        <v>1735</v>
      </c>
      <c r="R4814" s="96" t="s">
        <v>1589</v>
      </c>
      <c r="S4814" s="96" t="s">
        <v>12721</v>
      </c>
      <c r="T4814" s="96" t="s">
        <v>1568</v>
      </c>
    </row>
    <row r="4815" ht="14.25" customHeight="1">
      <c r="A4815" s="96" t="s">
        <v>12722</v>
      </c>
      <c r="C4815" s="96" t="s">
        <v>12723</v>
      </c>
      <c r="D4815" s="96" t="s">
        <v>1355</v>
      </c>
      <c r="J4815" s="96" t="s">
        <v>1351</v>
      </c>
      <c r="L4815" s="96" t="s">
        <v>41</v>
      </c>
      <c r="M4815" s="96" t="s">
        <v>1351</v>
      </c>
      <c r="N4815" s="96" t="s">
        <v>1971</v>
      </c>
      <c r="O4815" s="96" t="s">
        <v>2792</v>
      </c>
      <c r="P4815" s="96" t="s">
        <v>1609</v>
      </c>
      <c r="Q4815" s="96" t="s">
        <v>1580</v>
      </c>
      <c r="R4815" s="96" t="s">
        <v>1971</v>
      </c>
    </row>
    <row r="4816" ht="14.25" customHeight="1">
      <c r="A4816" s="96" t="s">
        <v>12724</v>
      </c>
      <c r="C4816" s="96" t="s">
        <v>12725</v>
      </c>
      <c r="D4816" s="96" t="s">
        <v>1350</v>
      </c>
      <c r="E4816" s="96" t="s">
        <v>1561</v>
      </c>
      <c r="F4816" s="96">
        <v>2028.0</v>
      </c>
      <c r="J4816" s="96" t="s">
        <v>1147</v>
      </c>
      <c r="L4816" s="96" t="s">
        <v>41</v>
      </c>
      <c r="M4816" s="96" t="s">
        <v>1147</v>
      </c>
      <c r="O4816" s="96" t="s">
        <v>1672</v>
      </c>
      <c r="P4816" s="96" t="s">
        <v>1564</v>
      </c>
      <c r="Q4816" s="96" t="s">
        <v>1590</v>
      </c>
      <c r="R4816" s="96" t="s">
        <v>2023</v>
      </c>
      <c r="S4816" s="96" t="s">
        <v>12726</v>
      </c>
      <c r="T4816" s="96" t="s">
        <v>1568</v>
      </c>
    </row>
    <row r="4817" ht="14.25" customHeight="1">
      <c r="A4817" s="96" t="s">
        <v>12727</v>
      </c>
      <c r="D4817" s="96" t="s">
        <v>1350</v>
      </c>
      <c r="E4817" s="96" t="s">
        <v>1561</v>
      </c>
      <c r="F4817" s="96">
        <v>2030.0</v>
      </c>
      <c r="J4817" s="96" t="s">
        <v>1147</v>
      </c>
      <c r="L4817" s="96" t="s">
        <v>1562</v>
      </c>
      <c r="M4817" s="96" t="s">
        <v>1147</v>
      </c>
      <c r="O4817" s="96" t="s">
        <v>1717</v>
      </c>
      <c r="P4817" s="96" t="s">
        <v>1609</v>
      </c>
      <c r="Q4817" s="96" t="s">
        <v>1948</v>
      </c>
      <c r="R4817" s="96" t="s">
        <v>1793</v>
      </c>
      <c r="S4817" s="96" t="s">
        <v>12728</v>
      </c>
      <c r="T4817" s="96" t="s">
        <v>1568</v>
      </c>
    </row>
    <row r="4818" ht="14.25" customHeight="1">
      <c r="A4818" s="96" t="s">
        <v>12729</v>
      </c>
      <c r="D4818" s="96" t="s">
        <v>1355</v>
      </c>
      <c r="J4818" s="96" t="s">
        <v>1351</v>
      </c>
      <c r="L4818" s="96" t="s">
        <v>41</v>
      </c>
      <c r="M4818" s="96" t="s">
        <v>1147</v>
      </c>
      <c r="O4818" s="96" t="s">
        <v>2194</v>
      </c>
      <c r="P4818" s="96" t="s">
        <v>1609</v>
      </c>
      <c r="Q4818" s="96" t="s">
        <v>1593</v>
      </c>
      <c r="R4818" s="96" t="s">
        <v>1699</v>
      </c>
    </row>
    <row r="4819" ht="14.25" customHeight="1">
      <c r="A4819" s="96" t="s">
        <v>12730</v>
      </c>
      <c r="D4819" s="96" t="s">
        <v>1355</v>
      </c>
      <c r="J4819" s="96" t="s">
        <v>1351</v>
      </c>
      <c r="L4819" s="96" t="s">
        <v>41</v>
      </c>
      <c r="M4819" s="96" t="s">
        <v>1351</v>
      </c>
      <c r="N4819" s="96" t="s">
        <v>1597</v>
      </c>
      <c r="O4819" s="96" t="s">
        <v>1741</v>
      </c>
      <c r="P4819" s="96" t="s">
        <v>1564</v>
      </c>
      <c r="Q4819" s="96" t="s">
        <v>1820</v>
      </c>
      <c r="R4819" s="96" t="s">
        <v>1597</v>
      </c>
    </row>
    <row r="4820" ht="14.25" customHeight="1">
      <c r="A4820" s="96" t="s">
        <v>12731</v>
      </c>
      <c r="D4820" s="96" t="s">
        <v>1355</v>
      </c>
      <c r="J4820" s="96" t="s">
        <v>1351</v>
      </c>
      <c r="L4820" s="96" t="s">
        <v>41</v>
      </c>
      <c r="M4820" s="96" t="s">
        <v>1147</v>
      </c>
      <c r="O4820" s="96" t="s">
        <v>2314</v>
      </c>
      <c r="P4820" s="96" t="s">
        <v>1609</v>
      </c>
      <c r="Q4820" s="96" t="s">
        <v>1675</v>
      </c>
      <c r="R4820" s="96" t="s">
        <v>1631</v>
      </c>
    </row>
    <row r="4821" ht="14.25" customHeight="1">
      <c r="A4821" s="96" t="s">
        <v>12732</v>
      </c>
      <c r="D4821" s="96" t="s">
        <v>1350</v>
      </c>
      <c r="E4821" s="96" t="s">
        <v>1561</v>
      </c>
      <c r="F4821" s="96">
        <v>2030.0</v>
      </c>
      <c r="J4821" s="96" t="s">
        <v>1147</v>
      </c>
      <c r="L4821" s="96" t="s">
        <v>1562</v>
      </c>
      <c r="M4821" s="96" t="s">
        <v>1147</v>
      </c>
      <c r="O4821" s="96" t="s">
        <v>1647</v>
      </c>
      <c r="P4821" s="96" t="s">
        <v>1564</v>
      </c>
      <c r="Q4821" s="96" t="s">
        <v>2015</v>
      </c>
      <c r="R4821" s="96" t="s">
        <v>1644</v>
      </c>
      <c r="S4821" s="96" t="s">
        <v>12733</v>
      </c>
      <c r="T4821" s="96" t="s">
        <v>1568</v>
      </c>
    </row>
    <row r="4822" ht="14.25" customHeight="1">
      <c r="A4822" s="96" t="s">
        <v>12734</v>
      </c>
      <c r="B4822" s="96" t="s">
        <v>12735</v>
      </c>
      <c r="C4822" s="96" t="s">
        <v>12736</v>
      </c>
      <c r="D4822" s="96" t="s">
        <v>1350</v>
      </c>
      <c r="E4822" s="96" t="s">
        <v>1561</v>
      </c>
      <c r="F4822" s="96" t="s">
        <v>9466</v>
      </c>
      <c r="J4822" s="96" t="s">
        <v>1147</v>
      </c>
      <c r="L4822" s="96" t="s">
        <v>41</v>
      </c>
      <c r="M4822" s="96" t="s">
        <v>1351</v>
      </c>
      <c r="N4822" s="96" t="s">
        <v>1697</v>
      </c>
      <c r="O4822" s="96" t="s">
        <v>1829</v>
      </c>
      <c r="P4822" s="96" t="s">
        <v>1564</v>
      </c>
      <c r="Q4822" s="96" t="s">
        <v>1897</v>
      </c>
      <c r="R4822" s="96" t="s">
        <v>1619</v>
      </c>
      <c r="S4822" s="96" t="s">
        <v>12737</v>
      </c>
      <c r="T4822" s="96" t="s">
        <v>1568</v>
      </c>
    </row>
    <row r="4823" ht="14.25" customHeight="1">
      <c r="A4823" s="96" t="s">
        <v>12738</v>
      </c>
      <c r="D4823" s="96" t="s">
        <v>1350</v>
      </c>
      <c r="E4823" s="96" t="s">
        <v>1561</v>
      </c>
      <c r="F4823" s="96">
        <v>2030.0</v>
      </c>
      <c r="J4823" s="96" t="s">
        <v>1147</v>
      </c>
      <c r="L4823" s="96" t="s">
        <v>1562</v>
      </c>
      <c r="M4823" s="96" t="s">
        <v>1147</v>
      </c>
      <c r="O4823" s="96" t="s">
        <v>8482</v>
      </c>
      <c r="P4823" s="96" t="s">
        <v>1564</v>
      </c>
      <c r="Q4823" s="96" t="s">
        <v>1604</v>
      </c>
      <c r="R4823" s="96" t="s">
        <v>2023</v>
      </c>
      <c r="S4823" s="96" t="s">
        <v>12739</v>
      </c>
      <c r="T4823" s="96" t="s">
        <v>1568</v>
      </c>
    </row>
    <row r="4824" ht="14.25" customHeight="1">
      <c r="A4824" s="96" t="s">
        <v>12740</v>
      </c>
      <c r="C4824" s="96" t="s">
        <v>12741</v>
      </c>
      <c r="D4824" s="96" t="s">
        <v>1355</v>
      </c>
      <c r="J4824" s="96" t="s">
        <v>1351</v>
      </c>
      <c r="L4824" s="96" t="s">
        <v>41</v>
      </c>
      <c r="M4824" s="96" t="s">
        <v>1147</v>
      </c>
      <c r="O4824" s="96" t="s">
        <v>1845</v>
      </c>
      <c r="P4824" s="96" t="s">
        <v>1564</v>
      </c>
      <c r="Q4824" s="96" t="s">
        <v>1593</v>
      </c>
      <c r="R4824" s="96" t="s">
        <v>1586</v>
      </c>
    </row>
    <row r="4825" ht="14.25" customHeight="1">
      <c r="A4825" s="96" t="s">
        <v>12742</v>
      </c>
      <c r="D4825" s="96" t="s">
        <v>1350</v>
      </c>
      <c r="E4825" s="96" t="s">
        <v>1561</v>
      </c>
      <c r="F4825" s="96">
        <v>2030.0</v>
      </c>
      <c r="J4825" s="96" t="s">
        <v>1147</v>
      </c>
      <c r="L4825" s="96" t="s">
        <v>1562</v>
      </c>
      <c r="M4825" s="96" t="s">
        <v>1147</v>
      </c>
      <c r="O4825" s="96" t="s">
        <v>1812</v>
      </c>
      <c r="P4825" s="96" t="s">
        <v>1564</v>
      </c>
      <c r="Q4825" s="96" t="s">
        <v>1636</v>
      </c>
      <c r="R4825" s="96" t="s">
        <v>1637</v>
      </c>
      <c r="S4825" s="96" t="s">
        <v>12743</v>
      </c>
      <c r="T4825" s="96" t="s">
        <v>1568</v>
      </c>
    </row>
    <row r="4826" ht="14.25" customHeight="1">
      <c r="A4826" s="96" t="s">
        <v>12744</v>
      </c>
      <c r="D4826" s="96" t="s">
        <v>1355</v>
      </c>
      <c r="J4826" s="96" t="s">
        <v>1351</v>
      </c>
      <c r="L4826" s="96" t="s">
        <v>41</v>
      </c>
      <c r="M4826" s="96" t="s">
        <v>1147</v>
      </c>
      <c r="O4826" s="96" t="s">
        <v>1857</v>
      </c>
      <c r="P4826" s="96" t="s">
        <v>1609</v>
      </c>
      <c r="Q4826" s="96" t="s">
        <v>1675</v>
      </c>
      <c r="R4826" s="96" t="s">
        <v>1676</v>
      </c>
    </row>
    <row r="4827" ht="14.25" customHeight="1">
      <c r="A4827" s="96" t="s">
        <v>12745</v>
      </c>
      <c r="D4827" s="96" t="s">
        <v>1350</v>
      </c>
      <c r="E4827" s="96" t="s">
        <v>1561</v>
      </c>
      <c r="F4827" s="96">
        <v>2030.0</v>
      </c>
      <c r="G4827" s="96" t="s">
        <v>1350</v>
      </c>
      <c r="H4827" s="96" t="s">
        <v>1561</v>
      </c>
      <c r="I4827" s="96">
        <v>2040.0</v>
      </c>
      <c r="J4827" s="96" t="s">
        <v>1351</v>
      </c>
      <c r="K4827" s="96">
        <v>2040.0</v>
      </c>
      <c r="L4827" s="96" t="s">
        <v>1562</v>
      </c>
      <c r="M4827" s="96" t="s">
        <v>1147</v>
      </c>
      <c r="O4827" s="96" t="s">
        <v>1741</v>
      </c>
      <c r="P4827" s="96" t="s">
        <v>1564</v>
      </c>
      <c r="Q4827" s="96" t="s">
        <v>1610</v>
      </c>
      <c r="R4827" s="96" t="s">
        <v>1644</v>
      </c>
      <c r="S4827" s="96" t="s">
        <v>12746</v>
      </c>
      <c r="T4827" s="96" t="s">
        <v>1568</v>
      </c>
    </row>
    <row r="4828" ht="14.25" customHeight="1">
      <c r="A4828" s="96" t="s">
        <v>12747</v>
      </c>
      <c r="D4828" s="96" t="s">
        <v>1350</v>
      </c>
      <c r="E4828" s="96" t="s">
        <v>1561</v>
      </c>
      <c r="F4828" s="96">
        <v>2030.0</v>
      </c>
      <c r="J4828" s="96" t="s">
        <v>1147</v>
      </c>
      <c r="L4828" s="96" t="s">
        <v>1562</v>
      </c>
      <c r="M4828" s="96" t="s">
        <v>1147</v>
      </c>
      <c r="O4828" s="96" t="s">
        <v>1797</v>
      </c>
      <c r="P4828" s="96" t="s">
        <v>1564</v>
      </c>
      <c r="Q4828" s="96" t="s">
        <v>1590</v>
      </c>
      <c r="R4828" s="96" t="s">
        <v>1586</v>
      </c>
      <c r="S4828" s="96" t="s">
        <v>12748</v>
      </c>
      <c r="T4828" s="96" t="s">
        <v>1568</v>
      </c>
    </row>
    <row r="4829" ht="14.25" customHeight="1">
      <c r="A4829" s="96" t="s">
        <v>12749</v>
      </c>
      <c r="D4829" s="96" t="s">
        <v>1355</v>
      </c>
      <c r="J4829" s="96" t="s">
        <v>1351</v>
      </c>
      <c r="L4829" s="96" t="s">
        <v>41</v>
      </c>
      <c r="M4829" s="96" t="s">
        <v>1351</v>
      </c>
      <c r="N4829" s="96" t="s">
        <v>1805</v>
      </c>
      <c r="O4829" s="96" t="s">
        <v>1584</v>
      </c>
      <c r="P4829" s="96" t="s">
        <v>1564</v>
      </c>
      <c r="Q4829" s="96" t="s">
        <v>1784</v>
      </c>
      <c r="R4829" s="96" t="s">
        <v>1805</v>
      </c>
    </row>
    <row r="4830" ht="14.25" customHeight="1">
      <c r="A4830" s="96" t="s">
        <v>12750</v>
      </c>
      <c r="D4830" s="96" t="s">
        <v>1350</v>
      </c>
      <c r="E4830" s="96" t="s">
        <v>1561</v>
      </c>
      <c r="F4830" s="96">
        <v>2030.0</v>
      </c>
      <c r="J4830" s="96" t="s">
        <v>1147</v>
      </c>
      <c r="L4830" s="96" t="s">
        <v>41</v>
      </c>
      <c r="M4830" s="96" t="s">
        <v>1147</v>
      </c>
      <c r="O4830" s="96" t="s">
        <v>2526</v>
      </c>
      <c r="P4830" s="96" t="s">
        <v>1564</v>
      </c>
      <c r="Q4830" s="96" t="s">
        <v>1604</v>
      </c>
      <c r="R4830" s="96" t="s">
        <v>1793</v>
      </c>
      <c r="S4830" s="96" t="s">
        <v>12751</v>
      </c>
      <c r="T4830" s="96" t="s">
        <v>1568</v>
      </c>
    </row>
    <row r="4831" ht="14.25" customHeight="1">
      <c r="A4831" s="96" t="s">
        <v>12752</v>
      </c>
      <c r="C4831" s="96" t="s">
        <v>12753</v>
      </c>
      <c r="D4831" s="96" t="s">
        <v>1355</v>
      </c>
      <c r="J4831" s="96" t="s">
        <v>1147</v>
      </c>
      <c r="L4831" s="96" t="s">
        <v>41</v>
      </c>
      <c r="M4831" s="96" t="s">
        <v>1147</v>
      </c>
      <c r="O4831" s="96" t="s">
        <v>1703</v>
      </c>
      <c r="P4831" s="96" t="s">
        <v>1564</v>
      </c>
      <c r="Q4831" s="96" t="s">
        <v>1580</v>
      </c>
      <c r="R4831" s="96" t="s">
        <v>1631</v>
      </c>
    </row>
    <row r="4832" ht="14.25" customHeight="1">
      <c r="A4832" s="96" t="s">
        <v>12754</v>
      </c>
      <c r="D4832" s="96" t="s">
        <v>1355</v>
      </c>
      <c r="J4832" s="96" t="s">
        <v>1351</v>
      </c>
      <c r="L4832" s="96" t="s">
        <v>41</v>
      </c>
      <c r="M4832" s="96" t="s">
        <v>1147</v>
      </c>
      <c r="O4832" s="96" t="s">
        <v>2792</v>
      </c>
      <c r="P4832" s="96" t="s">
        <v>1609</v>
      </c>
      <c r="Q4832" s="96" t="s">
        <v>1886</v>
      </c>
      <c r="R4832" s="96" t="s">
        <v>1581</v>
      </c>
    </row>
    <row r="4833" ht="14.25" customHeight="1">
      <c r="A4833" s="96" t="s">
        <v>12755</v>
      </c>
      <c r="B4833" s="96" t="s">
        <v>12756</v>
      </c>
      <c r="C4833" s="96" t="s">
        <v>12757</v>
      </c>
      <c r="D4833" s="96" t="s">
        <v>1355</v>
      </c>
      <c r="J4833" s="96" t="s">
        <v>1147</v>
      </c>
      <c r="L4833" s="96" t="s">
        <v>41</v>
      </c>
      <c r="M4833" s="96" t="s">
        <v>1147</v>
      </c>
      <c r="O4833" s="96" t="s">
        <v>3326</v>
      </c>
      <c r="P4833" s="96" t="s">
        <v>1728</v>
      </c>
      <c r="Q4833" s="96" t="s">
        <v>1610</v>
      </c>
      <c r="R4833" s="96" t="s">
        <v>1707</v>
      </c>
    </row>
    <row r="4834" ht="14.25" customHeight="1">
      <c r="A4834" s="96" t="s">
        <v>12758</v>
      </c>
      <c r="C4834" s="96" t="s">
        <v>12759</v>
      </c>
      <c r="D4834" s="96" t="s">
        <v>1355</v>
      </c>
      <c r="J4834" s="96" t="s">
        <v>1351</v>
      </c>
      <c r="L4834" s="96" t="s">
        <v>41</v>
      </c>
      <c r="M4834" s="96" t="s">
        <v>1351</v>
      </c>
      <c r="N4834" s="96" t="s">
        <v>1656</v>
      </c>
      <c r="O4834" s="96" t="s">
        <v>1829</v>
      </c>
      <c r="P4834" s="96" t="s">
        <v>1564</v>
      </c>
      <c r="Q4834" s="96" t="s">
        <v>1685</v>
      </c>
      <c r="R4834" s="96" t="s">
        <v>1656</v>
      </c>
    </row>
    <row r="4835" ht="14.25" customHeight="1">
      <c r="A4835" s="96" t="s">
        <v>12760</v>
      </c>
      <c r="D4835" s="96" t="s">
        <v>1355</v>
      </c>
      <c r="J4835" s="96" t="s">
        <v>1147</v>
      </c>
      <c r="L4835" s="96" t="s">
        <v>41</v>
      </c>
      <c r="M4835" s="96" t="s">
        <v>1147</v>
      </c>
      <c r="O4835" s="96" t="s">
        <v>1578</v>
      </c>
      <c r="P4835" s="96" t="s">
        <v>1579</v>
      </c>
      <c r="Q4835" s="96" t="s">
        <v>2005</v>
      </c>
      <c r="R4835" s="96" t="s">
        <v>1566</v>
      </c>
    </row>
    <row r="4836" ht="14.25" customHeight="1">
      <c r="A4836" s="96" t="s">
        <v>12761</v>
      </c>
      <c r="B4836" s="96" t="s">
        <v>12762</v>
      </c>
      <c r="C4836" s="96" t="s">
        <v>12763</v>
      </c>
      <c r="D4836" s="96" t="s">
        <v>1355</v>
      </c>
      <c r="J4836" s="96" t="s">
        <v>1147</v>
      </c>
      <c r="L4836" s="96" t="s">
        <v>41</v>
      </c>
      <c r="M4836" s="96" t="s">
        <v>1147</v>
      </c>
      <c r="O4836" s="96" t="s">
        <v>1717</v>
      </c>
      <c r="P4836" s="96" t="s">
        <v>1609</v>
      </c>
      <c r="Q4836" s="96" t="s">
        <v>1610</v>
      </c>
      <c r="R4836" s="96" t="s">
        <v>1621</v>
      </c>
    </row>
    <row r="4837" ht="14.25" customHeight="1">
      <c r="A4837" s="96" t="s">
        <v>12764</v>
      </c>
      <c r="D4837" s="96" t="s">
        <v>1350</v>
      </c>
      <c r="E4837" s="96" t="s">
        <v>1561</v>
      </c>
      <c r="F4837" s="96">
        <v>2030.0</v>
      </c>
      <c r="G4837" s="96" t="s">
        <v>1350</v>
      </c>
      <c r="H4837" s="96" t="s">
        <v>1561</v>
      </c>
      <c r="I4837" s="96">
        <v>2050.0</v>
      </c>
      <c r="J4837" s="96" t="s">
        <v>1351</v>
      </c>
      <c r="K4837" s="96">
        <v>2050.0</v>
      </c>
      <c r="L4837" s="96" t="s">
        <v>1562</v>
      </c>
      <c r="M4837" s="96" t="s">
        <v>1351</v>
      </c>
      <c r="N4837" s="96" t="s">
        <v>1615</v>
      </c>
      <c r="O4837" s="96" t="s">
        <v>1584</v>
      </c>
      <c r="P4837" s="96" t="s">
        <v>1564</v>
      </c>
      <c r="Q4837" s="96" t="s">
        <v>1610</v>
      </c>
      <c r="R4837" s="96" t="s">
        <v>1615</v>
      </c>
      <c r="S4837" s="96" t="s">
        <v>12765</v>
      </c>
      <c r="T4837" s="96" t="s">
        <v>1568</v>
      </c>
    </row>
    <row r="4838" ht="14.25" customHeight="1">
      <c r="A4838" s="96" t="s">
        <v>12766</v>
      </c>
      <c r="C4838" s="96" t="s">
        <v>12767</v>
      </c>
      <c r="D4838" s="96" t="s">
        <v>1350</v>
      </c>
      <c r="E4838" s="96" t="s">
        <v>2505</v>
      </c>
      <c r="F4838" s="96">
        <v>2030.0</v>
      </c>
      <c r="J4838" s="96" t="s">
        <v>1351</v>
      </c>
      <c r="L4838" s="96" t="s">
        <v>41</v>
      </c>
      <c r="M4838" s="96" t="s">
        <v>1147</v>
      </c>
      <c r="O4838" s="96" t="s">
        <v>1845</v>
      </c>
      <c r="P4838" s="96" t="s">
        <v>1564</v>
      </c>
      <c r="Q4838" s="96" t="s">
        <v>2015</v>
      </c>
      <c r="R4838" s="96" t="s">
        <v>2181</v>
      </c>
      <c r="S4838" s="96" t="s">
        <v>12768</v>
      </c>
      <c r="T4838" s="96" t="s">
        <v>2507</v>
      </c>
    </row>
    <row r="4839" ht="14.25" customHeight="1">
      <c r="A4839" s="96" t="s">
        <v>12769</v>
      </c>
      <c r="D4839" s="96" t="s">
        <v>1372</v>
      </c>
      <c r="J4839" s="96" t="s">
        <v>1351</v>
      </c>
      <c r="L4839" s="96" t="s">
        <v>41</v>
      </c>
      <c r="M4839" s="96" t="s">
        <v>1351</v>
      </c>
      <c r="N4839" s="96" t="s">
        <v>2098</v>
      </c>
      <c r="O4839" s="96" t="s">
        <v>1584</v>
      </c>
      <c r="P4839" s="96" t="s">
        <v>1564</v>
      </c>
      <c r="Q4839" s="96" t="s">
        <v>1565</v>
      </c>
      <c r="R4839" s="96" t="s">
        <v>2098</v>
      </c>
    </row>
    <row r="4840" ht="14.25" customHeight="1">
      <c r="A4840" s="96" t="s">
        <v>12770</v>
      </c>
      <c r="B4840" s="96" t="s">
        <v>12771</v>
      </c>
      <c r="C4840" s="96" t="s">
        <v>12772</v>
      </c>
      <c r="D4840" s="96" t="s">
        <v>1350</v>
      </c>
      <c r="E4840" s="96" t="s">
        <v>1570</v>
      </c>
      <c r="F4840" s="96">
        <v>2030.0</v>
      </c>
      <c r="J4840" s="96" t="s">
        <v>1147</v>
      </c>
      <c r="L4840" s="96" t="s">
        <v>41</v>
      </c>
      <c r="M4840" s="96" t="s">
        <v>1351</v>
      </c>
      <c r="N4840" s="96" t="s">
        <v>1846</v>
      </c>
      <c r="O4840" s="96" t="s">
        <v>2054</v>
      </c>
      <c r="P4840" s="96" t="s">
        <v>1579</v>
      </c>
      <c r="Q4840" s="96" t="s">
        <v>2188</v>
      </c>
      <c r="R4840" s="96" t="s">
        <v>1926</v>
      </c>
      <c r="S4840" s="96" t="s">
        <v>12773</v>
      </c>
      <c r="T4840" s="96" t="s">
        <v>1576</v>
      </c>
    </row>
    <row r="4841" ht="14.25" customHeight="1">
      <c r="A4841" s="96" t="s">
        <v>12774</v>
      </c>
      <c r="D4841" s="96" t="s">
        <v>1355</v>
      </c>
      <c r="J4841" s="96" t="s">
        <v>1351</v>
      </c>
      <c r="L4841" s="96" t="s">
        <v>41</v>
      </c>
      <c r="M4841" s="96" t="s">
        <v>1147</v>
      </c>
      <c r="O4841" s="96" t="s">
        <v>1578</v>
      </c>
      <c r="P4841" s="96" t="s">
        <v>1579</v>
      </c>
      <c r="Q4841" s="96" t="s">
        <v>1580</v>
      </c>
      <c r="R4841" s="96" t="s">
        <v>1793</v>
      </c>
      <c r="T4841" s="96" t="s">
        <v>1616</v>
      </c>
    </row>
    <row r="4842" ht="14.25" customHeight="1">
      <c r="A4842" s="96" t="s">
        <v>12775</v>
      </c>
      <c r="B4842" s="96" t="s">
        <v>12776</v>
      </c>
      <c r="C4842" s="96" t="s">
        <v>12777</v>
      </c>
      <c r="D4842" s="96" t="s">
        <v>1350</v>
      </c>
      <c r="E4842" s="96" t="s">
        <v>1570</v>
      </c>
      <c r="F4842" s="96">
        <v>2030.0</v>
      </c>
      <c r="J4842" s="96" t="s">
        <v>1147</v>
      </c>
      <c r="L4842" s="96" t="s">
        <v>41</v>
      </c>
      <c r="M4842" s="96" t="s">
        <v>1147</v>
      </c>
      <c r="O4842" s="96" t="s">
        <v>1703</v>
      </c>
      <c r="P4842" s="96" t="s">
        <v>1564</v>
      </c>
      <c r="Q4842" s="96" t="s">
        <v>1652</v>
      </c>
      <c r="R4842" s="96" t="s">
        <v>2363</v>
      </c>
      <c r="S4842" s="96" t="s">
        <v>12778</v>
      </c>
      <c r="T4842" s="96" t="s">
        <v>1576</v>
      </c>
    </row>
    <row r="4843" ht="14.25" customHeight="1">
      <c r="A4843" s="96" t="s">
        <v>12779</v>
      </c>
      <c r="B4843" s="96" t="s">
        <v>12780</v>
      </c>
      <c r="C4843" s="96" t="s">
        <v>12781</v>
      </c>
      <c r="D4843" s="96" t="s">
        <v>1350</v>
      </c>
      <c r="E4843" s="96" t="s">
        <v>1561</v>
      </c>
      <c r="F4843" s="96">
        <v>2030.0</v>
      </c>
      <c r="J4843" s="96" t="s">
        <v>1351</v>
      </c>
      <c r="L4843" s="96" t="s">
        <v>41</v>
      </c>
      <c r="M4843" s="96" t="s">
        <v>1351</v>
      </c>
      <c r="N4843" s="96" t="s">
        <v>1623</v>
      </c>
      <c r="O4843" s="96" t="s">
        <v>1578</v>
      </c>
      <c r="P4843" s="96" t="s">
        <v>1579</v>
      </c>
      <c r="Q4843" s="96" t="s">
        <v>1754</v>
      </c>
      <c r="R4843" s="96" t="s">
        <v>1619</v>
      </c>
      <c r="S4843" s="96" t="s">
        <v>12782</v>
      </c>
      <c r="T4843" s="96" t="s">
        <v>1568</v>
      </c>
    </row>
    <row r="4844" ht="14.25" customHeight="1">
      <c r="A4844" s="96" t="s">
        <v>12783</v>
      </c>
      <c r="B4844" s="96" t="s">
        <v>12784</v>
      </c>
      <c r="C4844" s="96" t="s">
        <v>12785</v>
      </c>
      <c r="D4844" s="96" t="s">
        <v>1350</v>
      </c>
      <c r="E4844" s="96" t="s">
        <v>1561</v>
      </c>
      <c r="F4844" s="96">
        <v>2030.0</v>
      </c>
      <c r="J4844" s="96" t="s">
        <v>1147</v>
      </c>
      <c r="L4844" s="96" t="s">
        <v>41</v>
      </c>
      <c r="M4844" s="96" t="s">
        <v>1147</v>
      </c>
      <c r="O4844" s="96" t="s">
        <v>1845</v>
      </c>
      <c r="P4844" s="96" t="s">
        <v>1564</v>
      </c>
      <c r="Q4844" s="96" t="s">
        <v>1754</v>
      </c>
      <c r="R4844" s="96" t="s">
        <v>1926</v>
      </c>
      <c r="S4844" s="96" t="s">
        <v>12786</v>
      </c>
      <c r="T4844" s="96" t="s">
        <v>1568</v>
      </c>
    </row>
    <row r="4845" ht="14.25" customHeight="1">
      <c r="A4845" s="96" t="s">
        <v>12787</v>
      </c>
      <c r="C4845" s="96" t="s">
        <v>12788</v>
      </c>
      <c r="D4845" s="96" t="s">
        <v>1350</v>
      </c>
      <c r="E4845" s="96" t="s">
        <v>1570</v>
      </c>
      <c r="F4845" s="96">
        <v>2030.0</v>
      </c>
      <c r="J4845" s="96" t="s">
        <v>1147</v>
      </c>
      <c r="L4845" s="96" t="s">
        <v>41</v>
      </c>
      <c r="M4845" s="96" t="s">
        <v>1147</v>
      </c>
      <c r="O4845" s="96" t="s">
        <v>1669</v>
      </c>
      <c r="P4845" s="96" t="s">
        <v>1564</v>
      </c>
      <c r="Q4845" s="96" t="s">
        <v>1639</v>
      </c>
      <c r="R4845" s="96" t="s">
        <v>1656</v>
      </c>
      <c r="S4845" s="96" t="s">
        <v>12789</v>
      </c>
      <c r="T4845" s="96" t="s">
        <v>1576</v>
      </c>
    </row>
    <row r="4846" ht="14.25" customHeight="1">
      <c r="A4846" s="96" t="s">
        <v>12790</v>
      </c>
      <c r="B4846" s="96" t="s">
        <v>12791</v>
      </c>
      <c r="C4846" s="96" t="s">
        <v>12792</v>
      </c>
      <c r="D4846" s="96" t="s">
        <v>1355</v>
      </c>
      <c r="J4846" s="96" t="s">
        <v>1351</v>
      </c>
      <c r="L4846" s="96" t="s">
        <v>41</v>
      </c>
      <c r="M4846" s="96" t="s">
        <v>1147</v>
      </c>
      <c r="O4846" s="96" t="s">
        <v>1602</v>
      </c>
      <c r="P4846" s="96" t="s">
        <v>1603</v>
      </c>
      <c r="Q4846" s="96" t="s">
        <v>1665</v>
      </c>
      <c r="R4846" s="96" t="s">
        <v>1676</v>
      </c>
    </row>
    <row r="4847" ht="14.25" customHeight="1">
      <c r="A4847" s="96" t="s">
        <v>12793</v>
      </c>
      <c r="D4847" s="96" t="s">
        <v>1355</v>
      </c>
      <c r="J4847" s="96" t="s">
        <v>1147</v>
      </c>
      <c r="L4847" s="96" t="s">
        <v>41</v>
      </c>
      <c r="M4847" s="96" t="s">
        <v>1147</v>
      </c>
      <c r="O4847" s="96" t="s">
        <v>1578</v>
      </c>
      <c r="P4847" s="96" t="s">
        <v>1579</v>
      </c>
      <c r="Q4847" s="96" t="s">
        <v>1580</v>
      </c>
      <c r="R4847" s="96" t="s">
        <v>1793</v>
      </c>
    </row>
    <row r="4848" ht="14.25" customHeight="1">
      <c r="A4848" s="96" t="s">
        <v>12794</v>
      </c>
      <c r="C4848" s="96" t="s">
        <v>12795</v>
      </c>
      <c r="D4848" s="96" t="s">
        <v>1355</v>
      </c>
      <c r="J4848" s="96" t="s">
        <v>1351</v>
      </c>
      <c r="L4848" s="96" t="s">
        <v>41</v>
      </c>
      <c r="M4848" s="96" t="s">
        <v>1147</v>
      </c>
      <c r="O4848" s="96" t="s">
        <v>1829</v>
      </c>
      <c r="P4848" s="96" t="s">
        <v>1564</v>
      </c>
      <c r="Q4848" s="96" t="s">
        <v>1652</v>
      </c>
      <c r="R4848" s="96" t="s">
        <v>1586</v>
      </c>
    </row>
    <row r="4849" ht="14.25" customHeight="1">
      <c r="A4849" s="96" t="s">
        <v>12796</v>
      </c>
      <c r="B4849" s="96" t="s">
        <v>12797</v>
      </c>
      <c r="C4849" s="96" t="s">
        <v>12798</v>
      </c>
      <c r="D4849" s="96" t="s">
        <v>1350</v>
      </c>
      <c r="E4849" s="96" t="s">
        <v>1561</v>
      </c>
      <c r="F4849" s="96" t="s">
        <v>1628</v>
      </c>
      <c r="J4849" s="96" t="s">
        <v>1351</v>
      </c>
      <c r="L4849" s="96" t="s">
        <v>41</v>
      </c>
      <c r="M4849" s="96" t="s">
        <v>1351</v>
      </c>
      <c r="N4849" s="96" t="s">
        <v>1757</v>
      </c>
      <c r="O4849" s="96" t="s">
        <v>1602</v>
      </c>
      <c r="P4849" s="96" t="s">
        <v>1603</v>
      </c>
      <c r="Q4849" s="96" t="s">
        <v>1665</v>
      </c>
      <c r="R4849" s="96" t="s">
        <v>1805</v>
      </c>
      <c r="S4849" s="96" t="s">
        <v>12799</v>
      </c>
      <c r="T4849" s="96" t="s">
        <v>1568</v>
      </c>
    </row>
    <row r="4850" ht="14.25" customHeight="1">
      <c r="A4850" s="96" t="s">
        <v>12800</v>
      </c>
      <c r="B4850" s="96" t="s">
        <v>12801</v>
      </c>
      <c r="C4850" s="96" t="s">
        <v>12802</v>
      </c>
      <c r="D4850" s="96" t="s">
        <v>1355</v>
      </c>
      <c r="J4850" s="96" t="s">
        <v>1351</v>
      </c>
      <c r="L4850" s="96" t="s">
        <v>41</v>
      </c>
      <c r="M4850" s="96" t="s">
        <v>1351</v>
      </c>
      <c r="N4850" s="96" t="s">
        <v>1656</v>
      </c>
      <c r="O4850" s="96" t="s">
        <v>1614</v>
      </c>
      <c r="P4850" s="96" t="s">
        <v>1609</v>
      </c>
      <c r="Q4850" s="96" t="s">
        <v>2188</v>
      </c>
      <c r="R4850" s="96" t="s">
        <v>1656</v>
      </c>
    </row>
    <row r="4851" ht="14.25" customHeight="1">
      <c r="A4851" s="96" t="s">
        <v>12803</v>
      </c>
      <c r="B4851" s="96" t="s">
        <v>12804</v>
      </c>
      <c r="C4851" s="96" t="s">
        <v>12805</v>
      </c>
      <c r="D4851" s="96" t="s">
        <v>1355</v>
      </c>
      <c r="J4851" s="96" t="s">
        <v>1351</v>
      </c>
      <c r="L4851" s="96" t="s">
        <v>1629</v>
      </c>
      <c r="M4851" s="96" t="s">
        <v>1351</v>
      </c>
      <c r="N4851" s="96" t="s">
        <v>1971</v>
      </c>
      <c r="O4851" s="96" t="s">
        <v>1563</v>
      </c>
      <c r="P4851" s="96" t="s">
        <v>1564</v>
      </c>
      <c r="Q4851" s="96" t="s">
        <v>1630</v>
      </c>
      <c r="R4851" s="96" t="s">
        <v>1971</v>
      </c>
      <c r="U4851" s="96" t="s">
        <v>2094</v>
      </c>
    </row>
    <row r="4852" ht="14.25" customHeight="1">
      <c r="A4852" s="96" t="s">
        <v>12806</v>
      </c>
      <c r="D4852" s="96" t="s">
        <v>1350</v>
      </c>
      <c r="E4852" s="96" t="s">
        <v>1561</v>
      </c>
      <c r="F4852" s="96">
        <v>2030.0</v>
      </c>
      <c r="G4852" s="96" t="s">
        <v>1350</v>
      </c>
      <c r="H4852" s="96" t="s">
        <v>1561</v>
      </c>
      <c r="I4852" s="96">
        <v>2050.0</v>
      </c>
      <c r="J4852" s="96" t="s">
        <v>1351</v>
      </c>
      <c r="K4852" s="96">
        <v>2050.0</v>
      </c>
      <c r="L4852" s="96" t="s">
        <v>1562</v>
      </c>
      <c r="M4852" s="96" t="s">
        <v>1351</v>
      </c>
      <c r="N4852" s="96" t="s">
        <v>1597</v>
      </c>
      <c r="O4852" s="96" t="s">
        <v>1829</v>
      </c>
      <c r="P4852" s="96" t="s">
        <v>1564</v>
      </c>
      <c r="Q4852" s="96" t="s">
        <v>1652</v>
      </c>
      <c r="R4852" s="96" t="s">
        <v>1597</v>
      </c>
      <c r="S4852" s="96" t="s">
        <v>12807</v>
      </c>
      <c r="T4852" s="96" t="s">
        <v>1568</v>
      </c>
    </row>
    <row r="4853" ht="14.25" customHeight="1">
      <c r="A4853" s="96" t="s">
        <v>12808</v>
      </c>
      <c r="B4853" s="96" t="s">
        <v>12809</v>
      </c>
      <c r="C4853" s="96" t="s">
        <v>12810</v>
      </c>
      <c r="D4853" s="96" t="s">
        <v>1355</v>
      </c>
      <c r="J4853" s="96" t="s">
        <v>1147</v>
      </c>
      <c r="L4853" s="96" t="s">
        <v>41</v>
      </c>
      <c r="M4853" s="96" t="s">
        <v>1147</v>
      </c>
      <c r="O4853" s="96" t="s">
        <v>1857</v>
      </c>
      <c r="P4853" s="96" t="s">
        <v>1609</v>
      </c>
      <c r="Q4853" s="96" t="s">
        <v>1800</v>
      </c>
      <c r="R4853" s="96" t="s">
        <v>1566</v>
      </c>
    </row>
    <row r="4854" ht="14.25" customHeight="1">
      <c r="A4854" s="96" t="s">
        <v>12811</v>
      </c>
      <c r="D4854" s="96" t="s">
        <v>1350</v>
      </c>
      <c r="E4854" s="96" t="s">
        <v>1561</v>
      </c>
      <c r="F4854" s="96">
        <v>2030.0</v>
      </c>
      <c r="G4854" s="96" t="s">
        <v>1350</v>
      </c>
      <c r="H4854" s="96" t="s">
        <v>1561</v>
      </c>
      <c r="I4854" s="96">
        <v>2040.0</v>
      </c>
      <c r="J4854" s="96" t="s">
        <v>1351</v>
      </c>
      <c r="K4854" s="96">
        <v>2040.0</v>
      </c>
      <c r="L4854" s="96" t="s">
        <v>1562</v>
      </c>
      <c r="M4854" s="96" t="s">
        <v>1147</v>
      </c>
      <c r="O4854" s="96" t="s">
        <v>1584</v>
      </c>
      <c r="P4854" s="96" t="s">
        <v>1564</v>
      </c>
      <c r="Q4854" s="96" t="s">
        <v>1610</v>
      </c>
      <c r="R4854" s="96" t="s">
        <v>1623</v>
      </c>
      <c r="S4854" s="96" t="s">
        <v>12812</v>
      </c>
      <c r="T4854" s="96" t="s">
        <v>1568</v>
      </c>
    </row>
    <row r="4855" ht="14.25" customHeight="1">
      <c r="A4855" s="96" t="s">
        <v>12813</v>
      </c>
      <c r="D4855" s="96" t="s">
        <v>1355</v>
      </c>
      <c r="J4855" s="96" t="s">
        <v>1351</v>
      </c>
      <c r="L4855" s="96" t="s">
        <v>41</v>
      </c>
      <c r="M4855" s="96" t="s">
        <v>1147</v>
      </c>
      <c r="O4855" s="96" t="s">
        <v>1664</v>
      </c>
      <c r="P4855" s="96" t="s">
        <v>1564</v>
      </c>
      <c r="Q4855" s="96" t="s">
        <v>1830</v>
      </c>
      <c r="R4855" s="96" t="s">
        <v>1637</v>
      </c>
    </row>
    <row r="4856" ht="14.25" customHeight="1">
      <c r="A4856" s="96" t="s">
        <v>12814</v>
      </c>
      <c r="B4856" s="96" t="s">
        <v>12815</v>
      </c>
      <c r="C4856" s="96" t="s">
        <v>12816</v>
      </c>
      <c r="D4856" s="96" t="s">
        <v>1350</v>
      </c>
      <c r="E4856" s="96" t="s">
        <v>1561</v>
      </c>
      <c r="F4856" s="96">
        <v>2031.0</v>
      </c>
      <c r="J4856" s="96" t="s">
        <v>1351</v>
      </c>
      <c r="L4856" s="96" t="s">
        <v>41</v>
      </c>
      <c r="M4856" s="96" t="s">
        <v>1351</v>
      </c>
      <c r="N4856" s="96" t="s">
        <v>1714</v>
      </c>
      <c r="O4856" s="96" t="s">
        <v>1578</v>
      </c>
      <c r="P4856" s="96" t="s">
        <v>1579</v>
      </c>
      <c r="Q4856" s="96" t="s">
        <v>1610</v>
      </c>
      <c r="R4856" s="96" t="s">
        <v>1699</v>
      </c>
      <c r="S4856" s="96" t="s">
        <v>12817</v>
      </c>
      <c r="T4856" s="96" t="s">
        <v>1568</v>
      </c>
    </row>
    <row r="4857" ht="14.25" customHeight="1">
      <c r="A4857" s="96" t="s">
        <v>12818</v>
      </c>
      <c r="C4857" s="96" t="s">
        <v>12819</v>
      </c>
      <c r="D4857" s="96" t="s">
        <v>1355</v>
      </c>
      <c r="J4857" s="96" t="s">
        <v>1351</v>
      </c>
      <c r="L4857" s="96" t="s">
        <v>41</v>
      </c>
      <c r="M4857" s="96" t="s">
        <v>1147</v>
      </c>
      <c r="O4857" s="96" t="s">
        <v>1614</v>
      </c>
      <c r="P4857" s="96" t="s">
        <v>1609</v>
      </c>
      <c r="Q4857" s="96" t="s">
        <v>1610</v>
      </c>
      <c r="R4857" s="96" t="s">
        <v>1676</v>
      </c>
    </row>
    <row r="4858" ht="14.25" customHeight="1">
      <c r="A4858" s="96" t="s">
        <v>12820</v>
      </c>
      <c r="D4858" s="96" t="s">
        <v>1350</v>
      </c>
      <c r="E4858" s="96" t="s">
        <v>1561</v>
      </c>
      <c r="F4858" s="96">
        <v>2030.0</v>
      </c>
      <c r="J4858" s="96" t="s">
        <v>1147</v>
      </c>
      <c r="L4858" s="96" t="s">
        <v>1562</v>
      </c>
      <c r="M4858" s="96" t="s">
        <v>1147</v>
      </c>
      <c r="O4858" s="96" t="s">
        <v>1717</v>
      </c>
      <c r="P4858" s="96" t="s">
        <v>1609</v>
      </c>
      <c r="Q4858" s="96" t="s">
        <v>1756</v>
      </c>
      <c r="R4858" s="96" t="s">
        <v>1594</v>
      </c>
      <c r="S4858" s="96" t="s">
        <v>12821</v>
      </c>
      <c r="T4858" s="96" t="s">
        <v>1568</v>
      </c>
    </row>
    <row r="4859" ht="14.25" customHeight="1">
      <c r="A4859" s="96" t="s">
        <v>12822</v>
      </c>
      <c r="D4859" s="96" t="s">
        <v>1355</v>
      </c>
      <c r="J4859" s="96" t="s">
        <v>1351</v>
      </c>
      <c r="L4859" s="96" t="s">
        <v>41</v>
      </c>
      <c r="M4859" s="96" t="s">
        <v>1147</v>
      </c>
      <c r="O4859" s="96" t="s">
        <v>3088</v>
      </c>
      <c r="P4859" s="96" t="s">
        <v>1609</v>
      </c>
      <c r="Q4859" s="96" t="s">
        <v>1604</v>
      </c>
      <c r="R4859" s="96" t="s">
        <v>1793</v>
      </c>
      <c r="T4859" s="96" t="s">
        <v>1616</v>
      </c>
    </row>
    <row r="4860" ht="14.25" customHeight="1">
      <c r="A4860" s="96" t="s">
        <v>12823</v>
      </c>
      <c r="B4860" s="96" t="s">
        <v>12824</v>
      </c>
      <c r="D4860" s="96" t="s">
        <v>1355</v>
      </c>
      <c r="J4860" s="96" t="s">
        <v>1147</v>
      </c>
      <c r="L4860" s="96" t="s">
        <v>41</v>
      </c>
      <c r="M4860" s="96" t="s">
        <v>1351</v>
      </c>
      <c r="N4860" s="96" t="s">
        <v>2098</v>
      </c>
      <c r="O4860" s="96" t="s">
        <v>1937</v>
      </c>
      <c r="P4860" s="96" t="s">
        <v>1728</v>
      </c>
      <c r="Q4860" s="96" t="s">
        <v>1756</v>
      </c>
      <c r="R4860" s="96" t="s">
        <v>2098</v>
      </c>
    </row>
    <row r="4861" ht="14.25" customHeight="1">
      <c r="A4861" s="96" t="s">
        <v>12825</v>
      </c>
      <c r="D4861" s="96" t="s">
        <v>1355</v>
      </c>
      <c r="J4861" s="96" t="s">
        <v>1351</v>
      </c>
      <c r="L4861" s="96" t="s">
        <v>41</v>
      </c>
      <c r="M4861" s="96" t="s">
        <v>1147</v>
      </c>
      <c r="O4861" s="96" t="s">
        <v>1703</v>
      </c>
      <c r="P4861" s="96" t="s">
        <v>1564</v>
      </c>
      <c r="Q4861" s="96" t="s">
        <v>2015</v>
      </c>
      <c r="R4861" s="96" t="s">
        <v>1793</v>
      </c>
    </row>
    <row r="4862" ht="14.25" customHeight="1">
      <c r="A4862" s="96" t="s">
        <v>12826</v>
      </c>
      <c r="D4862" s="96" t="s">
        <v>1350</v>
      </c>
      <c r="E4862" s="96" t="s">
        <v>1561</v>
      </c>
      <c r="F4862" s="96">
        <v>2030.0</v>
      </c>
      <c r="J4862" s="96" t="s">
        <v>1147</v>
      </c>
      <c r="L4862" s="96" t="s">
        <v>1562</v>
      </c>
      <c r="M4862" s="96" t="s">
        <v>1147</v>
      </c>
      <c r="O4862" s="96" t="s">
        <v>1684</v>
      </c>
      <c r="P4862" s="96" t="s">
        <v>1564</v>
      </c>
      <c r="Q4862" s="96" t="s">
        <v>1675</v>
      </c>
      <c r="R4862" s="96" t="s">
        <v>1615</v>
      </c>
      <c r="S4862" s="96" t="s">
        <v>12827</v>
      </c>
      <c r="T4862" s="96" t="s">
        <v>1568</v>
      </c>
    </row>
    <row r="4863" ht="14.25" customHeight="1">
      <c r="A4863" s="96" t="s">
        <v>12828</v>
      </c>
      <c r="B4863" s="96" t="s">
        <v>12829</v>
      </c>
      <c r="C4863" s="96" t="s">
        <v>12830</v>
      </c>
      <c r="D4863" s="96" t="s">
        <v>1355</v>
      </c>
      <c r="J4863" s="96" t="s">
        <v>1351</v>
      </c>
      <c r="L4863" s="96" t="s">
        <v>41</v>
      </c>
      <c r="M4863" s="96" t="s">
        <v>1351</v>
      </c>
      <c r="N4863" s="96" t="s">
        <v>1757</v>
      </c>
      <c r="O4863" s="96" t="s">
        <v>2126</v>
      </c>
      <c r="P4863" s="96" t="s">
        <v>1728</v>
      </c>
      <c r="Q4863" s="96" t="s">
        <v>2015</v>
      </c>
      <c r="R4863" s="96" t="s">
        <v>1757</v>
      </c>
    </row>
    <row r="4864" ht="14.25" customHeight="1">
      <c r="A4864" s="96" t="s">
        <v>12831</v>
      </c>
      <c r="D4864" s="96" t="s">
        <v>1350</v>
      </c>
      <c r="E4864" s="96" t="s">
        <v>1561</v>
      </c>
      <c r="F4864" s="96">
        <v>2030.0</v>
      </c>
      <c r="J4864" s="96" t="s">
        <v>1147</v>
      </c>
      <c r="L4864" s="96" t="s">
        <v>1562</v>
      </c>
      <c r="M4864" s="96" t="s">
        <v>1147</v>
      </c>
      <c r="O4864" s="96" t="s">
        <v>1620</v>
      </c>
      <c r="P4864" s="96" t="s">
        <v>1564</v>
      </c>
      <c r="Q4864" s="96" t="s">
        <v>1580</v>
      </c>
      <c r="R4864" s="96" t="s">
        <v>1637</v>
      </c>
      <c r="S4864" s="96" t="s">
        <v>12832</v>
      </c>
      <c r="T4864" s="96" t="s">
        <v>1568</v>
      </c>
    </row>
    <row r="4865" ht="14.25" customHeight="1">
      <c r="A4865" s="96" t="s">
        <v>12833</v>
      </c>
      <c r="B4865" s="96" t="s">
        <v>12834</v>
      </c>
      <c r="C4865" s="96" t="s">
        <v>12835</v>
      </c>
      <c r="D4865" s="96" t="s">
        <v>1355</v>
      </c>
      <c r="J4865" s="96" t="s">
        <v>1147</v>
      </c>
      <c r="L4865" s="96" t="s">
        <v>1629</v>
      </c>
      <c r="M4865" s="96" t="s">
        <v>1147</v>
      </c>
      <c r="O4865" s="96" t="s">
        <v>1578</v>
      </c>
      <c r="P4865" s="96" t="s">
        <v>1579</v>
      </c>
      <c r="Q4865" s="96" t="s">
        <v>1630</v>
      </c>
      <c r="R4865" s="96" t="s">
        <v>4027</v>
      </c>
      <c r="T4865" s="96" t="s">
        <v>2331</v>
      </c>
      <c r="U4865" s="96" t="s">
        <v>1742</v>
      </c>
    </row>
    <row r="4866" ht="14.25" customHeight="1">
      <c r="A4866" s="96" t="s">
        <v>12836</v>
      </c>
      <c r="B4866" s="96" t="s">
        <v>12837</v>
      </c>
      <c r="D4866" s="96" t="s">
        <v>1350</v>
      </c>
      <c r="E4866" s="96" t="s">
        <v>1561</v>
      </c>
      <c r="F4866" s="96" t="s">
        <v>1628</v>
      </c>
      <c r="J4866" s="96" t="s">
        <v>1147</v>
      </c>
      <c r="L4866" s="96" t="s">
        <v>41</v>
      </c>
      <c r="M4866" s="96" t="s">
        <v>1147</v>
      </c>
      <c r="O4866" s="96" t="s">
        <v>1602</v>
      </c>
      <c r="P4866" s="96" t="s">
        <v>1603</v>
      </c>
      <c r="Q4866" s="96" t="s">
        <v>2005</v>
      </c>
      <c r="R4866" s="96" t="s">
        <v>1597</v>
      </c>
      <c r="S4866" s="96" t="s">
        <v>12838</v>
      </c>
      <c r="T4866" s="96" t="s">
        <v>1568</v>
      </c>
    </row>
    <row r="4867" ht="14.25" customHeight="1">
      <c r="A4867" s="96" t="s">
        <v>12839</v>
      </c>
      <c r="B4867" s="96" t="s">
        <v>12840</v>
      </c>
      <c r="D4867" s="96" t="s">
        <v>1355</v>
      </c>
      <c r="J4867" s="96" t="s">
        <v>1351</v>
      </c>
      <c r="L4867" s="96" t="s">
        <v>1629</v>
      </c>
      <c r="M4867" s="96" t="s">
        <v>1351</v>
      </c>
      <c r="N4867" s="96" t="s">
        <v>2098</v>
      </c>
      <c r="O4867" s="96" t="s">
        <v>1893</v>
      </c>
      <c r="P4867" s="96" t="s">
        <v>1603</v>
      </c>
      <c r="Q4867" s="96" t="s">
        <v>1630</v>
      </c>
      <c r="R4867" s="96" t="s">
        <v>2098</v>
      </c>
      <c r="U4867" s="96" t="s">
        <v>2522</v>
      </c>
    </row>
    <row r="4868" ht="14.25" customHeight="1">
      <c r="A4868" s="96" t="s">
        <v>12841</v>
      </c>
      <c r="D4868" s="96" t="s">
        <v>1355</v>
      </c>
      <c r="J4868" s="96" t="s">
        <v>1147</v>
      </c>
      <c r="L4868" s="96" t="s">
        <v>41</v>
      </c>
      <c r="M4868" s="96" t="s">
        <v>1147</v>
      </c>
      <c r="O4868" s="96" t="s">
        <v>2054</v>
      </c>
      <c r="P4868" s="96" t="s">
        <v>1579</v>
      </c>
      <c r="Q4868" s="96" t="s">
        <v>1685</v>
      </c>
      <c r="R4868" s="96" t="s">
        <v>1605</v>
      </c>
    </row>
    <row r="4869" ht="14.25" customHeight="1">
      <c r="A4869" s="96" t="s">
        <v>12842</v>
      </c>
      <c r="C4869" s="96" t="s">
        <v>12843</v>
      </c>
      <c r="D4869" s="96" t="s">
        <v>1350</v>
      </c>
      <c r="E4869" s="96" t="s">
        <v>1570</v>
      </c>
      <c r="F4869" s="96">
        <v>2030.0</v>
      </c>
      <c r="J4869" s="96" t="s">
        <v>1147</v>
      </c>
      <c r="L4869" s="96" t="s">
        <v>41</v>
      </c>
      <c r="M4869" s="96" t="s">
        <v>1147</v>
      </c>
      <c r="O4869" s="96" t="s">
        <v>1845</v>
      </c>
      <c r="P4869" s="96" t="s">
        <v>1564</v>
      </c>
      <c r="Q4869" s="96" t="s">
        <v>1685</v>
      </c>
      <c r="R4869" s="96" t="s">
        <v>2321</v>
      </c>
      <c r="S4869" s="96" t="s">
        <v>12844</v>
      </c>
      <c r="T4869" s="96" t="s">
        <v>1576</v>
      </c>
    </row>
    <row r="4870" ht="14.25" customHeight="1">
      <c r="A4870" s="96" t="s">
        <v>12845</v>
      </c>
      <c r="D4870" s="96" t="s">
        <v>1350</v>
      </c>
      <c r="E4870" s="96" t="s">
        <v>1561</v>
      </c>
      <c r="F4870" s="96">
        <v>2030.0</v>
      </c>
      <c r="J4870" s="96" t="s">
        <v>1147</v>
      </c>
      <c r="L4870" s="96" t="s">
        <v>1562</v>
      </c>
      <c r="M4870" s="96" t="s">
        <v>1147</v>
      </c>
      <c r="O4870" s="96" t="s">
        <v>1614</v>
      </c>
      <c r="P4870" s="96" t="s">
        <v>1609</v>
      </c>
      <c r="Q4870" s="96" t="s">
        <v>1675</v>
      </c>
      <c r="R4870" s="96" t="s">
        <v>1676</v>
      </c>
      <c r="S4870" s="96" t="s">
        <v>12846</v>
      </c>
      <c r="T4870" s="96" t="s">
        <v>1568</v>
      </c>
    </row>
    <row r="4871" ht="14.25" customHeight="1">
      <c r="A4871" s="96" t="s">
        <v>12847</v>
      </c>
      <c r="C4871" s="96" t="s">
        <v>12848</v>
      </c>
      <c r="D4871" s="96" t="s">
        <v>1350</v>
      </c>
      <c r="E4871" s="96" t="s">
        <v>1561</v>
      </c>
      <c r="F4871" s="96">
        <v>2032.0</v>
      </c>
      <c r="J4871" s="96" t="s">
        <v>1147</v>
      </c>
      <c r="L4871" s="96" t="s">
        <v>41</v>
      </c>
      <c r="M4871" s="96" t="s">
        <v>1351</v>
      </c>
      <c r="N4871" s="96" t="s">
        <v>1619</v>
      </c>
      <c r="O4871" s="96" t="s">
        <v>1578</v>
      </c>
      <c r="P4871" s="96" t="s">
        <v>1579</v>
      </c>
      <c r="Q4871" s="96" t="s">
        <v>1655</v>
      </c>
      <c r="R4871" s="96" t="s">
        <v>1586</v>
      </c>
      <c r="S4871" s="96" t="s">
        <v>12849</v>
      </c>
      <c r="T4871" s="96" t="s">
        <v>1568</v>
      </c>
    </row>
    <row r="4872" ht="14.25" customHeight="1">
      <c r="A4872" s="96" t="s">
        <v>12850</v>
      </c>
      <c r="B4872" s="96" t="s">
        <v>12851</v>
      </c>
      <c r="C4872" s="96" t="s">
        <v>12852</v>
      </c>
      <c r="D4872" s="96" t="s">
        <v>1350</v>
      </c>
      <c r="E4872" s="96" t="s">
        <v>1561</v>
      </c>
      <c r="F4872" s="96" t="s">
        <v>3187</v>
      </c>
      <c r="J4872" s="96" t="s">
        <v>1147</v>
      </c>
      <c r="L4872" s="96" t="s">
        <v>41</v>
      </c>
      <c r="M4872" s="96" t="s">
        <v>1351</v>
      </c>
      <c r="N4872" s="96" t="s">
        <v>1740</v>
      </c>
      <c r="O4872" s="96" t="s">
        <v>1672</v>
      </c>
      <c r="P4872" s="96" t="s">
        <v>1564</v>
      </c>
      <c r="Q4872" s="96" t="s">
        <v>2188</v>
      </c>
      <c r="R4872" s="96" t="s">
        <v>1850</v>
      </c>
      <c r="S4872" s="96" t="s">
        <v>12853</v>
      </c>
      <c r="T4872" s="96" t="s">
        <v>1568</v>
      </c>
    </row>
    <row r="4873" ht="14.25" customHeight="1">
      <c r="A4873" s="96" t="s">
        <v>12854</v>
      </c>
      <c r="B4873" s="96" t="s">
        <v>12855</v>
      </c>
      <c r="C4873" s="96" t="s">
        <v>12856</v>
      </c>
      <c r="D4873" s="96" t="s">
        <v>1350</v>
      </c>
      <c r="E4873" s="96" t="s">
        <v>1561</v>
      </c>
      <c r="F4873" s="96" t="s">
        <v>1663</v>
      </c>
      <c r="J4873" s="96" t="s">
        <v>1147</v>
      </c>
      <c r="L4873" s="96" t="s">
        <v>41</v>
      </c>
      <c r="M4873" s="96" t="s">
        <v>1147</v>
      </c>
      <c r="O4873" s="96" t="s">
        <v>1672</v>
      </c>
      <c r="P4873" s="96" t="s">
        <v>1564</v>
      </c>
      <c r="Q4873" s="96" t="s">
        <v>1756</v>
      </c>
      <c r="R4873" s="96" t="s">
        <v>1882</v>
      </c>
      <c r="S4873" s="96" t="s">
        <v>12857</v>
      </c>
      <c r="T4873" s="96" t="s">
        <v>1568</v>
      </c>
    </row>
    <row r="4874" ht="14.25" customHeight="1">
      <c r="A4874" s="96" t="s">
        <v>12858</v>
      </c>
      <c r="D4874" s="96" t="s">
        <v>1350</v>
      </c>
      <c r="E4874" s="96" t="s">
        <v>1561</v>
      </c>
      <c r="F4874" s="96">
        <v>2030.0</v>
      </c>
      <c r="G4874" s="96" t="s">
        <v>1350</v>
      </c>
      <c r="H4874" s="96" t="s">
        <v>1561</v>
      </c>
      <c r="I4874" s="96">
        <v>2040.0</v>
      </c>
      <c r="J4874" s="96" t="s">
        <v>1351</v>
      </c>
      <c r="K4874" s="96">
        <v>2040.0</v>
      </c>
      <c r="L4874" s="96" t="s">
        <v>1562</v>
      </c>
      <c r="M4874" s="96" t="s">
        <v>1147</v>
      </c>
      <c r="O4874" s="96" t="s">
        <v>1845</v>
      </c>
      <c r="P4874" s="96" t="s">
        <v>1564</v>
      </c>
      <c r="Q4874" s="96" t="s">
        <v>1679</v>
      </c>
      <c r="R4874" s="96" t="s">
        <v>1637</v>
      </c>
      <c r="S4874" s="96" t="s">
        <v>12859</v>
      </c>
      <c r="T4874" s="96" t="s">
        <v>1568</v>
      </c>
    </row>
    <row r="4875" ht="14.25" customHeight="1">
      <c r="A4875" s="96" t="s">
        <v>12860</v>
      </c>
      <c r="B4875" s="96" t="s">
        <v>12861</v>
      </c>
      <c r="C4875" s="96" t="s">
        <v>12862</v>
      </c>
      <c r="D4875" s="96" t="s">
        <v>1350</v>
      </c>
      <c r="E4875" s="96" t="s">
        <v>1561</v>
      </c>
      <c r="F4875" s="96">
        <v>2030.0</v>
      </c>
      <c r="G4875" s="96" t="s">
        <v>1350</v>
      </c>
      <c r="H4875" s="96" t="s">
        <v>1561</v>
      </c>
      <c r="I4875" s="96">
        <v>2050.0</v>
      </c>
      <c r="J4875" s="96" t="s">
        <v>1351</v>
      </c>
      <c r="K4875" s="96">
        <v>2050.0</v>
      </c>
      <c r="L4875" s="96" t="s">
        <v>41</v>
      </c>
      <c r="M4875" s="96" t="s">
        <v>1351</v>
      </c>
      <c r="N4875" s="96" t="s">
        <v>2384</v>
      </c>
      <c r="O4875" s="96" t="s">
        <v>1797</v>
      </c>
      <c r="P4875" s="96" t="s">
        <v>1564</v>
      </c>
      <c r="Q4875" s="96" t="s">
        <v>1800</v>
      </c>
      <c r="R4875" s="96" t="s">
        <v>1591</v>
      </c>
      <c r="S4875" s="96" t="s">
        <v>12863</v>
      </c>
      <c r="T4875" s="96" t="s">
        <v>1568</v>
      </c>
    </row>
    <row r="4876" ht="14.25" customHeight="1">
      <c r="A4876" s="96" t="s">
        <v>12864</v>
      </c>
      <c r="D4876" s="96" t="s">
        <v>1350</v>
      </c>
      <c r="E4876" s="96" t="s">
        <v>1561</v>
      </c>
      <c r="F4876" s="96">
        <v>2030.0</v>
      </c>
      <c r="J4876" s="96" t="s">
        <v>1147</v>
      </c>
      <c r="L4876" s="96" t="s">
        <v>1562</v>
      </c>
      <c r="M4876" s="96" t="s">
        <v>1147</v>
      </c>
      <c r="N4876" s="96" t="s">
        <v>2023</v>
      </c>
      <c r="O4876" s="96" t="s">
        <v>1563</v>
      </c>
      <c r="P4876" s="96" t="s">
        <v>1564</v>
      </c>
      <c r="Q4876" s="96" t="s">
        <v>1585</v>
      </c>
      <c r="R4876" s="96" t="s">
        <v>2023</v>
      </c>
      <c r="S4876" s="96" t="s">
        <v>12865</v>
      </c>
      <c r="T4876" s="96" t="s">
        <v>1568</v>
      </c>
    </row>
    <row r="4877" ht="14.25" customHeight="1">
      <c r="A4877" s="96" t="s">
        <v>12866</v>
      </c>
      <c r="D4877" s="96" t="s">
        <v>1350</v>
      </c>
      <c r="E4877" s="96" t="s">
        <v>1561</v>
      </c>
      <c r="F4877" s="96">
        <v>2030.0</v>
      </c>
      <c r="G4877" s="96" t="s">
        <v>1350</v>
      </c>
      <c r="H4877" s="96" t="s">
        <v>1561</v>
      </c>
      <c r="I4877" s="96">
        <v>2050.0</v>
      </c>
      <c r="J4877" s="96" t="s">
        <v>1351</v>
      </c>
      <c r="L4877" s="96" t="s">
        <v>1562</v>
      </c>
      <c r="M4877" s="96" t="s">
        <v>1147</v>
      </c>
      <c r="O4877" s="96" t="s">
        <v>1584</v>
      </c>
      <c r="P4877" s="96" t="s">
        <v>1564</v>
      </c>
      <c r="Q4877" s="96" t="s">
        <v>1580</v>
      </c>
      <c r="R4877" s="96" t="s">
        <v>1793</v>
      </c>
      <c r="S4877" s="96" t="s">
        <v>12867</v>
      </c>
      <c r="T4877" s="96" t="s">
        <v>1568</v>
      </c>
    </row>
    <row r="4878" ht="14.25" customHeight="1">
      <c r="A4878" s="96" t="s">
        <v>12868</v>
      </c>
      <c r="D4878" s="96" t="s">
        <v>1350</v>
      </c>
      <c r="E4878" s="96" t="s">
        <v>1561</v>
      </c>
      <c r="F4878" s="96">
        <v>2030.0</v>
      </c>
      <c r="J4878" s="96" t="s">
        <v>1147</v>
      </c>
      <c r="L4878" s="96" t="s">
        <v>41</v>
      </c>
      <c r="M4878" s="96" t="s">
        <v>1147</v>
      </c>
      <c r="O4878" s="96" t="s">
        <v>1563</v>
      </c>
      <c r="P4878" s="96" t="s">
        <v>1564</v>
      </c>
      <c r="Q4878" s="96" t="s">
        <v>1590</v>
      </c>
      <c r="R4878" s="96" t="s">
        <v>1581</v>
      </c>
      <c r="S4878" s="96" t="s">
        <v>12869</v>
      </c>
      <c r="T4878" s="96" t="s">
        <v>1568</v>
      </c>
    </row>
    <row r="4879" ht="14.25" customHeight="1">
      <c r="A4879" s="96" t="s">
        <v>12870</v>
      </c>
      <c r="D4879" s="96" t="s">
        <v>1350</v>
      </c>
      <c r="E4879" s="96" t="s">
        <v>1561</v>
      </c>
      <c r="F4879" s="96">
        <v>2030.0</v>
      </c>
      <c r="J4879" s="96" t="s">
        <v>1147</v>
      </c>
      <c r="L4879" s="96" t="s">
        <v>1562</v>
      </c>
      <c r="M4879" s="96" t="s">
        <v>1147</v>
      </c>
      <c r="O4879" s="96" t="s">
        <v>1684</v>
      </c>
      <c r="P4879" s="96" t="s">
        <v>1564</v>
      </c>
      <c r="Q4879" s="96" t="s">
        <v>1675</v>
      </c>
      <c r="R4879" s="96" t="s">
        <v>1926</v>
      </c>
      <c r="S4879" s="96" t="s">
        <v>12871</v>
      </c>
      <c r="T4879" s="96" t="s">
        <v>1568</v>
      </c>
    </row>
    <row r="4880" ht="14.25" customHeight="1">
      <c r="A4880" s="96" t="s">
        <v>12872</v>
      </c>
      <c r="D4880" s="96" t="s">
        <v>1355</v>
      </c>
      <c r="J4880" s="96" t="s">
        <v>1351</v>
      </c>
      <c r="L4880" s="96" t="s">
        <v>41</v>
      </c>
      <c r="M4880" s="96" t="s">
        <v>1351</v>
      </c>
      <c r="N4880" s="96" t="s">
        <v>1621</v>
      </c>
      <c r="O4880" s="96" t="s">
        <v>2314</v>
      </c>
      <c r="P4880" s="96" t="s">
        <v>1609</v>
      </c>
      <c r="Q4880" s="96" t="s">
        <v>8905</v>
      </c>
      <c r="R4880" s="96" t="s">
        <v>1621</v>
      </c>
    </row>
    <row r="4881" ht="14.25" customHeight="1">
      <c r="A4881" s="96" t="s">
        <v>12873</v>
      </c>
      <c r="B4881" s="96" t="s">
        <v>12874</v>
      </c>
      <c r="C4881" s="96" t="s">
        <v>12875</v>
      </c>
      <c r="D4881" s="96" t="s">
        <v>1350</v>
      </c>
      <c r="E4881" s="96" t="s">
        <v>1561</v>
      </c>
      <c r="F4881" s="96">
        <v>2030.0</v>
      </c>
      <c r="J4881" s="96" t="s">
        <v>1147</v>
      </c>
      <c r="L4881" s="96" t="s">
        <v>41</v>
      </c>
      <c r="M4881" s="96" t="s">
        <v>1147</v>
      </c>
      <c r="O4881" s="96" t="s">
        <v>1578</v>
      </c>
      <c r="P4881" s="96" t="s">
        <v>1579</v>
      </c>
      <c r="Q4881" s="96" t="s">
        <v>1897</v>
      </c>
      <c r="R4881" s="96" t="s">
        <v>1615</v>
      </c>
      <c r="S4881" s="96" t="s">
        <v>12876</v>
      </c>
      <c r="T4881" s="96" t="s">
        <v>1568</v>
      </c>
      <c r="U4881" s="96" t="s">
        <v>1701</v>
      </c>
    </row>
    <row r="4882" ht="14.25" customHeight="1">
      <c r="A4882" s="96" t="s">
        <v>12877</v>
      </c>
      <c r="D4882" s="96" t="s">
        <v>1355</v>
      </c>
      <c r="J4882" s="96" t="s">
        <v>1147</v>
      </c>
      <c r="L4882" s="96" t="s">
        <v>41</v>
      </c>
      <c r="M4882" s="96" t="s">
        <v>1147</v>
      </c>
      <c r="O4882" s="96" t="s">
        <v>1791</v>
      </c>
      <c r="P4882" s="96" t="s">
        <v>1609</v>
      </c>
      <c r="Q4882" s="96" t="s">
        <v>2047</v>
      </c>
      <c r="R4882" s="96" t="s">
        <v>1676</v>
      </c>
    </row>
    <row r="4883" ht="14.25" customHeight="1">
      <c r="A4883" s="96" t="s">
        <v>12878</v>
      </c>
      <c r="D4883" s="96" t="s">
        <v>1350</v>
      </c>
      <c r="E4883" s="96" t="s">
        <v>1561</v>
      </c>
      <c r="F4883" s="96">
        <v>2030.0</v>
      </c>
      <c r="J4883" s="96" t="s">
        <v>1147</v>
      </c>
      <c r="L4883" s="96" t="s">
        <v>1562</v>
      </c>
      <c r="M4883" s="96" t="s">
        <v>1147</v>
      </c>
      <c r="O4883" s="96" t="s">
        <v>1717</v>
      </c>
      <c r="P4883" s="96" t="s">
        <v>1609</v>
      </c>
      <c r="Q4883" s="96" t="s">
        <v>1565</v>
      </c>
      <c r="R4883" s="96" t="s">
        <v>1787</v>
      </c>
      <c r="S4883" s="96" t="s">
        <v>12879</v>
      </c>
      <c r="T4883" s="96" t="s">
        <v>1568</v>
      </c>
    </row>
    <row r="4884" ht="14.25" customHeight="1">
      <c r="A4884" s="96" t="s">
        <v>12880</v>
      </c>
      <c r="D4884" s="96" t="s">
        <v>1372</v>
      </c>
      <c r="J4884" s="96" t="s">
        <v>1351</v>
      </c>
      <c r="L4884" s="96" t="s">
        <v>41</v>
      </c>
      <c r="M4884" s="96" t="s">
        <v>1351</v>
      </c>
      <c r="N4884" s="96" t="s">
        <v>2098</v>
      </c>
      <c r="O4884" s="96" t="s">
        <v>1703</v>
      </c>
      <c r="P4884" s="96" t="s">
        <v>1564</v>
      </c>
      <c r="Q4884" s="96" t="s">
        <v>1784</v>
      </c>
      <c r="R4884" s="96" t="s">
        <v>2098</v>
      </c>
    </row>
    <row r="4885" ht="14.25" customHeight="1">
      <c r="A4885" s="96" t="s">
        <v>12881</v>
      </c>
      <c r="B4885" s="96" t="s">
        <v>12882</v>
      </c>
      <c r="C4885" s="96" t="s">
        <v>12883</v>
      </c>
      <c r="D4885" s="96" t="s">
        <v>1350</v>
      </c>
      <c r="E4885" s="96" t="s">
        <v>1570</v>
      </c>
      <c r="F4885" s="96">
        <v>2030.0</v>
      </c>
      <c r="J4885" s="96" t="s">
        <v>1351</v>
      </c>
      <c r="L4885" s="96" t="s">
        <v>41</v>
      </c>
      <c r="M4885" s="96" t="s">
        <v>1351</v>
      </c>
      <c r="N4885" s="96" t="s">
        <v>1779</v>
      </c>
      <c r="O4885" s="96" t="s">
        <v>1703</v>
      </c>
      <c r="P4885" s="96" t="s">
        <v>1564</v>
      </c>
      <c r="Q4885" s="96" t="s">
        <v>4200</v>
      </c>
      <c r="R4885" s="96" t="s">
        <v>1574</v>
      </c>
      <c r="S4885" s="96" t="s">
        <v>12884</v>
      </c>
      <c r="T4885" s="96" t="s">
        <v>1576</v>
      </c>
    </row>
    <row r="4886" ht="14.25" customHeight="1">
      <c r="A4886" s="96" t="s">
        <v>12885</v>
      </c>
      <c r="D4886" s="96" t="s">
        <v>1350</v>
      </c>
      <c r="E4886" s="96" t="s">
        <v>1561</v>
      </c>
      <c r="F4886" s="96">
        <v>2030.0</v>
      </c>
      <c r="J4886" s="96" t="s">
        <v>1147</v>
      </c>
      <c r="L4886" s="96" t="s">
        <v>1562</v>
      </c>
      <c r="M4886" s="96" t="s">
        <v>1147</v>
      </c>
      <c r="O4886" s="96" t="s">
        <v>1741</v>
      </c>
      <c r="P4886" s="96" t="s">
        <v>1564</v>
      </c>
      <c r="Q4886" s="96" t="s">
        <v>1754</v>
      </c>
      <c r="R4886" s="96" t="s">
        <v>1594</v>
      </c>
      <c r="S4886" s="96" t="s">
        <v>12886</v>
      </c>
      <c r="T4886" s="96" t="s">
        <v>1568</v>
      </c>
    </row>
    <row r="4887" ht="14.25" customHeight="1">
      <c r="A4887" s="96" t="s">
        <v>12887</v>
      </c>
      <c r="D4887" s="96" t="s">
        <v>1355</v>
      </c>
      <c r="J4887" s="96" t="s">
        <v>1147</v>
      </c>
      <c r="L4887" s="96" t="s">
        <v>41</v>
      </c>
      <c r="M4887" s="96" t="s">
        <v>1147</v>
      </c>
      <c r="O4887" s="96" t="s">
        <v>1563</v>
      </c>
      <c r="P4887" s="96" t="s">
        <v>1564</v>
      </c>
      <c r="Q4887" s="96" t="s">
        <v>1593</v>
      </c>
      <c r="R4887" s="96" t="s">
        <v>1805</v>
      </c>
    </row>
    <row r="4888" ht="14.25" customHeight="1">
      <c r="A4888" s="96" t="s">
        <v>12888</v>
      </c>
      <c r="D4888" s="96" t="s">
        <v>1350</v>
      </c>
      <c r="E4888" s="96" t="s">
        <v>1561</v>
      </c>
      <c r="F4888" s="96">
        <v>2030.0</v>
      </c>
      <c r="J4888" s="96" t="s">
        <v>1147</v>
      </c>
      <c r="L4888" s="96" t="s">
        <v>1562</v>
      </c>
      <c r="M4888" s="96" t="s">
        <v>1147</v>
      </c>
      <c r="O4888" s="96" t="s">
        <v>1563</v>
      </c>
      <c r="P4888" s="96" t="s">
        <v>1564</v>
      </c>
      <c r="Q4888" s="96" t="s">
        <v>1756</v>
      </c>
      <c r="R4888" s="96" t="s">
        <v>1623</v>
      </c>
      <c r="S4888" s="96" t="s">
        <v>12889</v>
      </c>
      <c r="T4888" s="96" t="s">
        <v>1568</v>
      </c>
    </row>
    <row r="4889" ht="14.25" customHeight="1">
      <c r="A4889" s="96" t="s">
        <v>12890</v>
      </c>
      <c r="B4889" s="96" t="s">
        <v>12891</v>
      </c>
      <c r="C4889" s="96" t="s">
        <v>12892</v>
      </c>
      <c r="D4889" s="96" t="s">
        <v>1355</v>
      </c>
      <c r="J4889" s="96" t="s">
        <v>1147</v>
      </c>
      <c r="L4889" s="96" t="s">
        <v>41</v>
      </c>
      <c r="M4889" s="96" t="s">
        <v>1147</v>
      </c>
      <c r="O4889" s="96" t="s">
        <v>1857</v>
      </c>
      <c r="P4889" s="96" t="s">
        <v>1609</v>
      </c>
      <c r="Q4889" s="96" t="s">
        <v>1800</v>
      </c>
      <c r="R4889" s="96" t="s">
        <v>1793</v>
      </c>
    </row>
    <row r="4890" ht="14.25" customHeight="1">
      <c r="A4890" s="96" t="s">
        <v>12893</v>
      </c>
      <c r="D4890" s="96" t="s">
        <v>1350</v>
      </c>
      <c r="E4890" s="96" t="s">
        <v>1561</v>
      </c>
      <c r="F4890" s="96">
        <v>2030.0</v>
      </c>
      <c r="J4890" s="96" t="s">
        <v>1147</v>
      </c>
      <c r="L4890" s="96" t="s">
        <v>1562</v>
      </c>
      <c r="M4890" s="96" t="s">
        <v>1147</v>
      </c>
      <c r="N4890" s="96" t="s">
        <v>2023</v>
      </c>
      <c r="O4890" s="96" t="s">
        <v>1791</v>
      </c>
      <c r="P4890" s="96" t="s">
        <v>1609</v>
      </c>
      <c r="Q4890" s="96" t="s">
        <v>1756</v>
      </c>
      <c r="R4890" s="96" t="s">
        <v>2023</v>
      </c>
      <c r="S4890" s="96" t="s">
        <v>12894</v>
      </c>
      <c r="T4890" s="96" t="s">
        <v>1568</v>
      </c>
    </row>
    <row r="4891" ht="14.25" customHeight="1">
      <c r="A4891" s="96" t="s">
        <v>12895</v>
      </c>
      <c r="D4891" s="96" t="s">
        <v>1350</v>
      </c>
      <c r="E4891" s="96" t="s">
        <v>1561</v>
      </c>
      <c r="F4891" s="96">
        <v>2030.0</v>
      </c>
      <c r="G4891" s="96" t="s">
        <v>1350</v>
      </c>
      <c r="H4891" s="96" t="s">
        <v>1561</v>
      </c>
      <c r="I4891" s="96">
        <v>2050.0</v>
      </c>
      <c r="J4891" s="96" t="s">
        <v>1351</v>
      </c>
      <c r="K4891" s="96">
        <v>2050.0</v>
      </c>
      <c r="L4891" s="96" t="s">
        <v>1562</v>
      </c>
      <c r="M4891" s="96" t="s">
        <v>1351</v>
      </c>
      <c r="N4891" s="96" t="s">
        <v>1656</v>
      </c>
      <c r="O4891" s="96" t="s">
        <v>2526</v>
      </c>
      <c r="P4891" s="96" t="s">
        <v>1564</v>
      </c>
      <c r="Q4891" s="96" t="s">
        <v>2015</v>
      </c>
      <c r="R4891" s="96" t="s">
        <v>1656</v>
      </c>
      <c r="S4891" s="96" t="s">
        <v>12896</v>
      </c>
      <c r="T4891" s="96" t="s">
        <v>1568</v>
      </c>
    </row>
    <row r="4892" ht="14.25" customHeight="1">
      <c r="A4892" s="96" t="s">
        <v>12897</v>
      </c>
      <c r="B4892" s="96" t="s">
        <v>12898</v>
      </c>
      <c r="C4892" s="96" t="s">
        <v>12899</v>
      </c>
      <c r="D4892" s="96" t="s">
        <v>1350</v>
      </c>
      <c r="E4892" s="96" t="s">
        <v>1561</v>
      </c>
      <c r="F4892" s="96">
        <v>2030.0</v>
      </c>
      <c r="J4892" s="96" t="s">
        <v>1351</v>
      </c>
      <c r="L4892" s="96" t="s">
        <v>41</v>
      </c>
      <c r="M4892" s="96" t="s">
        <v>1351</v>
      </c>
      <c r="N4892" s="96" t="s">
        <v>2182</v>
      </c>
      <c r="O4892" s="96" t="s">
        <v>1578</v>
      </c>
      <c r="P4892" s="96" t="s">
        <v>1579</v>
      </c>
      <c r="Q4892" s="96" t="s">
        <v>1610</v>
      </c>
      <c r="R4892" s="96" t="s">
        <v>2363</v>
      </c>
      <c r="S4892" s="96" t="s">
        <v>12900</v>
      </c>
      <c r="T4892" s="96" t="s">
        <v>1771</v>
      </c>
    </row>
    <row r="4893" ht="14.25" customHeight="1">
      <c r="A4893" s="96" t="s">
        <v>12901</v>
      </c>
      <c r="B4893" s="96" t="s">
        <v>12902</v>
      </c>
      <c r="D4893" s="96" t="s">
        <v>1355</v>
      </c>
      <c r="J4893" s="96" t="s">
        <v>1147</v>
      </c>
      <c r="L4893" s="96" t="s">
        <v>41</v>
      </c>
      <c r="M4893" s="96" t="s">
        <v>1147</v>
      </c>
      <c r="O4893" s="96" t="s">
        <v>1578</v>
      </c>
      <c r="P4893" s="96" t="s">
        <v>1579</v>
      </c>
      <c r="Q4893" s="96" t="s">
        <v>1610</v>
      </c>
      <c r="R4893" s="96" t="s">
        <v>1648</v>
      </c>
    </row>
    <row r="4894" ht="14.25" customHeight="1">
      <c r="A4894" s="96" t="s">
        <v>12903</v>
      </c>
      <c r="D4894" s="96" t="s">
        <v>1355</v>
      </c>
      <c r="J4894" s="96" t="s">
        <v>1351</v>
      </c>
      <c r="L4894" s="96" t="s">
        <v>41</v>
      </c>
      <c r="M4894" s="96" t="s">
        <v>1147</v>
      </c>
      <c r="O4894" s="96" t="s">
        <v>2314</v>
      </c>
      <c r="P4894" s="96" t="s">
        <v>1609</v>
      </c>
      <c r="Q4894" s="96" t="s">
        <v>1675</v>
      </c>
      <c r="R4894" s="96" t="s">
        <v>1805</v>
      </c>
    </row>
    <row r="4895" ht="14.25" customHeight="1">
      <c r="A4895" s="96" t="s">
        <v>12904</v>
      </c>
      <c r="D4895" s="96" t="s">
        <v>1350</v>
      </c>
      <c r="E4895" s="96" t="s">
        <v>1561</v>
      </c>
      <c r="F4895" s="96">
        <v>2030.0</v>
      </c>
      <c r="J4895" s="96" t="s">
        <v>1147</v>
      </c>
      <c r="L4895" s="96" t="s">
        <v>1562</v>
      </c>
      <c r="M4895" s="96" t="s">
        <v>1147</v>
      </c>
      <c r="O4895" s="96" t="s">
        <v>1584</v>
      </c>
      <c r="P4895" s="96" t="s">
        <v>1564</v>
      </c>
      <c r="Q4895" s="96" t="s">
        <v>1610</v>
      </c>
      <c r="R4895" s="96" t="s">
        <v>1793</v>
      </c>
      <c r="S4895" s="96" t="s">
        <v>12905</v>
      </c>
      <c r="T4895" s="96" t="s">
        <v>1568</v>
      </c>
    </row>
    <row r="4896" ht="14.25" customHeight="1">
      <c r="A4896" s="96" t="s">
        <v>12906</v>
      </c>
      <c r="D4896" s="96" t="s">
        <v>1355</v>
      </c>
      <c r="J4896" s="96" t="s">
        <v>1351</v>
      </c>
      <c r="L4896" s="96" t="s">
        <v>41</v>
      </c>
      <c r="M4896" s="96" t="s">
        <v>1147</v>
      </c>
      <c r="O4896" s="96" t="s">
        <v>1571</v>
      </c>
      <c r="P4896" s="96" t="s">
        <v>1572</v>
      </c>
      <c r="Q4896" s="96" t="s">
        <v>1636</v>
      </c>
      <c r="R4896" s="96" t="s">
        <v>1699</v>
      </c>
    </row>
    <row r="4897" ht="14.25" customHeight="1">
      <c r="A4897" s="96" t="s">
        <v>12907</v>
      </c>
      <c r="C4897" s="96" t="s">
        <v>12908</v>
      </c>
      <c r="D4897" s="96" t="s">
        <v>1350</v>
      </c>
      <c r="E4897" s="96" t="s">
        <v>1561</v>
      </c>
      <c r="F4897" s="96">
        <v>2030.0</v>
      </c>
      <c r="J4897" s="96" t="s">
        <v>1147</v>
      </c>
      <c r="L4897" s="96" t="s">
        <v>1629</v>
      </c>
      <c r="M4897" s="96" t="s">
        <v>1147</v>
      </c>
      <c r="O4897" s="96" t="s">
        <v>1584</v>
      </c>
      <c r="P4897" s="96" t="s">
        <v>1564</v>
      </c>
      <c r="Q4897" s="96" t="s">
        <v>1630</v>
      </c>
      <c r="R4897" s="96" t="s">
        <v>1566</v>
      </c>
      <c r="S4897" s="96" t="s">
        <v>12909</v>
      </c>
      <c r="T4897" s="96" t="s">
        <v>1568</v>
      </c>
    </row>
    <row r="4898" ht="14.25" customHeight="1">
      <c r="A4898" s="96" t="s">
        <v>12910</v>
      </c>
      <c r="C4898" s="96" t="s">
        <v>12911</v>
      </c>
      <c r="D4898" s="96" t="s">
        <v>1355</v>
      </c>
      <c r="J4898" s="96" t="s">
        <v>1351</v>
      </c>
      <c r="L4898" s="96" t="s">
        <v>41</v>
      </c>
      <c r="M4898" s="96" t="s">
        <v>1351</v>
      </c>
      <c r="N4898" s="96" t="s">
        <v>1757</v>
      </c>
      <c r="O4898" s="96" t="s">
        <v>1893</v>
      </c>
      <c r="P4898" s="96" t="s">
        <v>1603</v>
      </c>
      <c r="Q4898" s="96" t="s">
        <v>1679</v>
      </c>
      <c r="R4898" s="96" t="s">
        <v>1757</v>
      </c>
    </row>
    <row r="4899" ht="14.25" customHeight="1">
      <c r="A4899" s="96" t="s">
        <v>12912</v>
      </c>
      <c r="B4899" s="96" t="s">
        <v>12913</v>
      </c>
      <c r="C4899" s="96" t="s">
        <v>12914</v>
      </c>
      <c r="D4899" s="96" t="s">
        <v>1350</v>
      </c>
      <c r="E4899" s="96" t="s">
        <v>1570</v>
      </c>
      <c r="F4899" s="96">
        <v>2034.0</v>
      </c>
      <c r="J4899" s="96" t="s">
        <v>1351</v>
      </c>
      <c r="L4899" s="96" t="s">
        <v>41</v>
      </c>
      <c r="M4899" s="96" t="s">
        <v>1351</v>
      </c>
      <c r="N4899" s="96" t="s">
        <v>1707</v>
      </c>
      <c r="O4899" s="96" t="s">
        <v>1741</v>
      </c>
      <c r="P4899" s="96" t="s">
        <v>1564</v>
      </c>
      <c r="Q4899" s="96" t="s">
        <v>1590</v>
      </c>
      <c r="R4899" s="96" t="s">
        <v>1697</v>
      </c>
      <c r="S4899" s="96" t="s">
        <v>12915</v>
      </c>
      <c r="T4899" s="96" t="s">
        <v>1576</v>
      </c>
    </row>
    <row r="4900" ht="14.25" customHeight="1">
      <c r="A4900" s="96" t="s">
        <v>12916</v>
      </c>
      <c r="D4900" s="96" t="s">
        <v>1350</v>
      </c>
      <c r="E4900" s="96" t="s">
        <v>1561</v>
      </c>
      <c r="F4900" s="96">
        <v>2030.0</v>
      </c>
      <c r="J4900" s="96" t="s">
        <v>1147</v>
      </c>
      <c r="L4900" s="96" t="s">
        <v>1562</v>
      </c>
      <c r="M4900" s="96" t="s">
        <v>1147</v>
      </c>
      <c r="O4900" s="96" t="s">
        <v>1578</v>
      </c>
      <c r="P4900" s="96" t="s">
        <v>1579</v>
      </c>
      <c r="Q4900" s="96" t="s">
        <v>1585</v>
      </c>
      <c r="R4900" s="96" t="s">
        <v>1623</v>
      </c>
      <c r="S4900" s="96" t="s">
        <v>12917</v>
      </c>
      <c r="T4900" s="96" t="s">
        <v>1568</v>
      </c>
    </row>
    <row r="4901" ht="14.25" customHeight="1">
      <c r="A4901" s="96" t="s">
        <v>12918</v>
      </c>
      <c r="D4901" s="96" t="s">
        <v>1372</v>
      </c>
      <c r="J4901" s="96" t="s">
        <v>1351</v>
      </c>
      <c r="L4901" s="96" t="s">
        <v>41</v>
      </c>
      <c r="M4901" s="96" t="s">
        <v>1351</v>
      </c>
      <c r="N4901" s="96" t="s">
        <v>2181</v>
      </c>
      <c r="O4901" s="96" t="s">
        <v>12919</v>
      </c>
      <c r="P4901" s="96" t="s">
        <v>1572</v>
      </c>
      <c r="Q4901" s="96" t="s">
        <v>1585</v>
      </c>
      <c r="R4901" s="96" t="s">
        <v>2181</v>
      </c>
      <c r="U4901" s="96" t="s">
        <v>1701</v>
      </c>
    </row>
    <row r="4902" ht="14.25" customHeight="1">
      <c r="A4902" s="96" t="s">
        <v>12920</v>
      </c>
      <c r="D4902" s="96" t="s">
        <v>1350</v>
      </c>
      <c r="E4902" s="96" t="s">
        <v>1561</v>
      </c>
      <c r="F4902" s="96">
        <v>2030.0</v>
      </c>
      <c r="J4902" s="96" t="s">
        <v>1147</v>
      </c>
      <c r="L4902" s="96" t="s">
        <v>1562</v>
      </c>
      <c r="M4902" s="96" t="s">
        <v>1147</v>
      </c>
      <c r="O4902" s="96" t="s">
        <v>1717</v>
      </c>
      <c r="P4902" s="96" t="s">
        <v>1609</v>
      </c>
      <c r="Q4902" s="96" t="s">
        <v>1665</v>
      </c>
      <c r="R4902" s="96" t="s">
        <v>2023</v>
      </c>
      <c r="S4902" s="96" t="s">
        <v>12921</v>
      </c>
      <c r="T4902" s="96" t="s">
        <v>1568</v>
      </c>
    </row>
    <row r="4903" ht="14.25" customHeight="1">
      <c r="A4903" s="96" t="s">
        <v>12922</v>
      </c>
      <c r="C4903" s="96" t="s">
        <v>12923</v>
      </c>
      <c r="D4903" s="96" t="s">
        <v>1350</v>
      </c>
      <c r="E4903" s="96" t="s">
        <v>1561</v>
      </c>
      <c r="F4903" s="96">
        <v>2030.0</v>
      </c>
      <c r="J4903" s="96" t="s">
        <v>1147</v>
      </c>
      <c r="L4903" s="96" t="s">
        <v>41</v>
      </c>
      <c r="M4903" s="96" t="s">
        <v>1147</v>
      </c>
      <c r="O4903" s="96" t="s">
        <v>1845</v>
      </c>
      <c r="P4903" s="96" t="s">
        <v>1564</v>
      </c>
      <c r="Q4903" s="96" t="s">
        <v>1593</v>
      </c>
      <c r="R4903" s="96" t="s">
        <v>1779</v>
      </c>
      <c r="S4903" s="96" t="s">
        <v>12924</v>
      </c>
      <c r="T4903" s="96" t="s">
        <v>1568</v>
      </c>
    </row>
    <row r="4904" ht="14.25" customHeight="1">
      <c r="A4904" s="96" t="s">
        <v>12925</v>
      </c>
      <c r="D4904" s="96" t="s">
        <v>1350</v>
      </c>
      <c r="E4904" s="96" t="s">
        <v>1561</v>
      </c>
      <c r="F4904" s="96">
        <v>2030.0</v>
      </c>
      <c r="J4904" s="96" t="s">
        <v>1351</v>
      </c>
      <c r="L4904" s="96" t="s">
        <v>41</v>
      </c>
      <c r="M4904" s="96" t="s">
        <v>1351</v>
      </c>
      <c r="N4904" s="96" t="s">
        <v>1971</v>
      </c>
      <c r="O4904" s="96" t="s">
        <v>1797</v>
      </c>
      <c r="P4904" s="96" t="s">
        <v>1564</v>
      </c>
      <c r="Q4904" s="96" t="s">
        <v>1820</v>
      </c>
      <c r="R4904" s="96" t="s">
        <v>1971</v>
      </c>
      <c r="S4904" s="96" t="s">
        <v>12926</v>
      </c>
      <c r="T4904" s="96" t="s">
        <v>1568</v>
      </c>
    </row>
    <row r="4905" ht="14.25" customHeight="1">
      <c r="A4905" s="96" t="s">
        <v>12927</v>
      </c>
      <c r="B4905" s="96" t="s">
        <v>12928</v>
      </c>
      <c r="C4905" s="96" t="s">
        <v>12929</v>
      </c>
      <c r="D4905" s="96" t="s">
        <v>1355</v>
      </c>
      <c r="J4905" s="96" t="s">
        <v>1351</v>
      </c>
      <c r="L4905" s="96" t="s">
        <v>41</v>
      </c>
      <c r="M4905" s="96" t="s">
        <v>1351</v>
      </c>
      <c r="N4905" s="96" t="s">
        <v>1707</v>
      </c>
      <c r="O4905" s="96" t="s">
        <v>1812</v>
      </c>
      <c r="P4905" s="96" t="s">
        <v>1609</v>
      </c>
      <c r="Q4905" s="96" t="s">
        <v>1820</v>
      </c>
      <c r="R4905" s="96" t="s">
        <v>1707</v>
      </c>
    </row>
    <row r="4906" ht="14.25" customHeight="1">
      <c r="A4906" s="96" t="s">
        <v>12930</v>
      </c>
      <c r="D4906" s="96" t="s">
        <v>1350</v>
      </c>
      <c r="E4906" s="96" t="s">
        <v>1561</v>
      </c>
      <c r="F4906" s="96">
        <v>2030.0</v>
      </c>
      <c r="J4906" s="96" t="s">
        <v>1147</v>
      </c>
      <c r="L4906" s="96" t="s">
        <v>1562</v>
      </c>
      <c r="M4906" s="96" t="s">
        <v>1147</v>
      </c>
      <c r="O4906" s="96" t="s">
        <v>1717</v>
      </c>
      <c r="P4906" s="96" t="s">
        <v>1609</v>
      </c>
      <c r="Q4906" s="96" t="s">
        <v>1756</v>
      </c>
      <c r="R4906" s="96" t="s">
        <v>1648</v>
      </c>
      <c r="S4906" s="96" t="s">
        <v>12931</v>
      </c>
      <c r="T4906" s="96" t="s">
        <v>1568</v>
      </c>
    </row>
    <row r="4907" ht="14.25" customHeight="1">
      <c r="A4907" s="96" t="s">
        <v>12932</v>
      </c>
      <c r="D4907" s="96" t="s">
        <v>1350</v>
      </c>
      <c r="E4907" s="96" t="s">
        <v>1561</v>
      </c>
      <c r="F4907" s="96">
        <v>2030.0</v>
      </c>
      <c r="J4907" s="96" t="s">
        <v>1147</v>
      </c>
      <c r="L4907" s="96" t="s">
        <v>1562</v>
      </c>
      <c r="M4907" s="96" t="s">
        <v>1147</v>
      </c>
      <c r="O4907" s="96" t="s">
        <v>1578</v>
      </c>
      <c r="P4907" s="96" t="s">
        <v>1579</v>
      </c>
      <c r="Q4907" s="96" t="s">
        <v>1593</v>
      </c>
      <c r="R4907" s="96" t="s">
        <v>1605</v>
      </c>
      <c r="S4907" s="96" t="s">
        <v>12933</v>
      </c>
      <c r="T4907" s="96" t="s">
        <v>1568</v>
      </c>
    </row>
    <row r="4908" ht="14.25" customHeight="1">
      <c r="A4908" s="96" t="s">
        <v>12934</v>
      </c>
      <c r="D4908" s="96" t="s">
        <v>1350</v>
      </c>
      <c r="E4908" s="96" t="s">
        <v>1561</v>
      </c>
      <c r="F4908" s="96">
        <v>2030.0</v>
      </c>
      <c r="J4908" s="96" t="s">
        <v>1147</v>
      </c>
      <c r="L4908" s="96" t="s">
        <v>1562</v>
      </c>
      <c r="M4908" s="96" t="s">
        <v>1147</v>
      </c>
      <c r="O4908" s="96" t="s">
        <v>1717</v>
      </c>
      <c r="P4908" s="96" t="s">
        <v>1609</v>
      </c>
      <c r="Q4908" s="96" t="s">
        <v>1585</v>
      </c>
      <c r="R4908" s="96" t="s">
        <v>2023</v>
      </c>
      <c r="S4908" s="96" t="s">
        <v>12935</v>
      </c>
      <c r="T4908" s="96" t="s">
        <v>1568</v>
      </c>
    </row>
    <row r="4909" ht="14.25" customHeight="1">
      <c r="A4909" s="96" t="s">
        <v>12936</v>
      </c>
      <c r="D4909" s="96" t="s">
        <v>1355</v>
      </c>
      <c r="J4909" s="96" t="s">
        <v>1351</v>
      </c>
      <c r="L4909" s="96" t="s">
        <v>41</v>
      </c>
      <c r="M4909" s="96" t="s">
        <v>1351</v>
      </c>
      <c r="N4909" s="96" t="s">
        <v>1926</v>
      </c>
      <c r="O4909" s="96" t="s">
        <v>1664</v>
      </c>
      <c r="P4909" s="96" t="s">
        <v>1564</v>
      </c>
      <c r="Q4909" s="96" t="s">
        <v>1590</v>
      </c>
      <c r="R4909" s="96" t="s">
        <v>1926</v>
      </c>
    </row>
    <row r="4910" ht="14.25" customHeight="1">
      <c r="A4910" s="96" t="s">
        <v>12937</v>
      </c>
      <c r="D4910" s="96" t="s">
        <v>1350</v>
      </c>
      <c r="E4910" s="96" t="s">
        <v>1561</v>
      </c>
      <c r="F4910" s="96">
        <v>2030.0</v>
      </c>
      <c r="J4910" s="96" t="s">
        <v>1147</v>
      </c>
      <c r="L4910" s="96" t="s">
        <v>1562</v>
      </c>
      <c r="M4910" s="96" t="s">
        <v>1147</v>
      </c>
      <c r="O4910" s="96" t="s">
        <v>1845</v>
      </c>
      <c r="P4910" s="96" t="s">
        <v>1564</v>
      </c>
      <c r="Q4910" s="96" t="s">
        <v>1590</v>
      </c>
      <c r="R4910" s="96" t="s">
        <v>1605</v>
      </c>
      <c r="S4910" s="96" t="s">
        <v>12938</v>
      </c>
      <c r="T4910" s="96" t="s">
        <v>1568</v>
      </c>
    </row>
    <row r="4911" ht="14.25" customHeight="1">
      <c r="A4911" s="96" t="s">
        <v>12939</v>
      </c>
      <c r="D4911" s="96" t="s">
        <v>1350</v>
      </c>
      <c r="E4911" s="96" t="s">
        <v>1561</v>
      </c>
      <c r="F4911" s="96">
        <v>2030.0</v>
      </c>
      <c r="J4911" s="96" t="s">
        <v>1147</v>
      </c>
      <c r="L4911" s="96" t="s">
        <v>1562</v>
      </c>
      <c r="M4911" s="96" t="s">
        <v>1147</v>
      </c>
      <c r="O4911" s="96" t="s">
        <v>1717</v>
      </c>
      <c r="P4911" s="96" t="s">
        <v>1609</v>
      </c>
      <c r="Q4911" s="96" t="s">
        <v>1862</v>
      </c>
      <c r="R4911" s="96" t="s">
        <v>1648</v>
      </c>
      <c r="S4911" s="96" t="s">
        <v>12940</v>
      </c>
      <c r="T4911" s="96" t="s">
        <v>1568</v>
      </c>
    </row>
    <row r="4912" ht="14.25" customHeight="1">
      <c r="A4912" s="96" t="s">
        <v>12941</v>
      </c>
      <c r="D4912" s="96" t="s">
        <v>1350</v>
      </c>
      <c r="E4912" s="96" t="s">
        <v>1561</v>
      </c>
      <c r="F4912" s="96">
        <v>2030.0</v>
      </c>
      <c r="G4912" s="96" t="s">
        <v>1350</v>
      </c>
      <c r="H4912" s="96" t="s">
        <v>1561</v>
      </c>
      <c r="I4912" s="96">
        <v>2050.0</v>
      </c>
      <c r="J4912" s="96" t="s">
        <v>1351</v>
      </c>
      <c r="K4912" s="96">
        <v>2050.0</v>
      </c>
      <c r="L4912" s="96" t="s">
        <v>41</v>
      </c>
      <c r="M4912" s="96" t="s">
        <v>1147</v>
      </c>
      <c r="O4912" s="96" t="s">
        <v>1578</v>
      </c>
      <c r="P4912" s="96" t="s">
        <v>1579</v>
      </c>
      <c r="Q4912" s="96" t="s">
        <v>1685</v>
      </c>
      <c r="R4912" s="96" t="s">
        <v>1793</v>
      </c>
      <c r="S4912" s="96" t="s">
        <v>12942</v>
      </c>
      <c r="T4912" s="96" t="s">
        <v>1568</v>
      </c>
    </row>
    <row r="4913" ht="14.25" customHeight="1">
      <c r="A4913" s="96" t="s">
        <v>12943</v>
      </c>
      <c r="C4913" s="96" t="s">
        <v>12944</v>
      </c>
      <c r="D4913" s="96" t="s">
        <v>1350</v>
      </c>
      <c r="E4913" s="96" t="s">
        <v>1561</v>
      </c>
      <c r="F4913" s="96">
        <v>2030.0</v>
      </c>
      <c r="G4913" s="96" t="s">
        <v>1350</v>
      </c>
      <c r="H4913" s="96" t="s">
        <v>1561</v>
      </c>
      <c r="I4913" s="96">
        <v>2050.0</v>
      </c>
      <c r="J4913" s="96" t="s">
        <v>1351</v>
      </c>
      <c r="K4913" s="96">
        <v>2050.0</v>
      </c>
      <c r="L4913" s="96" t="s">
        <v>41</v>
      </c>
      <c r="M4913" s="96" t="s">
        <v>1147</v>
      </c>
      <c r="O4913" s="96" t="s">
        <v>1578</v>
      </c>
      <c r="P4913" s="96" t="s">
        <v>1579</v>
      </c>
      <c r="Q4913" s="96" t="s">
        <v>1784</v>
      </c>
      <c r="R4913" s="96" t="s">
        <v>1793</v>
      </c>
      <c r="S4913" s="96" t="s">
        <v>12945</v>
      </c>
      <c r="T4913" s="96" t="s">
        <v>1568</v>
      </c>
    </row>
    <row r="4914" ht="14.25" customHeight="1">
      <c r="A4914" s="96" t="s">
        <v>12946</v>
      </c>
      <c r="D4914" s="96" t="s">
        <v>1355</v>
      </c>
      <c r="J4914" s="96" t="s">
        <v>1351</v>
      </c>
      <c r="L4914" s="96" t="s">
        <v>41</v>
      </c>
      <c r="M4914" s="96" t="s">
        <v>1351</v>
      </c>
      <c r="N4914" s="96" t="s">
        <v>1597</v>
      </c>
      <c r="O4914" s="96" t="s">
        <v>1578</v>
      </c>
      <c r="P4914" s="96" t="s">
        <v>1579</v>
      </c>
      <c r="Q4914" s="96" t="s">
        <v>1580</v>
      </c>
      <c r="R4914" s="96" t="s">
        <v>1597</v>
      </c>
      <c r="T4914" s="96" t="s">
        <v>1616</v>
      </c>
    </row>
    <row r="4915" ht="14.25" customHeight="1">
      <c r="A4915" s="96" t="s">
        <v>12947</v>
      </c>
      <c r="C4915" s="96" t="s">
        <v>12948</v>
      </c>
      <c r="D4915" s="96" t="s">
        <v>1372</v>
      </c>
      <c r="J4915" s="96" t="s">
        <v>1351</v>
      </c>
      <c r="L4915" s="96" t="s">
        <v>41</v>
      </c>
      <c r="M4915" s="96" t="s">
        <v>1351</v>
      </c>
      <c r="N4915" s="96" t="s">
        <v>2023</v>
      </c>
      <c r="O4915" s="96" t="s">
        <v>1647</v>
      </c>
      <c r="P4915" s="96" t="s">
        <v>1564</v>
      </c>
      <c r="Q4915" s="96" t="s">
        <v>1652</v>
      </c>
      <c r="R4915" s="96" t="s">
        <v>2023</v>
      </c>
    </row>
    <row r="4916" ht="14.25" customHeight="1">
      <c r="A4916" s="96" t="s">
        <v>12949</v>
      </c>
      <c r="D4916" s="96" t="s">
        <v>1350</v>
      </c>
      <c r="E4916" s="96" t="s">
        <v>1561</v>
      </c>
      <c r="F4916" s="96">
        <v>2030.0</v>
      </c>
      <c r="J4916" s="96" t="s">
        <v>1351</v>
      </c>
      <c r="L4916" s="96" t="s">
        <v>1562</v>
      </c>
      <c r="M4916" s="96" t="s">
        <v>1351</v>
      </c>
      <c r="N4916" s="96" t="s">
        <v>1882</v>
      </c>
      <c r="O4916" s="96" t="s">
        <v>1741</v>
      </c>
      <c r="P4916" s="96" t="s">
        <v>1564</v>
      </c>
      <c r="Q4916" s="96" t="s">
        <v>1580</v>
      </c>
      <c r="R4916" s="96" t="s">
        <v>1882</v>
      </c>
      <c r="S4916" s="96" t="s">
        <v>12950</v>
      </c>
      <c r="T4916" s="96" t="s">
        <v>1568</v>
      </c>
    </row>
    <row r="4917" ht="14.25" customHeight="1">
      <c r="A4917" s="96" t="s">
        <v>12951</v>
      </c>
      <c r="B4917" s="96" t="s">
        <v>12952</v>
      </c>
      <c r="C4917" s="96" t="s">
        <v>12953</v>
      </c>
      <c r="D4917" s="96" t="s">
        <v>1350</v>
      </c>
      <c r="E4917" s="96" t="s">
        <v>1570</v>
      </c>
      <c r="F4917" s="96">
        <v>2030.0</v>
      </c>
      <c r="J4917" s="96" t="s">
        <v>1147</v>
      </c>
      <c r="L4917" s="96" t="s">
        <v>41</v>
      </c>
      <c r="M4917" s="96" t="s">
        <v>1147</v>
      </c>
      <c r="O4917" s="96" t="s">
        <v>1584</v>
      </c>
      <c r="P4917" s="96" t="s">
        <v>1564</v>
      </c>
      <c r="Q4917" s="96" t="s">
        <v>1897</v>
      </c>
      <c r="R4917" s="96" t="s">
        <v>3311</v>
      </c>
      <c r="S4917" s="96" t="s">
        <v>12954</v>
      </c>
      <c r="T4917" s="96" t="s">
        <v>1576</v>
      </c>
    </row>
    <row r="4918" ht="14.25" customHeight="1">
      <c r="A4918" s="96" t="s">
        <v>12955</v>
      </c>
      <c r="D4918" s="96" t="s">
        <v>1350</v>
      </c>
      <c r="E4918" s="96" t="s">
        <v>1561</v>
      </c>
      <c r="F4918" s="96">
        <v>2030.0</v>
      </c>
      <c r="J4918" s="96" t="s">
        <v>1147</v>
      </c>
      <c r="L4918" s="96" t="s">
        <v>1562</v>
      </c>
      <c r="M4918" s="96" t="s">
        <v>1147</v>
      </c>
      <c r="O4918" s="96" t="s">
        <v>1584</v>
      </c>
      <c r="P4918" s="96" t="s">
        <v>1564</v>
      </c>
      <c r="Q4918" s="96" t="s">
        <v>1630</v>
      </c>
      <c r="R4918" s="96" t="s">
        <v>1566</v>
      </c>
      <c r="S4918" s="96" t="s">
        <v>12956</v>
      </c>
      <c r="T4918" s="96" t="s">
        <v>1568</v>
      </c>
    </row>
    <row r="4919" ht="14.25" customHeight="1">
      <c r="A4919" s="96" t="s">
        <v>12957</v>
      </c>
      <c r="B4919" s="96" t="s">
        <v>12958</v>
      </c>
      <c r="C4919" s="96" t="s">
        <v>12959</v>
      </c>
      <c r="D4919" s="96" t="s">
        <v>1355</v>
      </c>
      <c r="J4919" s="96" t="s">
        <v>1147</v>
      </c>
      <c r="L4919" s="96" t="s">
        <v>41</v>
      </c>
      <c r="M4919" s="96" t="s">
        <v>1147</v>
      </c>
      <c r="O4919" s="96" t="s">
        <v>1578</v>
      </c>
      <c r="P4919" s="96" t="s">
        <v>1579</v>
      </c>
      <c r="Q4919" s="96" t="s">
        <v>1593</v>
      </c>
      <c r="R4919" s="96" t="s">
        <v>1690</v>
      </c>
    </row>
    <row r="4920" ht="14.25" customHeight="1">
      <c r="A4920" s="96" t="s">
        <v>12960</v>
      </c>
      <c r="B4920" s="96" t="s">
        <v>12961</v>
      </c>
      <c r="C4920" s="96" t="s">
        <v>12962</v>
      </c>
      <c r="D4920" s="96" t="s">
        <v>1350</v>
      </c>
      <c r="E4920" s="96" t="s">
        <v>1561</v>
      </c>
      <c r="F4920" s="96" t="s">
        <v>1628</v>
      </c>
      <c r="J4920" s="96" t="s">
        <v>1351</v>
      </c>
      <c r="L4920" s="96" t="s">
        <v>41</v>
      </c>
      <c r="M4920" s="96" t="s">
        <v>1351</v>
      </c>
      <c r="N4920" s="96" t="s">
        <v>2098</v>
      </c>
      <c r="O4920" s="96" t="s">
        <v>1901</v>
      </c>
      <c r="P4920" s="96" t="s">
        <v>1564</v>
      </c>
      <c r="Q4920" s="96" t="s">
        <v>1604</v>
      </c>
      <c r="R4920" s="96" t="s">
        <v>1707</v>
      </c>
      <c r="S4920" s="96" t="s">
        <v>1419</v>
      </c>
      <c r="T4920" s="96" t="s">
        <v>1568</v>
      </c>
    </row>
    <row r="4921" ht="14.25" customHeight="1">
      <c r="A4921" s="96" t="s">
        <v>12963</v>
      </c>
      <c r="B4921" s="96" t="s">
        <v>12964</v>
      </c>
      <c r="C4921" s="96" t="s">
        <v>12965</v>
      </c>
      <c r="D4921" s="96" t="s">
        <v>1350</v>
      </c>
      <c r="E4921" s="96" t="s">
        <v>1561</v>
      </c>
      <c r="F4921" s="96">
        <v>2030.0</v>
      </c>
      <c r="G4921" s="96" t="s">
        <v>1350</v>
      </c>
      <c r="H4921" s="96" t="s">
        <v>1561</v>
      </c>
      <c r="I4921" s="96">
        <v>2050.0</v>
      </c>
      <c r="J4921" s="96" t="s">
        <v>1351</v>
      </c>
      <c r="K4921" s="96">
        <v>2050.0</v>
      </c>
      <c r="L4921" s="96" t="s">
        <v>41</v>
      </c>
      <c r="M4921" s="96" t="s">
        <v>1351</v>
      </c>
      <c r="N4921" s="96" t="s">
        <v>1971</v>
      </c>
      <c r="O4921" s="96" t="s">
        <v>1578</v>
      </c>
      <c r="P4921" s="96" t="s">
        <v>1579</v>
      </c>
      <c r="Q4921" s="96" t="s">
        <v>1675</v>
      </c>
      <c r="R4921" s="96" t="s">
        <v>1707</v>
      </c>
      <c r="S4921" s="96" t="s">
        <v>12966</v>
      </c>
      <c r="T4921" s="96" t="s">
        <v>1568</v>
      </c>
    </row>
    <row r="4922" ht="14.25" customHeight="1">
      <c r="A4922" s="96" t="s">
        <v>12967</v>
      </c>
      <c r="D4922" s="96" t="s">
        <v>1350</v>
      </c>
      <c r="E4922" s="96" t="s">
        <v>1561</v>
      </c>
      <c r="F4922" s="96">
        <v>2030.0</v>
      </c>
      <c r="G4922" s="96" t="s">
        <v>1350</v>
      </c>
      <c r="H4922" s="96" t="s">
        <v>1561</v>
      </c>
      <c r="I4922" s="96">
        <v>2040.0</v>
      </c>
      <c r="J4922" s="96" t="s">
        <v>1351</v>
      </c>
      <c r="K4922" s="96">
        <v>2040.0</v>
      </c>
      <c r="L4922" s="96" t="s">
        <v>41</v>
      </c>
      <c r="M4922" s="96" t="s">
        <v>1147</v>
      </c>
      <c r="O4922" s="96" t="s">
        <v>1578</v>
      </c>
      <c r="P4922" s="96" t="s">
        <v>1579</v>
      </c>
      <c r="Q4922" s="96" t="s">
        <v>1580</v>
      </c>
      <c r="R4922" s="96" t="s">
        <v>1586</v>
      </c>
      <c r="S4922" s="96" t="s">
        <v>12968</v>
      </c>
      <c r="T4922" s="96" t="s">
        <v>1568</v>
      </c>
    </row>
    <row r="4923" ht="14.25" customHeight="1">
      <c r="A4923" s="96" t="s">
        <v>12969</v>
      </c>
      <c r="D4923" s="96" t="s">
        <v>1355</v>
      </c>
      <c r="J4923" s="96" t="s">
        <v>1351</v>
      </c>
      <c r="L4923" s="96" t="s">
        <v>41</v>
      </c>
      <c r="M4923" s="96" t="s">
        <v>1351</v>
      </c>
      <c r="N4923" s="96" t="s">
        <v>1841</v>
      </c>
      <c r="O4923" s="96" t="s">
        <v>1584</v>
      </c>
      <c r="P4923" s="96" t="s">
        <v>1564</v>
      </c>
      <c r="Q4923" s="96" t="s">
        <v>2223</v>
      </c>
      <c r="R4923" s="96" t="s">
        <v>1841</v>
      </c>
    </row>
    <row r="4924" ht="14.25" customHeight="1">
      <c r="A4924" s="96" t="s">
        <v>12970</v>
      </c>
      <c r="C4924" s="96" t="s">
        <v>12971</v>
      </c>
      <c r="D4924" s="96" t="s">
        <v>1350</v>
      </c>
      <c r="E4924" s="96" t="s">
        <v>1561</v>
      </c>
      <c r="F4924" s="96">
        <v>2026.0</v>
      </c>
      <c r="J4924" s="96" t="s">
        <v>1351</v>
      </c>
      <c r="L4924" s="96" t="s">
        <v>41</v>
      </c>
      <c r="M4924" s="96" t="s">
        <v>1351</v>
      </c>
      <c r="N4924" s="96" t="s">
        <v>3066</v>
      </c>
      <c r="O4924" s="96" t="s">
        <v>1664</v>
      </c>
      <c r="P4924" s="96" t="s">
        <v>1564</v>
      </c>
      <c r="Q4924" s="96" t="s">
        <v>1590</v>
      </c>
      <c r="R4924" s="96" t="s">
        <v>1574</v>
      </c>
      <c r="S4924" s="96" t="s">
        <v>12972</v>
      </c>
      <c r="T4924" s="96" t="s">
        <v>1568</v>
      </c>
    </row>
    <row r="4925" ht="14.25" customHeight="1">
      <c r="A4925" s="96" t="s">
        <v>12973</v>
      </c>
      <c r="B4925" s="96" t="s">
        <v>12974</v>
      </c>
      <c r="D4925" s="96" t="s">
        <v>1355</v>
      </c>
      <c r="J4925" s="96" t="s">
        <v>1147</v>
      </c>
      <c r="L4925" s="96" t="s">
        <v>41</v>
      </c>
      <c r="M4925" s="96" t="s">
        <v>1147</v>
      </c>
      <c r="O4925" s="96" t="s">
        <v>1937</v>
      </c>
      <c r="P4925" s="96" t="s">
        <v>1728</v>
      </c>
      <c r="Q4925" s="96" t="s">
        <v>1585</v>
      </c>
      <c r="R4925" s="96" t="s">
        <v>1676</v>
      </c>
    </row>
    <row r="4926" ht="14.25" customHeight="1">
      <c r="A4926" s="96" t="s">
        <v>12975</v>
      </c>
      <c r="D4926" s="96" t="s">
        <v>1355</v>
      </c>
      <c r="J4926" s="96" t="s">
        <v>1351</v>
      </c>
      <c r="L4926" s="96" t="s">
        <v>41</v>
      </c>
      <c r="M4926" s="96" t="s">
        <v>1147</v>
      </c>
      <c r="O4926" s="96" t="s">
        <v>1845</v>
      </c>
      <c r="P4926" s="96" t="s">
        <v>1564</v>
      </c>
      <c r="Q4926" s="96" t="s">
        <v>1754</v>
      </c>
      <c r="R4926" s="96" t="s">
        <v>1605</v>
      </c>
    </row>
    <row r="4927" ht="14.25" customHeight="1">
      <c r="A4927" s="96" t="s">
        <v>12976</v>
      </c>
      <c r="D4927" s="96" t="s">
        <v>1355</v>
      </c>
      <c r="J4927" s="96" t="s">
        <v>1147</v>
      </c>
      <c r="L4927" s="96" t="s">
        <v>41</v>
      </c>
      <c r="M4927" s="96" t="s">
        <v>1147</v>
      </c>
      <c r="O4927" s="96" t="s">
        <v>1703</v>
      </c>
      <c r="P4927" s="96" t="s">
        <v>1564</v>
      </c>
      <c r="Q4927" s="96" t="s">
        <v>1636</v>
      </c>
      <c r="R4927" s="96" t="s">
        <v>1605</v>
      </c>
    </row>
    <row r="4928" ht="14.25" customHeight="1">
      <c r="A4928" s="96" t="s">
        <v>12977</v>
      </c>
      <c r="D4928" s="96" t="s">
        <v>1350</v>
      </c>
      <c r="E4928" s="96" t="s">
        <v>1561</v>
      </c>
      <c r="F4928" s="96">
        <v>2030.0</v>
      </c>
      <c r="J4928" s="96" t="s">
        <v>1147</v>
      </c>
      <c r="L4928" s="96" t="s">
        <v>1562</v>
      </c>
      <c r="M4928" s="96" t="s">
        <v>1147</v>
      </c>
      <c r="O4928" s="96" t="s">
        <v>1717</v>
      </c>
      <c r="P4928" s="96" t="s">
        <v>1609</v>
      </c>
      <c r="Q4928" s="96" t="s">
        <v>1639</v>
      </c>
      <c r="R4928" s="96" t="s">
        <v>1648</v>
      </c>
      <c r="S4928" s="96" t="s">
        <v>12978</v>
      </c>
      <c r="T4928" s="96" t="s">
        <v>1568</v>
      </c>
    </row>
    <row r="4929" ht="14.25" customHeight="1">
      <c r="A4929" s="96" t="s">
        <v>12979</v>
      </c>
      <c r="C4929" s="96" t="s">
        <v>12980</v>
      </c>
      <c r="D4929" s="96" t="s">
        <v>1350</v>
      </c>
      <c r="E4929" s="96" t="s">
        <v>1561</v>
      </c>
      <c r="F4929" s="96">
        <v>2030.0</v>
      </c>
      <c r="J4929" s="96" t="s">
        <v>1351</v>
      </c>
      <c r="L4929" s="96" t="s">
        <v>41</v>
      </c>
      <c r="M4929" s="96" t="s">
        <v>1351</v>
      </c>
      <c r="N4929" s="96" t="s">
        <v>1757</v>
      </c>
      <c r="O4929" s="96" t="s">
        <v>3128</v>
      </c>
      <c r="P4929" s="96" t="s">
        <v>1609</v>
      </c>
      <c r="Q4929" s="96" t="s">
        <v>1639</v>
      </c>
      <c r="R4929" s="96" t="s">
        <v>1581</v>
      </c>
      <c r="S4929" s="96" t="s">
        <v>12981</v>
      </c>
      <c r="T4929" s="96" t="s">
        <v>1568</v>
      </c>
    </row>
    <row r="4930" ht="14.25" customHeight="1">
      <c r="A4930" s="96" t="s">
        <v>12982</v>
      </c>
      <c r="D4930" s="96" t="s">
        <v>1350</v>
      </c>
      <c r="E4930" s="96" t="s">
        <v>1561</v>
      </c>
      <c r="F4930" s="96">
        <v>2030.0</v>
      </c>
      <c r="G4930" s="96" t="s">
        <v>1350</v>
      </c>
      <c r="H4930" s="96" t="s">
        <v>1561</v>
      </c>
      <c r="I4930" s="96">
        <v>2035.0</v>
      </c>
      <c r="J4930" s="96" t="s">
        <v>1351</v>
      </c>
      <c r="K4930" s="96">
        <v>2035.0</v>
      </c>
      <c r="L4930" s="96" t="s">
        <v>1562</v>
      </c>
      <c r="M4930" s="96" t="s">
        <v>1351</v>
      </c>
      <c r="N4930" s="96" t="s">
        <v>3916</v>
      </c>
      <c r="O4930" s="96" t="s">
        <v>1614</v>
      </c>
      <c r="P4930" s="96" t="s">
        <v>1609</v>
      </c>
      <c r="Q4930" s="96" t="s">
        <v>1800</v>
      </c>
      <c r="R4930" s="96" t="s">
        <v>1615</v>
      </c>
      <c r="S4930" s="96" t="s">
        <v>12983</v>
      </c>
      <c r="T4930" s="96" t="s">
        <v>1568</v>
      </c>
    </row>
    <row r="4931" ht="14.25" customHeight="1">
      <c r="A4931" s="96" t="s">
        <v>12984</v>
      </c>
      <c r="B4931" s="96" t="s">
        <v>12985</v>
      </c>
      <c r="C4931" s="96" t="s">
        <v>12986</v>
      </c>
      <c r="D4931" s="96" t="s">
        <v>1355</v>
      </c>
      <c r="J4931" s="96" t="s">
        <v>1147</v>
      </c>
      <c r="L4931" s="96" t="s">
        <v>41</v>
      </c>
      <c r="M4931" s="96" t="s">
        <v>1147</v>
      </c>
      <c r="O4931" s="96" t="s">
        <v>1717</v>
      </c>
      <c r="P4931" s="96" t="s">
        <v>1609</v>
      </c>
      <c r="Q4931" s="96" t="s">
        <v>1756</v>
      </c>
      <c r="R4931" s="96" t="s">
        <v>1586</v>
      </c>
    </row>
    <row r="4932" ht="14.25" customHeight="1">
      <c r="A4932" s="96" t="s">
        <v>12987</v>
      </c>
      <c r="D4932" s="96" t="s">
        <v>1355</v>
      </c>
      <c r="J4932" s="96" t="s">
        <v>1147</v>
      </c>
      <c r="L4932" s="96" t="s">
        <v>41</v>
      </c>
      <c r="M4932" s="96" t="s">
        <v>1147</v>
      </c>
      <c r="O4932" s="96" t="s">
        <v>1578</v>
      </c>
      <c r="P4932" s="96" t="s">
        <v>1579</v>
      </c>
      <c r="Q4932" s="96" t="s">
        <v>1636</v>
      </c>
      <c r="R4932" s="96" t="s">
        <v>1699</v>
      </c>
    </row>
    <row r="4933" ht="14.25" customHeight="1">
      <c r="A4933" s="96" t="s">
        <v>12988</v>
      </c>
      <c r="D4933" s="96" t="s">
        <v>1350</v>
      </c>
      <c r="E4933" s="96" t="s">
        <v>1561</v>
      </c>
      <c r="F4933" s="96">
        <v>2030.0</v>
      </c>
      <c r="J4933" s="96" t="s">
        <v>1147</v>
      </c>
      <c r="L4933" s="96" t="s">
        <v>1562</v>
      </c>
      <c r="M4933" s="96" t="s">
        <v>1147</v>
      </c>
      <c r="O4933" s="96" t="s">
        <v>1614</v>
      </c>
      <c r="P4933" s="96" t="s">
        <v>1609</v>
      </c>
      <c r="Q4933" s="96" t="s">
        <v>1610</v>
      </c>
      <c r="R4933" s="96" t="s">
        <v>1566</v>
      </c>
      <c r="S4933" s="96" t="s">
        <v>12989</v>
      </c>
      <c r="T4933" s="96" t="s">
        <v>1568</v>
      </c>
    </row>
    <row r="4934" ht="14.25" customHeight="1">
      <c r="A4934" s="96" t="s">
        <v>12990</v>
      </c>
      <c r="B4934" s="96" t="s">
        <v>12991</v>
      </c>
      <c r="D4934" s="96" t="s">
        <v>1355</v>
      </c>
      <c r="J4934" s="96" t="s">
        <v>1351</v>
      </c>
      <c r="L4934" s="96" t="s">
        <v>41</v>
      </c>
      <c r="M4934" s="96" t="s">
        <v>1351</v>
      </c>
      <c r="N4934" s="96" t="s">
        <v>1707</v>
      </c>
      <c r="O4934" s="96" t="s">
        <v>4713</v>
      </c>
      <c r="P4934" s="96" t="s">
        <v>1609</v>
      </c>
      <c r="Q4934" s="96" t="s">
        <v>1897</v>
      </c>
      <c r="R4934" s="96" t="s">
        <v>1707</v>
      </c>
    </row>
    <row r="4935" ht="14.25" customHeight="1">
      <c r="A4935" s="96" t="s">
        <v>12992</v>
      </c>
      <c r="D4935" s="96" t="s">
        <v>1355</v>
      </c>
      <c r="J4935" s="96" t="s">
        <v>1351</v>
      </c>
      <c r="L4935" s="96" t="s">
        <v>41</v>
      </c>
      <c r="M4935" s="96" t="s">
        <v>1147</v>
      </c>
      <c r="O4935" s="96" t="s">
        <v>1584</v>
      </c>
      <c r="P4935" s="96" t="s">
        <v>1564</v>
      </c>
      <c r="Q4935" s="96" t="s">
        <v>1590</v>
      </c>
      <c r="R4935" s="96" t="s">
        <v>1637</v>
      </c>
    </row>
    <row r="4936" ht="14.25" customHeight="1">
      <c r="A4936" s="96" t="s">
        <v>12993</v>
      </c>
      <c r="C4936" s="96" t="s">
        <v>12994</v>
      </c>
      <c r="D4936" s="96" t="s">
        <v>1372</v>
      </c>
      <c r="J4936" s="96" t="s">
        <v>1147</v>
      </c>
      <c r="L4936" s="96" t="s">
        <v>41</v>
      </c>
      <c r="M4936" s="96" t="s">
        <v>1147</v>
      </c>
      <c r="O4936" s="96" t="s">
        <v>1584</v>
      </c>
      <c r="P4936" s="96" t="s">
        <v>1564</v>
      </c>
      <c r="Q4936" s="96" t="s">
        <v>1610</v>
      </c>
      <c r="R4936" s="96" t="s">
        <v>1903</v>
      </c>
    </row>
    <row r="4937" ht="14.25" customHeight="1">
      <c r="A4937" s="96" t="s">
        <v>12995</v>
      </c>
      <c r="D4937" s="96" t="s">
        <v>1372</v>
      </c>
      <c r="J4937" s="96" t="s">
        <v>1147</v>
      </c>
      <c r="L4937" s="96" t="s">
        <v>41</v>
      </c>
      <c r="M4937" s="96" t="s">
        <v>1351</v>
      </c>
      <c r="N4937" s="96" t="s">
        <v>1621</v>
      </c>
      <c r="O4937" s="96" t="s">
        <v>2054</v>
      </c>
      <c r="P4937" s="96" t="s">
        <v>1579</v>
      </c>
      <c r="Q4937" s="96" t="s">
        <v>1652</v>
      </c>
      <c r="R4937" s="96" t="s">
        <v>1621</v>
      </c>
    </row>
    <row r="4938" ht="14.25" customHeight="1">
      <c r="A4938" s="96" t="s">
        <v>12996</v>
      </c>
      <c r="C4938" s="96" t="s">
        <v>12997</v>
      </c>
      <c r="D4938" s="96" t="s">
        <v>1372</v>
      </c>
      <c r="J4938" s="96" t="s">
        <v>1147</v>
      </c>
      <c r="L4938" s="96" t="s">
        <v>41</v>
      </c>
      <c r="M4938" s="96" t="s">
        <v>1351</v>
      </c>
      <c r="N4938" s="96" t="s">
        <v>1621</v>
      </c>
      <c r="O4938" s="96" t="s">
        <v>2054</v>
      </c>
      <c r="P4938" s="96" t="s">
        <v>1579</v>
      </c>
      <c r="Q4938" s="96" t="s">
        <v>1652</v>
      </c>
      <c r="R4938" s="96" t="s">
        <v>1621</v>
      </c>
    </row>
    <row r="4939" ht="14.25" customHeight="1">
      <c r="A4939" s="96" t="s">
        <v>12998</v>
      </c>
      <c r="B4939" s="96" t="s">
        <v>12999</v>
      </c>
      <c r="D4939" s="96" t="s">
        <v>1350</v>
      </c>
      <c r="E4939" s="96" t="s">
        <v>1561</v>
      </c>
      <c r="J4939" s="96" t="s">
        <v>1147</v>
      </c>
      <c r="L4939" s="96" t="s">
        <v>1562</v>
      </c>
      <c r="M4939" s="96" t="s">
        <v>1147</v>
      </c>
      <c r="O4939" s="96" t="s">
        <v>1741</v>
      </c>
      <c r="P4939" s="96" t="s">
        <v>1564</v>
      </c>
      <c r="Q4939" s="96" t="s">
        <v>1593</v>
      </c>
      <c r="R4939" s="96" t="s">
        <v>1589</v>
      </c>
      <c r="S4939" s="96" t="s">
        <v>1421</v>
      </c>
      <c r="T4939" s="96" t="s">
        <v>1568</v>
      </c>
    </row>
    <row r="4940" ht="14.25" customHeight="1">
      <c r="A4940" s="96" t="s">
        <v>13000</v>
      </c>
      <c r="B4940" s="96" t="s">
        <v>13001</v>
      </c>
      <c r="C4940" s="96" t="s">
        <v>13002</v>
      </c>
      <c r="D4940" s="96" t="s">
        <v>1355</v>
      </c>
      <c r="J4940" s="96" t="s">
        <v>1351</v>
      </c>
      <c r="L4940" s="96" t="s">
        <v>41</v>
      </c>
      <c r="M4940" s="96" t="s">
        <v>1147</v>
      </c>
      <c r="O4940" s="96" t="s">
        <v>1829</v>
      </c>
      <c r="P4940" s="96" t="s">
        <v>1564</v>
      </c>
      <c r="Q4940" s="96" t="s">
        <v>2188</v>
      </c>
      <c r="R4940" s="96" t="s">
        <v>1586</v>
      </c>
    </row>
    <row r="4941" ht="14.25" customHeight="1">
      <c r="A4941" s="96" t="s">
        <v>13003</v>
      </c>
      <c r="B4941" s="96" t="s">
        <v>13004</v>
      </c>
      <c r="C4941" s="96" t="s">
        <v>13005</v>
      </c>
      <c r="D4941" s="96" t="s">
        <v>1350</v>
      </c>
      <c r="E4941" s="96" t="s">
        <v>1561</v>
      </c>
      <c r="F4941" s="96">
        <v>2030.0</v>
      </c>
      <c r="J4941" s="96" t="s">
        <v>1147</v>
      </c>
      <c r="L4941" s="96" t="s">
        <v>1629</v>
      </c>
      <c r="M4941" s="96" t="s">
        <v>1147</v>
      </c>
      <c r="O4941" s="96" t="s">
        <v>1608</v>
      </c>
      <c r="P4941" s="96" t="s">
        <v>1609</v>
      </c>
      <c r="Q4941" s="96" t="s">
        <v>1630</v>
      </c>
      <c r="R4941" s="96" t="s">
        <v>1637</v>
      </c>
      <c r="S4941" s="96" t="s">
        <v>13006</v>
      </c>
      <c r="T4941" s="96" t="s">
        <v>1568</v>
      </c>
      <c r="U4941" s="96" t="s">
        <v>6248</v>
      </c>
    </row>
    <row r="4942" ht="14.25" customHeight="1">
      <c r="A4942" s="96" t="s">
        <v>13007</v>
      </c>
      <c r="B4942" s="96" t="s">
        <v>13008</v>
      </c>
      <c r="C4942" s="96" t="s">
        <v>13009</v>
      </c>
      <c r="D4942" s="96" t="s">
        <v>1350</v>
      </c>
      <c r="E4942" s="96" t="s">
        <v>1561</v>
      </c>
      <c r="F4942" s="96" t="s">
        <v>1628</v>
      </c>
      <c r="J4942" s="96" t="s">
        <v>1147</v>
      </c>
      <c r="L4942" s="96" t="s">
        <v>41</v>
      </c>
      <c r="M4942" s="96" t="s">
        <v>1147</v>
      </c>
      <c r="N4942" s="96" t="s">
        <v>1926</v>
      </c>
      <c r="O4942" s="96" t="s">
        <v>1717</v>
      </c>
      <c r="P4942" s="96" t="s">
        <v>1609</v>
      </c>
      <c r="Q4942" s="96" t="s">
        <v>1639</v>
      </c>
      <c r="R4942" s="96" t="s">
        <v>1623</v>
      </c>
      <c r="S4942" s="96" t="s">
        <v>13010</v>
      </c>
      <c r="T4942" s="96" t="s">
        <v>1568</v>
      </c>
    </row>
    <row r="4943" ht="14.25" customHeight="1">
      <c r="A4943" s="96" t="s">
        <v>13011</v>
      </c>
      <c r="D4943" s="96" t="s">
        <v>1355</v>
      </c>
      <c r="J4943" s="96" t="s">
        <v>1351</v>
      </c>
      <c r="L4943" s="96" t="s">
        <v>41</v>
      </c>
      <c r="M4943" s="96" t="s">
        <v>1147</v>
      </c>
      <c r="O4943" s="96" t="s">
        <v>1672</v>
      </c>
      <c r="P4943" s="96" t="s">
        <v>1564</v>
      </c>
      <c r="Q4943" s="96" t="s">
        <v>1593</v>
      </c>
    </row>
    <row r="4944" ht="14.25" customHeight="1">
      <c r="A4944" s="96" t="s">
        <v>13012</v>
      </c>
      <c r="D4944" s="96" t="s">
        <v>1350</v>
      </c>
      <c r="E4944" s="96" t="s">
        <v>1561</v>
      </c>
      <c r="F4944" s="96">
        <v>2030.0</v>
      </c>
      <c r="J4944" s="96" t="s">
        <v>1147</v>
      </c>
      <c r="L4944" s="96" t="s">
        <v>1562</v>
      </c>
      <c r="M4944" s="96" t="s">
        <v>1147</v>
      </c>
      <c r="O4944" s="96" t="s">
        <v>1651</v>
      </c>
      <c r="P4944" s="96" t="s">
        <v>1564</v>
      </c>
      <c r="Q4944" s="96" t="s">
        <v>1679</v>
      </c>
      <c r="R4944" s="96" t="s">
        <v>1793</v>
      </c>
      <c r="S4944" s="96" t="s">
        <v>13013</v>
      </c>
      <c r="T4944" s="96" t="s">
        <v>1568</v>
      </c>
    </row>
    <row r="4945" ht="14.25" customHeight="1">
      <c r="A4945" s="96" t="s">
        <v>13014</v>
      </c>
      <c r="D4945" s="96" t="s">
        <v>1350</v>
      </c>
      <c r="E4945" s="96" t="s">
        <v>1561</v>
      </c>
      <c r="F4945" s="96">
        <v>2030.0</v>
      </c>
      <c r="G4945" s="96" t="s">
        <v>1350</v>
      </c>
      <c r="H4945" s="96" t="s">
        <v>1561</v>
      </c>
      <c r="I4945" s="96">
        <v>2050.0</v>
      </c>
      <c r="J4945" s="96" t="s">
        <v>1351</v>
      </c>
      <c r="K4945" s="96">
        <v>2050.0</v>
      </c>
      <c r="L4945" s="96" t="s">
        <v>1562</v>
      </c>
      <c r="M4945" s="96" t="s">
        <v>1147</v>
      </c>
      <c r="N4945" s="96" t="s">
        <v>1673</v>
      </c>
      <c r="O4945" s="96" t="s">
        <v>1937</v>
      </c>
      <c r="P4945" s="96" t="s">
        <v>1728</v>
      </c>
      <c r="Q4945" s="96" t="s">
        <v>1580</v>
      </c>
      <c r="R4945" s="96" t="s">
        <v>1673</v>
      </c>
      <c r="S4945" s="96" t="s">
        <v>13015</v>
      </c>
      <c r="T4945" s="96" t="s">
        <v>1568</v>
      </c>
    </row>
    <row r="4946" ht="14.25" customHeight="1">
      <c r="A4946" s="96" t="s">
        <v>13016</v>
      </c>
      <c r="B4946" s="96" t="s">
        <v>13017</v>
      </c>
      <c r="D4946" s="96" t="s">
        <v>1355</v>
      </c>
      <c r="J4946" s="96" t="s">
        <v>1147</v>
      </c>
      <c r="L4946" s="96" t="s">
        <v>41</v>
      </c>
      <c r="M4946" s="96" t="s">
        <v>1147</v>
      </c>
      <c r="O4946" s="96" t="s">
        <v>1893</v>
      </c>
      <c r="P4946" s="96" t="s">
        <v>1603</v>
      </c>
      <c r="Q4946" s="96" t="s">
        <v>1652</v>
      </c>
      <c r="R4946" s="96" t="s">
        <v>1589</v>
      </c>
    </row>
    <row r="4947" ht="14.25" customHeight="1">
      <c r="A4947" s="96" t="s">
        <v>13018</v>
      </c>
      <c r="D4947" s="96" t="s">
        <v>1355</v>
      </c>
      <c r="J4947" s="96" t="s">
        <v>1351</v>
      </c>
      <c r="L4947" s="96" t="s">
        <v>41</v>
      </c>
      <c r="M4947" s="96" t="s">
        <v>1147</v>
      </c>
      <c r="O4947" s="96" t="s">
        <v>6181</v>
      </c>
      <c r="P4947" s="96" t="s">
        <v>1572</v>
      </c>
      <c r="Q4947" s="96" t="s">
        <v>2015</v>
      </c>
      <c r="R4947" s="96" t="s">
        <v>1615</v>
      </c>
    </row>
    <row r="4948" ht="14.25" customHeight="1">
      <c r="A4948" s="96" t="s">
        <v>13019</v>
      </c>
      <c r="C4948" s="96" t="s">
        <v>13020</v>
      </c>
      <c r="D4948" s="96" t="s">
        <v>1350</v>
      </c>
      <c r="E4948" s="96" t="s">
        <v>1561</v>
      </c>
      <c r="F4948" s="96" t="s">
        <v>1628</v>
      </c>
      <c r="J4948" s="96" t="s">
        <v>1351</v>
      </c>
      <c r="L4948" s="96" t="s">
        <v>41</v>
      </c>
      <c r="M4948" s="96" t="s">
        <v>1351</v>
      </c>
      <c r="N4948" s="96" t="s">
        <v>3066</v>
      </c>
      <c r="O4948" s="96" t="s">
        <v>1584</v>
      </c>
      <c r="P4948" s="96" t="s">
        <v>1564</v>
      </c>
      <c r="Q4948" s="96" t="s">
        <v>1580</v>
      </c>
      <c r="R4948" s="96" t="s">
        <v>3066</v>
      </c>
      <c r="S4948" s="96" t="s">
        <v>13021</v>
      </c>
      <c r="T4948" s="96" t="s">
        <v>1568</v>
      </c>
    </row>
    <row r="4949" ht="14.25" customHeight="1">
      <c r="A4949" s="96" t="s">
        <v>13022</v>
      </c>
      <c r="D4949" s="96" t="s">
        <v>1350</v>
      </c>
      <c r="E4949" s="96" t="s">
        <v>1561</v>
      </c>
      <c r="F4949" s="96">
        <v>2030.0</v>
      </c>
      <c r="J4949" s="96" t="s">
        <v>1147</v>
      </c>
      <c r="L4949" s="96" t="s">
        <v>1562</v>
      </c>
      <c r="M4949" s="96" t="s">
        <v>1147</v>
      </c>
      <c r="O4949" s="96" t="s">
        <v>1717</v>
      </c>
      <c r="P4949" s="96" t="s">
        <v>1609</v>
      </c>
      <c r="Q4949" s="96" t="s">
        <v>1948</v>
      </c>
      <c r="R4949" s="96" t="s">
        <v>1637</v>
      </c>
      <c r="S4949" s="96" t="s">
        <v>13023</v>
      </c>
      <c r="T4949" s="96" t="s">
        <v>1568</v>
      </c>
    </row>
    <row r="4950" ht="14.25" customHeight="1">
      <c r="A4950" s="96" t="s">
        <v>13024</v>
      </c>
      <c r="C4950" s="96" t="s">
        <v>13025</v>
      </c>
      <c r="D4950" s="96" t="s">
        <v>1350</v>
      </c>
      <c r="E4950" s="96" t="s">
        <v>1561</v>
      </c>
      <c r="F4950" s="96">
        <v>2030.0</v>
      </c>
      <c r="J4950" s="96" t="s">
        <v>1147</v>
      </c>
      <c r="L4950" s="96" t="s">
        <v>1562</v>
      </c>
      <c r="M4950" s="96" t="s">
        <v>1147</v>
      </c>
      <c r="O4950" s="96" t="s">
        <v>1620</v>
      </c>
      <c r="P4950" s="96" t="s">
        <v>1564</v>
      </c>
      <c r="Q4950" s="96" t="s">
        <v>1675</v>
      </c>
      <c r="R4950" s="96" t="s">
        <v>1757</v>
      </c>
      <c r="S4950" s="96" t="s">
        <v>13026</v>
      </c>
      <c r="T4950" s="96" t="s">
        <v>1568</v>
      </c>
    </row>
    <row r="4951" ht="14.25" customHeight="1">
      <c r="A4951" s="96" t="s">
        <v>13027</v>
      </c>
      <c r="D4951" s="96" t="s">
        <v>1350</v>
      </c>
      <c r="E4951" s="96" t="s">
        <v>1570</v>
      </c>
      <c r="F4951" s="96">
        <v>2030.0</v>
      </c>
      <c r="J4951" s="96" t="s">
        <v>1147</v>
      </c>
      <c r="L4951" s="96" t="s">
        <v>1562</v>
      </c>
      <c r="M4951" s="96" t="s">
        <v>1147</v>
      </c>
      <c r="O4951" s="96" t="s">
        <v>1717</v>
      </c>
      <c r="P4951" s="96" t="s">
        <v>1609</v>
      </c>
      <c r="Q4951" s="96" t="s">
        <v>1585</v>
      </c>
      <c r="R4951" s="96" t="s">
        <v>1926</v>
      </c>
      <c r="S4951" s="96" t="s">
        <v>13028</v>
      </c>
      <c r="T4951" s="96" t="s">
        <v>1576</v>
      </c>
    </row>
    <row r="4952" ht="14.25" customHeight="1">
      <c r="A4952" s="96" t="s">
        <v>13029</v>
      </c>
      <c r="D4952" s="96" t="s">
        <v>1350</v>
      </c>
      <c r="E4952" s="96" t="s">
        <v>1561</v>
      </c>
      <c r="F4952" s="96">
        <v>2030.0</v>
      </c>
      <c r="J4952" s="96" t="s">
        <v>1147</v>
      </c>
      <c r="L4952" s="96" t="s">
        <v>1562</v>
      </c>
      <c r="M4952" s="96" t="s">
        <v>1147</v>
      </c>
      <c r="O4952" s="96" t="s">
        <v>1717</v>
      </c>
      <c r="P4952" s="96" t="s">
        <v>1609</v>
      </c>
      <c r="Q4952" s="96" t="s">
        <v>1639</v>
      </c>
      <c r="R4952" s="96" t="s">
        <v>1699</v>
      </c>
      <c r="S4952" s="96" t="s">
        <v>13030</v>
      </c>
      <c r="T4952" s="96" t="s">
        <v>1568</v>
      </c>
    </row>
    <row r="4953" ht="14.25" customHeight="1">
      <c r="A4953" s="96" t="s">
        <v>13031</v>
      </c>
      <c r="D4953" s="96" t="s">
        <v>1350</v>
      </c>
      <c r="E4953" s="96" t="s">
        <v>1561</v>
      </c>
      <c r="F4953" s="96">
        <v>2030.0</v>
      </c>
      <c r="J4953" s="96" t="s">
        <v>1147</v>
      </c>
      <c r="L4953" s="96" t="s">
        <v>1562</v>
      </c>
      <c r="M4953" s="96" t="s">
        <v>1147</v>
      </c>
      <c r="O4953" s="96" t="s">
        <v>2963</v>
      </c>
      <c r="P4953" s="96" t="s">
        <v>1572</v>
      </c>
      <c r="Q4953" s="96" t="s">
        <v>2158</v>
      </c>
      <c r="R4953" s="96" t="s">
        <v>1676</v>
      </c>
      <c r="S4953" s="96" t="s">
        <v>13032</v>
      </c>
      <c r="T4953" s="96" t="s">
        <v>1568</v>
      </c>
    </row>
    <row r="4954" ht="14.25" customHeight="1">
      <c r="A4954" s="96" t="s">
        <v>13033</v>
      </c>
      <c r="B4954" s="96" t="s">
        <v>13034</v>
      </c>
      <c r="C4954" s="96" t="s">
        <v>13035</v>
      </c>
      <c r="D4954" s="96" t="s">
        <v>1350</v>
      </c>
      <c r="E4954" s="96" t="s">
        <v>1561</v>
      </c>
      <c r="F4954" s="96" t="s">
        <v>1628</v>
      </c>
      <c r="G4954" s="96" t="s">
        <v>1350</v>
      </c>
      <c r="H4954" s="96" t="s">
        <v>1561</v>
      </c>
      <c r="I4954" s="96">
        <v>2040.0</v>
      </c>
      <c r="J4954" s="96" t="s">
        <v>1351</v>
      </c>
      <c r="K4954" s="96">
        <v>2040.0</v>
      </c>
      <c r="L4954" s="96" t="s">
        <v>41</v>
      </c>
      <c r="M4954" s="96" t="s">
        <v>1351</v>
      </c>
      <c r="N4954" s="96" t="s">
        <v>1841</v>
      </c>
      <c r="O4954" s="96" t="s">
        <v>1584</v>
      </c>
      <c r="P4954" s="96" t="s">
        <v>1564</v>
      </c>
      <c r="Q4954" s="96" t="s">
        <v>1897</v>
      </c>
      <c r="R4954" s="96" t="s">
        <v>1699</v>
      </c>
      <c r="S4954" s="96" t="s">
        <v>13036</v>
      </c>
      <c r="T4954" s="96" t="s">
        <v>1568</v>
      </c>
    </row>
    <row r="4955" ht="14.25" customHeight="1">
      <c r="A4955" s="96" t="s">
        <v>13037</v>
      </c>
      <c r="B4955" s="96" t="s">
        <v>13038</v>
      </c>
      <c r="C4955" s="96" t="s">
        <v>13039</v>
      </c>
      <c r="D4955" s="96" t="s">
        <v>1350</v>
      </c>
      <c r="E4955" s="96" t="s">
        <v>1561</v>
      </c>
      <c r="F4955" s="96">
        <v>2030.0</v>
      </c>
      <c r="J4955" s="96" t="s">
        <v>1147</v>
      </c>
      <c r="L4955" s="96" t="s">
        <v>1562</v>
      </c>
      <c r="M4955" s="96" t="s">
        <v>1351</v>
      </c>
      <c r="N4955" s="96" t="s">
        <v>1863</v>
      </c>
      <c r="O4955" s="96" t="s">
        <v>1614</v>
      </c>
      <c r="P4955" s="96" t="s">
        <v>1609</v>
      </c>
      <c r="Q4955" s="96" t="s">
        <v>1580</v>
      </c>
      <c r="R4955" s="96" t="s">
        <v>1863</v>
      </c>
      <c r="S4955" s="96" t="s">
        <v>13040</v>
      </c>
      <c r="T4955" s="96" t="s">
        <v>1568</v>
      </c>
    </row>
    <row r="4956" ht="14.25" customHeight="1">
      <c r="A4956" s="96" t="s">
        <v>13041</v>
      </c>
      <c r="D4956" s="96" t="s">
        <v>1355</v>
      </c>
      <c r="J4956" s="96" t="s">
        <v>1147</v>
      </c>
      <c r="L4956" s="96" t="s">
        <v>41</v>
      </c>
      <c r="M4956" s="96" t="s">
        <v>1147</v>
      </c>
      <c r="O4956" s="96" t="s">
        <v>2054</v>
      </c>
      <c r="P4956" s="96" t="s">
        <v>1579</v>
      </c>
      <c r="Q4956" s="96" t="s">
        <v>1800</v>
      </c>
      <c r="R4956" s="96" t="s">
        <v>1712</v>
      </c>
    </row>
    <row r="4957" ht="14.25" customHeight="1">
      <c r="A4957" s="96" t="s">
        <v>13042</v>
      </c>
      <c r="B4957" s="96" t="s">
        <v>13043</v>
      </c>
      <c r="C4957" s="96" t="s">
        <v>13044</v>
      </c>
      <c r="D4957" s="96" t="s">
        <v>1350</v>
      </c>
      <c r="E4957" s="96" t="s">
        <v>1561</v>
      </c>
      <c r="F4957" s="96" t="s">
        <v>2824</v>
      </c>
      <c r="G4957" s="96" t="s">
        <v>1350</v>
      </c>
      <c r="H4957" s="96" t="s">
        <v>1561</v>
      </c>
      <c r="I4957" s="96" t="s">
        <v>7124</v>
      </c>
      <c r="J4957" s="96" t="s">
        <v>1351</v>
      </c>
      <c r="K4957" s="96" t="s">
        <v>7124</v>
      </c>
      <c r="L4957" s="96" t="s">
        <v>41</v>
      </c>
      <c r="M4957" s="96" t="s">
        <v>1351</v>
      </c>
      <c r="N4957" s="96" t="s">
        <v>1903</v>
      </c>
      <c r="O4957" s="96" t="s">
        <v>1584</v>
      </c>
      <c r="P4957" s="96" t="s">
        <v>1564</v>
      </c>
      <c r="Q4957" s="96" t="s">
        <v>1580</v>
      </c>
      <c r="R4957" s="96" t="s">
        <v>1712</v>
      </c>
      <c r="S4957" s="96" t="s">
        <v>13045</v>
      </c>
      <c r="T4957" s="96" t="s">
        <v>1568</v>
      </c>
    </row>
    <row r="4958" ht="14.25" customHeight="1">
      <c r="A4958" s="96" t="s">
        <v>13046</v>
      </c>
      <c r="D4958" s="96" t="s">
        <v>1355</v>
      </c>
      <c r="J4958" s="96" t="s">
        <v>1351</v>
      </c>
      <c r="L4958" s="96" t="s">
        <v>41</v>
      </c>
      <c r="M4958" s="96" t="s">
        <v>1351</v>
      </c>
      <c r="N4958" s="96" t="s">
        <v>1805</v>
      </c>
      <c r="O4958" s="96" t="s">
        <v>4713</v>
      </c>
      <c r="P4958" s="96" t="s">
        <v>1609</v>
      </c>
      <c r="Q4958" s="96" t="s">
        <v>1655</v>
      </c>
      <c r="R4958" s="96" t="s">
        <v>1805</v>
      </c>
    </row>
    <row r="4959" ht="14.25" customHeight="1">
      <c r="A4959" s="96" t="s">
        <v>13047</v>
      </c>
      <c r="B4959" s="96" t="s">
        <v>13048</v>
      </c>
      <c r="C4959" s="96" t="s">
        <v>13049</v>
      </c>
      <c r="D4959" s="96" t="s">
        <v>1350</v>
      </c>
      <c r="E4959" s="96" t="s">
        <v>1561</v>
      </c>
      <c r="F4959" s="96" t="s">
        <v>2176</v>
      </c>
      <c r="J4959" s="96" t="s">
        <v>1147</v>
      </c>
      <c r="L4959" s="96" t="s">
        <v>41</v>
      </c>
      <c r="M4959" s="96" t="s">
        <v>1147</v>
      </c>
      <c r="O4959" s="96" t="s">
        <v>1717</v>
      </c>
      <c r="P4959" s="96" t="s">
        <v>1609</v>
      </c>
      <c r="Q4959" s="96" t="s">
        <v>1756</v>
      </c>
      <c r="R4959" s="96" t="s">
        <v>1699</v>
      </c>
      <c r="S4959" s="96" t="s">
        <v>13050</v>
      </c>
      <c r="T4959" s="96" t="s">
        <v>1568</v>
      </c>
    </row>
    <row r="4960" ht="14.25" customHeight="1">
      <c r="A4960" s="96" t="s">
        <v>13051</v>
      </c>
      <c r="B4960" s="96" t="s">
        <v>13052</v>
      </c>
      <c r="C4960" s="96" t="s">
        <v>13053</v>
      </c>
      <c r="D4960" s="96" t="s">
        <v>1350</v>
      </c>
      <c r="E4960" s="96" t="s">
        <v>1561</v>
      </c>
      <c r="F4960" s="96" t="s">
        <v>1628</v>
      </c>
      <c r="G4960" s="96" t="s">
        <v>1350</v>
      </c>
      <c r="H4960" s="96" t="s">
        <v>1561</v>
      </c>
      <c r="I4960" s="96" t="s">
        <v>1689</v>
      </c>
      <c r="J4960" s="96" t="s">
        <v>1351</v>
      </c>
      <c r="K4960" s="96" t="s">
        <v>1689</v>
      </c>
      <c r="L4960" s="96" t="s">
        <v>41</v>
      </c>
      <c r="M4960" s="96" t="s">
        <v>1351</v>
      </c>
      <c r="N4960" s="96" t="s">
        <v>1757</v>
      </c>
      <c r="O4960" s="96" t="s">
        <v>1717</v>
      </c>
      <c r="P4960" s="96" t="s">
        <v>1609</v>
      </c>
      <c r="Q4960" s="96" t="s">
        <v>1652</v>
      </c>
      <c r="R4960" s="96" t="s">
        <v>1707</v>
      </c>
      <c r="S4960" s="96" t="s">
        <v>13054</v>
      </c>
      <c r="T4960" s="96" t="s">
        <v>1568</v>
      </c>
    </row>
    <row r="4961" ht="14.25" customHeight="1">
      <c r="A4961" s="96" t="s">
        <v>13055</v>
      </c>
      <c r="D4961" s="96" t="s">
        <v>1350</v>
      </c>
      <c r="E4961" s="96" t="s">
        <v>1561</v>
      </c>
      <c r="F4961" s="96">
        <v>2030.0</v>
      </c>
      <c r="J4961" s="96" t="s">
        <v>1147</v>
      </c>
      <c r="L4961" s="96" t="s">
        <v>1562</v>
      </c>
      <c r="M4961" s="96" t="s">
        <v>1147</v>
      </c>
      <c r="O4961" s="96" t="s">
        <v>1717</v>
      </c>
      <c r="P4961" s="96" t="s">
        <v>1609</v>
      </c>
      <c r="Q4961" s="96" t="s">
        <v>1652</v>
      </c>
      <c r="R4961" s="96" t="s">
        <v>1644</v>
      </c>
      <c r="S4961" s="96" t="s">
        <v>13056</v>
      </c>
      <c r="T4961" s="96" t="s">
        <v>1568</v>
      </c>
    </row>
    <row r="4962" ht="14.25" customHeight="1">
      <c r="A4962" s="96" t="s">
        <v>13057</v>
      </c>
      <c r="C4962" s="96" t="s">
        <v>13058</v>
      </c>
      <c r="D4962" s="96" t="s">
        <v>1355</v>
      </c>
      <c r="J4962" s="96" t="s">
        <v>1351</v>
      </c>
      <c r="L4962" s="96" t="s">
        <v>1629</v>
      </c>
      <c r="M4962" s="96" t="s">
        <v>1351</v>
      </c>
      <c r="N4962" s="96" t="s">
        <v>1574</v>
      </c>
      <c r="O4962" s="96" t="s">
        <v>1584</v>
      </c>
      <c r="P4962" s="96" t="s">
        <v>1564</v>
      </c>
      <c r="Q4962" s="96" t="s">
        <v>2352</v>
      </c>
      <c r="R4962" s="96" t="s">
        <v>1574</v>
      </c>
      <c r="U4962" s="96" t="s">
        <v>3980</v>
      </c>
    </row>
    <row r="4963" ht="14.25" customHeight="1">
      <c r="A4963" s="96" t="s">
        <v>13059</v>
      </c>
      <c r="B4963" s="96" t="s">
        <v>13060</v>
      </c>
      <c r="D4963" s="96" t="s">
        <v>1355</v>
      </c>
      <c r="J4963" s="96" t="s">
        <v>1147</v>
      </c>
      <c r="L4963" s="96" t="s">
        <v>41</v>
      </c>
      <c r="M4963" s="96" t="s">
        <v>1147</v>
      </c>
      <c r="O4963" s="96" t="s">
        <v>1717</v>
      </c>
      <c r="P4963" s="96" t="s">
        <v>1609</v>
      </c>
      <c r="Q4963" s="96" t="s">
        <v>2158</v>
      </c>
      <c r="R4963" s="96" t="s">
        <v>1699</v>
      </c>
    </row>
    <row r="4964" ht="14.25" customHeight="1">
      <c r="A4964" s="96" t="s">
        <v>13061</v>
      </c>
      <c r="B4964" s="96" t="s">
        <v>13062</v>
      </c>
      <c r="C4964" s="96" t="s">
        <v>13063</v>
      </c>
      <c r="D4964" s="96" t="s">
        <v>1350</v>
      </c>
      <c r="E4964" s="96" t="s">
        <v>1561</v>
      </c>
      <c r="F4964" s="96" t="s">
        <v>2176</v>
      </c>
      <c r="J4964" s="96" t="s">
        <v>1147</v>
      </c>
      <c r="L4964" s="96" t="s">
        <v>41</v>
      </c>
      <c r="M4964" s="96" t="s">
        <v>1147</v>
      </c>
      <c r="O4964" s="96" t="s">
        <v>1717</v>
      </c>
      <c r="P4964" s="96" t="s">
        <v>1609</v>
      </c>
      <c r="Q4964" s="96" t="s">
        <v>1886</v>
      </c>
      <c r="R4964" s="96" t="s">
        <v>1712</v>
      </c>
      <c r="S4964" s="96" t="s">
        <v>13064</v>
      </c>
      <c r="T4964" s="96" t="s">
        <v>1568</v>
      </c>
    </row>
    <row r="4965" ht="14.25" customHeight="1">
      <c r="A4965" s="96" t="s">
        <v>13065</v>
      </c>
      <c r="D4965" s="96" t="s">
        <v>1350</v>
      </c>
      <c r="E4965" s="96" t="s">
        <v>1561</v>
      </c>
      <c r="F4965" s="96">
        <v>2030.0</v>
      </c>
      <c r="J4965" s="96" t="s">
        <v>1147</v>
      </c>
      <c r="L4965" s="96" t="s">
        <v>1562</v>
      </c>
      <c r="M4965" s="96" t="s">
        <v>1147</v>
      </c>
      <c r="O4965" s="96" t="s">
        <v>1717</v>
      </c>
      <c r="P4965" s="96" t="s">
        <v>1609</v>
      </c>
      <c r="Q4965" s="96" t="s">
        <v>1675</v>
      </c>
      <c r="R4965" s="96" t="s">
        <v>1805</v>
      </c>
      <c r="S4965" s="96" t="s">
        <v>13066</v>
      </c>
      <c r="T4965" s="96" t="s">
        <v>1568</v>
      </c>
    </row>
    <row r="4966" ht="14.25" customHeight="1">
      <c r="A4966" s="96" t="s">
        <v>13067</v>
      </c>
      <c r="B4966" s="96" t="s">
        <v>13068</v>
      </c>
      <c r="C4966" s="96" t="s">
        <v>13069</v>
      </c>
      <c r="D4966" s="96" t="s">
        <v>1350</v>
      </c>
      <c r="E4966" s="96" t="s">
        <v>1561</v>
      </c>
      <c r="F4966" s="96" t="s">
        <v>1628</v>
      </c>
      <c r="J4966" s="96" t="s">
        <v>1147</v>
      </c>
      <c r="L4966" s="96" t="s">
        <v>41</v>
      </c>
      <c r="M4966" s="96" t="s">
        <v>1147</v>
      </c>
      <c r="O4966" s="96" t="s">
        <v>1717</v>
      </c>
      <c r="P4966" s="96" t="s">
        <v>1609</v>
      </c>
      <c r="Q4966" s="96" t="s">
        <v>1652</v>
      </c>
      <c r="R4966" s="96" t="s">
        <v>1805</v>
      </c>
      <c r="S4966" s="96" t="s">
        <v>13070</v>
      </c>
      <c r="T4966" s="96" t="s">
        <v>1568</v>
      </c>
    </row>
    <row r="4967" ht="14.25" customHeight="1">
      <c r="A4967" s="96" t="s">
        <v>13071</v>
      </c>
      <c r="D4967" s="96" t="s">
        <v>1350</v>
      </c>
      <c r="E4967" s="96" t="s">
        <v>1561</v>
      </c>
      <c r="F4967" s="96">
        <v>2030.0</v>
      </c>
      <c r="J4967" s="96" t="s">
        <v>1147</v>
      </c>
      <c r="L4967" s="96" t="s">
        <v>1562</v>
      </c>
      <c r="M4967" s="96" t="s">
        <v>1147</v>
      </c>
      <c r="O4967" s="96" t="s">
        <v>1717</v>
      </c>
      <c r="P4967" s="96" t="s">
        <v>1609</v>
      </c>
      <c r="Q4967" s="96" t="s">
        <v>1765</v>
      </c>
      <c r="R4967" s="96" t="s">
        <v>1699</v>
      </c>
      <c r="S4967" s="96" t="s">
        <v>13072</v>
      </c>
      <c r="T4967" s="96" t="s">
        <v>1568</v>
      </c>
    </row>
    <row r="4968" ht="14.25" customHeight="1">
      <c r="A4968" s="96" t="s">
        <v>13073</v>
      </c>
      <c r="D4968" s="96" t="s">
        <v>1350</v>
      </c>
      <c r="E4968" s="96" t="s">
        <v>1561</v>
      </c>
      <c r="F4968" s="96">
        <v>2030.0</v>
      </c>
      <c r="J4968" s="96" t="s">
        <v>1147</v>
      </c>
      <c r="L4968" s="96" t="s">
        <v>1562</v>
      </c>
      <c r="M4968" s="96" t="s">
        <v>1147</v>
      </c>
      <c r="O4968" s="96" t="s">
        <v>2324</v>
      </c>
      <c r="P4968" s="96" t="s">
        <v>1564</v>
      </c>
      <c r="Q4968" s="96" t="s">
        <v>1756</v>
      </c>
      <c r="R4968" s="96" t="s">
        <v>1637</v>
      </c>
      <c r="S4968" s="96" t="s">
        <v>13074</v>
      </c>
      <c r="T4968" s="96" t="s">
        <v>1568</v>
      </c>
    </row>
    <row r="4969" ht="14.25" customHeight="1">
      <c r="A4969" s="96" t="s">
        <v>13075</v>
      </c>
      <c r="D4969" s="96" t="s">
        <v>1350</v>
      </c>
      <c r="E4969" s="96" t="s">
        <v>1561</v>
      </c>
      <c r="F4969" s="96">
        <v>2030.0</v>
      </c>
      <c r="J4969" s="96" t="s">
        <v>1147</v>
      </c>
      <c r="L4969" s="96" t="s">
        <v>1562</v>
      </c>
      <c r="M4969" s="96" t="s">
        <v>1147</v>
      </c>
      <c r="O4969" s="96" t="s">
        <v>1717</v>
      </c>
      <c r="P4969" s="96" t="s">
        <v>1609</v>
      </c>
      <c r="Q4969" s="96" t="s">
        <v>2015</v>
      </c>
      <c r="R4969" s="96" t="s">
        <v>1793</v>
      </c>
      <c r="S4969" s="96" t="s">
        <v>13076</v>
      </c>
      <c r="T4969" s="96" t="s">
        <v>1568</v>
      </c>
    </row>
    <row r="4970" ht="14.25" customHeight="1">
      <c r="A4970" s="96" t="s">
        <v>13077</v>
      </c>
      <c r="D4970" s="96" t="s">
        <v>1350</v>
      </c>
      <c r="E4970" s="96" t="s">
        <v>1561</v>
      </c>
      <c r="F4970" s="96">
        <v>2030.0</v>
      </c>
      <c r="J4970" s="96" t="s">
        <v>1147</v>
      </c>
      <c r="L4970" s="96" t="s">
        <v>1562</v>
      </c>
      <c r="M4970" s="96" t="s">
        <v>1147</v>
      </c>
      <c r="O4970" s="96" t="s">
        <v>1717</v>
      </c>
      <c r="P4970" s="96" t="s">
        <v>1609</v>
      </c>
      <c r="Q4970" s="96" t="s">
        <v>2015</v>
      </c>
      <c r="R4970" s="96" t="s">
        <v>1591</v>
      </c>
      <c r="S4970" s="96" t="s">
        <v>13078</v>
      </c>
      <c r="T4970" s="96" t="s">
        <v>1568</v>
      </c>
    </row>
    <row r="4971" ht="14.25" customHeight="1">
      <c r="A4971" s="96" t="s">
        <v>13079</v>
      </c>
      <c r="D4971" s="96" t="s">
        <v>1350</v>
      </c>
      <c r="E4971" s="96" t="s">
        <v>1561</v>
      </c>
      <c r="F4971" s="96">
        <v>2030.0</v>
      </c>
      <c r="J4971" s="96" t="s">
        <v>1147</v>
      </c>
      <c r="L4971" s="96" t="s">
        <v>1562</v>
      </c>
      <c r="M4971" s="96" t="s">
        <v>1147</v>
      </c>
      <c r="O4971" s="96" t="s">
        <v>1717</v>
      </c>
      <c r="P4971" s="96" t="s">
        <v>1609</v>
      </c>
      <c r="Q4971" s="96" t="s">
        <v>1948</v>
      </c>
      <c r="R4971" s="96" t="s">
        <v>1712</v>
      </c>
      <c r="S4971" s="96" t="s">
        <v>13080</v>
      </c>
      <c r="T4971" s="96" t="s">
        <v>1568</v>
      </c>
    </row>
    <row r="4972" ht="14.25" customHeight="1">
      <c r="A4972" s="96" t="s">
        <v>13081</v>
      </c>
      <c r="D4972" s="96" t="s">
        <v>1350</v>
      </c>
      <c r="E4972" s="96" t="s">
        <v>1570</v>
      </c>
      <c r="F4972" s="96">
        <v>2030.0</v>
      </c>
      <c r="J4972" s="96" t="s">
        <v>1147</v>
      </c>
      <c r="L4972" s="96" t="s">
        <v>1562</v>
      </c>
      <c r="M4972" s="96" t="s">
        <v>1147</v>
      </c>
      <c r="O4972" s="96" t="s">
        <v>1717</v>
      </c>
      <c r="P4972" s="96" t="s">
        <v>1609</v>
      </c>
      <c r="Q4972" s="96" t="s">
        <v>1735</v>
      </c>
      <c r="R4972" s="96" t="s">
        <v>2023</v>
      </c>
      <c r="S4972" s="96" t="s">
        <v>13082</v>
      </c>
      <c r="T4972" s="96" t="s">
        <v>1576</v>
      </c>
    </row>
    <row r="4973" ht="14.25" customHeight="1">
      <c r="A4973" s="96" t="s">
        <v>13083</v>
      </c>
      <c r="D4973" s="96" t="s">
        <v>1350</v>
      </c>
      <c r="E4973" s="96" t="s">
        <v>1561</v>
      </c>
      <c r="F4973" s="96">
        <v>2030.0</v>
      </c>
      <c r="J4973" s="96" t="s">
        <v>1147</v>
      </c>
      <c r="L4973" s="96" t="s">
        <v>1562</v>
      </c>
      <c r="M4973" s="96" t="s">
        <v>1147</v>
      </c>
      <c r="O4973" s="96" t="s">
        <v>1717</v>
      </c>
      <c r="P4973" s="96" t="s">
        <v>1609</v>
      </c>
      <c r="Q4973" s="96" t="s">
        <v>1636</v>
      </c>
      <c r="R4973" s="96" t="s">
        <v>1623</v>
      </c>
      <c r="S4973" s="96" t="s">
        <v>13084</v>
      </c>
      <c r="T4973" s="96" t="s">
        <v>1568</v>
      </c>
    </row>
    <row r="4974" ht="14.25" customHeight="1">
      <c r="A4974" s="96" t="s">
        <v>13085</v>
      </c>
      <c r="D4974" s="96" t="s">
        <v>1350</v>
      </c>
      <c r="E4974" s="96" t="s">
        <v>1561</v>
      </c>
      <c r="F4974" s="96">
        <v>2030.0</v>
      </c>
      <c r="J4974" s="96" t="s">
        <v>1147</v>
      </c>
      <c r="L4974" s="96" t="s">
        <v>1562</v>
      </c>
      <c r="M4974" s="96" t="s">
        <v>1147</v>
      </c>
      <c r="O4974" s="96" t="s">
        <v>1717</v>
      </c>
      <c r="P4974" s="96" t="s">
        <v>1609</v>
      </c>
      <c r="Q4974" s="96" t="s">
        <v>2210</v>
      </c>
      <c r="R4974" s="96" t="s">
        <v>1740</v>
      </c>
      <c r="S4974" s="96" t="s">
        <v>13086</v>
      </c>
      <c r="T4974" s="96" t="s">
        <v>1568</v>
      </c>
    </row>
    <row r="4975" ht="14.25" customHeight="1">
      <c r="A4975" s="96" t="s">
        <v>13087</v>
      </c>
      <c r="D4975" s="96" t="s">
        <v>1350</v>
      </c>
      <c r="E4975" s="96" t="s">
        <v>1561</v>
      </c>
      <c r="F4975" s="96">
        <v>2030.0</v>
      </c>
      <c r="J4975" s="96" t="s">
        <v>1147</v>
      </c>
      <c r="L4975" s="96" t="s">
        <v>1562</v>
      </c>
      <c r="M4975" s="96" t="s">
        <v>1147</v>
      </c>
      <c r="O4975" s="96" t="s">
        <v>1717</v>
      </c>
      <c r="P4975" s="96" t="s">
        <v>1609</v>
      </c>
      <c r="Q4975" s="96" t="s">
        <v>1756</v>
      </c>
      <c r="R4975" s="96" t="s">
        <v>1605</v>
      </c>
      <c r="S4975" s="96" t="s">
        <v>13088</v>
      </c>
      <c r="T4975" s="96" t="s">
        <v>1568</v>
      </c>
    </row>
    <row r="4976" ht="14.25" customHeight="1">
      <c r="A4976" s="96" t="s">
        <v>13089</v>
      </c>
      <c r="D4976" s="96" t="s">
        <v>1350</v>
      </c>
      <c r="E4976" s="96" t="s">
        <v>1561</v>
      </c>
      <c r="F4976" s="96">
        <v>2030.0</v>
      </c>
      <c r="J4976" s="96" t="s">
        <v>1147</v>
      </c>
      <c r="L4976" s="96" t="s">
        <v>1562</v>
      </c>
      <c r="M4976" s="96" t="s">
        <v>1147</v>
      </c>
      <c r="O4976" s="96" t="s">
        <v>1717</v>
      </c>
      <c r="P4976" s="96" t="s">
        <v>1609</v>
      </c>
      <c r="Q4976" s="96" t="s">
        <v>1636</v>
      </c>
      <c r="R4976" s="96" t="s">
        <v>1656</v>
      </c>
      <c r="S4976" s="96" t="s">
        <v>13090</v>
      </c>
      <c r="T4976" s="96" t="s">
        <v>1568</v>
      </c>
    </row>
    <row r="4977" ht="14.25" customHeight="1">
      <c r="A4977" s="96" t="s">
        <v>13091</v>
      </c>
      <c r="D4977" s="96" t="s">
        <v>1350</v>
      </c>
      <c r="E4977" s="96" t="s">
        <v>1561</v>
      </c>
      <c r="F4977" s="96">
        <v>2030.0</v>
      </c>
      <c r="J4977" s="96" t="s">
        <v>1147</v>
      </c>
      <c r="L4977" s="96" t="s">
        <v>1562</v>
      </c>
      <c r="M4977" s="96" t="s">
        <v>1147</v>
      </c>
      <c r="O4977" s="96" t="s">
        <v>1717</v>
      </c>
      <c r="P4977" s="96" t="s">
        <v>1609</v>
      </c>
      <c r="Q4977" s="96" t="s">
        <v>1593</v>
      </c>
      <c r="R4977" s="96" t="s">
        <v>1673</v>
      </c>
      <c r="S4977" s="96" t="s">
        <v>13092</v>
      </c>
      <c r="T4977" s="96" t="s">
        <v>1568</v>
      </c>
    </row>
    <row r="4978" ht="14.25" customHeight="1">
      <c r="A4978" s="96" t="s">
        <v>13093</v>
      </c>
      <c r="B4978" s="96" t="s">
        <v>13094</v>
      </c>
      <c r="C4978" s="96" t="s">
        <v>13095</v>
      </c>
      <c r="D4978" s="96" t="s">
        <v>1372</v>
      </c>
      <c r="J4978" s="96" t="s">
        <v>1351</v>
      </c>
      <c r="L4978" s="96" t="s">
        <v>41</v>
      </c>
      <c r="M4978" s="96" t="s">
        <v>1351</v>
      </c>
      <c r="N4978" s="96" t="s">
        <v>2384</v>
      </c>
      <c r="O4978" s="96" t="s">
        <v>1717</v>
      </c>
      <c r="P4978" s="96" t="s">
        <v>1609</v>
      </c>
      <c r="Q4978" s="96" t="s">
        <v>1675</v>
      </c>
      <c r="R4978" s="96" t="s">
        <v>2384</v>
      </c>
    </row>
    <row r="4979" ht="14.25" customHeight="1">
      <c r="A4979" s="96" t="s">
        <v>13096</v>
      </c>
      <c r="D4979" s="96" t="s">
        <v>1350</v>
      </c>
      <c r="E4979" s="96" t="s">
        <v>1561</v>
      </c>
      <c r="F4979" s="96">
        <v>2030.0</v>
      </c>
      <c r="J4979" s="96" t="s">
        <v>1147</v>
      </c>
      <c r="L4979" s="96" t="s">
        <v>1562</v>
      </c>
      <c r="M4979" s="96" t="s">
        <v>1147</v>
      </c>
      <c r="O4979" s="96" t="s">
        <v>1717</v>
      </c>
      <c r="P4979" s="96" t="s">
        <v>1609</v>
      </c>
      <c r="Q4979" s="96" t="s">
        <v>1756</v>
      </c>
      <c r="R4979" s="96" t="s">
        <v>1648</v>
      </c>
      <c r="S4979" s="96" t="s">
        <v>13097</v>
      </c>
      <c r="T4979" s="96" t="s">
        <v>1568</v>
      </c>
    </row>
    <row r="4980" ht="14.25" customHeight="1">
      <c r="A4980" s="96" t="s">
        <v>13098</v>
      </c>
      <c r="D4980" s="96" t="s">
        <v>1350</v>
      </c>
      <c r="E4980" s="96" t="s">
        <v>1561</v>
      </c>
      <c r="F4980" s="96">
        <v>2030.0</v>
      </c>
      <c r="J4980" s="96" t="s">
        <v>1147</v>
      </c>
      <c r="L4980" s="96" t="s">
        <v>1562</v>
      </c>
      <c r="M4980" s="96" t="s">
        <v>1147</v>
      </c>
      <c r="O4980" s="96" t="s">
        <v>1717</v>
      </c>
      <c r="P4980" s="96" t="s">
        <v>1609</v>
      </c>
      <c r="Q4980" s="96" t="s">
        <v>1820</v>
      </c>
      <c r="R4980" s="96" t="s">
        <v>1615</v>
      </c>
      <c r="S4980" s="96" t="s">
        <v>13099</v>
      </c>
      <c r="T4980" s="96" t="s">
        <v>1568</v>
      </c>
    </row>
    <row r="4981" ht="14.25" customHeight="1">
      <c r="A4981" s="96" t="s">
        <v>13100</v>
      </c>
      <c r="D4981" s="96" t="s">
        <v>1350</v>
      </c>
      <c r="E4981" s="96" t="s">
        <v>1561</v>
      </c>
      <c r="F4981" s="96">
        <v>2030.0</v>
      </c>
      <c r="J4981" s="96" t="s">
        <v>1147</v>
      </c>
      <c r="L4981" s="96" t="s">
        <v>1562</v>
      </c>
      <c r="M4981" s="96" t="s">
        <v>1147</v>
      </c>
      <c r="O4981" s="96" t="s">
        <v>1717</v>
      </c>
      <c r="P4981" s="96" t="s">
        <v>1609</v>
      </c>
      <c r="Q4981" s="96" t="s">
        <v>1593</v>
      </c>
      <c r="R4981" s="96" t="s">
        <v>1707</v>
      </c>
      <c r="S4981" s="96" t="s">
        <v>13101</v>
      </c>
      <c r="T4981" s="96" t="s">
        <v>1568</v>
      </c>
    </row>
    <row r="4982" ht="14.25" customHeight="1">
      <c r="A4982" s="96" t="s">
        <v>13102</v>
      </c>
      <c r="B4982" s="96" t="s">
        <v>13103</v>
      </c>
      <c r="C4982" s="96" t="s">
        <v>13104</v>
      </c>
      <c r="D4982" s="96" t="s">
        <v>1355</v>
      </c>
      <c r="J4982" s="96" t="s">
        <v>1351</v>
      </c>
      <c r="L4982" s="96" t="s">
        <v>41</v>
      </c>
      <c r="M4982" s="96" t="s">
        <v>1147</v>
      </c>
      <c r="O4982" s="96" t="s">
        <v>1584</v>
      </c>
      <c r="P4982" s="96" t="s">
        <v>1564</v>
      </c>
      <c r="Q4982" s="96" t="s">
        <v>2210</v>
      </c>
      <c r="R4982" s="96" t="s">
        <v>1793</v>
      </c>
    </row>
    <row r="4983" ht="14.25" customHeight="1">
      <c r="A4983" s="96" t="s">
        <v>13105</v>
      </c>
      <c r="D4983" s="96" t="s">
        <v>1355</v>
      </c>
      <c r="J4983" s="96" t="s">
        <v>1147</v>
      </c>
      <c r="L4983" s="96" t="s">
        <v>41</v>
      </c>
      <c r="M4983" s="96" t="s">
        <v>1147</v>
      </c>
      <c r="O4983" s="96" t="s">
        <v>1578</v>
      </c>
      <c r="P4983" s="96" t="s">
        <v>1579</v>
      </c>
      <c r="Q4983" s="96" t="s">
        <v>1565</v>
      </c>
      <c r="R4983" s="96" t="s">
        <v>1586</v>
      </c>
    </row>
    <row r="4984" ht="14.25" customHeight="1">
      <c r="A4984" s="96" t="s">
        <v>13106</v>
      </c>
      <c r="D4984" s="96" t="s">
        <v>1350</v>
      </c>
      <c r="E4984" s="96" t="s">
        <v>1561</v>
      </c>
      <c r="F4984" s="96">
        <v>2030.0</v>
      </c>
      <c r="J4984" s="96" t="s">
        <v>1147</v>
      </c>
      <c r="L4984" s="96" t="s">
        <v>1562</v>
      </c>
      <c r="M4984" s="96" t="s">
        <v>1147</v>
      </c>
      <c r="O4984" s="96" t="s">
        <v>1829</v>
      </c>
      <c r="P4984" s="96" t="s">
        <v>1564</v>
      </c>
      <c r="Q4984" s="96" t="s">
        <v>1580</v>
      </c>
      <c r="R4984" s="96" t="s">
        <v>1699</v>
      </c>
      <c r="S4984" s="96" t="s">
        <v>13107</v>
      </c>
      <c r="T4984" s="96" t="s">
        <v>1568</v>
      </c>
    </row>
    <row r="4985" ht="14.25" customHeight="1">
      <c r="A4985" s="96" t="s">
        <v>13108</v>
      </c>
      <c r="B4985" s="96" t="s">
        <v>13109</v>
      </c>
      <c r="C4985" s="96" t="s">
        <v>13110</v>
      </c>
      <c r="D4985" s="96" t="s">
        <v>1355</v>
      </c>
      <c r="J4985" s="96" t="s">
        <v>1147</v>
      </c>
      <c r="L4985" s="96" t="s">
        <v>41</v>
      </c>
      <c r="M4985" s="96" t="s">
        <v>1147</v>
      </c>
      <c r="O4985" s="96" t="s">
        <v>1578</v>
      </c>
      <c r="P4985" s="96" t="s">
        <v>1579</v>
      </c>
      <c r="Q4985" s="96" t="s">
        <v>2047</v>
      </c>
      <c r="R4985" s="96" t="s">
        <v>1676</v>
      </c>
    </row>
    <row r="4986" ht="14.25" customHeight="1">
      <c r="A4986" s="96" t="s">
        <v>13111</v>
      </c>
      <c r="C4986" s="96" t="s">
        <v>13112</v>
      </c>
      <c r="D4986" s="96" t="s">
        <v>1350</v>
      </c>
      <c r="E4986" s="96" t="s">
        <v>1561</v>
      </c>
      <c r="F4986" s="96" t="s">
        <v>1628</v>
      </c>
      <c r="J4986" s="96" t="s">
        <v>1147</v>
      </c>
      <c r="L4986" s="96" t="s">
        <v>41</v>
      </c>
      <c r="M4986" s="96" t="s">
        <v>1147</v>
      </c>
      <c r="O4986" s="96" t="s">
        <v>1797</v>
      </c>
      <c r="P4986" s="96" t="s">
        <v>1564</v>
      </c>
      <c r="Q4986" s="96" t="s">
        <v>1585</v>
      </c>
      <c r="R4986" s="96" t="s">
        <v>1594</v>
      </c>
      <c r="S4986" s="96" t="s">
        <v>13113</v>
      </c>
      <c r="T4986" s="96" t="s">
        <v>1568</v>
      </c>
    </row>
    <row r="4987" ht="14.25" customHeight="1">
      <c r="A4987" s="96" t="s">
        <v>13114</v>
      </c>
      <c r="D4987" s="96" t="s">
        <v>1350</v>
      </c>
      <c r="E4987" s="96" t="s">
        <v>1561</v>
      </c>
      <c r="F4987" s="96">
        <v>2030.0</v>
      </c>
      <c r="J4987" s="96" t="s">
        <v>1147</v>
      </c>
      <c r="L4987" s="96" t="s">
        <v>1562</v>
      </c>
      <c r="M4987" s="96" t="s">
        <v>1147</v>
      </c>
      <c r="O4987" s="96" t="s">
        <v>10664</v>
      </c>
      <c r="P4987" s="96" t="s">
        <v>1609</v>
      </c>
      <c r="Q4987" s="96" t="s">
        <v>1573</v>
      </c>
      <c r="R4987" s="96" t="s">
        <v>1793</v>
      </c>
      <c r="S4987" s="96" t="s">
        <v>13115</v>
      </c>
      <c r="T4987" s="96" t="s">
        <v>1568</v>
      </c>
    </row>
    <row r="4988" ht="14.25" customHeight="1">
      <c r="A4988" s="96" t="s">
        <v>13116</v>
      </c>
      <c r="D4988" s="96" t="s">
        <v>1350</v>
      </c>
      <c r="E4988" s="96" t="s">
        <v>1561</v>
      </c>
      <c r="F4988" s="96">
        <v>2030.0</v>
      </c>
      <c r="J4988" s="96" t="s">
        <v>1147</v>
      </c>
      <c r="L4988" s="96" t="s">
        <v>1562</v>
      </c>
      <c r="M4988" s="96" t="s">
        <v>1147</v>
      </c>
      <c r="O4988" s="96" t="s">
        <v>1741</v>
      </c>
      <c r="P4988" s="96" t="s">
        <v>1564</v>
      </c>
      <c r="Q4988" s="96" t="s">
        <v>1820</v>
      </c>
      <c r="R4988" s="96" t="s">
        <v>1615</v>
      </c>
      <c r="S4988" s="96" t="s">
        <v>13117</v>
      </c>
      <c r="T4988" s="96" t="s">
        <v>1568</v>
      </c>
    </row>
    <row r="4989" ht="14.25" customHeight="1">
      <c r="A4989" s="96" t="s">
        <v>13118</v>
      </c>
      <c r="C4989" s="96" t="s">
        <v>13119</v>
      </c>
      <c r="D4989" s="96" t="s">
        <v>1350</v>
      </c>
      <c r="E4989" s="96" t="s">
        <v>1561</v>
      </c>
      <c r="F4989" s="96" t="s">
        <v>1628</v>
      </c>
      <c r="J4989" s="96" t="s">
        <v>1147</v>
      </c>
      <c r="L4989" s="96" t="s">
        <v>41</v>
      </c>
      <c r="M4989" s="96" t="s">
        <v>1147</v>
      </c>
      <c r="O4989" s="96" t="s">
        <v>1614</v>
      </c>
      <c r="P4989" s="96" t="s">
        <v>1609</v>
      </c>
      <c r="Q4989" s="96" t="s">
        <v>1585</v>
      </c>
      <c r="R4989" s="96" t="s">
        <v>1637</v>
      </c>
      <c r="S4989" s="96" t="s">
        <v>13120</v>
      </c>
      <c r="T4989" s="96" t="s">
        <v>1568</v>
      </c>
    </row>
    <row r="4990" ht="14.25" customHeight="1">
      <c r="A4990" s="96" t="s">
        <v>13121</v>
      </c>
      <c r="B4990" s="96" t="s">
        <v>13122</v>
      </c>
      <c r="C4990" s="96" t="s">
        <v>13123</v>
      </c>
      <c r="D4990" s="96" t="s">
        <v>1350</v>
      </c>
      <c r="E4990" s="96" t="s">
        <v>1561</v>
      </c>
      <c r="F4990" s="96">
        <v>2033.0</v>
      </c>
      <c r="J4990" s="96" t="s">
        <v>1147</v>
      </c>
      <c r="L4990" s="96" t="s">
        <v>41</v>
      </c>
      <c r="M4990" s="96" t="s">
        <v>1147</v>
      </c>
      <c r="O4990" s="96" t="s">
        <v>1584</v>
      </c>
      <c r="P4990" s="96" t="s">
        <v>1564</v>
      </c>
      <c r="Q4990" s="96" t="s">
        <v>1784</v>
      </c>
      <c r="R4990" s="96" t="s">
        <v>1699</v>
      </c>
      <c r="S4990" s="96" t="s">
        <v>13124</v>
      </c>
      <c r="T4990" s="96" t="s">
        <v>1568</v>
      </c>
    </row>
    <row r="4991" ht="14.25" customHeight="1">
      <c r="A4991" s="96" t="s">
        <v>13125</v>
      </c>
      <c r="B4991" s="96" t="s">
        <v>13126</v>
      </c>
      <c r="D4991" s="96" t="s">
        <v>1355</v>
      </c>
      <c r="J4991" s="96" t="s">
        <v>1351</v>
      </c>
      <c r="L4991" s="96" t="s">
        <v>41</v>
      </c>
      <c r="M4991" s="96" t="s">
        <v>1351</v>
      </c>
      <c r="N4991" s="96" t="s">
        <v>1656</v>
      </c>
      <c r="O4991" s="96" t="s">
        <v>2157</v>
      </c>
      <c r="P4991" s="96" t="s">
        <v>1609</v>
      </c>
      <c r="Q4991" s="96" t="s">
        <v>1604</v>
      </c>
      <c r="R4991" s="96" t="s">
        <v>1656</v>
      </c>
    </row>
    <row r="4992" ht="14.25" customHeight="1">
      <c r="A4992" s="96" t="s">
        <v>13127</v>
      </c>
      <c r="D4992" s="96" t="s">
        <v>1355</v>
      </c>
      <c r="J4992" s="96" t="s">
        <v>1147</v>
      </c>
      <c r="L4992" s="96" t="s">
        <v>41</v>
      </c>
      <c r="M4992" s="96" t="s">
        <v>1147</v>
      </c>
      <c r="O4992" s="96" t="s">
        <v>1578</v>
      </c>
      <c r="P4992" s="96" t="s">
        <v>1579</v>
      </c>
      <c r="Q4992" s="96" t="s">
        <v>1610</v>
      </c>
      <c r="R4992" s="96" t="s">
        <v>1631</v>
      </c>
    </row>
    <row r="4993" ht="14.25" customHeight="1">
      <c r="A4993" s="96" t="s">
        <v>13128</v>
      </c>
      <c r="D4993" s="96" t="s">
        <v>1350</v>
      </c>
      <c r="E4993" s="96" t="s">
        <v>1561</v>
      </c>
      <c r="F4993" s="96">
        <v>2030.0</v>
      </c>
      <c r="J4993" s="96" t="s">
        <v>1147</v>
      </c>
      <c r="L4993" s="96" t="s">
        <v>1562</v>
      </c>
      <c r="M4993" s="96" t="s">
        <v>1147</v>
      </c>
      <c r="O4993" s="96" t="s">
        <v>1797</v>
      </c>
      <c r="P4993" s="96" t="s">
        <v>1564</v>
      </c>
      <c r="Q4993" s="96" t="s">
        <v>1784</v>
      </c>
      <c r="R4993" s="96" t="s">
        <v>1648</v>
      </c>
      <c r="S4993" s="96" t="s">
        <v>13129</v>
      </c>
      <c r="T4993" s="96" t="s">
        <v>1568</v>
      </c>
    </row>
    <row r="4994" ht="14.25" customHeight="1">
      <c r="A4994" s="96" t="s">
        <v>13130</v>
      </c>
      <c r="D4994" s="96" t="s">
        <v>1350</v>
      </c>
      <c r="E4994" s="96" t="s">
        <v>1561</v>
      </c>
      <c r="F4994" s="96">
        <v>2030.0</v>
      </c>
      <c r="J4994" s="96" t="s">
        <v>1351</v>
      </c>
      <c r="L4994" s="96" t="s">
        <v>41</v>
      </c>
      <c r="M4994" s="96" t="s">
        <v>1351</v>
      </c>
      <c r="N4994" s="96" t="s">
        <v>2098</v>
      </c>
      <c r="O4994" s="96" t="s">
        <v>1584</v>
      </c>
      <c r="P4994" s="96" t="s">
        <v>1564</v>
      </c>
      <c r="Q4994" s="96" t="s">
        <v>1820</v>
      </c>
      <c r="R4994" s="96" t="s">
        <v>1648</v>
      </c>
      <c r="S4994" s="96" t="s">
        <v>13131</v>
      </c>
      <c r="T4994" s="96" t="s">
        <v>1568</v>
      </c>
    </row>
    <row r="4995" ht="14.25" customHeight="1">
      <c r="A4995" s="96" t="s">
        <v>13132</v>
      </c>
      <c r="D4995" s="96" t="s">
        <v>1350</v>
      </c>
      <c r="E4995" s="96" t="s">
        <v>1561</v>
      </c>
      <c r="F4995" s="96">
        <v>2030.0</v>
      </c>
      <c r="J4995" s="96" t="s">
        <v>1147</v>
      </c>
      <c r="L4995" s="96" t="s">
        <v>1562</v>
      </c>
      <c r="M4995" s="96" t="s">
        <v>1147</v>
      </c>
      <c r="O4995" s="96" t="s">
        <v>1578</v>
      </c>
      <c r="P4995" s="96" t="s">
        <v>1579</v>
      </c>
      <c r="Q4995" s="96" t="s">
        <v>2158</v>
      </c>
      <c r="R4995" s="96" t="s">
        <v>1648</v>
      </c>
      <c r="S4995" s="96" t="s">
        <v>13133</v>
      </c>
      <c r="T4995" s="96" t="s">
        <v>1568</v>
      </c>
    </row>
    <row r="4996" ht="14.25" customHeight="1">
      <c r="A4996" s="96" t="s">
        <v>13134</v>
      </c>
      <c r="D4996" s="96" t="s">
        <v>1350</v>
      </c>
      <c r="E4996" s="96" t="s">
        <v>1561</v>
      </c>
      <c r="F4996" s="96">
        <v>2030.0</v>
      </c>
      <c r="J4996" s="96" t="s">
        <v>1147</v>
      </c>
      <c r="L4996" s="96" t="s">
        <v>1562</v>
      </c>
      <c r="M4996" s="96" t="s">
        <v>1147</v>
      </c>
      <c r="O4996" s="96" t="s">
        <v>1584</v>
      </c>
      <c r="P4996" s="96" t="s">
        <v>1564</v>
      </c>
      <c r="Q4996" s="96" t="s">
        <v>1639</v>
      </c>
      <c r="R4996" s="96" t="s">
        <v>1637</v>
      </c>
      <c r="S4996" s="96" t="s">
        <v>13135</v>
      </c>
      <c r="T4996" s="96" t="s">
        <v>1568</v>
      </c>
    </row>
    <row r="4997" ht="14.25" customHeight="1">
      <c r="A4997" s="96" t="s">
        <v>13136</v>
      </c>
      <c r="C4997" s="96" t="s">
        <v>13137</v>
      </c>
      <c r="D4997" s="96" t="s">
        <v>1350</v>
      </c>
      <c r="E4997" s="96" t="s">
        <v>1570</v>
      </c>
      <c r="F4997" s="96">
        <v>2030.0</v>
      </c>
      <c r="J4997" s="96" t="s">
        <v>1147</v>
      </c>
      <c r="L4997" s="96" t="s">
        <v>41</v>
      </c>
      <c r="M4997" s="96" t="s">
        <v>1147</v>
      </c>
      <c r="O4997" s="96" t="s">
        <v>1797</v>
      </c>
      <c r="P4997" s="96" t="s">
        <v>1564</v>
      </c>
      <c r="Q4997" s="96" t="s">
        <v>2188</v>
      </c>
      <c r="R4997" s="96" t="s">
        <v>1574</v>
      </c>
      <c r="S4997" s="96" t="s">
        <v>13138</v>
      </c>
      <c r="T4997" s="96" t="s">
        <v>1576</v>
      </c>
    </row>
    <row r="4998" ht="14.25" customHeight="1">
      <c r="A4998" s="96" t="s">
        <v>13139</v>
      </c>
      <c r="D4998" s="96" t="s">
        <v>1355</v>
      </c>
      <c r="J4998" s="96" t="s">
        <v>1351</v>
      </c>
      <c r="L4998" s="96" t="s">
        <v>41</v>
      </c>
      <c r="M4998" s="96" t="s">
        <v>1147</v>
      </c>
      <c r="O4998" s="96" t="s">
        <v>3088</v>
      </c>
      <c r="P4998" s="96" t="s">
        <v>1609</v>
      </c>
      <c r="Q4998" s="96" t="s">
        <v>1675</v>
      </c>
    </row>
    <row r="4999" ht="14.25" customHeight="1">
      <c r="A4999" s="96" t="s">
        <v>13140</v>
      </c>
      <c r="B4999" s="96" t="s">
        <v>13141</v>
      </c>
      <c r="C4999" s="96" t="s">
        <v>13142</v>
      </c>
      <c r="D4999" s="96" t="s">
        <v>1355</v>
      </c>
      <c r="J4999" s="96" t="s">
        <v>1351</v>
      </c>
      <c r="L4999" s="96" t="s">
        <v>41</v>
      </c>
      <c r="M4999" s="96" t="s">
        <v>1351</v>
      </c>
      <c r="N4999" s="96" t="s">
        <v>1673</v>
      </c>
      <c r="O4999" s="96" t="s">
        <v>1578</v>
      </c>
      <c r="P4999" s="96" t="s">
        <v>1579</v>
      </c>
      <c r="Q4999" s="96" t="s">
        <v>1754</v>
      </c>
      <c r="R4999" s="96" t="s">
        <v>1673</v>
      </c>
    </row>
    <row r="5000" ht="14.25" customHeight="1">
      <c r="A5000" s="96" t="s">
        <v>13143</v>
      </c>
      <c r="D5000" s="96" t="s">
        <v>1350</v>
      </c>
      <c r="E5000" s="96" t="s">
        <v>1561</v>
      </c>
      <c r="F5000" s="96">
        <v>2030.0</v>
      </c>
      <c r="J5000" s="96" t="s">
        <v>1147</v>
      </c>
      <c r="L5000" s="96" t="s">
        <v>1562</v>
      </c>
      <c r="M5000" s="96" t="s">
        <v>1147</v>
      </c>
      <c r="O5000" s="96" t="s">
        <v>1664</v>
      </c>
      <c r="P5000" s="96" t="s">
        <v>1564</v>
      </c>
      <c r="Q5000" s="96" t="s">
        <v>1820</v>
      </c>
      <c r="R5000" s="96" t="s">
        <v>1623</v>
      </c>
      <c r="S5000" s="96" t="s">
        <v>13144</v>
      </c>
      <c r="T5000" s="96" t="s">
        <v>1568</v>
      </c>
    </row>
    <row r="5001" ht="14.25" customHeight="1">
      <c r="A5001" s="96" t="s">
        <v>13145</v>
      </c>
      <c r="C5001" s="96" t="s">
        <v>13146</v>
      </c>
      <c r="D5001" s="96" t="s">
        <v>1355</v>
      </c>
      <c r="J5001" s="96" t="s">
        <v>1351</v>
      </c>
      <c r="L5001" s="96" t="s">
        <v>41</v>
      </c>
      <c r="M5001" s="96" t="s">
        <v>1147</v>
      </c>
      <c r="O5001" s="96" t="s">
        <v>1584</v>
      </c>
      <c r="P5001" s="96" t="s">
        <v>1564</v>
      </c>
      <c r="Q5001" s="96" t="s">
        <v>1580</v>
      </c>
      <c r="R5001" s="96" t="s">
        <v>1597</v>
      </c>
    </row>
    <row r="5002" ht="14.25" customHeight="1">
      <c r="A5002" s="96" t="s">
        <v>13147</v>
      </c>
      <c r="C5002" s="96" t="s">
        <v>13148</v>
      </c>
      <c r="D5002" s="96" t="s">
        <v>1350</v>
      </c>
      <c r="E5002" s="96" t="s">
        <v>1561</v>
      </c>
      <c r="F5002" s="96" t="s">
        <v>1663</v>
      </c>
      <c r="J5002" s="96" t="s">
        <v>1147</v>
      </c>
      <c r="L5002" s="96" t="s">
        <v>41</v>
      </c>
      <c r="M5002" s="96" t="s">
        <v>1147</v>
      </c>
      <c r="O5002" s="96" t="s">
        <v>1703</v>
      </c>
      <c r="P5002" s="96" t="s">
        <v>1564</v>
      </c>
      <c r="Q5002" s="96" t="s">
        <v>1590</v>
      </c>
      <c r="R5002" s="96" t="s">
        <v>1621</v>
      </c>
      <c r="S5002" s="96" t="s">
        <v>13149</v>
      </c>
      <c r="T5002" s="96" t="s">
        <v>1568</v>
      </c>
    </row>
    <row r="5003" ht="14.25" customHeight="1">
      <c r="A5003" s="96" t="s">
        <v>13150</v>
      </c>
      <c r="D5003" s="96" t="s">
        <v>1350</v>
      </c>
      <c r="E5003" s="96" t="s">
        <v>1561</v>
      </c>
      <c r="F5003" s="96">
        <v>2030.0</v>
      </c>
      <c r="J5003" s="96" t="s">
        <v>1147</v>
      </c>
      <c r="L5003" s="96" t="s">
        <v>1562</v>
      </c>
      <c r="M5003" s="96" t="s">
        <v>1147</v>
      </c>
      <c r="O5003" s="96" t="s">
        <v>1845</v>
      </c>
      <c r="P5003" s="96" t="s">
        <v>1564</v>
      </c>
      <c r="Q5003" s="96" t="s">
        <v>1580</v>
      </c>
      <c r="R5003" s="96" t="s">
        <v>1566</v>
      </c>
      <c r="S5003" s="96" t="s">
        <v>13151</v>
      </c>
      <c r="T5003" s="96" t="s">
        <v>1568</v>
      </c>
    </row>
    <row r="5004" ht="14.25" customHeight="1">
      <c r="A5004" s="96" t="s">
        <v>13152</v>
      </c>
      <c r="D5004" s="96" t="s">
        <v>1350</v>
      </c>
      <c r="E5004" s="96" t="s">
        <v>1561</v>
      </c>
      <c r="F5004" s="96">
        <v>2030.0</v>
      </c>
      <c r="J5004" s="96" t="s">
        <v>1147</v>
      </c>
      <c r="L5004" s="96" t="s">
        <v>1562</v>
      </c>
      <c r="M5004" s="96" t="s">
        <v>1147</v>
      </c>
      <c r="O5004" s="96" t="s">
        <v>1684</v>
      </c>
      <c r="P5004" s="96" t="s">
        <v>1564</v>
      </c>
      <c r="Q5004" s="96" t="s">
        <v>1585</v>
      </c>
      <c r="R5004" s="96" t="s">
        <v>1615</v>
      </c>
      <c r="S5004" s="96" t="s">
        <v>13153</v>
      </c>
      <c r="T5004" s="96" t="s">
        <v>1568</v>
      </c>
    </row>
    <row r="5005" ht="14.25" customHeight="1">
      <c r="A5005" s="96" t="s">
        <v>13154</v>
      </c>
      <c r="C5005" s="96" t="s">
        <v>13155</v>
      </c>
      <c r="D5005" s="96" t="s">
        <v>1355</v>
      </c>
      <c r="J5005" s="96" t="s">
        <v>1147</v>
      </c>
      <c r="L5005" s="96" t="s">
        <v>41</v>
      </c>
      <c r="M5005" s="96" t="s">
        <v>1147</v>
      </c>
      <c r="O5005" s="96" t="s">
        <v>1845</v>
      </c>
      <c r="P5005" s="96" t="s">
        <v>1564</v>
      </c>
      <c r="Q5005" s="96" t="s">
        <v>1590</v>
      </c>
      <c r="R5005" s="96" t="s">
        <v>1712</v>
      </c>
    </row>
    <row r="5006" ht="14.25" customHeight="1">
      <c r="A5006" s="96" t="s">
        <v>13156</v>
      </c>
      <c r="C5006" s="96" t="s">
        <v>13157</v>
      </c>
      <c r="D5006" s="96" t="s">
        <v>1355</v>
      </c>
      <c r="J5006" s="96" t="s">
        <v>1147</v>
      </c>
      <c r="L5006" s="96" t="s">
        <v>41</v>
      </c>
      <c r="M5006" s="96" t="s">
        <v>1147</v>
      </c>
      <c r="N5006" s="96" t="s">
        <v>1589</v>
      </c>
      <c r="O5006" s="96" t="s">
        <v>1845</v>
      </c>
      <c r="P5006" s="96" t="s">
        <v>1564</v>
      </c>
      <c r="Q5006" s="96" t="s">
        <v>1679</v>
      </c>
      <c r="R5006" s="96" t="s">
        <v>1591</v>
      </c>
    </row>
    <row r="5007" ht="14.25" customHeight="1">
      <c r="A5007" s="96" t="s">
        <v>13158</v>
      </c>
      <c r="C5007" s="96" t="s">
        <v>13159</v>
      </c>
      <c r="D5007" s="96" t="s">
        <v>1350</v>
      </c>
      <c r="E5007" s="96" t="s">
        <v>1561</v>
      </c>
      <c r="F5007" s="96">
        <v>2030.0</v>
      </c>
      <c r="J5007" s="96" t="s">
        <v>1351</v>
      </c>
      <c r="L5007" s="96" t="s">
        <v>41</v>
      </c>
      <c r="M5007" s="96" t="s">
        <v>1351</v>
      </c>
      <c r="N5007" s="96" t="s">
        <v>1656</v>
      </c>
      <c r="O5007" s="96" t="s">
        <v>1741</v>
      </c>
      <c r="P5007" s="96" t="s">
        <v>1564</v>
      </c>
      <c r="Q5007" s="96" t="s">
        <v>1804</v>
      </c>
      <c r="R5007" s="96" t="s">
        <v>1699</v>
      </c>
      <c r="S5007" s="96" t="s">
        <v>13160</v>
      </c>
      <c r="T5007" s="96" t="s">
        <v>1568</v>
      </c>
    </row>
    <row r="5008" ht="14.25" customHeight="1">
      <c r="A5008" s="96" t="s">
        <v>13161</v>
      </c>
      <c r="B5008" s="96" t="s">
        <v>13162</v>
      </c>
      <c r="C5008" s="96" t="s">
        <v>13163</v>
      </c>
      <c r="D5008" s="96" t="s">
        <v>1350</v>
      </c>
      <c r="E5008" s="96" t="s">
        <v>1561</v>
      </c>
      <c r="F5008" s="96">
        <v>2030.0</v>
      </c>
      <c r="G5008" s="96" t="s">
        <v>1350</v>
      </c>
      <c r="H5008" s="96" t="s">
        <v>1561</v>
      </c>
      <c r="I5008" s="96">
        <v>2050.0</v>
      </c>
      <c r="J5008" s="96" t="s">
        <v>1351</v>
      </c>
      <c r="K5008" s="96">
        <v>2050.0</v>
      </c>
      <c r="L5008" s="96" t="s">
        <v>41</v>
      </c>
      <c r="M5008" s="96" t="s">
        <v>1351</v>
      </c>
      <c r="O5008" s="96" t="s">
        <v>1578</v>
      </c>
      <c r="P5008" s="96" t="s">
        <v>1579</v>
      </c>
      <c r="Q5008" s="96" t="s">
        <v>1590</v>
      </c>
      <c r="R5008" s="96" t="s">
        <v>1566</v>
      </c>
      <c r="S5008" s="96" t="s">
        <v>13164</v>
      </c>
      <c r="T5008" s="96" t="s">
        <v>1568</v>
      </c>
    </row>
    <row r="5009" ht="14.25" customHeight="1">
      <c r="A5009" s="96" t="s">
        <v>13165</v>
      </c>
      <c r="D5009" s="96" t="s">
        <v>1355</v>
      </c>
      <c r="J5009" s="96" t="s">
        <v>1147</v>
      </c>
      <c r="L5009" s="96" t="s">
        <v>41</v>
      </c>
      <c r="M5009" s="96" t="s">
        <v>1147</v>
      </c>
      <c r="O5009" s="96" t="s">
        <v>1578</v>
      </c>
      <c r="P5009" s="96" t="s">
        <v>1579</v>
      </c>
      <c r="Q5009" s="96" t="s">
        <v>1886</v>
      </c>
      <c r="R5009" s="96" t="s">
        <v>1699</v>
      </c>
    </row>
    <row r="5010" ht="14.25" customHeight="1">
      <c r="A5010" s="96" t="s">
        <v>13166</v>
      </c>
      <c r="D5010" s="96" t="s">
        <v>1350</v>
      </c>
      <c r="E5010" s="96" t="s">
        <v>1561</v>
      </c>
      <c r="F5010" s="96">
        <v>2030.0</v>
      </c>
      <c r="J5010" s="96" t="s">
        <v>1147</v>
      </c>
      <c r="L5010" s="96" t="s">
        <v>1562</v>
      </c>
      <c r="M5010" s="96" t="s">
        <v>1147</v>
      </c>
      <c r="O5010" s="96" t="s">
        <v>1845</v>
      </c>
      <c r="P5010" s="96" t="s">
        <v>1564</v>
      </c>
      <c r="Q5010" s="96" t="s">
        <v>1652</v>
      </c>
      <c r="R5010" s="96" t="s">
        <v>1623</v>
      </c>
      <c r="S5010" s="96" t="s">
        <v>13167</v>
      </c>
    </row>
    <row r="5011" ht="14.25" customHeight="1">
      <c r="A5011" s="96" t="s">
        <v>13168</v>
      </c>
      <c r="C5011" s="96" t="s">
        <v>13169</v>
      </c>
      <c r="D5011" s="96" t="s">
        <v>1355</v>
      </c>
      <c r="J5011" s="96" t="s">
        <v>1351</v>
      </c>
      <c r="L5011" s="96" t="s">
        <v>41</v>
      </c>
      <c r="M5011" s="96" t="s">
        <v>1147</v>
      </c>
      <c r="O5011" s="96" t="s">
        <v>1578</v>
      </c>
      <c r="P5011" s="96" t="s">
        <v>1579</v>
      </c>
      <c r="Q5011" s="96" t="s">
        <v>1636</v>
      </c>
      <c r="R5011" s="96" t="s">
        <v>1615</v>
      </c>
    </row>
    <row r="5012" ht="14.25" customHeight="1">
      <c r="A5012" s="96" t="s">
        <v>13170</v>
      </c>
      <c r="B5012" s="96" t="s">
        <v>13171</v>
      </c>
      <c r="D5012" s="96" t="s">
        <v>1355</v>
      </c>
      <c r="J5012" s="96" t="s">
        <v>1147</v>
      </c>
      <c r="L5012" s="96" t="s">
        <v>41</v>
      </c>
      <c r="M5012" s="96" t="s">
        <v>1147</v>
      </c>
      <c r="O5012" s="96" t="s">
        <v>1857</v>
      </c>
      <c r="P5012" s="96" t="s">
        <v>1609</v>
      </c>
      <c r="Q5012" s="96" t="s">
        <v>1820</v>
      </c>
      <c r="R5012" s="96" t="s">
        <v>1926</v>
      </c>
    </row>
    <row r="5013" ht="14.25" customHeight="1">
      <c r="A5013" s="96" t="s">
        <v>13172</v>
      </c>
      <c r="D5013" s="96" t="s">
        <v>1355</v>
      </c>
      <c r="J5013" s="96" t="s">
        <v>1351</v>
      </c>
      <c r="L5013" s="96" t="s">
        <v>41</v>
      </c>
      <c r="M5013" s="96" t="s">
        <v>1147</v>
      </c>
      <c r="O5013" s="96" t="s">
        <v>1669</v>
      </c>
      <c r="P5013" s="96" t="s">
        <v>1564</v>
      </c>
      <c r="Q5013" s="96" t="s">
        <v>1655</v>
      </c>
      <c r="R5013" s="96" t="s">
        <v>1699</v>
      </c>
    </row>
    <row r="5014" ht="14.25" customHeight="1">
      <c r="A5014" s="96" t="s">
        <v>13173</v>
      </c>
      <c r="B5014" s="96" t="s">
        <v>13174</v>
      </c>
      <c r="C5014" s="96" t="s">
        <v>13175</v>
      </c>
      <c r="D5014" s="96" t="s">
        <v>1350</v>
      </c>
      <c r="E5014" s="96" t="s">
        <v>1561</v>
      </c>
      <c r="F5014" s="96">
        <v>2030.0</v>
      </c>
      <c r="G5014" s="96" t="s">
        <v>1350</v>
      </c>
      <c r="H5014" s="96" t="s">
        <v>1561</v>
      </c>
      <c r="I5014" s="96">
        <v>2050.0</v>
      </c>
      <c r="J5014" s="96" t="s">
        <v>1351</v>
      </c>
      <c r="K5014" s="96">
        <v>2050.0</v>
      </c>
      <c r="L5014" s="96" t="s">
        <v>41</v>
      </c>
      <c r="M5014" s="96" t="s">
        <v>1147</v>
      </c>
      <c r="O5014" s="96" t="s">
        <v>1684</v>
      </c>
      <c r="P5014" s="96" t="s">
        <v>1564</v>
      </c>
      <c r="Q5014" s="96" t="s">
        <v>1675</v>
      </c>
      <c r="R5014" s="96" t="s">
        <v>1712</v>
      </c>
      <c r="S5014" s="96" t="s">
        <v>13176</v>
      </c>
      <c r="T5014" s="96" t="s">
        <v>1568</v>
      </c>
    </row>
    <row r="5015" ht="14.25" customHeight="1">
      <c r="A5015" s="96" t="s">
        <v>13177</v>
      </c>
      <c r="B5015" s="96" t="s">
        <v>13178</v>
      </c>
      <c r="C5015" s="96" t="s">
        <v>13179</v>
      </c>
      <c r="D5015" s="96" t="s">
        <v>1350</v>
      </c>
      <c r="E5015" s="96" t="s">
        <v>1561</v>
      </c>
      <c r="F5015" s="96">
        <v>2030.0</v>
      </c>
      <c r="G5015" s="96" t="s">
        <v>1350</v>
      </c>
      <c r="H5015" s="96" t="s">
        <v>1561</v>
      </c>
      <c r="I5015" s="96">
        <v>2050.0</v>
      </c>
      <c r="J5015" s="96" t="s">
        <v>1351</v>
      </c>
      <c r="K5015" s="96">
        <v>2050.0</v>
      </c>
      <c r="L5015" s="96" t="s">
        <v>41</v>
      </c>
      <c r="M5015" s="96" t="s">
        <v>1351</v>
      </c>
      <c r="N5015" s="96" t="s">
        <v>1707</v>
      </c>
      <c r="O5015" s="96" t="s">
        <v>1578</v>
      </c>
      <c r="P5015" s="96" t="s">
        <v>1579</v>
      </c>
      <c r="Q5015" s="96" t="s">
        <v>1590</v>
      </c>
      <c r="R5015" s="96" t="s">
        <v>1594</v>
      </c>
      <c r="S5015" s="96" t="s">
        <v>13180</v>
      </c>
      <c r="T5015" s="96" t="s">
        <v>1568</v>
      </c>
    </row>
    <row r="5016" ht="14.25" customHeight="1">
      <c r="A5016" s="96" t="s">
        <v>13181</v>
      </c>
      <c r="B5016" s="96" t="s">
        <v>13182</v>
      </c>
      <c r="C5016" s="96" t="s">
        <v>13183</v>
      </c>
      <c r="D5016" s="96" t="s">
        <v>1350</v>
      </c>
      <c r="E5016" s="96" t="s">
        <v>1561</v>
      </c>
      <c r="F5016" s="96">
        <v>2030.0</v>
      </c>
      <c r="G5016" s="96" t="s">
        <v>1350</v>
      </c>
      <c r="H5016" s="96" t="s">
        <v>1561</v>
      </c>
      <c r="I5016" s="96">
        <v>2050.0</v>
      </c>
      <c r="J5016" s="96" t="s">
        <v>1351</v>
      </c>
      <c r="K5016" s="96">
        <v>2050.0</v>
      </c>
      <c r="L5016" s="96" t="s">
        <v>41</v>
      </c>
      <c r="M5016" s="96" t="s">
        <v>1351</v>
      </c>
      <c r="N5016" s="96" t="s">
        <v>2384</v>
      </c>
      <c r="O5016" s="96" t="s">
        <v>1584</v>
      </c>
      <c r="P5016" s="96" t="s">
        <v>1564</v>
      </c>
      <c r="Q5016" s="96" t="s">
        <v>2188</v>
      </c>
      <c r="R5016" s="96" t="s">
        <v>1597</v>
      </c>
      <c r="S5016" s="96" t="s">
        <v>13184</v>
      </c>
      <c r="T5016" s="96" t="s">
        <v>1568</v>
      </c>
    </row>
    <row r="5017" ht="14.25" customHeight="1">
      <c r="A5017" s="96" t="s">
        <v>13185</v>
      </c>
      <c r="D5017" s="96" t="s">
        <v>1350</v>
      </c>
      <c r="E5017" s="96" t="s">
        <v>1561</v>
      </c>
      <c r="F5017" s="96">
        <v>2030.0</v>
      </c>
      <c r="J5017" s="96" t="s">
        <v>1147</v>
      </c>
      <c r="L5017" s="96" t="s">
        <v>1562</v>
      </c>
      <c r="M5017" s="96" t="s">
        <v>1147</v>
      </c>
      <c r="O5017" s="96" t="s">
        <v>1893</v>
      </c>
      <c r="P5017" s="96" t="s">
        <v>1603</v>
      </c>
      <c r="Q5017" s="96" t="s">
        <v>2352</v>
      </c>
      <c r="R5017" s="96" t="s">
        <v>1644</v>
      </c>
      <c r="S5017" s="96" t="s">
        <v>13186</v>
      </c>
      <c r="T5017" s="96" t="s">
        <v>1568</v>
      </c>
    </row>
    <row r="5018" ht="14.25" customHeight="1">
      <c r="A5018" s="96" t="s">
        <v>13187</v>
      </c>
      <c r="B5018" s="96" t="s">
        <v>13188</v>
      </c>
      <c r="C5018" s="96" t="s">
        <v>13189</v>
      </c>
      <c r="D5018" s="96" t="s">
        <v>1350</v>
      </c>
      <c r="E5018" s="96" t="s">
        <v>1561</v>
      </c>
      <c r="F5018" s="96">
        <v>2030.0</v>
      </c>
      <c r="J5018" s="96" t="s">
        <v>1147</v>
      </c>
      <c r="L5018" s="96" t="s">
        <v>41</v>
      </c>
      <c r="M5018" s="96" t="s">
        <v>1351</v>
      </c>
      <c r="N5018" s="96" t="s">
        <v>2098</v>
      </c>
      <c r="O5018" s="96" t="s">
        <v>1584</v>
      </c>
      <c r="P5018" s="96" t="s">
        <v>1564</v>
      </c>
      <c r="Q5018" s="96" t="s">
        <v>1610</v>
      </c>
      <c r="R5018" s="96" t="s">
        <v>1699</v>
      </c>
      <c r="S5018" s="96" t="s">
        <v>13190</v>
      </c>
      <c r="T5018" s="96" t="s">
        <v>1568</v>
      </c>
    </row>
    <row r="5019" ht="14.25" customHeight="1">
      <c r="A5019" s="96" t="s">
        <v>13191</v>
      </c>
      <c r="D5019" s="96" t="s">
        <v>1350</v>
      </c>
      <c r="E5019" s="96" t="s">
        <v>1561</v>
      </c>
      <c r="F5019" s="96">
        <v>2030.0</v>
      </c>
      <c r="J5019" s="96" t="s">
        <v>1147</v>
      </c>
      <c r="L5019" s="96" t="s">
        <v>1562</v>
      </c>
      <c r="M5019" s="96" t="s">
        <v>1147</v>
      </c>
      <c r="O5019" s="96" t="s">
        <v>1584</v>
      </c>
      <c r="P5019" s="96" t="s">
        <v>1564</v>
      </c>
      <c r="Q5019" s="96" t="s">
        <v>1675</v>
      </c>
      <c r="R5019" s="96" t="s">
        <v>1594</v>
      </c>
      <c r="S5019" s="96" t="s">
        <v>13192</v>
      </c>
      <c r="T5019" s="96" t="s">
        <v>1568</v>
      </c>
    </row>
    <row r="5020" ht="14.25" customHeight="1">
      <c r="A5020" s="96" t="s">
        <v>13193</v>
      </c>
      <c r="D5020" s="96" t="s">
        <v>1350</v>
      </c>
      <c r="E5020" s="96" t="s">
        <v>1561</v>
      </c>
      <c r="F5020" s="96">
        <v>2030.0</v>
      </c>
      <c r="J5020" s="96" t="s">
        <v>1147</v>
      </c>
      <c r="L5020" s="96" t="s">
        <v>41</v>
      </c>
      <c r="M5020" s="96" t="s">
        <v>1147</v>
      </c>
      <c r="O5020" s="96" t="s">
        <v>1703</v>
      </c>
      <c r="P5020" s="96" t="s">
        <v>1564</v>
      </c>
      <c r="Q5020" s="96" t="s">
        <v>1585</v>
      </c>
      <c r="R5020" s="96" t="s">
        <v>1566</v>
      </c>
      <c r="S5020" s="96" t="s">
        <v>13194</v>
      </c>
      <c r="T5020" s="96" t="s">
        <v>1568</v>
      </c>
    </row>
    <row r="5021" ht="14.25" customHeight="1">
      <c r="A5021" s="96" t="s">
        <v>13195</v>
      </c>
      <c r="D5021" s="96" t="s">
        <v>1350</v>
      </c>
      <c r="E5021" s="96" t="s">
        <v>1561</v>
      </c>
      <c r="F5021" s="96">
        <v>2030.0</v>
      </c>
      <c r="J5021" s="96" t="s">
        <v>1147</v>
      </c>
      <c r="L5021" s="96" t="s">
        <v>1562</v>
      </c>
      <c r="M5021" s="96" t="s">
        <v>1147</v>
      </c>
      <c r="O5021" s="96" t="s">
        <v>1717</v>
      </c>
      <c r="P5021" s="96" t="s">
        <v>1609</v>
      </c>
      <c r="Q5021" s="96" t="s">
        <v>1948</v>
      </c>
      <c r="R5021" s="96" t="s">
        <v>1623</v>
      </c>
      <c r="S5021" s="96" t="s">
        <v>13196</v>
      </c>
      <c r="T5021" s="96" t="s">
        <v>1568</v>
      </c>
    </row>
    <row r="5022" ht="14.25" customHeight="1">
      <c r="A5022" s="96" t="s">
        <v>13197</v>
      </c>
      <c r="B5022" s="96" t="s">
        <v>13198</v>
      </c>
      <c r="C5022" s="96" t="s">
        <v>13199</v>
      </c>
      <c r="D5022" s="96" t="s">
        <v>1355</v>
      </c>
      <c r="J5022" s="96" t="s">
        <v>1147</v>
      </c>
      <c r="L5022" s="96" t="s">
        <v>41</v>
      </c>
      <c r="M5022" s="96" t="s">
        <v>1147</v>
      </c>
      <c r="O5022" s="96" t="s">
        <v>1578</v>
      </c>
      <c r="P5022" s="96" t="s">
        <v>1579</v>
      </c>
      <c r="Q5022" s="96" t="s">
        <v>1590</v>
      </c>
      <c r="R5022" s="96" t="s">
        <v>1566</v>
      </c>
    </row>
    <row r="5023" ht="14.25" customHeight="1">
      <c r="A5023" s="96" t="s">
        <v>13200</v>
      </c>
      <c r="D5023" s="96" t="s">
        <v>1350</v>
      </c>
      <c r="E5023" s="96" t="s">
        <v>1561</v>
      </c>
      <c r="F5023" s="96">
        <v>2030.0</v>
      </c>
      <c r="J5023" s="96" t="s">
        <v>1147</v>
      </c>
      <c r="L5023" s="96" t="s">
        <v>1562</v>
      </c>
      <c r="M5023" s="96" t="s">
        <v>1147</v>
      </c>
      <c r="O5023" s="96" t="s">
        <v>2054</v>
      </c>
      <c r="P5023" s="96" t="s">
        <v>1579</v>
      </c>
      <c r="Q5023" s="96" t="s">
        <v>1565</v>
      </c>
      <c r="R5023" s="96" t="s">
        <v>1673</v>
      </c>
      <c r="S5023" s="96" t="s">
        <v>13201</v>
      </c>
      <c r="T5023" s="96" t="s">
        <v>1568</v>
      </c>
    </row>
    <row r="5024" ht="14.25" customHeight="1">
      <c r="A5024" s="96" t="s">
        <v>13202</v>
      </c>
      <c r="D5024" s="96" t="s">
        <v>1350</v>
      </c>
      <c r="E5024" s="96" t="s">
        <v>1561</v>
      </c>
      <c r="F5024" s="96">
        <v>2030.0</v>
      </c>
      <c r="J5024" s="96" t="s">
        <v>1147</v>
      </c>
      <c r="L5024" s="96" t="s">
        <v>1629</v>
      </c>
      <c r="M5024" s="96" t="s">
        <v>1147</v>
      </c>
      <c r="O5024" s="96" t="s">
        <v>1584</v>
      </c>
      <c r="P5024" s="96" t="s">
        <v>1564</v>
      </c>
      <c r="Q5024" s="96" t="s">
        <v>1630</v>
      </c>
      <c r="R5024" s="96" t="s">
        <v>2023</v>
      </c>
      <c r="S5024" s="96" t="s">
        <v>13203</v>
      </c>
      <c r="T5024" s="96" t="s">
        <v>1568</v>
      </c>
    </row>
    <row r="5025" ht="14.25" customHeight="1">
      <c r="A5025" s="96" t="s">
        <v>13204</v>
      </c>
      <c r="B5025" s="96" t="s">
        <v>13205</v>
      </c>
      <c r="C5025" s="96" t="s">
        <v>13206</v>
      </c>
      <c r="D5025" s="96" t="s">
        <v>1355</v>
      </c>
      <c r="J5025" s="96" t="s">
        <v>1351</v>
      </c>
      <c r="L5025" s="96" t="s">
        <v>41</v>
      </c>
      <c r="M5025" s="96" t="s">
        <v>1147</v>
      </c>
      <c r="O5025" s="96" t="s">
        <v>1797</v>
      </c>
      <c r="P5025" s="96" t="s">
        <v>1564</v>
      </c>
      <c r="Q5025" s="96" t="s">
        <v>2114</v>
      </c>
      <c r="R5025" s="96" t="s">
        <v>1793</v>
      </c>
    </row>
    <row r="5026" ht="14.25" customHeight="1">
      <c r="A5026" s="96" t="s">
        <v>13207</v>
      </c>
      <c r="D5026" s="96" t="s">
        <v>1355</v>
      </c>
      <c r="J5026" s="96" t="s">
        <v>1147</v>
      </c>
      <c r="L5026" s="96" t="s">
        <v>41</v>
      </c>
      <c r="M5026" s="96" t="s">
        <v>1147</v>
      </c>
      <c r="O5026" s="96" t="s">
        <v>1797</v>
      </c>
      <c r="P5026" s="96" t="s">
        <v>1564</v>
      </c>
      <c r="Q5026" s="96" t="s">
        <v>1675</v>
      </c>
      <c r="R5026" s="96" t="s">
        <v>1581</v>
      </c>
    </row>
    <row r="5027" ht="14.25" customHeight="1">
      <c r="A5027" s="96" t="s">
        <v>13208</v>
      </c>
      <c r="B5027" s="96" t="s">
        <v>13209</v>
      </c>
      <c r="C5027" s="96" t="s">
        <v>13210</v>
      </c>
      <c r="D5027" s="96" t="s">
        <v>1350</v>
      </c>
      <c r="E5027" s="96" t="s">
        <v>1561</v>
      </c>
      <c r="F5027" s="96">
        <v>2030.0</v>
      </c>
      <c r="J5027" s="96" t="s">
        <v>1147</v>
      </c>
      <c r="L5027" s="96" t="s">
        <v>1562</v>
      </c>
      <c r="M5027" s="96" t="s">
        <v>1147</v>
      </c>
      <c r="O5027" s="96" t="s">
        <v>1620</v>
      </c>
      <c r="P5027" s="96" t="s">
        <v>1564</v>
      </c>
      <c r="Q5027" s="96" t="s">
        <v>1652</v>
      </c>
      <c r="R5027" s="96" t="s">
        <v>2384</v>
      </c>
      <c r="S5027" s="96" t="s">
        <v>13211</v>
      </c>
      <c r="T5027" s="96" t="s">
        <v>1568</v>
      </c>
    </row>
    <row r="5028" ht="14.25" customHeight="1">
      <c r="A5028" s="96" t="s">
        <v>13212</v>
      </c>
      <c r="B5028" s="96" t="s">
        <v>13213</v>
      </c>
      <c r="C5028" s="96" t="s">
        <v>13214</v>
      </c>
      <c r="D5028" s="96" t="s">
        <v>1355</v>
      </c>
      <c r="J5028" s="96" t="s">
        <v>1351</v>
      </c>
      <c r="L5028" s="96" t="s">
        <v>41</v>
      </c>
      <c r="M5028" s="96" t="s">
        <v>1147</v>
      </c>
      <c r="O5028" s="96" t="s">
        <v>1578</v>
      </c>
      <c r="P5028" s="96" t="s">
        <v>1579</v>
      </c>
      <c r="Q5028" s="96" t="s">
        <v>1580</v>
      </c>
      <c r="R5028" s="96" t="s">
        <v>1793</v>
      </c>
      <c r="T5028" s="96" t="s">
        <v>1616</v>
      </c>
    </row>
    <row r="5029" ht="14.25" customHeight="1">
      <c r="A5029" s="96" t="s">
        <v>13215</v>
      </c>
      <c r="B5029" s="96" t="s">
        <v>13216</v>
      </c>
      <c r="C5029" s="96" t="s">
        <v>13217</v>
      </c>
      <c r="D5029" s="96" t="s">
        <v>1350</v>
      </c>
      <c r="E5029" s="96" t="s">
        <v>1561</v>
      </c>
      <c r="F5029" s="96" t="s">
        <v>1663</v>
      </c>
      <c r="G5029" s="96" t="s">
        <v>1350</v>
      </c>
      <c r="H5029" s="96" t="s">
        <v>1561</v>
      </c>
      <c r="I5029" s="96">
        <v>2040.0</v>
      </c>
      <c r="J5029" s="96" t="s">
        <v>1351</v>
      </c>
      <c r="K5029" s="96">
        <v>2040.0</v>
      </c>
      <c r="L5029" s="96" t="s">
        <v>41</v>
      </c>
      <c r="M5029" s="96" t="s">
        <v>1351</v>
      </c>
      <c r="N5029" s="96" t="s">
        <v>2182</v>
      </c>
      <c r="O5029" s="96" t="s">
        <v>1578</v>
      </c>
      <c r="P5029" s="96" t="s">
        <v>1579</v>
      </c>
      <c r="Q5029" s="96" t="s">
        <v>1580</v>
      </c>
      <c r="R5029" s="96" t="s">
        <v>1926</v>
      </c>
      <c r="S5029" s="96" t="s">
        <v>13218</v>
      </c>
      <c r="T5029" s="96" t="s">
        <v>1568</v>
      </c>
    </row>
    <row r="5030" ht="14.25" customHeight="1">
      <c r="A5030" s="96" t="s">
        <v>13219</v>
      </c>
      <c r="B5030" s="96" t="s">
        <v>13220</v>
      </c>
      <c r="C5030" s="96" t="s">
        <v>13221</v>
      </c>
      <c r="D5030" s="96" t="s">
        <v>1350</v>
      </c>
      <c r="E5030" s="96" t="s">
        <v>1561</v>
      </c>
      <c r="F5030" s="96">
        <v>2030.0</v>
      </c>
      <c r="J5030" s="96" t="s">
        <v>1147</v>
      </c>
      <c r="L5030" s="96" t="s">
        <v>1562</v>
      </c>
      <c r="M5030" s="96" t="s">
        <v>1147</v>
      </c>
      <c r="O5030" s="96" t="s">
        <v>1584</v>
      </c>
      <c r="P5030" s="96" t="s">
        <v>1564</v>
      </c>
      <c r="Q5030" s="96" t="s">
        <v>1820</v>
      </c>
      <c r="R5030" s="96" t="s">
        <v>1863</v>
      </c>
      <c r="S5030" s="96" t="s">
        <v>13222</v>
      </c>
      <c r="T5030" s="96" t="s">
        <v>1568</v>
      </c>
    </row>
    <row r="5031" ht="14.25" customHeight="1">
      <c r="A5031" s="96" t="s">
        <v>13223</v>
      </c>
      <c r="D5031" s="96" t="s">
        <v>1350</v>
      </c>
      <c r="E5031" s="96" t="s">
        <v>1561</v>
      </c>
      <c r="F5031" s="96">
        <v>2030.0</v>
      </c>
      <c r="J5031" s="96" t="s">
        <v>1147</v>
      </c>
      <c r="L5031" s="96" t="s">
        <v>1562</v>
      </c>
      <c r="M5031" s="96" t="s">
        <v>1147</v>
      </c>
      <c r="O5031" s="96" t="s">
        <v>1584</v>
      </c>
      <c r="P5031" s="96" t="s">
        <v>1564</v>
      </c>
      <c r="Q5031" s="96" t="s">
        <v>1862</v>
      </c>
      <c r="R5031" s="96" t="s">
        <v>1597</v>
      </c>
      <c r="S5031" s="96" t="s">
        <v>13224</v>
      </c>
      <c r="T5031" s="96" t="s">
        <v>1568</v>
      </c>
    </row>
    <row r="5032" ht="14.25" customHeight="1">
      <c r="A5032" s="96" t="s">
        <v>13225</v>
      </c>
      <c r="D5032" s="96" t="s">
        <v>1355</v>
      </c>
      <c r="J5032" s="96" t="s">
        <v>1351</v>
      </c>
      <c r="L5032" s="96" t="s">
        <v>41</v>
      </c>
      <c r="M5032" s="96" t="s">
        <v>1147</v>
      </c>
      <c r="O5032" s="96" t="s">
        <v>1584</v>
      </c>
      <c r="P5032" s="96" t="s">
        <v>1564</v>
      </c>
      <c r="Q5032" s="96" t="s">
        <v>1580</v>
      </c>
      <c r="R5032" s="96" t="s">
        <v>1615</v>
      </c>
    </row>
    <row r="5033" ht="14.25" customHeight="1">
      <c r="A5033" s="96" t="s">
        <v>13226</v>
      </c>
      <c r="D5033" s="96" t="s">
        <v>1355</v>
      </c>
      <c r="J5033" s="96" t="s">
        <v>1351</v>
      </c>
      <c r="L5033" s="96" t="s">
        <v>41</v>
      </c>
      <c r="M5033" s="96" t="s">
        <v>1351</v>
      </c>
      <c r="N5033" s="96" t="s">
        <v>1656</v>
      </c>
      <c r="O5033" s="96" t="s">
        <v>1893</v>
      </c>
      <c r="P5033" s="96" t="s">
        <v>1603</v>
      </c>
      <c r="Q5033" s="96" t="s">
        <v>1593</v>
      </c>
      <c r="R5033" s="96" t="s">
        <v>1656</v>
      </c>
    </row>
    <row r="5034" ht="14.25" customHeight="1">
      <c r="A5034" s="96" t="s">
        <v>13227</v>
      </c>
      <c r="B5034" s="96" t="s">
        <v>13228</v>
      </c>
      <c r="C5034" s="96" t="s">
        <v>13229</v>
      </c>
      <c r="D5034" s="96" t="s">
        <v>1350</v>
      </c>
      <c r="E5034" s="96" t="s">
        <v>1570</v>
      </c>
      <c r="F5034" s="96">
        <v>2030.0</v>
      </c>
      <c r="J5034" s="96" t="s">
        <v>1147</v>
      </c>
      <c r="L5034" s="96" t="s">
        <v>41</v>
      </c>
      <c r="M5034" s="96" t="s">
        <v>1147</v>
      </c>
      <c r="O5034" s="96" t="s">
        <v>1584</v>
      </c>
      <c r="P5034" s="96" t="s">
        <v>1564</v>
      </c>
      <c r="Q5034" s="96" t="s">
        <v>2047</v>
      </c>
      <c r="R5034" s="96" t="s">
        <v>1676</v>
      </c>
      <c r="S5034" s="96" t="s">
        <v>13230</v>
      </c>
      <c r="T5034" s="96" t="s">
        <v>1576</v>
      </c>
    </row>
    <row r="5035" ht="14.25" customHeight="1">
      <c r="A5035" s="96" t="s">
        <v>13231</v>
      </c>
      <c r="B5035" s="96" t="s">
        <v>13232</v>
      </c>
      <c r="C5035" s="96" t="s">
        <v>13233</v>
      </c>
      <c r="D5035" s="96" t="s">
        <v>1350</v>
      </c>
      <c r="E5035" s="96" t="s">
        <v>1561</v>
      </c>
      <c r="F5035" s="96">
        <v>2030.0</v>
      </c>
      <c r="G5035" s="96" t="s">
        <v>1350</v>
      </c>
      <c r="H5035" s="96" t="s">
        <v>1561</v>
      </c>
      <c r="I5035" s="96">
        <v>2045.0</v>
      </c>
      <c r="J5035" s="96" t="s">
        <v>1351</v>
      </c>
      <c r="K5035" s="96">
        <v>2045.0</v>
      </c>
      <c r="L5035" s="96" t="s">
        <v>41</v>
      </c>
      <c r="M5035" s="96" t="s">
        <v>1351</v>
      </c>
      <c r="N5035" s="96" t="s">
        <v>1712</v>
      </c>
      <c r="O5035" s="96" t="s">
        <v>1584</v>
      </c>
      <c r="P5035" s="96" t="s">
        <v>1564</v>
      </c>
      <c r="Q5035" s="96" t="s">
        <v>1639</v>
      </c>
      <c r="R5035" s="96" t="s">
        <v>1712</v>
      </c>
      <c r="S5035" s="96" t="s">
        <v>13234</v>
      </c>
      <c r="T5035" s="96" t="s">
        <v>1568</v>
      </c>
    </row>
    <row r="5036" ht="14.25" customHeight="1">
      <c r="A5036" s="96" t="s">
        <v>13235</v>
      </c>
      <c r="D5036" s="96" t="s">
        <v>1350</v>
      </c>
      <c r="E5036" s="96" t="s">
        <v>1561</v>
      </c>
      <c r="F5036" s="96">
        <v>2030.0</v>
      </c>
      <c r="J5036" s="96" t="s">
        <v>1147</v>
      </c>
      <c r="L5036" s="96" t="s">
        <v>1562</v>
      </c>
      <c r="M5036" s="96" t="s">
        <v>1147</v>
      </c>
      <c r="O5036" s="96" t="s">
        <v>1584</v>
      </c>
      <c r="P5036" s="96" t="s">
        <v>1564</v>
      </c>
      <c r="Q5036" s="96" t="s">
        <v>1580</v>
      </c>
      <c r="R5036" s="96" t="s">
        <v>1712</v>
      </c>
      <c r="S5036" s="96" t="s">
        <v>13236</v>
      </c>
      <c r="T5036" s="96" t="s">
        <v>1568</v>
      </c>
    </row>
    <row r="5037" ht="14.25" customHeight="1">
      <c r="A5037" s="96" t="s">
        <v>13237</v>
      </c>
      <c r="C5037" s="96" t="s">
        <v>13238</v>
      </c>
      <c r="D5037" s="96" t="s">
        <v>1350</v>
      </c>
      <c r="E5037" s="96" t="s">
        <v>1561</v>
      </c>
      <c r="F5037" s="96" t="s">
        <v>1628</v>
      </c>
      <c r="J5037" s="96" t="s">
        <v>1147</v>
      </c>
      <c r="L5037" s="96" t="s">
        <v>41</v>
      </c>
      <c r="M5037" s="96" t="s">
        <v>1147</v>
      </c>
      <c r="O5037" s="96" t="s">
        <v>1717</v>
      </c>
      <c r="P5037" s="96" t="s">
        <v>1609</v>
      </c>
      <c r="Q5037" s="96" t="s">
        <v>1652</v>
      </c>
      <c r="R5037" s="96" t="s">
        <v>1656</v>
      </c>
      <c r="S5037" s="96" t="s">
        <v>13239</v>
      </c>
      <c r="T5037" s="96" t="s">
        <v>1568</v>
      </c>
    </row>
    <row r="5038" ht="14.25" customHeight="1">
      <c r="A5038" s="96" t="s">
        <v>13240</v>
      </c>
      <c r="D5038" s="96" t="s">
        <v>1350</v>
      </c>
      <c r="E5038" s="96" t="s">
        <v>1561</v>
      </c>
      <c r="F5038" s="96">
        <v>2030.0</v>
      </c>
      <c r="J5038" s="96" t="s">
        <v>1147</v>
      </c>
      <c r="L5038" s="96" t="s">
        <v>1562</v>
      </c>
      <c r="M5038" s="96" t="s">
        <v>1147</v>
      </c>
      <c r="O5038" s="96" t="s">
        <v>1717</v>
      </c>
      <c r="P5038" s="96" t="s">
        <v>1609</v>
      </c>
      <c r="Q5038" s="96" t="s">
        <v>1639</v>
      </c>
      <c r="R5038" s="96" t="s">
        <v>1566</v>
      </c>
      <c r="S5038" s="96" t="s">
        <v>13241</v>
      </c>
      <c r="T5038" s="96" t="s">
        <v>1568</v>
      </c>
    </row>
    <row r="5039" ht="14.25" customHeight="1">
      <c r="A5039" s="96" t="s">
        <v>13242</v>
      </c>
      <c r="D5039" s="96" t="s">
        <v>1350</v>
      </c>
      <c r="E5039" s="96" t="s">
        <v>1561</v>
      </c>
      <c r="F5039" s="96">
        <v>2030.0</v>
      </c>
      <c r="J5039" s="96" t="s">
        <v>1147</v>
      </c>
      <c r="L5039" s="96" t="s">
        <v>1562</v>
      </c>
      <c r="M5039" s="96" t="s">
        <v>1147</v>
      </c>
      <c r="O5039" s="96" t="s">
        <v>1717</v>
      </c>
      <c r="P5039" s="96" t="s">
        <v>1609</v>
      </c>
      <c r="Q5039" s="96" t="s">
        <v>1756</v>
      </c>
      <c r="R5039" s="96" t="s">
        <v>1594</v>
      </c>
      <c r="S5039" s="96" t="s">
        <v>13243</v>
      </c>
      <c r="T5039" s="96" t="s">
        <v>1568</v>
      </c>
    </row>
    <row r="5040" ht="14.25" customHeight="1">
      <c r="A5040" s="96" t="s">
        <v>13244</v>
      </c>
      <c r="D5040" s="96" t="s">
        <v>1350</v>
      </c>
      <c r="E5040" s="96" t="s">
        <v>1561</v>
      </c>
      <c r="F5040" s="96">
        <v>2030.0</v>
      </c>
      <c r="J5040" s="96" t="s">
        <v>1147</v>
      </c>
      <c r="L5040" s="96" t="s">
        <v>1562</v>
      </c>
      <c r="M5040" s="96" t="s">
        <v>1147</v>
      </c>
      <c r="O5040" s="96" t="s">
        <v>1717</v>
      </c>
      <c r="P5040" s="96" t="s">
        <v>1609</v>
      </c>
      <c r="Q5040" s="96" t="s">
        <v>1948</v>
      </c>
      <c r="R5040" s="96" t="s">
        <v>1656</v>
      </c>
      <c r="S5040" s="96" t="s">
        <v>13245</v>
      </c>
      <c r="T5040" s="96" t="s">
        <v>1568</v>
      </c>
    </row>
    <row r="5041" ht="14.25" customHeight="1">
      <c r="A5041" s="96" t="s">
        <v>13246</v>
      </c>
      <c r="D5041" s="96" t="s">
        <v>1350</v>
      </c>
      <c r="E5041" s="96" t="s">
        <v>1561</v>
      </c>
      <c r="F5041" s="96">
        <v>2030.0</v>
      </c>
      <c r="J5041" s="96" t="s">
        <v>1147</v>
      </c>
      <c r="L5041" s="96" t="s">
        <v>1562</v>
      </c>
      <c r="M5041" s="96" t="s">
        <v>1147</v>
      </c>
      <c r="O5041" s="96" t="s">
        <v>1717</v>
      </c>
      <c r="P5041" s="96" t="s">
        <v>1609</v>
      </c>
      <c r="Q5041" s="96" t="s">
        <v>1756</v>
      </c>
      <c r="R5041" s="96" t="s">
        <v>1699</v>
      </c>
      <c r="S5041" s="96" t="s">
        <v>13247</v>
      </c>
      <c r="T5041" s="96" t="s">
        <v>1568</v>
      </c>
    </row>
    <row r="5042" ht="14.25" customHeight="1">
      <c r="A5042" s="96" t="s">
        <v>13248</v>
      </c>
      <c r="D5042" s="96" t="s">
        <v>1350</v>
      </c>
      <c r="E5042" s="96" t="s">
        <v>1561</v>
      </c>
      <c r="F5042" s="96">
        <v>2030.0</v>
      </c>
      <c r="J5042" s="96" t="s">
        <v>1147</v>
      </c>
      <c r="L5042" s="96" t="s">
        <v>1562</v>
      </c>
      <c r="M5042" s="96" t="s">
        <v>1147</v>
      </c>
      <c r="O5042" s="96" t="s">
        <v>1717</v>
      </c>
      <c r="P5042" s="96" t="s">
        <v>1609</v>
      </c>
      <c r="Q5042" s="96" t="s">
        <v>1862</v>
      </c>
      <c r="R5042" s="96" t="s">
        <v>1586</v>
      </c>
      <c r="S5042" s="96" t="s">
        <v>13249</v>
      </c>
      <c r="T5042" s="96" t="s">
        <v>1568</v>
      </c>
    </row>
    <row r="5043" ht="14.25" customHeight="1">
      <c r="A5043" s="96" t="s">
        <v>13250</v>
      </c>
      <c r="D5043" s="96" t="s">
        <v>1350</v>
      </c>
      <c r="E5043" s="96" t="s">
        <v>1561</v>
      </c>
      <c r="F5043" s="96">
        <v>2030.0</v>
      </c>
      <c r="J5043" s="96" t="s">
        <v>1147</v>
      </c>
      <c r="L5043" s="96" t="s">
        <v>1562</v>
      </c>
      <c r="M5043" s="96" t="s">
        <v>1147</v>
      </c>
      <c r="O5043" s="96" t="s">
        <v>1717</v>
      </c>
      <c r="P5043" s="96" t="s">
        <v>1609</v>
      </c>
      <c r="Q5043" s="96" t="s">
        <v>1756</v>
      </c>
      <c r="R5043" s="96" t="s">
        <v>1637</v>
      </c>
      <c r="S5043" s="96" t="s">
        <v>13251</v>
      </c>
      <c r="T5043" s="96" t="s">
        <v>1568</v>
      </c>
    </row>
    <row r="5044" ht="14.25" customHeight="1">
      <c r="A5044" s="96" t="s">
        <v>13252</v>
      </c>
      <c r="D5044" s="96" t="s">
        <v>1355</v>
      </c>
      <c r="J5044" s="96" t="s">
        <v>1351</v>
      </c>
      <c r="L5044" s="96" t="s">
        <v>1629</v>
      </c>
      <c r="M5044" s="96" t="s">
        <v>1351</v>
      </c>
      <c r="N5044" s="96" t="s">
        <v>1591</v>
      </c>
      <c r="O5044" s="96" t="s">
        <v>1602</v>
      </c>
      <c r="P5044" s="96" t="s">
        <v>1603</v>
      </c>
      <c r="Q5044" s="96" t="s">
        <v>1630</v>
      </c>
      <c r="R5044" s="96" t="s">
        <v>1591</v>
      </c>
    </row>
    <row r="5045" ht="14.25" customHeight="1">
      <c r="A5045" s="96" t="s">
        <v>13253</v>
      </c>
      <c r="D5045" s="96" t="s">
        <v>1355</v>
      </c>
      <c r="J5045" s="96" t="s">
        <v>1147</v>
      </c>
      <c r="L5045" s="96" t="s">
        <v>41</v>
      </c>
      <c r="M5045" s="96" t="s">
        <v>1147</v>
      </c>
      <c r="O5045" s="96" t="s">
        <v>1578</v>
      </c>
      <c r="P5045" s="96" t="s">
        <v>1579</v>
      </c>
      <c r="Q5045" s="96" t="s">
        <v>1580</v>
      </c>
      <c r="R5045" s="96" t="s">
        <v>1712</v>
      </c>
    </row>
    <row r="5046" ht="14.25" customHeight="1">
      <c r="A5046" s="96" t="s">
        <v>13254</v>
      </c>
      <c r="D5046" s="96" t="s">
        <v>1355</v>
      </c>
      <c r="J5046" s="96" t="s">
        <v>1351</v>
      </c>
      <c r="L5046" s="96" t="s">
        <v>41</v>
      </c>
      <c r="M5046" s="96" t="s">
        <v>1147</v>
      </c>
      <c r="O5046" s="96" t="s">
        <v>2054</v>
      </c>
      <c r="P5046" s="96" t="s">
        <v>1579</v>
      </c>
      <c r="Q5046" s="96" t="s">
        <v>1639</v>
      </c>
      <c r="R5046" s="96" t="s">
        <v>1793</v>
      </c>
    </row>
    <row r="5047" ht="14.25" customHeight="1">
      <c r="A5047" s="96" t="s">
        <v>13255</v>
      </c>
      <c r="B5047" s="96" t="s">
        <v>13256</v>
      </c>
      <c r="C5047" s="96" t="s">
        <v>13257</v>
      </c>
      <c r="D5047" s="96" t="s">
        <v>1350</v>
      </c>
      <c r="E5047" s="96" t="s">
        <v>1561</v>
      </c>
      <c r="F5047" s="96">
        <v>2030.0</v>
      </c>
      <c r="J5047" s="96" t="s">
        <v>1147</v>
      </c>
      <c r="L5047" s="96" t="s">
        <v>41</v>
      </c>
      <c r="M5047" s="96" t="s">
        <v>1147</v>
      </c>
      <c r="O5047" s="96" t="s">
        <v>1584</v>
      </c>
      <c r="P5047" s="96" t="s">
        <v>1564</v>
      </c>
      <c r="Q5047" s="96" t="s">
        <v>1685</v>
      </c>
      <c r="R5047" s="96" t="s">
        <v>1574</v>
      </c>
      <c r="S5047" s="96" t="s">
        <v>13258</v>
      </c>
      <c r="T5047" s="96" t="s">
        <v>1568</v>
      </c>
    </row>
    <row r="5048" ht="14.25" customHeight="1">
      <c r="A5048" s="96" t="s">
        <v>13259</v>
      </c>
      <c r="C5048" s="96" t="s">
        <v>13260</v>
      </c>
      <c r="D5048" s="96" t="s">
        <v>1355</v>
      </c>
      <c r="J5048" s="96" t="s">
        <v>1147</v>
      </c>
      <c r="L5048" s="96" t="s">
        <v>41</v>
      </c>
      <c r="M5048" s="96" t="s">
        <v>1147</v>
      </c>
      <c r="O5048" s="96" t="s">
        <v>1584</v>
      </c>
      <c r="P5048" s="96" t="s">
        <v>1564</v>
      </c>
      <c r="Q5048" s="96" t="s">
        <v>1580</v>
      </c>
      <c r="R5048" s="96" t="s">
        <v>1644</v>
      </c>
    </row>
    <row r="5049" ht="14.25" customHeight="1">
      <c r="A5049" s="96" t="s">
        <v>13261</v>
      </c>
      <c r="D5049" s="96" t="s">
        <v>1355</v>
      </c>
      <c r="J5049" s="96" t="s">
        <v>1147</v>
      </c>
      <c r="L5049" s="96" t="s">
        <v>41</v>
      </c>
      <c r="M5049" s="96" t="s">
        <v>1147</v>
      </c>
      <c r="O5049" s="96" t="s">
        <v>1647</v>
      </c>
      <c r="P5049" s="96" t="s">
        <v>1564</v>
      </c>
      <c r="Q5049" s="96" t="s">
        <v>1735</v>
      </c>
      <c r="R5049" s="96" t="s">
        <v>1615</v>
      </c>
    </row>
    <row r="5050" ht="14.25" customHeight="1">
      <c r="A5050" s="96" t="s">
        <v>13262</v>
      </c>
      <c r="B5050" s="96" t="s">
        <v>13263</v>
      </c>
      <c r="C5050" s="96" t="s">
        <v>13264</v>
      </c>
      <c r="D5050" s="96" t="s">
        <v>1350</v>
      </c>
      <c r="E5050" s="96" t="s">
        <v>1561</v>
      </c>
      <c r="F5050" s="96" t="s">
        <v>3065</v>
      </c>
      <c r="J5050" s="96" t="s">
        <v>1147</v>
      </c>
      <c r="L5050" s="96" t="s">
        <v>41</v>
      </c>
      <c r="M5050" s="96" t="s">
        <v>1147</v>
      </c>
      <c r="O5050" s="96" t="s">
        <v>1584</v>
      </c>
      <c r="P5050" s="96" t="s">
        <v>1564</v>
      </c>
      <c r="Q5050" s="96" t="s">
        <v>2352</v>
      </c>
      <c r="R5050" s="96" t="s">
        <v>1637</v>
      </c>
      <c r="S5050" s="96" t="s">
        <v>13265</v>
      </c>
      <c r="T5050" s="96" t="s">
        <v>1568</v>
      </c>
    </row>
    <row r="5051" ht="14.25" customHeight="1">
      <c r="A5051" s="96" t="s">
        <v>13266</v>
      </c>
      <c r="D5051" s="96" t="s">
        <v>1350</v>
      </c>
      <c r="E5051" s="96" t="s">
        <v>1561</v>
      </c>
      <c r="F5051" s="96">
        <v>2030.0</v>
      </c>
      <c r="J5051" s="96" t="s">
        <v>1147</v>
      </c>
      <c r="L5051" s="96" t="s">
        <v>1562</v>
      </c>
      <c r="M5051" s="96" t="s">
        <v>1147</v>
      </c>
      <c r="O5051" s="96" t="s">
        <v>1672</v>
      </c>
      <c r="P5051" s="96" t="s">
        <v>1564</v>
      </c>
      <c r="Q5051" s="96" t="s">
        <v>2015</v>
      </c>
      <c r="R5051" s="96" t="s">
        <v>1637</v>
      </c>
      <c r="S5051" s="96" t="s">
        <v>13267</v>
      </c>
      <c r="T5051" s="96" t="s">
        <v>1568</v>
      </c>
    </row>
    <row r="5052" ht="14.25" customHeight="1">
      <c r="A5052" s="96" t="s">
        <v>13268</v>
      </c>
      <c r="D5052" s="96" t="s">
        <v>1350</v>
      </c>
      <c r="E5052" s="96" t="s">
        <v>1561</v>
      </c>
      <c r="F5052" s="96" t="s">
        <v>2622</v>
      </c>
      <c r="G5052" s="96" t="s">
        <v>1350</v>
      </c>
      <c r="H5052" s="96" t="s">
        <v>1561</v>
      </c>
      <c r="I5052" s="96">
        <v>2040.0</v>
      </c>
      <c r="J5052" s="96" t="s">
        <v>1351</v>
      </c>
      <c r="K5052" s="96">
        <v>2040.0</v>
      </c>
      <c r="L5052" s="96" t="s">
        <v>41</v>
      </c>
      <c r="M5052" s="96" t="s">
        <v>1351</v>
      </c>
      <c r="N5052" s="96" t="s">
        <v>1666</v>
      </c>
      <c r="O5052" s="96" t="s">
        <v>1584</v>
      </c>
      <c r="P5052" s="96" t="s">
        <v>1564</v>
      </c>
      <c r="Q5052" s="96" t="s">
        <v>1580</v>
      </c>
      <c r="R5052" s="96" t="s">
        <v>1712</v>
      </c>
      <c r="S5052" s="96" t="s">
        <v>13269</v>
      </c>
      <c r="T5052" s="96" t="s">
        <v>1568</v>
      </c>
    </row>
    <row r="5053" ht="14.25" customHeight="1">
      <c r="A5053" s="96" t="s">
        <v>13270</v>
      </c>
      <c r="D5053" s="96" t="s">
        <v>1350</v>
      </c>
      <c r="E5053" s="96" t="s">
        <v>1561</v>
      </c>
      <c r="F5053" s="96">
        <v>2030.0</v>
      </c>
      <c r="J5053" s="96" t="s">
        <v>1147</v>
      </c>
      <c r="L5053" s="96" t="s">
        <v>1562</v>
      </c>
      <c r="M5053" s="96" t="s">
        <v>1147</v>
      </c>
      <c r="O5053" s="96" t="s">
        <v>1741</v>
      </c>
      <c r="P5053" s="96" t="s">
        <v>1564</v>
      </c>
      <c r="Q5053" s="96" t="s">
        <v>1800</v>
      </c>
      <c r="R5053" s="96" t="s">
        <v>1644</v>
      </c>
      <c r="S5053" s="96" t="s">
        <v>13271</v>
      </c>
      <c r="T5053" s="96" t="s">
        <v>1568</v>
      </c>
    </row>
    <row r="5054" ht="14.25" customHeight="1">
      <c r="A5054" s="96" t="s">
        <v>13272</v>
      </c>
      <c r="D5054" s="96" t="s">
        <v>1350</v>
      </c>
      <c r="E5054" s="96" t="s">
        <v>1561</v>
      </c>
      <c r="F5054" s="96">
        <v>2030.0</v>
      </c>
      <c r="J5054" s="96" t="s">
        <v>1147</v>
      </c>
      <c r="L5054" s="96" t="s">
        <v>1562</v>
      </c>
      <c r="M5054" s="96" t="s">
        <v>1147</v>
      </c>
      <c r="O5054" s="96" t="s">
        <v>1741</v>
      </c>
      <c r="P5054" s="96" t="s">
        <v>1564</v>
      </c>
      <c r="Q5054" s="96" t="s">
        <v>1784</v>
      </c>
      <c r="R5054" s="96" t="s">
        <v>1581</v>
      </c>
      <c r="S5054" s="96" t="s">
        <v>13273</v>
      </c>
      <c r="T5054" s="96" t="s">
        <v>1568</v>
      </c>
    </row>
    <row r="5055" ht="14.25" customHeight="1">
      <c r="A5055" s="96" t="s">
        <v>13274</v>
      </c>
      <c r="C5055" s="96" t="s">
        <v>13275</v>
      </c>
      <c r="D5055" s="96" t="s">
        <v>1355</v>
      </c>
      <c r="J5055" s="96" t="s">
        <v>1351</v>
      </c>
      <c r="L5055" s="96" t="s">
        <v>41</v>
      </c>
      <c r="M5055" s="96" t="s">
        <v>1147</v>
      </c>
      <c r="O5055" s="96" t="s">
        <v>1614</v>
      </c>
      <c r="P5055" s="96" t="s">
        <v>1609</v>
      </c>
      <c r="Q5055" s="96" t="s">
        <v>1610</v>
      </c>
      <c r="R5055" s="96" t="s">
        <v>1637</v>
      </c>
    </row>
    <row r="5056" ht="14.25" customHeight="1">
      <c r="A5056" s="96" t="s">
        <v>13276</v>
      </c>
      <c r="B5056" s="96" t="s">
        <v>13277</v>
      </c>
      <c r="D5056" s="96" t="s">
        <v>1350</v>
      </c>
      <c r="E5056" s="96" t="s">
        <v>1561</v>
      </c>
      <c r="F5056" s="96">
        <v>2030.0</v>
      </c>
      <c r="J5056" s="96" t="s">
        <v>1351</v>
      </c>
      <c r="L5056" s="96" t="s">
        <v>41</v>
      </c>
      <c r="M5056" s="96" t="s">
        <v>1351</v>
      </c>
      <c r="N5056" s="96" t="s">
        <v>6775</v>
      </c>
      <c r="O5056" s="96" t="s">
        <v>1937</v>
      </c>
      <c r="P5056" s="96" t="s">
        <v>1728</v>
      </c>
      <c r="Q5056" s="96" t="s">
        <v>1784</v>
      </c>
      <c r="R5056" s="96" t="s">
        <v>1605</v>
      </c>
      <c r="S5056" s="96" t="s">
        <v>13278</v>
      </c>
      <c r="T5056" s="96" t="s">
        <v>1568</v>
      </c>
    </row>
    <row r="5057" ht="14.25" customHeight="1">
      <c r="A5057" s="96" t="s">
        <v>13279</v>
      </c>
      <c r="B5057" s="96" t="s">
        <v>13280</v>
      </c>
      <c r="C5057" s="96" t="s">
        <v>13281</v>
      </c>
      <c r="D5057" s="96" t="s">
        <v>1350</v>
      </c>
      <c r="E5057" s="96" t="s">
        <v>1561</v>
      </c>
      <c r="F5057" s="96">
        <v>2030.0</v>
      </c>
      <c r="J5057" s="96" t="s">
        <v>1147</v>
      </c>
      <c r="L5057" s="96" t="s">
        <v>41</v>
      </c>
      <c r="M5057" s="96" t="s">
        <v>1147</v>
      </c>
      <c r="O5057" s="96" t="s">
        <v>1664</v>
      </c>
      <c r="P5057" s="96" t="s">
        <v>1564</v>
      </c>
      <c r="Q5057" s="96" t="s">
        <v>1679</v>
      </c>
      <c r="R5057" s="96" t="s">
        <v>1631</v>
      </c>
      <c r="S5057" s="96" t="s">
        <v>13282</v>
      </c>
      <c r="T5057" s="96" t="s">
        <v>1568</v>
      </c>
    </row>
    <row r="5058" ht="14.25" customHeight="1">
      <c r="A5058" s="96" t="s">
        <v>13283</v>
      </c>
      <c r="D5058" s="96" t="s">
        <v>1355</v>
      </c>
      <c r="J5058" s="96" t="s">
        <v>1351</v>
      </c>
      <c r="L5058" s="96" t="s">
        <v>41</v>
      </c>
      <c r="M5058" s="96" t="s">
        <v>1147</v>
      </c>
      <c r="O5058" s="96" t="s">
        <v>1857</v>
      </c>
      <c r="P5058" s="96" t="s">
        <v>1609</v>
      </c>
      <c r="Q5058" s="96" t="s">
        <v>1800</v>
      </c>
      <c r="R5058" s="96" t="s">
        <v>1637</v>
      </c>
    </row>
    <row r="5059" ht="14.25" customHeight="1">
      <c r="A5059" s="96" t="s">
        <v>13284</v>
      </c>
      <c r="C5059" s="96" t="s">
        <v>13285</v>
      </c>
      <c r="D5059" s="96" t="s">
        <v>1350</v>
      </c>
      <c r="E5059" s="96" t="s">
        <v>1570</v>
      </c>
      <c r="F5059" s="96">
        <v>2030.0</v>
      </c>
      <c r="J5059" s="96" t="s">
        <v>1147</v>
      </c>
      <c r="L5059" s="96" t="s">
        <v>41</v>
      </c>
      <c r="M5059" s="96" t="s">
        <v>1147</v>
      </c>
      <c r="O5059" s="96" t="s">
        <v>1584</v>
      </c>
      <c r="P5059" s="96" t="s">
        <v>1564</v>
      </c>
      <c r="Q5059" s="96" t="s">
        <v>1679</v>
      </c>
      <c r="R5059" s="96" t="s">
        <v>2098</v>
      </c>
      <c r="S5059" s="96" t="s">
        <v>13286</v>
      </c>
      <c r="T5059" s="96" t="s">
        <v>1576</v>
      </c>
    </row>
    <row r="5060" ht="14.25" customHeight="1">
      <c r="A5060" s="96" t="s">
        <v>13287</v>
      </c>
      <c r="D5060" s="96" t="s">
        <v>1355</v>
      </c>
      <c r="J5060" s="96" t="s">
        <v>1351</v>
      </c>
      <c r="L5060" s="96" t="s">
        <v>41</v>
      </c>
      <c r="M5060" s="96" t="s">
        <v>1351</v>
      </c>
      <c r="N5060" s="96" t="s">
        <v>1707</v>
      </c>
      <c r="O5060" s="96" t="s">
        <v>2792</v>
      </c>
      <c r="P5060" s="96" t="s">
        <v>1609</v>
      </c>
      <c r="Q5060" s="96" t="s">
        <v>1941</v>
      </c>
      <c r="R5060" s="96" t="s">
        <v>1707</v>
      </c>
    </row>
    <row r="5061" ht="14.25" customHeight="1">
      <c r="A5061" s="96" t="s">
        <v>13288</v>
      </c>
      <c r="D5061" s="96" t="s">
        <v>1355</v>
      </c>
      <c r="J5061" s="96" t="s">
        <v>1147</v>
      </c>
      <c r="L5061" s="96" t="s">
        <v>41</v>
      </c>
      <c r="M5061" s="96" t="s">
        <v>1147</v>
      </c>
      <c r="O5061" s="96" t="s">
        <v>1829</v>
      </c>
      <c r="P5061" s="96" t="s">
        <v>1564</v>
      </c>
      <c r="Q5061" s="96" t="s">
        <v>1655</v>
      </c>
      <c r="R5061" s="96" t="s">
        <v>1594</v>
      </c>
    </row>
    <row r="5062" ht="14.25" customHeight="1">
      <c r="A5062" s="96" t="s">
        <v>13289</v>
      </c>
      <c r="D5062" s="96" t="s">
        <v>1355</v>
      </c>
      <c r="J5062" s="96" t="s">
        <v>1147</v>
      </c>
      <c r="L5062" s="96" t="s">
        <v>41</v>
      </c>
      <c r="M5062" s="96" t="s">
        <v>1147</v>
      </c>
      <c r="O5062" s="96" t="s">
        <v>1578</v>
      </c>
      <c r="P5062" s="96" t="s">
        <v>1579</v>
      </c>
      <c r="Q5062" s="96" t="s">
        <v>1754</v>
      </c>
      <c r="R5062" s="96" t="s">
        <v>1586</v>
      </c>
    </row>
    <row r="5063" ht="14.25" customHeight="1">
      <c r="A5063" s="96" t="s">
        <v>13290</v>
      </c>
      <c r="B5063" s="96" t="s">
        <v>13291</v>
      </c>
      <c r="D5063" s="96" t="s">
        <v>1355</v>
      </c>
      <c r="J5063" s="96" t="s">
        <v>1147</v>
      </c>
      <c r="L5063" s="96" t="s">
        <v>41</v>
      </c>
      <c r="M5063" s="96" t="s">
        <v>1147</v>
      </c>
      <c r="O5063" s="96" t="s">
        <v>1937</v>
      </c>
      <c r="P5063" s="96" t="s">
        <v>1728</v>
      </c>
      <c r="Q5063" s="96" t="s">
        <v>2210</v>
      </c>
      <c r="R5063" s="96" t="s">
        <v>3066</v>
      </c>
      <c r="U5063" s="96" t="s">
        <v>1742</v>
      </c>
    </row>
    <row r="5064" ht="14.25" customHeight="1">
      <c r="A5064" s="96" t="s">
        <v>13292</v>
      </c>
      <c r="D5064" s="96" t="s">
        <v>1350</v>
      </c>
      <c r="E5064" s="96" t="s">
        <v>1561</v>
      </c>
      <c r="F5064" s="96">
        <v>2030.0</v>
      </c>
      <c r="J5064" s="96" t="s">
        <v>1147</v>
      </c>
      <c r="L5064" s="96" t="s">
        <v>41</v>
      </c>
      <c r="M5064" s="96" t="s">
        <v>1147</v>
      </c>
      <c r="O5064" s="96" t="s">
        <v>1797</v>
      </c>
      <c r="P5064" s="96" t="s">
        <v>1564</v>
      </c>
      <c r="Q5064" s="96" t="s">
        <v>1580</v>
      </c>
      <c r="R5064" s="96" t="s">
        <v>1586</v>
      </c>
      <c r="S5064" s="96" t="s">
        <v>13293</v>
      </c>
      <c r="T5064" s="96" t="s">
        <v>1568</v>
      </c>
      <c r="U5064" s="96" t="s">
        <v>1742</v>
      </c>
    </row>
    <row r="5065" ht="14.25" customHeight="1">
      <c r="A5065" s="96" t="s">
        <v>13294</v>
      </c>
      <c r="D5065" s="96" t="s">
        <v>1350</v>
      </c>
      <c r="E5065" s="96" t="s">
        <v>1561</v>
      </c>
      <c r="F5065" s="96">
        <v>2030.0</v>
      </c>
      <c r="J5065" s="96" t="s">
        <v>1147</v>
      </c>
      <c r="L5065" s="96" t="s">
        <v>1562</v>
      </c>
      <c r="M5065" s="96" t="s">
        <v>1147</v>
      </c>
      <c r="O5065" s="96" t="s">
        <v>1717</v>
      </c>
      <c r="P5065" s="96" t="s">
        <v>1609</v>
      </c>
      <c r="Q5065" s="96" t="s">
        <v>2015</v>
      </c>
      <c r="R5065" s="96" t="s">
        <v>1676</v>
      </c>
      <c r="S5065" s="96" t="s">
        <v>13295</v>
      </c>
      <c r="T5065" s="96" t="s">
        <v>1568</v>
      </c>
    </row>
    <row r="5066" ht="14.25" customHeight="1">
      <c r="A5066" s="96" t="s">
        <v>13296</v>
      </c>
      <c r="B5066" s="96" t="s">
        <v>13297</v>
      </c>
      <c r="C5066" s="96" t="s">
        <v>13298</v>
      </c>
      <c r="D5066" s="96" t="s">
        <v>1372</v>
      </c>
      <c r="J5066" s="96" t="s">
        <v>1147</v>
      </c>
      <c r="L5066" s="96" t="s">
        <v>1629</v>
      </c>
      <c r="M5066" s="96" t="s">
        <v>1147</v>
      </c>
      <c r="O5066" s="96" t="s">
        <v>1717</v>
      </c>
      <c r="P5066" s="96" t="s">
        <v>1609</v>
      </c>
      <c r="Q5066" s="96" t="s">
        <v>1630</v>
      </c>
      <c r="R5066" s="96" t="s">
        <v>4027</v>
      </c>
      <c r="U5066" s="96" t="s">
        <v>1742</v>
      </c>
    </row>
    <row r="5067" ht="14.25" customHeight="1">
      <c r="A5067" s="96" t="s">
        <v>13299</v>
      </c>
      <c r="D5067" s="96" t="s">
        <v>1350</v>
      </c>
      <c r="E5067" s="96" t="s">
        <v>1561</v>
      </c>
      <c r="F5067" s="96">
        <v>2030.0</v>
      </c>
      <c r="J5067" s="96" t="s">
        <v>1147</v>
      </c>
      <c r="L5067" s="96" t="s">
        <v>1562</v>
      </c>
      <c r="M5067" s="96" t="s">
        <v>1147</v>
      </c>
      <c r="O5067" s="96" t="s">
        <v>1717</v>
      </c>
      <c r="P5067" s="96" t="s">
        <v>1609</v>
      </c>
      <c r="Q5067" s="96" t="s">
        <v>1585</v>
      </c>
      <c r="R5067" s="96" t="s">
        <v>1594</v>
      </c>
      <c r="S5067" s="96" t="s">
        <v>13300</v>
      </c>
      <c r="T5067" s="96" t="s">
        <v>1568</v>
      </c>
    </row>
    <row r="5068" ht="14.25" customHeight="1">
      <c r="A5068" s="96" t="s">
        <v>13301</v>
      </c>
      <c r="B5068" s="96" t="s">
        <v>13302</v>
      </c>
      <c r="C5068" s="96" t="s">
        <v>13303</v>
      </c>
      <c r="D5068" s="96" t="s">
        <v>1350</v>
      </c>
      <c r="E5068" s="96" t="s">
        <v>1561</v>
      </c>
      <c r="F5068" s="96">
        <v>2030.0</v>
      </c>
      <c r="G5068" s="96" t="s">
        <v>1350</v>
      </c>
      <c r="H5068" s="96" t="s">
        <v>1561</v>
      </c>
      <c r="I5068" s="96">
        <v>2040.0</v>
      </c>
      <c r="J5068" s="96" t="s">
        <v>1351</v>
      </c>
      <c r="K5068" s="96">
        <v>2040.0</v>
      </c>
      <c r="L5068" s="96" t="s">
        <v>41</v>
      </c>
      <c r="M5068" s="96" t="s">
        <v>1351</v>
      </c>
      <c r="N5068" s="96" t="s">
        <v>1757</v>
      </c>
      <c r="O5068" s="96" t="s">
        <v>1578</v>
      </c>
      <c r="P5068" s="96" t="s">
        <v>1579</v>
      </c>
      <c r="Q5068" s="96" t="s">
        <v>1580</v>
      </c>
      <c r="R5068" s="96" t="s">
        <v>1757</v>
      </c>
      <c r="S5068" s="96" t="s">
        <v>13304</v>
      </c>
      <c r="T5068" s="96" t="s">
        <v>1568</v>
      </c>
    </row>
    <row r="5069" ht="14.25" customHeight="1">
      <c r="A5069" s="96" t="s">
        <v>13305</v>
      </c>
      <c r="D5069" s="96" t="s">
        <v>1372</v>
      </c>
      <c r="J5069" s="96" t="s">
        <v>1351</v>
      </c>
      <c r="L5069" s="96" t="s">
        <v>41</v>
      </c>
      <c r="M5069" s="96" t="s">
        <v>1351</v>
      </c>
      <c r="N5069" s="96" t="s">
        <v>1757</v>
      </c>
      <c r="O5069" s="96" t="s">
        <v>3128</v>
      </c>
      <c r="P5069" s="96" t="s">
        <v>1609</v>
      </c>
      <c r="Q5069" s="96" t="s">
        <v>1685</v>
      </c>
      <c r="R5069" s="96" t="s">
        <v>1757</v>
      </c>
    </row>
    <row r="5070" ht="14.25" customHeight="1">
      <c r="A5070" s="96" t="s">
        <v>13306</v>
      </c>
      <c r="C5070" s="96" t="s">
        <v>13307</v>
      </c>
      <c r="D5070" s="96" t="s">
        <v>1350</v>
      </c>
      <c r="E5070" s="96" t="s">
        <v>1561</v>
      </c>
      <c r="F5070" s="96" t="s">
        <v>5554</v>
      </c>
      <c r="J5070" s="96" t="s">
        <v>1147</v>
      </c>
      <c r="L5070" s="96" t="s">
        <v>41</v>
      </c>
      <c r="M5070" s="96" t="s">
        <v>1147</v>
      </c>
      <c r="O5070" s="96" t="s">
        <v>1584</v>
      </c>
      <c r="P5070" s="96" t="s">
        <v>1564</v>
      </c>
      <c r="Q5070" s="96" t="s">
        <v>1610</v>
      </c>
      <c r="R5070" s="96" t="s">
        <v>1619</v>
      </c>
      <c r="S5070" s="96" t="s">
        <v>13308</v>
      </c>
      <c r="T5070" s="96" t="s">
        <v>1568</v>
      </c>
    </row>
    <row r="5071" ht="14.25" customHeight="1">
      <c r="A5071" s="96" t="s">
        <v>13309</v>
      </c>
      <c r="B5071" s="96" t="s">
        <v>13310</v>
      </c>
      <c r="C5071" s="96" t="s">
        <v>13311</v>
      </c>
      <c r="D5071" s="96" t="s">
        <v>1350</v>
      </c>
      <c r="E5071" s="96" t="s">
        <v>1561</v>
      </c>
      <c r="F5071" s="96">
        <v>2030.0</v>
      </c>
      <c r="J5071" s="96" t="s">
        <v>1147</v>
      </c>
      <c r="L5071" s="96" t="s">
        <v>41</v>
      </c>
      <c r="M5071" s="96" t="s">
        <v>1351</v>
      </c>
      <c r="N5071" s="96" t="s">
        <v>1621</v>
      </c>
      <c r="O5071" s="96" t="s">
        <v>3253</v>
      </c>
      <c r="P5071" s="96" t="s">
        <v>1572</v>
      </c>
      <c r="Q5071" s="96" t="s">
        <v>1604</v>
      </c>
      <c r="R5071" s="96" t="s">
        <v>1644</v>
      </c>
      <c r="S5071" s="96" t="s">
        <v>13312</v>
      </c>
      <c r="T5071" s="96" t="s">
        <v>1568</v>
      </c>
    </row>
    <row r="5072" ht="14.25" customHeight="1">
      <c r="A5072" s="96" t="s">
        <v>13313</v>
      </c>
      <c r="B5072" s="96" t="s">
        <v>13314</v>
      </c>
      <c r="C5072" s="96" t="s">
        <v>13315</v>
      </c>
      <c r="D5072" s="96" t="s">
        <v>1350</v>
      </c>
      <c r="E5072" s="96" t="s">
        <v>1570</v>
      </c>
      <c r="F5072" s="96">
        <v>2030.0</v>
      </c>
      <c r="J5072" s="96" t="s">
        <v>1147</v>
      </c>
      <c r="L5072" s="96" t="s">
        <v>41</v>
      </c>
      <c r="M5072" s="96" t="s">
        <v>1147</v>
      </c>
      <c r="O5072" s="96" t="s">
        <v>2194</v>
      </c>
      <c r="P5072" s="96" t="s">
        <v>1609</v>
      </c>
      <c r="Q5072" s="96" t="s">
        <v>2479</v>
      </c>
      <c r="R5072" s="96" t="s">
        <v>1615</v>
      </c>
      <c r="S5072" s="96" t="s">
        <v>13316</v>
      </c>
      <c r="T5072" s="96" t="s">
        <v>1576</v>
      </c>
    </row>
    <row r="5073" ht="14.25" customHeight="1">
      <c r="A5073" s="96" t="s">
        <v>13317</v>
      </c>
      <c r="D5073" s="96" t="s">
        <v>1350</v>
      </c>
      <c r="E5073" s="96" t="s">
        <v>1561</v>
      </c>
      <c r="F5073" s="96">
        <v>2025.0</v>
      </c>
      <c r="J5073" s="96" t="s">
        <v>1351</v>
      </c>
      <c r="L5073" s="96" t="s">
        <v>41</v>
      </c>
      <c r="M5073" s="96" t="s">
        <v>1351</v>
      </c>
      <c r="N5073" s="96" t="s">
        <v>2030</v>
      </c>
      <c r="O5073" s="96" t="s">
        <v>1741</v>
      </c>
      <c r="P5073" s="96" t="s">
        <v>1564</v>
      </c>
      <c r="Q5073" s="96" t="s">
        <v>2479</v>
      </c>
      <c r="R5073" s="96" t="s">
        <v>1841</v>
      </c>
      <c r="S5073" s="96" t="s">
        <v>13318</v>
      </c>
      <c r="T5073" s="96" t="s">
        <v>1568</v>
      </c>
    </row>
    <row r="5074" ht="14.25" customHeight="1">
      <c r="A5074" s="96" t="s">
        <v>13319</v>
      </c>
      <c r="D5074" s="96" t="s">
        <v>1350</v>
      </c>
      <c r="E5074" s="96" t="s">
        <v>1561</v>
      </c>
      <c r="F5074" s="96">
        <v>2030.0</v>
      </c>
      <c r="J5074" s="96" t="s">
        <v>1147</v>
      </c>
      <c r="L5074" s="96" t="s">
        <v>1562</v>
      </c>
      <c r="M5074" s="96" t="s">
        <v>1147</v>
      </c>
      <c r="O5074" s="96" t="s">
        <v>1584</v>
      </c>
      <c r="P5074" s="96" t="s">
        <v>1564</v>
      </c>
      <c r="Q5074" s="96" t="s">
        <v>1784</v>
      </c>
      <c r="R5074" s="96" t="s">
        <v>1644</v>
      </c>
      <c r="S5074" s="96" t="s">
        <v>13320</v>
      </c>
      <c r="T5074" s="96" t="s">
        <v>1568</v>
      </c>
    </row>
    <row r="5075" ht="14.25" customHeight="1">
      <c r="A5075" s="96" t="s">
        <v>13321</v>
      </c>
      <c r="D5075" s="96" t="s">
        <v>1355</v>
      </c>
      <c r="J5075" s="96" t="s">
        <v>1147</v>
      </c>
      <c r="L5075" s="96" t="s">
        <v>41</v>
      </c>
      <c r="M5075" s="96" t="s">
        <v>1147</v>
      </c>
      <c r="O5075" s="96" t="s">
        <v>1791</v>
      </c>
      <c r="P5075" s="96" t="s">
        <v>1609</v>
      </c>
      <c r="Q5075" s="96" t="s">
        <v>2188</v>
      </c>
      <c r="R5075" s="96" t="s">
        <v>1793</v>
      </c>
    </row>
    <row r="5076" ht="14.25" customHeight="1">
      <c r="A5076" s="96" t="s">
        <v>13322</v>
      </c>
      <c r="C5076" s="96" t="s">
        <v>13323</v>
      </c>
      <c r="D5076" s="96" t="s">
        <v>1350</v>
      </c>
      <c r="E5076" s="96" t="s">
        <v>1561</v>
      </c>
      <c r="F5076" s="96">
        <v>2030.0</v>
      </c>
      <c r="G5076" s="96" t="s">
        <v>1350</v>
      </c>
      <c r="H5076" s="96" t="s">
        <v>1561</v>
      </c>
      <c r="I5076" s="96">
        <v>2035.0</v>
      </c>
      <c r="J5076" s="96" t="s">
        <v>1351</v>
      </c>
      <c r="K5076" s="96">
        <v>2035.0</v>
      </c>
      <c r="L5076" s="96" t="s">
        <v>41</v>
      </c>
      <c r="M5076" s="96" t="s">
        <v>1351</v>
      </c>
      <c r="N5076" s="96" t="s">
        <v>1673</v>
      </c>
      <c r="O5076" s="96" t="s">
        <v>1845</v>
      </c>
      <c r="P5076" s="96" t="s">
        <v>1564</v>
      </c>
      <c r="Q5076" s="96" t="s">
        <v>2015</v>
      </c>
      <c r="R5076" s="96" t="s">
        <v>1712</v>
      </c>
      <c r="S5076" s="96" t="s">
        <v>13324</v>
      </c>
      <c r="T5076" s="96" t="s">
        <v>1568</v>
      </c>
    </row>
    <row r="5077" ht="14.25" customHeight="1">
      <c r="A5077" s="96" t="s">
        <v>13325</v>
      </c>
      <c r="B5077" s="96" t="s">
        <v>13326</v>
      </c>
      <c r="C5077" s="96" t="s">
        <v>13327</v>
      </c>
      <c r="D5077" s="96" t="s">
        <v>1355</v>
      </c>
      <c r="J5077" s="96" t="s">
        <v>1351</v>
      </c>
      <c r="L5077" s="96" t="s">
        <v>41</v>
      </c>
      <c r="M5077" s="96" t="s">
        <v>1351</v>
      </c>
      <c r="N5077" s="96" t="s">
        <v>1779</v>
      </c>
      <c r="O5077" s="96" t="s">
        <v>1584</v>
      </c>
      <c r="P5077" s="96" t="s">
        <v>1564</v>
      </c>
      <c r="Q5077" s="96" t="s">
        <v>1675</v>
      </c>
      <c r="R5077" s="96" t="s">
        <v>1779</v>
      </c>
    </row>
    <row r="5078" ht="14.25" customHeight="1">
      <c r="A5078" s="96" t="s">
        <v>13328</v>
      </c>
      <c r="D5078" s="96" t="s">
        <v>1350</v>
      </c>
      <c r="E5078" s="96" t="s">
        <v>1561</v>
      </c>
      <c r="F5078" s="96">
        <v>2030.0</v>
      </c>
      <c r="J5078" s="96" t="s">
        <v>1147</v>
      </c>
      <c r="L5078" s="96" t="s">
        <v>1562</v>
      </c>
      <c r="M5078" s="96" t="s">
        <v>1147</v>
      </c>
      <c r="O5078" s="96" t="s">
        <v>1741</v>
      </c>
      <c r="P5078" s="96" t="s">
        <v>1564</v>
      </c>
      <c r="Q5078" s="96" t="s">
        <v>1585</v>
      </c>
      <c r="R5078" s="96" t="s">
        <v>1690</v>
      </c>
      <c r="S5078" s="96" t="s">
        <v>13329</v>
      </c>
      <c r="T5078" s="96" t="s">
        <v>1568</v>
      </c>
    </row>
    <row r="5079" ht="14.25" customHeight="1">
      <c r="A5079" s="96" t="s">
        <v>13330</v>
      </c>
      <c r="D5079" s="96" t="s">
        <v>1355</v>
      </c>
      <c r="J5079" s="96" t="s">
        <v>1351</v>
      </c>
      <c r="L5079" s="96" t="s">
        <v>41</v>
      </c>
      <c r="M5079" s="96" t="s">
        <v>1147</v>
      </c>
      <c r="O5079" s="96" t="s">
        <v>1563</v>
      </c>
      <c r="P5079" s="96" t="s">
        <v>1564</v>
      </c>
      <c r="Q5079" s="96" t="s">
        <v>1756</v>
      </c>
      <c r="R5079" s="96" t="s">
        <v>1676</v>
      </c>
    </row>
    <row r="5080" ht="14.25" customHeight="1">
      <c r="A5080" s="96" t="s">
        <v>13331</v>
      </c>
      <c r="B5080" s="96" t="s">
        <v>13332</v>
      </c>
      <c r="C5080" s="96" t="s">
        <v>13333</v>
      </c>
      <c r="D5080" s="96" t="s">
        <v>1355</v>
      </c>
      <c r="J5080" s="96" t="s">
        <v>1351</v>
      </c>
      <c r="L5080" s="96" t="s">
        <v>41</v>
      </c>
      <c r="M5080" s="96" t="s">
        <v>1351</v>
      </c>
      <c r="N5080" s="96" t="s">
        <v>1841</v>
      </c>
      <c r="O5080" s="96" t="s">
        <v>1664</v>
      </c>
      <c r="P5080" s="96" t="s">
        <v>1564</v>
      </c>
      <c r="Q5080" s="96" t="s">
        <v>1580</v>
      </c>
      <c r="R5080" s="96" t="s">
        <v>1841</v>
      </c>
    </row>
    <row r="5081" ht="14.25" customHeight="1">
      <c r="A5081" s="96" t="s">
        <v>13334</v>
      </c>
      <c r="D5081" s="96" t="s">
        <v>1350</v>
      </c>
      <c r="E5081" s="96" t="s">
        <v>1561</v>
      </c>
      <c r="F5081" s="96">
        <v>2030.0</v>
      </c>
      <c r="J5081" s="96" t="s">
        <v>1147</v>
      </c>
      <c r="L5081" s="96" t="s">
        <v>1562</v>
      </c>
      <c r="M5081" s="96" t="s">
        <v>1147</v>
      </c>
      <c r="O5081" s="96" t="s">
        <v>1672</v>
      </c>
      <c r="P5081" s="96" t="s">
        <v>1564</v>
      </c>
      <c r="Q5081" s="96" t="s">
        <v>1639</v>
      </c>
      <c r="R5081" s="96" t="s">
        <v>1690</v>
      </c>
      <c r="S5081" s="96" t="s">
        <v>13335</v>
      </c>
      <c r="T5081" s="96" t="s">
        <v>1568</v>
      </c>
    </row>
    <row r="5082" ht="14.25" customHeight="1">
      <c r="A5082" s="96" t="s">
        <v>13336</v>
      </c>
      <c r="D5082" s="96" t="s">
        <v>1350</v>
      </c>
      <c r="E5082" s="96" t="s">
        <v>1561</v>
      </c>
      <c r="F5082" s="96">
        <v>2035.0</v>
      </c>
      <c r="J5082" s="96" t="s">
        <v>1147</v>
      </c>
      <c r="L5082" s="96" t="s">
        <v>41</v>
      </c>
      <c r="M5082" s="96" t="s">
        <v>1147</v>
      </c>
      <c r="O5082" s="96" t="s">
        <v>2054</v>
      </c>
      <c r="P5082" s="96" t="s">
        <v>1579</v>
      </c>
      <c r="Q5082" s="96" t="s">
        <v>1639</v>
      </c>
      <c r="R5082" s="96" t="s">
        <v>1846</v>
      </c>
      <c r="S5082" s="96" t="s">
        <v>13337</v>
      </c>
      <c r="T5082" s="96" t="s">
        <v>1568</v>
      </c>
    </row>
    <row r="5083" ht="14.25" customHeight="1">
      <c r="A5083" s="96" t="s">
        <v>13338</v>
      </c>
      <c r="D5083" s="96" t="s">
        <v>1350</v>
      </c>
      <c r="E5083" s="96" t="s">
        <v>1561</v>
      </c>
      <c r="F5083" s="96" t="s">
        <v>9281</v>
      </c>
      <c r="J5083" s="96" t="s">
        <v>1351</v>
      </c>
      <c r="L5083" s="96" t="s">
        <v>41</v>
      </c>
      <c r="M5083" s="96" t="s">
        <v>1351</v>
      </c>
      <c r="N5083" s="96" t="s">
        <v>2181</v>
      </c>
      <c r="O5083" s="96" t="s">
        <v>1584</v>
      </c>
      <c r="P5083" s="96" t="s">
        <v>1564</v>
      </c>
      <c r="Q5083" s="96" t="s">
        <v>1639</v>
      </c>
      <c r="R5083" s="96" t="s">
        <v>10357</v>
      </c>
      <c r="S5083" s="96" t="s">
        <v>13339</v>
      </c>
      <c r="T5083" s="96" t="s">
        <v>1568</v>
      </c>
    </row>
    <row r="5084" ht="14.25" customHeight="1">
      <c r="A5084" s="96" t="s">
        <v>13340</v>
      </c>
      <c r="D5084" s="96" t="s">
        <v>1350</v>
      </c>
      <c r="E5084" s="96" t="s">
        <v>1561</v>
      </c>
      <c r="F5084" s="96">
        <v>2033.0</v>
      </c>
      <c r="J5084" s="96" t="s">
        <v>1147</v>
      </c>
      <c r="L5084" s="96" t="s">
        <v>41</v>
      </c>
      <c r="M5084" s="96" t="s">
        <v>1147</v>
      </c>
      <c r="O5084" s="96" t="s">
        <v>1731</v>
      </c>
      <c r="P5084" s="96" t="s">
        <v>1609</v>
      </c>
      <c r="Q5084" s="96" t="s">
        <v>1639</v>
      </c>
      <c r="R5084" s="96" t="s">
        <v>2181</v>
      </c>
      <c r="S5084" s="96" t="s">
        <v>13341</v>
      </c>
      <c r="T5084" s="96" t="s">
        <v>1568</v>
      </c>
    </row>
    <row r="5085" ht="14.25" customHeight="1">
      <c r="A5085" s="96" t="s">
        <v>13342</v>
      </c>
      <c r="C5085" s="96" t="s">
        <v>13343</v>
      </c>
      <c r="D5085" s="96" t="s">
        <v>1355</v>
      </c>
      <c r="J5085" s="96" t="s">
        <v>1147</v>
      </c>
      <c r="L5085" s="96" t="s">
        <v>41</v>
      </c>
      <c r="M5085" s="96" t="s">
        <v>1147</v>
      </c>
      <c r="O5085" s="96" t="s">
        <v>1578</v>
      </c>
      <c r="P5085" s="96" t="s">
        <v>1579</v>
      </c>
      <c r="Q5085" s="96" t="s">
        <v>1573</v>
      </c>
      <c r="R5085" s="96" t="s">
        <v>1637</v>
      </c>
    </row>
    <row r="5086" ht="14.25" customHeight="1">
      <c r="A5086" s="96" t="s">
        <v>13344</v>
      </c>
      <c r="D5086" s="96" t="s">
        <v>1355</v>
      </c>
      <c r="J5086" s="96" t="s">
        <v>1147</v>
      </c>
      <c r="L5086" s="96" t="s">
        <v>41</v>
      </c>
      <c r="M5086" s="96" t="s">
        <v>1147</v>
      </c>
      <c r="O5086" s="96" t="s">
        <v>1684</v>
      </c>
      <c r="P5086" s="96" t="s">
        <v>1564</v>
      </c>
      <c r="Q5086" s="96" t="s">
        <v>1866</v>
      </c>
      <c r="R5086" s="96" t="s">
        <v>1631</v>
      </c>
    </row>
    <row r="5087" ht="14.25" customHeight="1">
      <c r="A5087" s="96" t="s">
        <v>13345</v>
      </c>
      <c r="C5087" s="96" t="s">
        <v>13346</v>
      </c>
      <c r="D5087" s="96" t="s">
        <v>1350</v>
      </c>
      <c r="E5087" s="96" t="s">
        <v>1570</v>
      </c>
      <c r="F5087" s="96">
        <v>2030.0</v>
      </c>
      <c r="J5087" s="96" t="s">
        <v>1147</v>
      </c>
      <c r="L5087" s="96" t="s">
        <v>1562</v>
      </c>
      <c r="M5087" s="96" t="s">
        <v>1147</v>
      </c>
      <c r="N5087" s="96" t="s">
        <v>2023</v>
      </c>
      <c r="O5087" s="96" t="s">
        <v>1614</v>
      </c>
      <c r="P5087" s="96" t="s">
        <v>1609</v>
      </c>
      <c r="Q5087" s="96" t="s">
        <v>1585</v>
      </c>
      <c r="R5087" s="96" t="s">
        <v>2023</v>
      </c>
      <c r="S5087" s="96" t="s">
        <v>13347</v>
      </c>
      <c r="T5087" s="96" t="s">
        <v>1576</v>
      </c>
    </row>
    <row r="5088" ht="14.25" customHeight="1">
      <c r="A5088" s="96" t="s">
        <v>13348</v>
      </c>
      <c r="B5088" s="96" t="s">
        <v>13349</v>
      </c>
      <c r="C5088" s="96" t="s">
        <v>13350</v>
      </c>
      <c r="D5088" s="96" t="s">
        <v>1350</v>
      </c>
      <c r="E5088" s="96" t="s">
        <v>1561</v>
      </c>
      <c r="F5088" s="96">
        <v>2030.0</v>
      </c>
      <c r="J5088" s="96" t="s">
        <v>1147</v>
      </c>
      <c r="L5088" s="96" t="s">
        <v>41</v>
      </c>
      <c r="M5088" s="96" t="s">
        <v>1147</v>
      </c>
      <c r="O5088" s="96" t="s">
        <v>1684</v>
      </c>
      <c r="P5088" s="96" t="s">
        <v>1564</v>
      </c>
      <c r="Q5088" s="96" t="s">
        <v>1830</v>
      </c>
      <c r="R5088" s="96" t="s">
        <v>1793</v>
      </c>
      <c r="S5088" s="96" t="s">
        <v>13351</v>
      </c>
      <c r="T5088" s="96" t="s">
        <v>1568</v>
      </c>
    </row>
    <row r="5089" ht="14.25" customHeight="1">
      <c r="A5089" s="96" t="s">
        <v>13352</v>
      </c>
      <c r="C5089" s="96" t="s">
        <v>13353</v>
      </c>
      <c r="D5089" s="96" t="s">
        <v>1350</v>
      </c>
      <c r="E5089" s="96" t="s">
        <v>1570</v>
      </c>
      <c r="F5089" s="96">
        <v>2025.0</v>
      </c>
      <c r="J5089" s="96" t="s">
        <v>1147</v>
      </c>
      <c r="L5089" s="96" t="s">
        <v>41</v>
      </c>
      <c r="M5089" s="96" t="s">
        <v>1147</v>
      </c>
      <c r="O5089" s="96" t="s">
        <v>1584</v>
      </c>
      <c r="P5089" s="96" t="s">
        <v>1564</v>
      </c>
      <c r="Q5089" s="96" t="s">
        <v>1590</v>
      </c>
      <c r="R5089" s="96" t="s">
        <v>6208</v>
      </c>
      <c r="S5089" s="96" t="s">
        <v>13354</v>
      </c>
      <c r="T5089" s="96" t="s">
        <v>1576</v>
      </c>
    </row>
    <row r="5090" ht="14.25" customHeight="1">
      <c r="A5090" s="96" t="s">
        <v>13355</v>
      </c>
      <c r="D5090" s="96" t="s">
        <v>1350</v>
      </c>
      <c r="E5090" s="96" t="s">
        <v>1561</v>
      </c>
      <c r="F5090" s="96">
        <v>2030.0</v>
      </c>
      <c r="J5090" s="96" t="s">
        <v>1147</v>
      </c>
      <c r="L5090" s="96" t="s">
        <v>1562</v>
      </c>
      <c r="M5090" s="96" t="s">
        <v>1147</v>
      </c>
      <c r="O5090" s="96" t="s">
        <v>1717</v>
      </c>
      <c r="P5090" s="96" t="s">
        <v>1609</v>
      </c>
      <c r="Q5090" s="96" t="s">
        <v>1585</v>
      </c>
      <c r="R5090" s="96" t="s">
        <v>1591</v>
      </c>
      <c r="S5090" s="96" t="s">
        <v>13356</v>
      </c>
      <c r="T5090" s="96" t="s">
        <v>1568</v>
      </c>
    </row>
    <row r="5091" ht="14.25" customHeight="1">
      <c r="A5091" s="96" t="s">
        <v>13357</v>
      </c>
      <c r="D5091" s="96" t="s">
        <v>1350</v>
      </c>
      <c r="E5091" s="96" t="s">
        <v>1561</v>
      </c>
      <c r="F5091" s="96">
        <v>2030.0</v>
      </c>
      <c r="J5091" s="96" t="s">
        <v>1147</v>
      </c>
      <c r="L5091" s="96" t="s">
        <v>1562</v>
      </c>
      <c r="M5091" s="96" t="s">
        <v>1147</v>
      </c>
      <c r="O5091" s="96" t="s">
        <v>1717</v>
      </c>
      <c r="P5091" s="96" t="s">
        <v>1609</v>
      </c>
      <c r="Q5091" s="96" t="s">
        <v>1639</v>
      </c>
      <c r="R5091" s="96" t="s">
        <v>1566</v>
      </c>
      <c r="S5091" s="96" t="s">
        <v>13358</v>
      </c>
      <c r="T5091" s="96" t="s">
        <v>1568</v>
      </c>
    </row>
    <row r="5092" ht="14.25" customHeight="1">
      <c r="A5092" s="96" t="s">
        <v>13359</v>
      </c>
      <c r="D5092" s="96" t="s">
        <v>1350</v>
      </c>
      <c r="E5092" s="96" t="s">
        <v>1561</v>
      </c>
      <c r="F5092" s="96">
        <v>2030.0</v>
      </c>
      <c r="J5092" s="96" t="s">
        <v>1147</v>
      </c>
      <c r="L5092" s="96" t="s">
        <v>1562</v>
      </c>
      <c r="M5092" s="96" t="s">
        <v>1147</v>
      </c>
      <c r="O5092" s="96" t="s">
        <v>9615</v>
      </c>
      <c r="P5092" s="96" t="s">
        <v>1564</v>
      </c>
      <c r="Q5092" s="96" t="s">
        <v>1573</v>
      </c>
      <c r="R5092" s="96" t="s">
        <v>1637</v>
      </c>
      <c r="S5092" s="96" t="s">
        <v>13360</v>
      </c>
      <c r="T5092" s="96" t="s">
        <v>1568</v>
      </c>
    </row>
    <row r="5093" ht="14.25" customHeight="1">
      <c r="A5093" s="96" t="s">
        <v>13361</v>
      </c>
      <c r="D5093" s="96" t="s">
        <v>1350</v>
      </c>
      <c r="E5093" s="96" t="s">
        <v>1561</v>
      </c>
      <c r="F5093" s="96">
        <v>2030.0</v>
      </c>
      <c r="J5093" s="96" t="s">
        <v>1147</v>
      </c>
      <c r="L5093" s="96" t="s">
        <v>1562</v>
      </c>
      <c r="M5093" s="96" t="s">
        <v>1147</v>
      </c>
      <c r="O5093" s="96" t="s">
        <v>1717</v>
      </c>
      <c r="P5093" s="96" t="s">
        <v>1609</v>
      </c>
      <c r="Q5093" s="96" t="s">
        <v>2015</v>
      </c>
      <c r="R5093" s="96" t="s">
        <v>1676</v>
      </c>
      <c r="S5093" s="96" t="s">
        <v>13362</v>
      </c>
      <c r="T5093" s="96" t="s">
        <v>1568</v>
      </c>
    </row>
    <row r="5094" ht="14.25" customHeight="1">
      <c r="A5094" s="96" t="s">
        <v>13363</v>
      </c>
      <c r="B5094" s="96" t="s">
        <v>13364</v>
      </c>
      <c r="C5094" s="96" t="s">
        <v>13365</v>
      </c>
      <c r="D5094" s="96" t="s">
        <v>1350</v>
      </c>
      <c r="E5094" s="96" t="s">
        <v>1561</v>
      </c>
      <c r="F5094" s="96" t="s">
        <v>1628</v>
      </c>
      <c r="J5094" s="96" t="s">
        <v>1147</v>
      </c>
      <c r="L5094" s="96" t="s">
        <v>41</v>
      </c>
      <c r="M5094" s="96" t="s">
        <v>1147</v>
      </c>
      <c r="O5094" s="96" t="s">
        <v>1717</v>
      </c>
      <c r="P5094" s="96" t="s">
        <v>1609</v>
      </c>
      <c r="Q5094" s="96" t="s">
        <v>1800</v>
      </c>
      <c r="R5094" s="96" t="s">
        <v>1971</v>
      </c>
      <c r="S5094" s="96" t="s">
        <v>13366</v>
      </c>
      <c r="T5094" s="96" t="s">
        <v>1568</v>
      </c>
    </row>
    <row r="5095" ht="14.25" customHeight="1">
      <c r="A5095" s="96" t="s">
        <v>13367</v>
      </c>
      <c r="D5095" s="96" t="s">
        <v>1350</v>
      </c>
      <c r="E5095" s="96" t="s">
        <v>1561</v>
      </c>
      <c r="F5095" s="96">
        <v>2030.0</v>
      </c>
      <c r="J5095" s="96" t="s">
        <v>1147</v>
      </c>
      <c r="L5095" s="96" t="s">
        <v>1562</v>
      </c>
      <c r="M5095" s="96" t="s">
        <v>1147</v>
      </c>
      <c r="O5095" s="96" t="s">
        <v>1717</v>
      </c>
      <c r="P5095" s="96" t="s">
        <v>1609</v>
      </c>
      <c r="Q5095" s="96" t="s">
        <v>1639</v>
      </c>
      <c r="R5095" s="96" t="s">
        <v>1566</v>
      </c>
      <c r="S5095" s="96" t="s">
        <v>13368</v>
      </c>
      <c r="T5095" s="96" t="s">
        <v>1568</v>
      </c>
    </row>
    <row r="5096" ht="14.25" customHeight="1">
      <c r="A5096" s="96" t="s">
        <v>13369</v>
      </c>
      <c r="D5096" s="96" t="s">
        <v>1355</v>
      </c>
      <c r="J5096" s="96" t="s">
        <v>1147</v>
      </c>
      <c r="L5096" s="96" t="s">
        <v>41</v>
      </c>
      <c r="M5096" s="96" t="s">
        <v>1147</v>
      </c>
      <c r="O5096" s="96" t="s">
        <v>1829</v>
      </c>
      <c r="P5096" s="96" t="s">
        <v>1564</v>
      </c>
      <c r="Q5096" s="96" t="s">
        <v>1655</v>
      </c>
      <c r="R5096" s="96" t="s">
        <v>1566</v>
      </c>
    </row>
    <row r="5097" ht="14.25" customHeight="1">
      <c r="A5097" s="96" t="s">
        <v>13370</v>
      </c>
      <c r="D5097" s="96" t="s">
        <v>1350</v>
      </c>
      <c r="E5097" s="96" t="s">
        <v>1561</v>
      </c>
      <c r="F5097" s="96">
        <v>2030.0</v>
      </c>
      <c r="J5097" s="96" t="s">
        <v>1147</v>
      </c>
      <c r="L5097" s="96" t="s">
        <v>1562</v>
      </c>
      <c r="M5097" s="96" t="s">
        <v>1147</v>
      </c>
      <c r="O5097" s="96" t="s">
        <v>1717</v>
      </c>
      <c r="P5097" s="96" t="s">
        <v>1609</v>
      </c>
      <c r="Q5097" s="96" t="s">
        <v>1756</v>
      </c>
      <c r="R5097" s="96" t="s">
        <v>1648</v>
      </c>
      <c r="S5097" s="96" t="s">
        <v>13371</v>
      </c>
      <c r="T5097" s="96" t="s">
        <v>1568</v>
      </c>
    </row>
    <row r="5098" ht="14.25" customHeight="1">
      <c r="A5098" s="96" t="s">
        <v>13372</v>
      </c>
      <c r="D5098" s="96" t="s">
        <v>1350</v>
      </c>
      <c r="E5098" s="96" t="s">
        <v>1561</v>
      </c>
      <c r="F5098" s="96">
        <v>2030.0</v>
      </c>
      <c r="J5098" s="96" t="s">
        <v>1147</v>
      </c>
      <c r="L5098" s="96" t="s">
        <v>1562</v>
      </c>
      <c r="M5098" s="96" t="s">
        <v>1147</v>
      </c>
      <c r="O5098" s="96" t="s">
        <v>1717</v>
      </c>
      <c r="P5098" s="96" t="s">
        <v>1609</v>
      </c>
      <c r="Q5098" s="96" t="s">
        <v>1756</v>
      </c>
      <c r="R5098" s="96" t="s">
        <v>1589</v>
      </c>
      <c r="S5098" s="96" t="s">
        <v>13373</v>
      </c>
      <c r="T5098" s="96" t="s">
        <v>1568</v>
      </c>
    </row>
    <row r="5099" ht="14.25" customHeight="1">
      <c r="A5099" s="96" t="s">
        <v>13374</v>
      </c>
      <c r="D5099" s="96" t="s">
        <v>1350</v>
      </c>
      <c r="E5099" s="96" t="s">
        <v>1561</v>
      </c>
      <c r="F5099" s="96">
        <v>2030.0</v>
      </c>
      <c r="J5099" s="96" t="s">
        <v>1147</v>
      </c>
      <c r="L5099" s="96" t="s">
        <v>1562</v>
      </c>
      <c r="M5099" s="96" t="s">
        <v>1147</v>
      </c>
      <c r="O5099" s="96" t="s">
        <v>1584</v>
      </c>
      <c r="P5099" s="96" t="s">
        <v>1564</v>
      </c>
      <c r="Q5099" s="96" t="s">
        <v>1639</v>
      </c>
      <c r="R5099" s="96" t="s">
        <v>1589</v>
      </c>
      <c r="S5099" s="96" t="s">
        <v>13375</v>
      </c>
      <c r="T5099" s="96" t="s">
        <v>1568</v>
      </c>
    </row>
    <row r="5100" ht="14.25" customHeight="1">
      <c r="A5100" s="96" t="s">
        <v>13376</v>
      </c>
      <c r="C5100" s="96" t="s">
        <v>13377</v>
      </c>
      <c r="D5100" s="96" t="s">
        <v>1355</v>
      </c>
      <c r="J5100" s="96" t="s">
        <v>1351</v>
      </c>
      <c r="L5100" s="96" t="s">
        <v>41</v>
      </c>
      <c r="M5100" s="96" t="s">
        <v>1351</v>
      </c>
      <c r="N5100" s="96" t="s">
        <v>1656</v>
      </c>
      <c r="O5100" s="96" t="s">
        <v>1669</v>
      </c>
      <c r="P5100" s="96" t="s">
        <v>1564</v>
      </c>
      <c r="Q5100" s="96" t="s">
        <v>1685</v>
      </c>
      <c r="R5100" s="96" t="s">
        <v>1656</v>
      </c>
    </row>
    <row r="5101" ht="14.25" customHeight="1">
      <c r="A5101" s="96" t="s">
        <v>13378</v>
      </c>
      <c r="C5101" s="96" t="s">
        <v>13379</v>
      </c>
      <c r="D5101" s="96" t="s">
        <v>1355</v>
      </c>
      <c r="J5101" s="96" t="s">
        <v>1351</v>
      </c>
      <c r="L5101" s="96" t="s">
        <v>41</v>
      </c>
      <c r="M5101" s="96" t="s">
        <v>1147</v>
      </c>
      <c r="O5101" s="96" t="s">
        <v>2792</v>
      </c>
      <c r="P5101" s="96" t="s">
        <v>1609</v>
      </c>
      <c r="Q5101" s="96" t="s">
        <v>1655</v>
      </c>
      <c r="R5101" s="96" t="s">
        <v>1566</v>
      </c>
    </row>
    <row r="5102" ht="14.25" customHeight="1">
      <c r="A5102" s="96" t="s">
        <v>13380</v>
      </c>
      <c r="D5102" s="96" t="s">
        <v>1350</v>
      </c>
      <c r="E5102" s="96" t="s">
        <v>1561</v>
      </c>
      <c r="F5102" s="96">
        <v>2030.0</v>
      </c>
      <c r="G5102" s="96" t="s">
        <v>1350</v>
      </c>
      <c r="H5102" s="96" t="s">
        <v>1561</v>
      </c>
      <c r="I5102" s="96">
        <v>2040.0</v>
      </c>
      <c r="J5102" s="96" t="s">
        <v>1351</v>
      </c>
      <c r="L5102" s="96" t="s">
        <v>1562</v>
      </c>
      <c r="M5102" s="96" t="s">
        <v>1147</v>
      </c>
      <c r="O5102" s="96" t="s">
        <v>1563</v>
      </c>
      <c r="P5102" s="96" t="s">
        <v>1564</v>
      </c>
      <c r="Q5102" s="96" t="s">
        <v>1610</v>
      </c>
      <c r="R5102" s="96" t="s">
        <v>1793</v>
      </c>
      <c r="S5102" s="96" t="s">
        <v>13381</v>
      </c>
      <c r="T5102" s="96" t="s">
        <v>1568</v>
      </c>
    </row>
    <row r="5103" ht="14.25" customHeight="1">
      <c r="A5103" s="96" t="s">
        <v>13382</v>
      </c>
      <c r="D5103" s="96" t="s">
        <v>1350</v>
      </c>
      <c r="E5103" s="96" t="s">
        <v>1561</v>
      </c>
      <c r="F5103" s="96">
        <v>2030.0</v>
      </c>
      <c r="J5103" s="96" t="s">
        <v>1147</v>
      </c>
      <c r="L5103" s="96" t="s">
        <v>1562</v>
      </c>
      <c r="M5103" s="96" t="s">
        <v>1147</v>
      </c>
      <c r="O5103" s="96" t="s">
        <v>1717</v>
      </c>
      <c r="P5103" s="96" t="s">
        <v>1609</v>
      </c>
      <c r="Q5103" s="96" t="s">
        <v>1756</v>
      </c>
      <c r="R5103" s="96" t="s">
        <v>1566</v>
      </c>
      <c r="S5103" s="96" t="s">
        <v>13383</v>
      </c>
      <c r="T5103" s="96" t="s">
        <v>1568</v>
      </c>
    </row>
    <row r="5104" ht="14.25" customHeight="1">
      <c r="A5104" s="96" t="s">
        <v>13384</v>
      </c>
      <c r="B5104" s="96" t="s">
        <v>13385</v>
      </c>
      <c r="C5104" s="96" t="s">
        <v>13386</v>
      </c>
      <c r="D5104" s="96" t="s">
        <v>1350</v>
      </c>
      <c r="E5104" s="96" t="s">
        <v>1561</v>
      </c>
      <c r="F5104" s="96" t="s">
        <v>3988</v>
      </c>
      <c r="G5104" s="96" t="s">
        <v>1350</v>
      </c>
      <c r="H5104" s="96" t="s">
        <v>1561</v>
      </c>
      <c r="I5104" s="96">
        <v>2040.0</v>
      </c>
      <c r="J5104" s="96" t="s">
        <v>1351</v>
      </c>
      <c r="K5104" s="96">
        <v>2040.0</v>
      </c>
      <c r="L5104" s="96" t="s">
        <v>41</v>
      </c>
      <c r="M5104" s="96" t="s">
        <v>1351</v>
      </c>
      <c r="N5104" s="96" t="s">
        <v>2256</v>
      </c>
      <c r="O5104" s="96" t="s">
        <v>1845</v>
      </c>
      <c r="P5104" s="96" t="s">
        <v>1564</v>
      </c>
      <c r="Q5104" s="96" t="s">
        <v>1665</v>
      </c>
      <c r="R5104" s="96" t="s">
        <v>1589</v>
      </c>
      <c r="S5104" s="96" t="s">
        <v>13387</v>
      </c>
      <c r="T5104" s="96" t="s">
        <v>1568</v>
      </c>
    </row>
    <row r="5105" ht="14.25" customHeight="1">
      <c r="A5105" s="96" t="s">
        <v>13388</v>
      </c>
      <c r="D5105" s="96" t="s">
        <v>1355</v>
      </c>
      <c r="J5105" s="96" t="s">
        <v>1147</v>
      </c>
      <c r="L5105" s="96" t="s">
        <v>41</v>
      </c>
      <c r="M5105" s="96" t="s">
        <v>1147</v>
      </c>
      <c r="O5105" s="96" t="s">
        <v>1857</v>
      </c>
      <c r="P5105" s="96" t="s">
        <v>1609</v>
      </c>
      <c r="Q5105" s="96" t="s">
        <v>1675</v>
      </c>
      <c r="R5105" s="96" t="s">
        <v>1637</v>
      </c>
    </row>
    <row r="5106" ht="14.25" customHeight="1">
      <c r="A5106" s="96" t="s">
        <v>124</v>
      </c>
      <c r="B5106" s="96" t="s">
        <v>13389</v>
      </c>
      <c r="C5106" s="96" t="s">
        <v>13390</v>
      </c>
      <c r="D5106" s="96" t="s">
        <v>1355</v>
      </c>
      <c r="J5106" s="96" t="s">
        <v>1147</v>
      </c>
      <c r="L5106" s="96" t="s">
        <v>41</v>
      </c>
      <c r="M5106" s="96" t="s">
        <v>1147</v>
      </c>
      <c r="O5106" s="96" t="s">
        <v>1741</v>
      </c>
      <c r="P5106" s="96" t="s">
        <v>1564</v>
      </c>
      <c r="Q5106" s="96" t="s">
        <v>1800</v>
      </c>
      <c r="R5106" s="96" t="s">
        <v>1805</v>
      </c>
    </row>
    <row r="5107" ht="14.25" customHeight="1">
      <c r="A5107" s="96" t="s">
        <v>13391</v>
      </c>
      <c r="D5107" s="96" t="s">
        <v>1350</v>
      </c>
      <c r="E5107" s="96" t="s">
        <v>1561</v>
      </c>
      <c r="F5107" s="96">
        <v>2030.0</v>
      </c>
      <c r="J5107" s="96" t="s">
        <v>1147</v>
      </c>
      <c r="L5107" s="96" t="s">
        <v>1562</v>
      </c>
      <c r="M5107" s="96" t="s">
        <v>1147</v>
      </c>
      <c r="O5107" s="96" t="s">
        <v>1717</v>
      </c>
      <c r="P5107" s="96" t="s">
        <v>1609</v>
      </c>
      <c r="Q5107" s="96" t="s">
        <v>1756</v>
      </c>
      <c r="R5107" s="96" t="s">
        <v>1676</v>
      </c>
      <c r="S5107" s="96" t="s">
        <v>13392</v>
      </c>
      <c r="T5107" s="96" t="s">
        <v>1568</v>
      </c>
    </row>
    <row r="5108" ht="14.25" customHeight="1">
      <c r="A5108" s="96" t="s">
        <v>13393</v>
      </c>
      <c r="C5108" s="96" t="s">
        <v>13394</v>
      </c>
      <c r="D5108" s="96" t="s">
        <v>1355</v>
      </c>
      <c r="J5108" s="96" t="s">
        <v>1351</v>
      </c>
      <c r="L5108" s="96" t="s">
        <v>41</v>
      </c>
      <c r="M5108" s="96" t="s">
        <v>1351</v>
      </c>
      <c r="N5108" s="96" t="s">
        <v>1673</v>
      </c>
      <c r="O5108" s="96" t="s">
        <v>1703</v>
      </c>
      <c r="P5108" s="96" t="s">
        <v>1564</v>
      </c>
      <c r="Q5108" s="96" t="s">
        <v>1784</v>
      </c>
      <c r="R5108" s="96" t="s">
        <v>1673</v>
      </c>
    </row>
    <row r="5109" ht="14.25" customHeight="1">
      <c r="A5109" s="96" t="s">
        <v>13395</v>
      </c>
      <c r="D5109" s="96" t="s">
        <v>1350</v>
      </c>
      <c r="E5109" s="96" t="s">
        <v>1561</v>
      </c>
      <c r="F5109" s="96">
        <v>2030.0</v>
      </c>
      <c r="J5109" s="96" t="s">
        <v>1147</v>
      </c>
      <c r="L5109" s="96" t="s">
        <v>1562</v>
      </c>
      <c r="M5109" s="96" t="s">
        <v>1147</v>
      </c>
      <c r="O5109" s="96" t="s">
        <v>1845</v>
      </c>
      <c r="P5109" s="96" t="s">
        <v>1564</v>
      </c>
      <c r="Q5109" s="96" t="s">
        <v>1610</v>
      </c>
      <c r="R5109" s="96" t="s">
        <v>1566</v>
      </c>
      <c r="S5109" s="96" t="s">
        <v>13396</v>
      </c>
      <c r="T5109" s="96" t="s">
        <v>1568</v>
      </c>
    </row>
    <row r="5110" ht="14.25" customHeight="1">
      <c r="A5110" s="96" t="s">
        <v>13397</v>
      </c>
      <c r="D5110" s="96" t="s">
        <v>1355</v>
      </c>
      <c r="J5110" s="96" t="s">
        <v>1351</v>
      </c>
      <c r="L5110" s="96" t="s">
        <v>41</v>
      </c>
      <c r="M5110" s="96" t="s">
        <v>1351</v>
      </c>
      <c r="N5110" s="96" t="s">
        <v>1656</v>
      </c>
      <c r="O5110" s="96" t="s">
        <v>3454</v>
      </c>
      <c r="P5110" s="96" t="s">
        <v>1572</v>
      </c>
      <c r="Q5110" s="96" t="s">
        <v>1580</v>
      </c>
      <c r="R5110" s="96" t="s">
        <v>1656</v>
      </c>
    </row>
    <row r="5111" ht="14.25" customHeight="1">
      <c r="A5111" s="96" t="s">
        <v>13398</v>
      </c>
      <c r="B5111" s="96" t="s">
        <v>13399</v>
      </c>
      <c r="C5111" s="96" t="s">
        <v>13400</v>
      </c>
      <c r="D5111" s="96" t="s">
        <v>1355</v>
      </c>
      <c r="J5111" s="96" t="s">
        <v>1147</v>
      </c>
      <c r="L5111" s="96" t="s">
        <v>41</v>
      </c>
      <c r="M5111" s="96" t="s">
        <v>1147</v>
      </c>
      <c r="O5111" s="96" t="s">
        <v>1682</v>
      </c>
      <c r="P5111" s="96" t="s">
        <v>1564</v>
      </c>
      <c r="Q5111" s="96" t="s">
        <v>1886</v>
      </c>
      <c r="R5111" s="96" t="s">
        <v>1621</v>
      </c>
    </row>
    <row r="5112" ht="14.25" customHeight="1">
      <c r="A5112" s="96" t="s">
        <v>13401</v>
      </c>
      <c r="B5112" s="96" t="s">
        <v>13402</v>
      </c>
      <c r="C5112" s="96" t="s">
        <v>13403</v>
      </c>
      <c r="D5112" s="96" t="s">
        <v>1350</v>
      </c>
      <c r="E5112" s="96" t="s">
        <v>1561</v>
      </c>
      <c r="F5112" s="96" t="s">
        <v>2176</v>
      </c>
      <c r="J5112" s="96" t="s">
        <v>1147</v>
      </c>
      <c r="L5112" s="96" t="s">
        <v>41</v>
      </c>
      <c r="M5112" s="96" t="s">
        <v>1147</v>
      </c>
      <c r="O5112" s="96" t="s">
        <v>1584</v>
      </c>
      <c r="P5112" s="96" t="s">
        <v>1564</v>
      </c>
      <c r="Q5112" s="96" t="s">
        <v>1820</v>
      </c>
      <c r="R5112" s="96" t="s">
        <v>1699</v>
      </c>
      <c r="S5112" s="96" t="s">
        <v>13404</v>
      </c>
      <c r="T5112" s="96" t="s">
        <v>1568</v>
      </c>
    </row>
    <row r="5113" ht="14.25" customHeight="1">
      <c r="A5113" s="96" t="s">
        <v>13405</v>
      </c>
      <c r="D5113" s="96" t="s">
        <v>1355</v>
      </c>
      <c r="J5113" s="96" t="s">
        <v>1147</v>
      </c>
      <c r="L5113" s="96" t="s">
        <v>41</v>
      </c>
      <c r="M5113" s="96" t="s">
        <v>1147</v>
      </c>
      <c r="O5113" s="96" t="s">
        <v>1741</v>
      </c>
      <c r="P5113" s="96" t="s">
        <v>1564</v>
      </c>
      <c r="Q5113" s="96" t="s">
        <v>1610</v>
      </c>
      <c r="R5113" s="96" t="s">
        <v>1594</v>
      </c>
    </row>
    <row r="5114" ht="14.25" customHeight="1">
      <c r="A5114" s="96" t="s">
        <v>13406</v>
      </c>
      <c r="D5114" s="96" t="s">
        <v>1350</v>
      </c>
      <c r="E5114" s="96" t="s">
        <v>1561</v>
      </c>
      <c r="F5114" s="96">
        <v>2030.0</v>
      </c>
      <c r="J5114" s="96" t="s">
        <v>1147</v>
      </c>
      <c r="L5114" s="96" t="s">
        <v>1562</v>
      </c>
      <c r="M5114" s="96" t="s">
        <v>1147</v>
      </c>
      <c r="O5114" s="96" t="s">
        <v>1620</v>
      </c>
      <c r="P5114" s="96" t="s">
        <v>1564</v>
      </c>
      <c r="Q5114" s="96" t="s">
        <v>1610</v>
      </c>
      <c r="R5114" s="96" t="s">
        <v>1793</v>
      </c>
      <c r="S5114" s="96" t="s">
        <v>13407</v>
      </c>
      <c r="T5114" s="96" t="s">
        <v>1568</v>
      </c>
    </row>
    <row r="5115" ht="14.25" customHeight="1">
      <c r="A5115" s="96" t="s">
        <v>13408</v>
      </c>
      <c r="D5115" s="96" t="s">
        <v>1350</v>
      </c>
      <c r="E5115" s="96" t="s">
        <v>1561</v>
      </c>
      <c r="F5115" s="96">
        <v>2030.0</v>
      </c>
      <c r="G5115" s="96" t="s">
        <v>1350</v>
      </c>
      <c r="H5115" s="96" t="s">
        <v>1561</v>
      </c>
      <c r="I5115" s="96">
        <v>2035.0</v>
      </c>
      <c r="J5115" s="96" t="s">
        <v>1351</v>
      </c>
      <c r="K5115" s="96">
        <v>2035.0</v>
      </c>
      <c r="L5115" s="96" t="s">
        <v>41</v>
      </c>
      <c r="M5115" s="96" t="s">
        <v>1147</v>
      </c>
      <c r="O5115" s="96" t="s">
        <v>1647</v>
      </c>
      <c r="P5115" s="96" t="s">
        <v>1564</v>
      </c>
      <c r="Q5115" s="96" t="s">
        <v>1665</v>
      </c>
      <c r="R5115" s="96" t="s">
        <v>1841</v>
      </c>
      <c r="S5115" s="96" t="s">
        <v>13409</v>
      </c>
      <c r="T5115" s="96" t="s">
        <v>1568</v>
      </c>
    </row>
    <row r="5116" ht="14.25" customHeight="1">
      <c r="A5116" s="96" t="s">
        <v>13410</v>
      </c>
      <c r="D5116" s="96" t="s">
        <v>1350</v>
      </c>
      <c r="E5116" s="96" t="s">
        <v>1561</v>
      </c>
      <c r="F5116" s="96">
        <v>2030.0</v>
      </c>
      <c r="J5116" s="96" t="s">
        <v>1147</v>
      </c>
      <c r="L5116" s="96" t="s">
        <v>1562</v>
      </c>
      <c r="M5116" s="96" t="s">
        <v>1147</v>
      </c>
      <c r="O5116" s="96" t="s">
        <v>1664</v>
      </c>
      <c r="P5116" s="96" t="s">
        <v>1564</v>
      </c>
      <c r="Q5116" s="96" t="s">
        <v>1585</v>
      </c>
      <c r="R5116" s="96" t="s">
        <v>1793</v>
      </c>
      <c r="S5116" s="96" t="s">
        <v>13411</v>
      </c>
      <c r="T5116" s="96" t="s">
        <v>1568</v>
      </c>
    </row>
    <row r="5117" ht="14.25" customHeight="1">
      <c r="A5117" s="96" t="s">
        <v>13412</v>
      </c>
      <c r="D5117" s="96" t="s">
        <v>1350</v>
      </c>
      <c r="E5117" s="96" t="s">
        <v>1561</v>
      </c>
      <c r="F5117" s="96">
        <v>2030.0</v>
      </c>
      <c r="J5117" s="96" t="s">
        <v>1147</v>
      </c>
      <c r="L5117" s="96" t="s">
        <v>1562</v>
      </c>
      <c r="M5117" s="96" t="s">
        <v>1147</v>
      </c>
      <c r="O5117" s="96" t="s">
        <v>1741</v>
      </c>
      <c r="P5117" s="96" t="s">
        <v>1564</v>
      </c>
      <c r="Q5117" s="96" t="s">
        <v>1675</v>
      </c>
      <c r="R5117" s="96" t="s">
        <v>1926</v>
      </c>
      <c r="S5117" s="96" t="s">
        <v>13413</v>
      </c>
      <c r="T5117" s="96" t="s">
        <v>1568</v>
      </c>
    </row>
    <row r="5118" ht="14.25" customHeight="1">
      <c r="A5118" s="96" t="s">
        <v>13414</v>
      </c>
      <c r="C5118" s="96" t="s">
        <v>13415</v>
      </c>
      <c r="D5118" s="96" t="s">
        <v>1355</v>
      </c>
      <c r="J5118" s="96" t="s">
        <v>1147</v>
      </c>
      <c r="L5118" s="96" t="s">
        <v>41</v>
      </c>
      <c r="M5118" s="96" t="s">
        <v>1147</v>
      </c>
      <c r="O5118" s="96" t="s">
        <v>1845</v>
      </c>
      <c r="P5118" s="96" t="s">
        <v>1564</v>
      </c>
      <c r="Q5118" s="96" t="s">
        <v>1679</v>
      </c>
      <c r="R5118" s="96" t="s">
        <v>1690</v>
      </c>
    </row>
    <row r="5119" ht="14.25" customHeight="1">
      <c r="A5119" s="96" t="s">
        <v>13416</v>
      </c>
      <c r="B5119" s="96" t="s">
        <v>13417</v>
      </c>
      <c r="D5119" s="96" t="s">
        <v>1350</v>
      </c>
      <c r="E5119" s="96" t="s">
        <v>1561</v>
      </c>
      <c r="F5119" s="96">
        <v>2030.0</v>
      </c>
      <c r="J5119" s="96" t="s">
        <v>1147</v>
      </c>
      <c r="L5119" s="96" t="s">
        <v>1562</v>
      </c>
      <c r="M5119" s="96" t="s">
        <v>1147</v>
      </c>
      <c r="O5119" s="96" t="s">
        <v>1791</v>
      </c>
      <c r="P5119" s="96" t="s">
        <v>1609</v>
      </c>
      <c r="Q5119" s="96" t="s">
        <v>2223</v>
      </c>
      <c r="R5119" s="96" t="s">
        <v>1586</v>
      </c>
      <c r="S5119" s="96" t="s">
        <v>13418</v>
      </c>
      <c r="T5119" s="96" t="s">
        <v>1568</v>
      </c>
    </row>
    <row r="5120" ht="14.25" customHeight="1">
      <c r="A5120" s="96" t="s">
        <v>13419</v>
      </c>
      <c r="B5120" s="96" t="s">
        <v>13420</v>
      </c>
      <c r="C5120" s="96" t="s">
        <v>13421</v>
      </c>
      <c r="D5120" s="96" t="s">
        <v>1350</v>
      </c>
      <c r="E5120" s="96" t="s">
        <v>1561</v>
      </c>
      <c r="F5120" s="96" t="s">
        <v>1663</v>
      </c>
      <c r="J5120" s="96" t="s">
        <v>1147</v>
      </c>
      <c r="L5120" s="96" t="s">
        <v>41</v>
      </c>
      <c r="M5120" s="96" t="s">
        <v>1147</v>
      </c>
      <c r="O5120" s="96" t="s">
        <v>1717</v>
      </c>
      <c r="P5120" s="96" t="s">
        <v>1609</v>
      </c>
      <c r="Q5120" s="96" t="s">
        <v>1756</v>
      </c>
      <c r="R5120" s="96" t="s">
        <v>1619</v>
      </c>
      <c r="S5120" s="96" t="s">
        <v>13422</v>
      </c>
      <c r="T5120" s="96" t="s">
        <v>1568</v>
      </c>
    </row>
    <row r="5121" ht="14.25" customHeight="1">
      <c r="A5121" s="96" t="s">
        <v>13423</v>
      </c>
      <c r="D5121" s="96" t="s">
        <v>1350</v>
      </c>
      <c r="E5121" s="96" t="s">
        <v>1561</v>
      </c>
      <c r="F5121" s="96">
        <v>2030.0</v>
      </c>
      <c r="J5121" s="96" t="s">
        <v>1147</v>
      </c>
      <c r="L5121" s="96" t="s">
        <v>1562</v>
      </c>
      <c r="M5121" s="96" t="s">
        <v>1147</v>
      </c>
      <c r="O5121" s="96" t="s">
        <v>1829</v>
      </c>
      <c r="P5121" s="96" t="s">
        <v>1564</v>
      </c>
      <c r="Q5121" s="96" t="s">
        <v>2015</v>
      </c>
      <c r="R5121" s="96" t="s">
        <v>1676</v>
      </c>
      <c r="S5121" s="96" t="s">
        <v>13424</v>
      </c>
      <c r="T5121" s="96" t="s">
        <v>1568</v>
      </c>
    </row>
    <row r="5122" ht="14.25" customHeight="1">
      <c r="A5122" s="96" t="s">
        <v>13425</v>
      </c>
      <c r="D5122" s="96" t="s">
        <v>1350</v>
      </c>
      <c r="E5122" s="96" t="s">
        <v>1561</v>
      </c>
      <c r="F5122" s="96">
        <v>2030.0</v>
      </c>
      <c r="J5122" s="96" t="s">
        <v>1147</v>
      </c>
      <c r="L5122" s="96" t="s">
        <v>1562</v>
      </c>
      <c r="M5122" s="96" t="s">
        <v>1147</v>
      </c>
      <c r="O5122" s="96" t="s">
        <v>1717</v>
      </c>
      <c r="P5122" s="96" t="s">
        <v>1609</v>
      </c>
      <c r="Q5122" s="96" t="s">
        <v>1565</v>
      </c>
      <c r="R5122" s="96" t="s">
        <v>1581</v>
      </c>
      <c r="S5122" s="96" t="s">
        <v>13426</v>
      </c>
      <c r="T5122" s="96" t="s">
        <v>1568</v>
      </c>
    </row>
    <row r="5123" ht="14.25" customHeight="1">
      <c r="A5123" s="96" t="s">
        <v>13427</v>
      </c>
      <c r="D5123" s="96" t="s">
        <v>1350</v>
      </c>
      <c r="E5123" s="96" t="s">
        <v>1561</v>
      </c>
      <c r="F5123" s="96">
        <v>2030.0</v>
      </c>
      <c r="J5123" s="96" t="s">
        <v>1147</v>
      </c>
      <c r="L5123" s="96" t="s">
        <v>1562</v>
      </c>
      <c r="M5123" s="96" t="s">
        <v>1147</v>
      </c>
      <c r="O5123" s="96" t="s">
        <v>1717</v>
      </c>
      <c r="P5123" s="96" t="s">
        <v>1609</v>
      </c>
      <c r="Q5123" s="96" t="s">
        <v>1756</v>
      </c>
      <c r="R5123" s="96" t="s">
        <v>1637</v>
      </c>
      <c r="S5123" s="96" t="s">
        <v>13428</v>
      </c>
    </row>
    <row r="5124" ht="14.25" customHeight="1">
      <c r="A5124" s="96" t="s">
        <v>13429</v>
      </c>
      <c r="D5124" s="96" t="s">
        <v>1350</v>
      </c>
      <c r="E5124" s="96" t="s">
        <v>1561</v>
      </c>
      <c r="F5124" s="96">
        <v>2030.0</v>
      </c>
      <c r="J5124" s="96" t="s">
        <v>1147</v>
      </c>
      <c r="L5124" s="96" t="s">
        <v>1562</v>
      </c>
      <c r="M5124" s="96" t="s">
        <v>1147</v>
      </c>
      <c r="O5124" s="96" t="s">
        <v>1717</v>
      </c>
      <c r="P5124" s="96" t="s">
        <v>1609</v>
      </c>
      <c r="Q5124" s="96" t="s">
        <v>1639</v>
      </c>
      <c r="R5124" s="96" t="s">
        <v>1615</v>
      </c>
      <c r="S5124" s="96" t="s">
        <v>13430</v>
      </c>
      <c r="T5124" s="96" t="s">
        <v>1568</v>
      </c>
    </row>
    <row r="5125" ht="14.25" customHeight="1">
      <c r="A5125" s="96" t="s">
        <v>13431</v>
      </c>
      <c r="C5125" s="96" t="s">
        <v>13432</v>
      </c>
      <c r="D5125" s="96" t="s">
        <v>1355</v>
      </c>
      <c r="J5125" s="96" t="s">
        <v>1351</v>
      </c>
      <c r="L5125" s="96" t="s">
        <v>41</v>
      </c>
      <c r="M5125" s="96" t="s">
        <v>1147</v>
      </c>
      <c r="O5125" s="96" t="s">
        <v>1845</v>
      </c>
      <c r="P5125" s="96" t="s">
        <v>1564</v>
      </c>
      <c r="Q5125" s="96" t="s">
        <v>1610</v>
      </c>
      <c r="R5125" s="96" t="s">
        <v>1637</v>
      </c>
    </row>
    <row r="5126" ht="14.25" customHeight="1">
      <c r="A5126" s="96" t="s">
        <v>13433</v>
      </c>
      <c r="D5126" s="96" t="s">
        <v>1350</v>
      </c>
      <c r="E5126" s="96" t="s">
        <v>1561</v>
      </c>
      <c r="F5126" s="96">
        <v>2030.0</v>
      </c>
      <c r="J5126" s="96" t="s">
        <v>1147</v>
      </c>
      <c r="L5126" s="96" t="s">
        <v>1562</v>
      </c>
      <c r="M5126" s="96" t="s">
        <v>1147</v>
      </c>
      <c r="O5126" s="96" t="s">
        <v>1717</v>
      </c>
      <c r="P5126" s="96" t="s">
        <v>1609</v>
      </c>
      <c r="Q5126" s="96" t="s">
        <v>2015</v>
      </c>
      <c r="R5126" s="96" t="s">
        <v>1566</v>
      </c>
      <c r="S5126" s="96" t="s">
        <v>13434</v>
      </c>
      <c r="T5126" s="96" t="s">
        <v>1568</v>
      </c>
    </row>
    <row r="5127" ht="14.25" customHeight="1">
      <c r="A5127" s="96" t="s">
        <v>13435</v>
      </c>
      <c r="D5127" s="96" t="s">
        <v>1350</v>
      </c>
      <c r="E5127" s="96" t="s">
        <v>1561</v>
      </c>
      <c r="F5127" s="96">
        <v>2030.0</v>
      </c>
      <c r="J5127" s="96" t="s">
        <v>1147</v>
      </c>
      <c r="L5127" s="96" t="s">
        <v>1562</v>
      </c>
      <c r="M5127" s="96" t="s">
        <v>1147</v>
      </c>
      <c r="O5127" s="96" t="s">
        <v>1717</v>
      </c>
      <c r="P5127" s="96" t="s">
        <v>1609</v>
      </c>
      <c r="Q5127" s="96" t="s">
        <v>1639</v>
      </c>
      <c r="R5127" s="96" t="s">
        <v>1793</v>
      </c>
      <c r="S5127" s="96" t="s">
        <v>13436</v>
      </c>
      <c r="T5127" s="96" t="s">
        <v>1568</v>
      </c>
    </row>
    <row r="5128" ht="14.25" customHeight="1">
      <c r="A5128" s="96" t="s">
        <v>13437</v>
      </c>
      <c r="D5128" s="96" t="s">
        <v>1350</v>
      </c>
      <c r="E5128" s="96" t="s">
        <v>1561</v>
      </c>
      <c r="F5128" s="96">
        <v>2030.0</v>
      </c>
      <c r="J5128" s="96" t="s">
        <v>1147</v>
      </c>
      <c r="L5128" s="96" t="s">
        <v>1562</v>
      </c>
      <c r="M5128" s="96" t="s">
        <v>1147</v>
      </c>
      <c r="O5128" s="96" t="s">
        <v>1717</v>
      </c>
      <c r="P5128" s="96" t="s">
        <v>1609</v>
      </c>
      <c r="Q5128" s="96" t="s">
        <v>1765</v>
      </c>
      <c r="R5128" s="96" t="s">
        <v>1631</v>
      </c>
      <c r="S5128" s="96" t="s">
        <v>13438</v>
      </c>
      <c r="T5128" s="96" t="s">
        <v>1568</v>
      </c>
    </row>
    <row r="5129" ht="14.25" customHeight="1">
      <c r="A5129" s="96" t="s">
        <v>13439</v>
      </c>
      <c r="B5129" s="96" t="s">
        <v>13440</v>
      </c>
      <c r="C5129" s="96" t="s">
        <v>13441</v>
      </c>
      <c r="D5129" s="96" t="s">
        <v>1372</v>
      </c>
      <c r="J5129" s="96" t="s">
        <v>1147</v>
      </c>
      <c r="L5129" s="96" t="s">
        <v>41</v>
      </c>
      <c r="M5129" s="96" t="s">
        <v>1147</v>
      </c>
      <c r="O5129" s="96" t="s">
        <v>1614</v>
      </c>
      <c r="P5129" s="96" t="s">
        <v>1609</v>
      </c>
      <c r="Q5129" s="96" t="s">
        <v>1675</v>
      </c>
      <c r="R5129" s="96" t="s">
        <v>6775</v>
      </c>
      <c r="U5129" s="96" t="s">
        <v>1742</v>
      </c>
    </row>
    <row r="5130" ht="14.25" customHeight="1">
      <c r="A5130" s="96" t="s">
        <v>13442</v>
      </c>
      <c r="D5130" s="96" t="s">
        <v>1350</v>
      </c>
      <c r="E5130" s="96" t="s">
        <v>1561</v>
      </c>
      <c r="F5130" s="96">
        <v>2030.0</v>
      </c>
      <c r="J5130" s="96" t="s">
        <v>1147</v>
      </c>
      <c r="L5130" s="96" t="s">
        <v>1562</v>
      </c>
      <c r="M5130" s="96" t="s">
        <v>1147</v>
      </c>
      <c r="O5130" s="96" t="s">
        <v>1584</v>
      </c>
      <c r="P5130" s="96" t="s">
        <v>1564</v>
      </c>
      <c r="Q5130" s="96" t="s">
        <v>1590</v>
      </c>
      <c r="R5130" s="96" t="s">
        <v>1926</v>
      </c>
      <c r="S5130" s="96" t="s">
        <v>13443</v>
      </c>
      <c r="T5130" s="96" t="s">
        <v>1568</v>
      </c>
    </row>
    <row r="5131" ht="14.25" customHeight="1">
      <c r="A5131" s="96" t="s">
        <v>13444</v>
      </c>
      <c r="D5131" s="96" t="s">
        <v>1350</v>
      </c>
      <c r="E5131" s="96" t="s">
        <v>1561</v>
      </c>
      <c r="F5131" s="96">
        <v>2030.0</v>
      </c>
      <c r="J5131" s="96" t="s">
        <v>1147</v>
      </c>
      <c r="L5131" s="96" t="s">
        <v>1562</v>
      </c>
      <c r="M5131" s="96" t="s">
        <v>1147</v>
      </c>
      <c r="O5131" s="96" t="s">
        <v>1717</v>
      </c>
      <c r="P5131" s="96" t="s">
        <v>1609</v>
      </c>
      <c r="Q5131" s="96" t="s">
        <v>1639</v>
      </c>
      <c r="R5131" s="96" t="s">
        <v>1712</v>
      </c>
      <c r="S5131" s="96" t="s">
        <v>13445</v>
      </c>
      <c r="T5131" s="96" t="s">
        <v>1568</v>
      </c>
    </row>
    <row r="5132" ht="14.25" customHeight="1">
      <c r="A5132" s="96" t="s">
        <v>13446</v>
      </c>
      <c r="D5132" s="96" t="s">
        <v>1350</v>
      </c>
      <c r="E5132" s="96" t="s">
        <v>1561</v>
      </c>
      <c r="F5132" s="96">
        <v>2030.0</v>
      </c>
      <c r="J5132" s="96" t="s">
        <v>1147</v>
      </c>
      <c r="L5132" s="96" t="s">
        <v>1562</v>
      </c>
      <c r="M5132" s="96" t="s">
        <v>1147</v>
      </c>
      <c r="O5132" s="96" t="s">
        <v>1717</v>
      </c>
      <c r="P5132" s="96" t="s">
        <v>1609</v>
      </c>
      <c r="Q5132" s="96" t="s">
        <v>1948</v>
      </c>
      <c r="R5132" s="96" t="s">
        <v>1566</v>
      </c>
      <c r="S5132" s="96" t="s">
        <v>13447</v>
      </c>
      <c r="T5132" s="96" t="s">
        <v>1568</v>
      </c>
    </row>
    <row r="5133" ht="14.25" customHeight="1">
      <c r="A5133" s="96" t="s">
        <v>13448</v>
      </c>
      <c r="D5133" s="96" t="s">
        <v>1350</v>
      </c>
      <c r="E5133" s="96" t="s">
        <v>1561</v>
      </c>
      <c r="F5133" s="96">
        <v>2030.0</v>
      </c>
      <c r="J5133" s="96" t="s">
        <v>1147</v>
      </c>
      <c r="L5133" s="96" t="s">
        <v>1562</v>
      </c>
      <c r="M5133" s="96" t="s">
        <v>1147</v>
      </c>
      <c r="O5133" s="96" t="s">
        <v>1717</v>
      </c>
      <c r="P5133" s="96" t="s">
        <v>1609</v>
      </c>
      <c r="Q5133" s="96" t="s">
        <v>2210</v>
      </c>
      <c r="R5133" s="96" t="s">
        <v>1644</v>
      </c>
      <c r="S5133" s="96" t="s">
        <v>13449</v>
      </c>
      <c r="T5133" s="96" t="s">
        <v>1568</v>
      </c>
    </row>
    <row r="5134" ht="14.25" customHeight="1">
      <c r="A5134" s="96" t="s">
        <v>13450</v>
      </c>
      <c r="D5134" s="96" t="s">
        <v>1350</v>
      </c>
      <c r="E5134" s="96" t="s">
        <v>1561</v>
      </c>
      <c r="F5134" s="96">
        <v>2030.0</v>
      </c>
      <c r="J5134" s="96" t="s">
        <v>1147</v>
      </c>
      <c r="L5134" s="96" t="s">
        <v>1562</v>
      </c>
      <c r="M5134" s="96" t="s">
        <v>1147</v>
      </c>
      <c r="O5134" s="96" t="s">
        <v>1717</v>
      </c>
      <c r="P5134" s="96" t="s">
        <v>1609</v>
      </c>
      <c r="Q5134" s="96" t="s">
        <v>1639</v>
      </c>
      <c r="R5134" s="96" t="s">
        <v>1623</v>
      </c>
      <c r="S5134" s="96" t="s">
        <v>13451</v>
      </c>
      <c r="T5134" s="96" t="s">
        <v>1568</v>
      </c>
    </row>
    <row r="5135" ht="14.25" customHeight="1">
      <c r="A5135" s="96" t="s">
        <v>13452</v>
      </c>
      <c r="D5135" s="96" t="s">
        <v>1350</v>
      </c>
      <c r="E5135" s="96" t="s">
        <v>1561</v>
      </c>
      <c r="F5135" s="96">
        <v>2030.0</v>
      </c>
      <c r="J5135" s="96" t="s">
        <v>1147</v>
      </c>
      <c r="L5135" s="96" t="s">
        <v>1562</v>
      </c>
      <c r="M5135" s="96" t="s">
        <v>1147</v>
      </c>
      <c r="O5135" s="96" t="s">
        <v>1717</v>
      </c>
      <c r="P5135" s="96" t="s">
        <v>1609</v>
      </c>
      <c r="Q5135" s="96" t="s">
        <v>1756</v>
      </c>
      <c r="R5135" s="96" t="s">
        <v>1699</v>
      </c>
      <c r="S5135" s="96" t="s">
        <v>13453</v>
      </c>
      <c r="T5135" s="96" t="s">
        <v>1568</v>
      </c>
    </row>
    <row r="5136" ht="14.25" customHeight="1">
      <c r="A5136" s="96" t="s">
        <v>13454</v>
      </c>
      <c r="D5136" s="96" t="s">
        <v>1350</v>
      </c>
      <c r="E5136" s="96" t="s">
        <v>1561</v>
      </c>
      <c r="F5136" s="96">
        <v>2030.0</v>
      </c>
      <c r="J5136" s="96" t="s">
        <v>1147</v>
      </c>
      <c r="L5136" s="96" t="s">
        <v>1562</v>
      </c>
      <c r="M5136" s="96" t="s">
        <v>1147</v>
      </c>
      <c r="O5136" s="96" t="s">
        <v>1717</v>
      </c>
      <c r="P5136" s="96" t="s">
        <v>1609</v>
      </c>
      <c r="Q5136" s="96" t="s">
        <v>1639</v>
      </c>
      <c r="R5136" s="96" t="s">
        <v>1637</v>
      </c>
      <c r="S5136" s="96" t="s">
        <v>13455</v>
      </c>
    </row>
    <row r="5137" ht="14.25" customHeight="1">
      <c r="A5137" s="96" t="s">
        <v>13456</v>
      </c>
      <c r="D5137" s="96" t="s">
        <v>1350</v>
      </c>
      <c r="E5137" s="96" t="s">
        <v>1561</v>
      </c>
      <c r="F5137" s="96">
        <v>2030.0</v>
      </c>
      <c r="J5137" s="96" t="s">
        <v>1147</v>
      </c>
      <c r="L5137" s="96" t="s">
        <v>1562</v>
      </c>
      <c r="M5137" s="96" t="s">
        <v>1147</v>
      </c>
      <c r="O5137" s="96" t="s">
        <v>1717</v>
      </c>
      <c r="P5137" s="96" t="s">
        <v>1609</v>
      </c>
      <c r="Q5137" s="96" t="s">
        <v>1756</v>
      </c>
      <c r="R5137" s="96" t="s">
        <v>1586</v>
      </c>
      <c r="S5137" s="96" t="s">
        <v>13457</v>
      </c>
      <c r="T5137" s="96" t="s">
        <v>1568</v>
      </c>
    </row>
    <row r="5138" ht="14.25" customHeight="1">
      <c r="A5138" s="96" t="s">
        <v>13458</v>
      </c>
      <c r="D5138" s="96" t="s">
        <v>1350</v>
      </c>
      <c r="E5138" s="96" t="s">
        <v>1561</v>
      </c>
      <c r="F5138" s="96">
        <v>2030.0</v>
      </c>
      <c r="J5138" s="96" t="s">
        <v>1147</v>
      </c>
      <c r="L5138" s="96" t="s">
        <v>1562</v>
      </c>
      <c r="M5138" s="96" t="s">
        <v>1147</v>
      </c>
      <c r="O5138" s="96" t="s">
        <v>1717</v>
      </c>
      <c r="P5138" s="96" t="s">
        <v>1609</v>
      </c>
      <c r="Q5138" s="96" t="s">
        <v>1590</v>
      </c>
      <c r="R5138" s="96" t="s">
        <v>1793</v>
      </c>
      <c r="S5138" s="96" t="s">
        <v>13459</v>
      </c>
      <c r="T5138" s="96" t="s">
        <v>1568</v>
      </c>
    </row>
    <row r="5139" ht="14.25" customHeight="1">
      <c r="A5139" s="96" t="s">
        <v>13460</v>
      </c>
      <c r="D5139" s="96" t="s">
        <v>1350</v>
      </c>
      <c r="E5139" s="96" t="s">
        <v>1561</v>
      </c>
      <c r="F5139" s="96">
        <v>2030.0</v>
      </c>
      <c r="J5139" s="96" t="s">
        <v>1147</v>
      </c>
      <c r="L5139" s="96" t="s">
        <v>1562</v>
      </c>
      <c r="M5139" s="96" t="s">
        <v>1147</v>
      </c>
      <c r="O5139" s="96" t="s">
        <v>1717</v>
      </c>
      <c r="P5139" s="96" t="s">
        <v>1609</v>
      </c>
      <c r="Q5139" s="96" t="s">
        <v>2015</v>
      </c>
      <c r="R5139" s="96" t="s">
        <v>1805</v>
      </c>
      <c r="S5139" s="96" t="s">
        <v>13461</v>
      </c>
      <c r="T5139" s="96" t="s">
        <v>1568</v>
      </c>
    </row>
    <row r="5140" ht="14.25" customHeight="1">
      <c r="A5140" s="96" t="s">
        <v>13462</v>
      </c>
      <c r="D5140" s="96" t="s">
        <v>1350</v>
      </c>
      <c r="E5140" s="96" t="s">
        <v>1561</v>
      </c>
      <c r="F5140" s="96">
        <v>2030.0</v>
      </c>
      <c r="J5140" s="96" t="s">
        <v>1147</v>
      </c>
      <c r="L5140" s="96" t="s">
        <v>1562</v>
      </c>
      <c r="M5140" s="96" t="s">
        <v>1147</v>
      </c>
      <c r="O5140" s="96" t="s">
        <v>1717</v>
      </c>
      <c r="P5140" s="96" t="s">
        <v>1609</v>
      </c>
      <c r="Q5140" s="96" t="s">
        <v>1636</v>
      </c>
      <c r="R5140" s="96" t="s">
        <v>1586</v>
      </c>
      <c r="S5140" s="96" t="s">
        <v>13463</v>
      </c>
      <c r="T5140" s="96" t="s">
        <v>1568</v>
      </c>
    </row>
    <row r="5141" ht="14.25" customHeight="1">
      <c r="A5141" s="96" t="s">
        <v>13464</v>
      </c>
      <c r="D5141" s="96" t="s">
        <v>1350</v>
      </c>
      <c r="E5141" s="96" t="s">
        <v>1561</v>
      </c>
      <c r="F5141" s="96">
        <v>2030.0</v>
      </c>
      <c r="J5141" s="96" t="s">
        <v>1147</v>
      </c>
      <c r="L5141" s="96" t="s">
        <v>1562</v>
      </c>
      <c r="M5141" s="96" t="s">
        <v>1147</v>
      </c>
      <c r="O5141" s="96" t="s">
        <v>1717</v>
      </c>
      <c r="P5141" s="96" t="s">
        <v>1609</v>
      </c>
      <c r="Q5141" s="96" t="s">
        <v>9111</v>
      </c>
      <c r="R5141" s="96" t="s">
        <v>1594</v>
      </c>
      <c r="S5141" s="96" t="s">
        <v>13465</v>
      </c>
      <c r="T5141" s="96" t="s">
        <v>1568</v>
      </c>
    </row>
    <row r="5142" ht="14.25" customHeight="1">
      <c r="A5142" s="96" t="s">
        <v>13466</v>
      </c>
      <c r="D5142" s="96" t="s">
        <v>1350</v>
      </c>
      <c r="E5142" s="96" t="s">
        <v>1561</v>
      </c>
      <c r="F5142" s="96">
        <v>2030.0</v>
      </c>
      <c r="J5142" s="96" t="s">
        <v>1147</v>
      </c>
      <c r="L5142" s="96" t="s">
        <v>1562</v>
      </c>
      <c r="M5142" s="96" t="s">
        <v>1147</v>
      </c>
      <c r="O5142" s="96" t="s">
        <v>1717</v>
      </c>
      <c r="P5142" s="96" t="s">
        <v>1609</v>
      </c>
      <c r="Q5142" s="96" t="s">
        <v>1585</v>
      </c>
      <c r="R5142" s="96" t="s">
        <v>1594</v>
      </c>
      <c r="S5142" s="96" t="s">
        <v>13467</v>
      </c>
      <c r="T5142" s="96" t="s">
        <v>1568</v>
      </c>
    </row>
    <row r="5143" ht="14.25" customHeight="1">
      <c r="A5143" s="96" t="s">
        <v>13468</v>
      </c>
      <c r="D5143" s="96" t="s">
        <v>1350</v>
      </c>
      <c r="E5143" s="96" t="s">
        <v>1561</v>
      </c>
      <c r="J5143" s="96" t="s">
        <v>1147</v>
      </c>
      <c r="L5143" s="96" t="s">
        <v>1562</v>
      </c>
      <c r="M5143" s="96" t="s">
        <v>1147</v>
      </c>
      <c r="O5143" s="96" t="s">
        <v>1717</v>
      </c>
      <c r="P5143" s="96" t="s">
        <v>1609</v>
      </c>
      <c r="Q5143" s="96" t="s">
        <v>1756</v>
      </c>
      <c r="R5143" s="96" t="s">
        <v>1757</v>
      </c>
      <c r="S5143" s="96" t="s">
        <v>13469</v>
      </c>
      <c r="T5143" s="96" t="s">
        <v>1568</v>
      </c>
    </row>
    <row r="5144" ht="14.25" customHeight="1">
      <c r="A5144" s="96" t="s">
        <v>13470</v>
      </c>
      <c r="D5144" s="96" t="s">
        <v>1350</v>
      </c>
      <c r="E5144" s="96" t="s">
        <v>1561</v>
      </c>
      <c r="F5144" s="96">
        <v>2030.0</v>
      </c>
      <c r="J5144" s="96" t="s">
        <v>1147</v>
      </c>
      <c r="L5144" s="96" t="s">
        <v>1562</v>
      </c>
      <c r="M5144" s="96" t="s">
        <v>1147</v>
      </c>
      <c r="O5144" s="96" t="s">
        <v>1717</v>
      </c>
      <c r="P5144" s="96" t="s">
        <v>1609</v>
      </c>
      <c r="Q5144" s="96" t="s">
        <v>1756</v>
      </c>
      <c r="R5144" s="96" t="s">
        <v>1707</v>
      </c>
      <c r="S5144" s="96" t="s">
        <v>13471</v>
      </c>
      <c r="T5144" s="96" t="s">
        <v>1568</v>
      </c>
    </row>
    <row r="5145" ht="14.25" customHeight="1">
      <c r="A5145" s="96" t="s">
        <v>13472</v>
      </c>
      <c r="D5145" s="96" t="s">
        <v>1350</v>
      </c>
      <c r="E5145" s="96" t="s">
        <v>1561</v>
      </c>
      <c r="F5145" s="96">
        <v>2030.0</v>
      </c>
      <c r="G5145" s="96" t="s">
        <v>1350</v>
      </c>
      <c r="H5145" s="96" t="s">
        <v>1561</v>
      </c>
      <c r="I5145" s="96">
        <v>2040.0</v>
      </c>
      <c r="J5145" s="96" t="s">
        <v>1351</v>
      </c>
      <c r="K5145" s="96">
        <v>2040.0</v>
      </c>
      <c r="L5145" s="96" t="s">
        <v>1562</v>
      </c>
      <c r="M5145" s="96" t="s">
        <v>1147</v>
      </c>
      <c r="O5145" s="96" t="s">
        <v>1584</v>
      </c>
      <c r="P5145" s="96" t="s">
        <v>1564</v>
      </c>
      <c r="Q5145" s="96" t="s">
        <v>1593</v>
      </c>
      <c r="R5145" s="96" t="s">
        <v>1793</v>
      </c>
      <c r="S5145" s="96" t="s">
        <v>13473</v>
      </c>
      <c r="T5145" s="96" t="s">
        <v>1568</v>
      </c>
    </row>
    <row r="5146" ht="14.25" customHeight="1">
      <c r="A5146" s="96" t="s">
        <v>13474</v>
      </c>
      <c r="D5146" s="96" t="s">
        <v>1350</v>
      </c>
      <c r="E5146" s="96" t="s">
        <v>1561</v>
      </c>
      <c r="F5146" s="96">
        <v>2030.0</v>
      </c>
      <c r="J5146" s="96" t="s">
        <v>1147</v>
      </c>
      <c r="L5146" s="96" t="s">
        <v>1562</v>
      </c>
      <c r="M5146" s="96" t="s">
        <v>1147</v>
      </c>
      <c r="O5146" s="96" t="s">
        <v>1717</v>
      </c>
      <c r="P5146" s="96" t="s">
        <v>1609</v>
      </c>
      <c r="Q5146" s="96" t="s">
        <v>1735</v>
      </c>
      <c r="R5146" s="96" t="s">
        <v>1581</v>
      </c>
      <c r="S5146" s="96" t="s">
        <v>13475</v>
      </c>
      <c r="T5146" s="96" t="s">
        <v>1568</v>
      </c>
    </row>
    <row r="5147" ht="14.25" customHeight="1">
      <c r="A5147" s="96" t="s">
        <v>13476</v>
      </c>
      <c r="B5147" s="96" t="s">
        <v>13477</v>
      </c>
      <c r="D5147" s="96" t="s">
        <v>1355</v>
      </c>
      <c r="J5147" s="96" t="s">
        <v>1351</v>
      </c>
      <c r="L5147" s="96" t="s">
        <v>41</v>
      </c>
      <c r="M5147" s="96" t="s">
        <v>1147</v>
      </c>
      <c r="O5147" s="96" t="s">
        <v>3253</v>
      </c>
      <c r="P5147" s="96" t="s">
        <v>1572</v>
      </c>
      <c r="Q5147" s="96" t="s">
        <v>1573</v>
      </c>
      <c r="R5147" s="96" t="s">
        <v>1690</v>
      </c>
    </row>
    <row r="5148" ht="14.25" customHeight="1">
      <c r="A5148" s="96" t="s">
        <v>13478</v>
      </c>
      <c r="D5148" s="96" t="s">
        <v>1350</v>
      </c>
      <c r="E5148" s="96" t="s">
        <v>1561</v>
      </c>
      <c r="F5148" s="96">
        <v>2031.0</v>
      </c>
      <c r="G5148" s="96" t="s">
        <v>1350</v>
      </c>
      <c r="H5148" s="96" t="s">
        <v>1561</v>
      </c>
      <c r="I5148" s="96">
        <v>2050.0</v>
      </c>
      <c r="J5148" s="96" t="s">
        <v>1351</v>
      </c>
      <c r="K5148" s="96">
        <v>2050.0</v>
      </c>
      <c r="L5148" s="96" t="s">
        <v>41</v>
      </c>
      <c r="M5148" s="96" t="s">
        <v>1351</v>
      </c>
      <c r="N5148" s="96" t="s">
        <v>1574</v>
      </c>
      <c r="O5148" s="96" t="s">
        <v>2194</v>
      </c>
      <c r="P5148" s="96" t="s">
        <v>1609</v>
      </c>
      <c r="Q5148" s="96" t="s">
        <v>1652</v>
      </c>
      <c r="R5148" s="96" t="s">
        <v>1631</v>
      </c>
      <c r="S5148" s="96" t="s">
        <v>13479</v>
      </c>
      <c r="T5148" s="96" t="s">
        <v>1568</v>
      </c>
    </row>
    <row r="5149" ht="14.25" customHeight="1">
      <c r="A5149" s="96" t="s">
        <v>13480</v>
      </c>
      <c r="D5149" s="96" t="s">
        <v>1350</v>
      </c>
      <c r="E5149" s="96" t="s">
        <v>1561</v>
      </c>
      <c r="F5149" s="96">
        <v>2031.0</v>
      </c>
      <c r="G5149" s="96" t="s">
        <v>1350</v>
      </c>
      <c r="H5149" s="96" t="s">
        <v>1561</v>
      </c>
      <c r="I5149" s="96">
        <v>2050.0</v>
      </c>
      <c r="J5149" s="96" t="s">
        <v>1351</v>
      </c>
      <c r="K5149" s="96">
        <v>2050.0</v>
      </c>
      <c r="L5149" s="96" t="s">
        <v>41</v>
      </c>
      <c r="M5149" s="96" t="s">
        <v>1351</v>
      </c>
      <c r="N5149" s="96" t="s">
        <v>1574</v>
      </c>
      <c r="O5149" s="96" t="s">
        <v>2194</v>
      </c>
      <c r="P5149" s="96" t="s">
        <v>1609</v>
      </c>
      <c r="Q5149" s="96" t="s">
        <v>1652</v>
      </c>
      <c r="R5149" s="96" t="s">
        <v>1648</v>
      </c>
      <c r="S5149" s="96" t="s">
        <v>13481</v>
      </c>
      <c r="T5149" s="96" t="s">
        <v>1568</v>
      </c>
    </row>
    <row r="5150" ht="14.25" customHeight="1">
      <c r="A5150" s="96" t="s">
        <v>13482</v>
      </c>
      <c r="D5150" s="96" t="s">
        <v>1355</v>
      </c>
      <c r="J5150" s="96" t="s">
        <v>1351</v>
      </c>
      <c r="L5150" s="96" t="s">
        <v>41</v>
      </c>
      <c r="M5150" s="96" t="s">
        <v>1351</v>
      </c>
      <c r="N5150" s="96" t="s">
        <v>1574</v>
      </c>
      <c r="O5150" s="96" t="s">
        <v>2194</v>
      </c>
      <c r="P5150" s="96" t="s">
        <v>1609</v>
      </c>
      <c r="Q5150" s="96" t="s">
        <v>1652</v>
      </c>
      <c r="R5150" s="96" t="s">
        <v>1574</v>
      </c>
    </row>
    <row r="5151" ht="14.25" customHeight="1">
      <c r="A5151" s="96" t="s">
        <v>13483</v>
      </c>
      <c r="B5151" s="96" t="s">
        <v>13484</v>
      </c>
      <c r="D5151" s="96" t="s">
        <v>1355</v>
      </c>
      <c r="J5151" s="96" t="s">
        <v>1351</v>
      </c>
      <c r="L5151" s="96" t="s">
        <v>1629</v>
      </c>
      <c r="M5151" s="96" t="s">
        <v>1351</v>
      </c>
      <c r="N5151" s="96" t="s">
        <v>1623</v>
      </c>
      <c r="O5151" s="96" t="s">
        <v>1857</v>
      </c>
      <c r="P5151" s="96" t="s">
        <v>1609</v>
      </c>
      <c r="Q5151" s="96" t="s">
        <v>1630</v>
      </c>
      <c r="R5151" s="96" t="s">
        <v>1623</v>
      </c>
    </row>
    <row r="5152" ht="14.25" customHeight="1">
      <c r="A5152" s="96" t="s">
        <v>13485</v>
      </c>
      <c r="B5152" s="96" t="s">
        <v>13486</v>
      </c>
      <c r="C5152" s="96" t="s">
        <v>13487</v>
      </c>
      <c r="D5152" s="96" t="s">
        <v>1350</v>
      </c>
      <c r="E5152" s="96" t="s">
        <v>1570</v>
      </c>
      <c r="F5152" s="96">
        <v>2027.0</v>
      </c>
      <c r="J5152" s="96" t="s">
        <v>1147</v>
      </c>
      <c r="L5152" s="96" t="s">
        <v>41</v>
      </c>
      <c r="M5152" s="96" t="s">
        <v>1147</v>
      </c>
      <c r="O5152" s="96" t="s">
        <v>1857</v>
      </c>
      <c r="P5152" s="96" t="s">
        <v>1609</v>
      </c>
      <c r="Q5152" s="96" t="s">
        <v>1636</v>
      </c>
      <c r="R5152" s="96" t="s">
        <v>1623</v>
      </c>
      <c r="S5152" s="96" t="s">
        <v>13488</v>
      </c>
      <c r="T5152" s="96" t="s">
        <v>1576</v>
      </c>
    </row>
    <row r="5153" ht="14.25" customHeight="1">
      <c r="A5153" s="96" t="s">
        <v>13489</v>
      </c>
      <c r="B5153" s="96" t="s">
        <v>13490</v>
      </c>
      <c r="C5153" s="96" t="s">
        <v>13490</v>
      </c>
      <c r="D5153" s="96" t="s">
        <v>1350</v>
      </c>
      <c r="E5153" s="96" t="s">
        <v>1570</v>
      </c>
      <c r="F5153" s="96">
        <v>2030.0</v>
      </c>
      <c r="J5153" s="96" t="s">
        <v>1147</v>
      </c>
      <c r="L5153" s="96" t="s">
        <v>41</v>
      </c>
      <c r="M5153" s="96" t="s">
        <v>1147</v>
      </c>
      <c r="O5153" s="96" t="s">
        <v>1857</v>
      </c>
      <c r="P5153" s="96" t="s">
        <v>1609</v>
      </c>
      <c r="Q5153" s="96" t="s">
        <v>2047</v>
      </c>
      <c r="R5153" s="96" t="s">
        <v>1712</v>
      </c>
      <c r="S5153" s="96" t="s">
        <v>13491</v>
      </c>
      <c r="T5153" s="96" t="s">
        <v>1576</v>
      </c>
    </row>
    <row r="5154" ht="14.25" customHeight="1">
      <c r="A5154" s="96" t="s">
        <v>13492</v>
      </c>
      <c r="D5154" s="96" t="s">
        <v>1355</v>
      </c>
      <c r="J5154" s="96" t="s">
        <v>1147</v>
      </c>
      <c r="L5154" s="96" t="s">
        <v>41</v>
      </c>
      <c r="M5154" s="96" t="s">
        <v>1147</v>
      </c>
      <c r="O5154" s="96" t="s">
        <v>1893</v>
      </c>
      <c r="P5154" s="96" t="s">
        <v>1603</v>
      </c>
      <c r="Q5154" s="96" t="s">
        <v>1897</v>
      </c>
      <c r="R5154" s="96" t="s">
        <v>1924</v>
      </c>
      <c r="U5154" s="96" t="s">
        <v>1742</v>
      </c>
    </row>
    <row r="5155" ht="14.25" customHeight="1">
      <c r="A5155" s="96" t="s">
        <v>13493</v>
      </c>
      <c r="D5155" s="96" t="s">
        <v>1350</v>
      </c>
      <c r="E5155" s="96" t="s">
        <v>1561</v>
      </c>
      <c r="F5155" s="96">
        <v>2030.0</v>
      </c>
      <c r="J5155" s="96" t="s">
        <v>1147</v>
      </c>
      <c r="L5155" s="96" t="s">
        <v>41</v>
      </c>
      <c r="M5155" s="96" t="s">
        <v>1147</v>
      </c>
      <c r="O5155" s="96" t="s">
        <v>1584</v>
      </c>
      <c r="P5155" s="96" t="s">
        <v>1564</v>
      </c>
      <c r="Q5155" s="96" t="s">
        <v>1897</v>
      </c>
      <c r="R5155" s="96" t="s">
        <v>1746</v>
      </c>
      <c r="S5155" s="96" t="s">
        <v>13494</v>
      </c>
      <c r="T5155" s="96" t="s">
        <v>1568</v>
      </c>
    </row>
    <row r="5156" ht="14.25" customHeight="1">
      <c r="A5156" s="96" t="s">
        <v>13495</v>
      </c>
      <c r="D5156" s="96" t="s">
        <v>1355</v>
      </c>
      <c r="J5156" s="96" t="s">
        <v>1147</v>
      </c>
      <c r="L5156" s="96" t="s">
        <v>41</v>
      </c>
      <c r="M5156" s="96" t="s">
        <v>1147</v>
      </c>
      <c r="O5156" s="96" t="s">
        <v>1791</v>
      </c>
      <c r="P5156" s="96" t="s">
        <v>1609</v>
      </c>
      <c r="Q5156" s="96" t="s">
        <v>2047</v>
      </c>
      <c r="R5156" s="96" t="s">
        <v>1637</v>
      </c>
    </row>
    <row r="5157" ht="14.25" customHeight="1">
      <c r="A5157" s="96" t="s">
        <v>13496</v>
      </c>
      <c r="D5157" s="96" t="s">
        <v>1355</v>
      </c>
      <c r="J5157" s="96" t="s">
        <v>1147</v>
      </c>
      <c r="L5157" s="96" t="s">
        <v>41</v>
      </c>
      <c r="M5157" s="96" t="s">
        <v>1147</v>
      </c>
      <c r="O5157" s="96" t="s">
        <v>1791</v>
      </c>
      <c r="P5157" s="96" t="s">
        <v>1609</v>
      </c>
      <c r="Q5157" s="96" t="s">
        <v>2015</v>
      </c>
      <c r="R5157" s="96" t="s">
        <v>1581</v>
      </c>
    </row>
    <row r="5158" ht="14.25" customHeight="1">
      <c r="A5158" s="96" t="s">
        <v>13497</v>
      </c>
      <c r="D5158" s="96" t="s">
        <v>1355</v>
      </c>
      <c r="J5158" s="96" t="s">
        <v>1147</v>
      </c>
      <c r="L5158" s="96" t="s">
        <v>41</v>
      </c>
      <c r="M5158" s="96" t="s">
        <v>1147</v>
      </c>
      <c r="O5158" s="96" t="s">
        <v>1791</v>
      </c>
      <c r="P5158" s="96" t="s">
        <v>1609</v>
      </c>
      <c r="Q5158" s="96" t="s">
        <v>1754</v>
      </c>
      <c r="R5158" s="96" t="s">
        <v>1581</v>
      </c>
    </row>
    <row r="5159" ht="14.25" customHeight="1">
      <c r="A5159" s="96" t="s">
        <v>13498</v>
      </c>
      <c r="D5159" s="96" t="s">
        <v>1350</v>
      </c>
      <c r="E5159" s="96" t="s">
        <v>1561</v>
      </c>
      <c r="F5159" s="96">
        <v>2030.0</v>
      </c>
      <c r="J5159" s="96" t="s">
        <v>1147</v>
      </c>
      <c r="L5159" s="96" t="s">
        <v>1562</v>
      </c>
      <c r="M5159" s="96" t="s">
        <v>1147</v>
      </c>
      <c r="O5159" s="96" t="s">
        <v>1791</v>
      </c>
      <c r="P5159" s="96" t="s">
        <v>1609</v>
      </c>
      <c r="Q5159" s="96" t="s">
        <v>1754</v>
      </c>
      <c r="R5159" s="96" t="s">
        <v>1793</v>
      </c>
      <c r="S5159" s="96" t="s">
        <v>13499</v>
      </c>
      <c r="T5159" s="96" t="s">
        <v>1568</v>
      </c>
    </row>
    <row r="5160" ht="14.25" customHeight="1">
      <c r="A5160" s="96" t="s">
        <v>13500</v>
      </c>
      <c r="D5160" s="96" t="s">
        <v>1350</v>
      </c>
      <c r="E5160" s="96" t="s">
        <v>1561</v>
      </c>
      <c r="F5160" s="96">
        <v>2030.0</v>
      </c>
      <c r="J5160" s="96" t="s">
        <v>1147</v>
      </c>
      <c r="L5160" s="96" t="s">
        <v>1562</v>
      </c>
      <c r="M5160" s="96" t="s">
        <v>1147</v>
      </c>
      <c r="O5160" s="96" t="s">
        <v>1717</v>
      </c>
      <c r="P5160" s="96" t="s">
        <v>1609</v>
      </c>
      <c r="Q5160" s="96" t="s">
        <v>1610</v>
      </c>
      <c r="R5160" s="96" t="s">
        <v>1637</v>
      </c>
      <c r="S5160" s="96" t="s">
        <v>13501</v>
      </c>
      <c r="T5160" s="96" t="s">
        <v>1568</v>
      </c>
    </row>
    <row r="5161" ht="14.25" customHeight="1">
      <c r="A5161" s="96" t="s">
        <v>13502</v>
      </c>
      <c r="D5161" s="96" t="s">
        <v>1350</v>
      </c>
      <c r="E5161" s="96" t="s">
        <v>1561</v>
      </c>
      <c r="F5161" s="96">
        <v>2030.0</v>
      </c>
      <c r="J5161" s="96" t="s">
        <v>1147</v>
      </c>
      <c r="L5161" s="96" t="s">
        <v>1562</v>
      </c>
      <c r="M5161" s="96" t="s">
        <v>1147</v>
      </c>
      <c r="O5161" s="96" t="s">
        <v>1791</v>
      </c>
      <c r="P5161" s="96" t="s">
        <v>1609</v>
      </c>
      <c r="Q5161" s="96" t="s">
        <v>1765</v>
      </c>
      <c r="R5161" s="96" t="s">
        <v>1699</v>
      </c>
      <c r="S5161" s="96" t="s">
        <v>13503</v>
      </c>
      <c r="T5161" s="96" t="s">
        <v>1568</v>
      </c>
    </row>
    <row r="5162" ht="14.25" customHeight="1">
      <c r="A5162" s="96" t="s">
        <v>13504</v>
      </c>
      <c r="D5162" s="96" t="s">
        <v>1350</v>
      </c>
      <c r="E5162" s="96" t="s">
        <v>1561</v>
      </c>
      <c r="F5162" s="96">
        <v>2030.0</v>
      </c>
      <c r="J5162" s="96" t="s">
        <v>1147</v>
      </c>
      <c r="L5162" s="96" t="s">
        <v>1562</v>
      </c>
      <c r="M5162" s="96" t="s">
        <v>1147</v>
      </c>
      <c r="O5162" s="96" t="s">
        <v>7316</v>
      </c>
      <c r="P5162" s="96" t="s">
        <v>1564</v>
      </c>
      <c r="Q5162" s="96" t="s">
        <v>1675</v>
      </c>
      <c r="R5162" s="96" t="s">
        <v>1594</v>
      </c>
      <c r="S5162" s="96" t="s">
        <v>13505</v>
      </c>
      <c r="T5162" s="96" t="s">
        <v>1568</v>
      </c>
    </row>
    <row r="5163" ht="14.25" customHeight="1">
      <c r="A5163" s="96" t="s">
        <v>13506</v>
      </c>
      <c r="B5163" s="96" t="s">
        <v>13507</v>
      </c>
      <c r="C5163" s="96" t="s">
        <v>13508</v>
      </c>
      <c r="D5163" s="96" t="s">
        <v>1350</v>
      </c>
      <c r="E5163" s="96" t="s">
        <v>1570</v>
      </c>
      <c r="F5163" s="96">
        <v>2030.0</v>
      </c>
      <c r="J5163" s="96" t="s">
        <v>1147</v>
      </c>
      <c r="L5163" s="96" t="s">
        <v>41</v>
      </c>
      <c r="M5163" s="96" t="s">
        <v>1147</v>
      </c>
      <c r="O5163" s="96" t="s">
        <v>1857</v>
      </c>
      <c r="P5163" s="96" t="s">
        <v>1609</v>
      </c>
      <c r="Q5163" s="96" t="s">
        <v>2047</v>
      </c>
      <c r="R5163" s="96" t="s">
        <v>1841</v>
      </c>
      <c r="S5163" s="96" t="s">
        <v>13509</v>
      </c>
      <c r="T5163" s="96" t="s">
        <v>1576</v>
      </c>
    </row>
    <row r="5164" ht="14.25" customHeight="1">
      <c r="A5164" s="96" t="s">
        <v>13510</v>
      </c>
      <c r="D5164" s="96" t="s">
        <v>1350</v>
      </c>
      <c r="E5164" s="96" t="s">
        <v>1561</v>
      </c>
      <c r="F5164" s="96">
        <v>2030.0</v>
      </c>
      <c r="J5164" s="96" t="s">
        <v>1147</v>
      </c>
      <c r="L5164" s="96" t="s">
        <v>1562</v>
      </c>
      <c r="M5164" s="96" t="s">
        <v>1147</v>
      </c>
      <c r="O5164" s="96" t="s">
        <v>1717</v>
      </c>
      <c r="P5164" s="96" t="s">
        <v>1609</v>
      </c>
      <c r="Q5164" s="96" t="s">
        <v>1756</v>
      </c>
      <c r="R5164" s="96" t="s">
        <v>1793</v>
      </c>
      <c r="S5164" s="96" t="s">
        <v>13511</v>
      </c>
      <c r="T5164" s="96" t="s">
        <v>1568</v>
      </c>
    </row>
    <row r="5165" ht="14.25" customHeight="1">
      <c r="A5165" s="96" t="s">
        <v>13512</v>
      </c>
      <c r="D5165" s="96" t="s">
        <v>1350</v>
      </c>
      <c r="E5165" s="96" t="s">
        <v>1561</v>
      </c>
      <c r="F5165" s="96">
        <v>2030.0</v>
      </c>
      <c r="J5165" s="96" t="s">
        <v>1147</v>
      </c>
      <c r="L5165" s="96" t="s">
        <v>1562</v>
      </c>
      <c r="M5165" s="96" t="s">
        <v>1147</v>
      </c>
      <c r="O5165" s="96" t="s">
        <v>1717</v>
      </c>
      <c r="P5165" s="96" t="s">
        <v>1609</v>
      </c>
      <c r="Q5165" s="96" t="s">
        <v>1639</v>
      </c>
      <c r="R5165" s="96" t="s">
        <v>1581</v>
      </c>
      <c r="S5165" s="96" t="s">
        <v>13513</v>
      </c>
      <c r="T5165" s="96" t="s">
        <v>1568</v>
      </c>
    </row>
    <row r="5166" ht="14.25" customHeight="1">
      <c r="A5166" s="96" t="s">
        <v>13514</v>
      </c>
      <c r="D5166" s="96" t="s">
        <v>1350</v>
      </c>
      <c r="E5166" s="96" t="s">
        <v>1561</v>
      </c>
      <c r="F5166" s="96">
        <v>2030.0</v>
      </c>
      <c r="J5166" s="96" t="s">
        <v>1147</v>
      </c>
      <c r="L5166" s="96" t="s">
        <v>1562</v>
      </c>
      <c r="M5166" s="96" t="s">
        <v>1147</v>
      </c>
      <c r="O5166" s="96" t="s">
        <v>1717</v>
      </c>
      <c r="P5166" s="96" t="s">
        <v>1609</v>
      </c>
      <c r="Q5166" s="96" t="s">
        <v>1756</v>
      </c>
      <c r="R5166" s="96" t="s">
        <v>1566</v>
      </c>
      <c r="S5166" s="96" t="s">
        <v>13515</v>
      </c>
      <c r="T5166" s="96" t="s">
        <v>1568</v>
      </c>
    </row>
    <row r="5167" ht="14.25" customHeight="1">
      <c r="A5167" s="96" t="s">
        <v>13516</v>
      </c>
      <c r="B5167" s="96" t="s">
        <v>13517</v>
      </c>
      <c r="C5167" s="96" t="s">
        <v>13518</v>
      </c>
      <c r="D5167" s="96" t="s">
        <v>1350</v>
      </c>
      <c r="E5167" s="96" t="s">
        <v>1561</v>
      </c>
      <c r="F5167" s="96" t="s">
        <v>2622</v>
      </c>
      <c r="G5167" s="96" t="s">
        <v>1350</v>
      </c>
      <c r="H5167" s="96" t="s">
        <v>1561</v>
      </c>
      <c r="I5167" s="96">
        <v>2050.0</v>
      </c>
      <c r="J5167" s="96" t="s">
        <v>1351</v>
      </c>
      <c r="K5167" s="96">
        <v>2050.0</v>
      </c>
      <c r="L5167" s="96" t="s">
        <v>41</v>
      </c>
      <c r="M5167" s="96" t="s">
        <v>1351</v>
      </c>
      <c r="O5167" s="96" t="s">
        <v>1578</v>
      </c>
      <c r="P5167" s="96" t="s">
        <v>1579</v>
      </c>
      <c r="Q5167" s="96" t="s">
        <v>2352</v>
      </c>
      <c r="R5167" s="96" t="s">
        <v>1841</v>
      </c>
      <c r="S5167" s="96" t="s">
        <v>13519</v>
      </c>
      <c r="T5167" s="96" t="s">
        <v>1568</v>
      </c>
    </row>
    <row r="5168" ht="14.25" customHeight="1">
      <c r="A5168" s="96" t="s">
        <v>13520</v>
      </c>
      <c r="C5168" s="96" t="s">
        <v>13521</v>
      </c>
      <c r="D5168" s="96" t="s">
        <v>1355</v>
      </c>
      <c r="J5168" s="96" t="s">
        <v>1351</v>
      </c>
      <c r="L5168" s="96" t="s">
        <v>41</v>
      </c>
      <c r="M5168" s="96" t="s">
        <v>1147</v>
      </c>
      <c r="O5168" s="96" t="s">
        <v>1614</v>
      </c>
      <c r="P5168" s="96" t="s">
        <v>1609</v>
      </c>
      <c r="Q5168" s="96" t="s">
        <v>2015</v>
      </c>
      <c r="R5168" s="96" t="s">
        <v>1644</v>
      </c>
    </row>
    <row r="5169" ht="14.25" customHeight="1">
      <c r="A5169" s="96" t="s">
        <v>13522</v>
      </c>
      <c r="D5169" s="96" t="s">
        <v>1350</v>
      </c>
      <c r="E5169" s="96" t="s">
        <v>1561</v>
      </c>
      <c r="F5169" s="96">
        <v>2030.0</v>
      </c>
      <c r="J5169" s="96" t="s">
        <v>1147</v>
      </c>
      <c r="L5169" s="96" t="s">
        <v>1629</v>
      </c>
      <c r="M5169" s="96" t="s">
        <v>1147</v>
      </c>
      <c r="O5169" s="96" t="s">
        <v>3253</v>
      </c>
      <c r="P5169" s="96" t="s">
        <v>1572</v>
      </c>
      <c r="Q5169" s="96" t="s">
        <v>1630</v>
      </c>
      <c r="R5169" s="96" t="s">
        <v>1676</v>
      </c>
      <c r="S5169" s="96" t="s">
        <v>13523</v>
      </c>
      <c r="T5169" s="96" t="s">
        <v>1568</v>
      </c>
    </row>
    <row r="5170" ht="14.25" customHeight="1">
      <c r="A5170" s="96" t="s">
        <v>13524</v>
      </c>
      <c r="D5170" s="96" t="s">
        <v>1350</v>
      </c>
      <c r="E5170" s="96" t="s">
        <v>1561</v>
      </c>
      <c r="F5170" s="96">
        <v>2030.0</v>
      </c>
      <c r="J5170" s="96" t="s">
        <v>1147</v>
      </c>
      <c r="L5170" s="96" t="s">
        <v>1562</v>
      </c>
      <c r="M5170" s="96" t="s">
        <v>1147</v>
      </c>
      <c r="O5170" s="96" t="s">
        <v>1584</v>
      </c>
      <c r="P5170" s="96" t="s">
        <v>1564</v>
      </c>
      <c r="Q5170" s="96" t="s">
        <v>1580</v>
      </c>
      <c r="R5170" s="96" t="s">
        <v>1805</v>
      </c>
      <c r="S5170" s="96" t="s">
        <v>13525</v>
      </c>
      <c r="T5170" s="96" t="s">
        <v>1568</v>
      </c>
    </row>
    <row r="5171" ht="14.25" customHeight="1">
      <c r="A5171" s="96" t="s">
        <v>13526</v>
      </c>
      <c r="B5171" s="96" t="s">
        <v>13527</v>
      </c>
      <c r="C5171" s="96" t="s">
        <v>13528</v>
      </c>
      <c r="D5171" s="96" t="s">
        <v>1350</v>
      </c>
      <c r="E5171" s="96" t="s">
        <v>1561</v>
      </c>
      <c r="F5171" s="96" t="s">
        <v>6816</v>
      </c>
      <c r="J5171" s="96" t="s">
        <v>1351</v>
      </c>
      <c r="L5171" s="96" t="s">
        <v>41</v>
      </c>
      <c r="M5171" s="96" t="s">
        <v>1351</v>
      </c>
      <c r="N5171" s="96" t="s">
        <v>1846</v>
      </c>
      <c r="O5171" s="96" t="s">
        <v>1584</v>
      </c>
      <c r="P5171" s="96" t="s">
        <v>1564</v>
      </c>
      <c r="Q5171" s="96" t="s">
        <v>1665</v>
      </c>
      <c r="R5171" s="96" t="s">
        <v>1793</v>
      </c>
      <c r="S5171" s="96" t="s">
        <v>13529</v>
      </c>
      <c r="T5171" s="96" t="s">
        <v>1568</v>
      </c>
    </row>
    <row r="5172" ht="14.25" customHeight="1">
      <c r="A5172" s="96" t="s">
        <v>13530</v>
      </c>
      <c r="C5172" s="96" t="s">
        <v>13531</v>
      </c>
      <c r="D5172" s="96" t="s">
        <v>1350</v>
      </c>
      <c r="E5172" s="96" t="s">
        <v>1561</v>
      </c>
      <c r="F5172" s="96" t="s">
        <v>4013</v>
      </c>
      <c r="J5172" s="96" t="s">
        <v>1147</v>
      </c>
      <c r="L5172" s="96" t="s">
        <v>41</v>
      </c>
      <c r="M5172" s="96" t="s">
        <v>1147</v>
      </c>
      <c r="O5172" s="96" t="s">
        <v>1584</v>
      </c>
      <c r="P5172" s="96" t="s">
        <v>1564</v>
      </c>
      <c r="Q5172" s="96" t="s">
        <v>1665</v>
      </c>
      <c r="R5172" s="96" t="s">
        <v>2098</v>
      </c>
      <c r="S5172" s="96" t="s">
        <v>13532</v>
      </c>
      <c r="T5172" s="96" t="s">
        <v>1568</v>
      </c>
    </row>
    <row r="5173" ht="14.25" customHeight="1">
      <c r="A5173" s="96" t="s">
        <v>13533</v>
      </c>
      <c r="C5173" s="96" t="s">
        <v>13534</v>
      </c>
      <c r="D5173" s="96" t="s">
        <v>1350</v>
      </c>
      <c r="E5173" s="96" t="s">
        <v>1561</v>
      </c>
      <c r="F5173" s="96" t="s">
        <v>11519</v>
      </c>
      <c r="J5173" s="96" t="s">
        <v>1147</v>
      </c>
      <c r="L5173" s="96" t="s">
        <v>41</v>
      </c>
      <c r="M5173" s="96" t="s">
        <v>1147</v>
      </c>
      <c r="O5173" s="96" t="s">
        <v>1584</v>
      </c>
      <c r="P5173" s="96" t="s">
        <v>1564</v>
      </c>
      <c r="Q5173" s="96" t="s">
        <v>1665</v>
      </c>
      <c r="R5173" s="96" t="s">
        <v>1757</v>
      </c>
      <c r="S5173" s="96" t="s">
        <v>13535</v>
      </c>
      <c r="T5173" s="96" t="s">
        <v>1568</v>
      </c>
    </row>
    <row r="5174" ht="14.25" customHeight="1">
      <c r="A5174" s="96" t="s">
        <v>13536</v>
      </c>
      <c r="C5174" s="96" t="s">
        <v>13537</v>
      </c>
      <c r="D5174" s="96" t="s">
        <v>1350</v>
      </c>
      <c r="E5174" s="96" t="s">
        <v>1561</v>
      </c>
      <c r="F5174" s="96" t="s">
        <v>1628</v>
      </c>
      <c r="J5174" s="96" t="s">
        <v>1147</v>
      </c>
      <c r="L5174" s="96" t="s">
        <v>41</v>
      </c>
      <c r="M5174" s="96" t="s">
        <v>1147</v>
      </c>
      <c r="O5174" s="96" t="s">
        <v>1584</v>
      </c>
      <c r="P5174" s="96" t="s">
        <v>1564</v>
      </c>
      <c r="Q5174" s="96" t="s">
        <v>1665</v>
      </c>
      <c r="R5174" s="96" t="s">
        <v>1971</v>
      </c>
      <c r="S5174" s="96" t="s">
        <v>13538</v>
      </c>
      <c r="T5174" s="96" t="s">
        <v>1568</v>
      </c>
    </row>
    <row r="5175" ht="14.25" customHeight="1">
      <c r="A5175" s="96" t="s">
        <v>13539</v>
      </c>
      <c r="D5175" s="96" t="s">
        <v>1355</v>
      </c>
      <c r="J5175" s="96" t="s">
        <v>1351</v>
      </c>
      <c r="L5175" s="96" t="s">
        <v>41</v>
      </c>
      <c r="M5175" s="96" t="s">
        <v>1351</v>
      </c>
      <c r="N5175" s="96" t="s">
        <v>1757</v>
      </c>
      <c r="O5175" s="96" t="s">
        <v>1584</v>
      </c>
      <c r="P5175" s="96" t="s">
        <v>1564</v>
      </c>
      <c r="Q5175" s="96" t="s">
        <v>1830</v>
      </c>
      <c r="R5175" s="96" t="s">
        <v>1757</v>
      </c>
    </row>
    <row r="5176" ht="14.25" customHeight="1">
      <c r="A5176" s="96" t="s">
        <v>13540</v>
      </c>
      <c r="D5176" s="96" t="s">
        <v>1355</v>
      </c>
      <c r="J5176" s="96" t="s">
        <v>1351</v>
      </c>
      <c r="L5176" s="96" t="s">
        <v>41</v>
      </c>
      <c r="M5176" s="96" t="s">
        <v>1351</v>
      </c>
      <c r="N5176" s="96" t="s">
        <v>1673</v>
      </c>
      <c r="O5176" s="96" t="s">
        <v>1584</v>
      </c>
      <c r="P5176" s="96" t="s">
        <v>1564</v>
      </c>
      <c r="Q5176" s="96" t="s">
        <v>2015</v>
      </c>
      <c r="R5176" s="96" t="s">
        <v>1673</v>
      </c>
    </row>
    <row r="5177" ht="14.25" customHeight="1">
      <c r="A5177" s="96" t="s">
        <v>13541</v>
      </c>
      <c r="D5177" s="96" t="s">
        <v>1350</v>
      </c>
      <c r="E5177" s="96" t="s">
        <v>1561</v>
      </c>
      <c r="F5177" s="96">
        <v>2030.0</v>
      </c>
      <c r="J5177" s="96" t="s">
        <v>1147</v>
      </c>
      <c r="L5177" s="96" t="s">
        <v>1562</v>
      </c>
      <c r="M5177" s="96" t="s">
        <v>1147</v>
      </c>
      <c r="O5177" s="96" t="s">
        <v>1684</v>
      </c>
      <c r="P5177" s="96" t="s">
        <v>1564</v>
      </c>
      <c r="Q5177" s="96" t="s">
        <v>1580</v>
      </c>
      <c r="R5177" s="96" t="s">
        <v>2023</v>
      </c>
      <c r="S5177" s="96" t="s">
        <v>13542</v>
      </c>
      <c r="T5177" s="96" t="s">
        <v>1568</v>
      </c>
    </row>
    <row r="5178" ht="14.25" customHeight="1">
      <c r="A5178" s="96" t="s">
        <v>13543</v>
      </c>
      <c r="D5178" s="96" t="s">
        <v>1350</v>
      </c>
      <c r="E5178" s="96" t="s">
        <v>1561</v>
      </c>
      <c r="F5178" s="96">
        <v>2030.0</v>
      </c>
      <c r="J5178" s="96" t="s">
        <v>1147</v>
      </c>
      <c r="L5178" s="96" t="s">
        <v>1562</v>
      </c>
      <c r="M5178" s="96" t="s">
        <v>1147</v>
      </c>
      <c r="O5178" s="96" t="s">
        <v>1584</v>
      </c>
      <c r="P5178" s="96" t="s">
        <v>1564</v>
      </c>
      <c r="Q5178" s="96" t="s">
        <v>1652</v>
      </c>
      <c r="R5178" s="96" t="s">
        <v>1793</v>
      </c>
      <c r="S5178" s="96" t="s">
        <v>13544</v>
      </c>
      <c r="T5178" s="96" t="s">
        <v>1568</v>
      </c>
    </row>
    <row r="5179" ht="14.25" customHeight="1">
      <c r="A5179" s="96" t="s">
        <v>13545</v>
      </c>
      <c r="D5179" s="96" t="s">
        <v>1350</v>
      </c>
      <c r="E5179" s="96" t="s">
        <v>1561</v>
      </c>
      <c r="F5179" s="96">
        <v>2030.0</v>
      </c>
      <c r="J5179" s="96" t="s">
        <v>1147</v>
      </c>
      <c r="L5179" s="96" t="s">
        <v>1562</v>
      </c>
      <c r="M5179" s="96" t="s">
        <v>1147</v>
      </c>
      <c r="O5179" s="96" t="s">
        <v>2054</v>
      </c>
      <c r="P5179" s="96" t="s">
        <v>1579</v>
      </c>
      <c r="Q5179" s="96" t="s">
        <v>1675</v>
      </c>
      <c r="R5179" s="96" t="s">
        <v>1623</v>
      </c>
      <c r="S5179" s="96" t="s">
        <v>13546</v>
      </c>
      <c r="T5179" s="96" t="s">
        <v>1568</v>
      </c>
    </row>
    <row r="5180" ht="14.25" customHeight="1">
      <c r="A5180" s="96" t="s">
        <v>13547</v>
      </c>
      <c r="D5180" s="96" t="s">
        <v>1350</v>
      </c>
      <c r="E5180" s="96" t="s">
        <v>1561</v>
      </c>
      <c r="F5180" s="96" t="s">
        <v>1628</v>
      </c>
      <c r="J5180" s="96" t="s">
        <v>1351</v>
      </c>
      <c r="L5180" s="96" t="s">
        <v>41</v>
      </c>
      <c r="M5180" s="96" t="s">
        <v>1351</v>
      </c>
      <c r="N5180" s="96" t="s">
        <v>1666</v>
      </c>
      <c r="O5180" s="96" t="s">
        <v>1584</v>
      </c>
      <c r="P5180" s="96" t="s">
        <v>1564</v>
      </c>
      <c r="Q5180" s="96" t="s">
        <v>2099</v>
      </c>
      <c r="R5180" s="96" t="s">
        <v>1707</v>
      </c>
      <c r="S5180" s="96" t="s">
        <v>13548</v>
      </c>
      <c r="T5180" s="96" t="s">
        <v>1568</v>
      </c>
    </row>
    <row r="5181" ht="14.25" customHeight="1">
      <c r="A5181" s="96" t="s">
        <v>13549</v>
      </c>
      <c r="D5181" s="96" t="s">
        <v>1350</v>
      </c>
      <c r="E5181" s="96" t="s">
        <v>1561</v>
      </c>
      <c r="F5181" s="96">
        <v>2030.0</v>
      </c>
      <c r="J5181" s="96" t="s">
        <v>1147</v>
      </c>
      <c r="L5181" s="96" t="s">
        <v>1562</v>
      </c>
      <c r="M5181" s="96" t="s">
        <v>1147</v>
      </c>
      <c r="O5181" s="96" t="s">
        <v>1584</v>
      </c>
      <c r="P5181" s="96" t="s">
        <v>1564</v>
      </c>
      <c r="Q5181" s="96" t="s">
        <v>1639</v>
      </c>
      <c r="R5181" s="96" t="s">
        <v>1648</v>
      </c>
      <c r="S5181" s="96" t="s">
        <v>13550</v>
      </c>
      <c r="T5181" s="96" t="s">
        <v>1568</v>
      </c>
    </row>
    <row r="5182" ht="14.25" customHeight="1">
      <c r="A5182" s="96" t="s">
        <v>13551</v>
      </c>
      <c r="B5182" s="96" t="s">
        <v>13552</v>
      </c>
      <c r="D5182" s="96" t="s">
        <v>1350</v>
      </c>
      <c r="E5182" s="96" t="s">
        <v>1561</v>
      </c>
      <c r="F5182" s="96">
        <v>2030.0</v>
      </c>
      <c r="J5182" s="96" t="s">
        <v>1351</v>
      </c>
      <c r="L5182" s="96" t="s">
        <v>41</v>
      </c>
      <c r="M5182" s="96" t="s">
        <v>1351</v>
      </c>
      <c r="N5182" s="96" t="s">
        <v>1890</v>
      </c>
      <c r="O5182" s="96" t="s">
        <v>1937</v>
      </c>
      <c r="P5182" s="96" t="s">
        <v>1728</v>
      </c>
      <c r="Q5182" s="96" t="s">
        <v>1593</v>
      </c>
      <c r="R5182" s="96" t="s">
        <v>1644</v>
      </c>
      <c r="S5182" s="96" t="s">
        <v>13553</v>
      </c>
      <c r="T5182" s="96" t="s">
        <v>1568</v>
      </c>
      <c r="U5182" s="96" t="s">
        <v>1701</v>
      </c>
    </row>
    <row r="5183" ht="14.25" customHeight="1">
      <c r="A5183" s="96" t="s">
        <v>13554</v>
      </c>
      <c r="D5183" s="96" t="s">
        <v>1355</v>
      </c>
      <c r="J5183" s="96" t="s">
        <v>1351</v>
      </c>
      <c r="L5183" s="96" t="s">
        <v>41</v>
      </c>
      <c r="M5183" s="96" t="s">
        <v>1351</v>
      </c>
      <c r="N5183" s="96" t="s">
        <v>1623</v>
      </c>
      <c r="O5183" s="96" t="s">
        <v>1584</v>
      </c>
      <c r="P5183" s="96" t="s">
        <v>1564</v>
      </c>
      <c r="Q5183" s="96" t="s">
        <v>1665</v>
      </c>
      <c r="R5183" s="96" t="s">
        <v>1623</v>
      </c>
    </row>
    <row r="5184" ht="14.25" customHeight="1">
      <c r="A5184" s="96" t="s">
        <v>13555</v>
      </c>
      <c r="C5184" s="96" t="s">
        <v>13556</v>
      </c>
      <c r="D5184" s="96" t="s">
        <v>1350</v>
      </c>
      <c r="E5184" s="96" t="s">
        <v>1561</v>
      </c>
      <c r="J5184" s="96" t="s">
        <v>1147</v>
      </c>
      <c r="L5184" s="96" t="s">
        <v>41</v>
      </c>
      <c r="M5184" s="96" t="s">
        <v>1147</v>
      </c>
      <c r="O5184" s="96" t="s">
        <v>1647</v>
      </c>
      <c r="P5184" s="96" t="s">
        <v>1564</v>
      </c>
      <c r="Q5184" s="96" t="s">
        <v>1655</v>
      </c>
      <c r="R5184" s="96" t="s">
        <v>1594</v>
      </c>
      <c r="S5184" s="96" t="s">
        <v>13557</v>
      </c>
      <c r="T5184" s="96" t="s">
        <v>1568</v>
      </c>
    </row>
    <row r="5185" ht="14.25" customHeight="1">
      <c r="A5185" s="96" t="s">
        <v>13558</v>
      </c>
      <c r="D5185" s="96" t="s">
        <v>1350</v>
      </c>
      <c r="E5185" s="96" t="s">
        <v>1561</v>
      </c>
      <c r="F5185" s="96">
        <v>2030.0</v>
      </c>
      <c r="J5185" s="96" t="s">
        <v>1147</v>
      </c>
      <c r="L5185" s="96" t="s">
        <v>1562</v>
      </c>
      <c r="M5185" s="96" t="s">
        <v>1147</v>
      </c>
      <c r="O5185" s="96" t="s">
        <v>1717</v>
      </c>
      <c r="P5185" s="96" t="s">
        <v>1609</v>
      </c>
      <c r="Q5185" s="96" t="s">
        <v>1593</v>
      </c>
      <c r="R5185" s="96" t="s">
        <v>1779</v>
      </c>
      <c r="S5185" s="96" t="s">
        <v>13559</v>
      </c>
      <c r="T5185" s="96" t="s">
        <v>1568</v>
      </c>
    </row>
    <row r="5186" ht="14.25" customHeight="1">
      <c r="A5186" s="96" t="s">
        <v>13560</v>
      </c>
      <c r="B5186" s="96" t="s">
        <v>13561</v>
      </c>
      <c r="C5186" s="96" t="s">
        <v>13562</v>
      </c>
      <c r="D5186" s="96" t="s">
        <v>1350</v>
      </c>
      <c r="E5186" s="96" t="s">
        <v>1561</v>
      </c>
      <c r="F5186" s="96" t="s">
        <v>2010</v>
      </c>
      <c r="J5186" s="96" t="s">
        <v>1351</v>
      </c>
      <c r="L5186" s="96" t="s">
        <v>1629</v>
      </c>
      <c r="M5186" s="96" t="s">
        <v>1351</v>
      </c>
      <c r="N5186" s="96" t="s">
        <v>1846</v>
      </c>
      <c r="O5186" s="96" t="s">
        <v>1584</v>
      </c>
      <c r="P5186" s="96" t="s">
        <v>1564</v>
      </c>
      <c r="Q5186" s="96" t="s">
        <v>1630</v>
      </c>
      <c r="R5186" s="96" t="s">
        <v>1591</v>
      </c>
      <c r="S5186" s="96" t="s">
        <v>13563</v>
      </c>
      <c r="T5186" s="96" t="s">
        <v>1568</v>
      </c>
      <c r="U5186" s="96" t="s">
        <v>3305</v>
      </c>
    </row>
    <row r="5187" ht="14.25" customHeight="1">
      <c r="A5187" s="96" t="s">
        <v>13564</v>
      </c>
      <c r="C5187" s="96" t="s">
        <v>13565</v>
      </c>
      <c r="D5187" s="96" t="s">
        <v>1355</v>
      </c>
      <c r="J5187" s="96" t="s">
        <v>1351</v>
      </c>
      <c r="L5187" s="96" t="s">
        <v>41</v>
      </c>
      <c r="M5187" s="96" t="s">
        <v>1147</v>
      </c>
      <c r="O5187" s="96" t="s">
        <v>2054</v>
      </c>
      <c r="P5187" s="96" t="s">
        <v>1579</v>
      </c>
      <c r="Q5187" s="96" t="s">
        <v>2114</v>
      </c>
      <c r="R5187" s="96" t="s">
        <v>1793</v>
      </c>
    </row>
    <row r="5188" ht="14.25" customHeight="1">
      <c r="A5188" s="96" t="s">
        <v>13566</v>
      </c>
      <c r="D5188" s="96" t="s">
        <v>1355</v>
      </c>
      <c r="J5188" s="96" t="s">
        <v>1351</v>
      </c>
      <c r="L5188" s="96" t="s">
        <v>41</v>
      </c>
      <c r="M5188" s="96" t="s">
        <v>1351</v>
      </c>
      <c r="N5188" s="96" t="s">
        <v>1841</v>
      </c>
      <c r="O5188" s="96" t="s">
        <v>2477</v>
      </c>
      <c r="P5188" s="96" t="s">
        <v>1609</v>
      </c>
      <c r="Q5188" s="96" t="s">
        <v>1573</v>
      </c>
      <c r="R5188" s="96" t="s">
        <v>1841</v>
      </c>
    </row>
    <row r="5189" ht="14.25" customHeight="1">
      <c r="A5189" s="96" t="s">
        <v>13567</v>
      </c>
      <c r="D5189" s="96" t="s">
        <v>1350</v>
      </c>
      <c r="E5189" s="96" t="s">
        <v>1561</v>
      </c>
      <c r="F5189" s="96">
        <v>2030.0</v>
      </c>
      <c r="G5189" s="96" t="s">
        <v>1350</v>
      </c>
      <c r="H5189" s="96" t="s">
        <v>1561</v>
      </c>
      <c r="I5189" s="96">
        <v>2040.0</v>
      </c>
      <c r="J5189" s="96" t="s">
        <v>1351</v>
      </c>
      <c r="K5189" s="96">
        <v>2040.0</v>
      </c>
      <c r="L5189" s="96" t="s">
        <v>1562</v>
      </c>
      <c r="M5189" s="96" t="s">
        <v>1147</v>
      </c>
      <c r="O5189" s="96" t="s">
        <v>1664</v>
      </c>
      <c r="P5189" s="96" t="s">
        <v>1564</v>
      </c>
      <c r="Q5189" s="96" t="s">
        <v>1754</v>
      </c>
      <c r="R5189" s="96" t="s">
        <v>1699</v>
      </c>
      <c r="S5189" s="96" t="s">
        <v>13568</v>
      </c>
      <c r="T5189" s="96" t="s">
        <v>1568</v>
      </c>
    </row>
    <row r="5190" ht="14.25" customHeight="1">
      <c r="A5190" s="96" t="s">
        <v>13569</v>
      </c>
      <c r="D5190" s="96" t="s">
        <v>1355</v>
      </c>
      <c r="J5190" s="96" t="s">
        <v>1351</v>
      </c>
      <c r="L5190" s="96" t="s">
        <v>41</v>
      </c>
      <c r="M5190" s="96" t="s">
        <v>1147</v>
      </c>
      <c r="O5190" s="96" t="s">
        <v>2314</v>
      </c>
      <c r="P5190" s="96" t="s">
        <v>1609</v>
      </c>
      <c r="Q5190" s="96" t="s">
        <v>1675</v>
      </c>
      <c r="R5190" s="96" t="s">
        <v>1637</v>
      </c>
    </row>
    <row r="5191" ht="14.25" customHeight="1">
      <c r="A5191" s="96" t="s">
        <v>13570</v>
      </c>
      <c r="D5191" s="96" t="s">
        <v>1355</v>
      </c>
      <c r="J5191" s="96" t="s">
        <v>1147</v>
      </c>
      <c r="L5191" s="96" t="s">
        <v>41</v>
      </c>
      <c r="M5191" s="96" t="s">
        <v>1147</v>
      </c>
      <c r="O5191" s="96" t="s">
        <v>1578</v>
      </c>
      <c r="P5191" s="96" t="s">
        <v>1579</v>
      </c>
      <c r="Q5191" s="96" t="s">
        <v>1756</v>
      </c>
      <c r="R5191" s="96" t="s">
        <v>1712</v>
      </c>
    </row>
    <row r="5192" ht="14.25" customHeight="1">
      <c r="A5192" s="96" t="s">
        <v>13571</v>
      </c>
      <c r="D5192" s="96" t="s">
        <v>1355</v>
      </c>
      <c r="J5192" s="96" t="s">
        <v>1351</v>
      </c>
      <c r="L5192" s="96" t="s">
        <v>41</v>
      </c>
      <c r="M5192" s="96" t="s">
        <v>1147</v>
      </c>
      <c r="O5192" s="96" t="s">
        <v>1578</v>
      </c>
      <c r="P5192" s="96" t="s">
        <v>1579</v>
      </c>
      <c r="Q5192" s="96" t="s">
        <v>1754</v>
      </c>
      <c r="R5192" s="96" t="s">
        <v>1793</v>
      </c>
      <c r="T5192" s="96" t="s">
        <v>1616</v>
      </c>
    </row>
    <row r="5193" ht="14.25" customHeight="1">
      <c r="A5193" s="96" t="s">
        <v>13572</v>
      </c>
      <c r="D5193" s="96" t="s">
        <v>1350</v>
      </c>
      <c r="E5193" s="96" t="s">
        <v>1561</v>
      </c>
      <c r="F5193" s="96">
        <v>2030.0</v>
      </c>
      <c r="J5193" s="96" t="s">
        <v>1147</v>
      </c>
      <c r="L5193" s="96" t="s">
        <v>1562</v>
      </c>
      <c r="M5193" s="96" t="s">
        <v>1147</v>
      </c>
      <c r="O5193" s="96" t="s">
        <v>1669</v>
      </c>
      <c r="P5193" s="96" t="s">
        <v>1564</v>
      </c>
      <c r="Q5193" s="96" t="s">
        <v>2047</v>
      </c>
      <c r="R5193" s="96" t="s">
        <v>1779</v>
      </c>
      <c r="S5193" s="96" t="s">
        <v>13573</v>
      </c>
      <c r="T5193" s="96" t="s">
        <v>1568</v>
      </c>
    </row>
    <row r="5194" ht="14.25" customHeight="1">
      <c r="A5194" s="96" t="s">
        <v>13574</v>
      </c>
      <c r="C5194" s="96" t="s">
        <v>13575</v>
      </c>
      <c r="D5194" s="96" t="s">
        <v>1350</v>
      </c>
      <c r="E5194" s="96" t="s">
        <v>1561</v>
      </c>
      <c r="F5194" s="96" t="s">
        <v>1628</v>
      </c>
      <c r="J5194" s="96" t="s">
        <v>1351</v>
      </c>
      <c r="L5194" s="96" t="s">
        <v>41</v>
      </c>
      <c r="M5194" s="96" t="s">
        <v>1147</v>
      </c>
      <c r="O5194" s="96" t="s">
        <v>1893</v>
      </c>
      <c r="P5194" s="96" t="s">
        <v>1603</v>
      </c>
      <c r="Q5194" s="96" t="s">
        <v>1604</v>
      </c>
      <c r="R5194" s="96" t="s">
        <v>1615</v>
      </c>
      <c r="S5194" s="96" t="s">
        <v>13576</v>
      </c>
      <c r="T5194" s="96" t="s">
        <v>1568</v>
      </c>
    </row>
    <row r="5195" ht="14.25" customHeight="1">
      <c r="A5195" s="96" t="s">
        <v>13577</v>
      </c>
      <c r="D5195" s="96" t="s">
        <v>1350</v>
      </c>
      <c r="E5195" s="96" t="s">
        <v>1561</v>
      </c>
      <c r="F5195" s="96">
        <v>2030.0</v>
      </c>
      <c r="J5195" s="96" t="s">
        <v>1147</v>
      </c>
      <c r="L5195" s="96" t="s">
        <v>1562</v>
      </c>
      <c r="M5195" s="96" t="s">
        <v>1147</v>
      </c>
      <c r="O5195" s="96" t="s">
        <v>1717</v>
      </c>
      <c r="P5195" s="96" t="s">
        <v>1609</v>
      </c>
      <c r="Q5195" s="96" t="s">
        <v>1639</v>
      </c>
      <c r="R5195" s="96" t="s">
        <v>1631</v>
      </c>
      <c r="S5195" s="96" t="s">
        <v>13578</v>
      </c>
      <c r="T5195" s="96" t="s">
        <v>1568</v>
      </c>
    </row>
    <row r="5196" ht="14.25" customHeight="1">
      <c r="A5196" s="96" t="s">
        <v>13579</v>
      </c>
      <c r="D5196" s="96" t="s">
        <v>1350</v>
      </c>
      <c r="E5196" s="96" t="s">
        <v>1561</v>
      </c>
      <c r="F5196" s="96">
        <v>2030.0</v>
      </c>
      <c r="J5196" s="96" t="s">
        <v>1351</v>
      </c>
      <c r="L5196" s="96" t="s">
        <v>1562</v>
      </c>
      <c r="M5196" s="96" t="s">
        <v>1351</v>
      </c>
      <c r="N5196" s="96" t="s">
        <v>1619</v>
      </c>
      <c r="O5196" s="96" t="s">
        <v>1893</v>
      </c>
      <c r="P5196" s="96" t="s">
        <v>1603</v>
      </c>
      <c r="Q5196" s="96" t="s">
        <v>1580</v>
      </c>
      <c r="R5196" s="96" t="s">
        <v>1971</v>
      </c>
      <c r="S5196" s="96" t="s">
        <v>13580</v>
      </c>
      <c r="T5196" s="96" t="s">
        <v>1568</v>
      </c>
    </row>
    <row r="5197" ht="14.25" customHeight="1">
      <c r="A5197" s="96" t="s">
        <v>13581</v>
      </c>
      <c r="C5197" s="96" t="s">
        <v>13582</v>
      </c>
      <c r="D5197" s="96" t="s">
        <v>1355</v>
      </c>
      <c r="J5197" s="96" t="s">
        <v>1147</v>
      </c>
      <c r="L5197" s="96" t="s">
        <v>41</v>
      </c>
      <c r="M5197" s="96" t="s">
        <v>1147</v>
      </c>
      <c r="O5197" s="96" t="s">
        <v>1578</v>
      </c>
      <c r="P5197" s="96" t="s">
        <v>1579</v>
      </c>
      <c r="Q5197" s="96" t="s">
        <v>2015</v>
      </c>
      <c r="R5197" s="96" t="s">
        <v>1707</v>
      </c>
    </row>
    <row r="5198" ht="14.25" customHeight="1">
      <c r="A5198" s="96" t="s">
        <v>13583</v>
      </c>
      <c r="D5198" s="96" t="s">
        <v>1350</v>
      </c>
      <c r="E5198" s="96" t="s">
        <v>1561</v>
      </c>
      <c r="F5198" s="96">
        <v>2030.0</v>
      </c>
      <c r="J5198" s="96" t="s">
        <v>1147</v>
      </c>
      <c r="L5198" s="96" t="s">
        <v>1562</v>
      </c>
      <c r="M5198" s="96" t="s">
        <v>1147</v>
      </c>
      <c r="O5198" s="96" t="s">
        <v>1669</v>
      </c>
      <c r="P5198" s="96" t="s">
        <v>1564</v>
      </c>
      <c r="Q5198" s="96" t="s">
        <v>1610</v>
      </c>
      <c r="R5198" s="96" t="s">
        <v>1648</v>
      </c>
      <c r="S5198" s="96" t="s">
        <v>13584</v>
      </c>
      <c r="T5198" s="96" t="s">
        <v>1568</v>
      </c>
    </row>
    <row r="5199" ht="14.25" customHeight="1">
      <c r="A5199" s="96" t="s">
        <v>13585</v>
      </c>
      <c r="B5199" s="96" t="s">
        <v>13586</v>
      </c>
      <c r="C5199" s="96" t="s">
        <v>13587</v>
      </c>
      <c r="D5199" s="96" t="s">
        <v>1350</v>
      </c>
      <c r="E5199" s="96" t="s">
        <v>1561</v>
      </c>
      <c r="F5199" s="96" t="s">
        <v>1628</v>
      </c>
      <c r="G5199" s="96" t="s">
        <v>1350</v>
      </c>
      <c r="H5199" s="96" t="s">
        <v>1561</v>
      </c>
      <c r="I5199" s="96" t="s">
        <v>1403</v>
      </c>
      <c r="J5199" s="96" t="s">
        <v>1351</v>
      </c>
      <c r="K5199" s="96" t="s">
        <v>1403</v>
      </c>
      <c r="L5199" s="96" t="s">
        <v>41</v>
      </c>
      <c r="M5199" s="96" t="s">
        <v>1351</v>
      </c>
      <c r="N5199" s="96" t="s">
        <v>1619</v>
      </c>
      <c r="O5199" s="96" t="s">
        <v>1717</v>
      </c>
      <c r="P5199" s="96" t="s">
        <v>1609</v>
      </c>
      <c r="Q5199" s="96" t="s">
        <v>1800</v>
      </c>
      <c r="R5199" s="96" t="s">
        <v>1631</v>
      </c>
      <c r="S5199" s="96" t="s">
        <v>13588</v>
      </c>
      <c r="T5199" s="96" t="s">
        <v>1568</v>
      </c>
    </row>
    <row r="5200" ht="14.25" customHeight="1">
      <c r="A5200" s="96" t="s">
        <v>13589</v>
      </c>
      <c r="D5200" s="96" t="s">
        <v>1372</v>
      </c>
      <c r="J5200" s="96" t="s">
        <v>1351</v>
      </c>
      <c r="L5200" s="96" t="s">
        <v>41</v>
      </c>
      <c r="M5200" s="96" t="s">
        <v>1351</v>
      </c>
      <c r="N5200" s="96" t="s">
        <v>1850</v>
      </c>
      <c r="O5200" s="96" t="s">
        <v>1829</v>
      </c>
      <c r="P5200" s="96" t="s">
        <v>1564</v>
      </c>
      <c r="Q5200" s="96" t="s">
        <v>1610</v>
      </c>
      <c r="R5200" s="96" t="s">
        <v>2182</v>
      </c>
    </row>
    <row r="5201" ht="14.25" customHeight="1">
      <c r="A5201" s="96" t="s">
        <v>13590</v>
      </c>
      <c r="D5201" s="96" t="s">
        <v>1350</v>
      </c>
      <c r="E5201" s="96" t="s">
        <v>1561</v>
      </c>
      <c r="F5201" s="96">
        <v>2030.0</v>
      </c>
      <c r="J5201" s="96" t="s">
        <v>1147</v>
      </c>
      <c r="L5201" s="96" t="s">
        <v>1562</v>
      </c>
      <c r="M5201" s="96" t="s">
        <v>1147</v>
      </c>
      <c r="O5201" s="96" t="s">
        <v>1584</v>
      </c>
      <c r="P5201" s="96" t="s">
        <v>1564</v>
      </c>
      <c r="Q5201" s="96" t="s">
        <v>1820</v>
      </c>
      <c r="R5201" s="96" t="s">
        <v>1574</v>
      </c>
      <c r="S5201" s="96" t="s">
        <v>13591</v>
      </c>
      <c r="T5201" s="96" t="s">
        <v>1568</v>
      </c>
    </row>
    <row r="5202" ht="14.25" customHeight="1">
      <c r="A5202" s="96" t="s">
        <v>13592</v>
      </c>
      <c r="D5202" s="96" t="s">
        <v>1350</v>
      </c>
      <c r="E5202" s="96" t="s">
        <v>1561</v>
      </c>
      <c r="F5202" s="96">
        <v>2030.0</v>
      </c>
      <c r="J5202" s="96" t="s">
        <v>1147</v>
      </c>
      <c r="L5202" s="96" t="s">
        <v>1562</v>
      </c>
      <c r="M5202" s="96" t="s">
        <v>1147</v>
      </c>
      <c r="O5202" s="96" t="s">
        <v>1647</v>
      </c>
      <c r="P5202" s="96" t="s">
        <v>1564</v>
      </c>
      <c r="Q5202" s="96" t="s">
        <v>1897</v>
      </c>
      <c r="R5202" s="96" t="s">
        <v>1644</v>
      </c>
      <c r="S5202" s="96" t="s">
        <v>13593</v>
      </c>
      <c r="T5202" s="96" t="s">
        <v>1568</v>
      </c>
    </row>
    <row r="5203" ht="14.25" customHeight="1">
      <c r="A5203" s="96" t="s">
        <v>13594</v>
      </c>
      <c r="D5203" s="96" t="s">
        <v>1350</v>
      </c>
      <c r="E5203" s="96" t="s">
        <v>1561</v>
      </c>
      <c r="F5203" s="96">
        <v>2030.0</v>
      </c>
      <c r="G5203" s="96" t="s">
        <v>1350</v>
      </c>
      <c r="H5203" s="96" t="s">
        <v>1561</v>
      </c>
      <c r="I5203" s="96">
        <v>2050.0</v>
      </c>
      <c r="J5203" s="96" t="s">
        <v>1351</v>
      </c>
      <c r="K5203" s="96">
        <v>2050.0</v>
      </c>
      <c r="L5203" s="96" t="s">
        <v>41</v>
      </c>
      <c r="M5203" s="96" t="s">
        <v>1147</v>
      </c>
      <c r="O5203" s="96" t="s">
        <v>1647</v>
      </c>
      <c r="P5203" s="96" t="s">
        <v>1564</v>
      </c>
      <c r="Q5203" s="96" t="s">
        <v>2479</v>
      </c>
      <c r="R5203" s="96" t="s">
        <v>1648</v>
      </c>
      <c r="S5203" s="96" t="s">
        <v>13595</v>
      </c>
      <c r="T5203" s="96" t="s">
        <v>1568</v>
      </c>
    </row>
    <row r="5204" ht="14.25" customHeight="1">
      <c r="A5204" s="96" t="s">
        <v>13596</v>
      </c>
      <c r="C5204" s="96" t="s">
        <v>13597</v>
      </c>
      <c r="D5204" s="96" t="s">
        <v>1355</v>
      </c>
      <c r="J5204" s="96" t="s">
        <v>1351</v>
      </c>
      <c r="L5204" s="96" t="s">
        <v>1629</v>
      </c>
      <c r="M5204" s="96" t="s">
        <v>1351</v>
      </c>
      <c r="N5204" s="96" t="s">
        <v>1597</v>
      </c>
      <c r="O5204" s="96" t="s">
        <v>1647</v>
      </c>
      <c r="P5204" s="96" t="s">
        <v>1564</v>
      </c>
      <c r="Q5204" s="96" t="s">
        <v>1630</v>
      </c>
      <c r="R5204" s="96" t="s">
        <v>1597</v>
      </c>
      <c r="T5204" s="96" t="s">
        <v>1616</v>
      </c>
    </row>
    <row r="5205" ht="14.25" customHeight="1">
      <c r="A5205" s="96" t="s">
        <v>13598</v>
      </c>
      <c r="B5205" s="96" t="s">
        <v>13599</v>
      </c>
      <c r="C5205" s="96" t="s">
        <v>13600</v>
      </c>
      <c r="D5205" s="96" t="s">
        <v>1355</v>
      </c>
      <c r="J5205" s="96" t="s">
        <v>1351</v>
      </c>
      <c r="L5205" s="96" t="s">
        <v>41</v>
      </c>
      <c r="M5205" s="96" t="s">
        <v>1147</v>
      </c>
      <c r="O5205" s="96" t="s">
        <v>1741</v>
      </c>
      <c r="P5205" s="96" t="s">
        <v>1564</v>
      </c>
      <c r="Q5205" s="96" t="s">
        <v>1756</v>
      </c>
      <c r="R5205" s="96" t="s">
        <v>1594</v>
      </c>
    </row>
    <row r="5206" ht="14.25" customHeight="1">
      <c r="A5206" s="96" t="s">
        <v>13601</v>
      </c>
      <c r="C5206" s="96">
        <v>5.22E9</v>
      </c>
      <c r="D5206" s="96" t="s">
        <v>1355</v>
      </c>
      <c r="J5206" s="96" t="s">
        <v>1351</v>
      </c>
      <c r="L5206" s="96" t="s">
        <v>41</v>
      </c>
      <c r="M5206" s="96" t="s">
        <v>1351</v>
      </c>
      <c r="N5206" s="96" t="s">
        <v>1926</v>
      </c>
      <c r="O5206" s="96" t="s">
        <v>5163</v>
      </c>
      <c r="P5206" s="96" t="s">
        <v>1609</v>
      </c>
      <c r="Q5206" s="96" t="s">
        <v>1675</v>
      </c>
      <c r="R5206" s="96" t="s">
        <v>1926</v>
      </c>
    </row>
    <row r="5207" ht="14.25" customHeight="1">
      <c r="A5207" s="96" t="s">
        <v>13602</v>
      </c>
      <c r="D5207" s="96" t="s">
        <v>1355</v>
      </c>
      <c r="J5207" s="96" t="s">
        <v>1147</v>
      </c>
      <c r="L5207" s="96" t="s">
        <v>41</v>
      </c>
      <c r="M5207" s="96" t="s">
        <v>1147</v>
      </c>
      <c r="O5207" s="96" t="s">
        <v>1741</v>
      </c>
      <c r="P5207" s="96" t="s">
        <v>1564</v>
      </c>
      <c r="Q5207" s="96" t="s">
        <v>1573</v>
      </c>
      <c r="R5207" s="96" t="s">
        <v>1605</v>
      </c>
    </row>
    <row r="5208" ht="14.25" customHeight="1">
      <c r="A5208" s="96" t="s">
        <v>13603</v>
      </c>
      <c r="D5208" s="96" t="s">
        <v>1355</v>
      </c>
      <c r="J5208" s="96" t="s">
        <v>1147</v>
      </c>
      <c r="L5208" s="96" t="s">
        <v>41</v>
      </c>
      <c r="M5208" s="96" t="s">
        <v>1147</v>
      </c>
      <c r="O5208" s="96" t="s">
        <v>1578</v>
      </c>
      <c r="P5208" s="96" t="s">
        <v>1579</v>
      </c>
      <c r="Q5208" s="96" t="s">
        <v>1820</v>
      </c>
      <c r="R5208" s="96" t="s">
        <v>1793</v>
      </c>
    </row>
    <row r="5209" ht="14.25" customHeight="1">
      <c r="A5209" s="96" t="s">
        <v>13604</v>
      </c>
      <c r="D5209" s="96" t="s">
        <v>1350</v>
      </c>
      <c r="E5209" s="96" t="s">
        <v>1561</v>
      </c>
      <c r="F5209" s="96">
        <v>2030.0</v>
      </c>
      <c r="J5209" s="96" t="s">
        <v>1147</v>
      </c>
      <c r="L5209" s="96" t="s">
        <v>1562</v>
      </c>
      <c r="M5209" s="96" t="s">
        <v>1147</v>
      </c>
      <c r="O5209" s="96" t="s">
        <v>1829</v>
      </c>
      <c r="P5209" s="96" t="s">
        <v>1564</v>
      </c>
      <c r="Q5209" s="96" t="s">
        <v>1652</v>
      </c>
      <c r="R5209" s="96" t="s">
        <v>1712</v>
      </c>
      <c r="S5209" s="96" t="s">
        <v>13605</v>
      </c>
      <c r="T5209" s="96" t="s">
        <v>1568</v>
      </c>
    </row>
    <row r="5210" ht="14.25" customHeight="1">
      <c r="A5210" s="96" t="s">
        <v>13606</v>
      </c>
      <c r="D5210" s="96" t="s">
        <v>1350</v>
      </c>
      <c r="E5210" s="96" t="s">
        <v>1561</v>
      </c>
      <c r="F5210" s="96">
        <v>2030.0</v>
      </c>
      <c r="G5210" s="96" t="s">
        <v>1350</v>
      </c>
      <c r="H5210" s="96" t="s">
        <v>1561</v>
      </c>
      <c r="I5210" s="96">
        <v>2050.0</v>
      </c>
      <c r="J5210" s="96" t="s">
        <v>1351</v>
      </c>
      <c r="K5210" s="96">
        <v>2050.0</v>
      </c>
      <c r="L5210" s="96" t="s">
        <v>1562</v>
      </c>
      <c r="M5210" s="96" t="s">
        <v>1147</v>
      </c>
      <c r="O5210" s="96" t="s">
        <v>1620</v>
      </c>
      <c r="P5210" s="96" t="s">
        <v>1564</v>
      </c>
      <c r="Q5210" s="96" t="s">
        <v>1862</v>
      </c>
      <c r="R5210" s="96" t="s">
        <v>1648</v>
      </c>
      <c r="S5210" s="96" t="s">
        <v>13607</v>
      </c>
      <c r="T5210" s="96" t="s">
        <v>1568</v>
      </c>
    </row>
    <row r="5211" ht="14.25" customHeight="1">
      <c r="A5211" s="96" t="s">
        <v>13608</v>
      </c>
      <c r="B5211" s="96" t="s">
        <v>13609</v>
      </c>
      <c r="C5211" s="96" t="s">
        <v>13610</v>
      </c>
      <c r="D5211" s="96" t="s">
        <v>1350</v>
      </c>
      <c r="E5211" s="96" t="s">
        <v>1570</v>
      </c>
      <c r="F5211" s="96">
        <v>2030.0</v>
      </c>
      <c r="J5211" s="96" t="s">
        <v>1147</v>
      </c>
      <c r="L5211" s="96" t="s">
        <v>41</v>
      </c>
      <c r="M5211" s="96" t="s">
        <v>1147</v>
      </c>
      <c r="O5211" s="96" t="s">
        <v>2126</v>
      </c>
      <c r="P5211" s="96" t="s">
        <v>1728</v>
      </c>
      <c r="Q5211" s="96" t="s">
        <v>2015</v>
      </c>
      <c r="R5211" s="96" t="s">
        <v>1623</v>
      </c>
      <c r="S5211" s="96" t="s">
        <v>13611</v>
      </c>
      <c r="T5211" s="96" t="s">
        <v>1576</v>
      </c>
    </row>
    <row r="5212" ht="14.25" customHeight="1">
      <c r="A5212" s="96" t="s">
        <v>13612</v>
      </c>
      <c r="D5212" s="96" t="s">
        <v>1350</v>
      </c>
      <c r="E5212" s="96" t="s">
        <v>1561</v>
      </c>
      <c r="F5212" s="96">
        <v>2030.0</v>
      </c>
      <c r="J5212" s="96" t="s">
        <v>1351</v>
      </c>
      <c r="L5212" s="96" t="s">
        <v>41</v>
      </c>
      <c r="M5212" s="96" t="s">
        <v>1351</v>
      </c>
      <c r="N5212" s="96" t="s">
        <v>1971</v>
      </c>
      <c r="O5212" s="96" t="s">
        <v>1703</v>
      </c>
      <c r="P5212" s="96" t="s">
        <v>1564</v>
      </c>
      <c r="Q5212" s="96" t="s">
        <v>1804</v>
      </c>
      <c r="R5212" s="96" t="s">
        <v>1615</v>
      </c>
      <c r="S5212" s="96" t="s">
        <v>13613</v>
      </c>
      <c r="T5212" s="96" t="s">
        <v>1568</v>
      </c>
    </row>
    <row r="5213" ht="14.25" customHeight="1">
      <c r="A5213" s="96" t="s">
        <v>13614</v>
      </c>
      <c r="D5213" s="96" t="s">
        <v>1350</v>
      </c>
      <c r="E5213" s="96" t="s">
        <v>1561</v>
      </c>
      <c r="F5213" s="96">
        <v>2030.0</v>
      </c>
      <c r="J5213" s="96" t="s">
        <v>1147</v>
      </c>
      <c r="L5213" s="96" t="s">
        <v>1562</v>
      </c>
      <c r="M5213" s="96" t="s">
        <v>1147</v>
      </c>
      <c r="O5213" s="96" t="s">
        <v>1578</v>
      </c>
      <c r="P5213" s="96" t="s">
        <v>1579</v>
      </c>
      <c r="Q5213" s="96" t="s">
        <v>1593</v>
      </c>
      <c r="R5213" s="96" t="s">
        <v>1805</v>
      </c>
      <c r="S5213" s="96" t="s">
        <v>13615</v>
      </c>
      <c r="T5213" s="96" t="s">
        <v>1568</v>
      </c>
    </row>
    <row r="5214" ht="14.25" customHeight="1">
      <c r="A5214" s="96" t="s">
        <v>13616</v>
      </c>
      <c r="D5214" s="96" t="s">
        <v>1350</v>
      </c>
      <c r="E5214" s="96" t="s">
        <v>1561</v>
      </c>
      <c r="F5214" s="96">
        <v>2030.0</v>
      </c>
      <c r="J5214" s="96" t="s">
        <v>1147</v>
      </c>
      <c r="L5214" s="96" t="s">
        <v>1562</v>
      </c>
      <c r="M5214" s="96" t="s">
        <v>1147</v>
      </c>
      <c r="O5214" s="96" t="s">
        <v>1584</v>
      </c>
      <c r="P5214" s="96" t="s">
        <v>1564</v>
      </c>
      <c r="Q5214" s="96" t="s">
        <v>1804</v>
      </c>
      <c r="R5214" s="96" t="s">
        <v>1793</v>
      </c>
      <c r="S5214" s="96" t="s">
        <v>13617</v>
      </c>
      <c r="T5214" s="96" t="s">
        <v>1568</v>
      </c>
    </row>
    <row r="5215" ht="14.25" customHeight="1">
      <c r="A5215" s="96" t="s">
        <v>13618</v>
      </c>
      <c r="B5215" s="96" t="s">
        <v>13619</v>
      </c>
      <c r="C5215" s="96" t="s">
        <v>13620</v>
      </c>
      <c r="D5215" s="96" t="s">
        <v>1355</v>
      </c>
      <c r="J5215" s="96" t="s">
        <v>1351</v>
      </c>
      <c r="L5215" s="96" t="s">
        <v>41</v>
      </c>
      <c r="M5215" s="96" t="s">
        <v>1147</v>
      </c>
      <c r="O5215" s="96" t="s">
        <v>1937</v>
      </c>
      <c r="P5215" s="96" t="s">
        <v>1728</v>
      </c>
      <c r="Q5215" s="96" t="s">
        <v>1665</v>
      </c>
      <c r="R5215" s="96" t="s">
        <v>1793</v>
      </c>
    </row>
    <row r="5216" ht="14.25" customHeight="1">
      <c r="A5216" s="96" t="s">
        <v>13621</v>
      </c>
      <c r="B5216" s="96" t="s">
        <v>13622</v>
      </c>
      <c r="C5216" s="96" t="s">
        <v>13623</v>
      </c>
      <c r="D5216" s="96" t="s">
        <v>1350</v>
      </c>
      <c r="E5216" s="96" t="s">
        <v>1561</v>
      </c>
      <c r="F5216" s="96">
        <v>2030.0</v>
      </c>
      <c r="J5216" s="96" t="s">
        <v>1147</v>
      </c>
      <c r="L5216" s="96" t="s">
        <v>41</v>
      </c>
      <c r="M5216" s="96" t="s">
        <v>1147</v>
      </c>
      <c r="O5216" s="96" t="s">
        <v>1647</v>
      </c>
      <c r="P5216" s="96" t="s">
        <v>1564</v>
      </c>
      <c r="Q5216" s="96" t="s">
        <v>1652</v>
      </c>
      <c r="R5216" s="96" t="s">
        <v>1594</v>
      </c>
      <c r="S5216" s="96" t="s">
        <v>13624</v>
      </c>
      <c r="T5216" s="96" t="s">
        <v>1568</v>
      </c>
    </row>
    <row r="5217" ht="14.25" customHeight="1">
      <c r="A5217" s="96" t="s">
        <v>13625</v>
      </c>
      <c r="D5217" s="96" t="s">
        <v>1372</v>
      </c>
      <c r="J5217" s="96" t="s">
        <v>1351</v>
      </c>
      <c r="L5217" s="96" t="s">
        <v>41</v>
      </c>
      <c r="M5217" s="96" t="s">
        <v>1351</v>
      </c>
      <c r="N5217" s="96" t="s">
        <v>1986</v>
      </c>
      <c r="O5217" s="96" t="s">
        <v>1925</v>
      </c>
      <c r="P5217" s="96" t="s">
        <v>1728</v>
      </c>
      <c r="Q5217" s="96" t="s">
        <v>1756</v>
      </c>
      <c r="R5217" s="96" t="s">
        <v>1746</v>
      </c>
    </row>
    <row r="5218" ht="14.25" customHeight="1">
      <c r="A5218" s="96" t="s">
        <v>13626</v>
      </c>
      <c r="B5218" s="96" t="s">
        <v>13627</v>
      </c>
      <c r="C5218" s="96" t="s">
        <v>13628</v>
      </c>
      <c r="D5218" s="96" t="s">
        <v>1350</v>
      </c>
      <c r="E5218" s="96" t="s">
        <v>1561</v>
      </c>
      <c r="F5218" s="96">
        <v>2030.0</v>
      </c>
      <c r="G5218" s="96" t="s">
        <v>1350</v>
      </c>
      <c r="H5218" s="96" t="s">
        <v>1561</v>
      </c>
      <c r="I5218" s="96">
        <v>2050.0</v>
      </c>
      <c r="J5218" s="96" t="s">
        <v>1351</v>
      </c>
      <c r="K5218" s="96">
        <v>2050.0</v>
      </c>
      <c r="L5218" s="96" t="s">
        <v>41</v>
      </c>
      <c r="M5218" s="96" t="s">
        <v>1351</v>
      </c>
      <c r="N5218" s="96" t="s">
        <v>2363</v>
      </c>
      <c r="O5218" s="96" t="s">
        <v>1797</v>
      </c>
      <c r="P5218" s="96" t="s">
        <v>1564</v>
      </c>
      <c r="Q5218" s="96" t="s">
        <v>1590</v>
      </c>
      <c r="R5218" s="96" t="s">
        <v>1581</v>
      </c>
      <c r="S5218" s="96" t="s">
        <v>13629</v>
      </c>
      <c r="T5218" s="96" t="s">
        <v>1568</v>
      </c>
    </row>
    <row r="5219" ht="14.25" customHeight="1">
      <c r="A5219" s="96" t="s">
        <v>13630</v>
      </c>
      <c r="D5219" s="96" t="s">
        <v>1350</v>
      </c>
      <c r="E5219" s="96" t="s">
        <v>1561</v>
      </c>
      <c r="F5219" s="96">
        <v>2030.0</v>
      </c>
      <c r="J5219" s="96" t="s">
        <v>1147</v>
      </c>
      <c r="L5219" s="96" t="s">
        <v>1562</v>
      </c>
      <c r="M5219" s="96" t="s">
        <v>1147</v>
      </c>
      <c r="O5219" s="96" t="s">
        <v>1584</v>
      </c>
      <c r="P5219" s="96" t="s">
        <v>1564</v>
      </c>
      <c r="Q5219" s="96" t="s">
        <v>1580</v>
      </c>
      <c r="R5219" s="96" t="s">
        <v>1793</v>
      </c>
      <c r="S5219" s="96" t="s">
        <v>13631</v>
      </c>
      <c r="T5219" s="96" t="s">
        <v>1568</v>
      </c>
    </row>
    <row r="5220" ht="14.25" customHeight="1">
      <c r="A5220" s="96" t="s">
        <v>13632</v>
      </c>
      <c r="B5220" s="96" t="s">
        <v>13633</v>
      </c>
      <c r="C5220" s="96" t="s">
        <v>13634</v>
      </c>
      <c r="D5220" s="96" t="s">
        <v>1355</v>
      </c>
      <c r="J5220" s="96" t="s">
        <v>1147</v>
      </c>
      <c r="L5220" s="96" t="s">
        <v>41</v>
      </c>
      <c r="M5220" s="96" t="s">
        <v>1147</v>
      </c>
      <c r="O5220" s="96" t="s">
        <v>1578</v>
      </c>
      <c r="P5220" s="96" t="s">
        <v>1579</v>
      </c>
      <c r="Q5220" s="96" t="s">
        <v>1610</v>
      </c>
      <c r="R5220" s="96" t="s">
        <v>1779</v>
      </c>
    </row>
    <row r="5221" ht="14.25" customHeight="1">
      <c r="A5221" s="96" t="s">
        <v>13635</v>
      </c>
      <c r="D5221" s="96" t="s">
        <v>1355</v>
      </c>
      <c r="J5221" s="96" t="s">
        <v>1351</v>
      </c>
      <c r="L5221" s="96" t="s">
        <v>41</v>
      </c>
      <c r="M5221" s="96" t="s">
        <v>1147</v>
      </c>
      <c r="O5221" s="96" t="s">
        <v>2194</v>
      </c>
      <c r="P5221" s="96" t="s">
        <v>1609</v>
      </c>
      <c r="Q5221" s="96" t="s">
        <v>1800</v>
      </c>
      <c r="R5221" s="96" t="s">
        <v>1631</v>
      </c>
    </row>
    <row r="5222" ht="14.25" customHeight="1">
      <c r="A5222" s="96" t="s">
        <v>13636</v>
      </c>
      <c r="D5222" s="96" t="s">
        <v>1350</v>
      </c>
      <c r="E5222" s="96" t="s">
        <v>1561</v>
      </c>
      <c r="F5222" s="96">
        <v>2030.0</v>
      </c>
      <c r="J5222" s="96" t="s">
        <v>1147</v>
      </c>
      <c r="L5222" s="96" t="s">
        <v>1562</v>
      </c>
      <c r="M5222" s="96" t="s">
        <v>1147</v>
      </c>
      <c r="O5222" s="96" t="s">
        <v>1584</v>
      </c>
      <c r="P5222" s="96" t="s">
        <v>1564</v>
      </c>
      <c r="Q5222" s="96" t="s">
        <v>1610</v>
      </c>
      <c r="R5222" s="96" t="s">
        <v>1676</v>
      </c>
      <c r="S5222" s="96" t="s">
        <v>13637</v>
      </c>
      <c r="T5222" s="96" t="s">
        <v>1568</v>
      </c>
    </row>
    <row r="5223" ht="14.25" customHeight="1">
      <c r="A5223" s="96" t="s">
        <v>13638</v>
      </c>
      <c r="D5223" s="96" t="s">
        <v>1350</v>
      </c>
      <c r="E5223" s="96" t="s">
        <v>1561</v>
      </c>
      <c r="F5223" s="96">
        <v>2030.0</v>
      </c>
      <c r="J5223" s="96" t="s">
        <v>1147</v>
      </c>
      <c r="L5223" s="96" t="s">
        <v>1562</v>
      </c>
      <c r="M5223" s="96" t="s">
        <v>1147</v>
      </c>
      <c r="O5223" s="96" t="s">
        <v>1584</v>
      </c>
      <c r="P5223" s="96" t="s">
        <v>1564</v>
      </c>
      <c r="Q5223" s="96" t="s">
        <v>1610</v>
      </c>
      <c r="R5223" s="96" t="s">
        <v>1644</v>
      </c>
      <c r="S5223" s="96" t="s">
        <v>13639</v>
      </c>
      <c r="T5223" s="96" t="s">
        <v>1568</v>
      </c>
    </row>
    <row r="5224" ht="14.25" customHeight="1">
      <c r="A5224" s="96" t="s">
        <v>13640</v>
      </c>
      <c r="D5224" s="96" t="s">
        <v>1355</v>
      </c>
      <c r="J5224" s="96" t="s">
        <v>1351</v>
      </c>
      <c r="L5224" s="96" t="s">
        <v>41</v>
      </c>
      <c r="M5224" s="96" t="s">
        <v>1147</v>
      </c>
      <c r="O5224" s="96" t="s">
        <v>1614</v>
      </c>
      <c r="P5224" s="96" t="s">
        <v>1609</v>
      </c>
      <c r="Q5224" s="96" t="s">
        <v>1580</v>
      </c>
      <c r="R5224" s="96" t="s">
        <v>1644</v>
      </c>
    </row>
    <row r="5225" ht="14.25" customHeight="1">
      <c r="A5225" s="96" t="s">
        <v>13641</v>
      </c>
      <c r="B5225" s="96" t="s">
        <v>13642</v>
      </c>
      <c r="C5225" s="96" t="s">
        <v>13643</v>
      </c>
      <c r="D5225" s="96" t="s">
        <v>1355</v>
      </c>
      <c r="J5225" s="96" t="s">
        <v>1351</v>
      </c>
      <c r="L5225" s="96" t="s">
        <v>41</v>
      </c>
      <c r="M5225" s="96" t="s">
        <v>1351</v>
      </c>
      <c r="N5225" s="96" t="s">
        <v>1656</v>
      </c>
      <c r="O5225" s="96" t="s">
        <v>1741</v>
      </c>
      <c r="P5225" s="96" t="s">
        <v>1564</v>
      </c>
      <c r="Q5225" s="96" t="s">
        <v>1604</v>
      </c>
      <c r="R5225" s="96" t="s">
        <v>1656</v>
      </c>
    </row>
    <row r="5226" ht="14.25" customHeight="1">
      <c r="A5226" s="96" t="s">
        <v>13644</v>
      </c>
      <c r="B5226" s="96" t="s">
        <v>13645</v>
      </c>
      <c r="C5226" s="96" t="s">
        <v>13646</v>
      </c>
      <c r="D5226" s="96" t="s">
        <v>1350</v>
      </c>
      <c r="E5226" s="96" t="s">
        <v>1561</v>
      </c>
      <c r="F5226" s="96">
        <v>2030.0</v>
      </c>
      <c r="J5226" s="96" t="s">
        <v>1351</v>
      </c>
      <c r="L5226" s="96" t="s">
        <v>41</v>
      </c>
      <c r="M5226" s="96" t="s">
        <v>1351</v>
      </c>
      <c r="N5226" s="96" t="s">
        <v>1666</v>
      </c>
      <c r="O5226" s="96" t="s">
        <v>1578</v>
      </c>
      <c r="P5226" s="96" t="s">
        <v>1579</v>
      </c>
      <c r="Q5226" s="96" t="s">
        <v>1565</v>
      </c>
      <c r="R5226" s="96" t="s">
        <v>1623</v>
      </c>
      <c r="S5226" s="96" t="s">
        <v>13647</v>
      </c>
      <c r="T5226" s="96" t="s">
        <v>1568</v>
      </c>
    </row>
    <row r="5227" ht="14.25" customHeight="1">
      <c r="A5227" s="96" t="s">
        <v>13648</v>
      </c>
      <c r="D5227" s="96" t="s">
        <v>1355</v>
      </c>
      <c r="J5227" s="96" t="s">
        <v>1351</v>
      </c>
      <c r="L5227" s="96" t="s">
        <v>41</v>
      </c>
      <c r="M5227" s="96" t="s">
        <v>1147</v>
      </c>
      <c r="O5227" s="96" t="s">
        <v>3417</v>
      </c>
      <c r="P5227" s="96" t="s">
        <v>1572</v>
      </c>
      <c r="Q5227" s="96" t="s">
        <v>1604</v>
      </c>
      <c r="R5227" s="96" t="s">
        <v>1644</v>
      </c>
    </row>
    <row r="5228" ht="14.25" customHeight="1">
      <c r="A5228" s="96" t="s">
        <v>13649</v>
      </c>
      <c r="D5228" s="96" t="s">
        <v>1350</v>
      </c>
      <c r="E5228" s="96" t="s">
        <v>1561</v>
      </c>
      <c r="F5228" s="96">
        <v>2030.0</v>
      </c>
      <c r="J5228" s="96" t="s">
        <v>1147</v>
      </c>
      <c r="L5228" s="96" t="s">
        <v>1562</v>
      </c>
      <c r="M5228" s="96" t="s">
        <v>1147</v>
      </c>
      <c r="O5228" s="96" t="s">
        <v>1672</v>
      </c>
      <c r="P5228" s="96" t="s">
        <v>1564</v>
      </c>
      <c r="Q5228" s="96" t="s">
        <v>1580</v>
      </c>
      <c r="R5228" s="96" t="s">
        <v>1615</v>
      </c>
      <c r="S5228" s="96" t="s">
        <v>13650</v>
      </c>
      <c r="T5228" s="96" t="s">
        <v>1568</v>
      </c>
    </row>
    <row r="5229" ht="14.25" customHeight="1">
      <c r="A5229" s="96" t="s">
        <v>13651</v>
      </c>
      <c r="B5229" s="96" t="s">
        <v>13652</v>
      </c>
      <c r="C5229" s="96" t="s">
        <v>13653</v>
      </c>
      <c r="D5229" s="96" t="s">
        <v>1355</v>
      </c>
      <c r="J5229" s="96" t="s">
        <v>1147</v>
      </c>
      <c r="L5229" s="96" t="s">
        <v>41</v>
      </c>
      <c r="M5229" s="96" t="s">
        <v>1147</v>
      </c>
      <c r="O5229" s="96" t="s">
        <v>1578</v>
      </c>
      <c r="P5229" s="96" t="s">
        <v>1579</v>
      </c>
      <c r="Q5229" s="96" t="s">
        <v>1610</v>
      </c>
      <c r="R5229" s="96" t="s">
        <v>1594</v>
      </c>
    </row>
    <row r="5230" ht="14.25" customHeight="1">
      <c r="A5230" s="96" t="s">
        <v>13654</v>
      </c>
      <c r="D5230" s="96" t="s">
        <v>1350</v>
      </c>
      <c r="E5230" s="96" t="s">
        <v>1561</v>
      </c>
      <c r="F5230" s="96">
        <v>2030.0</v>
      </c>
      <c r="J5230" s="96" t="s">
        <v>1147</v>
      </c>
      <c r="L5230" s="96" t="s">
        <v>1562</v>
      </c>
      <c r="M5230" s="96" t="s">
        <v>1147</v>
      </c>
      <c r="O5230" s="96" t="s">
        <v>1893</v>
      </c>
      <c r="P5230" s="96" t="s">
        <v>1603</v>
      </c>
      <c r="Q5230" s="96" t="s">
        <v>1580</v>
      </c>
      <c r="R5230" s="96" t="s">
        <v>1699</v>
      </c>
      <c r="S5230" s="96" t="s">
        <v>13655</v>
      </c>
      <c r="T5230" s="96" t="s">
        <v>1568</v>
      </c>
    </row>
    <row r="5231" ht="14.25" customHeight="1">
      <c r="A5231" s="96" t="s">
        <v>13656</v>
      </c>
      <c r="D5231" s="96" t="s">
        <v>1350</v>
      </c>
      <c r="E5231" s="96" t="s">
        <v>1561</v>
      </c>
      <c r="F5231" s="96">
        <v>2030.0</v>
      </c>
      <c r="G5231" s="96" t="s">
        <v>1350</v>
      </c>
      <c r="H5231" s="96" t="s">
        <v>1561</v>
      </c>
      <c r="I5231" s="96">
        <v>2050.0</v>
      </c>
      <c r="J5231" s="96" t="s">
        <v>1351</v>
      </c>
      <c r="K5231" s="96">
        <v>2050.0</v>
      </c>
      <c r="L5231" s="96" t="s">
        <v>1562</v>
      </c>
      <c r="M5231" s="96" t="s">
        <v>1147</v>
      </c>
      <c r="O5231" s="96" t="s">
        <v>1584</v>
      </c>
      <c r="P5231" s="96" t="s">
        <v>1564</v>
      </c>
      <c r="Q5231" s="96" t="s">
        <v>1580</v>
      </c>
      <c r="R5231" s="96" t="s">
        <v>1644</v>
      </c>
      <c r="S5231" s="96" t="s">
        <v>13657</v>
      </c>
      <c r="T5231" s="96" t="s">
        <v>1568</v>
      </c>
    </row>
    <row r="5232" ht="14.25" customHeight="1">
      <c r="A5232" s="96" t="s">
        <v>13658</v>
      </c>
      <c r="D5232" s="96" t="s">
        <v>1355</v>
      </c>
      <c r="J5232" s="96" t="s">
        <v>1147</v>
      </c>
      <c r="L5232" s="96" t="s">
        <v>41</v>
      </c>
      <c r="M5232" s="96" t="s">
        <v>1147</v>
      </c>
      <c r="O5232" s="96" t="s">
        <v>1584</v>
      </c>
      <c r="P5232" s="96" t="s">
        <v>1564</v>
      </c>
      <c r="Q5232" s="96" t="s">
        <v>1639</v>
      </c>
      <c r="R5232" s="96" t="s">
        <v>1690</v>
      </c>
    </row>
    <row r="5233" ht="14.25" customHeight="1">
      <c r="A5233" s="96" t="s">
        <v>13659</v>
      </c>
      <c r="C5233" s="96" t="s">
        <v>13660</v>
      </c>
      <c r="D5233" s="96" t="s">
        <v>1350</v>
      </c>
      <c r="E5233" s="96" t="s">
        <v>1561</v>
      </c>
      <c r="F5233" s="96" t="s">
        <v>13661</v>
      </c>
      <c r="J5233" s="96" t="s">
        <v>1351</v>
      </c>
      <c r="L5233" s="96" t="s">
        <v>41</v>
      </c>
      <c r="M5233" s="96" t="s">
        <v>1351</v>
      </c>
      <c r="N5233" s="96" t="s">
        <v>1779</v>
      </c>
      <c r="O5233" s="96" t="s">
        <v>1584</v>
      </c>
      <c r="P5233" s="96" t="s">
        <v>1564</v>
      </c>
      <c r="Q5233" s="96" t="s">
        <v>2479</v>
      </c>
      <c r="R5233" s="96" t="s">
        <v>1882</v>
      </c>
      <c r="S5233" s="96" t="s">
        <v>13662</v>
      </c>
      <c r="T5233" s="96" t="s">
        <v>1568</v>
      </c>
    </row>
    <row r="5234" ht="14.25" customHeight="1">
      <c r="A5234" s="96" t="s">
        <v>13663</v>
      </c>
      <c r="D5234" s="96" t="s">
        <v>1350</v>
      </c>
      <c r="E5234" s="96" t="s">
        <v>1561</v>
      </c>
      <c r="F5234" s="96">
        <v>2030.0</v>
      </c>
      <c r="G5234" s="96" t="s">
        <v>1350</v>
      </c>
      <c r="H5234" s="96" t="s">
        <v>1561</v>
      </c>
      <c r="I5234" s="96">
        <v>2050.0</v>
      </c>
      <c r="J5234" s="96" t="s">
        <v>1351</v>
      </c>
      <c r="K5234" s="96">
        <v>2050.0</v>
      </c>
      <c r="L5234" s="96" t="s">
        <v>1562</v>
      </c>
      <c r="M5234" s="96" t="s">
        <v>1147</v>
      </c>
      <c r="O5234" s="96" t="s">
        <v>1584</v>
      </c>
      <c r="P5234" s="96" t="s">
        <v>1564</v>
      </c>
      <c r="Q5234" s="96" t="s">
        <v>1862</v>
      </c>
      <c r="R5234" s="96" t="s">
        <v>1699</v>
      </c>
      <c r="S5234" s="96" t="s">
        <v>13664</v>
      </c>
      <c r="T5234" s="96" t="s">
        <v>1568</v>
      </c>
    </row>
    <row r="5235" ht="14.25" customHeight="1">
      <c r="A5235" s="96" t="s">
        <v>13665</v>
      </c>
      <c r="D5235" s="96" t="s">
        <v>1355</v>
      </c>
      <c r="J5235" s="96" t="s">
        <v>1147</v>
      </c>
      <c r="L5235" s="96" t="s">
        <v>41</v>
      </c>
      <c r="M5235" s="96" t="s">
        <v>1147</v>
      </c>
      <c r="O5235" s="96" t="s">
        <v>1797</v>
      </c>
      <c r="P5235" s="96" t="s">
        <v>1564</v>
      </c>
      <c r="Q5235" s="96" t="s">
        <v>1565</v>
      </c>
      <c r="R5235" s="96" t="s">
        <v>1566</v>
      </c>
    </row>
    <row r="5236" ht="14.25" customHeight="1">
      <c r="A5236" s="96" t="s">
        <v>13666</v>
      </c>
      <c r="D5236" s="96" t="s">
        <v>1355</v>
      </c>
      <c r="J5236" s="96" t="s">
        <v>1351</v>
      </c>
      <c r="L5236" s="96" t="s">
        <v>41</v>
      </c>
      <c r="M5236" s="96" t="s">
        <v>1147</v>
      </c>
      <c r="O5236" s="96" t="s">
        <v>1614</v>
      </c>
      <c r="P5236" s="96" t="s">
        <v>1609</v>
      </c>
      <c r="Q5236" s="96" t="s">
        <v>1754</v>
      </c>
      <c r="R5236" s="96" t="s">
        <v>1676</v>
      </c>
    </row>
    <row r="5237" ht="14.25" customHeight="1">
      <c r="A5237" s="96" t="s">
        <v>13667</v>
      </c>
      <c r="C5237" s="96" t="s">
        <v>13668</v>
      </c>
      <c r="D5237" s="96" t="s">
        <v>1350</v>
      </c>
      <c r="E5237" s="96" t="s">
        <v>1561</v>
      </c>
      <c r="F5237" s="96">
        <v>2030.0</v>
      </c>
      <c r="J5237" s="96" t="s">
        <v>1147</v>
      </c>
      <c r="L5237" s="96" t="s">
        <v>1562</v>
      </c>
      <c r="M5237" s="96" t="s">
        <v>1147</v>
      </c>
      <c r="O5237" s="96" t="s">
        <v>1845</v>
      </c>
      <c r="P5237" s="96" t="s">
        <v>1564</v>
      </c>
      <c r="Q5237" s="96" t="s">
        <v>1590</v>
      </c>
      <c r="R5237" s="96" t="s">
        <v>1574</v>
      </c>
      <c r="S5237" s="96" t="s">
        <v>13669</v>
      </c>
      <c r="T5237" s="96" t="s">
        <v>1568</v>
      </c>
    </row>
    <row r="5238" ht="14.25" customHeight="1">
      <c r="A5238" s="96" t="s">
        <v>13670</v>
      </c>
      <c r="D5238" s="96" t="s">
        <v>1355</v>
      </c>
      <c r="J5238" s="96" t="s">
        <v>1351</v>
      </c>
      <c r="L5238" s="96" t="s">
        <v>41</v>
      </c>
      <c r="M5238" s="96" t="s">
        <v>1147</v>
      </c>
      <c r="O5238" s="96" t="s">
        <v>1791</v>
      </c>
      <c r="P5238" s="96" t="s">
        <v>1609</v>
      </c>
      <c r="Q5238" s="96" t="s">
        <v>1610</v>
      </c>
      <c r="R5238" s="96" t="s">
        <v>1594</v>
      </c>
    </row>
    <row r="5239" ht="14.25" customHeight="1">
      <c r="A5239" s="96" t="s">
        <v>13671</v>
      </c>
      <c r="D5239" s="96" t="s">
        <v>1350</v>
      </c>
      <c r="E5239" s="96" t="s">
        <v>1561</v>
      </c>
      <c r="F5239" s="96">
        <v>2030.0</v>
      </c>
      <c r="J5239" s="96" t="s">
        <v>1147</v>
      </c>
      <c r="L5239" s="96" t="s">
        <v>1562</v>
      </c>
      <c r="M5239" s="96" t="s">
        <v>1147</v>
      </c>
      <c r="O5239" s="96" t="s">
        <v>1703</v>
      </c>
      <c r="P5239" s="96" t="s">
        <v>1564</v>
      </c>
      <c r="Q5239" s="96" t="s">
        <v>1610</v>
      </c>
      <c r="R5239" s="96" t="s">
        <v>1581</v>
      </c>
      <c r="S5239" s="96" t="s">
        <v>13672</v>
      </c>
      <c r="T5239" s="96" t="s">
        <v>1568</v>
      </c>
    </row>
    <row r="5240" ht="14.25" customHeight="1">
      <c r="A5240" s="96" t="s">
        <v>13673</v>
      </c>
      <c r="C5240" s="96" t="s">
        <v>13674</v>
      </c>
      <c r="D5240" s="96" t="s">
        <v>1350</v>
      </c>
      <c r="E5240" s="96" t="s">
        <v>1561</v>
      </c>
      <c r="F5240" s="96">
        <v>2030.0</v>
      </c>
      <c r="J5240" s="96" t="s">
        <v>1147</v>
      </c>
      <c r="L5240" s="96" t="s">
        <v>41</v>
      </c>
      <c r="M5240" s="96" t="s">
        <v>1351</v>
      </c>
      <c r="N5240" s="96" t="s">
        <v>1621</v>
      </c>
      <c r="O5240" s="96" t="s">
        <v>1578</v>
      </c>
      <c r="P5240" s="96" t="s">
        <v>1579</v>
      </c>
      <c r="Q5240" s="96" t="s">
        <v>1675</v>
      </c>
      <c r="R5240" s="96" t="s">
        <v>1676</v>
      </c>
      <c r="S5240" s="96" t="s">
        <v>13675</v>
      </c>
      <c r="T5240" s="96" t="s">
        <v>1568</v>
      </c>
    </row>
    <row r="5241" ht="14.25" customHeight="1">
      <c r="A5241" s="96" t="s">
        <v>13676</v>
      </c>
      <c r="D5241" s="96" t="s">
        <v>1355</v>
      </c>
      <c r="J5241" s="96" t="s">
        <v>1351</v>
      </c>
      <c r="L5241" s="96" t="s">
        <v>41</v>
      </c>
      <c r="M5241" s="96" t="s">
        <v>1147</v>
      </c>
      <c r="O5241" s="96" t="s">
        <v>1584</v>
      </c>
      <c r="P5241" s="96" t="s">
        <v>1564</v>
      </c>
      <c r="Q5241" s="96" t="s">
        <v>1590</v>
      </c>
      <c r="R5241" s="96" t="s">
        <v>1566</v>
      </c>
    </row>
    <row r="5242" ht="14.25" customHeight="1">
      <c r="A5242" s="96" t="s">
        <v>13677</v>
      </c>
      <c r="B5242" s="96" t="s">
        <v>13678</v>
      </c>
      <c r="D5242" s="96" t="s">
        <v>1355</v>
      </c>
      <c r="J5242" s="96" t="s">
        <v>1147</v>
      </c>
      <c r="L5242" s="96" t="s">
        <v>41</v>
      </c>
      <c r="M5242" s="96" t="s">
        <v>1147</v>
      </c>
      <c r="N5242" s="96" t="s">
        <v>1805</v>
      </c>
      <c r="O5242" s="96" t="s">
        <v>1857</v>
      </c>
      <c r="P5242" s="96" t="s">
        <v>1609</v>
      </c>
      <c r="Q5242" s="96" t="s">
        <v>1593</v>
      </c>
      <c r="R5242" s="96" t="s">
        <v>1805</v>
      </c>
    </row>
    <row r="5243" ht="14.25" customHeight="1">
      <c r="A5243" s="96" t="s">
        <v>13679</v>
      </c>
      <c r="C5243" s="96" t="s">
        <v>13680</v>
      </c>
      <c r="D5243" s="96" t="s">
        <v>1350</v>
      </c>
      <c r="E5243" s="96" t="s">
        <v>1561</v>
      </c>
      <c r="F5243" s="96" t="s">
        <v>1628</v>
      </c>
      <c r="G5243" s="96" t="s">
        <v>1350</v>
      </c>
      <c r="H5243" s="96" t="s">
        <v>1561</v>
      </c>
      <c r="I5243" s="96" t="s">
        <v>1403</v>
      </c>
      <c r="J5243" s="96" t="s">
        <v>1351</v>
      </c>
      <c r="K5243" s="96" t="s">
        <v>1403</v>
      </c>
      <c r="L5243" s="96" t="s">
        <v>41</v>
      </c>
      <c r="M5243" s="96" t="s">
        <v>1147</v>
      </c>
      <c r="O5243" s="96" t="s">
        <v>1584</v>
      </c>
      <c r="P5243" s="96" t="s">
        <v>1564</v>
      </c>
      <c r="Q5243" s="96" t="s">
        <v>1675</v>
      </c>
      <c r="R5243" s="96" t="s">
        <v>1648</v>
      </c>
      <c r="S5243" s="96" t="s">
        <v>13681</v>
      </c>
      <c r="T5243" s="96" t="s">
        <v>1568</v>
      </c>
    </row>
    <row r="5244" ht="14.25" customHeight="1">
      <c r="A5244" s="96" t="s">
        <v>13682</v>
      </c>
      <c r="B5244" s="96" t="s">
        <v>13683</v>
      </c>
      <c r="C5244" s="96" t="s">
        <v>13684</v>
      </c>
      <c r="D5244" s="96" t="s">
        <v>1355</v>
      </c>
      <c r="J5244" s="96" t="s">
        <v>1147</v>
      </c>
      <c r="L5244" s="96" t="s">
        <v>41</v>
      </c>
      <c r="M5244" s="96" t="s">
        <v>1147</v>
      </c>
      <c r="O5244" s="96" t="s">
        <v>1578</v>
      </c>
      <c r="P5244" s="96" t="s">
        <v>1579</v>
      </c>
      <c r="Q5244" s="96" t="s">
        <v>1610</v>
      </c>
      <c r="R5244" s="96" t="s">
        <v>1644</v>
      </c>
    </row>
    <row r="5245" ht="14.25" customHeight="1">
      <c r="A5245" s="96" t="s">
        <v>13685</v>
      </c>
      <c r="C5245" s="96" t="s">
        <v>13686</v>
      </c>
      <c r="D5245" s="96" t="s">
        <v>1350</v>
      </c>
      <c r="E5245" s="96" t="s">
        <v>1561</v>
      </c>
      <c r="F5245" s="96">
        <v>2030.0</v>
      </c>
      <c r="J5245" s="96" t="s">
        <v>1147</v>
      </c>
      <c r="L5245" s="96" t="s">
        <v>1562</v>
      </c>
      <c r="M5245" s="96" t="s">
        <v>1147</v>
      </c>
      <c r="O5245" s="96" t="s">
        <v>1584</v>
      </c>
      <c r="P5245" s="96" t="s">
        <v>1564</v>
      </c>
      <c r="Q5245" s="96" t="s">
        <v>1652</v>
      </c>
      <c r="R5245" s="96" t="s">
        <v>1926</v>
      </c>
      <c r="S5245" s="96" t="s">
        <v>13687</v>
      </c>
      <c r="T5245" s="96" t="s">
        <v>1568</v>
      </c>
    </row>
    <row r="5246" ht="14.25" customHeight="1">
      <c r="A5246" s="96" t="s">
        <v>13688</v>
      </c>
      <c r="D5246" s="96" t="s">
        <v>1350</v>
      </c>
      <c r="E5246" s="96" t="s">
        <v>1561</v>
      </c>
      <c r="F5246" s="96">
        <v>2030.0</v>
      </c>
      <c r="G5246" s="96" t="s">
        <v>1350</v>
      </c>
      <c r="H5246" s="96" t="s">
        <v>1561</v>
      </c>
      <c r="I5246" s="96">
        <v>2050.0</v>
      </c>
      <c r="J5246" s="96" t="s">
        <v>1351</v>
      </c>
      <c r="K5246" s="96">
        <v>2050.0</v>
      </c>
      <c r="L5246" s="96" t="s">
        <v>41</v>
      </c>
      <c r="M5246" s="96" t="s">
        <v>1351</v>
      </c>
      <c r="N5246" s="96" t="s">
        <v>1805</v>
      </c>
      <c r="O5246" s="96" t="s">
        <v>2423</v>
      </c>
      <c r="P5246" s="96" t="s">
        <v>1609</v>
      </c>
      <c r="Q5246" s="96" t="s">
        <v>1675</v>
      </c>
      <c r="R5246" s="96" t="s">
        <v>1699</v>
      </c>
      <c r="S5246" s="96" t="s">
        <v>13689</v>
      </c>
      <c r="T5246" s="96" t="s">
        <v>1568</v>
      </c>
    </row>
    <row r="5247" ht="14.25" customHeight="1">
      <c r="A5247" s="96" t="s">
        <v>13690</v>
      </c>
      <c r="B5247" s="96" t="s">
        <v>13691</v>
      </c>
      <c r="C5247" s="96" t="s">
        <v>13692</v>
      </c>
      <c r="D5247" s="96" t="s">
        <v>1350</v>
      </c>
      <c r="E5247" s="96" t="s">
        <v>1561</v>
      </c>
      <c r="F5247" s="96" t="s">
        <v>1628</v>
      </c>
      <c r="J5247" s="96" t="s">
        <v>1351</v>
      </c>
      <c r="L5247" s="96" t="s">
        <v>41</v>
      </c>
      <c r="M5247" s="96" t="s">
        <v>1351</v>
      </c>
      <c r="N5247" s="96" t="s">
        <v>1903</v>
      </c>
      <c r="O5247" s="96" t="s">
        <v>2194</v>
      </c>
      <c r="P5247" s="96" t="s">
        <v>1609</v>
      </c>
      <c r="Q5247" s="96" t="s">
        <v>1652</v>
      </c>
      <c r="R5247" s="96" t="s">
        <v>1673</v>
      </c>
      <c r="S5247" s="96" t="s">
        <v>13693</v>
      </c>
      <c r="T5247" s="96" t="s">
        <v>1568</v>
      </c>
    </row>
    <row r="5248" ht="14.25" customHeight="1">
      <c r="A5248" s="96" t="s">
        <v>13694</v>
      </c>
      <c r="D5248" s="96" t="s">
        <v>1350</v>
      </c>
      <c r="E5248" s="96" t="s">
        <v>1570</v>
      </c>
      <c r="F5248" s="96">
        <v>2030.0</v>
      </c>
      <c r="J5248" s="96" t="s">
        <v>1147</v>
      </c>
      <c r="L5248" s="96" t="s">
        <v>41</v>
      </c>
      <c r="M5248" s="96" t="s">
        <v>1147</v>
      </c>
      <c r="O5248" s="96" t="s">
        <v>1578</v>
      </c>
      <c r="P5248" s="96" t="s">
        <v>1579</v>
      </c>
      <c r="Q5248" s="96" t="s">
        <v>1830</v>
      </c>
      <c r="R5248" s="96" t="s">
        <v>2384</v>
      </c>
      <c r="S5248" s="96" t="s">
        <v>13695</v>
      </c>
      <c r="T5248" s="96" t="s">
        <v>1576</v>
      </c>
    </row>
    <row r="5249" ht="14.25" customHeight="1">
      <c r="A5249" s="96" t="s">
        <v>13696</v>
      </c>
      <c r="B5249" s="96" t="s">
        <v>13697</v>
      </c>
      <c r="D5249" s="96" t="s">
        <v>1350</v>
      </c>
      <c r="E5249" s="96" t="s">
        <v>1570</v>
      </c>
      <c r="F5249" s="96">
        <v>2030.0</v>
      </c>
      <c r="J5249" s="96" t="s">
        <v>1351</v>
      </c>
      <c r="L5249" s="96" t="s">
        <v>41</v>
      </c>
      <c r="M5249" s="96" t="s">
        <v>1147</v>
      </c>
      <c r="O5249" s="96" t="s">
        <v>1602</v>
      </c>
      <c r="P5249" s="96" t="s">
        <v>1603</v>
      </c>
      <c r="Q5249" s="96" t="s">
        <v>2158</v>
      </c>
      <c r="R5249" s="96" t="s">
        <v>10274</v>
      </c>
      <c r="S5249" s="96" t="s">
        <v>13698</v>
      </c>
      <c r="T5249" s="96" t="s">
        <v>1576</v>
      </c>
    </row>
    <row r="5250" ht="14.25" customHeight="1">
      <c r="A5250" s="96" t="s">
        <v>13699</v>
      </c>
      <c r="B5250" s="96" t="s">
        <v>13700</v>
      </c>
      <c r="C5250" s="96" t="s">
        <v>13701</v>
      </c>
      <c r="D5250" s="96" t="s">
        <v>1350</v>
      </c>
      <c r="E5250" s="96" t="s">
        <v>1570</v>
      </c>
      <c r="F5250" s="96">
        <v>2030.0</v>
      </c>
      <c r="J5250" s="96" t="s">
        <v>1147</v>
      </c>
      <c r="L5250" s="96" t="s">
        <v>41</v>
      </c>
      <c r="M5250" s="96" t="s">
        <v>1147</v>
      </c>
      <c r="O5250" s="96" t="s">
        <v>1578</v>
      </c>
      <c r="P5250" s="96" t="s">
        <v>1579</v>
      </c>
      <c r="Q5250" s="96" t="s">
        <v>4566</v>
      </c>
      <c r="R5250" s="96" t="s">
        <v>1841</v>
      </c>
      <c r="S5250" s="96" t="s">
        <v>13702</v>
      </c>
      <c r="T5250" s="96" t="s">
        <v>1576</v>
      </c>
    </row>
    <row r="5251" ht="14.25" customHeight="1">
      <c r="A5251" s="96" t="s">
        <v>13703</v>
      </c>
      <c r="B5251" s="96" t="s">
        <v>13704</v>
      </c>
      <c r="C5251" s="96" t="s">
        <v>13705</v>
      </c>
      <c r="D5251" s="96" t="s">
        <v>1350</v>
      </c>
      <c r="E5251" s="96" t="s">
        <v>1561</v>
      </c>
      <c r="F5251" s="96" t="s">
        <v>1628</v>
      </c>
      <c r="G5251" s="96" t="s">
        <v>1350</v>
      </c>
      <c r="H5251" s="96" t="s">
        <v>1561</v>
      </c>
      <c r="I5251" s="96" t="s">
        <v>1689</v>
      </c>
      <c r="J5251" s="96" t="s">
        <v>1351</v>
      </c>
      <c r="K5251" s="96" t="s">
        <v>1689</v>
      </c>
      <c r="L5251" s="96" t="s">
        <v>41</v>
      </c>
      <c r="M5251" s="96" t="s">
        <v>1351</v>
      </c>
      <c r="N5251" s="96" t="s">
        <v>6775</v>
      </c>
      <c r="O5251" s="96" t="s">
        <v>1578</v>
      </c>
      <c r="P5251" s="96" t="s">
        <v>1579</v>
      </c>
      <c r="Q5251" s="96" t="s">
        <v>1565</v>
      </c>
      <c r="R5251" s="96" t="s">
        <v>1644</v>
      </c>
      <c r="S5251" s="96" t="s">
        <v>13706</v>
      </c>
      <c r="T5251" s="96" t="s">
        <v>1568</v>
      </c>
    </row>
    <row r="5252" ht="14.25" customHeight="1">
      <c r="A5252" s="96" t="s">
        <v>13707</v>
      </c>
      <c r="D5252" s="96" t="s">
        <v>1350</v>
      </c>
      <c r="E5252" s="96" t="s">
        <v>1561</v>
      </c>
      <c r="F5252" s="96">
        <v>2030.0</v>
      </c>
      <c r="J5252" s="96" t="s">
        <v>1147</v>
      </c>
      <c r="L5252" s="96" t="s">
        <v>1562</v>
      </c>
      <c r="M5252" s="96" t="s">
        <v>1147</v>
      </c>
      <c r="O5252" s="96" t="s">
        <v>1664</v>
      </c>
      <c r="P5252" s="96" t="s">
        <v>1564</v>
      </c>
      <c r="Q5252" s="96" t="s">
        <v>1580</v>
      </c>
      <c r="R5252" s="96" t="s">
        <v>1581</v>
      </c>
      <c r="S5252" s="96" t="s">
        <v>13708</v>
      </c>
      <c r="T5252" s="96" t="s">
        <v>1568</v>
      </c>
    </row>
    <row r="5253" ht="14.25" customHeight="1">
      <c r="A5253" s="96" t="s">
        <v>13709</v>
      </c>
      <c r="D5253" s="96" t="s">
        <v>1350</v>
      </c>
      <c r="E5253" s="96" t="s">
        <v>1561</v>
      </c>
      <c r="F5253" s="96">
        <v>2030.0</v>
      </c>
      <c r="J5253" s="96" t="s">
        <v>1147</v>
      </c>
      <c r="L5253" s="96" t="s">
        <v>1562</v>
      </c>
      <c r="M5253" s="96" t="s">
        <v>1147</v>
      </c>
      <c r="O5253" s="96" t="s">
        <v>1703</v>
      </c>
      <c r="P5253" s="96" t="s">
        <v>1564</v>
      </c>
      <c r="Q5253" s="96" t="s">
        <v>1580</v>
      </c>
      <c r="R5253" s="96" t="s">
        <v>1566</v>
      </c>
      <c r="S5253" s="96" t="s">
        <v>13710</v>
      </c>
      <c r="T5253" s="96" t="s">
        <v>1568</v>
      </c>
    </row>
    <row r="5254" ht="14.25" customHeight="1">
      <c r="A5254" s="96" t="s">
        <v>13711</v>
      </c>
      <c r="B5254" s="96" t="s">
        <v>13712</v>
      </c>
      <c r="C5254" s="96" t="s">
        <v>13713</v>
      </c>
      <c r="D5254" s="96" t="s">
        <v>1350</v>
      </c>
      <c r="E5254" s="96" t="s">
        <v>1561</v>
      </c>
      <c r="F5254" s="96">
        <v>2030.0</v>
      </c>
      <c r="J5254" s="96" t="s">
        <v>1351</v>
      </c>
      <c r="L5254" s="96" t="s">
        <v>41</v>
      </c>
      <c r="M5254" s="96" t="s">
        <v>1351</v>
      </c>
      <c r="N5254" s="96" t="s">
        <v>1712</v>
      </c>
      <c r="O5254" s="96" t="s">
        <v>1703</v>
      </c>
      <c r="P5254" s="96" t="s">
        <v>1564</v>
      </c>
      <c r="Q5254" s="96" t="s">
        <v>1756</v>
      </c>
      <c r="R5254" s="96" t="s">
        <v>1926</v>
      </c>
      <c r="S5254" s="96" t="s">
        <v>13714</v>
      </c>
      <c r="T5254" s="96" t="s">
        <v>1568</v>
      </c>
    </row>
    <row r="5255" ht="14.25" customHeight="1">
      <c r="A5255" s="96" t="s">
        <v>13715</v>
      </c>
      <c r="B5255" s="96" t="s">
        <v>13716</v>
      </c>
      <c r="C5255" s="96" t="s">
        <v>13717</v>
      </c>
      <c r="D5255" s="96" t="s">
        <v>1355</v>
      </c>
      <c r="J5255" s="96" t="s">
        <v>1147</v>
      </c>
      <c r="L5255" s="96" t="s">
        <v>41</v>
      </c>
      <c r="M5255" s="96" t="s">
        <v>1147</v>
      </c>
      <c r="O5255" s="96" t="s">
        <v>1608</v>
      </c>
      <c r="P5255" s="96" t="s">
        <v>1609</v>
      </c>
      <c r="Q5255" s="96" t="s">
        <v>4200</v>
      </c>
      <c r="R5255" s="96" t="s">
        <v>1594</v>
      </c>
    </row>
    <row r="5256" ht="14.25" customHeight="1">
      <c r="A5256" s="96" t="s">
        <v>13718</v>
      </c>
      <c r="C5256" s="96" t="s">
        <v>13719</v>
      </c>
      <c r="D5256" s="96" t="s">
        <v>1355</v>
      </c>
      <c r="J5256" s="96" t="s">
        <v>1147</v>
      </c>
      <c r="L5256" s="96" t="s">
        <v>41</v>
      </c>
      <c r="M5256" s="96" t="s">
        <v>1147</v>
      </c>
      <c r="O5256" s="96" t="s">
        <v>1578</v>
      </c>
      <c r="P5256" s="96" t="s">
        <v>1579</v>
      </c>
      <c r="Q5256" s="96" t="s">
        <v>1585</v>
      </c>
      <c r="R5256" s="96" t="s">
        <v>1699</v>
      </c>
    </row>
    <row r="5257" ht="14.25" customHeight="1">
      <c r="A5257" s="96" t="s">
        <v>13720</v>
      </c>
      <c r="D5257" s="96" t="s">
        <v>1355</v>
      </c>
      <c r="J5257" s="96" t="s">
        <v>1147</v>
      </c>
      <c r="L5257" s="96" t="s">
        <v>41</v>
      </c>
      <c r="M5257" s="96" t="s">
        <v>1147</v>
      </c>
      <c r="O5257" s="96" t="s">
        <v>1741</v>
      </c>
      <c r="P5257" s="96" t="s">
        <v>1564</v>
      </c>
      <c r="Q5257" s="96" t="s">
        <v>1580</v>
      </c>
      <c r="R5257" s="96" t="s">
        <v>1586</v>
      </c>
    </row>
    <row r="5258" ht="14.25" customHeight="1">
      <c r="A5258" s="96" t="s">
        <v>13721</v>
      </c>
      <c r="B5258" s="96" t="s">
        <v>13722</v>
      </c>
      <c r="C5258" s="96" t="s">
        <v>13723</v>
      </c>
      <c r="D5258" s="96" t="s">
        <v>1350</v>
      </c>
      <c r="E5258" s="96" t="s">
        <v>1561</v>
      </c>
      <c r="F5258" s="96" t="s">
        <v>2622</v>
      </c>
      <c r="G5258" s="96" t="s">
        <v>1350</v>
      </c>
      <c r="H5258" s="96" t="s">
        <v>1561</v>
      </c>
      <c r="I5258" s="96">
        <v>2040.0</v>
      </c>
      <c r="J5258" s="96" t="s">
        <v>1351</v>
      </c>
      <c r="K5258" s="96">
        <v>2040.0</v>
      </c>
      <c r="L5258" s="96" t="s">
        <v>41</v>
      </c>
      <c r="M5258" s="96" t="s">
        <v>1351</v>
      </c>
      <c r="N5258" s="96" t="s">
        <v>1697</v>
      </c>
      <c r="O5258" s="96" t="s">
        <v>1684</v>
      </c>
      <c r="P5258" s="96" t="s">
        <v>1564</v>
      </c>
      <c r="Q5258" s="96" t="s">
        <v>1610</v>
      </c>
      <c r="R5258" s="96" t="s">
        <v>1566</v>
      </c>
      <c r="S5258" s="96" t="s">
        <v>13724</v>
      </c>
      <c r="T5258" s="96" t="s">
        <v>1568</v>
      </c>
    </row>
    <row r="5259" ht="14.25" customHeight="1">
      <c r="A5259" s="96" t="s">
        <v>13725</v>
      </c>
      <c r="D5259" s="96" t="s">
        <v>1372</v>
      </c>
      <c r="J5259" s="96" t="s">
        <v>1351</v>
      </c>
      <c r="L5259" s="96" t="s">
        <v>41</v>
      </c>
      <c r="M5259" s="96" t="s">
        <v>1351</v>
      </c>
      <c r="N5259" s="96" t="s">
        <v>1666</v>
      </c>
      <c r="O5259" s="96" t="s">
        <v>2054</v>
      </c>
      <c r="P5259" s="96" t="s">
        <v>1579</v>
      </c>
      <c r="Q5259" s="96" t="s">
        <v>1948</v>
      </c>
      <c r="R5259" s="96" t="s">
        <v>1757</v>
      </c>
    </row>
    <row r="5260" ht="14.25" customHeight="1">
      <c r="A5260" s="96" t="s">
        <v>13726</v>
      </c>
      <c r="D5260" s="96" t="s">
        <v>1350</v>
      </c>
      <c r="E5260" s="96" t="s">
        <v>1561</v>
      </c>
      <c r="F5260" s="96">
        <v>2030.0</v>
      </c>
      <c r="J5260" s="96" t="s">
        <v>1147</v>
      </c>
      <c r="L5260" s="96" t="s">
        <v>1562</v>
      </c>
      <c r="M5260" s="96" t="s">
        <v>1147</v>
      </c>
      <c r="O5260" s="96" t="s">
        <v>1614</v>
      </c>
      <c r="P5260" s="96" t="s">
        <v>1609</v>
      </c>
      <c r="Q5260" s="96" t="s">
        <v>1800</v>
      </c>
      <c r="R5260" s="96" t="s">
        <v>1793</v>
      </c>
      <c r="S5260" s="96" t="s">
        <v>13727</v>
      </c>
      <c r="T5260" s="96" t="s">
        <v>1568</v>
      </c>
    </row>
    <row r="5261" ht="14.25" customHeight="1">
      <c r="A5261" s="96" t="s">
        <v>13728</v>
      </c>
      <c r="B5261" s="96" t="s">
        <v>13729</v>
      </c>
      <c r="C5261" s="96" t="s">
        <v>13730</v>
      </c>
      <c r="D5261" s="96" t="s">
        <v>1350</v>
      </c>
      <c r="E5261" s="96" t="s">
        <v>1561</v>
      </c>
      <c r="F5261" s="96">
        <v>2030.0</v>
      </c>
      <c r="J5261" s="96" t="s">
        <v>1147</v>
      </c>
      <c r="L5261" s="96" t="s">
        <v>41</v>
      </c>
      <c r="M5261" s="96" t="s">
        <v>1147</v>
      </c>
      <c r="O5261" s="96" t="s">
        <v>1703</v>
      </c>
      <c r="P5261" s="96" t="s">
        <v>1564</v>
      </c>
      <c r="Q5261" s="96" t="s">
        <v>1652</v>
      </c>
      <c r="R5261" s="96" t="s">
        <v>1793</v>
      </c>
      <c r="S5261" s="96" t="s">
        <v>13731</v>
      </c>
      <c r="T5261" s="96" t="s">
        <v>1568</v>
      </c>
    </row>
    <row r="5262" ht="14.25" customHeight="1">
      <c r="A5262" s="96" t="s">
        <v>13732</v>
      </c>
      <c r="B5262" s="96" t="s">
        <v>13733</v>
      </c>
      <c r="D5262" s="96" t="s">
        <v>1355</v>
      </c>
      <c r="J5262" s="96" t="s">
        <v>1351</v>
      </c>
      <c r="L5262" s="96" t="s">
        <v>41</v>
      </c>
      <c r="M5262" s="96" t="s">
        <v>1147</v>
      </c>
      <c r="O5262" s="96" t="s">
        <v>1584</v>
      </c>
      <c r="P5262" s="96" t="s">
        <v>1564</v>
      </c>
      <c r="Q5262" s="96" t="s">
        <v>1580</v>
      </c>
      <c r="R5262" s="96" t="s">
        <v>1699</v>
      </c>
    </row>
    <row r="5263" ht="14.25" customHeight="1">
      <c r="A5263" s="96" t="s">
        <v>13734</v>
      </c>
      <c r="D5263" s="96" t="s">
        <v>1350</v>
      </c>
      <c r="E5263" s="96" t="s">
        <v>1561</v>
      </c>
      <c r="F5263" s="96">
        <v>2030.0</v>
      </c>
      <c r="J5263" s="96" t="s">
        <v>1147</v>
      </c>
      <c r="L5263" s="96" t="s">
        <v>1562</v>
      </c>
      <c r="M5263" s="96" t="s">
        <v>1147</v>
      </c>
      <c r="O5263" s="96" t="s">
        <v>1614</v>
      </c>
      <c r="P5263" s="96" t="s">
        <v>1609</v>
      </c>
      <c r="Q5263" s="96" t="s">
        <v>1585</v>
      </c>
      <c r="R5263" s="96" t="s">
        <v>1581</v>
      </c>
      <c r="S5263" s="96" t="s">
        <v>13735</v>
      </c>
      <c r="T5263" s="96" t="s">
        <v>1568</v>
      </c>
    </row>
    <row r="5264" ht="14.25" customHeight="1">
      <c r="A5264" s="96" t="s">
        <v>13736</v>
      </c>
      <c r="B5264" s="96" t="s">
        <v>13737</v>
      </c>
      <c r="C5264" s="96" t="s">
        <v>13738</v>
      </c>
      <c r="D5264" s="96" t="s">
        <v>1350</v>
      </c>
      <c r="E5264" s="96" t="s">
        <v>1561</v>
      </c>
      <c r="F5264" s="96">
        <v>2030.0</v>
      </c>
      <c r="J5264" s="96" t="s">
        <v>1147</v>
      </c>
      <c r="L5264" s="96" t="s">
        <v>41</v>
      </c>
      <c r="M5264" s="96" t="s">
        <v>1147</v>
      </c>
      <c r="O5264" s="96" t="s">
        <v>1584</v>
      </c>
      <c r="P5264" s="96" t="s">
        <v>1564</v>
      </c>
      <c r="Q5264" s="96" t="s">
        <v>1820</v>
      </c>
      <c r="R5264" s="96" t="s">
        <v>1863</v>
      </c>
      <c r="S5264" s="96" t="s">
        <v>13739</v>
      </c>
      <c r="T5264" s="96" t="s">
        <v>1568</v>
      </c>
    </row>
    <row r="5265" ht="14.25" customHeight="1">
      <c r="A5265" s="96" t="s">
        <v>13740</v>
      </c>
      <c r="D5265" s="96" t="s">
        <v>1350</v>
      </c>
      <c r="E5265" s="96" t="s">
        <v>1561</v>
      </c>
      <c r="F5265" s="96">
        <v>2030.0</v>
      </c>
      <c r="J5265" s="96" t="s">
        <v>1147</v>
      </c>
      <c r="L5265" s="96" t="s">
        <v>41</v>
      </c>
      <c r="M5265" s="96" t="s">
        <v>1147</v>
      </c>
      <c r="O5265" s="96" t="s">
        <v>1703</v>
      </c>
      <c r="P5265" s="96" t="s">
        <v>1564</v>
      </c>
      <c r="Q5265" s="96" t="s">
        <v>2114</v>
      </c>
      <c r="R5265" s="96" t="s">
        <v>1699</v>
      </c>
      <c r="S5265" s="96" t="s">
        <v>13741</v>
      </c>
      <c r="T5265" s="96" t="s">
        <v>1568</v>
      </c>
    </row>
    <row r="5266" ht="14.25" customHeight="1">
      <c r="A5266" s="96" t="s">
        <v>13742</v>
      </c>
      <c r="D5266" s="96" t="s">
        <v>1355</v>
      </c>
      <c r="J5266" s="96" t="s">
        <v>1351</v>
      </c>
      <c r="L5266" s="96" t="s">
        <v>41</v>
      </c>
      <c r="M5266" s="96" t="s">
        <v>1147</v>
      </c>
      <c r="O5266" s="96" t="s">
        <v>1797</v>
      </c>
      <c r="P5266" s="96" t="s">
        <v>1564</v>
      </c>
      <c r="Q5266" s="96" t="s">
        <v>1610</v>
      </c>
      <c r="R5266" s="96" t="s">
        <v>1793</v>
      </c>
    </row>
    <row r="5267" ht="14.25" customHeight="1">
      <c r="A5267" s="96" t="s">
        <v>13743</v>
      </c>
      <c r="D5267" s="96" t="s">
        <v>1355</v>
      </c>
      <c r="J5267" s="96" t="s">
        <v>1147</v>
      </c>
      <c r="L5267" s="96" t="s">
        <v>41</v>
      </c>
      <c r="M5267" s="96" t="s">
        <v>1147</v>
      </c>
      <c r="O5267" s="96" t="s">
        <v>1845</v>
      </c>
      <c r="P5267" s="96" t="s">
        <v>1564</v>
      </c>
      <c r="Q5267" s="96" t="s">
        <v>1754</v>
      </c>
      <c r="R5267" s="96" t="s">
        <v>1586</v>
      </c>
    </row>
    <row r="5268" ht="14.25" customHeight="1">
      <c r="A5268" s="96" t="s">
        <v>13744</v>
      </c>
      <c r="D5268" s="96" t="s">
        <v>1350</v>
      </c>
      <c r="E5268" s="96" t="s">
        <v>1561</v>
      </c>
      <c r="F5268" s="96">
        <v>2030.0</v>
      </c>
      <c r="J5268" s="96" t="s">
        <v>1147</v>
      </c>
      <c r="L5268" s="96" t="s">
        <v>1562</v>
      </c>
      <c r="M5268" s="96" t="s">
        <v>1147</v>
      </c>
      <c r="O5268" s="96" t="s">
        <v>2054</v>
      </c>
      <c r="P5268" s="96" t="s">
        <v>1579</v>
      </c>
      <c r="Q5268" s="96" t="s">
        <v>1580</v>
      </c>
      <c r="R5268" s="96" t="s">
        <v>1699</v>
      </c>
      <c r="S5268" s="96" t="s">
        <v>13745</v>
      </c>
      <c r="T5268" s="96" t="s">
        <v>1568</v>
      </c>
    </row>
    <row r="5269" ht="14.25" customHeight="1">
      <c r="A5269" s="96" t="s">
        <v>13746</v>
      </c>
      <c r="D5269" s="96" t="s">
        <v>1355</v>
      </c>
      <c r="J5269" s="96" t="s">
        <v>1351</v>
      </c>
      <c r="L5269" s="96" t="s">
        <v>41</v>
      </c>
      <c r="M5269" s="96" t="s">
        <v>1147</v>
      </c>
      <c r="O5269" s="96" t="s">
        <v>1578</v>
      </c>
      <c r="P5269" s="96" t="s">
        <v>1579</v>
      </c>
      <c r="Q5269" s="96" t="s">
        <v>2047</v>
      </c>
      <c r="R5269" s="96" t="s">
        <v>1699</v>
      </c>
    </row>
    <row r="5270" ht="14.25" customHeight="1">
      <c r="A5270" s="96" t="s">
        <v>13747</v>
      </c>
      <c r="C5270" s="96" t="s">
        <v>13748</v>
      </c>
      <c r="D5270" s="96" t="s">
        <v>1350</v>
      </c>
      <c r="E5270" s="96" t="s">
        <v>1561</v>
      </c>
      <c r="F5270" s="96" t="s">
        <v>2176</v>
      </c>
      <c r="J5270" s="96" t="s">
        <v>1351</v>
      </c>
      <c r="L5270" s="96" t="s">
        <v>41</v>
      </c>
      <c r="M5270" s="96" t="s">
        <v>1351</v>
      </c>
      <c r="N5270" s="96" t="s">
        <v>1697</v>
      </c>
      <c r="O5270" s="96" t="s">
        <v>1584</v>
      </c>
      <c r="P5270" s="96" t="s">
        <v>1564</v>
      </c>
      <c r="Q5270" s="96" t="s">
        <v>1639</v>
      </c>
      <c r="R5270" s="96" t="s">
        <v>1589</v>
      </c>
      <c r="S5270" s="96" t="s">
        <v>13749</v>
      </c>
      <c r="T5270" s="96" t="s">
        <v>1568</v>
      </c>
    </row>
    <row r="5271" ht="14.25" customHeight="1">
      <c r="A5271" s="96" t="s">
        <v>13750</v>
      </c>
      <c r="C5271" s="96" t="s">
        <v>13751</v>
      </c>
      <c r="D5271" s="96" t="s">
        <v>1355</v>
      </c>
      <c r="J5271" s="96" t="s">
        <v>1351</v>
      </c>
      <c r="L5271" s="96" t="s">
        <v>41</v>
      </c>
      <c r="M5271" s="96" t="s">
        <v>1147</v>
      </c>
      <c r="O5271" s="96" t="s">
        <v>1703</v>
      </c>
      <c r="P5271" s="96" t="s">
        <v>1564</v>
      </c>
      <c r="Q5271" s="96" t="s">
        <v>1639</v>
      </c>
    </row>
    <row r="5272" ht="14.25" customHeight="1">
      <c r="A5272" s="96" t="s">
        <v>13752</v>
      </c>
      <c r="B5272" s="96" t="s">
        <v>13753</v>
      </c>
      <c r="C5272" s="96" t="s">
        <v>13754</v>
      </c>
      <c r="D5272" s="96" t="s">
        <v>1355</v>
      </c>
      <c r="J5272" s="96" t="s">
        <v>1351</v>
      </c>
      <c r="L5272" s="96" t="s">
        <v>41</v>
      </c>
      <c r="M5272" s="96" t="s">
        <v>1351</v>
      </c>
      <c r="N5272" s="96" t="s">
        <v>2023</v>
      </c>
      <c r="O5272" s="96" t="s">
        <v>1717</v>
      </c>
      <c r="P5272" s="96" t="s">
        <v>1609</v>
      </c>
      <c r="Q5272" s="96" t="s">
        <v>2015</v>
      </c>
      <c r="R5272" s="96" t="s">
        <v>2023</v>
      </c>
    </row>
    <row r="5273" ht="14.25" customHeight="1">
      <c r="A5273" s="96" t="s">
        <v>13755</v>
      </c>
      <c r="B5273" s="96" t="s">
        <v>13756</v>
      </c>
      <c r="C5273" s="96" t="s">
        <v>13757</v>
      </c>
      <c r="D5273" s="96" t="s">
        <v>1350</v>
      </c>
      <c r="E5273" s="96" t="s">
        <v>1570</v>
      </c>
      <c r="F5273" s="96" t="s">
        <v>1628</v>
      </c>
      <c r="J5273" s="96" t="s">
        <v>1147</v>
      </c>
      <c r="L5273" s="96" t="s">
        <v>41</v>
      </c>
      <c r="M5273" s="96" t="s">
        <v>1147</v>
      </c>
      <c r="O5273" s="96" t="s">
        <v>1717</v>
      </c>
      <c r="P5273" s="96" t="s">
        <v>1609</v>
      </c>
      <c r="Q5273" s="96" t="s">
        <v>2015</v>
      </c>
      <c r="R5273" s="96" t="s">
        <v>1707</v>
      </c>
      <c r="S5273" s="96" t="s">
        <v>13758</v>
      </c>
      <c r="T5273" s="96" t="s">
        <v>1576</v>
      </c>
    </row>
    <row r="5274" ht="14.25" customHeight="1">
      <c r="A5274" s="96" t="s">
        <v>13759</v>
      </c>
      <c r="D5274" s="96" t="s">
        <v>1350</v>
      </c>
      <c r="E5274" s="96" t="s">
        <v>1561</v>
      </c>
      <c r="F5274" s="96">
        <v>2030.0</v>
      </c>
      <c r="J5274" s="96" t="s">
        <v>1147</v>
      </c>
      <c r="L5274" s="96" t="s">
        <v>1562</v>
      </c>
      <c r="M5274" s="96" t="s">
        <v>1147</v>
      </c>
      <c r="O5274" s="96" t="s">
        <v>1684</v>
      </c>
      <c r="P5274" s="96" t="s">
        <v>1564</v>
      </c>
      <c r="Q5274" s="96" t="s">
        <v>1665</v>
      </c>
      <c r="R5274" s="96" t="s">
        <v>1621</v>
      </c>
      <c r="S5274" s="96" t="s">
        <v>13760</v>
      </c>
      <c r="T5274" s="96" t="s">
        <v>1568</v>
      </c>
    </row>
    <row r="5275" ht="14.25" customHeight="1">
      <c r="A5275" s="96" t="s">
        <v>13761</v>
      </c>
      <c r="B5275" s="96" t="s">
        <v>13762</v>
      </c>
      <c r="C5275" s="96" t="s">
        <v>13763</v>
      </c>
      <c r="D5275" s="96" t="s">
        <v>1350</v>
      </c>
      <c r="E5275" s="96" t="s">
        <v>1561</v>
      </c>
      <c r="F5275" s="96">
        <v>2030.0</v>
      </c>
      <c r="G5275" s="96" t="s">
        <v>1350</v>
      </c>
      <c r="H5275" s="96" t="s">
        <v>1561</v>
      </c>
      <c r="I5275" s="96">
        <v>2050.0</v>
      </c>
      <c r="J5275" s="96" t="s">
        <v>1351</v>
      </c>
      <c r="K5275" s="96">
        <v>2050.0</v>
      </c>
      <c r="L5275" s="96" t="s">
        <v>41</v>
      </c>
      <c r="M5275" s="96" t="s">
        <v>1147</v>
      </c>
      <c r="O5275" s="96" t="s">
        <v>1829</v>
      </c>
      <c r="P5275" s="96" t="s">
        <v>1564</v>
      </c>
      <c r="Q5275" s="96" t="s">
        <v>1897</v>
      </c>
      <c r="R5275" s="96" t="s">
        <v>1594</v>
      </c>
      <c r="S5275" s="96" t="s">
        <v>13764</v>
      </c>
      <c r="T5275" s="96" t="s">
        <v>1568</v>
      </c>
    </row>
    <row r="5276" ht="14.25" customHeight="1">
      <c r="A5276" s="96" t="s">
        <v>13765</v>
      </c>
      <c r="B5276" s="96" t="s">
        <v>13766</v>
      </c>
      <c r="C5276" s="96" t="s">
        <v>13767</v>
      </c>
      <c r="D5276" s="96" t="s">
        <v>1355</v>
      </c>
      <c r="J5276" s="96" t="s">
        <v>1351</v>
      </c>
      <c r="L5276" s="96" t="s">
        <v>1629</v>
      </c>
      <c r="M5276" s="96" t="s">
        <v>1351</v>
      </c>
      <c r="N5276" s="96" t="s">
        <v>1574</v>
      </c>
      <c r="O5276" s="96" t="s">
        <v>1893</v>
      </c>
      <c r="P5276" s="96" t="s">
        <v>1603</v>
      </c>
      <c r="Q5276" s="96" t="s">
        <v>1630</v>
      </c>
      <c r="R5276" s="96" t="s">
        <v>1574</v>
      </c>
      <c r="U5276" s="96" t="s">
        <v>3980</v>
      </c>
    </row>
    <row r="5277" ht="14.25" customHeight="1">
      <c r="A5277" s="96" t="s">
        <v>13768</v>
      </c>
      <c r="D5277" s="96" t="s">
        <v>1355</v>
      </c>
      <c r="J5277" s="96" t="s">
        <v>1351</v>
      </c>
      <c r="L5277" s="96" t="s">
        <v>41</v>
      </c>
      <c r="M5277" s="96" t="s">
        <v>1351</v>
      </c>
      <c r="N5277" s="96" t="s">
        <v>1673</v>
      </c>
      <c r="O5277" s="96" t="s">
        <v>4713</v>
      </c>
      <c r="P5277" s="96" t="s">
        <v>1609</v>
      </c>
      <c r="Q5277" s="96" t="s">
        <v>1675</v>
      </c>
      <c r="R5277" s="96" t="s">
        <v>1673</v>
      </c>
    </row>
    <row r="5278" ht="14.25" customHeight="1">
      <c r="A5278" s="96" t="s">
        <v>13769</v>
      </c>
      <c r="B5278" s="96" t="s">
        <v>13770</v>
      </c>
      <c r="D5278" s="96" t="s">
        <v>1355</v>
      </c>
      <c r="J5278" s="96" t="s">
        <v>1147</v>
      </c>
      <c r="L5278" s="96" t="s">
        <v>41</v>
      </c>
      <c r="M5278" s="96" t="s">
        <v>1147</v>
      </c>
      <c r="O5278" s="96" t="s">
        <v>1717</v>
      </c>
      <c r="P5278" s="96" t="s">
        <v>1609</v>
      </c>
      <c r="Q5278" s="96" t="s">
        <v>1636</v>
      </c>
      <c r="R5278" s="96" t="s">
        <v>1648</v>
      </c>
    </row>
    <row r="5279" ht="14.25" customHeight="1">
      <c r="A5279" s="96" t="s">
        <v>13771</v>
      </c>
      <c r="B5279" s="96" t="s">
        <v>13772</v>
      </c>
      <c r="D5279" s="96" t="s">
        <v>1350</v>
      </c>
      <c r="E5279" s="96" t="s">
        <v>1561</v>
      </c>
      <c r="F5279" s="96" t="s">
        <v>1628</v>
      </c>
      <c r="J5279" s="96" t="s">
        <v>1147</v>
      </c>
      <c r="L5279" s="96" t="s">
        <v>41</v>
      </c>
      <c r="M5279" s="96" t="s">
        <v>1147</v>
      </c>
      <c r="O5279" s="96" t="s">
        <v>1717</v>
      </c>
      <c r="P5279" s="96" t="s">
        <v>1609</v>
      </c>
      <c r="Q5279" s="96" t="s">
        <v>1756</v>
      </c>
      <c r="R5279" s="96" t="s">
        <v>1699</v>
      </c>
      <c r="S5279" s="96" t="s">
        <v>13773</v>
      </c>
      <c r="T5279" s="96" t="s">
        <v>1568</v>
      </c>
    </row>
    <row r="5280" ht="14.25" customHeight="1">
      <c r="A5280" s="96" t="s">
        <v>13774</v>
      </c>
      <c r="B5280" s="96" t="s">
        <v>13775</v>
      </c>
      <c r="D5280" s="96" t="s">
        <v>1372</v>
      </c>
      <c r="J5280" s="96" t="s">
        <v>1351</v>
      </c>
      <c r="L5280" s="96" t="s">
        <v>41</v>
      </c>
      <c r="M5280" s="96" t="s">
        <v>1351</v>
      </c>
      <c r="N5280" s="96" t="s">
        <v>1971</v>
      </c>
      <c r="O5280" s="96" t="s">
        <v>1717</v>
      </c>
      <c r="P5280" s="96" t="s">
        <v>1609</v>
      </c>
      <c r="Q5280" s="96" t="s">
        <v>2015</v>
      </c>
      <c r="R5280" s="96" t="s">
        <v>1971</v>
      </c>
    </row>
    <row r="5281" ht="14.25" customHeight="1">
      <c r="A5281" s="96" t="s">
        <v>13776</v>
      </c>
      <c r="D5281" s="96" t="s">
        <v>1350</v>
      </c>
      <c r="E5281" s="96" t="s">
        <v>1561</v>
      </c>
      <c r="F5281" s="96">
        <v>2030.0</v>
      </c>
      <c r="J5281" s="96" t="s">
        <v>1147</v>
      </c>
      <c r="L5281" s="96" t="s">
        <v>1562</v>
      </c>
      <c r="M5281" s="96" t="s">
        <v>1147</v>
      </c>
      <c r="O5281" s="96" t="s">
        <v>1584</v>
      </c>
      <c r="P5281" s="96" t="s">
        <v>1564</v>
      </c>
      <c r="Q5281" s="96" t="s">
        <v>1590</v>
      </c>
      <c r="R5281" s="96" t="s">
        <v>1699</v>
      </c>
      <c r="S5281" s="96" t="s">
        <v>13777</v>
      </c>
      <c r="T5281" s="96" t="s">
        <v>1568</v>
      </c>
    </row>
    <row r="5282" ht="14.25" customHeight="1">
      <c r="A5282" s="96" t="s">
        <v>13778</v>
      </c>
      <c r="B5282" s="96" t="s">
        <v>13779</v>
      </c>
      <c r="D5282" s="96" t="s">
        <v>1355</v>
      </c>
      <c r="J5282" s="96" t="s">
        <v>1351</v>
      </c>
      <c r="L5282" s="96" t="s">
        <v>41</v>
      </c>
      <c r="M5282" s="96" t="s">
        <v>1147</v>
      </c>
      <c r="O5282" s="96" t="s">
        <v>3436</v>
      </c>
      <c r="P5282" s="96" t="s">
        <v>1609</v>
      </c>
      <c r="Q5282" s="96" t="s">
        <v>1886</v>
      </c>
      <c r="R5282" s="96" t="s">
        <v>1566</v>
      </c>
    </row>
    <row r="5283" ht="14.25" customHeight="1">
      <c r="A5283" s="96" t="s">
        <v>13780</v>
      </c>
      <c r="D5283" s="96" t="s">
        <v>1355</v>
      </c>
      <c r="J5283" s="96" t="s">
        <v>1351</v>
      </c>
      <c r="L5283" s="96" t="s">
        <v>41</v>
      </c>
      <c r="M5283" s="96" t="s">
        <v>1351</v>
      </c>
      <c r="N5283" s="96" t="s">
        <v>1597</v>
      </c>
      <c r="O5283" s="96" t="s">
        <v>1829</v>
      </c>
      <c r="P5283" s="96" t="s">
        <v>1564</v>
      </c>
      <c r="Q5283" s="96" t="s">
        <v>1756</v>
      </c>
      <c r="R5283" s="96" t="s">
        <v>1597</v>
      </c>
      <c r="T5283" s="96" t="s">
        <v>1616</v>
      </c>
    </row>
    <row r="5284" ht="14.25" customHeight="1">
      <c r="A5284" s="96" t="s">
        <v>13781</v>
      </c>
      <c r="B5284" s="96" t="s">
        <v>13782</v>
      </c>
      <c r="C5284" s="96" t="s">
        <v>13783</v>
      </c>
      <c r="D5284" s="96" t="s">
        <v>1355</v>
      </c>
      <c r="J5284" s="96" t="s">
        <v>1147</v>
      </c>
      <c r="L5284" s="96" t="s">
        <v>41</v>
      </c>
      <c r="M5284" s="96" t="s">
        <v>1147</v>
      </c>
      <c r="O5284" s="96" t="s">
        <v>1717</v>
      </c>
      <c r="P5284" s="96" t="s">
        <v>1609</v>
      </c>
      <c r="Q5284" s="96" t="s">
        <v>1756</v>
      </c>
      <c r="R5284" s="96" t="s">
        <v>1673</v>
      </c>
    </row>
    <row r="5285" ht="14.25" customHeight="1">
      <c r="A5285" s="96" t="s">
        <v>13784</v>
      </c>
      <c r="D5285" s="96" t="s">
        <v>1350</v>
      </c>
      <c r="E5285" s="96" t="s">
        <v>1561</v>
      </c>
      <c r="F5285" s="96">
        <v>2030.0</v>
      </c>
      <c r="J5285" s="96" t="s">
        <v>1147</v>
      </c>
      <c r="L5285" s="96" t="s">
        <v>1562</v>
      </c>
      <c r="M5285" s="96" t="s">
        <v>1147</v>
      </c>
      <c r="O5285" s="96" t="s">
        <v>1717</v>
      </c>
      <c r="P5285" s="96" t="s">
        <v>1609</v>
      </c>
      <c r="Q5285" s="96" t="s">
        <v>1639</v>
      </c>
      <c r="R5285" s="96" t="s">
        <v>1589</v>
      </c>
      <c r="S5285" s="96" t="s">
        <v>13785</v>
      </c>
      <c r="T5285" s="96" t="s">
        <v>1568</v>
      </c>
    </row>
    <row r="5286" ht="14.25" customHeight="1">
      <c r="A5286" s="96" t="s">
        <v>13786</v>
      </c>
      <c r="D5286" s="96" t="s">
        <v>1350</v>
      </c>
      <c r="E5286" s="96" t="s">
        <v>1570</v>
      </c>
      <c r="J5286" s="96" t="s">
        <v>1147</v>
      </c>
      <c r="L5286" s="96" t="s">
        <v>1562</v>
      </c>
      <c r="M5286" s="96" t="s">
        <v>1147</v>
      </c>
      <c r="O5286" s="96" t="s">
        <v>1717</v>
      </c>
      <c r="P5286" s="96" t="s">
        <v>1609</v>
      </c>
      <c r="Q5286" s="96" t="s">
        <v>1800</v>
      </c>
      <c r="R5286" s="96" t="s">
        <v>1757</v>
      </c>
      <c r="S5286" s="96" t="s">
        <v>13787</v>
      </c>
      <c r="T5286" s="96" t="s">
        <v>1576</v>
      </c>
    </row>
    <row r="5287" ht="14.25" customHeight="1">
      <c r="A5287" s="96" t="s">
        <v>13788</v>
      </c>
      <c r="B5287" s="96" t="s">
        <v>13789</v>
      </c>
      <c r="C5287" s="96" t="s">
        <v>13790</v>
      </c>
      <c r="D5287" s="96" t="s">
        <v>1350</v>
      </c>
      <c r="E5287" s="96" t="s">
        <v>1561</v>
      </c>
      <c r="F5287" s="96" t="s">
        <v>1628</v>
      </c>
      <c r="J5287" s="96" t="s">
        <v>1147</v>
      </c>
      <c r="L5287" s="96" t="s">
        <v>41</v>
      </c>
      <c r="M5287" s="96" t="s">
        <v>1147</v>
      </c>
      <c r="O5287" s="96" t="s">
        <v>1717</v>
      </c>
      <c r="P5287" s="96" t="s">
        <v>1609</v>
      </c>
      <c r="Q5287" s="96" t="s">
        <v>1573</v>
      </c>
      <c r="R5287" s="96" t="s">
        <v>1637</v>
      </c>
      <c r="S5287" s="96" t="s">
        <v>13791</v>
      </c>
      <c r="T5287" s="96" t="s">
        <v>1568</v>
      </c>
    </row>
    <row r="5288" ht="14.25" customHeight="1">
      <c r="A5288" s="96" t="s">
        <v>13792</v>
      </c>
      <c r="D5288" s="96" t="s">
        <v>1350</v>
      </c>
      <c r="E5288" s="96" t="s">
        <v>1561</v>
      </c>
      <c r="F5288" s="96">
        <v>2030.0</v>
      </c>
      <c r="J5288" s="96" t="s">
        <v>1147</v>
      </c>
      <c r="L5288" s="96" t="s">
        <v>1562</v>
      </c>
      <c r="M5288" s="96" t="s">
        <v>1147</v>
      </c>
      <c r="O5288" s="96" t="s">
        <v>1717</v>
      </c>
      <c r="P5288" s="96" t="s">
        <v>1609</v>
      </c>
      <c r="Q5288" s="96" t="s">
        <v>1639</v>
      </c>
      <c r="R5288" s="96" t="s">
        <v>1594</v>
      </c>
      <c r="S5288" s="96" t="s">
        <v>13793</v>
      </c>
      <c r="T5288" s="96" t="s">
        <v>1568</v>
      </c>
    </row>
    <row r="5289" ht="14.25" customHeight="1">
      <c r="A5289" s="96" t="s">
        <v>13794</v>
      </c>
      <c r="B5289" s="96" t="s">
        <v>13795</v>
      </c>
      <c r="C5289" s="96" t="s">
        <v>13796</v>
      </c>
      <c r="D5289" s="96" t="s">
        <v>1350</v>
      </c>
      <c r="E5289" s="96" t="s">
        <v>1561</v>
      </c>
      <c r="F5289" s="96">
        <v>2030.0</v>
      </c>
      <c r="J5289" s="96" t="s">
        <v>1147</v>
      </c>
      <c r="L5289" s="96" t="s">
        <v>41</v>
      </c>
      <c r="M5289" s="96" t="s">
        <v>1147</v>
      </c>
      <c r="O5289" s="96" t="s">
        <v>1578</v>
      </c>
      <c r="P5289" s="96" t="s">
        <v>1579</v>
      </c>
      <c r="Q5289" s="96" t="s">
        <v>1675</v>
      </c>
      <c r="R5289" s="96" t="s">
        <v>2363</v>
      </c>
      <c r="S5289" s="96" t="s">
        <v>13797</v>
      </c>
      <c r="T5289" s="96" t="s">
        <v>1568</v>
      </c>
    </row>
    <row r="5290" ht="14.25" customHeight="1">
      <c r="A5290" s="96" t="s">
        <v>13798</v>
      </c>
      <c r="D5290" s="96" t="s">
        <v>1350</v>
      </c>
      <c r="E5290" s="96" t="s">
        <v>1561</v>
      </c>
      <c r="F5290" s="96">
        <v>2030.0</v>
      </c>
      <c r="J5290" s="96" t="s">
        <v>1147</v>
      </c>
      <c r="L5290" s="96" t="s">
        <v>1562</v>
      </c>
      <c r="M5290" s="96" t="s">
        <v>1147</v>
      </c>
      <c r="O5290" s="96" t="s">
        <v>1717</v>
      </c>
      <c r="P5290" s="96" t="s">
        <v>1609</v>
      </c>
      <c r="Q5290" s="96" t="s">
        <v>1639</v>
      </c>
      <c r="R5290" s="96" t="s">
        <v>1623</v>
      </c>
      <c r="S5290" s="96" t="s">
        <v>13799</v>
      </c>
      <c r="T5290" s="96" t="s">
        <v>1568</v>
      </c>
    </row>
    <row r="5291" ht="14.25" customHeight="1">
      <c r="A5291" s="96" t="s">
        <v>13800</v>
      </c>
      <c r="D5291" s="96" t="s">
        <v>1350</v>
      </c>
      <c r="E5291" s="96" t="s">
        <v>1561</v>
      </c>
      <c r="F5291" s="96">
        <v>2030.0</v>
      </c>
      <c r="J5291" s="96" t="s">
        <v>1147</v>
      </c>
      <c r="L5291" s="96" t="s">
        <v>1562</v>
      </c>
      <c r="M5291" s="96" t="s">
        <v>1147</v>
      </c>
      <c r="O5291" s="96" t="s">
        <v>1717</v>
      </c>
      <c r="P5291" s="96" t="s">
        <v>1609</v>
      </c>
      <c r="Q5291" s="96" t="s">
        <v>1636</v>
      </c>
      <c r="R5291" s="96" t="s">
        <v>1566</v>
      </c>
      <c r="S5291" s="96" t="s">
        <v>13801</v>
      </c>
      <c r="T5291" s="96" t="s">
        <v>1568</v>
      </c>
    </row>
    <row r="5292" ht="14.25" customHeight="1">
      <c r="A5292" s="96" t="s">
        <v>13802</v>
      </c>
      <c r="D5292" s="96" t="s">
        <v>1350</v>
      </c>
      <c r="E5292" s="96" t="s">
        <v>1570</v>
      </c>
      <c r="F5292" s="96">
        <v>2030.0</v>
      </c>
      <c r="J5292" s="96" t="s">
        <v>1147</v>
      </c>
      <c r="L5292" s="96" t="s">
        <v>1562</v>
      </c>
      <c r="M5292" s="96" t="s">
        <v>1147</v>
      </c>
      <c r="O5292" s="96" t="s">
        <v>1717</v>
      </c>
      <c r="P5292" s="96" t="s">
        <v>1609</v>
      </c>
      <c r="Q5292" s="96" t="s">
        <v>1590</v>
      </c>
      <c r="R5292" s="96" t="s">
        <v>1805</v>
      </c>
      <c r="S5292" s="96" t="s">
        <v>13803</v>
      </c>
      <c r="T5292" s="96" t="s">
        <v>1576</v>
      </c>
    </row>
    <row r="5293" ht="14.25" customHeight="1">
      <c r="A5293" s="96" t="s">
        <v>13804</v>
      </c>
      <c r="B5293" s="96" t="s">
        <v>13805</v>
      </c>
      <c r="C5293" s="96" t="s">
        <v>13806</v>
      </c>
      <c r="D5293" s="96" t="s">
        <v>1350</v>
      </c>
      <c r="E5293" s="96" t="s">
        <v>1561</v>
      </c>
      <c r="F5293" s="96" t="s">
        <v>1628</v>
      </c>
      <c r="G5293" s="96" t="s">
        <v>1350</v>
      </c>
      <c r="H5293" s="96" t="s">
        <v>1561</v>
      </c>
      <c r="I5293" s="96" t="s">
        <v>1689</v>
      </c>
      <c r="J5293" s="96" t="s">
        <v>1351</v>
      </c>
      <c r="K5293" s="96" t="s">
        <v>1689</v>
      </c>
      <c r="L5293" s="96" t="s">
        <v>41</v>
      </c>
      <c r="M5293" s="96" t="s">
        <v>1351</v>
      </c>
      <c r="N5293" s="96" t="s">
        <v>1666</v>
      </c>
      <c r="O5293" s="96" t="s">
        <v>1717</v>
      </c>
      <c r="P5293" s="96" t="s">
        <v>1609</v>
      </c>
      <c r="Q5293" s="96" t="s">
        <v>1800</v>
      </c>
      <c r="R5293" s="96" t="s">
        <v>1648</v>
      </c>
      <c r="S5293" s="96" t="s">
        <v>13807</v>
      </c>
      <c r="T5293" s="96" t="s">
        <v>1568</v>
      </c>
    </row>
    <row r="5294" ht="14.25" customHeight="1">
      <c r="A5294" s="96" t="s">
        <v>13808</v>
      </c>
      <c r="D5294" s="96" t="s">
        <v>1350</v>
      </c>
      <c r="E5294" s="96" t="s">
        <v>1561</v>
      </c>
      <c r="F5294" s="96">
        <v>2030.0</v>
      </c>
      <c r="J5294" s="96" t="s">
        <v>1147</v>
      </c>
      <c r="L5294" s="96" t="s">
        <v>1562</v>
      </c>
      <c r="M5294" s="96" t="s">
        <v>1147</v>
      </c>
      <c r="O5294" s="96" t="s">
        <v>1584</v>
      </c>
      <c r="P5294" s="96" t="s">
        <v>1564</v>
      </c>
      <c r="Q5294" s="96" t="s">
        <v>1820</v>
      </c>
      <c r="R5294" s="96" t="s">
        <v>1644</v>
      </c>
      <c r="S5294" s="96" t="s">
        <v>13809</v>
      </c>
      <c r="T5294" s="96" t="s">
        <v>1568</v>
      </c>
    </row>
    <row r="5295" ht="14.25" customHeight="1">
      <c r="A5295" s="96" t="s">
        <v>13810</v>
      </c>
      <c r="B5295" s="96" t="s">
        <v>13811</v>
      </c>
      <c r="C5295" s="96" t="s">
        <v>13812</v>
      </c>
      <c r="D5295" s="96" t="s">
        <v>1350</v>
      </c>
      <c r="E5295" s="96" t="s">
        <v>1570</v>
      </c>
      <c r="F5295" s="96">
        <v>2030.0</v>
      </c>
      <c r="J5295" s="96" t="s">
        <v>1147</v>
      </c>
      <c r="L5295" s="96" t="s">
        <v>41</v>
      </c>
      <c r="M5295" s="96" t="s">
        <v>1147</v>
      </c>
      <c r="O5295" s="96" t="s">
        <v>1563</v>
      </c>
      <c r="P5295" s="96" t="s">
        <v>1564</v>
      </c>
      <c r="Q5295" s="96" t="s">
        <v>1756</v>
      </c>
      <c r="R5295" s="96" t="s">
        <v>1574</v>
      </c>
      <c r="S5295" s="96" t="s">
        <v>13813</v>
      </c>
      <c r="T5295" s="96" t="s">
        <v>1576</v>
      </c>
    </row>
    <row r="5296" ht="14.25" customHeight="1">
      <c r="A5296" s="96" t="s">
        <v>13814</v>
      </c>
      <c r="D5296" s="96" t="s">
        <v>1350</v>
      </c>
      <c r="E5296" s="96" t="s">
        <v>1561</v>
      </c>
      <c r="F5296" s="96">
        <v>2030.0</v>
      </c>
      <c r="J5296" s="96" t="s">
        <v>1147</v>
      </c>
      <c r="L5296" s="96" t="s">
        <v>1562</v>
      </c>
      <c r="M5296" s="96" t="s">
        <v>1147</v>
      </c>
      <c r="O5296" s="96" t="s">
        <v>1578</v>
      </c>
      <c r="P5296" s="96" t="s">
        <v>1579</v>
      </c>
      <c r="Q5296" s="96" t="s">
        <v>1593</v>
      </c>
      <c r="R5296" s="96" t="s">
        <v>1594</v>
      </c>
      <c r="S5296" s="96" t="s">
        <v>13815</v>
      </c>
      <c r="T5296" s="96" t="s">
        <v>1568</v>
      </c>
    </row>
    <row r="5297" ht="14.25" customHeight="1">
      <c r="A5297" s="96" t="s">
        <v>13816</v>
      </c>
      <c r="D5297" s="96" t="s">
        <v>1355</v>
      </c>
      <c r="J5297" s="96" t="s">
        <v>1147</v>
      </c>
      <c r="L5297" s="96" t="s">
        <v>41</v>
      </c>
      <c r="M5297" s="96" t="s">
        <v>1147</v>
      </c>
      <c r="O5297" s="96" t="s">
        <v>1791</v>
      </c>
      <c r="P5297" s="96" t="s">
        <v>1609</v>
      </c>
      <c r="Q5297" s="96" t="s">
        <v>1593</v>
      </c>
      <c r="R5297" s="96" t="s">
        <v>1631</v>
      </c>
    </row>
    <row r="5298" ht="14.25" customHeight="1">
      <c r="A5298" s="96" t="s">
        <v>13817</v>
      </c>
      <c r="D5298" s="96" t="s">
        <v>1350</v>
      </c>
      <c r="E5298" s="96" t="s">
        <v>1561</v>
      </c>
      <c r="F5298" s="96">
        <v>2030.0</v>
      </c>
      <c r="G5298" s="96" t="s">
        <v>1350</v>
      </c>
      <c r="H5298" s="96" t="s">
        <v>1561</v>
      </c>
      <c r="I5298" s="96">
        <v>2050.0</v>
      </c>
      <c r="J5298" s="96" t="s">
        <v>1351</v>
      </c>
      <c r="K5298" s="96">
        <v>2050.0</v>
      </c>
      <c r="L5298" s="96" t="s">
        <v>1562</v>
      </c>
      <c r="M5298" s="96" t="s">
        <v>1147</v>
      </c>
      <c r="O5298" s="96" t="s">
        <v>1791</v>
      </c>
      <c r="P5298" s="96" t="s">
        <v>1609</v>
      </c>
      <c r="Q5298" s="96" t="s">
        <v>1756</v>
      </c>
      <c r="R5298" s="96" t="s">
        <v>1644</v>
      </c>
      <c r="S5298" s="96" t="s">
        <v>13818</v>
      </c>
      <c r="T5298" s="96" t="s">
        <v>1568</v>
      </c>
    </row>
    <row r="5299" ht="14.25" customHeight="1">
      <c r="A5299" s="96" t="s">
        <v>13819</v>
      </c>
      <c r="D5299" s="96" t="s">
        <v>1355</v>
      </c>
      <c r="J5299" s="96" t="s">
        <v>1147</v>
      </c>
      <c r="L5299" s="96" t="s">
        <v>41</v>
      </c>
      <c r="M5299" s="96" t="s">
        <v>1147</v>
      </c>
      <c r="O5299" s="96" t="s">
        <v>1791</v>
      </c>
      <c r="P5299" s="96" t="s">
        <v>1609</v>
      </c>
      <c r="Q5299" s="96" t="s">
        <v>2015</v>
      </c>
      <c r="R5299" s="96" t="s">
        <v>1656</v>
      </c>
    </row>
    <row r="5300" ht="14.25" customHeight="1">
      <c r="A5300" s="96" t="s">
        <v>13820</v>
      </c>
      <c r="D5300" s="96" t="s">
        <v>1355</v>
      </c>
      <c r="J5300" s="96" t="s">
        <v>1147</v>
      </c>
      <c r="L5300" s="96" t="s">
        <v>41</v>
      </c>
      <c r="M5300" s="96" t="s">
        <v>1147</v>
      </c>
      <c r="O5300" s="96" t="s">
        <v>1791</v>
      </c>
      <c r="P5300" s="96" t="s">
        <v>1609</v>
      </c>
      <c r="Q5300" s="96" t="s">
        <v>1593</v>
      </c>
      <c r="R5300" s="96" t="s">
        <v>1648</v>
      </c>
    </row>
    <row r="5301" ht="14.25" customHeight="1">
      <c r="A5301" s="96" t="s">
        <v>13821</v>
      </c>
      <c r="D5301" s="96" t="s">
        <v>1350</v>
      </c>
      <c r="E5301" s="96" t="s">
        <v>1561</v>
      </c>
      <c r="F5301" s="96">
        <v>2030.0</v>
      </c>
      <c r="J5301" s="96" t="s">
        <v>1147</v>
      </c>
      <c r="L5301" s="96" t="s">
        <v>1562</v>
      </c>
      <c r="M5301" s="96" t="s">
        <v>1147</v>
      </c>
      <c r="O5301" s="96" t="s">
        <v>1791</v>
      </c>
      <c r="P5301" s="96" t="s">
        <v>1609</v>
      </c>
      <c r="Q5301" s="96" t="s">
        <v>1593</v>
      </c>
      <c r="R5301" s="96" t="s">
        <v>1699</v>
      </c>
      <c r="S5301" s="96" t="s">
        <v>13822</v>
      </c>
      <c r="T5301" s="96" t="s">
        <v>1568</v>
      </c>
    </row>
    <row r="5302" ht="14.25" customHeight="1">
      <c r="A5302" s="96" t="s">
        <v>13823</v>
      </c>
      <c r="B5302" s="96" t="s">
        <v>13824</v>
      </c>
      <c r="D5302" s="96" t="s">
        <v>1355</v>
      </c>
      <c r="J5302" s="96" t="s">
        <v>1351</v>
      </c>
      <c r="L5302" s="96" t="s">
        <v>41</v>
      </c>
      <c r="M5302" s="96" t="s">
        <v>1351</v>
      </c>
      <c r="N5302" s="96" t="s">
        <v>1926</v>
      </c>
      <c r="O5302" s="96" t="s">
        <v>1791</v>
      </c>
      <c r="P5302" s="96" t="s">
        <v>1609</v>
      </c>
      <c r="Q5302" s="96" t="s">
        <v>1756</v>
      </c>
      <c r="R5302" s="96" t="s">
        <v>1926</v>
      </c>
    </row>
    <row r="5303" ht="14.25" customHeight="1">
      <c r="A5303" s="96" t="s">
        <v>13825</v>
      </c>
      <c r="D5303" s="96" t="s">
        <v>1350</v>
      </c>
      <c r="E5303" s="96" t="s">
        <v>1561</v>
      </c>
      <c r="F5303" s="96">
        <v>2030.0</v>
      </c>
      <c r="J5303" s="96" t="s">
        <v>1147</v>
      </c>
      <c r="L5303" s="96" t="s">
        <v>1562</v>
      </c>
      <c r="M5303" s="96" t="s">
        <v>1147</v>
      </c>
      <c r="O5303" s="96" t="s">
        <v>1791</v>
      </c>
      <c r="P5303" s="96" t="s">
        <v>1609</v>
      </c>
      <c r="Q5303" s="96" t="s">
        <v>1593</v>
      </c>
      <c r="R5303" s="96" t="s">
        <v>1581</v>
      </c>
      <c r="S5303" s="96" t="s">
        <v>13826</v>
      </c>
      <c r="T5303" s="96" t="s">
        <v>1568</v>
      </c>
    </row>
    <row r="5304" ht="14.25" customHeight="1">
      <c r="A5304" s="96" t="s">
        <v>13827</v>
      </c>
      <c r="D5304" s="96" t="s">
        <v>1350</v>
      </c>
      <c r="E5304" s="96" t="s">
        <v>1561</v>
      </c>
      <c r="F5304" s="96">
        <v>2030.0</v>
      </c>
      <c r="J5304" s="96" t="s">
        <v>1147</v>
      </c>
      <c r="L5304" s="96" t="s">
        <v>1562</v>
      </c>
      <c r="M5304" s="96" t="s">
        <v>1147</v>
      </c>
      <c r="O5304" s="96" t="s">
        <v>1791</v>
      </c>
      <c r="P5304" s="96" t="s">
        <v>1609</v>
      </c>
      <c r="Q5304" s="96" t="s">
        <v>1593</v>
      </c>
      <c r="R5304" s="96" t="s">
        <v>1712</v>
      </c>
      <c r="S5304" s="96" t="s">
        <v>13828</v>
      </c>
      <c r="T5304" s="96" t="s">
        <v>1568</v>
      </c>
    </row>
    <row r="5305" ht="14.25" customHeight="1">
      <c r="A5305" s="96" t="s">
        <v>13829</v>
      </c>
      <c r="D5305" s="96" t="s">
        <v>1355</v>
      </c>
      <c r="J5305" s="96" t="s">
        <v>1351</v>
      </c>
      <c r="L5305" s="96" t="s">
        <v>41</v>
      </c>
      <c r="M5305" s="96" t="s">
        <v>1147</v>
      </c>
      <c r="O5305" s="96" t="s">
        <v>1791</v>
      </c>
      <c r="P5305" s="96" t="s">
        <v>1609</v>
      </c>
      <c r="Q5305" s="96" t="s">
        <v>2015</v>
      </c>
      <c r="R5305" s="96" t="s">
        <v>1648</v>
      </c>
    </row>
    <row r="5306" ht="14.25" customHeight="1">
      <c r="A5306" s="96" t="s">
        <v>13830</v>
      </c>
      <c r="D5306" s="96" t="s">
        <v>1350</v>
      </c>
      <c r="E5306" s="96" t="s">
        <v>1561</v>
      </c>
      <c r="F5306" s="96">
        <v>2030.0</v>
      </c>
      <c r="J5306" s="96" t="s">
        <v>1147</v>
      </c>
      <c r="L5306" s="96" t="s">
        <v>1562</v>
      </c>
      <c r="M5306" s="96" t="s">
        <v>1147</v>
      </c>
      <c r="O5306" s="96" t="s">
        <v>1791</v>
      </c>
      <c r="P5306" s="96" t="s">
        <v>1609</v>
      </c>
      <c r="Q5306" s="96" t="s">
        <v>1593</v>
      </c>
      <c r="R5306" s="96" t="s">
        <v>1615</v>
      </c>
      <c r="S5306" s="96" t="s">
        <v>13831</v>
      </c>
      <c r="T5306" s="96" t="s">
        <v>1568</v>
      </c>
    </row>
    <row r="5307" ht="14.25" customHeight="1">
      <c r="A5307" s="96" t="s">
        <v>13832</v>
      </c>
      <c r="D5307" s="96" t="s">
        <v>1355</v>
      </c>
      <c r="J5307" s="96" t="s">
        <v>1147</v>
      </c>
      <c r="L5307" s="96" t="s">
        <v>41</v>
      </c>
      <c r="M5307" s="96" t="s">
        <v>1147</v>
      </c>
      <c r="O5307" s="96" t="s">
        <v>1791</v>
      </c>
      <c r="P5307" s="96" t="s">
        <v>1609</v>
      </c>
      <c r="Q5307" s="96" t="s">
        <v>2015</v>
      </c>
      <c r="R5307" s="96" t="s">
        <v>1594</v>
      </c>
    </row>
    <row r="5308" ht="14.25" customHeight="1">
      <c r="A5308" s="96" t="s">
        <v>13833</v>
      </c>
      <c r="D5308" s="96" t="s">
        <v>1350</v>
      </c>
      <c r="E5308" s="96" t="s">
        <v>1561</v>
      </c>
      <c r="F5308" s="96">
        <v>2030.0</v>
      </c>
      <c r="J5308" s="96" t="s">
        <v>1147</v>
      </c>
      <c r="L5308" s="96" t="s">
        <v>1562</v>
      </c>
      <c r="M5308" s="96" t="s">
        <v>1147</v>
      </c>
      <c r="O5308" s="96" t="s">
        <v>1791</v>
      </c>
      <c r="P5308" s="96" t="s">
        <v>1609</v>
      </c>
      <c r="Q5308" s="96" t="s">
        <v>1593</v>
      </c>
      <c r="R5308" s="96" t="s">
        <v>1566</v>
      </c>
      <c r="S5308" s="96" t="s">
        <v>13834</v>
      </c>
      <c r="T5308" s="96" t="s">
        <v>1568</v>
      </c>
    </row>
    <row r="5309" ht="14.25" customHeight="1">
      <c r="A5309" s="96" t="s">
        <v>13835</v>
      </c>
      <c r="D5309" s="96" t="s">
        <v>1350</v>
      </c>
      <c r="E5309" s="96" t="s">
        <v>1561</v>
      </c>
      <c r="F5309" s="96">
        <v>2030.0</v>
      </c>
      <c r="J5309" s="96" t="s">
        <v>1147</v>
      </c>
      <c r="L5309" s="96" t="s">
        <v>1562</v>
      </c>
      <c r="M5309" s="96" t="s">
        <v>1147</v>
      </c>
      <c r="O5309" s="96" t="s">
        <v>1845</v>
      </c>
      <c r="P5309" s="96" t="s">
        <v>1564</v>
      </c>
      <c r="Q5309" s="96" t="s">
        <v>1593</v>
      </c>
      <c r="R5309" s="96" t="s">
        <v>1631</v>
      </c>
      <c r="S5309" s="96" t="s">
        <v>13836</v>
      </c>
      <c r="T5309" s="96" t="s">
        <v>1568</v>
      </c>
    </row>
    <row r="5310" ht="14.25" customHeight="1">
      <c r="A5310" s="96" t="s">
        <v>13837</v>
      </c>
      <c r="D5310" s="96" t="s">
        <v>1350</v>
      </c>
      <c r="E5310" s="96" t="s">
        <v>1561</v>
      </c>
      <c r="F5310" s="96">
        <v>2030.0</v>
      </c>
      <c r="J5310" s="96" t="s">
        <v>1147</v>
      </c>
      <c r="L5310" s="96" t="s">
        <v>1562</v>
      </c>
      <c r="M5310" s="96" t="s">
        <v>1147</v>
      </c>
      <c r="O5310" s="96" t="s">
        <v>1717</v>
      </c>
      <c r="P5310" s="96" t="s">
        <v>1609</v>
      </c>
      <c r="Q5310" s="96" t="s">
        <v>2015</v>
      </c>
      <c r="R5310" s="96" t="s">
        <v>1648</v>
      </c>
      <c r="S5310" s="96" t="s">
        <v>13838</v>
      </c>
      <c r="T5310" s="96" t="s">
        <v>1568</v>
      </c>
    </row>
    <row r="5311" ht="14.25" customHeight="1">
      <c r="A5311" s="96" t="s">
        <v>13839</v>
      </c>
      <c r="D5311" s="96" t="s">
        <v>1355</v>
      </c>
      <c r="J5311" s="96" t="s">
        <v>1147</v>
      </c>
      <c r="L5311" s="96" t="s">
        <v>41</v>
      </c>
      <c r="M5311" s="96" t="s">
        <v>1147</v>
      </c>
      <c r="O5311" s="96" t="s">
        <v>1791</v>
      </c>
      <c r="P5311" s="96" t="s">
        <v>1609</v>
      </c>
      <c r="Q5311" s="96" t="s">
        <v>2015</v>
      </c>
      <c r="R5311" s="96" t="s">
        <v>1623</v>
      </c>
    </row>
    <row r="5312" ht="14.25" customHeight="1">
      <c r="A5312" s="96" t="s">
        <v>13840</v>
      </c>
      <c r="D5312" s="96" t="s">
        <v>1350</v>
      </c>
      <c r="E5312" s="96" t="s">
        <v>1570</v>
      </c>
      <c r="F5312" s="96">
        <v>2030.0</v>
      </c>
      <c r="J5312" s="96" t="s">
        <v>1147</v>
      </c>
      <c r="L5312" s="96" t="s">
        <v>1562</v>
      </c>
      <c r="M5312" s="96" t="s">
        <v>1147</v>
      </c>
      <c r="O5312" s="96" t="s">
        <v>1717</v>
      </c>
      <c r="P5312" s="96" t="s">
        <v>1609</v>
      </c>
      <c r="Q5312" s="96" t="s">
        <v>1948</v>
      </c>
      <c r="R5312" s="96" t="s">
        <v>1574</v>
      </c>
      <c r="S5312" s="96" t="s">
        <v>13841</v>
      </c>
      <c r="T5312" s="96" t="s">
        <v>1576</v>
      </c>
    </row>
    <row r="5313" ht="14.25" customHeight="1">
      <c r="A5313" s="96" t="s">
        <v>13842</v>
      </c>
      <c r="D5313" s="96" t="s">
        <v>1350</v>
      </c>
      <c r="E5313" s="96" t="s">
        <v>1561</v>
      </c>
      <c r="F5313" s="96">
        <v>2030.0</v>
      </c>
      <c r="J5313" s="96" t="s">
        <v>1147</v>
      </c>
      <c r="L5313" s="96" t="s">
        <v>1562</v>
      </c>
      <c r="M5313" s="96" t="s">
        <v>1147</v>
      </c>
      <c r="O5313" s="96" t="s">
        <v>1717</v>
      </c>
      <c r="P5313" s="96" t="s">
        <v>1609</v>
      </c>
      <c r="Q5313" s="96" t="s">
        <v>1610</v>
      </c>
      <c r="R5313" s="96" t="s">
        <v>1793</v>
      </c>
      <c r="S5313" s="96" t="s">
        <v>13843</v>
      </c>
      <c r="T5313" s="96" t="s">
        <v>1568</v>
      </c>
    </row>
    <row r="5314" ht="14.25" customHeight="1">
      <c r="A5314" s="96" t="s">
        <v>13844</v>
      </c>
      <c r="D5314" s="96" t="s">
        <v>1350</v>
      </c>
      <c r="E5314" s="96" t="s">
        <v>1561</v>
      </c>
      <c r="F5314" s="96">
        <v>2030.0</v>
      </c>
      <c r="G5314" s="96" t="s">
        <v>1350</v>
      </c>
      <c r="H5314" s="96" t="s">
        <v>1561</v>
      </c>
      <c r="I5314" s="96">
        <v>2050.0</v>
      </c>
      <c r="J5314" s="96" t="s">
        <v>1351</v>
      </c>
      <c r="K5314" s="96">
        <v>2050.0</v>
      </c>
      <c r="L5314" s="96" t="s">
        <v>1562</v>
      </c>
      <c r="M5314" s="96" t="s">
        <v>1147</v>
      </c>
      <c r="O5314" s="96" t="s">
        <v>1717</v>
      </c>
      <c r="P5314" s="96" t="s">
        <v>1609</v>
      </c>
      <c r="Q5314" s="96" t="s">
        <v>1652</v>
      </c>
      <c r="R5314" s="96" t="s">
        <v>1699</v>
      </c>
      <c r="S5314" s="96" t="s">
        <v>13845</v>
      </c>
      <c r="T5314" s="96" t="s">
        <v>1568</v>
      </c>
    </row>
    <row r="5315" ht="14.25" customHeight="1">
      <c r="A5315" s="96" t="s">
        <v>13846</v>
      </c>
      <c r="D5315" s="96" t="s">
        <v>1350</v>
      </c>
      <c r="E5315" s="96" t="s">
        <v>1561</v>
      </c>
      <c r="F5315" s="96">
        <v>2030.0</v>
      </c>
      <c r="J5315" s="96" t="s">
        <v>1147</v>
      </c>
      <c r="L5315" s="96" t="s">
        <v>1562</v>
      </c>
      <c r="M5315" s="96" t="s">
        <v>1147</v>
      </c>
      <c r="O5315" s="96" t="s">
        <v>1717</v>
      </c>
      <c r="P5315" s="96" t="s">
        <v>1609</v>
      </c>
      <c r="Q5315" s="96" t="s">
        <v>2015</v>
      </c>
      <c r="R5315" s="96" t="s">
        <v>1926</v>
      </c>
      <c r="S5315" s="96" t="s">
        <v>13847</v>
      </c>
      <c r="T5315" s="96" t="s">
        <v>1568</v>
      </c>
    </row>
    <row r="5316" ht="14.25" customHeight="1">
      <c r="A5316" s="96" t="s">
        <v>13848</v>
      </c>
      <c r="B5316" s="96" t="s">
        <v>13849</v>
      </c>
      <c r="D5316" s="96" t="s">
        <v>1355</v>
      </c>
      <c r="J5316" s="96" t="s">
        <v>1147</v>
      </c>
      <c r="L5316" s="96" t="s">
        <v>41</v>
      </c>
      <c r="M5316" s="96" t="s">
        <v>1147</v>
      </c>
      <c r="O5316" s="96" t="s">
        <v>1717</v>
      </c>
      <c r="P5316" s="96" t="s">
        <v>1609</v>
      </c>
      <c r="Q5316" s="96" t="s">
        <v>1784</v>
      </c>
      <c r="R5316" s="96" t="s">
        <v>1586</v>
      </c>
    </row>
    <row r="5317" ht="14.25" customHeight="1">
      <c r="A5317" s="96" t="s">
        <v>13850</v>
      </c>
      <c r="D5317" s="96" t="s">
        <v>1350</v>
      </c>
      <c r="E5317" s="96" t="s">
        <v>1561</v>
      </c>
      <c r="F5317" s="96">
        <v>2030.0</v>
      </c>
      <c r="J5317" s="96" t="s">
        <v>1147</v>
      </c>
      <c r="L5317" s="96" t="s">
        <v>1562</v>
      </c>
      <c r="M5317" s="96" t="s">
        <v>1147</v>
      </c>
      <c r="O5317" s="96" t="s">
        <v>1717</v>
      </c>
      <c r="P5317" s="96" t="s">
        <v>1609</v>
      </c>
      <c r="Q5317" s="96" t="s">
        <v>1639</v>
      </c>
      <c r="R5317" s="96" t="s">
        <v>1623</v>
      </c>
      <c r="S5317" s="96" t="s">
        <v>13851</v>
      </c>
      <c r="T5317" s="96" t="s">
        <v>1568</v>
      </c>
    </row>
    <row r="5318" ht="14.25" customHeight="1">
      <c r="A5318" s="96" t="s">
        <v>13852</v>
      </c>
      <c r="B5318" s="96" t="s">
        <v>13853</v>
      </c>
      <c r="C5318" s="96" t="s">
        <v>13854</v>
      </c>
      <c r="D5318" s="96" t="s">
        <v>1350</v>
      </c>
      <c r="E5318" s="96" t="s">
        <v>1570</v>
      </c>
      <c r="F5318" s="96">
        <v>2030.0</v>
      </c>
      <c r="J5318" s="96" t="s">
        <v>1147</v>
      </c>
      <c r="L5318" s="96" t="s">
        <v>41</v>
      </c>
      <c r="M5318" s="96" t="s">
        <v>1147</v>
      </c>
      <c r="O5318" s="96" t="s">
        <v>1717</v>
      </c>
      <c r="P5318" s="96" t="s">
        <v>1609</v>
      </c>
      <c r="Q5318" s="96" t="s">
        <v>1948</v>
      </c>
      <c r="R5318" s="96" t="s">
        <v>1707</v>
      </c>
      <c r="S5318" s="96" t="s">
        <v>13855</v>
      </c>
      <c r="T5318" s="96" t="s">
        <v>1576</v>
      </c>
    </row>
    <row r="5319" ht="14.25" customHeight="1">
      <c r="A5319" s="96" t="s">
        <v>13856</v>
      </c>
      <c r="B5319" s="96" t="s">
        <v>13857</v>
      </c>
      <c r="D5319" s="96" t="s">
        <v>1350</v>
      </c>
      <c r="E5319" s="96" t="s">
        <v>1561</v>
      </c>
      <c r="F5319" s="96" t="s">
        <v>1628</v>
      </c>
      <c r="J5319" s="96" t="s">
        <v>1147</v>
      </c>
      <c r="L5319" s="96" t="s">
        <v>41</v>
      </c>
      <c r="M5319" s="96" t="s">
        <v>1147</v>
      </c>
      <c r="O5319" s="96" t="s">
        <v>1717</v>
      </c>
      <c r="P5319" s="96" t="s">
        <v>1609</v>
      </c>
      <c r="Q5319" s="96" t="s">
        <v>1754</v>
      </c>
      <c r="R5319" s="96" t="s">
        <v>1566</v>
      </c>
      <c r="S5319" s="96" t="s">
        <v>13858</v>
      </c>
      <c r="T5319" s="96" t="s">
        <v>1568</v>
      </c>
    </row>
    <row r="5320" ht="14.25" customHeight="1">
      <c r="A5320" s="96" t="s">
        <v>13859</v>
      </c>
      <c r="C5320" s="96" t="s">
        <v>13860</v>
      </c>
      <c r="D5320" s="96" t="s">
        <v>1350</v>
      </c>
      <c r="E5320" s="96" t="s">
        <v>1561</v>
      </c>
      <c r="F5320" s="96">
        <v>2030.0</v>
      </c>
      <c r="J5320" s="96" t="s">
        <v>1147</v>
      </c>
      <c r="L5320" s="96" t="s">
        <v>1562</v>
      </c>
      <c r="M5320" s="96" t="s">
        <v>1147</v>
      </c>
      <c r="O5320" s="96" t="s">
        <v>1620</v>
      </c>
      <c r="P5320" s="96" t="s">
        <v>1564</v>
      </c>
      <c r="Q5320" s="96" t="s">
        <v>1636</v>
      </c>
      <c r="R5320" s="96" t="s">
        <v>2023</v>
      </c>
      <c r="S5320" s="96" t="s">
        <v>13861</v>
      </c>
      <c r="T5320" s="96" t="s">
        <v>1568</v>
      </c>
    </row>
    <row r="5321" ht="14.25" customHeight="1">
      <c r="A5321" s="96" t="s">
        <v>13862</v>
      </c>
      <c r="D5321" s="96" t="s">
        <v>1350</v>
      </c>
      <c r="E5321" s="96" t="s">
        <v>1561</v>
      </c>
      <c r="F5321" s="96">
        <v>2030.0</v>
      </c>
      <c r="J5321" s="96" t="s">
        <v>1147</v>
      </c>
      <c r="L5321" s="96" t="s">
        <v>1562</v>
      </c>
      <c r="M5321" s="96" t="s">
        <v>1147</v>
      </c>
      <c r="O5321" s="96" t="s">
        <v>1717</v>
      </c>
      <c r="P5321" s="96" t="s">
        <v>1609</v>
      </c>
      <c r="Q5321" s="96" t="s">
        <v>1585</v>
      </c>
      <c r="R5321" s="96" t="s">
        <v>1903</v>
      </c>
      <c r="S5321" s="96" t="s">
        <v>13863</v>
      </c>
      <c r="T5321" s="96" t="s">
        <v>1568</v>
      </c>
    </row>
    <row r="5322" ht="14.25" customHeight="1">
      <c r="A5322" s="96" t="s">
        <v>13864</v>
      </c>
      <c r="B5322" s="96" t="s">
        <v>13865</v>
      </c>
      <c r="C5322" s="96" t="s">
        <v>13866</v>
      </c>
      <c r="D5322" s="96" t="s">
        <v>1350</v>
      </c>
      <c r="E5322" s="96" t="s">
        <v>1721</v>
      </c>
      <c r="F5322" s="96">
        <v>2030.0</v>
      </c>
      <c r="J5322" s="96" t="s">
        <v>1147</v>
      </c>
      <c r="L5322" s="96" t="s">
        <v>41</v>
      </c>
      <c r="M5322" s="96" t="s">
        <v>1147</v>
      </c>
      <c r="O5322" s="96" t="s">
        <v>1717</v>
      </c>
      <c r="P5322" s="96" t="s">
        <v>1609</v>
      </c>
      <c r="Q5322" s="96" t="s">
        <v>1698</v>
      </c>
      <c r="R5322" s="96" t="s">
        <v>4453</v>
      </c>
      <c r="S5322" s="96" t="s">
        <v>13867</v>
      </c>
      <c r="T5322" s="96" t="s">
        <v>1725</v>
      </c>
    </row>
    <row r="5323" ht="14.25" customHeight="1">
      <c r="A5323" s="96" t="s">
        <v>13868</v>
      </c>
      <c r="B5323" s="96" t="s">
        <v>13869</v>
      </c>
      <c r="D5323" s="96" t="s">
        <v>1355</v>
      </c>
      <c r="J5323" s="96" t="s">
        <v>1351</v>
      </c>
      <c r="L5323" s="96" t="s">
        <v>41</v>
      </c>
      <c r="M5323" s="96" t="s">
        <v>1147</v>
      </c>
      <c r="O5323" s="96" t="s">
        <v>1717</v>
      </c>
      <c r="P5323" s="96" t="s">
        <v>1609</v>
      </c>
      <c r="Q5323" s="96" t="s">
        <v>1652</v>
      </c>
      <c r="R5323" s="96" t="s">
        <v>1594</v>
      </c>
    </row>
    <row r="5324" ht="14.25" customHeight="1">
      <c r="A5324" s="96" t="s">
        <v>13870</v>
      </c>
      <c r="D5324" s="96" t="s">
        <v>1350</v>
      </c>
      <c r="E5324" s="96" t="s">
        <v>1561</v>
      </c>
      <c r="F5324" s="96">
        <v>2030.0</v>
      </c>
      <c r="J5324" s="96" t="s">
        <v>1147</v>
      </c>
      <c r="L5324" s="96" t="s">
        <v>1562</v>
      </c>
      <c r="M5324" s="96" t="s">
        <v>1147</v>
      </c>
      <c r="O5324" s="96" t="s">
        <v>1717</v>
      </c>
      <c r="P5324" s="96" t="s">
        <v>1609</v>
      </c>
      <c r="Q5324" s="96" t="s">
        <v>1675</v>
      </c>
      <c r="R5324" s="96" t="s">
        <v>1581</v>
      </c>
      <c r="S5324" s="96" t="s">
        <v>13871</v>
      </c>
      <c r="T5324" s="96" t="s">
        <v>1568</v>
      </c>
    </row>
    <row r="5325" ht="14.25" customHeight="1">
      <c r="A5325" s="96" t="s">
        <v>13872</v>
      </c>
      <c r="D5325" s="96" t="s">
        <v>1355</v>
      </c>
      <c r="J5325" s="96" t="s">
        <v>1147</v>
      </c>
      <c r="L5325" s="96" t="s">
        <v>41</v>
      </c>
      <c r="M5325" s="96" t="s">
        <v>1147</v>
      </c>
      <c r="O5325" s="96" t="s">
        <v>1845</v>
      </c>
      <c r="P5325" s="96" t="s">
        <v>1564</v>
      </c>
      <c r="Q5325" s="96" t="s">
        <v>1573</v>
      </c>
      <c r="R5325" s="96" t="s">
        <v>1631</v>
      </c>
    </row>
    <row r="5326" ht="14.25" customHeight="1">
      <c r="A5326" s="96" t="s">
        <v>13873</v>
      </c>
      <c r="D5326" s="96" t="s">
        <v>1355</v>
      </c>
      <c r="J5326" s="96" t="s">
        <v>1351</v>
      </c>
      <c r="L5326" s="96" t="s">
        <v>41</v>
      </c>
      <c r="M5326" s="96" t="s">
        <v>1147</v>
      </c>
      <c r="O5326" s="96" t="s">
        <v>2324</v>
      </c>
      <c r="P5326" s="96" t="s">
        <v>1564</v>
      </c>
      <c r="Q5326" s="96" t="s">
        <v>1675</v>
      </c>
      <c r="R5326" s="96" t="s">
        <v>1793</v>
      </c>
    </row>
    <row r="5327" ht="14.25" customHeight="1">
      <c r="A5327" s="96" t="s">
        <v>13874</v>
      </c>
      <c r="C5327" s="96" t="s">
        <v>13875</v>
      </c>
      <c r="D5327" s="96" t="s">
        <v>1355</v>
      </c>
      <c r="J5327" s="96" t="s">
        <v>1351</v>
      </c>
      <c r="L5327" s="96" t="s">
        <v>41</v>
      </c>
      <c r="M5327" s="96" t="s">
        <v>1147</v>
      </c>
      <c r="O5327" s="96" t="s">
        <v>2314</v>
      </c>
      <c r="P5327" s="96" t="s">
        <v>1609</v>
      </c>
      <c r="Q5327" s="96" t="s">
        <v>1675</v>
      </c>
      <c r="R5327" s="96" t="s">
        <v>1615</v>
      </c>
    </row>
    <row r="5328" ht="14.25" customHeight="1">
      <c r="A5328" s="96" t="s">
        <v>13876</v>
      </c>
      <c r="B5328" s="96" t="s">
        <v>13877</v>
      </c>
      <c r="D5328" s="96" t="s">
        <v>1355</v>
      </c>
      <c r="J5328" s="96" t="s">
        <v>1351</v>
      </c>
      <c r="L5328" s="96" t="s">
        <v>41</v>
      </c>
      <c r="M5328" s="96" t="s">
        <v>1351</v>
      </c>
      <c r="N5328" s="96" t="s">
        <v>2098</v>
      </c>
      <c r="O5328" s="96" t="s">
        <v>2314</v>
      </c>
      <c r="P5328" s="96" t="s">
        <v>1609</v>
      </c>
      <c r="Q5328" s="96" t="s">
        <v>1675</v>
      </c>
      <c r="R5328" s="96" t="s">
        <v>2098</v>
      </c>
    </row>
    <row r="5329" ht="14.25" customHeight="1">
      <c r="A5329" s="96" t="s">
        <v>13878</v>
      </c>
      <c r="D5329" s="96" t="s">
        <v>1350</v>
      </c>
      <c r="E5329" s="96" t="s">
        <v>1561</v>
      </c>
      <c r="F5329" s="96">
        <v>2030.0</v>
      </c>
      <c r="J5329" s="96" t="s">
        <v>1147</v>
      </c>
      <c r="L5329" s="96" t="s">
        <v>1562</v>
      </c>
      <c r="M5329" s="96" t="s">
        <v>1147</v>
      </c>
      <c r="O5329" s="96" t="s">
        <v>1717</v>
      </c>
      <c r="P5329" s="96" t="s">
        <v>1609</v>
      </c>
      <c r="Q5329" s="96" t="s">
        <v>1765</v>
      </c>
      <c r="R5329" s="96" t="s">
        <v>1699</v>
      </c>
      <c r="S5329" s="96" t="s">
        <v>13879</v>
      </c>
      <c r="T5329" s="96" t="s">
        <v>1568</v>
      </c>
    </row>
    <row r="5330" ht="14.25" customHeight="1">
      <c r="A5330" s="96" t="s">
        <v>13880</v>
      </c>
      <c r="D5330" s="96" t="s">
        <v>1350</v>
      </c>
      <c r="E5330" s="96" t="s">
        <v>1561</v>
      </c>
      <c r="F5330" s="96">
        <v>2030.0</v>
      </c>
      <c r="J5330" s="96" t="s">
        <v>1147</v>
      </c>
      <c r="L5330" s="96" t="s">
        <v>1562</v>
      </c>
      <c r="M5330" s="96" t="s">
        <v>1147</v>
      </c>
      <c r="O5330" s="96" t="s">
        <v>1717</v>
      </c>
      <c r="P5330" s="96" t="s">
        <v>1609</v>
      </c>
      <c r="Q5330" s="96" t="s">
        <v>1565</v>
      </c>
      <c r="R5330" s="96" t="s">
        <v>1676</v>
      </c>
      <c r="S5330" s="96" t="s">
        <v>13881</v>
      </c>
      <c r="T5330" s="96" t="s">
        <v>1568</v>
      </c>
    </row>
    <row r="5331" ht="14.25" customHeight="1">
      <c r="A5331" s="96" t="s">
        <v>13882</v>
      </c>
      <c r="D5331" s="96" t="s">
        <v>1350</v>
      </c>
      <c r="E5331" s="96" t="s">
        <v>1570</v>
      </c>
      <c r="F5331" s="96">
        <v>2030.0</v>
      </c>
      <c r="J5331" s="96" t="s">
        <v>1147</v>
      </c>
      <c r="L5331" s="96" t="s">
        <v>1562</v>
      </c>
      <c r="M5331" s="96" t="s">
        <v>1147</v>
      </c>
      <c r="O5331" s="96" t="s">
        <v>1717</v>
      </c>
      <c r="P5331" s="96" t="s">
        <v>1609</v>
      </c>
      <c r="Q5331" s="96" t="s">
        <v>1585</v>
      </c>
      <c r="R5331" s="96" t="s">
        <v>1841</v>
      </c>
      <c r="S5331" s="96" t="s">
        <v>13883</v>
      </c>
      <c r="T5331" s="96" t="s">
        <v>1576</v>
      </c>
    </row>
    <row r="5332" ht="14.25" customHeight="1">
      <c r="A5332" s="96" t="s">
        <v>13884</v>
      </c>
      <c r="B5332" s="96" t="s">
        <v>13885</v>
      </c>
      <c r="D5332" s="96" t="s">
        <v>1350</v>
      </c>
      <c r="E5332" s="96" t="s">
        <v>1570</v>
      </c>
      <c r="F5332" s="96" t="s">
        <v>1628</v>
      </c>
      <c r="J5332" s="96" t="s">
        <v>1147</v>
      </c>
      <c r="L5332" s="96" t="s">
        <v>41</v>
      </c>
      <c r="M5332" s="96" t="s">
        <v>1147</v>
      </c>
      <c r="N5332" s="96" t="s">
        <v>1673</v>
      </c>
      <c r="O5332" s="96" t="s">
        <v>1717</v>
      </c>
      <c r="P5332" s="96" t="s">
        <v>1609</v>
      </c>
      <c r="Q5332" s="96" t="s">
        <v>1639</v>
      </c>
      <c r="R5332" s="96" t="s">
        <v>1673</v>
      </c>
      <c r="S5332" s="96" t="s">
        <v>13886</v>
      </c>
      <c r="T5332" s="96" t="s">
        <v>1576</v>
      </c>
    </row>
    <row r="5333" ht="14.25" customHeight="1">
      <c r="A5333" s="96" t="s">
        <v>13887</v>
      </c>
      <c r="D5333" s="96" t="s">
        <v>1350</v>
      </c>
      <c r="E5333" s="96" t="s">
        <v>1561</v>
      </c>
      <c r="F5333" s="96">
        <v>2030.0</v>
      </c>
      <c r="J5333" s="96" t="s">
        <v>1147</v>
      </c>
      <c r="L5333" s="96" t="s">
        <v>1562</v>
      </c>
      <c r="M5333" s="96" t="s">
        <v>1147</v>
      </c>
      <c r="O5333" s="96" t="s">
        <v>1717</v>
      </c>
      <c r="P5333" s="96" t="s">
        <v>1609</v>
      </c>
      <c r="Q5333" s="96" t="s">
        <v>1756</v>
      </c>
      <c r="R5333" s="96" t="s">
        <v>1648</v>
      </c>
      <c r="S5333" s="96" t="s">
        <v>13888</v>
      </c>
      <c r="T5333" s="96" t="s">
        <v>1568</v>
      </c>
    </row>
    <row r="5334" ht="14.25" customHeight="1">
      <c r="A5334" s="96" t="s">
        <v>13889</v>
      </c>
      <c r="B5334" s="96" t="s">
        <v>13890</v>
      </c>
      <c r="C5334" s="96" t="s">
        <v>13891</v>
      </c>
      <c r="D5334" s="96" t="s">
        <v>1350</v>
      </c>
      <c r="E5334" s="96" t="s">
        <v>13892</v>
      </c>
      <c r="F5334" s="96">
        <v>2030.0</v>
      </c>
      <c r="J5334" s="96" t="s">
        <v>1351</v>
      </c>
      <c r="L5334" s="96" t="s">
        <v>41</v>
      </c>
      <c r="M5334" s="96" t="s">
        <v>1351</v>
      </c>
      <c r="N5334" s="96" t="s">
        <v>1846</v>
      </c>
      <c r="O5334" s="96" t="s">
        <v>1717</v>
      </c>
      <c r="P5334" s="96" t="s">
        <v>1609</v>
      </c>
      <c r="Q5334" s="96" t="s">
        <v>2015</v>
      </c>
      <c r="R5334" s="96" t="s">
        <v>1863</v>
      </c>
      <c r="S5334" s="96" t="s">
        <v>13893</v>
      </c>
      <c r="T5334" s="96" t="s">
        <v>13894</v>
      </c>
      <c r="U5334" s="96" t="s">
        <v>1788</v>
      </c>
    </row>
    <row r="5335" ht="14.25" customHeight="1">
      <c r="A5335" s="96" t="s">
        <v>13895</v>
      </c>
      <c r="D5335" s="96" t="s">
        <v>1350</v>
      </c>
      <c r="E5335" s="96" t="s">
        <v>1561</v>
      </c>
      <c r="F5335" s="96">
        <v>2030.0</v>
      </c>
      <c r="J5335" s="96" t="s">
        <v>1147</v>
      </c>
      <c r="L5335" s="96" t="s">
        <v>1562</v>
      </c>
      <c r="M5335" s="96" t="s">
        <v>1147</v>
      </c>
      <c r="O5335" s="96" t="s">
        <v>1717</v>
      </c>
      <c r="P5335" s="96" t="s">
        <v>1609</v>
      </c>
      <c r="Q5335" s="96" t="s">
        <v>1639</v>
      </c>
      <c r="R5335" s="96" t="s">
        <v>1648</v>
      </c>
      <c r="S5335" s="96" t="s">
        <v>13896</v>
      </c>
      <c r="T5335" s="96" t="s">
        <v>1568</v>
      </c>
    </row>
    <row r="5336" ht="14.25" customHeight="1">
      <c r="A5336" s="96" t="s">
        <v>13897</v>
      </c>
      <c r="B5336" s="96" t="s">
        <v>13898</v>
      </c>
      <c r="D5336" s="96" t="s">
        <v>1350</v>
      </c>
      <c r="E5336" s="96" t="s">
        <v>1570</v>
      </c>
      <c r="F5336" s="96">
        <v>2031.0</v>
      </c>
      <c r="J5336" s="96" t="s">
        <v>1147</v>
      </c>
      <c r="L5336" s="96" t="s">
        <v>41</v>
      </c>
      <c r="M5336" s="96" t="s">
        <v>1147</v>
      </c>
      <c r="O5336" s="96" t="s">
        <v>1717</v>
      </c>
      <c r="P5336" s="96" t="s">
        <v>1609</v>
      </c>
      <c r="Q5336" s="96" t="s">
        <v>1756</v>
      </c>
      <c r="R5336" s="96" t="s">
        <v>1787</v>
      </c>
      <c r="S5336" s="96" t="s">
        <v>13899</v>
      </c>
      <c r="T5336" s="96" t="s">
        <v>1576</v>
      </c>
    </row>
    <row r="5337" ht="14.25" customHeight="1">
      <c r="A5337" s="96" t="s">
        <v>13900</v>
      </c>
      <c r="B5337" s="96" t="s">
        <v>13901</v>
      </c>
      <c r="C5337" s="96" t="s">
        <v>13902</v>
      </c>
      <c r="D5337" s="96" t="s">
        <v>1350</v>
      </c>
      <c r="E5337" s="96" t="s">
        <v>1570</v>
      </c>
      <c r="F5337" s="96">
        <v>2030.0</v>
      </c>
      <c r="J5337" s="96" t="s">
        <v>1147</v>
      </c>
      <c r="L5337" s="96" t="s">
        <v>41</v>
      </c>
      <c r="M5337" s="96" t="s">
        <v>1147</v>
      </c>
      <c r="O5337" s="96" t="s">
        <v>1717</v>
      </c>
      <c r="P5337" s="96" t="s">
        <v>1609</v>
      </c>
      <c r="Q5337" s="96" t="s">
        <v>1590</v>
      </c>
      <c r="R5337" s="96" t="s">
        <v>1986</v>
      </c>
      <c r="S5337" s="96" t="s">
        <v>13903</v>
      </c>
      <c r="T5337" s="96" t="s">
        <v>1576</v>
      </c>
    </row>
    <row r="5338" ht="14.25" customHeight="1">
      <c r="A5338" s="96" t="s">
        <v>13904</v>
      </c>
      <c r="D5338" s="96" t="s">
        <v>1350</v>
      </c>
      <c r="E5338" s="96" t="s">
        <v>1561</v>
      </c>
      <c r="F5338" s="96">
        <v>2030.0</v>
      </c>
      <c r="J5338" s="96" t="s">
        <v>1147</v>
      </c>
      <c r="L5338" s="96" t="s">
        <v>1562</v>
      </c>
      <c r="M5338" s="96" t="s">
        <v>1147</v>
      </c>
      <c r="O5338" s="96" t="s">
        <v>1717</v>
      </c>
      <c r="P5338" s="96" t="s">
        <v>1609</v>
      </c>
      <c r="Q5338" s="96" t="s">
        <v>2015</v>
      </c>
      <c r="R5338" s="96" t="s">
        <v>1605</v>
      </c>
      <c r="S5338" s="96" t="s">
        <v>13905</v>
      </c>
      <c r="T5338" s="96" t="s">
        <v>1568</v>
      </c>
    </row>
    <row r="5339" ht="14.25" customHeight="1">
      <c r="A5339" s="96" t="s">
        <v>13906</v>
      </c>
      <c r="D5339" s="96" t="s">
        <v>1350</v>
      </c>
      <c r="E5339" s="96" t="s">
        <v>1561</v>
      </c>
      <c r="F5339" s="96">
        <v>2030.0</v>
      </c>
      <c r="J5339" s="96" t="s">
        <v>1147</v>
      </c>
      <c r="L5339" s="96" t="s">
        <v>1562</v>
      </c>
      <c r="M5339" s="96" t="s">
        <v>1147</v>
      </c>
      <c r="O5339" s="96" t="s">
        <v>1563</v>
      </c>
      <c r="P5339" s="96" t="s">
        <v>1564</v>
      </c>
      <c r="Q5339" s="96" t="s">
        <v>1948</v>
      </c>
      <c r="R5339" s="96" t="s">
        <v>1926</v>
      </c>
      <c r="S5339" s="96" t="s">
        <v>13907</v>
      </c>
      <c r="T5339" s="96" t="s">
        <v>1568</v>
      </c>
    </row>
    <row r="5340" ht="14.25" customHeight="1">
      <c r="A5340" s="96" t="s">
        <v>13908</v>
      </c>
      <c r="D5340" s="96" t="s">
        <v>1350</v>
      </c>
      <c r="E5340" s="96" t="s">
        <v>1561</v>
      </c>
      <c r="F5340" s="96">
        <v>2030.0</v>
      </c>
      <c r="J5340" s="96" t="s">
        <v>1147</v>
      </c>
      <c r="L5340" s="96" t="s">
        <v>1562</v>
      </c>
      <c r="M5340" s="96" t="s">
        <v>1147</v>
      </c>
      <c r="O5340" s="96" t="s">
        <v>1717</v>
      </c>
      <c r="P5340" s="96" t="s">
        <v>1609</v>
      </c>
      <c r="Q5340" s="96" t="s">
        <v>1756</v>
      </c>
      <c r="R5340" s="96" t="s">
        <v>1699</v>
      </c>
      <c r="S5340" s="96" t="s">
        <v>13909</v>
      </c>
      <c r="T5340" s="96" t="s">
        <v>1568</v>
      </c>
    </row>
    <row r="5341" ht="14.25" customHeight="1">
      <c r="A5341" s="96" t="s">
        <v>13910</v>
      </c>
      <c r="D5341" s="96" t="s">
        <v>1355</v>
      </c>
      <c r="J5341" s="96" t="s">
        <v>1147</v>
      </c>
      <c r="L5341" s="96" t="s">
        <v>41</v>
      </c>
      <c r="M5341" s="96" t="s">
        <v>1147</v>
      </c>
      <c r="O5341" s="96" t="s">
        <v>1578</v>
      </c>
      <c r="P5341" s="96" t="s">
        <v>1579</v>
      </c>
      <c r="Q5341" s="96" t="s">
        <v>1754</v>
      </c>
      <c r="R5341" s="96" t="s">
        <v>1566</v>
      </c>
    </row>
    <row r="5342" ht="14.25" customHeight="1">
      <c r="A5342" s="96" t="s">
        <v>13911</v>
      </c>
      <c r="D5342" s="96" t="s">
        <v>1355</v>
      </c>
      <c r="J5342" s="96" t="s">
        <v>1147</v>
      </c>
      <c r="L5342" s="96" t="s">
        <v>41</v>
      </c>
      <c r="M5342" s="96" t="s">
        <v>1147</v>
      </c>
      <c r="O5342" s="96" t="s">
        <v>1717</v>
      </c>
      <c r="P5342" s="96" t="s">
        <v>1609</v>
      </c>
      <c r="Q5342" s="96" t="s">
        <v>1754</v>
      </c>
      <c r="R5342" s="96" t="s">
        <v>1699</v>
      </c>
    </row>
    <row r="5343" ht="14.25" customHeight="1">
      <c r="A5343" s="96" t="s">
        <v>13912</v>
      </c>
      <c r="D5343" s="96" t="s">
        <v>1350</v>
      </c>
      <c r="E5343" s="96" t="s">
        <v>1561</v>
      </c>
      <c r="F5343" s="96">
        <v>2030.0</v>
      </c>
      <c r="J5343" s="96" t="s">
        <v>1147</v>
      </c>
      <c r="L5343" s="96" t="s">
        <v>1562</v>
      </c>
      <c r="M5343" s="96" t="s">
        <v>1147</v>
      </c>
      <c r="O5343" s="96" t="s">
        <v>1664</v>
      </c>
      <c r="P5343" s="96" t="s">
        <v>1564</v>
      </c>
      <c r="Q5343" s="96" t="s">
        <v>1585</v>
      </c>
      <c r="R5343" s="96" t="s">
        <v>1805</v>
      </c>
      <c r="S5343" s="96" t="s">
        <v>13913</v>
      </c>
      <c r="T5343" s="96" t="s">
        <v>1568</v>
      </c>
    </row>
    <row r="5344" ht="14.25" customHeight="1">
      <c r="A5344" s="96" t="s">
        <v>13914</v>
      </c>
      <c r="D5344" s="96" t="s">
        <v>1350</v>
      </c>
      <c r="E5344" s="96" t="s">
        <v>1561</v>
      </c>
      <c r="F5344" s="96">
        <v>2030.0</v>
      </c>
      <c r="J5344" s="96" t="s">
        <v>1147</v>
      </c>
      <c r="L5344" s="96" t="s">
        <v>1562</v>
      </c>
      <c r="M5344" s="96" t="s">
        <v>1147</v>
      </c>
      <c r="O5344" s="96" t="s">
        <v>1717</v>
      </c>
      <c r="P5344" s="96" t="s">
        <v>1609</v>
      </c>
      <c r="Q5344" s="96" t="s">
        <v>1820</v>
      </c>
      <c r="R5344" s="96" t="s">
        <v>1644</v>
      </c>
      <c r="S5344" s="96" t="s">
        <v>13915</v>
      </c>
      <c r="T5344" s="96" t="s">
        <v>1568</v>
      </c>
    </row>
    <row r="5345" ht="14.25" customHeight="1">
      <c r="A5345" s="96" t="s">
        <v>13916</v>
      </c>
      <c r="B5345" s="96" t="s">
        <v>13917</v>
      </c>
      <c r="C5345" s="96" t="s">
        <v>13918</v>
      </c>
      <c r="D5345" s="96" t="s">
        <v>1350</v>
      </c>
      <c r="E5345" s="96" t="s">
        <v>1561</v>
      </c>
      <c r="F5345" s="96" t="s">
        <v>1628</v>
      </c>
      <c r="J5345" s="96" t="s">
        <v>1351</v>
      </c>
      <c r="L5345" s="96" t="s">
        <v>41</v>
      </c>
      <c r="M5345" s="96" t="s">
        <v>1351</v>
      </c>
      <c r="N5345" s="96" t="s">
        <v>1740</v>
      </c>
      <c r="O5345" s="96" t="s">
        <v>1563</v>
      </c>
      <c r="P5345" s="96" t="s">
        <v>1564</v>
      </c>
      <c r="Q5345" s="96" t="s">
        <v>1756</v>
      </c>
      <c r="R5345" s="96" t="s">
        <v>1676</v>
      </c>
      <c r="S5345" s="96" t="s">
        <v>13919</v>
      </c>
      <c r="T5345" s="96" t="s">
        <v>1568</v>
      </c>
    </row>
    <row r="5346" ht="14.25" customHeight="1">
      <c r="A5346" s="96" t="s">
        <v>13920</v>
      </c>
      <c r="B5346" s="96" t="s">
        <v>13921</v>
      </c>
      <c r="D5346" s="96" t="s">
        <v>1355</v>
      </c>
      <c r="J5346" s="96" t="s">
        <v>1351</v>
      </c>
      <c r="L5346" s="96" t="s">
        <v>41</v>
      </c>
      <c r="M5346" s="96" t="s">
        <v>1147</v>
      </c>
      <c r="O5346" s="96" t="s">
        <v>1563</v>
      </c>
      <c r="P5346" s="96" t="s">
        <v>1564</v>
      </c>
      <c r="Q5346" s="96" t="s">
        <v>1610</v>
      </c>
      <c r="R5346" s="96" t="s">
        <v>1690</v>
      </c>
    </row>
    <row r="5347" ht="14.25" customHeight="1">
      <c r="A5347" s="96" t="s">
        <v>13922</v>
      </c>
      <c r="D5347" s="96" t="s">
        <v>1372</v>
      </c>
      <c r="J5347" s="96" t="s">
        <v>1147</v>
      </c>
      <c r="L5347" s="96" t="s">
        <v>41</v>
      </c>
      <c r="M5347" s="96" t="s">
        <v>1351</v>
      </c>
      <c r="N5347" s="96" t="s">
        <v>1666</v>
      </c>
      <c r="O5347" s="96" t="s">
        <v>1829</v>
      </c>
      <c r="P5347" s="96" t="s">
        <v>1564</v>
      </c>
      <c r="Q5347" s="96" t="s">
        <v>1565</v>
      </c>
      <c r="R5347" s="96" t="s">
        <v>1666</v>
      </c>
    </row>
    <row r="5348" ht="14.25" customHeight="1">
      <c r="A5348" s="96" t="s">
        <v>13923</v>
      </c>
      <c r="B5348" s="96" t="s">
        <v>13924</v>
      </c>
      <c r="C5348" s="96" t="s">
        <v>13925</v>
      </c>
      <c r="D5348" s="96" t="s">
        <v>1350</v>
      </c>
      <c r="E5348" s="96" t="s">
        <v>1561</v>
      </c>
      <c r="F5348" s="96" t="s">
        <v>13926</v>
      </c>
      <c r="J5348" s="96" t="s">
        <v>1147</v>
      </c>
      <c r="L5348" s="96" t="s">
        <v>41</v>
      </c>
      <c r="M5348" s="96" t="s">
        <v>1147</v>
      </c>
      <c r="O5348" s="96" t="s">
        <v>1741</v>
      </c>
      <c r="P5348" s="96" t="s">
        <v>1564</v>
      </c>
      <c r="Q5348" s="96" t="s">
        <v>1593</v>
      </c>
      <c r="R5348" s="96" t="s">
        <v>3066</v>
      </c>
      <c r="S5348" s="96" t="s">
        <v>13927</v>
      </c>
    </row>
    <row r="5349" ht="14.25" customHeight="1">
      <c r="A5349" s="96" t="s">
        <v>13928</v>
      </c>
      <c r="C5349" s="96" t="s">
        <v>13929</v>
      </c>
      <c r="D5349" s="96" t="s">
        <v>1355</v>
      </c>
      <c r="J5349" s="96" t="s">
        <v>1351</v>
      </c>
      <c r="L5349" s="96" t="s">
        <v>41</v>
      </c>
      <c r="M5349" s="96" t="s">
        <v>1351</v>
      </c>
      <c r="N5349" s="96" t="s">
        <v>1673</v>
      </c>
      <c r="O5349" s="96" t="s">
        <v>1647</v>
      </c>
      <c r="P5349" s="96" t="s">
        <v>1564</v>
      </c>
      <c r="Q5349" s="96" t="s">
        <v>1636</v>
      </c>
      <c r="R5349" s="96" t="s">
        <v>1673</v>
      </c>
    </row>
    <row r="5350" ht="14.25" customHeight="1">
      <c r="A5350" s="96" t="s">
        <v>13930</v>
      </c>
      <c r="B5350" s="96" t="s">
        <v>13931</v>
      </c>
      <c r="C5350" s="96" t="s">
        <v>13932</v>
      </c>
      <c r="D5350" s="96" t="s">
        <v>1350</v>
      </c>
      <c r="E5350" s="96" t="s">
        <v>1570</v>
      </c>
      <c r="F5350" s="96" t="s">
        <v>11519</v>
      </c>
      <c r="J5350" s="96" t="s">
        <v>1147</v>
      </c>
      <c r="L5350" s="96" t="s">
        <v>41</v>
      </c>
      <c r="M5350" s="96" t="s">
        <v>1147</v>
      </c>
      <c r="O5350" s="96" t="s">
        <v>1741</v>
      </c>
      <c r="P5350" s="96" t="s">
        <v>1564</v>
      </c>
      <c r="Q5350" s="96" t="s">
        <v>1784</v>
      </c>
      <c r="R5350" s="96" t="s">
        <v>1793</v>
      </c>
      <c r="S5350" s="96" t="s">
        <v>13933</v>
      </c>
      <c r="T5350" s="96" t="s">
        <v>1576</v>
      </c>
    </row>
    <row r="5351" ht="14.25" customHeight="1">
      <c r="A5351" s="96" t="s">
        <v>13934</v>
      </c>
      <c r="C5351" s="96" t="s">
        <v>13935</v>
      </c>
      <c r="D5351" s="96" t="s">
        <v>1355</v>
      </c>
      <c r="J5351" s="96" t="s">
        <v>1351</v>
      </c>
      <c r="L5351" s="96" t="s">
        <v>41</v>
      </c>
      <c r="M5351" s="96" t="s">
        <v>1147</v>
      </c>
      <c r="O5351" s="96" t="s">
        <v>1584</v>
      </c>
      <c r="P5351" s="96" t="s">
        <v>1564</v>
      </c>
      <c r="Q5351" s="96" t="s">
        <v>1655</v>
      </c>
      <c r="R5351" s="96" t="s">
        <v>1637</v>
      </c>
    </row>
    <row r="5352" ht="14.25" customHeight="1">
      <c r="A5352" s="96" t="s">
        <v>13936</v>
      </c>
      <c r="D5352" s="96" t="s">
        <v>1355</v>
      </c>
      <c r="J5352" s="96" t="s">
        <v>1351</v>
      </c>
      <c r="L5352" s="96" t="s">
        <v>41</v>
      </c>
      <c r="M5352" s="96" t="s">
        <v>1351</v>
      </c>
      <c r="N5352" s="96" t="s">
        <v>1623</v>
      </c>
      <c r="O5352" s="96" t="s">
        <v>1578</v>
      </c>
      <c r="P5352" s="96" t="s">
        <v>1579</v>
      </c>
      <c r="Q5352" s="96" t="s">
        <v>1580</v>
      </c>
      <c r="R5352" s="96" t="s">
        <v>1623</v>
      </c>
    </row>
    <row r="5353" ht="14.25" customHeight="1">
      <c r="A5353" s="96" t="s">
        <v>13937</v>
      </c>
      <c r="D5353" s="96" t="s">
        <v>1350</v>
      </c>
      <c r="E5353" s="96" t="s">
        <v>1561</v>
      </c>
      <c r="F5353" s="96">
        <v>2030.0</v>
      </c>
      <c r="J5353" s="96" t="s">
        <v>1147</v>
      </c>
      <c r="L5353" s="96" t="s">
        <v>1562</v>
      </c>
      <c r="M5353" s="96" t="s">
        <v>1147</v>
      </c>
      <c r="O5353" s="96" t="s">
        <v>1717</v>
      </c>
      <c r="P5353" s="96" t="s">
        <v>1609</v>
      </c>
      <c r="Q5353" s="96" t="s">
        <v>1948</v>
      </c>
      <c r="R5353" s="96" t="s">
        <v>1566</v>
      </c>
      <c r="S5353" s="96" t="s">
        <v>13938</v>
      </c>
      <c r="T5353" s="96" t="s">
        <v>1568</v>
      </c>
    </row>
    <row r="5354" ht="14.25" customHeight="1">
      <c r="A5354" s="96" t="s">
        <v>13939</v>
      </c>
      <c r="B5354" s="96" t="s">
        <v>13940</v>
      </c>
      <c r="C5354" s="96" t="s">
        <v>13941</v>
      </c>
      <c r="D5354" s="96" t="s">
        <v>1355</v>
      </c>
      <c r="J5354" s="96" t="s">
        <v>1147</v>
      </c>
      <c r="L5354" s="96" t="s">
        <v>41</v>
      </c>
      <c r="M5354" s="96" t="s">
        <v>1147</v>
      </c>
      <c r="O5354" s="96" t="s">
        <v>1614</v>
      </c>
      <c r="P5354" s="96" t="s">
        <v>1609</v>
      </c>
      <c r="Q5354" s="96" t="s">
        <v>1636</v>
      </c>
      <c r="R5354" s="96" t="s">
        <v>1793</v>
      </c>
      <c r="T5354" s="96" t="s">
        <v>1616</v>
      </c>
    </row>
    <row r="5355" ht="14.25" customHeight="1">
      <c r="A5355" s="96" t="s">
        <v>13942</v>
      </c>
      <c r="D5355" s="96" t="s">
        <v>1350</v>
      </c>
      <c r="E5355" s="96" t="s">
        <v>1561</v>
      </c>
      <c r="F5355" s="96">
        <v>2030.0</v>
      </c>
      <c r="J5355" s="96" t="s">
        <v>1147</v>
      </c>
      <c r="L5355" s="96" t="s">
        <v>1562</v>
      </c>
      <c r="M5355" s="96" t="s">
        <v>1147</v>
      </c>
      <c r="O5355" s="96" t="s">
        <v>1717</v>
      </c>
      <c r="P5355" s="96" t="s">
        <v>1609</v>
      </c>
      <c r="Q5355" s="96" t="s">
        <v>1639</v>
      </c>
      <c r="R5355" s="96" t="s">
        <v>1597</v>
      </c>
      <c r="S5355" s="96" t="s">
        <v>13943</v>
      </c>
      <c r="T5355" s="96" t="s">
        <v>1568</v>
      </c>
    </row>
    <row r="5356" ht="14.25" customHeight="1">
      <c r="A5356" s="96" t="s">
        <v>13944</v>
      </c>
      <c r="D5356" s="96" t="s">
        <v>1350</v>
      </c>
      <c r="E5356" s="96" t="s">
        <v>1561</v>
      </c>
      <c r="F5356" s="96">
        <v>2030.0</v>
      </c>
      <c r="J5356" s="96" t="s">
        <v>1147</v>
      </c>
      <c r="L5356" s="96" t="s">
        <v>1562</v>
      </c>
      <c r="M5356" s="96" t="s">
        <v>1147</v>
      </c>
      <c r="O5356" s="96" t="s">
        <v>1717</v>
      </c>
      <c r="P5356" s="96" t="s">
        <v>1609</v>
      </c>
      <c r="Q5356" s="96" t="s">
        <v>1639</v>
      </c>
      <c r="R5356" s="96" t="s">
        <v>1589</v>
      </c>
      <c r="S5356" s="96" t="s">
        <v>13945</v>
      </c>
      <c r="T5356" s="96" t="s">
        <v>1568</v>
      </c>
    </row>
    <row r="5357" ht="14.25" customHeight="1">
      <c r="A5357" s="96" t="s">
        <v>13946</v>
      </c>
      <c r="D5357" s="96" t="s">
        <v>1350</v>
      </c>
      <c r="E5357" s="96" t="s">
        <v>1561</v>
      </c>
      <c r="F5357" s="96">
        <v>2030.0</v>
      </c>
      <c r="J5357" s="96" t="s">
        <v>1147</v>
      </c>
      <c r="L5357" s="96" t="s">
        <v>1562</v>
      </c>
      <c r="M5357" s="96" t="s">
        <v>1147</v>
      </c>
      <c r="O5357" s="96" t="s">
        <v>1717</v>
      </c>
      <c r="P5357" s="96" t="s">
        <v>1609</v>
      </c>
      <c r="Q5357" s="96" t="s">
        <v>1585</v>
      </c>
      <c r="R5357" s="96" t="s">
        <v>1631</v>
      </c>
      <c r="S5357" s="96" t="s">
        <v>13947</v>
      </c>
      <c r="T5357" s="96" t="s">
        <v>1568</v>
      </c>
    </row>
    <row r="5358" ht="14.25" customHeight="1">
      <c r="A5358" s="96" t="s">
        <v>13948</v>
      </c>
      <c r="B5358" s="96" t="s">
        <v>13949</v>
      </c>
      <c r="C5358" s="96" t="s">
        <v>13950</v>
      </c>
      <c r="D5358" s="96" t="s">
        <v>1350</v>
      </c>
      <c r="E5358" s="96" t="s">
        <v>1561</v>
      </c>
      <c r="F5358" s="96">
        <v>2030.0</v>
      </c>
      <c r="J5358" s="96" t="s">
        <v>1351</v>
      </c>
      <c r="L5358" s="96" t="s">
        <v>41</v>
      </c>
      <c r="M5358" s="96" t="s">
        <v>1351</v>
      </c>
      <c r="N5358" s="96" t="s">
        <v>2363</v>
      </c>
      <c r="O5358" s="96" t="s">
        <v>1672</v>
      </c>
      <c r="P5358" s="96" t="s">
        <v>1564</v>
      </c>
      <c r="Q5358" s="96" t="s">
        <v>1800</v>
      </c>
      <c r="R5358" s="96" t="s">
        <v>4656</v>
      </c>
      <c r="S5358" s="96" t="s">
        <v>13951</v>
      </c>
      <c r="T5358" s="96" t="s">
        <v>1568</v>
      </c>
    </row>
    <row r="5359" ht="14.25" customHeight="1">
      <c r="A5359" s="96" t="s">
        <v>13952</v>
      </c>
      <c r="B5359" s="96" t="s">
        <v>13953</v>
      </c>
      <c r="C5359" s="96" t="s">
        <v>13954</v>
      </c>
      <c r="D5359" s="96" t="s">
        <v>1350</v>
      </c>
      <c r="E5359" s="96" t="s">
        <v>1570</v>
      </c>
      <c r="F5359" s="96">
        <v>2030.0</v>
      </c>
      <c r="J5359" s="96" t="s">
        <v>1351</v>
      </c>
      <c r="L5359" s="96" t="s">
        <v>41</v>
      </c>
      <c r="M5359" s="96" t="s">
        <v>1351</v>
      </c>
      <c r="N5359" s="96" t="s">
        <v>1597</v>
      </c>
      <c r="O5359" s="96" t="s">
        <v>1672</v>
      </c>
      <c r="P5359" s="96" t="s">
        <v>1564</v>
      </c>
      <c r="Q5359" s="96" t="s">
        <v>4200</v>
      </c>
      <c r="R5359" s="96" t="s">
        <v>2030</v>
      </c>
      <c r="S5359" s="96" t="s">
        <v>13955</v>
      </c>
      <c r="T5359" s="96" t="s">
        <v>1576</v>
      </c>
    </row>
    <row r="5360" ht="14.25" customHeight="1">
      <c r="A5360" s="96" t="s">
        <v>13956</v>
      </c>
      <c r="B5360" s="96" t="s">
        <v>13957</v>
      </c>
      <c r="C5360" s="96" t="s">
        <v>13958</v>
      </c>
      <c r="D5360" s="96" t="s">
        <v>1355</v>
      </c>
      <c r="J5360" s="96" t="s">
        <v>1351</v>
      </c>
      <c r="L5360" s="96" t="s">
        <v>41</v>
      </c>
      <c r="M5360" s="96" t="s">
        <v>1351</v>
      </c>
      <c r="N5360" s="96" t="s">
        <v>1707</v>
      </c>
      <c r="O5360" s="96" t="s">
        <v>1741</v>
      </c>
      <c r="P5360" s="96" t="s">
        <v>1564</v>
      </c>
      <c r="Q5360" s="96" t="s">
        <v>1800</v>
      </c>
      <c r="R5360" s="96" t="s">
        <v>1707</v>
      </c>
    </row>
    <row r="5361" ht="14.25" customHeight="1">
      <c r="A5361" s="96" t="s">
        <v>13959</v>
      </c>
      <c r="D5361" s="96" t="s">
        <v>1350</v>
      </c>
      <c r="E5361" s="96" t="s">
        <v>1561</v>
      </c>
      <c r="F5361" s="96">
        <v>2030.0</v>
      </c>
      <c r="J5361" s="96" t="s">
        <v>1147</v>
      </c>
      <c r="L5361" s="96" t="s">
        <v>1562</v>
      </c>
      <c r="M5361" s="96" t="s">
        <v>1147</v>
      </c>
      <c r="O5361" s="96" t="s">
        <v>1647</v>
      </c>
      <c r="P5361" s="96" t="s">
        <v>1564</v>
      </c>
      <c r="Q5361" s="96" t="s">
        <v>1590</v>
      </c>
      <c r="R5361" s="96" t="s">
        <v>1676</v>
      </c>
      <c r="S5361" s="96" t="s">
        <v>13960</v>
      </c>
      <c r="T5361" s="96" t="s">
        <v>1568</v>
      </c>
    </row>
    <row r="5362" ht="14.25" customHeight="1">
      <c r="A5362" s="96" t="s">
        <v>13961</v>
      </c>
      <c r="B5362" s="96" t="s">
        <v>13962</v>
      </c>
      <c r="C5362" s="96" t="s">
        <v>13963</v>
      </c>
      <c r="D5362" s="96" t="s">
        <v>1350</v>
      </c>
      <c r="E5362" s="96" t="s">
        <v>1561</v>
      </c>
      <c r="F5362" s="96">
        <v>2025.0</v>
      </c>
      <c r="J5362" s="96" t="s">
        <v>1351</v>
      </c>
      <c r="L5362" s="96" t="s">
        <v>41</v>
      </c>
      <c r="M5362" s="96" t="s">
        <v>1351</v>
      </c>
      <c r="N5362" s="96" t="s">
        <v>1863</v>
      </c>
      <c r="O5362" s="96" t="s">
        <v>1584</v>
      </c>
      <c r="P5362" s="96" t="s">
        <v>1564</v>
      </c>
      <c r="Q5362" s="96" t="s">
        <v>1590</v>
      </c>
      <c r="R5362" s="96" t="s">
        <v>1619</v>
      </c>
      <c r="S5362" s="96" t="s">
        <v>13964</v>
      </c>
      <c r="T5362" s="96" t="s">
        <v>1568</v>
      </c>
    </row>
    <row r="5363" ht="14.25" customHeight="1">
      <c r="A5363" s="96" t="s">
        <v>13965</v>
      </c>
      <c r="D5363" s="96" t="s">
        <v>1350</v>
      </c>
      <c r="E5363" s="96" t="s">
        <v>1561</v>
      </c>
      <c r="F5363" s="96">
        <v>2030.0</v>
      </c>
      <c r="J5363" s="96" t="s">
        <v>1147</v>
      </c>
      <c r="L5363" s="96" t="s">
        <v>1562</v>
      </c>
      <c r="M5363" s="96" t="s">
        <v>1147</v>
      </c>
      <c r="O5363" s="96" t="s">
        <v>1703</v>
      </c>
      <c r="P5363" s="96" t="s">
        <v>1564</v>
      </c>
      <c r="Q5363" s="96" t="s">
        <v>1610</v>
      </c>
      <c r="R5363" s="96" t="s">
        <v>1637</v>
      </c>
      <c r="S5363" s="96" t="s">
        <v>13966</v>
      </c>
      <c r="T5363" s="96" t="s">
        <v>1568</v>
      </c>
    </row>
    <row r="5364" ht="14.25" customHeight="1">
      <c r="A5364" s="96" t="s">
        <v>13967</v>
      </c>
      <c r="D5364" s="96" t="s">
        <v>1350</v>
      </c>
      <c r="E5364" s="96" t="s">
        <v>1561</v>
      </c>
      <c r="F5364" s="96">
        <v>2030.0</v>
      </c>
      <c r="J5364" s="96" t="s">
        <v>1147</v>
      </c>
      <c r="L5364" s="96" t="s">
        <v>1562</v>
      </c>
      <c r="M5364" s="96" t="s">
        <v>1147</v>
      </c>
      <c r="O5364" s="96" t="s">
        <v>1584</v>
      </c>
      <c r="P5364" s="96" t="s">
        <v>1564</v>
      </c>
      <c r="Q5364" s="96" t="s">
        <v>1604</v>
      </c>
      <c r="R5364" s="96" t="s">
        <v>1656</v>
      </c>
      <c r="S5364" s="96" t="s">
        <v>13968</v>
      </c>
      <c r="T5364" s="96" t="s">
        <v>1568</v>
      </c>
    </row>
    <row r="5365" ht="14.25" customHeight="1">
      <c r="A5365" s="96" t="s">
        <v>13969</v>
      </c>
      <c r="D5365" s="96" t="s">
        <v>1350</v>
      </c>
      <c r="E5365" s="96" t="s">
        <v>1561</v>
      </c>
      <c r="F5365" s="96">
        <v>2030.0</v>
      </c>
      <c r="J5365" s="96" t="s">
        <v>1147</v>
      </c>
      <c r="L5365" s="96" t="s">
        <v>1562</v>
      </c>
      <c r="M5365" s="96" t="s">
        <v>1147</v>
      </c>
      <c r="O5365" s="96" t="s">
        <v>1741</v>
      </c>
      <c r="P5365" s="96" t="s">
        <v>1564</v>
      </c>
      <c r="Q5365" s="96" t="s">
        <v>2015</v>
      </c>
      <c r="R5365" s="96" t="s">
        <v>1623</v>
      </c>
      <c r="S5365" s="96" t="s">
        <v>13970</v>
      </c>
      <c r="T5365" s="96" t="s">
        <v>1568</v>
      </c>
    </row>
    <row r="5366" ht="14.25" customHeight="1">
      <c r="A5366" s="96" t="s">
        <v>13971</v>
      </c>
      <c r="B5366" s="96" t="s">
        <v>13972</v>
      </c>
      <c r="C5366" s="96" t="s">
        <v>13973</v>
      </c>
      <c r="D5366" s="96" t="s">
        <v>1350</v>
      </c>
      <c r="E5366" s="96" t="s">
        <v>1570</v>
      </c>
      <c r="F5366" s="96">
        <v>2030.0</v>
      </c>
      <c r="J5366" s="96" t="s">
        <v>1147</v>
      </c>
      <c r="L5366" s="96" t="s">
        <v>41</v>
      </c>
      <c r="M5366" s="96" t="s">
        <v>1147</v>
      </c>
      <c r="O5366" s="96" t="s">
        <v>1717</v>
      </c>
      <c r="P5366" s="96" t="s">
        <v>1609</v>
      </c>
      <c r="Q5366" s="96" t="s">
        <v>1652</v>
      </c>
      <c r="R5366" s="96" t="s">
        <v>2256</v>
      </c>
      <c r="S5366" s="96" t="s">
        <v>13974</v>
      </c>
      <c r="T5366" s="96" t="s">
        <v>1576</v>
      </c>
    </row>
    <row r="5367" ht="14.25" customHeight="1">
      <c r="A5367" s="96" t="s">
        <v>13975</v>
      </c>
      <c r="D5367" s="96" t="s">
        <v>1350</v>
      </c>
      <c r="E5367" s="96" t="s">
        <v>1561</v>
      </c>
      <c r="F5367" s="96">
        <v>2030.0</v>
      </c>
      <c r="G5367" s="96" t="s">
        <v>1350</v>
      </c>
      <c r="H5367" s="96" t="s">
        <v>1561</v>
      </c>
      <c r="I5367" s="96">
        <v>2050.0</v>
      </c>
      <c r="J5367" s="96" t="s">
        <v>1351</v>
      </c>
      <c r="K5367" s="96">
        <v>2050.0</v>
      </c>
      <c r="L5367" s="96" t="s">
        <v>1562</v>
      </c>
      <c r="M5367" s="96" t="s">
        <v>1351</v>
      </c>
      <c r="N5367" s="96" t="s">
        <v>1623</v>
      </c>
      <c r="O5367" s="96" t="s">
        <v>1717</v>
      </c>
      <c r="P5367" s="96" t="s">
        <v>1609</v>
      </c>
      <c r="Q5367" s="96" t="s">
        <v>1652</v>
      </c>
      <c r="R5367" s="96" t="s">
        <v>1623</v>
      </c>
      <c r="S5367" s="96" t="s">
        <v>13976</v>
      </c>
      <c r="T5367" s="96" t="s">
        <v>1568</v>
      </c>
    </row>
    <row r="5368" ht="14.25" customHeight="1">
      <c r="A5368" s="96" t="s">
        <v>13977</v>
      </c>
      <c r="B5368" s="96" t="s">
        <v>13978</v>
      </c>
      <c r="C5368" s="96" t="s">
        <v>13979</v>
      </c>
      <c r="D5368" s="96" t="s">
        <v>1350</v>
      </c>
      <c r="E5368" s="96" t="s">
        <v>1561</v>
      </c>
      <c r="F5368" s="96" t="s">
        <v>1628</v>
      </c>
      <c r="G5368" s="96" t="s">
        <v>1350</v>
      </c>
      <c r="H5368" s="96" t="s">
        <v>1561</v>
      </c>
      <c r="I5368" s="96" t="s">
        <v>1689</v>
      </c>
      <c r="J5368" s="96" t="s">
        <v>1351</v>
      </c>
      <c r="K5368" s="96" t="s">
        <v>1689</v>
      </c>
      <c r="L5368" s="96" t="s">
        <v>41</v>
      </c>
      <c r="M5368" s="96" t="s">
        <v>1351</v>
      </c>
      <c r="N5368" s="96" t="s">
        <v>2873</v>
      </c>
      <c r="O5368" s="96" t="s">
        <v>1717</v>
      </c>
      <c r="P5368" s="96" t="s">
        <v>1609</v>
      </c>
      <c r="Q5368" s="96" t="s">
        <v>1610</v>
      </c>
      <c r="R5368" s="96" t="s">
        <v>1631</v>
      </c>
      <c r="S5368" s="96" t="s">
        <v>13980</v>
      </c>
      <c r="T5368" s="96" t="s">
        <v>1568</v>
      </c>
    </row>
    <row r="5369" ht="14.25" customHeight="1">
      <c r="A5369" s="96" t="s">
        <v>13981</v>
      </c>
      <c r="D5369" s="96" t="s">
        <v>1350</v>
      </c>
      <c r="E5369" s="96" t="s">
        <v>1561</v>
      </c>
      <c r="F5369" s="96">
        <v>2030.0</v>
      </c>
      <c r="J5369" s="96" t="s">
        <v>1147</v>
      </c>
      <c r="L5369" s="96" t="s">
        <v>1562</v>
      </c>
      <c r="M5369" s="96" t="s">
        <v>1147</v>
      </c>
      <c r="O5369" s="96" t="s">
        <v>1717</v>
      </c>
      <c r="P5369" s="96" t="s">
        <v>1609</v>
      </c>
      <c r="Q5369" s="96" t="s">
        <v>1675</v>
      </c>
      <c r="R5369" s="96" t="s">
        <v>1793</v>
      </c>
      <c r="S5369" s="96" t="s">
        <v>13982</v>
      </c>
      <c r="T5369" s="96" t="s">
        <v>1568</v>
      </c>
    </row>
    <row r="5370" ht="14.25" customHeight="1">
      <c r="A5370" s="96" t="s">
        <v>13983</v>
      </c>
      <c r="D5370" s="96" t="s">
        <v>1350</v>
      </c>
      <c r="E5370" s="96" t="s">
        <v>1561</v>
      </c>
      <c r="F5370" s="96">
        <v>2030.0</v>
      </c>
      <c r="J5370" s="96" t="s">
        <v>1147</v>
      </c>
      <c r="L5370" s="96" t="s">
        <v>1562</v>
      </c>
      <c r="M5370" s="96" t="s">
        <v>1147</v>
      </c>
      <c r="O5370" s="96" t="s">
        <v>1717</v>
      </c>
      <c r="P5370" s="96" t="s">
        <v>1609</v>
      </c>
      <c r="Q5370" s="96" t="s">
        <v>2015</v>
      </c>
      <c r="R5370" s="96" t="s">
        <v>1637</v>
      </c>
      <c r="S5370" s="96" t="s">
        <v>13984</v>
      </c>
      <c r="T5370" s="96" t="s">
        <v>1568</v>
      </c>
    </row>
    <row r="5371" ht="14.25" customHeight="1">
      <c r="A5371" s="96" t="s">
        <v>13985</v>
      </c>
      <c r="D5371" s="96" t="s">
        <v>1350</v>
      </c>
      <c r="E5371" s="96" t="s">
        <v>1561</v>
      </c>
      <c r="F5371" s="96">
        <v>2030.0</v>
      </c>
      <c r="J5371" s="96" t="s">
        <v>1147</v>
      </c>
      <c r="L5371" s="96" t="s">
        <v>1562</v>
      </c>
      <c r="M5371" s="96" t="s">
        <v>1147</v>
      </c>
      <c r="O5371" s="96" t="s">
        <v>1717</v>
      </c>
      <c r="P5371" s="96" t="s">
        <v>1609</v>
      </c>
      <c r="Q5371" s="96" t="s">
        <v>1756</v>
      </c>
      <c r="R5371" s="96" t="s">
        <v>1605</v>
      </c>
      <c r="S5371" s="96" t="s">
        <v>13986</v>
      </c>
      <c r="T5371" s="96" t="s">
        <v>1568</v>
      </c>
    </row>
    <row r="5372" ht="14.25" customHeight="1">
      <c r="A5372" s="96" t="s">
        <v>13987</v>
      </c>
      <c r="C5372" s="96" t="s">
        <v>13988</v>
      </c>
      <c r="D5372" s="96" t="s">
        <v>1350</v>
      </c>
      <c r="E5372" s="96" t="s">
        <v>1561</v>
      </c>
      <c r="F5372" s="96">
        <v>2030.0</v>
      </c>
      <c r="J5372" s="96" t="s">
        <v>1147</v>
      </c>
      <c r="L5372" s="96" t="s">
        <v>1629</v>
      </c>
      <c r="M5372" s="96" t="s">
        <v>1147</v>
      </c>
      <c r="O5372" s="96" t="s">
        <v>1608</v>
      </c>
      <c r="P5372" s="96" t="s">
        <v>1609</v>
      </c>
      <c r="Q5372" s="96" t="s">
        <v>1630</v>
      </c>
      <c r="R5372" s="96" t="s">
        <v>1656</v>
      </c>
      <c r="S5372" s="96" t="s">
        <v>13989</v>
      </c>
      <c r="T5372" s="96" t="s">
        <v>1568</v>
      </c>
    </row>
    <row r="5373" ht="14.25" customHeight="1">
      <c r="A5373" s="96" t="s">
        <v>13990</v>
      </c>
      <c r="D5373" s="96" t="s">
        <v>1350</v>
      </c>
      <c r="E5373" s="96" t="s">
        <v>1561</v>
      </c>
      <c r="F5373" s="96">
        <v>2030.0</v>
      </c>
      <c r="J5373" s="96" t="s">
        <v>1147</v>
      </c>
      <c r="L5373" s="96" t="s">
        <v>1562</v>
      </c>
      <c r="M5373" s="96" t="s">
        <v>1147</v>
      </c>
      <c r="O5373" s="96" t="s">
        <v>1717</v>
      </c>
      <c r="P5373" s="96" t="s">
        <v>1609</v>
      </c>
      <c r="Q5373" s="96" t="s">
        <v>1590</v>
      </c>
      <c r="R5373" s="96" t="s">
        <v>1615</v>
      </c>
      <c r="S5373" s="96" t="s">
        <v>13991</v>
      </c>
      <c r="T5373" s="96" t="s">
        <v>1568</v>
      </c>
    </row>
    <row r="5374" ht="14.25" customHeight="1">
      <c r="A5374" s="96" t="s">
        <v>13992</v>
      </c>
      <c r="D5374" s="96" t="s">
        <v>1355</v>
      </c>
      <c r="J5374" s="96" t="s">
        <v>1351</v>
      </c>
      <c r="L5374" s="96" t="s">
        <v>41</v>
      </c>
      <c r="M5374" s="96" t="s">
        <v>1147</v>
      </c>
      <c r="O5374" s="96" t="s">
        <v>1664</v>
      </c>
      <c r="P5374" s="96" t="s">
        <v>1564</v>
      </c>
      <c r="Q5374" s="96" t="s">
        <v>1585</v>
      </c>
      <c r="R5374" s="96" t="s">
        <v>1594</v>
      </c>
    </row>
    <row r="5375" ht="14.25" customHeight="1">
      <c r="A5375" s="96" t="s">
        <v>13993</v>
      </c>
      <c r="C5375" s="96" t="s">
        <v>13994</v>
      </c>
      <c r="D5375" s="96" t="s">
        <v>1355</v>
      </c>
      <c r="J5375" s="96" t="s">
        <v>1147</v>
      </c>
      <c r="L5375" s="96" t="s">
        <v>41</v>
      </c>
      <c r="M5375" s="96" t="s">
        <v>1147</v>
      </c>
      <c r="O5375" s="96" t="s">
        <v>1664</v>
      </c>
      <c r="P5375" s="96" t="s">
        <v>1564</v>
      </c>
      <c r="Q5375" s="96" t="s">
        <v>1580</v>
      </c>
      <c r="R5375" s="96" t="s">
        <v>1637</v>
      </c>
    </row>
    <row r="5376" ht="14.25" customHeight="1">
      <c r="A5376" s="96" t="s">
        <v>13995</v>
      </c>
      <c r="B5376" s="96" t="s">
        <v>13996</v>
      </c>
      <c r="C5376" s="96" t="s">
        <v>13997</v>
      </c>
      <c r="D5376" s="96" t="s">
        <v>1350</v>
      </c>
      <c r="E5376" s="96" t="s">
        <v>1561</v>
      </c>
      <c r="F5376" s="96" t="s">
        <v>5933</v>
      </c>
      <c r="G5376" s="96" t="s">
        <v>1350</v>
      </c>
      <c r="H5376" s="96" t="s">
        <v>1561</v>
      </c>
      <c r="I5376" s="96" t="s">
        <v>1403</v>
      </c>
      <c r="J5376" s="96" t="s">
        <v>1351</v>
      </c>
      <c r="K5376" s="96" t="s">
        <v>1403</v>
      </c>
      <c r="L5376" s="96" t="s">
        <v>41</v>
      </c>
      <c r="M5376" s="96" t="s">
        <v>1147</v>
      </c>
      <c r="O5376" s="96" t="s">
        <v>1584</v>
      </c>
      <c r="P5376" s="96" t="s">
        <v>1564</v>
      </c>
      <c r="Q5376" s="96" t="s">
        <v>1593</v>
      </c>
      <c r="R5376" s="96" t="s">
        <v>1699</v>
      </c>
      <c r="S5376" s="96" t="s">
        <v>13998</v>
      </c>
      <c r="T5376" s="96" t="s">
        <v>1568</v>
      </c>
    </row>
    <row r="5377" ht="14.25" customHeight="1">
      <c r="A5377" s="96" t="s">
        <v>13999</v>
      </c>
      <c r="D5377" s="96" t="s">
        <v>1355</v>
      </c>
      <c r="J5377" s="96" t="s">
        <v>1147</v>
      </c>
      <c r="L5377" s="96" t="s">
        <v>41</v>
      </c>
      <c r="M5377" s="96" t="s">
        <v>1147</v>
      </c>
      <c r="O5377" s="96" t="s">
        <v>1741</v>
      </c>
      <c r="P5377" s="96" t="s">
        <v>1564</v>
      </c>
      <c r="Q5377" s="96" t="s">
        <v>1756</v>
      </c>
      <c r="R5377" s="96" t="s">
        <v>1581</v>
      </c>
    </row>
    <row r="5378" ht="14.25" customHeight="1">
      <c r="A5378" s="96" t="s">
        <v>14000</v>
      </c>
      <c r="B5378" s="96" t="s">
        <v>14001</v>
      </c>
      <c r="C5378" s="96" t="s">
        <v>14002</v>
      </c>
      <c r="D5378" s="96" t="s">
        <v>1355</v>
      </c>
      <c r="J5378" s="96" t="s">
        <v>1351</v>
      </c>
      <c r="L5378" s="96" t="s">
        <v>41</v>
      </c>
      <c r="M5378" s="96" t="s">
        <v>1351</v>
      </c>
      <c r="N5378" s="96" t="s">
        <v>1971</v>
      </c>
      <c r="O5378" s="96" t="s">
        <v>1845</v>
      </c>
      <c r="P5378" s="96" t="s">
        <v>1564</v>
      </c>
      <c r="Q5378" s="96" t="s">
        <v>1756</v>
      </c>
      <c r="R5378" s="96" t="s">
        <v>1971</v>
      </c>
    </row>
    <row r="5379" ht="14.25" customHeight="1">
      <c r="A5379" s="96" t="s">
        <v>14003</v>
      </c>
      <c r="D5379" s="96" t="s">
        <v>1355</v>
      </c>
      <c r="J5379" s="96" t="s">
        <v>1147</v>
      </c>
      <c r="L5379" s="96" t="s">
        <v>1629</v>
      </c>
      <c r="M5379" s="96" t="s">
        <v>1147</v>
      </c>
      <c r="O5379" s="96" t="s">
        <v>1741</v>
      </c>
      <c r="P5379" s="96" t="s">
        <v>1564</v>
      </c>
      <c r="Q5379" s="96" t="s">
        <v>1630</v>
      </c>
      <c r="R5379" s="96" t="s">
        <v>1581</v>
      </c>
    </row>
    <row r="5380" ht="14.25" customHeight="1">
      <c r="A5380" s="96" t="s">
        <v>14004</v>
      </c>
      <c r="D5380" s="96" t="s">
        <v>1355</v>
      </c>
      <c r="J5380" s="96" t="s">
        <v>1147</v>
      </c>
      <c r="L5380" s="96" t="s">
        <v>41</v>
      </c>
      <c r="M5380" s="96" t="s">
        <v>1147</v>
      </c>
      <c r="O5380" s="96" t="s">
        <v>1741</v>
      </c>
      <c r="P5380" s="96" t="s">
        <v>1564</v>
      </c>
      <c r="Q5380" s="96" t="s">
        <v>1756</v>
      </c>
      <c r="R5380" s="96" t="s">
        <v>1594</v>
      </c>
    </row>
    <row r="5381" ht="14.25" customHeight="1">
      <c r="A5381" s="96" t="s">
        <v>14005</v>
      </c>
      <c r="C5381" s="96" t="s">
        <v>14006</v>
      </c>
      <c r="D5381" s="96" t="s">
        <v>1355</v>
      </c>
      <c r="J5381" s="96" t="s">
        <v>1351</v>
      </c>
      <c r="L5381" s="96" t="s">
        <v>41</v>
      </c>
      <c r="M5381" s="96" t="s">
        <v>1147</v>
      </c>
      <c r="O5381" s="96" t="s">
        <v>1664</v>
      </c>
      <c r="P5381" s="96" t="s">
        <v>1564</v>
      </c>
      <c r="Q5381" s="96" t="s">
        <v>1698</v>
      </c>
      <c r="R5381" s="96" t="s">
        <v>1586</v>
      </c>
    </row>
    <row r="5382" ht="14.25" customHeight="1">
      <c r="A5382" s="96" t="s">
        <v>14007</v>
      </c>
      <c r="C5382" s="96" t="s">
        <v>14008</v>
      </c>
      <c r="D5382" s="96" t="s">
        <v>1355</v>
      </c>
      <c r="J5382" s="96" t="s">
        <v>1147</v>
      </c>
      <c r="L5382" s="96" t="s">
        <v>1629</v>
      </c>
      <c r="M5382" s="96" t="s">
        <v>1147</v>
      </c>
      <c r="O5382" s="96" t="s">
        <v>1672</v>
      </c>
      <c r="P5382" s="96" t="s">
        <v>1564</v>
      </c>
      <c r="Q5382" s="96" t="s">
        <v>1630</v>
      </c>
      <c r="R5382" s="96" t="s">
        <v>1637</v>
      </c>
    </row>
    <row r="5383" ht="14.25" customHeight="1">
      <c r="A5383" s="96" t="s">
        <v>14009</v>
      </c>
      <c r="D5383" s="96" t="s">
        <v>1350</v>
      </c>
      <c r="E5383" s="96" t="s">
        <v>1561</v>
      </c>
      <c r="F5383" s="96">
        <v>2030.0</v>
      </c>
      <c r="J5383" s="96" t="s">
        <v>1147</v>
      </c>
      <c r="L5383" s="96" t="s">
        <v>41</v>
      </c>
      <c r="M5383" s="96" t="s">
        <v>1147</v>
      </c>
      <c r="O5383" s="96" t="s">
        <v>4064</v>
      </c>
      <c r="P5383" s="96" t="s">
        <v>1564</v>
      </c>
      <c r="Q5383" s="96" t="s">
        <v>1590</v>
      </c>
      <c r="R5383" s="96" t="s">
        <v>1581</v>
      </c>
      <c r="S5383" s="96" t="s">
        <v>14010</v>
      </c>
      <c r="T5383" s="96" t="s">
        <v>1568</v>
      </c>
    </row>
    <row r="5384" ht="14.25" customHeight="1">
      <c r="A5384" s="96" t="s">
        <v>14011</v>
      </c>
      <c r="B5384" s="96" t="s">
        <v>14012</v>
      </c>
      <c r="C5384" s="96" t="s">
        <v>14013</v>
      </c>
      <c r="D5384" s="96" t="s">
        <v>1355</v>
      </c>
      <c r="J5384" s="96" t="s">
        <v>1351</v>
      </c>
      <c r="L5384" s="96" t="s">
        <v>41</v>
      </c>
      <c r="M5384" s="96" t="s">
        <v>1351</v>
      </c>
      <c r="N5384" s="96" t="s">
        <v>1673</v>
      </c>
      <c r="O5384" s="96" t="s">
        <v>1664</v>
      </c>
      <c r="P5384" s="96" t="s">
        <v>1564</v>
      </c>
      <c r="Q5384" s="96" t="s">
        <v>2047</v>
      </c>
      <c r="R5384" s="96" t="s">
        <v>1673</v>
      </c>
    </row>
    <row r="5385" ht="14.25" customHeight="1">
      <c r="A5385" s="96" t="s">
        <v>14014</v>
      </c>
      <c r="D5385" s="96" t="s">
        <v>1350</v>
      </c>
      <c r="E5385" s="96" t="s">
        <v>1561</v>
      </c>
      <c r="F5385" s="96">
        <v>2030.0</v>
      </c>
      <c r="J5385" s="96" t="s">
        <v>1147</v>
      </c>
      <c r="L5385" s="96" t="s">
        <v>1562</v>
      </c>
      <c r="M5385" s="96" t="s">
        <v>1147</v>
      </c>
      <c r="O5385" s="96" t="s">
        <v>1563</v>
      </c>
      <c r="P5385" s="96" t="s">
        <v>1564</v>
      </c>
      <c r="Q5385" s="96" t="s">
        <v>1580</v>
      </c>
      <c r="R5385" s="96" t="s">
        <v>1594</v>
      </c>
      <c r="S5385" s="96" t="s">
        <v>14015</v>
      </c>
      <c r="T5385" s="96" t="s">
        <v>1568</v>
      </c>
    </row>
    <row r="5386" ht="14.25" customHeight="1">
      <c r="A5386" s="96" t="s">
        <v>14016</v>
      </c>
      <c r="D5386" s="96" t="s">
        <v>1350</v>
      </c>
      <c r="E5386" s="96" t="s">
        <v>1561</v>
      </c>
      <c r="F5386" s="96">
        <v>2030.0</v>
      </c>
      <c r="J5386" s="96" t="s">
        <v>1147</v>
      </c>
      <c r="L5386" s="96" t="s">
        <v>1562</v>
      </c>
      <c r="M5386" s="96" t="s">
        <v>1147</v>
      </c>
      <c r="O5386" s="96" t="s">
        <v>1563</v>
      </c>
      <c r="P5386" s="96" t="s">
        <v>1564</v>
      </c>
      <c r="Q5386" s="96" t="s">
        <v>1580</v>
      </c>
      <c r="R5386" s="96" t="s">
        <v>1841</v>
      </c>
      <c r="S5386" s="96" t="s">
        <v>14017</v>
      </c>
      <c r="T5386" s="96" t="s">
        <v>1568</v>
      </c>
    </row>
    <row r="5387" ht="14.25" customHeight="1">
      <c r="A5387" s="96" t="s">
        <v>14018</v>
      </c>
      <c r="C5387" s="96" t="s">
        <v>14019</v>
      </c>
      <c r="D5387" s="96" t="s">
        <v>1355</v>
      </c>
      <c r="J5387" s="96" t="s">
        <v>1351</v>
      </c>
      <c r="L5387" s="96" t="s">
        <v>41</v>
      </c>
      <c r="M5387" s="96" t="s">
        <v>1147</v>
      </c>
      <c r="O5387" s="96" t="s">
        <v>1741</v>
      </c>
      <c r="P5387" s="96" t="s">
        <v>1564</v>
      </c>
      <c r="Q5387" s="96" t="s">
        <v>1610</v>
      </c>
      <c r="R5387" s="96" t="s">
        <v>1712</v>
      </c>
    </row>
    <row r="5388" ht="14.25" customHeight="1">
      <c r="A5388" s="96" t="s">
        <v>14020</v>
      </c>
      <c r="D5388" s="96" t="s">
        <v>1350</v>
      </c>
      <c r="E5388" s="96" t="s">
        <v>1561</v>
      </c>
      <c r="F5388" s="96">
        <v>2030.0</v>
      </c>
      <c r="G5388" s="96" t="s">
        <v>1350</v>
      </c>
      <c r="H5388" s="96" t="s">
        <v>1561</v>
      </c>
      <c r="I5388" s="96">
        <v>2050.0</v>
      </c>
      <c r="J5388" s="96" t="s">
        <v>1351</v>
      </c>
      <c r="K5388" s="96">
        <v>2050.0</v>
      </c>
      <c r="L5388" s="96" t="s">
        <v>1562</v>
      </c>
      <c r="M5388" s="96" t="s">
        <v>1147</v>
      </c>
      <c r="O5388" s="96" t="s">
        <v>1563</v>
      </c>
      <c r="P5388" s="96" t="s">
        <v>1564</v>
      </c>
      <c r="Q5388" s="96" t="s">
        <v>1639</v>
      </c>
      <c r="R5388" s="96" t="s">
        <v>1648</v>
      </c>
      <c r="S5388" s="96" t="s">
        <v>14021</v>
      </c>
      <c r="T5388" s="96" t="s">
        <v>1568</v>
      </c>
    </row>
    <row r="5389" ht="14.25" customHeight="1">
      <c r="A5389" s="96" t="s">
        <v>14022</v>
      </c>
      <c r="B5389" s="96" t="s">
        <v>14023</v>
      </c>
      <c r="C5389" s="96" t="s">
        <v>14024</v>
      </c>
      <c r="D5389" s="96" t="s">
        <v>1350</v>
      </c>
      <c r="E5389" s="96" t="s">
        <v>1561</v>
      </c>
      <c r="F5389" s="96" t="s">
        <v>1628</v>
      </c>
      <c r="J5389" s="96" t="s">
        <v>1147</v>
      </c>
      <c r="L5389" s="96" t="s">
        <v>41</v>
      </c>
      <c r="M5389" s="96" t="s">
        <v>1147</v>
      </c>
      <c r="O5389" s="96" t="s">
        <v>1578</v>
      </c>
      <c r="P5389" s="96" t="s">
        <v>1579</v>
      </c>
      <c r="Q5389" s="96" t="s">
        <v>1820</v>
      </c>
      <c r="R5389" s="96" t="s">
        <v>1566</v>
      </c>
      <c r="S5389" s="96" t="s">
        <v>14025</v>
      </c>
      <c r="T5389" s="96" t="s">
        <v>1568</v>
      </c>
    </row>
    <row r="5390" ht="14.25" customHeight="1">
      <c r="A5390" s="96" t="s">
        <v>14026</v>
      </c>
      <c r="B5390" s="96" t="s">
        <v>14027</v>
      </c>
      <c r="C5390" s="96" t="s">
        <v>14028</v>
      </c>
      <c r="D5390" s="96" t="s">
        <v>1350</v>
      </c>
      <c r="E5390" s="96" t="s">
        <v>1561</v>
      </c>
      <c r="F5390" s="96">
        <v>2030.0</v>
      </c>
      <c r="J5390" s="96" t="s">
        <v>1147</v>
      </c>
      <c r="L5390" s="96" t="s">
        <v>41</v>
      </c>
      <c r="M5390" s="96" t="s">
        <v>1147</v>
      </c>
      <c r="O5390" s="96" t="s">
        <v>1845</v>
      </c>
      <c r="P5390" s="96" t="s">
        <v>1564</v>
      </c>
      <c r="Q5390" s="96" t="s">
        <v>1590</v>
      </c>
      <c r="R5390" s="96" t="s">
        <v>1676</v>
      </c>
      <c r="S5390" s="96" t="s">
        <v>14029</v>
      </c>
      <c r="T5390" s="96" t="s">
        <v>1568</v>
      </c>
    </row>
    <row r="5391" ht="14.25" customHeight="1">
      <c r="A5391" s="96" t="s">
        <v>14030</v>
      </c>
      <c r="D5391" s="96" t="s">
        <v>1355</v>
      </c>
      <c r="J5391" s="96" t="s">
        <v>1351</v>
      </c>
      <c r="L5391" s="96" t="s">
        <v>41</v>
      </c>
      <c r="M5391" s="96" t="s">
        <v>1147</v>
      </c>
      <c r="O5391" s="96" t="s">
        <v>1664</v>
      </c>
      <c r="P5391" s="96" t="s">
        <v>1564</v>
      </c>
      <c r="Q5391" s="96" t="s">
        <v>1585</v>
      </c>
      <c r="R5391" s="96" t="s">
        <v>1648</v>
      </c>
    </row>
    <row r="5392" ht="14.25" customHeight="1">
      <c r="A5392" s="96" t="s">
        <v>14031</v>
      </c>
      <c r="B5392" s="96" t="s">
        <v>14032</v>
      </c>
      <c r="C5392" s="96" t="s">
        <v>14033</v>
      </c>
      <c r="D5392" s="96" t="s">
        <v>1350</v>
      </c>
      <c r="E5392" s="96" t="s">
        <v>1570</v>
      </c>
      <c r="F5392" s="96">
        <v>2034.0</v>
      </c>
      <c r="J5392" s="96" t="s">
        <v>1147</v>
      </c>
      <c r="L5392" s="96" t="s">
        <v>41</v>
      </c>
      <c r="M5392" s="96" t="s">
        <v>1147</v>
      </c>
      <c r="O5392" s="96" t="s">
        <v>1578</v>
      </c>
      <c r="P5392" s="96" t="s">
        <v>1579</v>
      </c>
      <c r="Q5392" s="96" t="s">
        <v>2479</v>
      </c>
      <c r="R5392" s="96" t="s">
        <v>1779</v>
      </c>
      <c r="S5392" s="96" t="s">
        <v>14034</v>
      </c>
      <c r="T5392" s="96" t="s">
        <v>1576</v>
      </c>
    </row>
    <row r="5393" ht="14.25" customHeight="1">
      <c r="A5393" s="96" t="s">
        <v>14035</v>
      </c>
      <c r="B5393" s="96" t="s">
        <v>14036</v>
      </c>
      <c r="C5393" s="96" t="s">
        <v>14037</v>
      </c>
      <c r="D5393" s="96" t="s">
        <v>1350</v>
      </c>
      <c r="E5393" s="96" t="s">
        <v>1561</v>
      </c>
      <c r="F5393" s="96">
        <v>2032.0</v>
      </c>
      <c r="J5393" s="96" t="s">
        <v>1351</v>
      </c>
      <c r="L5393" s="96" t="s">
        <v>41</v>
      </c>
      <c r="M5393" s="96" t="s">
        <v>1351</v>
      </c>
      <c r="N5393" s="96" t="s">
        <v>2384</v>
      </c>
      <c r="O5393" s="96" t="s">
        <v>1563</v>
      </c>
      <c r="P5393" s="96" t="s">
        <v>1564</v>
      </c>
      <c r="Q5393" s="96" t="s">
        <v>1756</v>
      </c>
      <c r="R5393" s="96" t="s">
        <v>1793</v>
      </c>
      <c r="S5393" s="96" t="s">
        <v>14038</v>
      </c>
      <c r="T5393" s="96" t="s">
        <v>1568</v>
      </c>
    </row>
    <row r="5394" ht="14.25" customHeight="1">
      <c r="A5394" s="96" t="s">
        <v>14039</v>
      </c>
      <c r="D5394" s="96" t="s">
        <v>1350</v>
      </c>
      <c r="E5394" s="96" t="s">
        <v>1561</v>
      </c>
      <c r="F5394" s="96">
        <v>2030.0</v>
      </c>
      <c r="J5394" s="96" t="s">
        <v>1147</v>
      </c>
      <c r="L5394" s="96" t="s">
        <v>1562</v>
      </c>
      <c r="M5394" s="96" t="s">
        <v>1147</v>
      </c>
      <c r="O5394" s="96" t="s">
        <v>1563</v>
      </c>
      <c r="P5394" s="96" t="s">
        <v>1564</v>
      </c>
      <c r="Q5394" s="96" t="s">
        <v>2188</v>
      </c>
      <c r="R5394" s="96" t="s">
        <v>1623</v>
      </c>
      <c r="S5394" s="96" t="s">
        <v>14040</v>
      </c>
      <c r="T5394" s="96" t="s">
        <v>1568</v>
      </c>
    </row>
    <row r="5395" ht="14.25" customHeight="1">
      <c r="A5395" s="96" t="s">
        <v>14041</v>
      </c>
      <c r="C5395" s="96" t="s">
        <v>14042</v>
      </c>
      <c r="D5395" s="96" t="s">
        <v>1355</v>
      </c>
      <c r="J5395" s="96" t="s">
        <v>1351</v>
      </c>
      <c r="L5395" s="96" t="s">
        <v>41</v>
      </c>
      <c r="M5395" s="96" t="s">
        <v>1351</v>
      </c>
      <c r="N5395" s="96" t="s">
        <v>1623</v>
      </c>
      <c r="O5395" s="96" t="s">
        <v>1563</v>
      </c>
      <c r="P5395" s="96" t="s">
        <v>1564</v>
      </c>
      <c r="Q5395" s="96" t="s">
        <v>1665</v>
      </c>
      <c r="R5395" s="96" t="s">
        <v>1623</v>
      </c>
    </row>
    <row r="5396" ht="14.25" customHeight="1">
      <c r="A5396" s="96" t="s">
        <v>14043</v>
      </c>
      <c r="C5396" s="96">
        <v>6.5063686E7</v>
      </c>
      <c r="D5396" s="96" t="s">
        <v>1350</v>
      </c>
      <c r="E5396" s="96" t="s">
        <v>1561</v>
      </c>
      <c r="F5396" s="96">
        <v>2030.0</v>
      </c>
      <c r="J5396" s="96" t="s">
        <v>1351</v>
      </c>
      <c r="L5396" s="96" t="s">
        <v>41</v>
      </c>
      <c r="M5396" s="96" t="s">
        <v>1351</v>
      </c>
      <c r="N5396" s="96" t="s">
        <v>1757</v>
      </c>
      <c r="O5396" s="96" t="s">
        <v>1647</v>
      </c>
      <c r="P5396" s="96" t="s">
        <v>1564</v>
      </c>
      <c r="Q5396" s="96" t="s">
        <v>1580</v>
      </c>
      <c r="R5396" s="96" t="s">
        <v>1648</v>
      </c>
      <c r="S5396" s="96" t="s">
        <v>14044</v>
      </c>
      <c r="T5396" s="96" t="s">
        <v>1568</v>
      </c>
    </row>
    <row r="5397" ht="14.25" customHeight="1">
      <c r="A5397" s="96" t="s">
        <v>14045</v>
      </c>
      <c r="D5397" s="96" t="s">
        <v>1350</v>
      </c>
      <c r="E5397" s="96" t="s">
        <v>1561</v>
      </c>
      <c r="F5397" s="96">
        <v>2030.0</v>
      </c>
      <c r="J5397" s="96" t="s">
        <v>1147</v>
      </c>
      <c r="L5397" s="96" t="s">
        <v>1562</v>
      </c>
      <c r="M5397" s="96" t="s">
        <v>1147</v>
      </c>
      <c r="O5397" s="96" t="s">
        <v>1741</v>
      </c>
      <c r="P5397" s="96" t="s">
        <v>1564</v>
      </c>
      <c r="Q5397" s="96" t="s">
        <v>1590</v>
      </c>
      <c r="R5397" s="96" t="s">
        <v>1597</v>
      </c>
      <c r="S5397" s="96" t="s">
        <v>14046</v>
      </c>
      <c r="T5397" s="96" t="s">
        <v>1568</v>
      </c>
    </row>
    <row r="5398" ht="14.25" customHeight="1">
      <c r="A5398" s="96" t="s">
        <v>14047</v>
      </c>
      <c r="D5398" s="96" t="s">
        <v>1350</v>
      </c>
      <c r="E5398" s="96" t="s">
        <v>1561</v>
      </c>
      <c r="F5398" s="96" t="s">
        <v>5554</v>
      </c>
      <c r="J5398" s="96" t="s">
        <v>1147</v>
      </c>
      <c r="L5398" s="96" t="s">
        <v>1629</v>
      </c>
      <c r="M5398" s="96" t="s">
        <v>1351</v>
      </c>
      <c r="N5398" s="96" t="s">
        <v>1621</v>
      </c>
      <c r="O5398" s="96" t="s">
        <v>1741</v>
      </c>
      <c r="P5398" s="96" t="s">
        <v>1564</v>
      </c>
      <c r="Q5398" s="96" t="s">
        <v>1630</v>
      </c>
      <c r="R5398" s="96" t="s">
        <v>1841</v>
      </c>
      <c r="S5398" s="96" t="s">
        <v>14048</v>
      </c>
      <c r="T5398" s="96" t="s">
        <v>1568</v>
      </c>
      <c r="U5398" s="96" t="s">
        <v>5813</v>
      </c>
    </row>
    <row r="5399" ht="14.25" customHeight="1">
      <c r="A5399" s="96" t="s">
        <v>14049</v>
      </c>
      <c r="C5399" s="96" t="s">
        <v>14050</v>
      </c>
      <c r="D5399" s="96" t="s">
        <v>1355</v>
      </c>
      <c r="J5399" s="96" t="s">
        <v>1351</v>
      </c>
      <c r="L5399" s="96" t="s">
        <v>41</v>
      </c>
      <c r="M5399" s="96" t="s">
        <v>1351</v>
      </c>
      <c r="N5399" s="96" t="s">
        <v>1841</v>
      </c>
      <c r="O5399" s="96" t="s">
        <v>1664</v>
      </c>
      <c r="P5399" s="96" t="s">
        <v>1564</v>
      </c>
      <c r="Q5399" s="96" t="s">
        <v>1735</v>
      </c>
      <c r="R5399" s="96" t="s">
        <v>1841</v>
      </c>
    </row>
    <row r="5400" ht="14.25" customHeight="1">
      <c r="A5400" s="96" t="s">
        <v>14051</v>
      </c>
      <c r="D5400" s="96" t="s">
        <v>1350</v>
      </c>
      <c r="E5400" s="96" t="s">
        <v>1561</v>
      </c>
      <c r="F5400" s="96">
        <v>2030.0</v>
      </c>
      <c r="J5400" s="96" t="s">
        <v>1147</v>
      </c>
      <c r="L5400" s="96" t="s">
        <v>1562</v>
      </c>
      <c r="M5400" s="96" t="s">
        <v>1147</v>
      </c>
      <c r="O5400" s="96" t="s">
        <v>1664</v>
      </c>
      <c r="P5400" s="96" t="s">
        <v>1564</v>
      </c>
      <c r="Q5400" s="96" t="s">
        <v>1756</v>
      </c>
      <c r="R5400" s="96" t="s">
        <v>1648</v>
      </c>
      <c r="S5400" s="96" t="s">
        <v>14052</v>
      </c>
      <c r="T5400" s="96" t="s">
        <v>1568</v>
      </c>
    </row>
    <row r="5401" ht="14.25" customHeight="1">
      <c r="A5401" s="96" t="s">
        <v>14053</v>
      </c>
      <c r="D5401" s="96" t="s">
        <v>1350</v>
      </c>
      <c r="E5401" s="96" t="s">
        <v>1561</v>
      </c>
      <c r="F5401" s="96">
        <v>2030.0</v>
      </c>
      <c r="G5401" s="96" t="s">
        <v>1350</v>
      </c>
      <c r="H5401" s="96" t="s">
        <v>1561</v>
      </c>
      <c r="I5401" s="96">
        <v>2050.0</v>
      </c>
      <c r="J5401" s="96" t="s">
        <v>1351</v>
      </c>
      <c r="K5401" s="96">
        <v>2050.0</v>
      </c>
      <c r="L5401" s="96" t="s">
        <v>1562</v>
      </c>
      <c r="M5401" s="96" t="s">
        <v>1147</v>
      </c>
      <c r="O5401" s="96" t="s">
        <v>1664</v>
      </c>
      <c r="P5401" s="96" t="s">
        <v>1564</v>
      </c>
      <c r="Q5401" s="96" t="s">
        <v>1820</v>
      </c>
      <c r="R5401" s="96" t="s">
        <v>1648</v>
      </c>
      <c r="S5401" s="96" t="s">
        <v>14054</v>
      </c>
      <c r="T5401" s="96" t="s">
        <v>1568</v>
      </c>
    </row>
    <row r="5402" ht="14.25" customHeight="1">
      <c r="A5402" s="96" t="s">
        <v>14055</v>
      </c>
      <c r="C5402" s="96" t="s">
        <v>14056</v>
      </c>
      <c r="D5402" s="96" t="s">
        <v>1350</v>
      </c>
      <c r="E5402" s="96" t="s">
        <v>1561</v>
      </c>
      <c r="F5402" s="96">
        <v>2030.0</v>
      </c>
      <c r="J5402" s="96" t="s">
        <v>1147</v>
      </c>
      <c r="L5402" s="96" t="s">
        <v>1562</v>
      </c>
      <c r="M5402" s="96" t="s">
        <v>1147</v>
      </c>
      <c r="O5402" s="96" t="s">
        <v>1741</v>
      </c>
      <c r="P5402" s="96" t="s">
        <v>1564</v>
      </c>
      <c r="Q5402" s="96" t="s">
        <v>1565</v>
      </c>
      <c r="R5402" s="96" t="s">
        <v>1619</v>
      </c>
      <c r="S5402" s="96" t="s">
        <v>14057</v>
      </c>
      <c r="T5402" s="96" t="s">
        <v>1568</v>
      </c>
    </row>
    <row r="5403" ht="14.25" customHeight="1">
      <c r="A5403" s="96" t="s">
        <v>14058</v>
      </c>
      <c r="D5403" s="96" t="s">
        <v>1355</v>
      </c>
      <c r="J5403" s="96" t="s">
        <v>1351</v>
      </c>
      <c r="L5403" s="96" t="s">
        <v>41</v>
      </c>
      <c r="M5403" s="96" t="s">
        <v>1351</v>
      </c>
      <c r="N5403" s="96" t="s">
        <v>1623</v>
      </c>
      <c r="O5403" s="96" t="s">
        <v>1578</v>
      </c>
      <c r="P5403" s="96" t="s">
        <v>1579</v>
      </c>
      <c r="Q5403" s="96" t="s">
        <v>1610</v>
      </c>
      <c r="R5403" s="96" t="s">
        <v>1623</v>
      </c>
    </row>
    <row r="5404" ht="14.25" customHeight="1">
      <c r="A5404" s="96" t="s">
        <v>14059</v>
      </c>
      <c r="D5404" s="96" t="s">
        <v>1355</v>
      </c>
      <c r="J5404" s="96" t="s">
        <v>1351</v>
      </c>
      <c r="L5404" s="96" t="s">
        <v>41</v>
      </c>
      <c r="M5404" s="96" t="s">
        <v>1147</v>
      </c>
      <c r="O5404" s="96" t="s">
        <v>1563</v>
      </c>
      <c r="P5404" s="96" t="s">
        <v>1564</v>
      </c>
      <c r="Q5404" s="96" t="s">
        <v>1784</v>
      </c>
      <c r="R5404" s="96" t="s">
        <v>1605</v>
      </c>
    </row>
    <row r="5405" ht="14.25" customHeight="1">
      <c r="A5405" s="96" t="s">
        <v>14060</v>
      </c>
      <c r="C5405" s="96" t="s">
        <v>14061</v>
      </c>
      <c r="D5405" s="96" t="s">
        <v>1355</v>
      </c>
      <c r="J5405" s="96" t="s">
        <v>1351</v>
      </c>
      <c r="L5405" s="96" t="s">
        <v>41</v>
      </c>
      <c r="M5405" s="96" t="s">
        <v>1351</v>
      </c>
      <c r="N5405" s="96" t="s">
        <v>1673</v>
      </c>
      <c r="O5405" s="96" t="s">
        <v>1584</v>
      </c>
      <c r="P5405" s="96" t="s">
        <v>1564</v>
      </c>
      <c r="Q5405" s="96" t="s">
        <v>1665</v>
      </c>
      <c r="R5405" s="96" t="s">
        <v>1673</v>
      </c>
    </row>
    <row r="5406" ht="14.25" customHeight="1">
      <c r="A5406" s="96" t="s">
        <v>14062</v>
      </c>
      <c r="D5406" s="96" t="s">
        <v>1355</v>
      </c>
      <c r="J5406" s="96" t="s">
        <v>1351</v>
      </c>
      <c r="L5406" s="96" t="s">
        <v>41</v>
      </c>
      <c r="M5406" s="96" t="s">
        <v>1351</v>
      </c>
      <c r="N5406" s="96" t="s">
        <v>1597</v>
      </c>
      <c r="O5406" s="96" t="s">
        <v>1584</v>
      </c>
      <c r="P5406" s="96" t="s">
        <v>1564</v>
      </c>
      <c r="Q5406" s="96" t="s">
        <v>1941</v>
      </c>
      <c r="R5406" s="96" t="s">
        <v>1597</v>
      </c>
    </row>
    <row r="5407" ht="14.25" customHeight="1">
      <c r="A5407" s="96" t="s">
        <v>14063</v>
      </c>
      <c r="B5407" s="96" t="s">
        <v>14064</v>
      </c>
      <c r="C5407" s="96" t="s">
        <v>14065</v>
      </c>
      <c r="D5407" s="96" t="s">
        <v>1350</v>
      </c>
      <c r="E5407" s="96" t="s">
        <v>1561</v>
      </c>
      <c r="F5407" s="96" t="s">
        <v>5968</v>
      </c>
      <c r="J5407" s="96" t="s">
        <v>1147</v>
      </c>
      <c r="L5407" s="96" t="s">
        <v>41</v>
      </c>
      <c r="M5407" s="96" t="s">
        <v>1351</v>
      </c>
      <c r="N5407" s="96" t="s">
        <v>1863</v>
      </c>
      <c r="O5407" s="96" t="s">
        <v>1584</v>
      </c>
      <c r="P5407" s="96" t="s">
        <v>1564</v>
      </c>
      <c r="Q5407" s="96" t="s">
        <v>1665</v>
      </c>
      <c r="R5407" s="96" t="s">
        <v>1971</v>
      </c>
      <c r="S5407" s="96" t="s">
        <v>14066</v>
      </c>
      <c r="T5407" s="96" t="s">
        <v>1568</v>
      </c>
    </row>
    <row r="5408" ht="14.25" customHeight="1">
      <c r="A5408" s="96" t="s">
        <v>14067</v>
      </c>
      <c r="B5408" s="96" t="s">
        <v>14068</v>
      </c>
      <c r="D5408" s="96" t="s">
        <v>1355</v>
      </c>
      <c r="J5408" s="96" t="s">
        <v>1351</v>
      </c>
      <c r="L5408" s="96" t="s">
        <v>1629</v>
      </c>
      <c r="M5408" s="96" t="s">
        <v>1351</v>
      </c>
      <c r="N5408" s="96" t="s">
        <v>1805</v>
      </c>
      <c r="O5408" s="96" t="s">
        <v>1578</v>
      </c>
      <c r="P5408" s="96" t="s">
        <v>1579</v>
      </c>
      <c r="Q5408" s="96" t="s">
        <v>1630</v>
      </c>
      <c r="R5408" s="96" t="s">
        <v>1805</v>
      </c>
    </row>
    <row r="5409" ht="14.25" customHeight="1">
      <c r="A5409" s="96" t="s">
        <v>14069</v>
      </c>
      <c r="D5409" s="96" t="s">
        <v>1355</v>
      </c>
      <c r="J5409" s="96" t="s">
        <v>1351</v>
      </c>
      <c r="L5409" s="96" t="s">
        <v>41</v>
      </c>
      <c r="M5409" s="96" t="s">
        <v>1147</v>
      </c>
      <c r="O5409" s="96" t="s">
        <v>1578</v>
      </c>
      <c r="P5409" s="96" t="s">
        <v>1579</v>
      </c>
      <c r="Q5409" s="96" t="s">
        <v>2005</v>
      </c>
      <c r="R5409" s="96" t="s">
        <v>1690</v>
      </c>
    </row>
    <row r="5410" ht="14.25" customHeight="1">
      <c r="A5410" s="96" t="s">
        <v>14070</v>
      </c>
      <c r="D5410" s="96" t="s">
        <v>1350</v>
      </c>
      <c r="E5410" s="96" t="s">
        <v>1561</v>
      </c>
      <c r="F5410" s="96">
        <v>2030.0</v>
      </c>
      <c r="J5410" s="96" t="s">
        <v>1147</v>
      </c>
      <c r="L5410" s="96" t="s">
        <v>1562</v>
      </c>
      <c r="M5410" s="96" t="s">
        <v>1147</v>
      </c>
      <c r="O5410" s="96" t="s">
        <v>1578</v>
      </c>
      <c r="P5410" s="96" t="s">
        <v>1579</v>
      </c>
      <c r="Q5410" s="96" t="s">
        <v>1675</v>
      </c>
      <c r="R5410" s="96" t="s">
        <v>1699</v>
      </c>
      <c r="S5410" s="96" t="s">
        <v>14071</v>
      </c>
      <c r="T5410" s="96" t="s">
        <v>1568</v>
      </c>
    </row>
    <row r="5411" ht="14.25" customHeight="1">
      <c r="A5411" s="96" t="s">
        <v>14072</v>
      </c>
      <c r="C5411" s="96" t="s">
        <v>14073</v>
      </c>
      <c r="D5411" s="96" t="s">
        <v>1355</v>
      </c>
      <c r="J5411" s="96" t="s">
        <v>1351</v>
      </c>
      <c r="L5411" s="96" t="s">
        <v>41</v>
      </c>
      <c r="M5411" s="96" t="s">
        <v>1351</v>
      </c>
      <c r="N5411" s="96" t="s">
        <v>2098</v>
      </c>
      <c r="O5411" s="96" t="s">
        <v>1584</v>
      </c>
      <c r="P5411" s="96" t="s">
        <v>1564</v>
      </c>
      <c r="Q5411" s="96" t="s">
        <v>1580</v>
      </c>
      <c r="R5411" s="96" t="s">
        <v>2098</v>
      </c>
    </row>
    <row r="5412" ht="14.25" customHeight="1">
      <c r="A5412" s="96" t="s">
        <v>14074</v>
      </c>
      <c r="D5412" s="96" t="s">
        <v>1355</v>
      </c>
      <c r="J5412" s="96" t="s">
        <v>1351</v>
      </c>
      <c r="L5412" s="96" t="s">
        <v>41</v>
      </c>
      <c r="M5412" s="96" t="s">
        <v>1147</v>
      </c>
      <c r="O5412" s="96" t="s">
        <v>1664</v>
      </c>
      <c r="P5412" s="96" t="s">
        <v>1564</v>
      </c>
      <c r="Q5412" s="96" t="s">
        <v>1590</v>
      </c>
      <c r="R5412" s="96" t="s">
        <v>1676</v>
      </c>
    </row>
    <row r="5413" ht="14.25" customHeight="1">
      <c r="A5413" s="96" t="s">
        <v>14075</v>
      </c>
      <c r="B5413" s="96" t="s">
        <v>14076</v>
      </c>
      <c r="C5413" s="96" t="s">
        <v>14077</v>
      </c>
      <c r="D5413" s="96" t="s">
        <v>1350</v>
      </c>
      <c r="E5413" s="96" t="s">
        <v>1561</v>
      </c>
      <c r="F5413" s="96">
        <v>2030.0</v>
      </c>
      <c r="J5413" s="96" t="s">
        <v>1351</v>
      </c>
      <c r="L5413" s="96" t="s">
        <v>41</v>
      </c>
      <c r="M5413" s="96" t="s">
        <v>1351</v>
      </c>
      <c r="N5413" s="96" t="s">
        <v>2181</v>
      </c>
      <c r="O5413" s="96" t="s">
        <v>2526</v>
      </c>
      <c r="P5413" s="96" t="s">
        <v>1564</v>
      </c>
      <c r="Q5413" s="96" t="s">
        <v>1604</v>
      </c>
      <c r="R5413" s="96" t="s">
        <v>2384</v>
      </c>
      <c r="S5413" s="96" t="s">
        <v>14078</v>
      </c>
      <c r="T5413" s="96" t="s">
        <v>1568</v>
      </c>
    </row>
    <row r="5414" ht="14.25" customHeight="1">
      <c r="A5414" s="96" t="s">
        <v>14079</v>
      </c>
      <c r="D5414" s="96" t="s">
        <v>1355</v>
      </c>
      <c r="J5414" s="96" t="s">
        <v>1351</v>
      </c>
      <c r="L5414" s="96" t="s">
        <v>41</v>
      </c>
      <c r="M5414" s="96" t="s">
        <v>1351</v>
      </c>
      <c r="N5414" s="96" t="s">
        <v>1673</v>
      </c>
      <c r="O5414" s="96" t="s">
        <v>1829</v>
      </c>
      <c r="P5414" s="96" t="s">
        <v>1564</v>
      </c>
      <c r="Q5414" s="96" t="s">
        <v>1573</v>
      </c>
      <c r="R5414" s="96" t="s">
        <v>1673</v>
      </c>
    </row>
    <row r="5415" ht="14.25" customHeight="1">
      <c r="A5415" s="96" t="s">
        <v>14080</v>
      </c>
      <c r="D5415" s="96" t="s">
        <v>1350</v>
      </c>
      <c r="E5415" s="96" t="s">
        <v>1561</v>
      </c>
      <c r="F5415" s="96">
        <v>2030.0</v>
      </c>
      <c r="G5415" s="96" t="s">
        <v>1350</v>
      </c>
      <c r="H5415" s="96" t="s">
        <v>1561</v>
      </c>
      <c r="I5415" s="96">
        <v>2050.0</v>
      </c>
      <c r="J5415" s="96" t="s">
        <v>1351</v>
      </c>
      <c r="K5415" s="96">
        <v>2050.0</v>
      </c>
      <c r="L5415" s="96" t="s">
        <v>1562</v>
      </c>
      <c r="M5415" s="96" t="s">
        <v>1351</v>
      </c>
      <c r="O5415" s="96" t="s">
        <v>1664</v>
      </c>
      <c r="P5415" s="96" t="s">
        <v>1564</v>
      </c>
      <c r="Q5415" s="96" t="s">
        <v>1679</v>
      </c>
      <c r="R5415" s="96" t="s">
        <v>1656</v>
      </c>
      <c r="S5415" s="96" t="s">
        <v>14081</v>
      </c>
      <c r="T5415" s="96" t="s">
        <v>1568</v>
      </c>
    </row>
    <row r="5416" ht="14.25" customHeight="1">
      <c r="A5416" s="96" t="s">
        <v>14082</v>
      </c>
      <c r="C5416" s="96" t="s">
        <v>14083</v>
      </c>
      <c r="D5416" s="96" t="s">
        <v>1355</v>
      </c>
      <c r="J5416" s="96" t="s">
        <v>1147</v>
      </c>
      <c r="L5416" s="96" t="s">
        <v>41</v>
      </c>
      <c r="M5416" s="96" t="s">
        <v>1147</v>
      </c>
      <c r="O5416" s="96" t="s">
        <v>1829</v>
      </c>
      <c r="P5416" s="96" t="s">
        <v>1564</v>
      </c>
      <c r="Q5416" s="96" t="s">
        <v>1573</v>
      </c>
      <c r="R5416" s="96" t="s">
        <v>1637</v>
      </c>
      <c r="T5416" s="96" t="s">
        <v>1616</v>
      </c>
    </row>
    <row r="5417" ht="14.25" customHeight="1">
      <c r="A5417" s="96" t="s">
        <v>14084</v>
      </c>
      <c r="B5417" s="96" t="s">
        <v>14085</v>
      </c>
      <c r="C5417" s="96" t="s">
        <v>14086</v>
      </c>
      <c r="D5417" s="96" t="s">
        <v>1350</v>
      </c>
      <c r="E5417" s="96" t="s">
        <v>1570</v>
      </c>
      <c r="F5417" s="96">
        <v>2030.0</v>
      </c>
      <c r="J5417" s="96" t="s">
        <v>1351</v>
      </c>
      <c r="L5417" s="96" t="s">
        <v>41</v>
      </c>
      <c r="M5417" s="96" t="s">
        <v>1351</v>
      </c>
      <c r="N5417" s="96" t="s">
        <v>1779</v>
      </c>
      <c r="O5417" s="96" t="s">
        <v>1797</v>
      </c>
      <c r="P5417" s="96" t="s">
        <v>1564</v>
      </c>
      <c r="Q5417" s="96" t="s">
        <v>1754</v>
      </c>
      <c r="R5417" s="96" t="s">
        <v>1926</v>
      </c>
      <c r="S5417" s="96" t="s">
        <v>14087</v>
      </c>
      <c r="T5417" s="96" t="s">
        <v>1576</v>
      </c>
    </row>
    <row r="5418" ht="14.25" customHeight="1">
      <c r="A5418" s="96" t="s">
        <v>14088</v>
      </c>
      <c r="D5418" s="96" t="s">
        <v>1350</v>
      </c>
      <c r="E5418" s="96" t="s">
        <v>1561</v>
      </c>
      <c r="F5418" s="96">
        <v>2030.0</v>
      </c>
      <c r="J5418" s="96" t="s">
        <v>1147</v>
      </c>
      <c r="L5418" s="96" t="s">
        <v>1562</v>
      </c>
      <c r="M5418" s="96" t="s">
        <v>1147</v>
      </c>
      <c r="O5418" s="96" t="s">
        <v>1563</v>
      </c>
      <c r="P5418" s="96" t="s">
        <v>1564</v>
      </c>
      <c r="Q5418" s="96" t="s">
        <v>1610</v>
      </c>
      <c r="R5418" s="96" t="s">
        <v>1615</v>
      </c>
      <c r="S5418" s="96" t="s">
        <v>14089</v>
      </c>
      <c r="T5418" s="96" t="s">
        <v>1568</v>
      </c>
    </row>
    <row r="5419" ht="14.25" customHeight="1">
      <c r="A5419" s="96" t="s">
        <v>14090</v>
      </c>
      <c r="D5419" s="96" t="s">
        <v>1350</v>
      </c>
      <c r="E5419" s="96" t="s">
        <v>1561</v>
      </c>
      <c r="F5419" s="96">
        <v>2030.0</v>
      </c>
      <c r="J5419" s="96" t="s">
        <v>1147</v>
      </c>
      <c r="L5419" s="96" t="s">
        <v>1562</v>
      </c>
      <c r="M5419" s="96" t="s">
        <v>1147</v>
      </c>
      <c r="O5419" s="96" t="s">
        <v>1845</v>
      </c>
      <c r="P5419" s="96" t="s">
        <v>1564</v>
      </c>
      <c r="Q5419" s="96" t="s">
        <v>1610</v>
      </c>
      <c r="R5419" s="96" t="s">
        <v>1676</v>
      </c>
      <c r="S5419" s="96" t="s">
        <v>14091</v>
      </c>
      <c r="T5419" s="96" t="s">
        <v>1568</v>
      </c>
    </row>
    <row r="5420" ht="14.25" customHeight="1">
      <c r="A5420" s="96" t="s">
        <v>14092</v>
      </c>
      <c r="D5420" s="96" t="s">
        <v>1350</v>
      </c>
      <c r="E5420" s="96" t="s">
        <v>1561</v>
      </c>
      <c r="F5420" s="96">
        <v>2030.0</v>
      </c>
      <c r="G5420" s="96" t="s">
        <v>1350</v>
      </c>
      <c r="H5420" s="96" t="s">
        <v>1561</v>
      </c>
      <c r="I5420" s="96">
        <v>2050.0</v>
      </c>
      <c r="J5420" s="96" t="s">
        <v>1351</v>
      </c>
      <c r="K5420" s="96">
        <v>2050.0</v>
      </c>
      <c r="L5420" s="96" t="s">
        <v>1562</v>
      </c>
      <c r="M5420" s="96" t="s">
        <v>1351</v>
      </c>
      <c r="N5420" s="96" t="s">
        <v>1707</v>
      </c>
      <c r="O5420" s="96" t="s">
        <v>1578</v>
      </c>
      <c r="P5420" s="96" t="s">
        <v>1579</v>
      </c>
      <c r="Q5420" s="96" t="s">
        <v>1756</v>
      </c>
      <c r="R5420" s="96" t="s">
        <v>1707</v>
      </c>
      <c r="S5420" s="96" t="s">
        <v>14093</v>
      </c>
      <c r="T5420" s="96" t="s">
        <v>1568</v>
      </c>
    </row>
    <row r="5421" ht="14.25" customHeight="1">
      <c r="A5421" s="96" t="s">
        <v>14094</v>
      </c>
      <c r="D5421" s="96" t="s">
        <v>1350</v>
      </c>
      <c r="E5421" s="96" t="s">
        <v>1561</v>
      </c>
      <c r="F5421" s="96">
        <v>2030.0</v>
      </c>
      <c r="J5421" s="96" t="s">
        <v>1147</v>
      </c>
      <c r="L5421" s="96" t="s">
        <v>1562</v>
      </c>
      <c r="M5421" s="96" t="s">
        <v>1147</v>
      </c>
      <c r="O5421" s="96" t="s">
        <v>1584</v>
      </c>
      <c r="P5421" s="96" t="s">
        <v>1564</v>
      </c>
      <c r="Q5421" s="96" t="s">
        <v>1800</v>
      </c>
      <c r="R5421" s="96" t="s">
        <v>1586</v>
      </c>
      <c r="S5421" s="96" t="s">
        <v>14095</v>
      </c>
      <c r="T5421" s="96" t="s">
        <v>1568</v>
      </c>
    </row>
    <row r="5422" ht="14.25" customHeight="1">
      <c r="A5422" s="96" t="s">
        <v>14096</v>
      </c>
      <c r="D5422" s="96" t="s">
        <v>1355</v>
      </c>
      <c r="J5422" s="96" t="s">
        <v>1351</v>
      </c>
      <c r="L5422" s="96" t="s">
        <v>41</v>
      </c>
      <c r="M5422" s="96" t="s">
        <v>1351</v>
      </c>
      <c r="N5422" s="96" t="s">
        <v>1597</v>
      </c>
      <c r="O5422" s="96" t="s">
        <v>1563</v>
      </c>
      <c r="P5422" s="96" t="s">
        <v>1564</v>
      </c>
      <c r="Q5422" s="96" t="s">
        <v>1756</v>
      </c>
      <c r="R5422" s="96" t="s">
        <v>1597</v>
      </c>
      <c r="T5422" s="96" t="s">
        <v>1616</v>
      </c>
    </row>
    <row r="5423" ht="14.25" customHeight="1">
      <c r="A5423" s="96" t="s">
        <v>14097</v>
      </c>
      <c r="B5423" s="96" t="s">
        <v>14098</v>
      </c>
      <c r="C5423" s="96" t="s">
        <v>14099</v>
      </c>
      <c r="D5423" s="96" t="s">
        <v>1355</v>
      </c>
      <c r="J5423" s="96" t="s">
        <v>1147</v>
      </c>
      <c r="L5423" s="96" t="s">
        <v>1629</v>
      </c>
      <c r="M5423" s="96" t="s">
        <v>1351</v>
      </c>
      <c r="N5423" s="96" t="s">
        <v>2181</v>
      </c>
      <c r="O5423" s="96" t="s">
        <v>2526</v>
      </c>
      <c r="P5423" s="96" t="s">
        <v>1564</v>
      </c>
      <c r="Q5423" s="96" t="s">
        <v>1630</v>
      </c>
      <c r="R5423" s="96" t="s">
        <v>2181</v>
      </c>
      <c r="U5423" s="96" t="s">
        <v>1742</v>
      </c>
    </row>
    <row r="5424" ht="14.25" customHeight="1">
      <c r="A5424" s="96" t="s">
        <v>14100</v>
      </c>
      <c r="C5424" s="96" t="s">
        <v>14101</v>
      </c>
      <c r="D5424" s="96" t="s">
        <v>1355</v>
      </c>
      <c r="J5424" s="96" t="s">
        <v>1147</v>
      </c>
      <c r="L5424" s="96" t="s">
        <v>1629</v>
      </c>
      <c r="M5424" s="96" t="s">
        <v>1147</v>
      </c>
      <c r="O5424" s="96" t="s">
        <v>1563</v>
      </c>
      <c r="P5424" s="96" t="s">
        <v>1564</v>
      </c>
      <c r="Q5424" s="96" t="s">
        <v>1630</v>
      </c>
      <c r="R5424" s="96" t="s">
        <v>1623</v>
      </c>
    </row>
    <row r="5425" ht="14.25" customHeight="1">
      <c r="A5425" s="96" t="s">
        <v>14102</v>
      </c>
      <c r="B5425" s="96" t="s">
        <v>14103</v>
      </c>
      <c r="C5425" s="96" t="s">
        <v>14104</v>
      </c>
      <c r="D5425" s="96" t="s">
        <v>1350</v>
      </c>
      <c r="E5425" s="96" t="s">
        <v>1561</v>
      </c>
      <c r="F5425" s="96">
        <v>2030.0</v>
      </c>
      <c r="J5425" s="96" t="s">
        <v>1351</v>
      </c>
      <c r="L5425" s="96" t="s">
        <v>41</v>
      </c>
      <c r="M5425" s="96" t="s">
        <v>1351</v>
      </c>
      <c r="N5425" s="96" t="s">
        <v>1619</v>
      </c>
      <c r="O5425" s="96" t="s">
        <v>1563</v>
      </c>
      <c r="P5425" s="96" t="s">
        <v>1564</v>
      </c>
      <c r="Q5425" s="96" t="s">
        <v>1754</v>
      </c>
      <c r="R5425" s="96" t="s">
        <v>2427</v>
      </c>
      <c r="S5425" s="96" t="s">
        <v>14105</v>
      </c>
      <c r="T5425" s="96" t="s">
        <v>1568</v>
      </c>
    </row>
    <row r="5426" ht="14.25" customHeight="1">
      <c r="A5426" s="96" t="s">
        <v>14106</v>
      </c>
      <c r="D5426" s="96" t="s">
        <v>1350</v>
      </c>
      <c r="E5426" s="96" t="s">
        <v>1561</v>
      </c>
      <c r="F5426" s="96">
        <v>2030.0</v>
      </c>
      <c r="J5426" s="96" t="s">
        <v>1147</v>
      </c>
      <c r="L5426" s="96" t="s">
        <v>1562</v>
      </c>
      <c r="M5426" s="96" t="s">
        <v>1147</v>
      </c>
      <c r="O5426" s="96" t="s">
        <v>1925</v>
      </c>
      <c r="P5426" s="96" t="s">
        <v>1728</v>
      </c>
      <c r="Q5426" s="96" t="s">
        <v>1585</v>
      </c>
      <c r="R5426" s="96" t="s">
        <v>1566</v>
      </c>
      <c r="S5426" s="96" t="s">
        <v>14107</v>
      </c>
      <c r="T5426" s="96" t="s">
        <v>1568</v>
      </c>
    </row>
    <row r="5427" ht="14.25" customHeight="1">
      <c r="A5427" s="96" t="s">
        <v>14108</v>
      </c>
      <c r="D5427" s="96" t="s">
        <v>1350</v>
      </c>
      <c r="E5427" s="96" t="s">
        <v>1570</v>
      </c>
      <c r="F5427" s="96">
        <v>2030.0</v>
      </c>
      <c r="J5427" s="96" t="s">
        <v>1147</v>
      </c>
      <c r="L5427" s="96" t="s">
        <v>1562</v>
      </c>
      <c r="M5427" s="96" t="s">
        <v>1147</v>
      </c>
      <c r="O5427" s="96" t="s">
        <v>1845</v>
      </c>
      <c r="P5427" s="96" t="s">
        <v>1564</v>
      </c>
      <c r="Q5427" s="96" t="s">
        <v>1590</v>
      </c>
      <c r="R5427" s="96" t="s">
        <v>1644</v>
      </c>
      <c r="S5427" s="96" t="s">
        <v>14109</v>
      </c>
      <c r="T5427" s="96" t="s">
        <v>1576</v>
      </c>
    </row>
    <row r="5428" ht="14.25" customHeight="1">
      <c r="A5428" s="96" t="s">
        <v>14110</v>
      </c>
      <c r="B5428" s="96" t="s">
        <v>14111</v>
      </c>
      <c r="C5428" s="96" t="s">
        <v>14112</v>
      </c>
      <c r="D5428" s="96" t="s">
        <v>1350</v>
      </c>
      <c r="E5428" s="96" t="s">
        <v>1561</v>
      </c>
      <c r="F5428" s="96">
        <v>2030.0</v>
      </c>
      <c r="G5428" s="96" t="s">
        <v>1350</v>
      </c>
      <c r="H5428" s="96" t="s">
        <v>1561</v>
      </c>
      <c r="I5428" s="96">
        <v>2050.0</v>
      </c>
      <c r="J5428" s="96" t="s">
        <v>1351</v>
      </c>
      <c r="K5428" s="96">
        <v>2050.0</v>
      </c>
      <c r="L5428" s="96" t="s">
        <v>41</v>
      </c>
      <c r="M5428" s="96" t="s">
        <v>1351</v>
      </c>
      <c r="N5428" s="96" t="s">
        <v>1890</v>
      </c>
      <c r="O5428" s="96" t="s">
        <v>1563</v>
      </c>
      <c r="P5428" s="96" t="s">
        <v>1564</v>
      </c>
      <c r="Q5428" s="96" t="s">
        <v>1636</v>
      </c>
      <c r="R5428" s="96" t="s">
        <v>1589</v>
      </c>
      <c r="S5428" s="96" t="s">
        <v>14113</v>
      </c>
      <c r="T5428" s="96" t="s">
        <v>1568</v>
      </c>
    </row>
    <row r="5429" ht="14.25" customHeight="1">
      <c r="A5429" s="96" t="s">
        <v>14114</v>
      </c>
      <c r="D5429" s="96" t="s">
        <v>1350</v>
      </c>
      <c r="E5429" s="96" t="s">
        <v>1561</v>
      </c>
      <c r="F5429" s="96">
        <v>2030.0</v>
      </c>
      <c r="J5429" s="96" t="s">
        <v>1147</v>
      </c>
      <c r="L5429" s="96" t="s">
        <v>1562</v>
      </c>
      <c r="M5429" s="96" t="s">
        <v>1147</v>
      </c>
      <c r="O5429" s="96" t="s">
        <v>1717</v>
      </c>
      <c r="P5429" s="96" t="s">
        <v>1609</v>
      </c>
      <c r="Q5429" s="96" t="s">
        <v>1948</v>
      </c>
      <c r="R5429" s="96" t="s">
        <v>1591</v>
      </c>
      <c r="S5429" s="96" t="s">
        <v>14115</v>
      </c>
      <c r="T5429" s="96" t="s">
        <v>1568</v>
      </c>
    </row>
    <row r="5430" ht="14.25" customHeight="1">
      <c r="A5430" s="96" t="s">
        <v>14116</v>
      </c>
      <c r="D5430" s="96" t="s">
        <v>1350</v>
      </c>
      <c r="E5430" s="96" t="s">
        <v>1561</v>
      </c>
      <c r="F5430" s="96">
        <v>2030.0</v>
      </c>
      <c r="G5430" s="96" t="s">
        <v>1350</v>
      </c>
      <c r="H5430" s="96" t="s">
        <v>1561</v>
      </c>
      <c r="I5430" s="96">
        <v>2045.0</v>
      </c>
      <c r="J5430" s="96" t="s">
        <v>1351</v>
      </c>
      <c r="K5430" s="96">
        <v>2045.0</v>
      </c>
      <c r="L5430" s="96" t="s">
        <v>1562</v>
      </c>
      <c r="M5430" s="96" t="s">
        <v>1147</v>
      </c>
      <c r="O5430" s="96" t="s">
        <v>1741</v>
      </c>
      <c r="P5430" s="96" t="s">
        <v>1564</v>
      </c>
      <c r="Q5430" s="96" t="s">
        <v>1652</v>
      </c>
      <c r="R5430" s="96" t="s">
        <v>1605</v>
      </c>
      <c r="S5430" s="96" t="s">
        <v>1423</v>
      </c>
      <c r="T5430" s="96" t="s">
        <v>1568</v>
      </c>
    </row>
    <row r="5431" ht="14.25" customHeight="1">
      <c r="A5431" s="96" t="s">
        <v>14117</v>
      </c>
      <c r="D5431" s="96" t="s">
        <v>1372</v>
      </c>
      <c r="J5431" s="96" t="s">
        <v>1351</v>
      </c>
      <c r="L5431" s="96" t="s">
        <v>41</v>
      </c>
      <c r="M5431" s="96" t="s">
        <v>1351</v>
      </c>
      <c r="N5431" s="96" t="s">
        <v>2181</v>
      </c>
      <c r="O5431" s="96" t="s">
        <v>4713</v>
      </c>
      <c r="P5431" s="96" t="s">
        <v>1609</v>
      </c>
      <c r="Q5431" s="96" t="s">
        <v>1590</v>
      </c>
      <c r="R5431" s="96" t="s">
        <v>1850</v>
      </c>
      <c r="U5431" s="96" t="s">
        <v>1701</v>
      </c>
    </row>
    <row r="5432" ht="14.25" customHeight="1">
      <c r="A5432" s="96" t="s">
        <v>14118</v>
      </c>
      <c r="D5432" s="96" t="s">
        <v>1350</v>
      </c>
      <c r="E5432" s="96" t="s">
        <v>1561</v>
      </c>
      <c r="F5432" s="96">
        <v>2030.0</v>
      </c>
      <c r="J5432" s="96" t="s">
        <v>1147</v>
      </c>
      <c r="L5432" s="96" t="s">
        <v>1562</v>
      </c>
      <c r="M5432" s="96" t="s">
        <v>1147</v>
      </c>
      <c r="O5432" s="96" t="s">
        <v>1717</v>
      </c>
      <c r="P5432" s="96" t="s">
        <v>1609</v>
      </c>
      <c r="Q5432" s="96" t="s">
        <v>1585</v>
      </c>
      <c r="R5432" s="96" t="s">
        <v>1631</v>
      </c>
      <c r="S5432" s="96" t="s">
        <v>14119</v>
      </c>
      <c r="T5432" s="96" t="s">
        <v>1568</v>
      </c>
    </row>
    <row r="5433" ht="14.25" customHeight="1">
      <c r="A5433" s="96" t="s">
        <v>14120</v>
      </c>
      <c r="C5433" s="96" t="s">
        <v>14121</v>
      </c>
      <c r="D5433" s="96" t="s">
        <v>1355</v>
      </c>
      <c r="J5433" s="96" t="s">
        <v>1351</v>
      </c>
      <c r="L5433" s="96" t="s">
        <v>41</v>
      </c>
      <c r="M5433" s="96" t="s">
        <v>1351</v>
      </c>
      <c r="N5433" s="96" t="s">
        <v>1757</v>
      </c>
      <c r="O5433" s="96" t="s">
        <v>1563</v>
      </c>
      <c r="P5433" s="96" t="s">
        <v>1564</v>
      </c>
      <c r="Q5433" s="96" t="s">
        <v>1652</v>
      </c>
      <c r="R5433" s="96" t="s">
        <v>1757</v>
      </c>
    </row>
    <row r="5434" ht="14.25" customHeight="1">
      <c r="A5434" s="96" t="s">
        <v>14122</v>
      </c>
      <c r="B5434" s="96" t="s">
        <v>14123</v>
      </c>
      <c r="C5434" s="96" t="s">
        <v>14124</v>
      </c>
      <c r="D5434" s="96" t="s">
        <v>1350</v>
      </c>
      <c r="E5434" s="96" t="s">
        <v>1561</v>
      </c>
      <c r="F5434" s="96">
        <v>2025.0</v>
      </c>
      <c r="J5434" s="96" t="s">
        <v>1351</v>
      </c>
      <c r="L5434" s="96" t="s">
        <v>41</v>
      </c>
      <c r="M5434" s="96" t="s">
        <v>1351</v>
      </c>
      <c r="N5434" s="96" t="s">
        <v>2363</v>
      </c>
      <c r="O5434" s="96" t="s">
        <v>1578</v>
      </c>
      <c r="P5434" s="96" t="s">
        <v>1579</v>
      </c>
      <c r="Q5434" s="96" t="s">
        <v>1665</v>
      </c>
      <c r="R5434" s="96" t="s">
        <v>1666</v>
      </c>
      <c r="S5434" s="96" t="s">
        <v>14125</v>
      </c>
      <c r="T5434" s="96" t="s">
        <v>1568</v>
      </c>
    </row>
    <row r="5435" ht="14.25" customHeight="1">
      <c r="A5435" s="96" t="s">
        <v>14126</v>
      </c>
      <c r="C5435" s="96" t="s">
        <v>14127</v>
      </c>
      <c r="D5435" s="96" t="s">
        <v>1355</v>
      </c>
      <c r="J5435" s="96" t="s">
        <v>1351</v>
      </c>
      <c r="L5435" s="96" t="s">
        <v>41</v>
      </c>
      <c r="M5435" s="96" t="s">
        <v>1147</v>
      </c>
      <c r="O5435" s="96" t="s">
        <v>1563</v>
      </c>
      <c r="P5435" s="96" t="s">
        <v>1564</v>
      </c>
      <c r="Q5435" s="96" t="s">
        <v>1665</v>
      </c>
      <c r="R5435" s="96" t="s">
        <v>1676</v>
      </c>
    </row>
    <row r="5436" ht="14.25" customHeight="1">
      <c r="A5436" s="96" t="s">
        <v>14128</v>
      </c>
      <c r="D5436" s="96" t="s">
        <v>1355</v>
      </c>
      <c r="J5436" s="96" t="s">
        <v>1351</v>
      </c>
      <c r="L5436" s="96" t="s">
        <v>41</v>
      </c>
      <c r="M5436" s="96" t="s">
        <v>1351</v>
      </c>
      <c r="N5436" s="96" t="s">
        <v>2098</v>
      </c>
      <c r="O5436" s="96" t="s">
        <v>1647</v>
      </c>
      <c r="P5436" s="96" t="s">
        <v>1564</v>
      </c>
      <c r="Q5436" s="96" t="s">
        <v>2479</v>
      </c>
      <c r="R5436" s="96" t="s">
        <v>2098</v>
      </c>
    </row>
    <row r="5437" ht="14.25" customHeight="1">
      <c r="A5437" s="96" t="s">
        <v>14129</v>
      </c>
      <c r="C5437" s="96">
        <v>8.00792743E8</v>
      </c>
      <c r="D5437" s="96" t="s">
        <v>1355</v>
      </c>
      <c r="J5437" s="96" t="s">
        <v>1147</v>
      </c>
      <c r="L5437" s="96" t="s">
        <v>41</v>
      </c>
      <c r="M5437" s="96" t="s">
        <v>1147</v>
      </c>
      <c r="O5437" s="96" t="s">
        <v>1578</v>
      </c>
      <c r="P5437" s="96" t="s">
        <v>1579</v>
      </c>
      <c r="Q5437" s="96" t="s">
        <v>1580</v>
      </c>
      <c r="R5437" s="96" t="s">
        <v>1581</v>
      </c>
    </row>
    <row r="5438" ht="14.25" customHeight="1">
      <c r="A5438" s="96" t="s">
        <v>14130</v>
      </c>
      <c r="D5438" s="96" t="s">
        <v>1350</v>
      </c>
      <c r="E5438" s="96" t="s">
        <v>1561</v>
      </c>
      <c r="F5438" s="96">
        <v>2030.0</v>
      </c>
      <c r="J5438" s="96" t="s">
        <v>1147</v>
      </c>
      <c r="L5438" s="96" t="s">
        <v>1562</v>
      </c>
      <c r="M5438" s="96" t="s">
        <v>1147</v>
      </c>
      <c r="O5438" s="96" t="s">
        <v>1845</v>
      </c>
      <c r="P5438" s="96" t="s">
        <v>1564</v>
      </c>
      <c r="Q5438" s="96" t="s">
        <v>2015</v>
      </c>
      <c r="R5438" s="96" t="s">
        <v>1676</v>
      </c>
      <c r="S5438" s="96" t="s">
        <v>14131</v>
      </c>
      <c r="T5438" s="96" t="s">
        <v>1568</v>
      </c>
    </row>
    <row r="5439" ht="14.25" customHeight="1">
      <c r="A5439" s="96" t="s">
        <v>14132</v>
      </c>
      <c r="D5439" s="96" t="s">
        <v>1350</v>
      </c>
      <c r="E5439" s="96" t="s">
        <v>1561</v>
      </c>
      <c r="F5439" s="96">
        <v>2030.0</v>
      </c>
      <c r="J5439" s="96" t="s">
        <v>1147</v>
      </c>
      <c r="L5439" s="96" t="s">
        <v>1562</v>
      </c>
      <c r="M5439" s="96" t="s">
        <v>1147</v>
      </c>
      <c r="O5439" s="96" t="s">
        <v>1893</v>
      </c>
      <c r="P5439" s="96" t="s">
        <v>1603</v>
      </c>
      <c r="Q5439" s="96" t="s">
        <v>1580</v>
      </c>
      <c r="R5439" s="96" t="s">
        <v>1805</v>
      </c>
      <c r="S5439" s="96" t="s">
        <v>14133</v>
      </c>
      <c r="T5439" s="96" t="s">
        <v>1568</v>
      </c>
    </row>
    <row r="5440" ht="14.25" customHeight="1">
      <c r="A5440" s="96" t="s">
        <v>14134</v>
      </c>
      <c r="D5440" s="96" t="s">
        <v>1350</v>
      </c>
      <c r="E5440" s="96" t="s">
        <v>1561</v>
      </c>
      <c r="F5440" s="96">
        <v>2030.0</v>
      </c>
      <c r="J5440" s="96" t="s">
        <v>1147</v>
      </c>
      <c r="L5440" s="96" t="s">
        <v>1562</v>
      </c>
      <c r="M5440" s="96" t="s">
        <v>1147</v>
      </c>
      <c r="O5440" s="96" t="s">
        <v>1893</v>
      </c>
      <c r="P5440" s="96" t="s">
        <v>1603</v>
      </c>
      <c r="Q5440" s="96" t="s">
        <v>6506</v>
      </c>
      <c r="R5440" s="96" t="s">
        <v>1644</v>
      </c>
      <c r="S5440" s="96" t="s">
        <v>14135</v>
      </c>
      <c r="T5440" s="96" t="s">
        <v>1568</v>
      </c>
    </row>
    <row r="5441" ht="14.25" customHeight="1">
      <c r="A5441" s="96" t="s">
        <v>14136</v>
      </c>
      <c r="D5441" s="96" t="s">
        <v>1350</v>
      </c>
      <c r="E5441" s="96" t="s">
        <v>1561</v>
      </c>
      <c r="F5441" s="96">
        <v>2030.0</v>
      </c>
      <c r="G5441" s="96" t="s">
        <v>1350</v>
      </c>
      <c r="H5441" s="96" t="s">
        <v>1561</v>
      </c>
      <c r="I5441" s="96">
        <v>2050.0</v>
      </c>
      <c r="J5441" s="96" t="s">
        <v>1351</v>
      </c>
      <c r="K5441" s="96">
        <v>2050.0</v>
      </c>
      <c r="L5441" s="96" t="s">
        <v>1562</v>
      </c>
      <c r="M5441" s="96" t="s">
        <v>1147</v>
      </c>
      <c r="O5441" s="96" t="s">
        <v>1584</v>
      </c>
      <c r="P5441" s="96" t="s">
        <v>1564</v>
      </c>
      <c r="Q5441" s="96" t="s">
        <v>1565</v>
      </c>
      <c r="R5441" s="96" t="s">
        <v>1648</v>
      </c>
      <c r="S5441" s="96" t="s">
        <v>14137</v>
      </c>
      <c r="T5441" s="96" t="s">
        <v>1568</v>
      </c>
    </row>
    <row r="5442" ht="14.25" customHeight="1">
      <c r="A5442" s="96" t="s">
        <v>14138</v>
      </c>
      <c r="D5442" s="96" t="s">
        <v>1355</v>
      </c>
      <c r="J5442" s="96" t="s">
        <v>1351</v>
      </c>
      <c r="L5442" s="96" t="s">
        <v>41</v>
      </c>
      <c r="M5442" s="96" t="s">
        <v>1147</v>
      </c>
      <c r="O5442" s="96" t="s">
        <v>1578</v>
      </c>
      <c r="P5442" s="96" t="s">
        <v>1579</v>
      </c>
      <c r="Q5442" s="96" t="s">
        <v>1585</v>
      </c>
      <c r="R5442" s="96" t="s">
        <v>1712</v>
      </c>
    </row>
    <row r="5443" ht="14.25" customHeight="1">
      <c r="A5443" s="96" t="s">
        <v>14139</v>
      </c>
      <c r="B5443" s="96" t="s">
        <v>14140</v>
      </c>
      <c r="C5443" s="96" t="s">
        <v>14141</v>
      </c>
      <c r="D5443" s="96" t="s">
        <v>1350</v>
      </c>
      <c r="E5443" s="96" t="s">
        <v>1561</v>
      </c>
      <c r="F5443" s="96" t="s">
        <v>1628</v>
      </c>
      <c r="G5443" s="96" t="s">
        <v>1350</v>
      </c>
      <c r="H5443" s="96" t="s">
        <v>1561</v>
      </c>
      <c r="I5443" s="96" t="s">
        <v>1403</v>
      </c>
      <c r="J5443" s="96" t="s">
        <v>1351</v>
      </c>
      <c r="K5443" s="96" t="s">
        <v>1403</v>
      </c>
      <c r="L5443" s="96" t="s">
        <v>41</v>
      </c>
      <c r="M5443" s="96" t="s">
        <v>1351</v>
      </c>
      <c r="N5443" s="96" t="s">
        <v>1666</v>
      </c>
      <c r="O5443" s="96" t="s">
        <v>1717</v>
      </c>
      <c r="P5443" s="96" t="s">
        <v>1609</v>
      </c>
      <c r="Q5443" s="96" t="s">
        <v>1610</v>
      </c>
      <c r="R5443" s="96" t="s">
        <v>1594</v>
      </c>
      <c r="S5443" s="96" t="s">
        <v>14142</v>
      </c>
      <c r="T5443" s="96" t="s">
        <v>1568</v>
      </c>
    </row>
    <row r="5444" ht="14.25" customHeight="1">
      <c r="A5444" s="96" t="s">
        <v>14143</v>
      </c>
      <c r="D5444" s="96" t="s">
        <v>1355</v>
      </c>
      <c r="J5444" s="96" t="s">
        <v>1351</v>
      </c>
      <c r="L5444" s="96" t="s">
        <v>41</v>
      </c>
      <c r="M5444" s="96" t="s">
        <v>1147</v>
      </c>
      <c r="O5444" s="96" t="s">
        <v>1684</v>
      </c>
      <c r="P5444" s="96" t="s">
        <v>1564</v>
      </c>
      <c r="Q5444" s="96" t="s">
        <v>1610</v>
      </c>
      <c r="R5444" s="96" t="s">
        <v>1699</v>
      </c>
    </row>
    <row r="5445" ht="14.25" customHeight="1">
      <c r="A5445" s="96" t="s">
        <v>14144</v>
      </c>
      <c r="B5445" s="96" t="s">
        <v>14145</v>
      </c>
      <c r="C5445" s="96" t="s">
        <v>14146</v>
      </c>
      <c r="D5445" s="96" t="s">
        <v>1350</v>
      </c>
      <c r="E5445" s="96" t="s">
        <v>1561</v>
      </c>
      <c r="F5445" s="96">
        <v>2030.0</v>
      </c>
      <c r="J5445" s="96" t="s">
        <v>1147</v>
      </c>
      <c r="L5445" s="96" t="s">
        <v>41</v>
      </c>
      <c r="M5445" s="96" t="s">
        <v>1147</v>
      </c>
      <c r="O5445" s="96" t="s">
        <v>1717</v>
      </c>
      <c r="P5445" s="96" t="s">
        <v>1609</v>
      </c>
      <c r="Q5445" s="96" t="s">
        <v>1604</v>
      </c>
      <c r="R5445" s="96" t="s">
        <v>1903</v>
      </c>
      <c r="S5445" s="96" t="s">
        <v>14147</v>
      </c>
      <c r="T5445" s="96" t="s">
        <v>1568</v>
      </c>
    </row>
    <row r="5446" ht="14.25" customHeight="1">
      <c r="A5446" s="96" t="s">
        <v>14148</v>
      </c>
      <c r="B5446" s="96" t="s">
        <v>14149</v>
      </c>
      <c r="C5446" s="96" t="s">
        <v>14150</v>
      </c>
      <c r="D5446" s="96" t="s">
        <v>1350</v>
      </c>
      <c r="E5446" s="96" t="s">
        <v>1561</v>
      </c>
      <c r="F5446" s="96" t="s">
        <v>3319</v>
      </c>
      <c r="J5446" s="96" t="s">
        <v>1147</v>
      </c>
      <c r="L5446" s="96" t="s">
        <v>41</v>
      </c>
      <c r="M5446" s="96" t="s">
        <v>1147</v>
      </c>
      <c r="O5446" s="96" t="s">
        <v>1717</v>
      </c>
      <c r="P5446" s="96" t="s">
        <v>1609</v>
      </c>
      <c r="Q5446" s="96" t="s">
        <v>1604</v>
      </c>
      <c r="R5446" s="96" t="s">
        <v>2384</v>
      </c>
      <c r="S5446" s="96" t="s">
        <v>14151</v>
      </c>
      <c r="T5446" s="96" t="s">
        <v>1568</v>
      </c>
    </row>
    <row r="5447" ht="14.25" customHeight="1">
      <c r="A5447" s="96" t="s">
        <v>14152</v>
      </c>
      <c r="D5447" s="96" t="s">
        <v>1350</v>
      </c>
      <c r="E5447" s="96" t="s">
        <v>1561</v>
      </c>
      <c r="F5447" s="96" t="s">
        <v>1628</v>
      </c>
      <c r="G5447" s="96" t="s">
        <v>1350</v>
      </c>
      <c r="H5447" s="96" t="s">
        <v>1561</v>
      </c>
      <c r="I5447" s="96" t="s">
        <v>1403</v>
      </c>
      <c r="J5447" s="96" t="s">
        <v>1351</v>
      </c>
      <c r="K5447" s="96" t="s">
        <v>1403</v>
      </c>
      <c r="L5447" s="96" t="s">
        <v>41</v>
      </c>
      <c r="M5447" s="96" t="s">
        <v>1351</v>
      </c>
      <c r="N5447" s="96" t="s">
        <v>1863</v>
      </c>
      <c r="O5447" s="96" t="s">
        <v>1584</v>
      </c>
      <c r="P5447" s="96" t="s">
        <v>1564</v>
      </c>
      <c r="Q5447" s="96" t="s">
        <v>1610</v>
      </c>
      <c r="R5447" s="96" t="s">
        <v>1586</v>
      </c>
      <c r="S5447" s="96" t="s">
        <v>14153</v>
      </c>
      <c r="T5447" s="96" t="s">
        <v>1568</v>
      </c>
    </row>
    <row r="5448" ht="14.25" customHeight="1">
      <c r="A5448" s="96" t="s">
        <v>14154</v>
      </c>
      <c r="B5448" s="96" t="s">
        <v>14155</v>
      </c>
      <c r="D5448" s="96" t="s">
        <v>1350</v>
      </c>
      <c r="E5448" s="96" t="s">
        <v>1561</v>
      </c>
      <c r="F5448" s="96" t="s">
        <v>2176</v>
      </c>
      <c r="J5448" s="96" t="s">
        <v>1147</v>
      </c>
      <c r="L5448" s="96" t="s">
        <v>41</v>
      </c>
      <c r="M5448" s="96" t="s">
        <v>1147</v>
      </c>
      <c r="O5448" s="96" t="s">
        <v>1717</v>
      </c>
      <c r="P5448" s="96" t="s">
        <v>1609</v>
      </c>
      <c r="Q5448" s="96" t="s">
        <v>1652</v>
      </c>
      <c r="R5448" s="96" t="s">
        <v>1656</v>
      </c>
      <c r="S5448" s="96" t="s">
        <v>14156</v>
      </c>
      <c r="T5448" s="96" t="s">
        <v>1568</v>
      </c>
    </row>
    <row r="5449" ht="14.25" customHeight="1">
      <c r="A5449" s="96" t="s">
        <v>14157</v>
      </c>
      <c r="D5449" s="96" t="s">
        <v>1350</v>
      </c>
      <c r="E5449" s="96" t="s">
        <v>1561</v>
      </c>
      <c r="F5449" s="96">
        <v>2030.0</v>
      </c>
      <c r="J5449" s="96" t="s">
        <v>1147</v>
      </c>
      <c r="L5449" s="96" t="s">
        <v>1562</v>
      </c>
      <c r="M5449" s="96" t="s">
        <v>1147</v>
      </c>
      <c r="O5449" s="96" t="s">
        <v>1651</v>
      </c>
      <c r="P5449" s="96" t="s">
        <v>1564</v>
      </c>
      <c r="Q5449" s="96" t="s">
        <v>1897</v>
      </c>
      <c r="R5449" s="96" t="s">
        <v>1594</v>
      </c>
      <c r="S5449" s="96" t="s">
        <v>14158</v>
      </c>
      <c r="T5449" s="96" t="s">
        <v>1568</v>
      </c>
    </row>
    <row r="5450" ht="14.25" customHeight="1">
      <c r="A5450" s="96" t="s">
        <v>14159</v>
      </c>
      <c r="D5450" s="96" t="s">
        <v>1350</v>
      </c>
      <c r="E5450" s="96" t="s">
        <v>1561</v>
      </c>
      <c r="F5450" s="96">
        <v>2030.0</v>
      </c>
      <c r="J5450" s="96" t="s">
        <v>1147</v>
      </c>
      <c r="L5450" s="96" t="s">
        <v>1562</v>
      </c>
      <c r="M5450" s="96" t="s">
        <v>1147</v>
      </c>
      <c r="O5450" s="96" t="s">
        <v>1829</v>
      </c>
      <c r="P5450" s="96" t="s">
        <v>1564</v>
      </c>
      <c r="Q5450" s="96" t="s">
        <v>2015</v>
      </c>
      <c r="R5450" s="96" t="s">
        <v>1586</v>
      </c>
      <c r="S5450" s="96" t="s">
        <v>14160</v>
      </c>
      <c r="T5450" s="96" t="s">
        <v>1568</v>
      </c>
    </row>
    <row r="5451" ht="14.25" customHeight="1">
      <c r="A5451" s="96" t="s">
        <v>14161</v>
      </c>
      <c r="C5451" s="96" t="s">
        <v>14162</v>
      </c>
      <c r="D5451" s="96" t="s">
        <v>1355</v>
      </c>
      <c r="J5451" s="96" t="s">
        <v>1351</v>
      </c>
      <c r="L5451" s="96" t="s">
        <v>41</v>
      </c>
      <c r="M5451" s="96" t="s">
        <v>1147</v>
      </c>
      <c r="O5451" s="96" t="s">
        <v>1584</v>
      </c>
      <c r="P5451" s="96" t="s">
        <v>1564</v>
      </c>
      <c r="Q5451" s="96" t="s">
        <v>1756</v>
      </c>
      <c r="R5451" s="96" t="s">
        <v>1605</v>
      </c>
    </row>
    <row r="5452" ht="14.25" customHeight="1">
      <c r="A5452" s="96" t="s">
        <v>14163</v>
      </c>
      <c r="D5452" s="96" t="s">
        <v>1350</v>
      </c>
      <c r="E5452" s="96" t="s">
        <v>1561</v>
      </c>
      <c r="F5452" s="96">
        <v>2030.0</v>
      </c>
      <c r="G5452" s="96" t="s">
        <v>1350</v>
      </c>
      <c r="H5452" s="96" t="s">
        <v>1561</v>
      </c>
      <c r="I5452" s="96">
        <v>2050.0</v>
      </c>
      <c r="J5452" s="96" t="s">
        <v>1351</v>
      </c>
      <c r="K5452" s="96">
        <v>2050.0</v>
      </c>
      <c r="L5452" s="96" t="s">
        <v>1562</v>
      </c>
      <c r="M5452" s="96" t="s">
        <v>1351</v>
      </c>
      <c r="N5452" s="96" t="s">
        <v>1591</v>
      </c>
      <c r="O5452" s="96" t="s">
        <v>1717</v>
      </c>
      <c r="P5452" s="96" t="s">
        <v>1609</v>
      </c>
      <c r="Q5452" s="96" t="s">
        <v>1593</v>
      </c>
      <c r="R5452" s="96" t="s">
        <v>1591</v>
      </c>
      <c r="S5452" s="96" t="s">
        <v>14164</v>
      </c>
      <c r="T5452" s="96" t="s">
        <v>1568</v>
      </c>
    </row>
    <row r="5453" ht="14.25" customHeight="1">
      <c r="A5453" s="96" t="s">
        <v>14165</v>
      </c>
      <c r="D5453" s="96" t="s">
        <v>1355</v>
      </c>
      <c r="J5453" s="96" t="s">
        <v>1351</v>
      </c>
      <c r="L5453" s="96" t="s">
        <v>41</v>
      </c>
      <c r="M5453" s="96" t="s">
        <v>1147</v>
      </c>
      <c r="O5453" s="96" t="s">
        <v>1584</v>
      </c>
      <c r="P5453" s="96" t="s">
        <v>1564</v>
      </c>
      <c r="Q5453" s="96" t="s">
        <v>1580</v>
      </c>
      <c r="R5453" s="96" t="s">
        <v>1793</v>
      </c>
    </row>
    <row r="5454" ht="14.25" customHeight="1">
      <c r="A5454" s="96" t="s">
        <v>14166</v>
      </c>
      <c r="B5454" s="96" t="s">
        <v>14167</v>
      </c>
      <c r="C5454" s="96" t="s">
        <v>14168</v>
      </c>
      <c r="D5454" s="96" t="s">
        <v>1350</v>
      </c>
      <c r="E5454" s="96" t="s">
        <v>1570</v>
      </c>
      <c r="F5454" s="96">
        <v>2030.0</v>
      </c>
      <c r="J5454" s="96" t="s">
        <v>1147</v>
      </c>
      <c r="L5454" s="96" t="s">
        <v>41</v>
      </c>
      <c r="M5454" s="96" t="s">
        <v>1147</v>
      </c>
      <c r="O5454" s="96" t="s">
        <v>1647</v>
      </c>
      <c r="P5454" s="96" t="s">
        <v>1564</v>
      </c>
      <c r="Q5454" s="96" t="s">
        <v>1655</v>
      </c>
      <c r="R5454" s="96" t="s">
        <v>1666</v>
      </c>
      <c r="S5454" s="96" t="s">
        <v>14169</v>
      </c>
      <c r="T5454" s="96" t="s">
        <v>1576</v>
      </c>
    </row>
    <row r="5455" ht="14.25" customHeight="1">
      <c r="A5455" s="96" t="s">
        <v>14170</v>
      </c>
      <c r="B5455" s="96" t="s">
        <v>14171</v>
      </c>
      <c r="C5455" s="96" t="s">
        <v>14172</v>
      </c>
      <c r="D5455" s="96" t="s">
        <v>1372</v>
      </c>
      <c r="J5455" s="96" t="s">
        <v>1147</v>
      </c>
      <c r="L5455" s="96" t="s">
        <v>41</v>
      </c>
      <c r="M5455" s="96" t="s">
        <v>1147</v>
      </c>
      <c r="O5455" s="96" t="s">
        <v>2054</v>
      </c>
      <c r="P5455" s="96" t="s">
        <v>1579</v>
      </c>
      <c r="Q5455" s="96" t="s">
        <v>1655</v>
      </c>
      <c r="R5455" s="96" t="s">
        <v>1846</v>
      </c>
    </row>
    <row r="5456" ht="14.25" customHeight="1">
      <c r="A5456" s="96" t="s">
        <v>14173</v>
      </c>
      <c r="D5456" s="96" t="s">
        <v>1350</v>
      </c>
      <c r="E5456" s="96" t="s">
        <v>1561</v>
      </c>
      <c r="F5456" s="96">
        <v>2030.0</v>
      </c>
      <c r="G5456" s="96" t="s">
        <v>1350</v>
      </c>
      <c r="H5456" s="96" t="s">
        <v>1561</v>
      </c>
      <c r="I5456" s="96">
        <v>2050.0</v>
      </c>
      <c r="J5456" s="96" t="s">
        <v>1351</v>
      </c>
      <c r="K5456" s="96">
        <v>2050.0</v>
      </c>
      <c r="L5456" s="96" t="s">
        <v>1562</v>
      </c>
      <c r="M5456" s="96" t="s">
        <v>1147</v>
      </c>
      <c r="O5456" s="96" t="s">
        <v>1669</v>
      </c>
      <c r="P5456" s="96" t="s">
        <v>1564</v>
      </c>
      <c r="Q5456" s="96" t="s">
        <v>1610</v>
      </c>
      <c r="R5456" s="96" t="s">
        <v>1676</v>
      </c>
      <c r="S5456" s="96" t="s">
        <v>14174</v>
      </c>
      <c r="T5456" s="96" t="s">
        <v>1568</v>
      </c>
    </row>
    <row r="5457" ht="14.25" customHeight="1">
      <c r="A5457" s="96" t="s">
        <v>14175</v>
      </c>
      <c r="C5457" s="96" t="s">
        <v>14176</v>
      </c>
      <c r="D5457" s="96" t="s">
        <v>1350</v>
      </c>
      <c r="E5457" s="96" t="s">
        <v>1561</v>
      </c>
      <c r="F5457" s="96">
        <v>2030.0</v>
      </c>
      <c r="J5457" s="96" t="s">
        <v>1147</v>
      </c>
      <c r="L5457" s="96" t="s">
        <v>41</v>
      </c>
      <c r="M5457" s="96" t="s">
        <v>1147</v>
      </c>
      <c r="O5457" s="96" t="s">
        <v>1703</v>
      </c>
      <c r="P5457" s="96" t="s">
        <v>1564</v>
      </c>
      <c r="Q5457" s="96" t="s">
        <v>1590</v>
      </c>
      <c r="R5457" s="96" t="s">
        <v>1712</v>
      </c>
      <c r="S5457" s="96" t="s">
        <v>14177</v>
      </c>
      <c r="T5457" s="96" t="s">
        <v>1568</v>
      </c>
    </row>
    <row r="5458" ht="14.25" customHeight="1">
      <c r="A5458" s="96" t="s">
        <v>14178</v>
      </c>
      <c r="D5458" s="96" t="s">
        <v>1350</v>
      </c>
      <c r="E5458" s="96" t="s">
        <v>1561</v>
      </c>
      <c r="F5458" s="96">
        <v>2030.0</v>
      </c>
      <c r="J5458" s="96" t="s">
        <v>1147</v>
      </c>
      <c r="L5458" s="96" t="s">
        <v>1562</v>
      </c>
      <c r="M5458" s="96" t="s">
        <v>1147</v>
      </c>
      <c r="O5458" s="96" t="s">
        <v>1857</v>
      </c>
      <c r="P5458" s="96" t="s">
        <v>1609</v>
      </c>
      <c r="Q5458" s="96" t="s">
        <v>1593</v>
      </c>
      <c r="R5458" s="96" t="s">
        <v>1594</v>
      </c>
      <c r="S5458" s="96" t="s">
        <v>14179</v>
      </c>
      <c r="T5458" s="96" t="s">
        <v>1568</v>
      </c>
    </row>
    <row r="5459" ht="14.25" customHeight="1">
      <c r="A5459" s="96" t="s">
        <v>14180</v>
      </c>
      <c r="B5459" s="96" t="s">
        <v>3726</v>
      </c>
      <c r="C5459" s="96" t="s">
        <v>3727</v>
      </c>
      <c r="D5459" s="96" t="s">
        <v>1350</v>
      </c>
      <c r="E5459" s="96" t="s">
        <v>1561</v>
      </c>
      <c r="F5459" s="96">
        <v>2030.0</v>
      </c>
      <c r="J5459" s="96" t="s">
        <v>1147</v>
      </c>
      <c r="L5459" s="96" t="s">
        <v>41</v>
      </c>
      <c r="M5459" s="96" t="s">
        <v>1147</v>
      </c>
      <c r="O5459" s="96" t="s">
        <v>1620</v>
      </c>
      <c r="P5459" s="96" t="s">
        <v>1564</v>
      </c>
      <c r="Q5459" s="96" t="s">
        <v>1886</v>
      </c>
      <c r="R5459" s="96" t="s">
        <v>1591</v>
      </c>
      <c r="S5459" s="96" t="s">
        <v>14181</v>
      </c>
      <c r="T5459" s="96" t="s">
        <v>1568</v>
      </c>
    </row>
    <row r="5460" ht="14.25" customHeight="1">
      <c r="A5460" s="96" t="s">
        <v>14182</v>
      </c>
      <c r="D5460" s="96" t="s">
        <v>1350</v>
      </c>
      <c r="E5460" s="96" t="s">
        <v>1561</v>
      </c>
      <c r="F5460" s="96">
        <v>2030.0</v>
      </c>
      <c r="G5460" s="96" t="s">
        <v>1350</v>
      </c>
      <c r="H5460" s="96" t="s">
        <v>1561</v>
      </c>
      <c r="I5460" s="96">
        <v>2050.0</v>
      </c>
      <c r="J5460" s="96" t="s">
        <v>1351</v>
      </c>
      <c r="K5460" s="96">
        <v>2050.0</v>
      </c>
      <c r="L5460" s="96" t="s">
        <v>41</v>
      </c>
      <c r="M5460" s="96" t="s">
        <v>1351</v>
      </c>
      <c r="N5460" s="96" t="s">
        <v>1591</v>
      </c>
      <c r="O5460" s="96" t="s">
        <v>1578</v>
      </c>
      <c r="P5460" s="96" t="s">
        <v>1579</v>
      </c>
      <c r="Q5460" s="96" t="s">
        <v>1580</v>
      </c>
      <c r="R5460" s="96" t="s">
        <v>1591</v>
      </c>
      <c r="S5460" s="96" t="s">
        <v>14183</v>
      </c>
      <c r="T5460" s="96" t="s">
        <v>1568</v>
      </c>
    </row>
    <row r="5461" ht="14.25" customHeight="1">
      <c r="A5461" s="96" t="s">
        <v>14184</v>
      </c>
      <c r="B5461" s="96" t="s">
        <v>14185</v>
      </c>
      <c r="D5461" s="96" t="s">
        <v>1350</v>
      </c>
      <c r="E5461" s="96" t="s">
        <v>1561</v>
      </c>
      <c r="F5461" s="96">
        <v>2030.0</v>
      </c>
      <c r="J5461" s="96" t="s">
        <v>1147</v>
      </c>
      <c r="L5461" s="96" t="s">
        <v>1562</v>
      </c>
      <c r="M5461" s="96" t="s">
        <v>1147</v>
      </c>
      <c r="O5461" s="96" t="s">
        <v>1647</v>
      </c>
      <c r="P5461" s="96" t="s">
        <v>1564</v>
      </c>
      <c r="Q5461" s="96" t="s">
        <v>1756</v>
      </c>
      <c r="R5461" s="96" t="s">
        <v>1656</v>
      </c>
      <c r="S5461" s="96" t="s">
        <v>14186</v>
      </c>
      <c r="T5461" s="96" t="s">
        <v>1568</v>
      </c>
    </row>
    <row r="5462" ht="14.25" customHeight="1">
      <c r="A5462" s="96" t="s">
        <v>14187</v>
      </c>
      <c r="B5462" s="96" t="s">
        <v>14188</v>
      </c>
      <c r="C5462" s="96" t="s">
        <v>14189</v>
      </c>
      <c r="D5462" s="96" t="s">
        <v>1355</v>
      </c>
      <c r="J5462" s="96" t="s">
        <v>1147</v>
      </c>
      <c r="L5462" s="96" t="s">
        <v>41</v>
      </c>
      <c r="M5462" s="96" t="s">
        <v>1147</v>
      </c>
      <c r="O5462" s="96" t="s">
        <v>1647</v>
      </c>
      <c r="P5462" s="96" t="s">
        <v>1564</v>
      </c>
      <c r="Q5462" s="96" t="s">
        <v>2047</v>
      </c>
      <c r="R5462" s="96" t="s">
        <v>1757</v>
      </c>
    </row>
    <row r="5463" ht="14.25" customHeight="1">
      <c r="A5463" s="96" t="s">
        <v>14190</v>
      </c>
      <c r="D5463" s="96" t="s">
        <v>1355</v>
      </c>
      <c r="J5463" s="96" t="s">
        <v>1351</v>
      </c>
      <c r="L5463" s="96" t="s">
        <v>41</v>
      </c>
      <c r="M5463" s="96" t="s">
        <v>1147</v>
      </c>
      <c r="O5463" s="96" t="s">
        <v>1845</v>
      </c>
      <c r="P5463" s="96" t="s">
        <v>1564</v>
      </c>
      <c r="Q5463" s="96" t="s">
        <v>1610</v>
      </c>
      <c r="R5463" s="96" t="s">
        <v>1644</v>
      </c>
    </row>
    <row r="5464" ht="14.25" customHeight="1">
      <c r="A5464" s="96" t="s">
        <v>14191</v>
      </c>
      <c r="D5464" s="96" t="s">
        <v>1355</v>
      </c>
      <c r="J5464" s="96" t="s">
        <v>1351</v>
      </c>
      <c r="L5464" s="96" t="s">
        <v>1629</v>
      </c>
      <c r="M5464" s="96" t="s">
        <v>1351</v>
      </c>
      <c r="N5464" s="96" t="s">
        <v>1841</v>
      </c>
      <c r="O5464" s="96" t="s">
        <v>1563</v>
      </c>
      <c r="P5464" s="96" t="s">
        <v>1564</v>
      </c>
      <c r="Q5464" s="96" t="s">
        <v>1630</v>
      </c>
      <c r="R5464" s="96" t="s">
        <v>1841</v>
      </c>
    </row>
    <row r="5465" ht="14.25" customHeight="1">
      <c r="A5465" s="96" t="s">
        <v>14192</v>
      </c>
      <c r="D5465" s="96" t="s">
        <v>1350</v>
      </c>
      <c r="E5465" s="96" t="s">
        <v>1570</v>
      </c>
      <c r="F5465" s="96">
        <v>2030.0</v>
      </c>
      <c r="J5465" s="96" t="s">
        <v>1147</v>
      </c>
      <c r="L5465" s="96" t="s">
        <v>1562</v>
      </c>
      <c r="M5465" s="96" t="s">
        <v>1147</v>
      </c>
      <c r="O5465" s="96" t="s">
        <v>1741</v>
      </c>
      <c r="P5465" s="96" t="s">
        <v>1564</v>
      </c>
      <c r="Q5465" s="96" t="s">
        <v>1655</v>
      </c>
      <c r="R5465" s="96" t="s">
        <v>1903</v>
      </c>
      <c r="S5465" s="96" t="s">
        <v>14193</v>
      </c>
      <c r="T5465" s="96" t="s">
        <v>1576</v>
      </c>
    </row>
    <row r="5466" ht="14.25" customHeight="1">
      <c r="A5466" s="96" t="s">
        <v>14194</v>
      </c>
      <c r="D5466" s="96" t="s">
        <v>1350</v>
      </c>
      <c r="E5466" s="96" t="s">
        <v>1561</v>
      </c>
      <c r="F5466" s="96">
        <v>2030.0</v>
      </c>
      <c r="J5466" s="96" t="s">
        <v>1147</v>
      </c>
      <c r="L5466" s="96" t="s">
        <v>1562</v>
      </c>
      <c r="M5466" s="96" t="s">
        <v>1147</v>
      </c>
      <c r="N5466" s="96" t="s">
        <v>2023</v>
      </c>
      <c r="O5466" s="96" t="s">
        <v>1563</v>
      </c>
      <c r="P5466" s="96" t="s">
        <v>1564</v>
      </c>
      <c r="Q5466" s="96" t="s">
        <v>1593</v>
      </c>
      <c r="R5466" s="96" t="s">
        <v>2023</v>
      </c>
      <c r="S5466" s="96" t="s">
        <v>14195</v>
      </c>
      <c r="T5466" s="96" t="s">
        <v>1568</v>
      </c>
    </row>
    <row r="5467" ht="14.25" customHeight="1">
      <c r="A5467" s="96" t="s">
        <v>14196</v>
      </c>
      <c r="D5467" s="96" t="s">
        <v>1350</v>
      </c>
      <c r="E5467" s="96" t="s">
        <v>1561</v>
      </c>
      <c r="F5467" s="96">
        <v>2030.0</v>
      </c>
      <c r="J5467" s="96" t="s">
        <v>1147</v>
      </c>
      <c r="L5467" s="96" t="s">
        <v>41</v>
      </c>
      <c r="M5467" s="96" t="s">
        <v>1147</v>
      </c>
      <c r="O5467" s="96" t="s">
        <v>1669</v>
      </c>
      <c r="P5467" s="96" t="s">
        <v>1564</v>
      </c>
      <c r="Q5467" s="96" t="s">
        <v>1590</v>
      </c>
      <c r="R5467" s="96" t="s">
        <v>1623</v>
      </c>
      <c r="S5467" s="96" t="s">
        <v>14197</v>
      </c>
      <c r="T5467" s="96" t="s">
        <v>1568</v>
      </c>
    </row>
    <row r="5468" ht="14.25" customHeight="1">
      <c r="A5468" s="96" t="s">
        <v>14198</v>
      </c>
      <c r="D5468" s="96" t="s">
        <v>1350</v>
      </c>
      <c r="E5468" s="96" t="s">
        <v>1561</v>
      </c>
      <c r="F5468" s="96">
        <v>2030.0</v>
      </c>
      <c r="J5468" s="96" t="s">
        <v>1147</v>
      </c>
      <c r="L5468" s="96" t="s">
        <v>1562</v>
      </c>
      <c r="M5468" s="96" t="s">
        <v>1147</v>
      </c>
      <c r="O5468" s="96" t="s">
        <v>1584</v>
      </c>
      <c r="P5468" s="96" t="s">
        <v>1564</v>
      </c>
      <c r="Q5468" s="96" t="s">
        <v>1639</v>
      </c>
      <c r="R5468" s="96" t="s">
        <v>1586</v>
      </c>
      <c r="S5468" s="96" t="s">
        <v>14199</v>
      </c>
      <c r="T5468" s="96" t="s">
        <v>1568</v>
      </c>
    </row>
    <row r="5469" ht="14.25" customHeight="1">
      <c r="A5469" s="96" t="s">
        <v>14200</v>
      </c>
      <c r="D5469" s="96" t="s">
        <v>1350</v>
      </c>
      <c r="E5469" s="96" t="s">
        <v>1561</v>
      </c>
      <c r="F5469" s="96">
        <v>2030.0</v>
      </c>
      <c r="G5469" s="96" t="s">
        <v>1350</v>
      </c>
      <c r="H5469" s="96" t="s">
        <v>1561</v>
      </c>
      <c r="I5469" s="96">
        <v>2050.0</v>
      </c>
      <c r="J5469" s="96" t="s">
        <v>1351</v>
      </c>
      <c r="K5469" s="96">
        <v>2050.0</v>
      </c>
      <c r="L5469" s="96" t="s">
        <v>1562</v>
      </c>
      <c r="M5469" s="96" t="s">
        <v>1351</v>
      </c>
      <c r="N5469" s="96" t="s">
        <v>1707</v>
      </c>
      <c r="O5469" s="96" t="s">
        <v>1857</v>
      </c>
      <c r="P5469" s="96" t="s">
        <v>1609</v>
      </c>
      <c r="Q5469" s="96" t="s">
        <v>1593</v>
      </c>
      <c r="R5469" s="96" t="s">
        <v>1707</v>
      </c>
      <c r="S5469" s="96" t="s">
        <v>14201</v>
      </c>
      <c r="T5469" s="96" t="s">
        <v>1568</v>
      </c>
    </row>
    <row r="5470" ht="14.25" customHeight="1">
      <c r="A5470" s="96" t="s">
        <v>14202</v>
      </c>
      <c r="D5470" s="96" t="s">
        <v>1350</v>
      </c>
      <c r="E5470" s="96" t="s">
        <v>1561</v>
      </c>
      <c r="F5470" s="96">
        <v>2030.0</v>
      </c>
      <c r="J5470" s="96" t="s">
        <v>1147</v>
      </c>
      <c r="L5470" s="96" t="s">
        <v>1562</v>
      </c>
      <c r="M5470" s="96" t="s">
        <v>1147</v>
      </c>
      <c r="O5470" s="96" t="s">
        <v>1797</v>
      </c>
      <c r="P5470" s="96" t="s">
        <v>1564</v>
      </c>
      <c r="Q5470" s="96" t="s">
        <v>1655</v>
      </c>
      <c r="R5470" s="96" t="s">
        <v>1648</v>
      </c>
      <c r="S5470" s="96" t="s">
        <v>14203</v>
      </c>
      <c r="T5470" s="96" t="s">
        <v>1568</v>
      </c>
    </row>
    <row r="5471" ht="14.25" customHeight="1">
      <c r="A5471" s="96" t="s">
        <v>14204</v>
      </c>
      <c r="D5471" s="96" t="s">
        <v>1350</v>
      </c>
      <c r="E5471" s="96" t="s">
        <v>1561</v>
      </c>
      <c r="F5471" s="96">
        <v>2030.0</v>
      </c>
      <c r="J5471" s="96" t="s">
        <v>1147</v>
      </c>
      <c r="L5471" s="96" t="s">
        <v>1562</v>
      </c>
      <c r="M5471" s="96" t="s">
        <v>1147</v>
      </c>
      <c r="O5471" s="96" t="s">
        <v>1717</v>
      </c>
      <c r="P5471" s="96" t="s">
        <v>1609</v>
      </c>
      <c r="Q5471" s="96" t="s">
        <v>1573</v>
      </c>
      <c r="R5471" s="96" t="s">
        <v>1676</v>
      </c>
      <c r="S5471" s="96" t="s">
        <v>14205</v>
      </c>
      <c r="T5471" s="96" t="s">
        <v>1568</v>
      </c>
    </row>
    <row r="5472" ht="14.25" customHeight="1">
      <c r="A5472" s="96" t="s">
        <v>14206</v>
      </c>
      <c r="B5472" s="96" t="s">
        <v>14207</v>
      </c>
      <c r="D5472" s="96" t="s">
        <v>1350</v>
      </c>
      <c r="E5472" s="96" t="s">
        <v>1721</v>
      </c>
      <c r="F5472" s="96">
        <v>2030.0</v>
      </c>
      <c r="J5472" s="96" t="s">
        <v>1147</v>
      </c>
      <c r="L5472" s="96" t="s">
        <v>41</v>
      </c>
      <c r="M5472" s="96" t="s">
        <v>1147</v>
      </c>
      <c r="O5472" s="96" t="s">
        <v>1578</v>
      </c>
      <c r="P5472" s="96" t="s">
        <v>1579</v>
      </c>
      <c r="Q5472" s="96" t="s">
        <v>1573</v>
      </c>
      <c r="R5472" s="96" t="s">
        <v>1723</v>
      </c>
      <c r="S5472" s="96" t="s">
        <v>14208</v>
      </c>
      <c r="T5472" s="96" t="s">
        <v>1725</v>
      </c>
    </row>
    <row r="5473" ht="14.25" customHeight="1">
      <c r="A5473" s="96" t="s">
        <v>14209</v>
      </c>
      <c r="D5473" s="96" t="s">
        <v>1350</v>
      </c>
      <c r="E5473" s="96" t="s">
        <v>1561</v>
      </c>
      <c r="F5473" s="96">
        <v>2030.0</v>
      </c>
      <c r="G5473" s="96" t="s">
        <v>1350</v>
      </c>
      <c r="H5473" s="96" t="s">
        <v>1561</v>
      </c>
      <c r="I5473" s="96">
        <v>2045.0</v>
      </c>
      <c r="J5473" s="96" t="s">
        <v>1351</v>
      </c>
      <c r="K5473" s="96">
        <v>2045.0</v>
      </c>
      <c r="L5473" s="96" t="s">
        <v>41</v>
      </c>
      <c r="M5473" s="96" t="s">
        <v>1351</v>
      </c>
      <c r="N5473" s="96" t="s">
        <v>1656</v>
      </c>
      <c r="O5473" s="96" t="s">
        <v>1741</v>
      </c>
      <c r="P5473" s="96" t="s">
        <v>1564</v>
      </c>
      <c r="Q5473" s="96" t="s">
        <v>1590</v>
      </c>
      <c r="R5473" s="96" t="s">
        <v>1648</v>
      </c>
      <c r="S5473" s="96" t="s">
        <v>14210</v>
      </c>
      <c r="T5473" s="96" t="s">
        <v>1568</v>
      </c>
    </row>
    <row r="5474" ht="14.25" customHeight="1">
      <c r="A5474" s="96" t="s">
        <v>14211</v>
      </c>
      <c r="D5474" s="96" t="s">
        <v>1355</v>
      </c>
      <c r="J5474" s="96" t="s">
        <v>1147</v>
      </c>
      <c r="L5474" s="96" t="s">
        <v>41</v>
      </c>
      <c r="M5474" s="96" t="s">
        <v>1147</v>
      </c>
      <c r="O5474" s="96" t="s">
        <v>1578</v>
      </c>
      <c r="P5474" s="96" t="s">
        <v>1579</v>
      </c>
      <c r="Q5474" s="96" t="s">
        <v>1675</v>
      </c>
      <c r="R5474" s="96" t="s">
        <v>1793</v>
      </c>
    </row>
    <row r="5475" ht="14.25" customHeight="1">
      <c r="A5475" s="96" t="s">
        <v>14212</v>
      </c>
      <c r="B5475" s="96" t="s">
        <v>14213</v>
      </c>
      <c r="C5475" s="96" t="s">
        <v>14214</v>
      </c>
      <c r="D5475" s="96" t="s">
        <v>1355</v>
      </c>
      <c r="J5475" s="96" t="s">
        <v>1147</v>
      </c>
      <c r="L5475" s="96" t="s">
        <v>41</v>
      </c>
      <c r="M5475" s="96" t="s">
        <v>1147</v>
      </c>
      <c r="O5475" s="96" t="s">
        <v>1684</v>
      </c>
      <c r="P5475" s="96" t="s">
        <v>1564</v>
      </c>
      <c r="Q5475" s="96" t="s">
        <v>1886</v>
      </c>
      <c r="R5475" s="96" t="s">
        <v>1793</v>
      </c>
      <c r="T5475" s="96" t="s">
        <v>1616</v>
      </c>
    </row>
    <row r="5476" ht="14.25" customHeight="1">
      <c r="A5476" s="96" t="s">
        <v>14215</v>
      </c>
      <c r="D5476" s="96" t="s">
        <v>1350</v>
      </c>
      <c r="E5476" s="96" t="s">
        <v>1561</v>
      </c>
      <c r="F5476" s="96" t="s">
        <v>5798</v>
      </c>
      <c r="G5476" s="96" t="s">
        <v>1350</v>
      </c>
      <c r="H5476" s="96" t="s">
        <v>1561</v>
      </c>
      <c r="I5476" s="96">
        <v>2040.0</v>
      </c>
      <c r="J5476" s="96" t="s">
        <v>1351</v>
      </c>
      <c r="K5476" s="96">
        <v>2040.0</v>
      </c>
      <c r="L5476" s="96" t="s">
        <v>41</v>
      </c>
      <c r="M5476" s="96" t="s">
        <v>1351</v>
      </c>
      <c r="N5476" s="96" t="s">
        <v>1846</v>
      </c>
      <c r="O5476" s="96" t="s">
        <v>1578</v>
      </c>
      <c r="P5476" s="96" t="s">
        <v>1579</v>
      </c>
      <c r="Q5476" s="96" t="s">
        <v>1610</v>
      </c>
      <c r="R5476" s="96" t="s">
        <v>1566</v>
      </c>
      <c r="S5476" s="96" t="s">
        <v>14216</v>
      </c>
      <c r="T5476" s="96" t="s">
        <v>1568</v>
      </c>
    </row>
    <row r="5477" ht="14.25" customHeight="1">
      <c r="A5477" s="96" t="s">
        <v>14217</v>
      </c>
      <c r="D5477" s="96" t="s">
        <v>1350</v>
      </c>
      <c r="E5477" s="96" t="s">
        <v>1561</v>
      </c>
      <c r="F5477" s="96">
        <v>2030.0</v>
      </c>
      <c r="G5477" s="96" t="s">
        <v>1350</v>
      </c>
      <c r="H5477" s="96" t="s">
        <v>1561</v>
      </c>
      <c r="I5477" s="96">
        <v>2050.0</v>
      </c>
      <c r="J5477" s="96" t="s">
        <v>1351</v>
      </c>
      <c r="K5477" s="96">
        <v>2050.0</v>
      </c>
      <c r="L5477" s="96" t="s">
        <v>1562</v>
      </c>
      <c r="M5477" s="96" t="s">
        <v>1351</v>
      </c>
      <c r="N5477" s="96" t="s">
        <v>1712</v>
      </c>
      <c r="O5477" s="96" t="s">
        <v>1584</v>
      </c>
      <c r="P5477" s="96" t="s">
        <v>1564</v>
      </c>
      <c r="Q5477" s="96" t="s">
        <v>1580</v>
      </c>
      <c r="R5477" s="96" t="s">
        <v>1712</v>
      </c>
      <c r="S5477" s="96" t="s">
        <v>14218</v>
      </c>
      <c r="T5477" s="96" t="s">
        <v>1568</v>
      </c>
    </row>
    <row r="5478" ht="14.25" customHeight="1">
      <c r="A5478" s="96" t="s">
        <v>14219</v>
      </c>
      <c r="D5478" s="96" t="s">
        <v>1350</v>
      </c>
      <c r="E5478" s="96" t="s">
        <v>1561</v>
      </c>
      <c r="F5478" s="96">
        <v>2030.0</v>
      </c>
      <c r="G5478" s="96" t="s">
        <v>1350</v>
      </c>
      <c r="H5478" s="96" t="s">
        <v>1561</v>
      </c>
      <c r="I5478" s="96">
        <v>2040.0</v>
      </c>
      <c r="J5478" s="96" t="s">
        <v>1351</v>
      </c>
      <c r="K5478" s="96">
        <v>2040.0</v>
      </c>
      <c r="L5478" s="96" t="s">
        <v>41</v>
      </c>
      <c r="M5478" s="96" t="s">
        <v>1351</v>
      </c>
      <c r="N5478" s="96" t="s">
        <v>1697</v>
      </c>
      <c r="O5478" s="96" t="s">
        <v>1584</v>
      </c>
      <c r="P5478" s="96" t="s">
        <v>1564</v>
      </c>
      <c r="Q5478" s="96" t="s">
        <v>1685</v>
      </c>
      <c r="R5478" s="96" t="s">
        <v>1586</v>
      </c>
      <c r="S5478" s="96" t="s">
        <v>14220</v>
      </c>
      <c r="T5478" s="96" t="s">
        <v>1568</v>
      </c>
    </row>
    <row r="5479" ht="14.25" customHeight="1">
      <c r="A5479" s="96" t="s">
        <v>14221</v>
      </c>
      <c r="D5479" s="96" t="s">
        <v>1350</v>
      </c>
      <c r="E5479" s="96" t="s">
        <v>1561</v>
      </c>
      <c r="F5479" s="96">
        <v>2030.0</v>
      </c>
      <c r="J5479" s="96" t="s">
        <v>1147</v>
      </c>
      <c r="L5479" s="96" t="s">
        <v>1562</v>
      </c>
      <c r="M5479" s="96" t="s">
        <v>1147</v>
      </c>
      <c r="O5479" s="96" t="s">
        <v>2314</v>
      </c>
      <c r="P5479" s="96" t="s">
        <v>1609</v>
      </c>
      <c r="Q5479" s="96" t="s">
        <v>1573</v>
      </c>
      <c r="R5479" s="96" t="s">
        <v>1699</v>
      </c>
      <c r="S5479" s="96" t="s">
        <v>14222</v>
      </c>
      <c r="T5479" s="96" t="s">
        <v>1568</v>
      </c>
    </row>
    <row r="5480" ht="14.25" customHeight="1">
      <c r="A5480" s="96" t="s">
        <v>14223</v>
      </c>
      <c r="D5480" s="96" t="s">
        <v>1350</v>
      </c>
      <c r="E5480" s="96" t="s">
        <v>1561</v>
      </c>
      <c r="F5480" s="96">
        <v>2030.0</v>
      </c>
      <c r="J5480" s="96" t="s">
        <v>1147</v>
      </c>
      <c r="L5480" s="96" t="s">
        <v>1562</v>
      </c>
      <c r="M5480" s="96" t="s">
        <v>1147</v>
      </c>
      <c r="O5480" s="96" t="s">
        <v>1614</v>
      </c>
      <c r="P5480" s="96" t="s">
        <v>1609</v>
      </c>
      <c r="Q5480" s="96" t="s">
        <v>1675</v>
      </c>
      <c r="R5480" s="96" t="s">
        <v>1631</v>
      </c>
      <c r="S5480" s="96" t="s">
        <v>14224</v>
      </c>
      <c r="T5480" s="96" t="s">
        <v>1568</v>
      </c>
    </row>
    <row r="5481" ht="14.25" customHeight="1">
      <c r="A5481" s="96" t="s">
        <v>14225</v>
      </c>
      <c r="D5481" s="96" t="s">
        <v>1350</v>
      </c>
      <c r="E5481" s="96" t="s">
        <v>1561</v>
      </c>
      <c r="F5481" s="96">
        <v>2030.0</v>
      </c>
      <c r="J5481" s="96" t="s">
        <v>1147</v>
      </c>
      <c r="L5481" s="96" t="s">
        <v>1562</v>
      </c>
      <c r="M5481" s="96" t="s">
        <v>1147</v>
      </c>
      <c r="O5481" s="96" t="s">
        <v>1584</v>
      </c>
      <c r="P5481" s="96" t="s">
        <v>1564</v>
      </c>
      <c r="Q5481" s="96" t="s">
        <v>1580</v>
      </c>
      <c r="R5481" s="96" t="s">
        <v>1676</v>
      </c>
      <c r="S5481" s="96" t="s">
        <v>14226</v>
      </c>
      <c r="T5481" s="96" t="s">
        <v>1568</v>
      </c>
    </row>
    <row r="5482" ht="14.25" customHeight="1">
      <c r="A5482" s="96" t="s">
        <v>14227</v>
      </c>
      <c r="B5482" s="96" t="s">
        <v>14228</v>
      </c>
      <c r="C5482" s="96" t="s">
        <v>14229</v>
      </c>
      <c r="D5482" s="96" t="s">
        <v>1350</v>
      </c>
      <c r="E5482" s="96" t="s">
        <v>1561</v>
      </c>
      <c r="F5482" s="96" t="s">
        <v>1628</v>
      </c>
      <c r="J5482" s="96" t="s">
        <v>1147</v>
      </c>
      <c r="L5482" s="96" t="s">
        <v>41</v>
      </c>
      <c r="M5482" s="96" t="s">
        <v>1147</v>
      </c>
      <c r="O5482" s="96" t="s">
        <v>1717</v>
      </c>
      <c r="P5482" s="96" t="s">
        <v>1609</v>
      </c>
      <c r="Q5482" s="96" t="s">
        <v>1639</v>
      </c>
      <c r="R5482" s="96" t="s">
        <v>1591</v>
      </c>
      <c r="S5482" s="96" t="s">
        <v>14230</v>
      </c>
      <c r="T5482" s="96" t="s">
        <v>1568</v>
      </c>
    </row>
    <row r="5483" ht="14.25" customHeight="1">
      <c r="A5483" s="96" t="s">
        <v>14231</v>
      </c>
      <c r="D5483" s="96" t="s">
        <v>1350</v>
      </c>
      <c r="E5483" s="96" t="s">
        <v>1561</v>
      </c>
      <c r="F5483" s="96">
        <v>2030.0</v>
      </c>
      <c r="J5483" s="96" t="s">
        <v>1147</v>
      </c>
      <c r="L5483" s="96" t="s">
        <v>1562</v>
      </c>
      <c r="M5483" s="96" t="s">
        <v>1147</v>
      </c>
      <c r="O5483" s="96" t="s">
        <v>1717</v>
      </c>
      <c r="P5483" s="96" t="s">
        <v>1609</v>
      </c>
      <c r="Q5483" s="96" t="s">
        <v>1756</v>
      </c>
      <c r="R5483" s="96" t="s">
        <v>1597</v>
      </c>
      <c r="S5483" s="96" t="s">
        <v>14232</v>
      </c>
      <c r="T5483" s="96" t="s">
        <v>1568</v>
      </c>
    </row>
    <row r="5484" ht="14.25" customHeight="1">
      <c r="A5484" s="96" t="s">
        <v>14233</v>
      </c>
      <c r="B5484" s="96" t="s">
        <v>14234</v>
      </c>
      <c r="C5484" s="96" t="s">
        <v>14235</v>
      </c>
      <c r="D5484" s="96" t="s">
        <v>1355</v>
      </c>
      <c r="J5484" s="96" t="s">
        <v>1147</v>
      </c>
      <c r="L5484" s="96" t="s">
        <v>1629</v>
      </c>
      <c r="M5484" s="96" t="s">
        <v>1147</v>
      </c>
      <c r="O5484" s="96" t="s">
        <v>1713</v>
      </c>
      <c r="P5484" s="96" t="s">
        <v>1564</v>
      </c>
      <c r="Q5484" s="96" t="s">
        <v>1630</v>
      </c>
      <c r="R5484" s="96" t="s">
        <v>1656</v>
      </c>
    </row>
    <row r="5485" ht="14.25" customHeight="1">
      <c r="A5485" s="96" t="s">
        <v>14236</v>
      </c>
      <c r="D5485" s="96" t="s">
        <v>1350</v>
      </c>
      <c r="E5485" s="96" t="s">
        <v>1561</v>
      </c>
      <c r="F5485" s="96">
        <v>2030.0</v>
      </c>
      <c r="J5485" s="96" t="s">
        <v>1147</v>
      </c>
      <c r="L5485" s="96" t="s">
        <v>1562</v>
      </c>
      <c r="M5485" s="96" t="s">
        <v>1147</v>
      </c>
      <c r="O5485" s="96" t="s">
        <v>1797</v>
      </c>
      <c r="P5485" s="96" t="s">
        <v>1564</v>
      </c>
      <c r="Q5485" s="96" t="s">
        <v>1590</v>
      </c>
      <c r="R5485" s="96" t="s">
        <v>1699</v>
      </c>
      <c r="S5485" s="96" t="s">
        <v>14237</v>
      </c>
      <c r="T5485" s="96" t="s">
        <v>1568</v>
      </c>
    </row>
    <row r="5486" ht="14.25" customHeight="1">
      <c r="A5486" s="96" t="s">
        <v>14238</v>
      </c>
      <c r="C5486" s="96" t="s">
        <v>14239</v>
      </c>
      <c r="D5486" s="96" t="s">
        <v>1355</v>
      </c>
      <c r="J5486" s="96" t="s">
        <v>1351</v>
      </c>
      <c r="L5486" s="96" t="s">
        <v>1629</v>
      </c>
      <c r="M5486" s="96" t="s">
        <v>1147</v>
      </c>
      <c r="O5486" s="96" t="s">
        <v>1713</v>
      </c>
      <c r="P5486" s="96" t="s">
        <v>1564</v>
      </c>
      <c r="Q5486" s="96" t="s">
        <v>1630</v>
      </c>
      <c r="R5486" s="96" t="s">
        <v>1644</v>
      </c>
    </row>
    <row r="5487" ht="14.25" customHeight="1">
      <c r="A5487" s="96" t="s">
        <v>14240</v>
      </c>
      <c r="D5487" s="96" t="s">
        <v>1350</v>
      </c>
      <c r="E5487" s="96" t="s">
        <v>1561</v>
      </c>
      <c r="F5487" s="96">
        <v>2030.0</v>
      </c>
      <c r="J5487" s="96" t="s">
        <v>1147</v>
      </c>
      <c r="L5487" s="96" t="s">
        <v>1562</v>
      </c>
      <c r="M5487" s="96" t="s">
        <v>1147</v>
      </c>
      <c r="O5487" s="96" t="s">
        <v>1717</v>
      </c>
      <c r="P5487" s="96" t="s">
        <v>1609</v>
      </c>
      <c r="Q5487" s="96" t="s">
        <v>1585</v>
      </c>
      <c r="R5487" s="96" t="s">
        <v>1615</v>
      </c>
      <c r="S5487" s="96" t="s">
        <v>14241</v>
      </c>
      <c r="T5487" s="96" t="s">
        <v>1568</v>
      </c>
    </row>
    <row r="5488" ht="14.25" customHeight="1">
      <c r="A5488" s="96" t="s">
        <v>14242</v>
      </c>
      <c r="B5488" s="96" t="s">
        <v>14243</v>
      </c>
      <c r="D5488" s="96" t="s">
        <v>1350</v>
      </c>
      <c r="E5488" s="96" t="s">
        <v>1561</v>
      </c>
      <c r="F5488" s="96">
        <v>2031.0</v>
      </c>
      <c r="J5488" s="96" t="s">
        <v>1147</v>
      </c>
      <c r="L5488" s="96" t="s">
        <v>41</v>
      </c>
      <c r="M5488" s="96" t="s">
        <v>1147</v>
      </c>
      <c r="O5488" s="96" t="s">
        <v>1829</v>
      </c>
      <c r="P5488" s="96" t="s">
        <v>1564</v>
      </c>
      <c r="Q5488" s="96" t="s">
        <v>1639</v>
      </c>
      <c r="R5488" s="96" t="s">
        <v>1676</v>
      </c>
      <c r="S5488" s="96" t="s">
        <v>14244</v>
      </c>
      <c r="T5488" s="96" t="s">
        <v>1568</v>
      </c>
    </row>
    <row r="5489" ht="14.25" customHeight="1">
      <c r="A5489" s="96" t="s">
        <v>14245</v>
      </c>
      <c r="D5489" s="96" t="s">
        <v>1355</v>
      </c>
      <c r="J5489" s="96" t="s">
        <v>1351</v>
      </c>
      <c r="L5489" s="96" t="s">
        <v>41</v>
      </c>
      <c r="M5489" s="96" t="s">
        <v>1351</v>
      </c>
      <c r="N5489" s="96" t="s">
        <v>1656</v>
      </c>
      <c r="O5489" s="96" t="s">
        <v>1584</v>
      </c>
      <c r="P5489" s="96" t="s">
        <v>1564</v>
      </c>
      <c r="Q5489" s="96" t="s">
        <v>1580</v>
      </c>
      <c r="R5489" s="96" t="s">
        <v>1656</v>
      </c>
    </row>
    <row r="5490" ht="14.25" customHeight="1">
      <c r="A5490" s="96" t="s">
        <v>14246</v>
      </c>
      <c r="D5490" s="96" t="s">
        <v>1350</v>
      </c>
      <c r="E5490" s="96" t="s">
        <v>1561</v>
      </c>
      <c r="F5490" s="96">
        <v>2030.0</v>
      </c>
      <c r="J5490" s="96" t="s">
        <v>1147</v>
      </c>
      <c r="L5490" s="96" t="s">
        <v>41</v>
      </c>
      <c r="M5490" s="96" t="s">
        <v>1147</v>
      </c>
      <c r="O5490" s="96" t="s">
        <v>1703</v>
      </c>
      <c r="P5490" s="96" t="s">
        <v>1564</v>
      </c>
      <c r="Q5490" s="96" t="s">
        <v>1948</v>
      </c>
      <c r="R5490" s="96" t="s">
        <v>1648</v>
      </c>
      <c r="S5490" s="96" t="s">
        <v>14247</v>
      </c>
      <c r="T5490" s="96" t="s">
        <v>1568</v>
      </c>
    </row>
    <row r="5491" ht="14.25" customHeight="1">
      <c r="A5491" s="96" t="s">
        <v>14248</v>
      </c>
      <c r="D5491" s="96" t="s">
        <v>1355</v>
      </c>
      <c r="J5491" s="96" t="s">
        <v>1147</v>
      </c>
      <c r="L5491" s="96" t="s">
        <v>41</v>
      </c>
      <c r="M5491" s="96" t="s">
        <v>1147</v>
      </c>
      <c r="O5491" s="96" t="s">
        <v>1602</v>
      </c>
      <c r="P5491" s="96" t="s">
        <v>1603</v>
      </c>
      <c r="Q5491" s="96" t="s">
        <v>2005</v>
      </c>
      <c r="R5491" s="96" t="s">
        <v>1623</v>
      </c>
    </row>
    <row r="5492" ht="14.25" customHeight="1">
      <c r="A5492" s="96" t="s">
        <v>14249</v>
      </c>
      <c r="D5492" s="96" t="s">
        <v>1350</v>
      </c>
      <c r="E5492" s="96" t="s">
        <v>1561</v>
      </c>
      <c r="F5492" s="96">
        <v>2030.0</v>
      </c>
      <c r="J5492" s="96" t="s">
        <v>1147</v>
      </c>
      <c r="L5492" s="96" t="s">
        <v>1562</v>
      </c>
      <c r="M5492" s="96" t="s">
        <v>1147</v>
      </c>
      <c r="O5492" s="96" t="s">
        <v>1703</v>
      </c>
      <c r="P5492" s="96" t="s">
        <v>1564</v>
      </c>
      <c r="Q5492" s="96" t="s">
        <v>2223</v>
      </c>
      <c r="R5492" s="96" t="s">
        <v>1623</v>
      </c>
      <c r="S5492" s="96" t="s">
        <v>14250</v>
      </c>
      <c r="T5492" s="96" t="s">
        <v>1568</v>
      </c>
    </row>
    <row r="5493" ht="14.25" customHeight="1">
      <c r="A5493" s="96" t="s">
        <v>14251</v>
      </c>
      <c r="D5493" s="96" t="s">
        <v>1350</v>
      </c>
      <c r="E5493" s="96" t="s">
        <v>1561</v>
      </c>
      <c r="F5493" s="96">
        <v>2030.0</v>
      </c>
      <c r="J5493" s="96" t="s">
        <v>1147</v>
      </c>
      <c r="L5493" s="96" t="s">
        <v>1562</v>
      </c>
      <c r="M5493" s="96" t="s">
        <v>1147</v>
      </c>
      <c r="O5493" s="96" t="s">
        <v>1717</v>
      </c>
      <c r="P5493" s="96" t="s">
        <v>1609</v>
      </c>
      <c r="Q5493" s="96" t="s">
        <v>1756</v>
      </c>
      <c r="R5493" s="96" t="s">
        <v>1566</v>
      </c>
      <c r="S5493" s="96" t="s">
        <v>14252</v>
      </c>
      <c r="T5493" s="96" t="s">
        <v>1568</v>
      </c>
    </row>
    <row r="5494" ht="14.25" customHeight="1">
      <c r="A5494" s="96" t="s">
        <v>14253</v>
      </c>
      <c r="D5494" s="96" t="s">
        <v>1350</v>
      </c>
      <c r="E5494" s="96" t="s">
        <v>1561</v>
      </c>
      <c r="F5494" s="96">
        <v>2030.0</v>
      </c>
      <c r="J5494" s="96" t="s">
        <v>1147</v>
      </c>
      <c r="L5494" s="96" t="s">
        <v>1562</v>
      </c>
      <c r="M5494" s="96" t="s">
        <v>1147</v>
      </c>
      <c r="O5494" s="96" t="s">
        <v>1713</v>
      </c>
      <c r="P5494" s="96" t="s">
        <v>1564</v>
      </c>
      <c r="Q5494" s="96" t="s">
        <v>1948</v>
      </c>
      <c r="R5494" s="96" t="s">
        <v>1623</v>
      </c>
      <c r="S5494" s="96" t="s">
        <v>14254</v>
      </c>
      <c r="T5494" s="96" t="s">
        <v>1568</v>
      </c>
    </row>
    <row r="5495" ht="14.25" customHeight="1">
      <c r="A5495" s="96" t="s">
        <v>14255</v>
      </c>
      <c r="D5495" s="96" t="s">
        <v>1350</v>
      </c>
      <c r="E5495" s="96" t="s">
        <v>1561</v>
      </c>
      <c r="F5495" s="96">
        <v>2030.0</v>
      </c>
      <c r="J5495" s="96" t="s">
        <v>1147</v>
      </c>
      <c r="L5495" s="96" t="s">
        <v>1562</v>
      </c>
      <c r="M5495" s="96" t="s">
        <v>1147</v>
      </c>
      <c r="O5495" s="96" t="s">
        <v>1584</v>
      </c>
      <c r="P5495" s="96" t="s">
        <v>1564</v>
      </c>
      <c r="Q5495" s="96" t="s">
        <v>1585</v>
      </c>
      <c r="R5495" s="96" t="s">
        <v>1631</v>
      </c>
      <c r="S5495" s="96" t="s">
        <v>14256</v>
      </c>
      <c r="T5495" s="96" t="s">
        <v>1568</v>
      </c>
    </row>
    <row r="5496" ht="14.25" customHeight="1">
      <c r="A5496" s="96" t="s">
        <v>14257</v>
      </c>
      <c r="D5496" s="96" t="s">
        <v>1350</v>
      </c>
      <c r="E5496" s="96" t="s">
        <v>1570</v>
      </c>
      <c r="F5496" s="96">
        <v>2032.0</v>
      </c>
      <c r="J5496" s="96" t="s">
        <v>1147</v>
      </c>
      <c r="L5496" s="96" t="s">
        <v>41</v>
      </c>
      <c r="M5496" s="96" t="s">
        <v>1147</v>
      </c>
      <c r="O5496" s="96" t="s">
        <v>3454</v>
      </c>
      <c r="P5496" s="96" t="s">
        <v>1572</v>
      </c>
      <c r="Q5496" s="96" t="s">
        <v>1636</v>
      </c>
      <c r="R5496" s="96" t="s">
        <v>1793</v>
      </c>
      <c r="S5496" s="96" t="s">
        <v>14258</v>
      </c>
      <c r="T5496" s="96" t="s">
        <v>1576</v>
      </c>
    </row>
    <row r="5497" ht="14.25" customHeight="1">
      <c r="A5497" s="96" t="s">
        <v>14259</v>
      </c>
      <c r="D5497" s="96" t="s">
        <v>1355</v>
      </c>
      <c r="J5497" s="96" t="s">
        <v>1351</v>
      </c>
      <c r="L5497" s="96" t="s">
        <v>41</v>
      </c>
      <c r="M5497" s="96" t="s">
        <v>1351</v>
      </c>
      <c r="N5497" s="96" t="s">
        <v>1597</v>
      </c>
      <c r="O5497" s="96" t="s">
        <v>1584</v>
      </c>
      <c r="P5497" s="96" t="s">
        <v>1564</v>
      </c>
      <c r="Q5497" s="96" t="s">
        <v>1585</v>
      </c>
      <c r="R5497" s="96" t="s">
        <v>1597</v>
      </c>
    </row>
    <row r="5498" ht="14.25" customHeight="1">
      <c r="A5498" s="96" t="s">
        <v>14260</v>
      </c>
      <c r="D5498" s="96" t="s">
        <v>1355</v>
      </c>
      <c r="J5498" s="96" t="s">
        <v>1351</v>
      </c>
      <c r="L5498" s="96" t="s">
        <v>41</v>
      </c>
      <c r="M5498" s="96" t="s">
        <v>1351</v>
      </c>
      <c r="N5498" s="96" t="s">
        <v>1619</v>
      </c>
      <c r="O5498" s="96" t="s">
        <v>1584</v>
      </c>
      <c r="P5498" s="96" t="s">
        <v>1564</v>
      </c>
      <c r="Q5498" s="96" t="s">
        <v>1665</v>
      </c>
      <c r="R5498" s="96" t="s">
        <v>1621</v>
      </c>
    </row>
    <row r="5499" ht="14.25" customHeight="1">
      <c r="A5499" s="96" t="s">
        <v>14261</v>
      </c>
      <c r="B5499" s="96" t="s">
        <v>14262</v>
      </c>
      <c r="D5499" s="96" t="s">
        <v>1355</v>
      </c>
      <c r="J5499" s="96" t="s">
        <v>1147</v>
      </c>
      <c r="L5499" s="96" t="s">
        <v>1629</v>
      </c>
      <c r="M5499" s="96" t="s">
        <v>1147</v>
      </c>
      <c r="O5499" s="96" t="s">
        <v>1584</v>
      </c>
      <c r="P5499" s="96" t="s">
        <v>1564</v>
      </c>
      <c r="Q5499" s="96" t="s">
        <v>1630</v>
      </c>
      <c r="R5499" s="96" t="s">
        <v>1581</v>
      </c>
    </row>
    <row r="5500" ht="14.25" customHeight="1">
      <c r="A5500" s="96" t="s">
        <v>14263</v>
      </c>
      <c r="D5500" s="96" t="s">
        <v>1350</v>
      </c>
      <c r="E5500" s="96" t="s">
        <v>1561</v>
      </c>
      <c r="F5500" s="96">
        <v>2030.0</v>
      </c>
      <c r="J5500" s="96" t="s">
        <v>1147</v>
      </c>
      <c r="L5500" s="96" t="s">
        <v>1562</v>
      </c>
      <c r="M5500" s="96" t="s">
        <v>1147</v>
      </c>
      <c r="O5500" s="96" t="s">
        <v>1614</v>
      </c>
      <c r="P5500" s="96" t="s">
        <v>1609</v>
      </c>
      <c r="Q5500" s="96" t="s">
        <v>1639</v>
      </c>
      <c r="R5500" s="96" t="s">
        <v>1644</v>
      </c>
      <c r="S5500" s="96" t="s">
        <v>14264</v>
      </c>
      <c r="T5500" s="96" t="s">
        <v>1568</v>
      </c>
    </row>
    <row r="5501" ht="14.25" customHeight="1">
      <c r="A5501" s="96" t="s">
        <v>14265</v>
      </c>
      <c r="D5501" s="96" t="s">
        <v>1350</v>
      </c>
      <c r="E5501" s="96" t="s">
        <v>1570</v>
      </c>
      <c r="F5501" s="96">
        <v>2030.0</v>
      </c>
      <c r="J5501" s="96" t="s">
        <v>1147</v>
      </c>
      <c r="L5501" s="96" t="s">
        <v>1562</v>
      </c>
      <c r="M5501" s="96" t="s">
        <v>1147</v>
      </c>
      <c r="O5501" s="96" t="s">
        <v>1937</v>
      </c>
      <c r="P5501" s="96" t="s">
        <v>1728</v>
      </c>
      <c r="Q5501" s="96" t="s">
        <v>1652</v>
      </c>
      <c r="R5501" s="96" t="s">
        <v>1707</v>
      </c>
      <c r="S5501" s="96" t="s">
        <v>14266</v>
      </c>
      <c r="T5501" s="96" t="s">
        <v>1576</v>
      </c>
    </row>
    <row r="5502" ht="14.25" customHeight="1">
      <c r="A5502" s="96" t="s">
        <v>14267</v>
      </c>
      <c r="D5502" s="96" t="s">
        <v>1350</v>
      </c>
      <c r="E5502" s="96" t="s">
        <v>1561</v>
      </c>
      <c r="F5502" s="96">
        <v>2030.0</v>
      </c>
      <c r="J5502" s="96" t="s">
        <v>1147</v>
      </c>
      <c r="L5502" s="96" t="s">
        <v>1562</v>
      </c>
      <c r="M5502" s="96" t="s">
        <v>1147</v>
      </c>
      <c r="O5502" s="96" t="s">
        <v>1584</v>
      </c>
      <c r="P5502" s="96" t="s">
        <v>1564</v>
      </c>
      <c r="Q5502" s="96" t="s">
        <v>1685</v>
      </c>
      <c r="R5502" s="96" t="s">
        <v>1690</v>
      </c>
      <c r="S5502" s="96" t="s">
        <v>14268</v>
      </c>
      <c r="T5502" s="96" t="s">
        <v>1568</v>
      </c>
    </row>
    <row r="5503" ht="14.25" customHeight="1">
      <c r="A5503" s="96" t="s">
        <v>14269</v>
      </c>
      <c r="D5503" s="96" t="s">
        <v>1350</v>
      </c>
      <c r="E5503" s="96" t="s">
        <v>1561</v>
      </c>
      <c r="F5503" s="96" t="s">
        <v>1628</v>
      </c>
      <c r="J5503" s="96" t="s">
        <v>1351</v>
      </c>
      <c r="L5503" s="96" t="s">
        <v>41</v>
      </c>
      <c r="M5503" s="96" t="s">
        <v>1147</v>
      </c>
      <c r="O5503" s="96" t="s">
        <v>1584</v>
      </c>
      <c r="P5503" s="96" t="s">
        <v>1564</v>
      </c>
      <c r="Q5503" s="96" t="s">
        <v>1580</v>
      </c>
      <c r="R5503" s="96" t="s">
        <v>1793</v>
      </c>
      <c r="S5503" s="96" t="s">
        <v>14270</v>
      </c>
      <c r="T5503" s="96" t="s">
        <v>1568</v>
      </c>
    </row>
    <row r="5504" ht="14.25" customHeight="1">
      <c r="A5504" s="96" t="s">
        <v>14271</v>
      </c>
      <c r="D5504" s="96" t="s">
        <v>1350</v>
      </c>
      <c r="E5504" s="96" t="s">
        <v>1561</v>
      </c>
      <c r="F5504" s="96">
        <v>2028.0</v>
      </c>
      <c r="G5504" s="96" t="s">
        <v>1350</v>
      </c>
      <c r="H5504" s="96" t="s">
        <v>1561</v>
      </c>
      <c r="I5504" s="96">
        <v>2040.0</v>
      </c>
      <c r="J5504" s="96" t="s">
        <v>1351</v>
      </c>
      <c r="K5504" s="96">
        <v>2040.0</v>
      </c>
      <c r="L5504" s="96" t="s">
        <v>41</v>
      </c>
      <c r="M5504" s="96" t="s">
        <v>1351</v>
      </c>
      <c r="N5504" s="96" t="s">
        <v>1673</v>
      </c>
      <c r="O5504" s="96" t="s">
        <v>1647</v>
      </c>
      <c r="P5504" s="96" t="s">
        <v>1564</v>
      </c>
      <c r="Q5504" s="96" t="s">
        <v>1604</v>
      </c>
      <c r="R5504" s="96" t="s">
        <v>1699</v>
      </c>
      <c r="S5504" s="96" t="s">
        <v>14272</v>
      </c>
      <c r="T5504" s="96" t="s">
        <v>1568</v>
      </c>
    </row>
    <row r="5505" ht="14.25" customHeight="1">
      <c r="A5505" s="96" t="s">
        <v>14273</v>
      </c>
      <c r="B5505" s="96" t="s">
        <v>14274</v>
      </c>
      <c r="D5505" s="96" t="s">
        <v>1350</v>
      </c>
      <c r="E5505" s="96" t="s">
        <v>1561</v>
      </c>
      <c r="F5505" s="96">
        <v>2030.0</v>
      </c>
      <c r="J5505" s="96" t="s">
        <v>1147</v>
      </c>
      <c r="L5505" s="96" t="s">
        <v>41</v>
      </c>
      <c r="M5505" s="96" t="s">
        <v>1351</v>
      </c>
      <c r="N5505" s="96" t="s">
        <v>1666</v>
      </c>
      <c r="O5505" s="96" t="s">
        <v>3379</v>
      </c>
      <c r="P5505" s="96" t="s">
        <v>1728</v>
      </c>
      <c r="Q5505" s="96" t="s">
        <v>1639</v>
      </c>
      <c r="R5505" s="96" t="s">
        <v>1621</v>
      </c>
      <c r="S5505" s="96" t="s">
        <v>14275</v>
      </c>
      <c r="T5505" s="96" t="s">
        <v>1568</v>
      </c>
    </row>
    <row r="5506" ht="14.25" customHeight="1">
      <c r="A5506" s="96" t="s">
        <v>14276</v>
      </c>
      <c r="D5506" s="96" t="s">
        <v>1350</v>
      </c>
      <c r="E5506" s="96" t="s">
        <v>1561</v>
      </c>
      <c r="F5506" s="96">
        <v>2030.0</v>
      </c>
      <c r="J5506" s="96" t="s">
        <v>1147</v>
      </c>
      <c r="L5506" s="96" t="s">
        <v>1562</v>
      </c>
      <c r="M5506" s="96" t="s">
        <v>1147</v>
      </c>
      <c r="O5506" s="96" t="s">
        <v>1584</v>
      </c>
      <c r="P5506" s="96" t="s">
        <v>1564</v>
      </c>
      <c r="Q5506" s="96" t="s">
        <v>1756</v>
      </c>
      <c r="R5506" s="96" t="s">
        <v>1594</v>
      </c>
      <c r="S5506" s="96" t="s">
        <v>14277</v>
      </c>
      <c r="T5506" s="96" t="s">
        <v>1568</v>
      </c>
    </row>
    <row r="5507" ht="14.25" customHeight="1">
      <c r="A5507" s="96" t="s">
        <v>14278</v>
      </c>
      <c r="D5507" s="96" t="s">
        <v>1355</v>
      </c>
      <c r="J5507" s="96" t="s">
        <v>1147</v>
      </c>
      <c r="L5507" s="96" t="s">
        <v>41</v>
      </c>
      <c r="M5507" s="96" t="s">
        <v>1147</v>
      </c>
      <c r="O5507" s="96" t="s">
        <v>1845</v>
      </c>
      <c r="P5507" s="96" t="s">
        <v>1564</v>
      </c>
      <c r="Q5507" s="96" t="s">
        <v>2015</v>
      </c>
      <c r="R5507" s="96" t="s">
        <v>1712</v>
      </c>
    </row>
    <row r="5508" ht="14.25" customHeight="1">
      <c r="A5508" s="96" t="s">
        <v>14279</v>
      </c>
      <c r="C5508" s="96" t="s">
        <v>14280</v>
      </c>
      <c r="D5508" s="96" t="s">
        <v>1350</v>
      </c>
      <c r="E5508" s="96" t="s">
        <v>1561</v>
      </c>
      <c r="F5508" s="96">
        <v>2030.0</v>
      </c>
      <c r="J5508" s="96" t="s">
        <v>1147</v>
      </c>
      <c r="L5508" s="96" t="s">
        <v>1562</v>
      </c>
      <c r="M5508" s="96" t="s">
        <v>1147</v>
      </c>
      <c r="O5508" s="96" t="s">
        <v>1684</v>
      </c>
      <c r="P5508" s="96" t="s">
        <v>1564</v>
      </c>
      <c r="Q5508" s="96" t="s">
        <v>1756</v>
      </c>
      <c r="R5508" s="96" t="s">
        <v>1779</v>
      </c>
      <c r="S5508" s="96" t="s">
        <v>14281</v>
      </c>
      <c r="T5508" s="96" t="s">
        <v>1568</v>
      </c>
    </row>
    <row r="5509" ht="14.25" customHeight="1">
      <c r="A5509" s="96" t="s">
        <v>14282</v>
      </c>
      <c r="D5509" s="96" t="s">
        <v>1350</v>
      </c>
      <c r="E5509" s="96" t="s">
        <v>1561</v>
      </c>
      <c r="F5509" s="96">
        <v>2030.0</v>
      </c>
      <c r="J5509" s="96" t="s">
        <v>1147</v>
      </c>
      <c r="L5509" s="96" t="s">
        <v>1562</v>
      </c>
      <c r="M5509" s="96" t="s">
        <v>1147</v>
      </c>
      <c r="O5509" s="96" t="s">
        <v>1614</v>
      </c>
      <c r="P5509" s="96" t="s">
        <v>1609</v>
      </c>
      <c r="Q5509" s="96" t="s">
        <v>1585</v>
      </c>
      <c r="R5509" s="96" t="s">
        <v>1597</v>
      </c>
      <c r="S5509" s="96" t="s">
        <v>14283</v>
      </c>
      <c r="T5509" s="96" t="s">
        <v>1568</v>
      </c>
    </row>
    <row r="5510" ht="14.25" customHeight="1">
      <c r="A5510" s="96" t="s">
        <v>14284</v>
      </c>
      <c r="D5510" s="96" t="s">
        <v>1350</v>
      </c>
      <c r="E5510" s="96" t="s">
        <v>1561</v>
      </c>
      <c r="F5510" s="96">
        <v>2030.0</v>
      </c>
      <c r="J5510" s="96" t="s">
        <v>1147</v>
      </c>
      <c r="L5510" s="96" t="s">
        <v>1562</v>
      </c>
      <c r="M5510" s="96" t="s">
        <v>1147</v>
      </c>
      <c r="O5510" s="96" t="s">
        <v>1741</v>
      </c>
      <c r="P5510" s="96" t="s">
        <v>1564</v>
      </c>
      <c r="Q5510" s="96" t="s">
        <v>1820</v>
      </c>
      <c r="R5510" s="96" t="s">
        <v>1586</v>
      </c>
      <c r="S5510" s="96" t="s">
        <v>14285</v>
      </c>
      <c r="T5510" s="96" t="s">
        <v>1568</v>
      </c>
    </row>
    <row r="5511" ht="14.25" customHeight="1">
      <c r="A5511" s="96" t="s">
        <v>14286</v>
      </c>
      <c r="D5511" s="96" t="s">
        <v>1350</v>
      </c>
      <c r="E5511" s="96" t="s">
        <v>1561</v>
      </c>
      <c r="F5511" s="96">
        <v>2030.0</v>
      </c>
      <c r="G5511" s="96" t="s">
        <v>1350</v>
      </c>
      <c r="H5511" s="96" t="s">
        <v>1561</v>
      </c>
      <c r="I5511" s="96">
        <v>2045.0</v>
      </c>
      <c r="J5511" s="96" t="s">
        <v>1351</v>
      </c>
      <c r="K5511" s="96">
        <v>2045.0</v>
      </c>
      <c r="L5511" s="96" t="s">
        <v>1562</v>
      </c>
      <c r="M5511" s="96" t="s">
        <v>1147</v>
      </c>
      <c r="O5511" s="96" t="s">
        <v>1741</v>
      </c>
      <c r="P5511" s="96" t="s">
        <v>1564</v>
      </c>
      <c r="Q5511" s="96" t="s">
        <v>1610</v>
      </c>
      <c r="R5511" s="96" t="s">
        <v>1699</v>
      </c>
      <c r="S5511" s="96" t="s">
        <v>14287</v>
      </c>
      <c r="T5511" s="96" t="s">
        <v>1568</v>
      </c>
    </row>
    <row r="5512" ht="14.25" customHeight="1">
      <c r="A5512" s="96" t="s">
        <v>14288</v>
      </c>
      <c r="C5512" s="96" t="s">
        <v>14289</v>
      </c>
      <c r="D5512" s="96" t="s">
        <v>1355</v>
      </c>
      <c r="J5512" s="96" t="s">
        <v>1351</v>
      </c>
      <c r="L5512" s="96" t="s">
        <v>41</v>
      </c>
      <c r="M5512" s="96" t="s">
        <v>1147</v>
      </c>
      <c r="O5512" s="96" t="s">
        <v>1684</v>
      </c>
      <c r="P5512" s="96" t="s">
        <v>1564</v>
      </c>
      <c r="Q5512" s="96" t="s">
        <v>1593</v>
      </c>
      <c r="R5512" s="96" t="s">
        <v>1699</v>
      </c>
    </row>
    <row r="5513" ht="14.25" customHeight="1">
      <c r="A5513" s="96" t="s">
        <v>14290</v>
      </c>
      <c r="D5513" s="96" t="s">
        <v>1350</v>
      </c>
      <c r="E5513" s="96" t="s">
        <v>1561</v>
      </c>
      <c r="F5513" s="96">
        <v>2030.0</v>
      </c>
      <c r="J5513" s="96" t="s">
        <v>1147</v>
      </c>
      <c r="L5513" s="96" t="s">
        <v>1562</v>
      </c>
      <c r="M5513" s="96" t="s">
        <v>1147</v>
      </c>
      <c r="O5513" s="96" t="s">
        <v>1713</v>
      </c>
      <c r="P5513" s="96" t="s">
        <v>1564</v>
      </c>
      <c r="Q5513" s="96" t="s">
        <v>1573</v>
      </c>
      <c r="R5513" s="96" t="s">
        <v>1586</v>
      </c>
      <c r="S5513" s="96" t="s">
        <v>14291</v>
      </c>
      <c r="T5513" s="96" t="s">
        <v>1568</v>
      </c>
    </row>
    <row r="5514" ht="14.25" customHeight="1">
      <c r="A5514" s="96" t="s">
        <v>14292</v>
      </c>
      <c r="D5514" s="96" t="s">
        <v>1350</v>
      </c>
      <c r="E5514" s="96" t="s">
        <v>1561</v>
      </c>
      <c r="F5514" s="96">
        <v>2030.0</v>
      </c>
      <c r="J5514" s="96" t="s">
        <v>1351</v>
      </c>
      <c r="L5514" s="96" t="s">
        <v>41</v>
      </c>
      <c r="M5514" s="96" t="s">
        <v>1351</v>
      </c>
      <c r="N5514" s="96" t="s">
        <v>1779</v>
      </c>
      <c r="O5514" s="96" t="s">
        <v>10772</v>
      </c>
      <c r="P5514" s="96" t="s">
        <v>1564</v>
      </c>
      <c r="Q5514" s="96" t="s">
        <v>1580</v>
      </c>
      <c r="R5514" s="96" t="s">
        <v>1605</v>
      </c>
      <c r="S5514" s="96" t="s">
        <v>14293</v>
      </c>
      <c r="T5514" s="96" t="s">
        <v>1568</v>
      </c>
    </row>
    <row r="5515" ht="14.25" customHeight="1">
      <c r="A5515" s="96" t="s">
        <v>14294</v>
      </c>
      <c r="D5515" s="96" t="s">
        <v>1350</v>
      </c>
      <c r="E5515" s="96" t="s">
        <v>1561</v>
      </c>
      <c r="F5515" s="96">
        <v>2030.0</v>
      </c>
      <c r="J5515" s="96" t="s">
        <v>1147</v>
      </c>
      <c r="L5515" s="96" t="s">
        <v>1562</v>
      </c>
      <c r="M5515" s="96" t="s">
        <v>1147</v>
      </c>
      <c r="O5515" s="96" t="s">
        <v>1741</v>
      </c>
      <c r="P5515" s="96" t="s">
        <v>1564</v>
      </c>
      <c r="Q5515" s="96" t="s">
        <v>1655</v>
      </c>
      <c r="R5515" s="96" t="s">
        <v>1589</v>
      </c>
      <c r="S5515" s="96" t="s">
        <v>14295</v>
      </c>
      <c r="T5515" s="96" t="s">
        <v>1568</v>
      </c>
    </row>
    <row r="5516" ht="14.25" customHeight="1">
      <c r="A5516" s="96" t="s">
        <v>14296</v>
      </c>
      <c r="D5516" s="96" t="s">
        <v>1350</v>
      </c>
      <c r="E5516" s="96" t="s">
        <v>1561</v>
      </c>
      <c r="F5516" s="96">
        <v>2030.0</v>
      </c>
      <c r="J5516" s="96" t="s">
        <v>1147</v>
      </c>
      <c r="L5516" s="96" t="s">
        <v>1562</v>
      </c>
      <c r="M5516" s="96" t="s">
        <v>1147</v>
      </c>
      <c r="O5516" s="96" t="s">
        <v>1717</v>
      </c>
      <c r="P5516" s="96" t="s">
        <v>1609</v>
      </c>
      <c r="Q5516" s="96" t="s">
        <v>1585</v>
      </c>
      <c r="R5516" s="96" t="s">
        <v>1903</v>
      </c>
      <c r="S5516" s="96" t="s">
        <v>14297</v>
      </c>
      <c r="T5516" s="96" t="s">
        <v>1568</v>
      </c>
    </row>
    <row r="5517" ht="14.25" customHeight="1">
      <c r="A5517" s="96" t="s">
        <v>14298</v>
      </c>
      <c r="D5517" s="96" t="s">
        <v>1350</v>
      </c>
      <c r="E5517" s="96" t="s">
        <v>1570</v>
      </c>
      <c r="F5517" s="96">
        <v>2030.0</v>
      </c>
      <c r="J5517" s="96" t="s">
        <v>1147</v>
      </c>
      <c r="L5517" s="96" t="s">
        <v>1562</v>
      </c>
      <c r="M5517" s="96" t="s">
        <v>1147</v>
      </c>
      <c r="O5517" s="96" t="s">
        <v>1717</v>
      </c>
      <c r="P5517" s="96" t="s">
        <v>1609</v>
      </c>
      <c r="Q5517" s="96" t="s">
        <v>1862</v>
      </c>
      <c r="R5517" s="96" t="s">
        <v>1926</v>
      </c>
      <c r="S5517" s="96" t="s">
        <v>14299</v>
      </c>
      <c r="T5517" s="96" t="s">
        <v>1576</v>
      </c>
    </row>
    <row r="5518" ht="14.25" customHeight="1">
      <c r="A5518" s="96" t="s">
        <v>14300</v>
      </c>
      <c r="D5518" s="96" t="s">
        <v>1355</v>
      </c>
      <c r="J5518" s="96" t="s">
        <v>1147</v>
      </c>
      <c r="L5518" s="96" t="s">
        <v>41</v>
      </c>
      <c r="M5518" s="96" t="s">
        <v>1147</v>
      </c>
      <c r="O5518" s="96" t="s">
        <v>1578</v>
      </c>
      <c r="P5518" s="96" t="s">
        <v>1579</v>
      </c>
      <c r="Q5518" s="96" t="s">
        <v>1800</v>
      </c>
      <c r="R5518" s="96" t="s">
        <v>1637</v>
      </c>
    </row>
    <row r="5519" ht="14.25" customHeight="1">
      <c r="A5519" s="96" t="s">
        <v>14301</v>
      </c>
      <c r="D5519" s="96" t="s">
        <v>1350</v>
      </c>
      <c r="E5519" s="96" t="s">
        <v>1561</v>
      </c>
      <c r="F5519" s="96">
        <v>2030.0</v>
      </c>
      <c r="J5519" s="96" t="s">
        <v>1147</v>
      </c>
      <c r="L5519" s="96" t="s">
        <v>1562</v>
      </c>
      <c r="M5519" s="96" t="s">
        <v>1147</v>
      </c>
      <c r="O5519" s="96" t="s">
        <v>1717</v>
      </c>
      <c r="P5519" s="96" t="s">
        <v>1609</v>
      </c>
      <c r="Q5519" s="96" t="s">
        <v>1756</v>
      </c>
      <c r="R5519" s="96" t="s">
        <v>1644</v>
      </c>
      <c r="S5519" s="96" t="s">
        <v>14302</v>
      </c>
      <c r="T5519" s="96" t="s">
        <v>1568</v>
      </c>
    </row>
    <row r="5520" ht="14.25" customHeight="1">
      <c r="A5520" s="96" t="s">
        <v>14303</v>
      </c>
      <c r="D5520" s="96" t="s">
        <v>1350</v>
      </c>
      <c r="E5520" s="96" t="s">
        <v>1561</v>
      </c>
      <c r="F5520" s="96">
        <v>2030.0</v>
      </c>
      <c r="J5520" s="96" t="s">
        <v>1147</v>
      </c>
      <c r="L5520" s="96" t="s">
        <v>1562</v>
      </c>
      <c r="M5520" s="96" t="s">
        <v>1147</v>
      </c>
      <c r="O5520" s="96" t="s">
        <v>1717</v>
      </c>
      <c r="P5520" s="96" t="s">
        <v>1609</v>
      </c>
      <c r="Q5520" s="96" t="s">
        <v>1756</v>
      </c>
      <c r="R5520" s="96" t="s">
        <v>1605</v>
      </c>
      <c r="S5520" s="96" t="s">
        <v>14304</v>
      </c>
      <c r="T5520" s="96" t="s">
        <v>1568</v>
      </c>
    </row>
    <row r="5521" ht="14.25" customHeight="1">
      <c r="A5521" s="96" t="s">
        <v>14305</v>
      </c>
      <c r="D5521" s="96" t="s">
        <v>1355</v>
      </c>
      <c r="J5521" s="96" t="s">
        <v>1351</v>
      </c>
      <c r="L5521" s="96" t="s">
        <v>41</v>
      </c>
      <c r="M5521" s="96" t="s">
        <v>1351</v>
      </c>
      <c r="N5521" s="96" t="s">
        <v>1656</v>
      </c>
      <c r="O5521" s="96" t="s">
        <v>1578</v>
      </c>
      <c r="P5521" s="96" t="s">
        <v>1579</v>
      </c>
      <c r="Q5521" s="96" t="s">
        <v>2158</v>
      </c>
      <c r="R5521" s="96" t="s">
        <v>1656</v>
      </c>
    </row>
    <row r="5522" ht="14.25" customHeight="1">
      <c r="A5522" s="96" t="s">
        <v>14306</v>
      </c>
      <c r="B5522" s="96" t="s">
        <v>14307</v>
      </c>
      <c r="C5522" s="96" t="s">
        <v>14308</v>
      </c>
      <c r="D5522" s="96" t="s">
        <v>1350</v>
      </c>
      <c r="E5522" s="96" t="s">
        <v>1561</v>
      </c>
      <c r="F5522" s="96">
        <v>2030.0</v>
      </c>
      <c r="J5522" s="96" t="s">
        <v>1147</v>
      </c>
      <c r="L5522" s="96" t="s">
        <v>1562</v>
      </c>
      <c r="M5522" s="96" t="s">
        <v>1147</v>
      </c>
      <c r="O5522" s="96" t="s">
        <v>1672</v>
      </c>
      <c r="P5522" s="96" t="s">
        <v>1564</v>
      </c>
      <c r="Q5522" s="96" t="s">
        <v>1756</v>
      </c>
      <c r="R5522" s="96" t="s">
        <v>1757</v>
      </c>
      <c r="S5522" s="96" t="s">
        <v>14309</v>
      </c>
      <c r="T5522" s="96" t="s">
        <v>1568</v>
      </c>
    </row>
    <row r="5523" ht="14.25" customHeight="1">
      <c r="A5523" s="96" t="s">
        <v>14310</v>
      </c>
      <c r="C5523" s="96" t="s">
        <v>14311</v>
      </c>
      <c r="D5523" s="96" t="s">
        <v>1350</v>
      </c>
      <c r="E5523" s="96" t="s">
        <v>1561</v>
      </c>
      <c r="F5523" s="96">
        <v>2030.0</v>
      </c>
      <c r="J5523" s="96" t="s">
        <v>1147</v>
      </c>
      <c r="L5523" s="96" t="s">
        <v>1562</v>
      </c>
      <c r="M5523" s="96" t="s">
        <v>1147</v>
      </c>
      <c r="O5523" s="96" t="s">
        <v>1584</v>
      </c>
      <c r="P5523" s="96" t="s">
        <v>1564</v>
      </c>
      <c r="Q5523" s="96" t="s">
        <v>1820</v>
      </c>
      <c r="R5523" s="96" t="s">
        <v>1673</v>
      </c>
      <c r="S5523" s="96" t="s">
        <v>14312</v>
      </c>
      <c r="T5523" s="96" t="s">
        <v>1568</v>
      </c>
    </row>
    <row r="5524" ht="14.25" customHeight="1">
      <c r="A5524" s="96" t="s">
        <v>14313</v>
      </c>
      <c r="B5524" s="96" t="s">
        <v>14314</v>
      </c>
      <c r="D5524" s="96" t="s">
        <v>1350</v>
      </c>
      <c r="E5524" s="96" t="s">
        <v>1561</v>
      </c>
      <c r="F5524" s="96" t="s">
        <v>1628</v>
      </c>
      <c r="J5524" s="96" t="s">
        <v>1147</v>
      </c>
      <c r="L5524" s="96" t="s">
        <v>41</v>
      </c>
      <c r="M5524" s="96" t="s">
        <v>1147</v>
      </c>
      <c r="O5524" s="96" t="s">
        <v>1717</v>
      </c>
      <c r="P5524" s="96" t="s">
        <v>1609</v>
      </c>
      <c r="Q5524" s="96" t="s">
        <v>1862</v>
      </c>
      <c r="R5524" s="96" t="s">
        <v>1637</v>
      </c>
      <c r="S5524" s="96" t="s">
        <v>14315</v>
      </c>
      <c r="T5524" s="96" t="s">
        <v>1568</v>
      </c>
    </row>
    <row r="5525" ht="14.25" customHeight="1">
      <c r="A5525" s="96" t="s">
        <v>14316</v>
      </c>
      <c r="D5525" s="96" t="s">
        <v>1350</v>
      </c>
      <c r="E5525" s="96" t="s">
        <v>1561</v>
      </c>
      <c r="F5525" s="96">
        <v>2030.0</v>
      </c>
      <c r="J5525" s="96" t="s">
        <v>1147</v>
      </c>
      <c r="L5525" s="96" t="s">
        <v>1562</v>
      </c>
      <c r="M5525" s="96" t="s">
        <v>1147</v>
      </c>
      <c r="O5525" s="96" t="s">
        <v>1717</v>
      </c>
      <c r="P5525" s="96" t="s">
        <v>1609</v>
      </c>
      <c r="Q5525" s="96" t="s">
        <v>1756</v>
      </c>
      <c r="R5525" s="96" t="s">
        <v>1699</v>
      </c>
      <c r="S5525" s="96" t="s">
        <v>14317</v>
      </c>
      <c r="T5525" s="96" t="s">
        <v>1568</v>
      </c>
    </row>
    <row r="5526" ht="14.25" customHeight="1">
      <c r="A5526" s="96" t="s">
        <v>14318</v>
      </c>
      <c r="D5526" s="96" t="s">
        <v>1350</v>
      </c>
      <c r="E5526" s="96" t="s">
        <v>1561</v>
      </c>
      <c r="J5526" s="96" t="s">
        <v>1147</v>
      </c>
      <c r="L5526" s="96" t="s">
        <v>1562</v>
      </c>
      <c r="M5526" s="96" t="s">
        <v>1147</v>
      </c>
      <c r="O5526" s="96" t="s">
        <v>1717</v>
      </c>
      <c r="P5526" s="96" t="s">
        <v>1609</v>
      </c>
      <c r="Q5526" s="96" t="s">
        <v>2015</v>
      </c>
      <c r="R5526" s="96" t="s">
        <v>1841</v>
      </c>
      <c r="S5526" s="96" t="s">
        <v>14319</v>
      </c>
      <c r="T5526" s="96" t="s">
        <v>1568</v>
      </c>
    </row>
    <row r="5527" ht="14.25" customHeight="1">
      <c r="A5527" s="96" t="s">
        <v>14320</v>
      </c>
      <c r="B5527" s="96" t="s">
        <v>14321</v>
      </c>
      <c r="D5527" s="96" t="s">
        <v>1350</v>
      </c>
      <c r="E5527" s="96" t="s">
        <v>1561</v>
      </c>
      <c r="F5527" s="96" t="s">
        <v>2176</v>
      </c>
      <c r="J5527" s="96" t="s">
        <v>1351</v>
      </c>
      <c r="L5527" s="96" t="s">
        <v>41</v>
      </c>
      <c r="M5527" s="96" t="s">
        <v>1351</v>
      </c>
      <c r="N5527" s="96" t="s">
        <v>1805</v>
      </c>
      <c r="O5527" s="96" t="s">
        <v>1717</v>
      </c>
      <c r="P5527" s="96" t="s">
        <v>1609</v>
      </c>
      <c r="Q5527" s="96" t="s">
        <v>1593</v>
      </c>
      <c r="R5527" s="96" t="s">
        <v>1841</v>
      </c>
      <c r="S5527" s="96" t="s">
        <v>14322</v>
      </c>
      <c r="T5527" s="96" t="s">
        <v>1568</v>
      </c>
    </row>
    <row r="5528" ht="14.25" customHeight="1">
      <c r="A5528" s="96" t="s">
        <v>14323</v>
      </c>
      <c r="D5528" s="96" t="s">
        <v>1350</v>
      </c>
      <c r="E5528" s="96" t="s">
        <v>1561</v>
      </c>
      <c r="F5528" s="96">
        <v>2030.0</v>
      </c>
      <c r="J5528" s="96" t="s">
        <v>1147</v>
      </c>
      <c r="L5528" s="96" t="s">
        <v>1562</v>
      </c>
      <c r="M5528" s="96" t="s">
        <v>1147</v>
      </c>
      <c r="O5528" s="96" t="s">
        <v>1672</v>
      </c>
      <c r="P5528" s="96" t="s">
        <v>1564</v>
      </c>
      <c r="Q5528" s="96" t="s">
        <v>1636</v>
      </c>
      <c r="R5528" s="96" t="s">
        <v>1589</v>
      </c>
      <c r="S5528" s="96" t="s">
        <v>14324</v>
      </c>
      <c r="T5528" s="96" t="s">
        <v>1568</v>
      </c>
    </row>
    <row r="5529" ht="14.25" customHeight="1">
      <c r="A5529" s="96" t="s">
        <v>14325</v>
      </c>
      <c r="B5529" s="96" t="s">
        <v>14326</v>
      </c>
      <c r="C5529" s="96" t="s">
        <v>14327</v>
      </c>
      <c r="D5529" s="96" t="s">
        <v>1350</v>
      </c>
      <c r="E5529" s="96" t="s">
        <v>1561</v>
      </c>
      <c r="F5529" s="96" t="s">
        <v>1628</v>
      </c>
      <c r="J5529" s="96" t="s">
        <v>1351</v>
      </c>
      <c r="L5529" s="96" t="s">
        <v>41</v>
      </c>
      <c r="M5529" s="96" t="s">
        <v>1351</v>
      </c>
      <c r="N5529" s="96" t="s">
        <v>1690</v>
      </c>
      <c r="O5529" s="96" t="s">
        <v>1717</v>
      </c>
      <c r="P5529" s="96" t="s">
        <v>1609</v>
      </c>
      <c r="Q5529" s="96" t="s">
        <v>1800</v>
      </c>
      <c r="R5529" s="96" t="s">
        <v>1581</v>
      </c>
      <c r="S5529" s="96" t="s">
        <v>14328</v>
      </c>
      <c r="T5529" s="96" t="s">
        <v>1568</v>
      </c>
    </row>
    <row r="5530" ht="14.25" customHeight="1">
      <c r="A5530" s="96" t="s">
        <v>14329</v>
      </c>
      <c r="B5530" s="96" t="s">
        <v>14330</v>
      </c>
      <c r="C5530" s="96" t="s">
        <v>14331</v>
      </c>
      <c r="D5530" s="96" t="s">
        <v>1350</v>
      </c>
      <c r="E5530" s="96" t="s">
        <v>1561</v>
      </c>
      <c r="F5530" s="96" t="s">
        <v>1628</v>
      </c>
      <c r="J5530" s="96" t="s">
        <v>1147</v>
      </c>
      <c r="L5530" s="96" t="s">
        <v>41</v>
      </c>
      <c r="M5530" s="96" t="s">
        <v>1351</v>
      </c>
      <c r="N5530" s="96" t="s">
        <v>1621</v>
      </c>
      <c r="O5530" s="96" t="s">
        <v>1578</v>
      </c>
      <c r="P5530" s="96" t="s">
        <v>1579</v>
      </c>
      <c r="Q5530" s="96" t="s">
        <v>1610</v>
      </c>
      <c r="R5530" s="96" t="s">
        <v>1805</v>
      </c>
      <c r="S5530" s="96" t="s">
        <v>14332</v>
      </c>
      <c r="T5530" s="96" t="s">
        <v>1568</v>
      </c>
    </row>
    <row r="5531" ht="14.25" customHeight="1">
      <c r="A5531" s="96" t="s">
        <v>14333</v>
      </c>
      <c r="D5531" s="96" t="s">
        <v>1350</v>
      </c>
      <c r="E5531" s="96" t="s">
        <v>1561</v>
      </c>
      <c r="F5531" s="96">
        <v>2030.0</v>
      </c>
      <c r="J5531" s="96" t="s">
        <v>1147</v>
      </c>
      <c r="L5531" s="96" t="s">
        <v>1562</v>
      </c>
      <c r="M5531" s="96" t="s">
        <v>1147</v>
      </c>
      <c r="O5531" s="96" t="s">
        <v>1717</v>
      </c>
      <c r="P5531" s="96" t="s">
        <v>1609</v>
      </c>
      <c r="Q5531" s="96" t="s">
        <v>1862</v>
      </c>
      <c r="R5531" s="96" t="s">
        <v>1648</v>
      </c>
      <c r="S5531" s="96" t="s">
        <v>14334</v>
      </c>
      <c r="T5531" s="96" t="s">
        <v>1568</v>
      </c>
    </row>
    <row r="5532" ht="14.25" customHeight="1">
      <c r="A5532" s="96" t="s">
        <v>14335</v>
      </c>
      <c r="D5532" s="96" t="s">
        <v>1350</v>
      </c>
      <c r="E5532" s="96" t="s">
        <v>1570</v>
      </c>
      <c r="J5532" s="96" t="s">
        <v>1147</v>
      </c>
      <c r="L5532" s="96" t="s">
        <v>1562</v>
      </c>
      <c r="M5532" s="96" t="s">
        <v>1147</v>
      </c>
      <c r="O5532" s="96" t="s">
        <v>1717</v>
      </c>
      <c r="P5532" s="96" t="s">
        <v>1609</v>
      </c>
      <c r="Q5532" s="96" t="s">
        <v>1948</v>
      </c>
      <c r="R5532" s="96" t="s">
        <v>1841</v>
      </c>
      <c r="S5532" s="96" t="s">
        <v>14336</v>
      </c>
      <c r="T5532" s="96" t="s">
        <v>1568</v>
      </c>
    </row>
    <row r="5533" ht="14.25" customHeight="1">
      <c r="A5533" s="96" t="s">
        <v>14337</v>
      </c>
      <c r="D5533" s="96" t="s">
        <v>1350</v>
      </c>
      <c r="E5533" s="96" t="s">
        <v>1570</v>
      </c>
      <c r="F5533" s="96" t="s">
        <v>1628</v>
      </c>
      <c r="J5533" s="96" t="s">
        <v>1147</v>
      </c>
      <c r="L5533" s="96" t="s">
        <v>41</v>
      </c>
      <c r="M5533" s="96" t="s">
        <v>1147</v>
      </c>
      <c r="O5533" s="96" t="s">
        <v>1717</v>
      </c>
      <c r="P5533" s="96" t="s">
        <v>1609</v>
      </c>
      <c r="Q5533" s="96" t="s">
        <v>1639</v>
      </c>
      <c r="R5533" s="96" t="s">
        <v>1597</v>
      </c>
      <c r="S5533" s="96" t="s">
        <v>14338</v>
      </c>
      <c r="T5533" s="96" t="s">
        <v>1576</v>
      </c>
    </row>
    <row r="5534" ht="14.25" customHeight="1">
      <c r="A5534" s="96" t="s">
        <v>14339</v>
      </c>
      <c r="D5534" s="96" t="s">
        <v>1350</v>
      </c>
      <c r="E5534" s="96" t="s">
        <v>1561</v>
      </c>
      <c r="F5534" s="96">
        <v>2030.0</v>
      </c>
      <c r="J5534" s="96" t="s">
        <v>1147</v>
      </c>
      <c r="L5534" s="96" t="s">
        <v>1562</v>
      </c>
      <c r="M5534" s="96" t="s">
        <v>1147</v>
      </c>
      <c r="O5534" s="96" t="s">
        <v>1717</v>
      </c>
      <c r="P5534" s="96" t="s">
        <v>1609</v>
      </c>
      <c r="Q5534" s="96" t="s">
        <v>1948</v>
      </c>
      <c r="R5534" s="96" t="s">
        <v>1581</v>
      </c>
      <c r="S5534" s="96" t="s">
        <v>14340</v>
      </c>
      <c r="T5534" s="96" t="s">
        <v>1568</v>
      </c>
    </row>
    <row r="5535" ht="14.25" customHeight="1">
      <c r="A5535" s="96" t="s">
        <v>14341</v>
      </c>
      <c r="B5535" s="96" t="s">
        <v>14342</v>
      </c>
      <c r="C5535" s="96" t="s">
        <v>14343</v>
      </c>
      <c r="D5535" s="96" t="s">
        <v>1350</v>
      </c>
      <c r="E5535" s="96" t="s">
        <v>1570</v>
      </c>
      <c r="F5535" s="96">
        <v>2030.0</v>
      </c>
      <c r="J5535" s="96" t="s">
        <v>1147</v>
      </c>
      <c r="L5535" s="96" t="s">
        <v>41</v>
      </c>
      <c r="M5535" s="96" t="s">
        <v>1351</v>
      </c>
      <c r="N5535" s="96" t="s">
        <v>2363</v>
      </c>
      <c r="O5535" s="96" t="s">
        <v>2792</v>
      </c>
      <c r="P5535" s="96" t="s">
        <v>1609</v>
      </c>
      <c r="Q5535" s="96" t="s">
        <v>1655</v>
      </c>
      <c r="R5535" s="96" t="s">
        <v>2363</v>
      </c>
      <c r="S5535" s="96" t="s">
        <v>14344</v>
      </c>
      <c r="T5535" s="96" t="s">
        <v>1576</v>
      </c>
    </row>
    <row r="5536" ht="14.25" customHeight="1">
      <c r="A5536" s="96" t="s">
        <v>14345</v>
      </c>
      <c r="D5536" s="96" t="s">
        <v>1355</v>
      </c>
      <c r="J5536" s="96" t="s">
        <v>1351</v>
      </c>
      <c r="L5536" s="96" t="s">
        <v>41</v>
      </c>
      <c r="M5536" s="96" t="s">
        <v>1147</v>
      </c>
      <c r="O5536" s="96" t="s">
        <v>1584</v>
      </c>
      <c r="P5536" s="96" t="s">
        <v>1564</v>
      </c>
      <c r="Q5536" s="96" t="s">
        <v>1590</v>
      </c>
      <c r="R5536" s="96" t="s">
        <v>1712</v>
      </c>
    </row>
    <row r="5537" ht="14.25" customHeight="1">
      <c r="A5537" s="96" t="s">
        <v>14346</v>
      </c>
      <c r="D5537" s="96" t="s">
        <v>1355</v>
      </c>
      <c r="J5537" s="96" t="s">
        <v>1351</v>
      </c>
      <c r="L5537" s="96" t="s">
        <v>41</v>
      </c>
      <c r="M5537" s="96" t="s">
        <v>1147</v>
      </c>
      <c r="O5537" s="96" t="s">
        <v>1664</v>
      </c>
      <c r="P5537" s="96" t="s">
        <v>1564</v>
      </c>
      <c r="Q5537" s="96" t="s">
        <v>1652</v>
      </c>
      <c r="R5537" s="96" t="s">
        <v>1615</v>
      </c>
    </row>
    <row r="5538" ht="14.25" customHeight="1">
      <c r="A5538" s="96" t="s">
        <v>14347</v>
      </c>
      <c r="D5538" s="96" t="s">
        <v>1355</v>
      </c>
      <c r="J5538" s="96" t="s">
        <v>1147</v>
      </c>
      <c r="L5538" s="96" t="s">
        <v>41</v>
      </c>
      <c r="M5538" s="96" t="s">
        <v>1147</v>
      </c>
      <c r="O5538" s="96" t="s">
        <v>1797</v>
      </c>
      <c r="P5538" s="96" t="s">
        <v>1564</v>
      </c>
      <c r="Q5538" s="96" t="s">
        <v>1590</v>
      </c>
      <c r="R5538" s="96" t="s">
        <v>1699</v>
      </c>
    </row>
    <row r="5539" ht="14.25" customHeight="1">
      <c r="A5539" s="96" t="s">
        <v>14348</v>
      </c>
      <c r="D5539" s="96" t="s">
        <v>1350</v>
      </c>
      <c r="E5539" s="96" t="s">
        <v>1561</v>
      </c>
      <c r="F5539" s="96">
        <v>2030.0</v>
      </c>
      <c r="J5539" s="96" t="s">
        <v>1147</v>
      </c>
      <c r="L5539" s="96" t="s">
        <v>1562</v>
      </c>
      <c r="M5539" s="96" t="s">
        <v>1147</v>
      </c>
      <c r="O5539" s="96" t="s">
        <v>2126</v>
      </c>
      <c r="P5539" s="96" t="s">
        <v>1728</v>
      </c>
      <c r="Q5539" s="96" t="s">
        <v>1756</v>
      </c>
      <c r="R5539" s="96" t="s">
        <v>1637</v>
      </c>
      <c r="S5539" s="96" t="s">
        <v>14349</v>
      </c>
    </row>
    <row r="5540" ht="14.25" customHeight="1">
      <c r="A5540" s="96" t="s">
        <v>14350</v>
      </c>
      <c r="D5540" s="96" t="s">
        <v>1350</v>
      </c>
      <c r="E5540" s="96" t="s">
        <v>1561</v>
      </c>
      <c r="F5540" s="96">
        <v>2030.0</v>
      </c>
      <c r="J5540" s="96" t="s">
        <v>1351</v>
      </c>
      <c r="L5540" s="96" t="s">
        <v>41</v>
      </c>
      <c r="M5540" s="96" t="s">
        <v>1351</v>
      </c>
      <c r="N5540" s="96" t="s">
        <v>1903</v>
      </c>
      <c r="O5540" s="96" t="s">
        <v>1741</v>
      </c>
      <c r="P5540" s="96" t="s">
        <v>1564</v>
      </c>
      <c r="Q5540" s="96" t="s">
        <v>1585</v>
      </c>
      <c r="R5540" s="96" t="s">
        <v>2098</v>
      </c>
      <c r="S5540" s="96" t="s">
        <v>14351</v>
      </c>
      <c r="T5540" s="96" t="s">
        <v>1568</v>
      </c>
    </row>
    <row r="5541" ht="14.25" customHeight="1">
      <c r="A5541" s="96" t="s">
        <v>14352</v>
      </c>
      <c r="D5541" s="96" t="s">
        <v>1350</v>
      </c>
      <c r="E5541" s="96" t="s">
        <v>1561</v>
      </c>
      <c r="F5541" s="96">
        <v>2030.0</v>
      </c>
      <c r="J5541" s="96" t="s">
        <v>1147</v>
      </c>
      <c r="L5541" s="96" t="s">
        <v>1562</v>
      </c>
      <c r="M5541" s="96" t="s">
        <v>1147</v>
      </c>
      <c r="O5541" s="96" t="s">
        <v>2068</v>
      </c>
      <c r="P5541" s="96" t="s">
        <v>1564</v>
      </c>
      <c r="Q5541" s="96" t="s">
        <v>1590</v>
      </c>
      <c r="R5541" s="96" t="s">
        <v>2384</v>
      </c>
      <c r="S5541" s="96" t="s">
        <v>14353</v>
      </c>
      <c r="T5541" s="96" t="s">
        <v>1568</v>
      </c>
    </row>
    <row r="5542" ht="14.25" customHeight="1">
      <c r="A5542" s="96" t="s">
        <v>14354</v>
      </c>
      <c r="D5542" s="96" t="s">
        <v>1355</v>
      </c>
      <c r="J5542" s="96" t="s">
        <v>1147</v>
      </c>
      <c r="L5542" s="96" t="s">
        <v>41</v>
      </c>
      <c r="M5542" s="96" t="s">
        <v>1147</v>
      </c>
      <c r="O5542" s="96" t="s">
        <v>1741</v>
      </c>
      <c r="P5542" s="96" t="s">
        <v>1564</v>
      </c>
      <c r="Q5542" s="96" t="s">
        <v>1754</v>
      </c>
      <c r="R5542" s="96" t="s">
        <v>1581</v>
      </c>
    </row>
    <row r="5543" ht="14.25" customHeight="1">
      <c r="A5543" s="96" t="s">
        <v>14355</v>
      </c>
      <c r="D5543" s="96" t="s">
        <v>1350</v>
      </c>
      <c r="E5543" s="96" t="s">
        <v>1561</v>
      </c>
      <c r="F5543" s="96">
        <v>2024.0</v>
      </c>
      <c r="J5543" s="96" t="s">
        <v>1147</v>
      </c>
      <c r="L5543" s="96" t="s">
        <v>41</v>
      </c>
      <c r="M5543" s="96" t="s">
        <v>1147</v>
      </c>
      <c r="O5543" s="96" t="s">
        <v>6357</v>
      </c>
      <c r="P5543" s="96" t="s">
        <v>1609</v>
      </c>
      <c r="Q5543" s="96" t="s">
        <v>1675</v>
      </c>
      <c r="R5543" s="96" t="s">
        <v>1924</v>
      </c>
      <c r="S5543" s="96" t="s">
        <v>14356</v>
      </c>
      <c r="T5543" s="96" t="s">
        <v>1568</v>
      </c>
    </row>
    <row r="5544" ht="14.25" customHeight="1">
      <c r="A5544" s="96" t="s">
        <v>14357</v>
      </c>
      <c r="D5544" s="96" t="s">
        <v>1350</v>
      </c>
      <c r="E5544" s="96" t="s">
        <v>1561</v>
      </c>
      <c r="F5544" s="96">
        <v>2030.0</v>
      </c>
      <c r="G5544" s="96" t="s">
        <v>1350</v>
      </c>
      <c r="H5544" s="96" t="s">
        <v>1561</v>
      </c>
      <c r="I5544" s="96">
        <v>2040.0</v>
      </c>
      <c r="J5544" s="96" t="s">
        <v>1351</v>
      </c>
      <c r="K5544" s="96">
        <v>2040.0</v>
      </c>
      <c r="L5544" s="96" t="s">
        <v>1562</v>
      </c>
      <c r="M5544" s="96" t="s">
        <v>1147</v>
      </c>
      <c r="O5544" s="96" t="s">
        <v>1741</v>
      </c>
      <c r="P5544" s="96" t="s">
        <v>1564</v>
      </c>
      <c r="Q5544" s="96" t="s">
        <v>1639</v>
      </c>
      <c r="R5544" s="96" t="s">
        <v>1581</v>
      </c>
      <c r="S5544" s="96" t="s">
        <v>14358</v>
      </c>
      <c r="T5544" s="96" t="s">
        <v>1568</v>
      </c>
    </row>
    <row r="5545" ht="14.25" customHeight="1">
      <c r="A5545" s="96" t="s">
        <v>14359</v>
      </c>
      <c r="D5545" s="96" t="s">
        <v>1350</v>
      </c>
      <c r="E5545" s="96" t="s">
        <v>1561</v>
      </c>
      <c r="F5545" s="96">
        <v>2030.0</v>
      </c>
      <c r="J5545" s="96" t="s">
        <v>1147</v>
      </c>
      <c r="L5545" s="96" t="s">
        <v>1562</v>
      </c>
      <c r="M5545" s="96" t="s">
        <v>1147</v>
      </c>
      <c r="O5545" s="96" t="s">
        <v>1741</v>
      </c>
      <c r="P5545" s="96" t="s">
        <v>1564</v>
      </c>
      <c r="Q5545" s="96" t="s">
        <v>1679</v>
      </c>
      <c r="R5545" s="96" t="s">
        <v>1656</v>
      </c>
      <c r="S5545" s="96" t="s">
        <v>14360</v>
      </c>
      <c r="T5545" s="96" t="s">
        <v>1568</v>
      </c>
    </row>
    <row r="5546" ht="14.25" customHeight="1">
      <c r="A5546" s="96" t="s">
        <v>14361</v>
      </c>
      <c r="D5546" s="96" t="s">
        <v>1355</v>
      </c>
      <c r="J5546" s="96" t="s">
        <v>1147</v>
      </c>
      <c r="L5546" s="96" t="s">
        <v>41</v>
      </c>
      <c r="M5546" s="96" t="s">
        <v>1147</v>
      </c>
      <c r="O5546" s="96" t="s">
        <v>1578</v>
      </c>
      <c r="P5546" s="96" t="s">
        <v>1579</v>
      </c>
      <c r="Q5546" s="96" t="s">
        <v>1593</v>
      </c>
      <c r="R5546" s="96" t="s">
        <v>1566</v>
      </c>
    </row>
    <row r="5547" ht="14.25" customHeight="1">
      <c r="A5547" s="96" t="s">
        <v>14362</v>
      </c>
      <c r="D5547" s="96" t="s">
        <v>1350</v>
      </c>
      <c r="E5547" s="96" t="s">
        <v>1561</v>
      </c>
      <c r="F5547" s="96">
        <v>2030.0</v>
      </c>
      <c r="J5547" s="96" t="s">
        <v>1147</v>
      </c>
      <c r="L5547" s="96" t="s">
        <v>1562</v>
      </c>
      <c r="M5547" s="96" t="s">
        <v>1147</v>
      </c>
      <c r="O5547" s="96" t="s">
        <v>2963</v>
      </c>
      <c r="P5547" s="96" t="s">
        <v>1572</v>
      </c>
      <c r="Q5547" s="96" t="s">
        <v>1655</v>
      </c>
      <c r="R5547" s="96" t="s">
        <v>1926</v>
      </c>
      <c r="S5547" s="96" t="s">
        <v>14363</v>
      </c>
      <c r="T5547" s="96" t="s">
        <v>1568</v>
      </c>
    </row>
    <row r="5548" ht="14.25" customHeight="1">
      <c r="A5548" s="96" t="s">
        <v>14364</v>
      </c>
      <c r="B5548" s="96" t="s">
        <v>14365</v>
      </c>
      <c r="C5548" s="96" t="s">
        <v>14366</v>
      </c>
      <c r="D5548" s="96" t="s">
        <v>1355</v>
      </c>
      <c r="J5548" s="96" t="s">
        <v>1147</v>
      </c>
      <c r="L5548" s="96" t="s">
        <v>41</v>
      </c>
      <c r="M5548" s="96" t="s">
        <v>1147</v>
      </c>
      <c r="O5548" s="96" t="s">
        <v>1672</v>
      </c>
      <c r="P5548" s="96" t="s">
        <v>1564</v>
      </c>
      <c r="Q5548" s="96" t="s">
        <v>1590</v>
      </c>
      <c r="R5548" s="96" t="s">
        <v>1597</v>
      </c>
      <c r="T5548" s="96" t="s">
        <v>1616</v>
      </c>
    </row>
    <row r="5549" ht="14.25" customHeight="1">
      <c r="A5549" s="96" t="s">
        <v>14367</v>
      </c>
      <c r="D5549" s="96" t="s">
        <v>1355</v>
      </c>
      <c r="J5549" s="96" t="s">
        <v>1147</v>
      </c>
      <c r="L5549" s="96" t="s">
        <v>41</v>
      </c>
      <c r="M5549" s="96" t="s">
        <v>1147</v>
      </c>
      <c r="O5549" s="96" t="s">
        <v>1791</v>
      </c>
      <c r="P5549" s="96" t="s">
        <v>1609</v>
      </c>
      <c r="Q5549" s="96" t="s">
        <v>2047</v>
      </c>
      <c r="R5549" s="96" t="s">
        <v>1586</v>
      </c>
    </row>
    <row r="5550" ht="14.25" customHeight="1">
      <c r="A5550" s="96" t="s">
        <v>14368</v>
      </c>
      <c r="B5550" s="96" t="s">
        <v>14369</v>
      </c>
      <c r="C5550" s="96" t="s">
        <v>14370</v>
      </c>
      <c r="D5550" s="96" t="s">
        <v>1350</v>
      </c>
      <c r="E5550" s="96" t="s">
        <v>1561</v>
      </c>
      <c r="F5550" s="96" t="s">
        <v>14371</v>
      </c>
      <c r="G5550" s="96" t="s">
        <v>1350</v>
      </c>
      <c r="H5550" s="96" t="s">
        <v>1561</v>
      </c>
      <c r="I5550" s="96" t="s">
        <v>1403</v>
      </c>
      <c r="J5550" s="96" t="s">
        <v>1351</v>
      </c>
      <c r="K5550" s="96" t="s">
        <v>1403</v>
      </c>
      <c r="L5550" s="96" t="s">
        <v>41</v>
      </c>
      <c r="M5550" s="96" t="s">
        <v>1147</v>
      </c>
      <c r="O5550" s="96" t="s">
        <v>1717</v>
      </c>
      <c r="P5550" s="96" t="s">
        <v>1609</v>
      </c>
      <c r="Q5550" s="96" t="s">
        <v>1804</v>
      </c>
      <c r="R5550" s="96" t="s">
        <v>1637</v>
      </c>
      <c r="S5550" s="96" t="s">
        <v>14372</v>
      </c>
      <c r="T5550" s="96" t="s">
        <v>1568</v>
      </c>
    </row>
    <row r="5551" ht="14.25" customHeight="1">
      <c r="A5551" s="96" t="s">
        <v>14373</v>
      </c>
      <c r="D5551" s="96" t="s">
        <v>1355</v>
      </c>
      <c r="J5551" s="96" t="s">
        <v>1147</v>
      </c>
      <c r="L5551" s="96" t="s">
        <v>41</v>
      </c>
      <c r="M5551" s="96" t="s">
        <v>1147</v>
      </c>
      <c r="O5551" s="96" t="s">
        <v>1620</v>
      </c>
      <c r="P5551" s="96" t="s">
        <v>1564</v>
      </c>
      <c r="Q5551" s="96" t="s">
        <v>1610</v>
      </c>
      <c r="R5551" s="96" t="s">
        <v>1566</v>
      </c>
    </row>
    <row r="5552" ht="14.25" customHeight="1">
      <c r="A5552" s="96" t="s">
        <v>14374</v>
      </c>
      <c r="D5552" s="96" t="s">
        <v>1350</v>
      </c>
      <c r="E5552" s="96" t="s">
        <v>1561</v>
      </c>
      <c r="F5552" s="96">
        <v>2030.0</v>
      </c>
      <c r="J5552" s="96" t="s">
        <v>1147</v>
      </c>
      <c r="L5552" s="96" t="s">
        <v>1562</v>
      </c>
      <c r="M5552" s="96" t="s">
        <v>1147</v>
      </c>
      <c r="O5552" s="96" t="s">
        <v>1614</v>
      </c>
      <c r="P5552" s="96" t="s">
        <v>1609</v>
      </c>
      <c r="Q5552" s="96" t="s">
        <v>1639</v>
      </c>
      <c r="R5552" s="96" t="s">
        <v>1793</v>
      </c>
      <c r="S5552" s="96" t="s">
        <v>14375</v>
      </c>
      <c r="T5552" s="96" t="s">
        <v>1568</v>
      </c>
    </row>
    <row r="5553" ht="14.25" customHeight="1">
      <c r="A5553" s="96" t="s">
        <v>14376</v>
      </c>
      <c r="C5553" s="96" t="s">
        <v>14377</v>
      </c>
      <c r="D5553" s="96" t="s">
        <v>1355</v>
      </c>
      <c r="J5553" s="96" t="s">
        <v>1351</v>
      </c>
      <c r="L5553" s="96" t="s">
        <v>41</v>
      </c>
      <c r="M5553" s="96" t="s">
        <v>1147</v>
      </c>
      <c r="O5553" s="96" t="s">
        <v>1647</v>
      </c>
      <c r="P5553" s="96" t="s">
        <v>1564</v>
      </c>
      <c r="Q5553" s="96" t="s">
        <v>2210</v>
      </c>
      <c r="R5553" s="96" t="s">
        <v>1699</v>
      </c>
    </row>
    <row r="5554" ht="14.25" customHeight="1">
      <c r="A5554" s="96" t="s">
        <v>14378</v>
      </c>
      <c r="D5554" s="96" t="s">
        <v>1355</v>
      </c>
      <c r="J5554" s="96" t="s">
        <v>1147</v>
      </c>
      <c r="L5554" s="96" t="s">
        <v>41</v>
      </c>
      <c r="M5554" s="96" t="s">
        <v>1147</v>
      </c>
      <c r="O5554" s="96" t="s">
        <v>1741</v>
      </c>
      <c r="P5554" s="96" t="s">
        <v>1564</v>
      </c>
      <c r="Q5554" s="96" t="s">
        <v>1610</v>
      </c>
      <c r="R5554" s="96" t="s">
        <v>1581</v>
      </c>
    </row>
    <row r="5555" ht="14.25" customHeight="1">
      <c r="A5555" s="96" t="s">
        <v>14379</v>
      </c>
      <c r="D5555" s="96" t="s">
        <v>1350</v>
      </c>
      <c r="E5555" s="96" t="s">
        <v>1561</v>
      </c>
      <c r="F5555" s="96">
        <v>2030.0</v>
      </c>
      <c r="J5555" s="96" t="s">
        <v>1147</v>
      </c>
      <c r="L5555" s="96" t="s">
        <v>1562</v>
      </c>
      <c r="M5555" s="96" t="s">
        <v>1147</v>
      </c>
      <c r="O5555" s="96" t="s">
        <v>1584</v>
      </c>
      <c r="P5555" s="96" t="s">
        <v>1564</v>
      </c>
      <c r="Q5555" s="96" t="s">
        <v>1754</v>
      </c>
      <c r="R5555" s="96" t="s">
        <v>1676</v>
      </c>
      <c r="S5555" s="96" t="s">
        <v>14380</v>
      </c>
      <c r="T5555" s="96" t="s">
        <v>1568</v>
      </c>
    </row>
    <row r="5556" ht="14.25" customHeight="1">
      <c r="A5556" s="96" t="s">
        <v>14381</v>
      </c>
      <c r="D5556" s="96" t="s">
        <v>1355</v>
      </c>
      <c r="J5556" s="96" t="s">
        <v>1351</v>
      </c>
      <c r="L5556" s="96" t="s">
        <v>41</v>
      </c>
      <c r="M5556" s="96" t="s">
        <v>1147</v>
      </c>
      <c r="O5556" s="96" t="s">
        <v>1584</v>
      </c>
      <c r="P5556" s="96" t="s">
        <v>1564</v>
      </c>
      <c r="Q5556" s="96" t="s">
        <v>1897</v>
      </c>
      <c r="R5556" s="96" t="s">
        <v>1712</v>
      </c>
    </row>
    <row r="5557" ht="14.25" customHeight="1">
      <c r="A5557" s="96" t="s">
        <v>14382</v>
      </c>
      <c r="D5557" s="96" t="s">
        <v>1355</v>
      </c>
      <c r="J5557" s="96" t="s">
        <v>1351</v>
      </c>
      <c r="L5557" s="96" t="s">
        <v>41</v>
      </c>
      <c r="M5557" s="96" t="s">
        <v>1147</v>
      </c>
      <c r="O5557" s="96" t="s">
        <v>1614</v>
      </c>
      <c r="P5557" s="96" t="s">
        <v>1609</v>
      </c>
      <c r="Q5557" s="96" t="s">
        <v>1754</v>
      </c>
      <c r="R5557" s="96" t="s">
        <v>1631</v>
      </c>
    </row>
    <row r="5558" ht="14.25" customHeight="1">
      <c r="A5558" s="96" t="s">
        <v>14383</v>
      </c>
      <c r="B5558" s="96" t="s">
        <v>14384</v>
      </c>
      <c r="C5558" s="96" t="s">
        <v>14385</v>
      </c>
      <c r="D5558" s="96" t="s">
        <v>1350</v>
      </c>
      <c r="E5558" s="96" t="s">
        <v>1561</v>
      </c>
      <c r="F5558" s="96">
        <v>2030.0</v>
      </c>
      <c r="J5558" s="96" t="s">
        <v>1147</v>
      </c>
      <c r="L5558" s="96" t="s">
        <v>41</v>
      </c>
      <c r="M5558" s="96" t="s">
        <v>1147</v>
      </c>
      <c r="O5558" s="96" t="s">
        <v>1578</v>
      </c>
      <c r="P5558" s="96" t="s">
        <v>1579</v>
      </c>
      <c r="Q5558" s="96" t="s">
        <v>1580</v>
      </c>
      <c r="R5558" s="96" t="s">
        <v>1644</v>
      </c>
      <c r="S5558" s="96" t="s">
        <v>14386</v>
      </c>
      <c r="T5558" s="96" t="s">
        <v>1568</v>
      </c>
    </row>
    <row r="5559" ht="14.25" customHeight="1">
      <c r="A5559" s="96" t="s">
        <v>14387</v>
      </c>
      <c r="D5559" s="96" t="s">
        <v>1355</v>
      </c>
      <c r="J5559" s="96" t="s">
        <v>1351</v>
      </c>
      <c r="L5559" s="96" t="s">
        <v>41</v>
      </c>
      <c r="M5559" s="96" t="s">
        <v>1147</v>
      </c>
      <c r="O5559" s="96" t="s">
        <v>1578</v>
      </c>
      <c r="P5559" s="96" t="s">
        <v>1579</v>
      </c>
      <c r="Q5559" s="96" t="s">
        <v>2047</v>
      </c>
      <c r="R5559" s="96" t="s">
        <v>1676</v>
      </c>
    </row>
    <row r="5560" ht="14.25" customHeight="1">
      <c r="A5560" s="96" t="s">
        <v>14388</v>
      </c>
      <c r="D5560" s="96" t="s">
        <v>1350</v>
      </c>
      <c r="E5560" s="96" t="s">
        <v>1561</v>
      </c>
      <c r="F5560" s="96">
        <v>2030.0</v>
      </c>
      <c r="J5560" s="96" t="s">
        <v>1147</v>
      </c>
      <c r="L5560" s="96" t="s">
        <v>1562</v>
      </c>
      <c r="M5560" s="96" t="s">
        <v>1147</v>
      </c>
      <c r="O5560" s="96" t="s">
        <v>1717</v>
      </c>
      <c r="P5560" s="96" t="s">
        <v>1609</v>
      </c>
      <c r="Q5560" s="96" t="s">
        <v>1639</v>
      </c>
      <c r="R5560" s="96" t="s">
        <v>1605</v>
      </c>
      <c r="S5560" s="96" t="s">
        <v>14389</v>
      </c>
      <c r="T5560" s="96" t="s">
        <v>1568</v>
      </c>
    </row>
    <row r="5561" ht="14.25" customHeight="1">
      <c r="A5561" s="96" t="s">
        <v>14390</v>
      </c>
      <c r="D5561" s="96" t="s">
        <v>1355</v>
      </c>
      <c r="J5561" s="96" t="s">
        <v>1351</v>
      </c>
      <c r="L5561" s="96" t="s">
        <v>41</v>
      </c>
      <c r="M5561" s="96" t="s">
        <v>1147</v>
      </c>
      <c r="O5561" s="96" t="s">
        <v>1937</v>
      </c>
      <c r="P5561" s="96" t="s">
        <v>1728</v>
      </c>
      <c r="Q5561" s="96" t="s">
        <v>2015</v>
      </c>
      <c r="R5561" s="96" t="s">
        <v>1648</v>
      </c>
    </row>
    <row r="5562" ht="14.25" customHeight="1">
      <c r="A5562" s="96" t="s">
        <v>14391</v>
      </c>
      <c r="B5562" s="96" t="s">
        <v>14392</v>
      </c>
      <c r="C5562" s="96" t="s">
        <v>14393</v>
      </c>
      <c r="D5562" s="96" t="s">
        <v>1350</v>
      </c>
      <c r="E5562" s="96" t="s">
        <v>1561</v>
      </c>
      <c r="F5562" s="96" t="s">
        <v>1628</v>
      </c>
      <c r="J5562" s="96" t="s">
        <v>1147</v>
      </c>
      <c r="L5562" s="96" t="s">
        <v>41</v>
      </c>
      <c r="M5562" s="96" t="s">
        <v>1147</v>
      </c>
      <c r="O5562" s="96" t="s">
        <v>1717</v>
      </c>
      <c r="P5562" s="96" t="s">
        <v>1609</v>
      </c>
      <c r="Q5562" s="96" t="s">
        <v>1800</v>
      </c>
      <c r="R5562" s="96" t="s">
        <v>1673</v>
      </c>
      <c r="S5562" s="96" t="s">
        <v>14394</v>
      </c>
      <c r="T5562" s="96" t="s">
        <v>1568</v>
      </c>
    </row>
    <row r="5563" ht="14.25" customHeight="1">
      <c r="A5563" s="96" t="s">
        <v>14395</v>
      </c>
      <c r="D5563" s="96" t="s">
        <v>1350</v>
      </c>
      <c r="E5563" s="96" t="s">
        <v>1561</v>
      </c>
      <c r="F5563" s="96">
        <v>2030.0</v>
      </c>
      <c r="J5563" s="96" t="s">
        <v>1147</v>
      </c>
      <c r="L5563" s="96" t="s">
        <v>41</v>
      </c>
      <c r="M5563" s="96" t="s">
        <v>1147</v>
      </c>
      <c r="O5563" s="96" t="s">
        <v>1797</v>
      </c>
      <c r="P5563" s="96" t="s">
        <v>1564</v>
      </c>
      <c r="Q5563" s="96" t="s">
        <v>1675</v>
      </c>
      <c r="R5563" s="96" t="s">
        <v>1846</v>
      </c>
      <c r="S5563" s="96" t="s">
        <v>14396</v>
      </c>
      <c r="T5563" s="96" t="s">
        <v>1568</v>
      </c>
    </row>
    <row r="5564" ht="14.25" customHeight="1">
      <c r="A5564" s="96" t="s">
        <v>14397</v>
      </c>
      <c r="D5564" s="96" t="s">
        <v>1350</v>
      </c>
      <c r="E5564" s="96" t="s">
        <v>1561</v>
      </c>
      <c r="F5564" s="96">
        <v>2030.0</v>
      </c>
      <c r="J5564" s="96" t="s">
        <v>1147</v>
      </c>
      <c r="L5564" s="96" t="s">
        <v>1562</v>
      </c>
      <c r="M5564" s="96" t="s">
        <v>1147</v>
      </c>
      <c r="O5564" s="96" t="s">
        <v>1647</v>
      </c>
      <c r="P5564" s="96" t="s">
        <v>1564</v>
      </c>
      <c r="Q5564" s="96" t="s">
        <v>1820</v>
      </c>
      <c r="R5564" s="96" t="s">
        <v>1615</v>
      </c>
      <c r="S5564" s="96" t="s">
        <v>14398</v>
      </c>
      <c r="T5564" s="96" t="s">
        <v>1568</v>
      </c>
    </row>
    <row r="5565" ht="14.25" customHeight="1">
      <c r="A5565" s="96" t="s">
        <v>14399</v>
      </c>
      <c r="D5565" s="96" t="s">
        <v>1355</v>
      </c>
      <c r="J5565" s="96" t="s">
        <v>1147</v>
      </c>
      <c r="L5565" s="96" t="s">
        <v>41</v>
      </c>
      <c r="M5565" s="96" t="s">
        <v>1147</v>
      </c>
      <c r="O5565" s="96" t="s">
        <v>1602</v>
      </c>
      <c r="P5565" s="96" t="s">
        <v>1603</v>
      </c>
      <c r="Q5565" s="96" t="s">
        <v>1604</v>
      </c>
      <c r="R5565" s="96" t="s">
        <v>1793</v>
      </c>
    </row>
    <row r="5566" ht="14.25" customHeight="1">
      <c r="A5566" s="96" t="s">
        <v>14400</v>
      </c>
      <c r="B5566" s="96" t="s">
        <v>14401</v>
      </c>
      <c r="C5566" s="96" t="s">
        <v>14402</v>
      </c>
      <c r="D5566" s="96" t="s">
        <v>1355</v>
      </c>
      <c r="J5566" s="96" t="s">
        <v>1351</v>
      </c>
      <c r="L5566" s="96" t="s">
        <v>41</v>
      </c>
      <c r="M5566" s="96" t="s">
        <v>1351</v>
      </c>
      <c r="N5566" s="96" t="s">
        <v>1673</v>
      </c>
      <c r="O5566" s="96" t="s">
        <v>1664</v>
      </c>
      <c r="P5566" s="96" t="s">
        <v>1564</v>
      </c>
      <c r="Q5566" s="96" t="s">
        <v>1756</v>
      </c>
      <c r="R5566" s="96" t="s">
        <v>1673</v>
      </c>
    </row>
    <row r="5567" ht="14.25" customHeight="1">
      <c r="A5567" s="96" t="s">
        <v>14403</v>
      </c>
      <c r="C5567" s="96" t="s">
        <v>14404</v>
      </c>
      <c r="D5567" s="96" t="s">
        <v>1355</v>
      </c>
      <c r="J5567" s="96" t="s">
        <v>1147</v>
      </c>
      <c r="L5567" s="96" t="s">
        <v>41</v>
      </c>
      <c r="M5567" s="96" t="s">
        <v>1147</v>
      </c>
      <c r="O5567" s="96" t="s">
        <v>1703</v>
      </c>
      <c r="P5567" s="96" t="s">
        <v>1564</v>
      </c>
      <c r="Q5567" s="96" t="s">
        <v>1580</v>
      </c>
      <c r="R5567" s="96" t="s">
        <v>1581</v>
      </c>
    </row>
    <row r="5568" ht="14.25" customHeight="1">
      <c r="A5568" s="96" t="s">
        <v>14405</v>
      </c>
      <c r="D5568" s="96" t="s">
        <v>1355</v>
      </c>
      <c r="J5568" s="96" t="s">
        <v>1351</v>
      </c>
      <c r="L5568" s="96" t="s">
        <v>41</v>
      </c>
      <c r="M5568" s="96" t="s">
        <v>1351</v>
      </c>
      <c r="N5568" s="96" t="s">
        <v>1841</v>
      </c>
      <c r="O5568" s="96" t="s">
        <v>1578</v>
      </c>
      <c r="P5568" s="96" t="s">
        <v>1579</v>
      </c>
      <c r="Q5568" s="96" t="s">
        <v>1610</v>
      </c>
      <c r="R5568" s="96" t="s">
        <v>1619</v>
      </c>
    </row>
    <row r="5569" ht="14.25" customHeight="1">
      <c r="A5569" s="96" t="s">
        <v>14406</v>
      </c>
      <c r="D5569" s="96" t="s">
        <v>1350</v>
      </c>
      <c r="E5569" s="96" t="s">
        <v>1561</v>
      </c>
      <c r="F5569" s="96">
        <v>2030.0</v>
      </c>
      <c r="J5569" s="96" t="s">
        <v>1147</v>
      </c>
      <c r="L5569" s="96" t="s">
        <v>1562</v>
      </c>
      <c r="M5569" s="96" t="s">
        <v>1147</v>
      </c>
      <c r="O5569" s="96" t="s">
        <v>1713</v>
      </c>
      <c r="P5569" s="96" t="s">
        <v>1564</v>
      </c>
      <c r="Q5569" s="96" t="s">
        <v>1593</v>
      </c>
      <c r="R5569" s="96" t="s">
        <v>1673</v>
      </c>
      <c r="S5569" s="96" t="s">
        <v>14407</v>
      </c>
      <c r="T5569" s="96" t="s">
        <v>1568</v>
      </c>
    </row>
    <row r="5570" ht="14.25" customHeight="1">
      <c r="A5570" s="96" t="s">
        <v>14408</v>
      </c>
      <c r="B5570" s="96" t="s">
        <v>14409</v>
      </c>
      <c r="C5570" s="96" t="s">
        <v>14410</v>
      </c>
      <c r="D5570" s="96" t="s">
        <v>1350</v>
      </c>
      <c r="E5570" s="96" t="s">
        <v>1561</v>
      </c>
      <c r="F5570" s="96">
        <v>2030.0</v>
      </c>
      <c r="J5570" s="96" t="s">
        <v>1351</v>
      </c>
      <c r="L5570" s="96" t="s">
        <v>41</v>
      </c>
      <c r="M5570" s="96" t="s">
        <v>1351</v>
      </c>
      <c r="N5570" s="96" t="s">
        <v>2181</v>
      </c>
      <c r="O5570" s="96" t="s">
        <v>1717</v>
      </c>
      <c r="P5570" s="96" t="s">
        <v>1609</v>
      </c>
      <c r="Q5570" s="96" t="s">
        <v>1754</v>
      </c>
      <c r="R5570" s="96" t="s">
        <v>4313</v>
      </c>
      <c r="S5570" s="96" t="s">
        <v>14411</v>
      </c>
      <c r="T5570" s="96" t="s">
        <v>1568</v>
      </c>
    </row>
    <row r="5571" ht="14.25" customHeight="1">
      <c r="A5571" s="96" t="s">
        <v>14412</v>
      </c>
      <c r="D5571" s="96" t="s">
        <v>1350</v>
      </c>
      <c r="E5571" s="96" t="s">
        <v>1561</v>
      </c>
      <c r="F5571" s="96">
        <v>2030.0</v>
      </c>
      <c r="J5571" s="96" t="s">
        <v>1147</v>
      </c>
      <c r="L5571" s="96" t="s">
        <v>1562</v>
      </c>
      <c r="M5571" s="96" t="s">
        <v>1147</v>
      </c>
      <c r="O5571" s="96" t="s">
        <v>1717</v>
      </c>
      <c r="P5571" s="96" t="s">
        <v>1609</v>
      </c>
      <c r="Q5571" s="96" t="s">
        <v>1675</v>
      </c>
      <c r="R5571" s="96" t="s">
        <v>1586</v>
      </c>
      <c r="S5571" s="96" t="s">
        <v>14413</v>
      </c>
      <c r="T5571" s="96" t="s">
        <v>1568</v>
      </c>
    </row>
    <row r="5572" ht="14.25" customHeight="1">
      <c r="A5572" s="96" t="s">
        <v>14414</v>
      </c>
      <c r="D5572" s="96" t="s">
        <v>1350</v>
      </c>
      <c r="E5572" s="96" t="s">
        <v>1561</v>
      </c>
      <c r="F5572" s="96">
        <v>2030.0</v>
      </c>
      <c r="J5572" s="96" t="s">
        <v>1147</v>
      </c>
      <c r="L5572" s="96" t="s">
        <v>1562</v>
      </c>
      <c r="M5572" s="96" t="s">
        <v>1147</v>
      </c>
      <c r="O5572" s="96" t="s">
        <v>1717</v>
      </c>
      <c r="P5572" s="96" t="s">
        <v>1609</v>
      </c>
      <c r="Q5572" s="96" t="s">
        <v>1675</v>
      </c>
      <c r="R5572" s="96" t="s">
        <v>1644</v>
      </c>
      <c r="S5572" s="96" t="s">
        <v>14415</v>
      </c>
      <c r="T5572" s="96" t="s">
        <v>1568</v>
      </c>
    </row>
    <row r="5573" ht="14.25" customHeight="1">
      <c r="A5573" s="96" t="s">
        <v>14416</v>
      </c>
      <c r="B5573" s="96" t="s">
        <v>14417</v>
      </c>
      <c r="C5573" s="96" t="s">
        <v>14418</v>
      </c>
      <c r="D5573" s="96" t="s">
        <v>1355</v>
      </c>
      <c r="J5573" s="96" t="s">
        <v>1147</v>
      </c>
      <c r="L5573" s="96" t="s">
        <v>41</v>
      </c>
      <c r="M5573" s="96" t="s">
        <v>1147</v>
      </c>
      <c r="O5573" s="96" t="s">
        <v>1578</v>
      </c>
      <c r="P5573" s="96" t="s">
        <v>1579</v>
      </c>
      <c r="Q5573" s="96" t="s">
        <v>2047</v>
      </c>
      <c r="R5573" s="96" t="s">
        <v>1656</v>
      </c>
    </row>
    <row r="5574" ht="14.25" customHeight="1">
      <c r="A5574" s="96" t="s">
        <v>14419</v>
      </c>
      <c r="D5574" s="96" t="s">
        <v>1350</v>
      </c>
      <c r="E5574" s="96" t="s">
        <v>1561</v>
      </c>
      <c r="F5574" s="96">
        <v>2030.0</v>
      </c>
      <c r="J5574" s="96" t="s">
        <v>1147</v>
      </c>
      <c r="L5574" s="96" t="s">
        <v>1562</v>
      </c>
      <c r="M5574" s="96" t="s">
        <v>1147</v>
      </c>
      <c r="O5574" s="96" t="s">
        <v>1614</v>
      </c>
      <c r="P5574" s="96" t="s">
        <v>1609</v>
      </c>
      <c r="Q5574" s="96" t="s">
        <v>2223</v>
      </c>
      <c r="R5574" s="96" t="s">
        <v>1644</v>
      </c>
      <c r="S5574" s="96" t="s">
        <v>14420</v>
      </c>
      <c r="T5574" s="96" t="s">
        <v>1568</v>
      </c>
    </row>
    <row r="5575" ht="14.25" customHeight="1">
      <c r="A5575" s="96" t="s">
        <v>14421</v>
      </c>
      <c r="B5575" s="96" t="s">
        <v>14422</v>
      </c>
      <c r="C5575" s="96" t="s">
        <v>14423</v>
      </c>
      <c r="D5575" s="96" t="s">
        <v>1350</v>
      </c>
      <c r="E5575" s="96" t="s">
        <v>1561</v>
      </c>
      <c r="F5575" s="96">
        <v>2030.0</v>
      </c>
      <c r="J5575" s="96" t="s">
        <v>1147</v>
      </c>
      <c r="L5575" s="96" t="s">
        <v>41</v>
      </c>
      <c r="M5575" s="96" t="s">
        <v>1147</v>
      </c>
      <c r="O5575" s="96" t="s">
        <v>1620</v>
      </c>
      <c r="P5575" s="96" t="s">
        <v>1564</v>
      </c>
      <c r="Q5575" s="96" t="s">
        <v>1593</v>
      </c>
      <c r="R5575" s="96" t="s">
        <v>1673</v>
      </c>
      <c r="S5575" s="96" t="s">
        <v>14424</v>
      </c>
      <c r="T5575" s="96" t="s">
        <v>1568</v>
      </c>
    </row>
    <row r="5576" ht="14.25" customHeight="1">
      <c r="A5576" s="96" t="s">
        <v>14425</v>
      </c>
      <c r="D5576" s="96" t="s">
        <v>1350</v>
      </c>
      <c r="E5576" s="96" t="s">
        <v>1561</v>
      </c>
      <c r="F5576" s="96">
        <v>2030.0</v>
      </c>
      <c r="J5576" s="96" t="s">
        <v>1147</v>
      </c>
      <c r="L5576" s="96" t="s">
        <v>1562</v>
      </c>
      <c r="M5576" s="96" t="s">
        <v>1147</v>
      </c>
      <c r="O5576" s="96" t="s">
        <v>1620</v>
      </c>
      <c r="P5576" s="96" t="s">
        <v>1564</v>
      </c>
      <c r="Q5576" s="96" t="s">
        <v>1610</v>
      </c>
      <c r="R5576" s="96" t="s">
        <v>1581</v>
      </c>
      <c r="S5576" s="96" t="s">
        <v>14426</v>
      </c>
      <c r="T5576" s="96" t="s">
        <v>1568</v>
      </c>
    </row>
    <row r="5577" ht="14.25" customHeight="1">
      <c r="A5577" s="96" t="s">
        <v>14427</v>
      </c>
      <c r="D5577" s="96" t="s">
        <v>1350</v>
      </c>
      <c r="E5577" s="96" t="s">
        <v>1561</v>
      </c>
      <c r="F5577" s="96">
        <v>2030.0</v>
      </c>
      <c r="J5577" s="96" t="s">
        <v>1147</v>
      </c>
      <c r="L5577" s="96" t="s">
        <v>1562</v>
      </c>
      <c r="M5577" s="96" t="s">
        <v>1147</v>
      </c>
      <c r="O5577" s="96" t="s">
        <v>1717</v>
      </c>
      <c r="P5577" s="96" t="s">
        <v>1609</v>
      </c>
      <c r="Q5577" s="96" t="s">
        <v>1675</v>
      </c>
      <c r="R5577" s="96" t="s">
        <v>1594</v>
      </c>
      <c r="S5577" s="96" t="s">
        <v>14428</v>
      </c>
      <c r="T5577" s="96" t="s">
        <v>1568</v>
      </c>
    </row>
    <row r="5578" ht="14.25" customHeight="1">
      <c r="A5578" s="96" t="s">
        <v>14429</v>
      </c>
      <c r="D5578" s="96" t="s">
        <v>1350</v>
      </c>
      <c r="E5578" s="96" t="s">
        <v>1561</v>
      </c>
      <c r="F5578" s="96">
        <v>2030.0</v>
      </c>
      <c r="J5578" s="96" t="s">
        <v>1147</v>
      </c>
      <c r="L5578" s="96" t="s">
        <v>1562</v>
      </c>
      <c r="M5578" s="96" t="s">
        <v>1147</v>
      </c>
      <c r="O5578" s="96" t="s">
        <v>1717</v>
      </c>
      <c r="P5578" s="96" t="s">
        <v>1609</v>
      </c>
      <c r="Q5578" s="96" t="s">
        <v>2015</v>
      </c>
      <c r="R5578" s="96" t="s">
        <v>1637</v>
      </c>
      <c r="S5578" s="96" t="s">
        <v>14430</v>
      </c>
    </row>
    <row r="5579" ht="14.25" customHeight="1">
      <c r="A5579" s="96" t="s">
        <v>14431</v>
      </c>
      <c r="D5579" s="96" t="s">
        <v>1350</v>
      </c>
      <c r="E5579" s="96" t="s">
        <v>1561</v>
      </c>
      <c r="F5579" s="96">
        <v>2030.0</v>
      </c>
      <c r="J5579" s="96" t="s">
        <v>1147</v>
      </c>
      <c r="L5579" s="96" t="s">
        <v>1562</v>
      </c>
      <c r="M5579" s="96" t="s">
        <v>1147</v>
      </c>
      <c r="O5579" s="96" t="s">
        <v>1717</v>
      </c>
      <c r="P5579" s="96" t="s">
        <v>1609</v>
      </c>
      <c r="Q5579" s="96" t="s">
        <v>2210</v>
      </c>
      <c r="R5579" s="96" t="s">
        <v>1805</v>
      </c>
      <c r="S5579" s="96" t="s">
        <v>14432</v>
      </c>
      <c r="T5579" s="96" t="s">
        <v>1568</v>
      </c>
    </row>
    <row r="5580" ht="14.25" customHeight="1">
      <c r="A5580" s="96" t="s">
        <v>14433</v>
      </c>
      <c r="D5580" s="96" t="s">
        <v>1355</v>
      </c>
      <c r="J5580" s="96" t="s">
        <v>1147</v>
      </c>
      <c r="L5580" s="96" t="s">
        <v>41</v>
      </c>
      <c r="M5580" s="96" t="s">
        <v>1147</v>
      </c>
      <c r="O5580" s="96" t="s">
        <v>3379</v>
      </c>
      <c r="P5580" s="96" t="s">
        <v>1728</v>
      </c>
      <c r="Q5580" s="96" t="s">
        <v>2099</v>
      </c>
      <c r="R5580" s="96" t="s">
        <v>1926</v>
      </c>
    </row>
    <row r="5581" ht="14.25" customHeight="1">
      <c r="A5581" s="96" t="s">
        <v>14434</v>
      </c>
      <c r="D5581" s="96" t="s">
        <v>1355</v>
      </c>
      <c r="J5581" s="96" t="s">
        <v>1351</v>
      </c>
      <c r="L5581" s="96" t="s">
        <v>41</v>
      </c>
      <c r="M5581" s="96" t="s">
        <v>1351</v>
      </c>
      <c r="N5581" s="96" t="s">
        <v>1805</v>
      </c>
      <c r="O5581" s="96" t="s">
        <v>2194</v>
      </c>
      <c r="P5581" s="96" t="s">
        <v>1609</v>
      </c>
      <c r="Q5581" s="96" t="s">
        <v>1636</v>
      </c>
      <c r="R5581" s="96" t="s">
        <v>1805</v>
      </c>
    </row>
    <row r="5582" ht="14.25" customHeight="1">
      <c r="A5582" s="96" t="s">
        <v>14435</v>
      </c>
      <c r="D5582" s="96" t="s">
        <v>1350</v>
      </c>
      <c r="E5582" s="96" t="s">
        <v>1561</v>
      </c>
      <c r="F5582" s="96">
        <v>2030.0</v>
      </c>
      <c r="J5582" s="96" t="s">
        <v>1147</v>
      </c>
      <c r="L5582" s="96" t="s">
        <v>41</v>
      </c>
      <c r="M5582" s="96" t="s">
        <v>1147</v>
      </c>
      <c r="O5582" s="96" t="s">
        <v>1791</v>
      </c>
      <c r="P5582" s="96" t="s">
        <v>1609</v>
      </c>
      <c r="Q5582" s="96" t="s">
        <v>1593</v>
      </c>
      <c r="R5582" s="96" t="s">
        <v>1631</v>
      </c>
      <c r="S5582" s="96" t="s">
        <v>14436</v>
      </c>
      <c r="T5582" s="96" t="s">
        <v>1568</v>
      </c>
    </row>
    <row r="5583" ht="14.25" customHeight="1">
      <c r="A5583" s="96" t="s">
        <v>14437</v>
      </c>
      <c r="D5583" s="96" t="s">
        <v>1350</v>
      </c>
      <c r="E5583" s="96" t="s">
        <v>1561</v>
      </c>
      <c r="F5583" s="96">
        <v>2030.0</v>
      </c>
      <c r="J5583" s="96" t="s">
        <v>1147</v>
      </c>
      <c r="L5583" s="96" t="s">
        <v>1562</v>
      </c>
      <c r="M5583" s="96" t="s">
        <v>1147</v>
      </c>
      <c r="O5583" s="96" t="s">
        <v>1829</v>
      </c>
      <c r="P5583" s="96" t="s">
        <v>1564</v>
      </c>
      <c r="Q5583" s="96" t="s">
        <v>1665</v>
      </c>
      <c r="R5583" s="96" t="s">
        <v>1676</v>
      </c>
      <c r="S5583" s="96" t="s">
        <v>14438</v>
      </c>
      <c r="T5583" s="96" t="s">
        <v>1568</v>
      </c>
    </row>
    <row r="5584" ht="14.25" customHeight="1">
      <c r="A5584" s="96" t="s">
        <v>14439</v>
      </c>
      <c r="D5584" s="96" t="s">
        <v>1350</v>
      </c>
      <c r="E5584" s="96" t="s">
        <v>1561</v>
      </c>
      <c r="F5584" s="96">
        <v>2030.0</v>
      </c>
      <c r="J5584" s="96" t="s">
        <v>1147</v>
      </c>
      <c r="L5584" s="96" t="s">
        <v>1562</v>
      </c>
      <c r="M5584" s="96" t="s">
        <v>1147</v>
      </c>
      <c r="O5584" s="96" t="s">
        <v>1741</v>
      </c>
      <c r="P5584" s="96" t="s">
        <v>1564</v>
      </c>
      <c r="Q5584" s="96" t="s">
        <v>1820</v>
      </c>
      <c r="R5584" s="96" t="s">
        <v>1591</v>
      </c>
      <c r="S5584" s="96" t="s">
        <v>14440</v>
      </c>
      <c r="T5584" s="96" t="s">
        <v>1568</v>
      </c>
    </row>
    <row r="5585" ht="14.25" customHeight="1">
      <c r="A5585" s="96" t="s">
        <v>14441</v>
      </c>
      <c r="D5585" s="96" t="s">
        <v>1350</v>
      </c>
      <c r="E5585" s="96" t="s">
        <v>1561</v>
      </c>
      <c r="F5585" s="96">
        <v>2030.0</v>
      </c>
      <c r="J5585" s="96" t="s">
        <v>1147</v>
      </c>
      <c r="L5585" s="96" t="s">
        <v>1562</v>
      </c>
      <c r="M5585" s="96" t="s">
        <v>1147</v>
      </c>
      <c r="O5585" s="96" t="s">
        <v>2054</v>
      </c>
      <c r="P5585" s="96" t="s">
        <v>1579</v>
      </c>
      <c r="Q5585" s="96" t="s">
        <v>1590</v>
      </c>
      <c r="R5585" s="96" t="s">
        <v>1787</v>
      </c>
      <c r="S5585" s="96" t="s">
        <v>14442</v>
      </c>
      <c r="T5585" s="96" t="s">
        <v>1568</v>
      </c>
    </row>
    <row r="5586" ht="14.25" customHeight="1">
      <c r="A5586" s="96" t="s">
        <v>14443</v>
      </c>
      <c r="C5586" s="96" t="s">
        <v>14444</v>
      </c>
      <c r="D5586" s="96" t="s">
        <v>1355</v>
      </c>
      <c r="J5586" s="96" t="s">
        <v>1351</v>
      </c>
      <c r="L5586" s="96" t="s">
        <v>41</v>
      </c>
      <c r="M5586" s="96" t="s">
        <v>1147</v>
      </c>
      <c r="O5586" s="96" t="s">
        <v>1684</v>
      </c>
      <c r="P5586" s="96" t="s">
        <v>1564</v>
      </c>
      <c r="Q5586" s="96" t="s">
        <v>1604</v>
      </c>
      <c r="R5586" s="96" t="s">
        <v>1793</v>
      </c>
    </row>
    <row r="5587" ht="14.25" customHeight="1">
      <c r="A5587" s="96" t="s">
        <v>14445</v>
      </c>
      <c r="D5587" s="96" t="s">
        <v>1355</v>
      </c>
      <c r="J5587" s="96" t="s">
        <v>1351</v>
      </c>
      <c r="L5587" s="96" t="s">
        <v>41</v>
      </c>
      <c r="M5587" s="96" t="s">
        <v>1351</v>
      </c>
      <c r="N5587" s="96" t="s">
        <v>1690</v>
      </c>
      <c r="O5587" s="96" t="s">
        <v>1584</v>
      </c>
      <c r="P5587" s="96" t="s">
        <v>1564</v>
      </c>
      <c r="Q5587" s="96" t="s">
        <v>1580</v>
      </c>
      <c r="R5587" s="96" t="s">
        <v>1690</v>
      </c>
    </row>
    <row r="5588" ht="14.25" customHeight="1">
      <c r="A5588" s="96" t="s">
        <v>14446</v>
      </c>
      <c r="D5588" s="96" t="s">
        <v>1350</v>
      </c>
      <c r="E5588" s="96" t="s">
        <v>1561</v>
      </c>
      <c r="F5588" s="96">
        <v>2030.0</v>
      </c>
      <c r="G5588" s="96" t="s">
        <v>1350</v>
      </c>
      <c r="H5588" s="96" t="s">
        <v>1561</v>
      </c>
      <c r="I5588" s="96">
        <v>2040.0</v>
      </c>
      <c r="J5588" s="96" t="s">
        <v>1351</v>
      </c>
      <c r="K5588" s="96">
        <v>2040.0</v>
      </c>
      <c r="L5588" s="96" t="s">
        <v>1562</v>
      </c>
      <c r="M5588" s="96" t="s">
        <v>1147</v>
      </c>
      <c r="O5588" s="96" t="s">
        <v>1584</v>
      </c>
      <c r="P5588" s="96" t="s">
        <v>1564</v>
      </c>
      <c r="Q5588" s="96" t="s">
        <v>1610</v>
      </c>
      <c r="R5588" s="96" t="s">
        <v>1699</v>
      </c>
      <c r="S5588" s="96" t="s">
        <v>14447</v>
      </c>
      <c r="T5588" s="96" t="s">
        <v>1568</v>
      </c>
    </row>
    <row r="5589" ht="14.25" customHeight="1">
      <c r="A5589" s="96" t="s">
        <v>14448</v>
      </c>
      <c r="C5589" s="96" t="s">
        <v>14449</v>
      </c>
      <c r="D5589" s="96" t="s">
        <v>1350</v>
      </c>
      <c r="E5589" s="96" t="s">
        <v>1561</v>
      </c>
      <c r="F5589" s="96">
        <v>2027.0</v>
      </c>
      <c r="G5589" s="96" t="s">
        <v>1350</v>
      </c>
      <c r="H5589" s="96" t="s">
        <v>1561</v>
      </c>
      <c r="I5589" s="96">
        <v>2027.0</v>
      </c>
      <c r="J5589" s="96" t="s">
        <v>1351</v>
      </c>
      <c r="K5589" s="96">
        <v>2027.0</v>
      </c>
      <c r="L5589" s="96" t="s">
        <v>1562</v>
      </c>
      <c r="M5589" s="96" t="s">
        <v>1351</v>
      </c>
      <c r="N5589" s="96" t="s">
        <v>1673</v>
      </c>
      <c r="O5589" s="96" t="s">
        <v>1578</v>
      </c>
      <c r="P5589" s="96" t="s">
        <v>1579</v>
      </c>
      <c r="Q5589" s="96" t="s">
        <v>1610</v>
      </c>
      <c r="R5589" s="96" t="s">
        <v>1926</v>
      </c>
      <c r="S5589" s="96" t="s">
        <v>14450</v>
      </c>
      <c r="T5589" s="96" t="s">
        <v>1568</v>
      </c>
    </row>
    <row r="5590" ht="14.25" customHeight="1">
      <c r="A5590" s="96" t="s">
        <v>14451</v>
      </c>
      <c r="D5590" s="96" t="s">
        <v>1355</v>
      </c>
      <c r="J5590" s="96" t="s">
        <v>1147</v>
      </c>
      <c r="L5590" s="96" t="s">
        <v>41</v>
      </c>
      <c r="M5590" s="96" t="s">
        <v>1147</v>
      </c>
      <c r="O5590" s="96" t="s">
        <v>1829</v>
      </c>
      <c r="P5590" s="96" t="s">
        <v>1564</v>
      </c>
      <c r="Q5590" s="96" t="s">
        <v>1585</v>
      </c>
      <c r="R5590" s="96" t="s">
        <v>1805</v>
      </c>
    </row>
    <row r="5591" ht="14.25" customHeight="1">
      <c r="A5591" s="96" t="s">
        <v>14452</v>
      </c>
      <c r="D5591" s="96" t="s">
        <v>1355</v>
      </c>
      <c r="J5591" s="96" t="s">
        <v>1351</v>
      </c>
      <c r="L5591" s="96" t="s">
        <v>41</v>
      </c>
      <c r="M5591" s="96" t="s">
        <v>1351</v>
      </c>
      <c r="N5591" s="96" t="s">
        <v>1805</v>
      </c>
      <c r="O5591" s="96" t="s">
        <v>1845</v>
      </c>
      <c r="P5591" s="96" t="s">
        <v>1564</v>
      </c>
      <c r="Q5591" s="96" t="s">
        <v>1756</v>
      </c>
      <c r="R5591" s="96" t="s">
        <v>1805</v>
      </c>
    </row>
    <row r="5592" ht="14.25" customHeight="1">
      <c r="A5592" s="96" t="s">
        <v>14453</v>
      </c>
      <c r="D5592" s="96" t="s">
        <v>1350</v>
      </c>
      <c r="E5592" s="96" t="s">
        <v>1561</v>
      </c>
      <c r="F5592" s="96">
        <v>2030.0</v>
      </c>
      <c r="J5592" s="96" t="s">
        <v>1147</v>
      </c>
      <c r="L5592" s="96" t="s">
        <v>1562</v>
      </c>
      <c r="M5592" s="96" t="s">
        <v>1147</v>
      </c>
      <c r="O5592" s="96" t="s">
        <v>1578</v>
      </c>
      <c r="P5592" s="96" t="s">
        <v>1579</v>
      </c>
      <c r="Q5592" s="96" t="s">
        <v>1580</v>
      </c>
      <c r="R5592" s="96" t="s">
        <v>1637</v>
      </c>
      <c r="S5592" s="96" t="s">
        <v>14454</v>
      </c>
    </row>
    <row r="5593" ht="14.25" customHeight="1">
      <c r="A5593" s="96" t="s">
        <v>14455</v>
      </c>
      <c r="D5593" s="96" t="s">
        <v>1350</v>
      </c>
      <c r="E5593" s="96" t="s">
        <v>1561</v>
      </c>
      <c r="F5593" s="96">
        <v>2030.0</v>
      </c>
      <c r="J5593" s="96" t="s">
        <v>1147</v>
      </c>
      <c r="L5593" s="96" t="s">
        <v>1562</v>
      </c>
      <c r="M5593" s="96" t="s">
        <v>1147</v>
      </c>
      <c r="O5593" s="96" t="s">
        <v>1584</v>
      </c>
      <c r="P5593" s="96" t="s">
        <v>1564</v>
      </c>
      <c r="Q5593" s="96" t="s">
        <v>1639</v>
      </c>
      <c r="R5593" s="96" t="s">
        <v>1699</v>
      </c>
      <c r="S5593" s="96" t="s">
        <v>14456</v>
      </c>
      <c r="T5593" s="96" t="s">
        <v>1568</v>
      </c>
    </row>
    <row r="5594" ht="14.25" customHeight="1">
      <c r="A5594" s="96" t="s">
        <v>14457</v>
      </c>
      <c r="D5594" s="96" t="s">
        <v>1355</v>
      </c>
      <c r="J5594" s="96" t="s">
        <v>1351</v>
      </c>
      <c r="L5594" s="96" t="s">
        <v>41</v>
      </c>
      <c r="M5594" s="96" t="s">
        <v>1147</v>
      </c>
      <c r="O5594" s="96" t="s">
        <v>1578</v>
      </c>
      <c r="P5594" s="96" t="s">
        <v>1579</v>
      </c>
      <c r="Q5594" s="96" t="s">
        <v>1862</v>
      </c>
      <c r="R5594" s="96" t="s">
        <v>1644</v>
      </c>
    </row>
    <row r="5595" ht="14.25" customHeight="1">
      <c r="A5595" s="96" t="s">
        <v>14458</v>
      </c>
      <c r="D5595" s="96" t="s">
        <v>1350</v>
      </c>
      <c r="E5595" s="96" t="s">
        <v>1561</v>
      </c>
      <c r="F5595" s="96">
        <v>2030.0</v>
      </c>
      <c r="J5595" s="96" t="s">
        <v>1147</v>
      </c>
      <c r="L5595" s="96" t="s">
        <v>1562</v>
      </c>
      <c r="M5595" s="96" t="s">
        <v>1147</v>
      </c>
      <c r="O5595" s="96" t="s">
        <v>1584</v>
      </c>
      <c r="P5595" s="96" t="s">
        <v>1564</v>
      </c>
      <c r="Q5595" s="96" t="s">
        <v>1580</v>
      </c>
      <c r="R5595" s="96" t="s">
        <v>1903</v>
      </c>
      <c r="S5595" s="96" t="s">
        <v>14459</v>
      </c>
      <c r="T5595" s="96" t="s">
        <v>1568</v>
      </c>
    </row>
    <row r="5596" ht="14.25" customHeight="1">
      <c r="A5596" s="96" t="s">
        <v>14460</v>
      </c>
      <c r="D5596" s="96" t="s">
        <v>1350</v>
      </c>
      <c r="E5596" s="96" t="s">
        <v>1561</v>
      </c>
      <c r="F5596" s="96">
        <v>2030.0</v>
      </c>
      <c r="J5596" s="96" t="s">
        <v>1147</v>
      </c>
      <c r="L5596" s="96" t="s">
        <v>1562</v>
      </c>
      <c r="M5596" s="96" t="s">
        <v>1147</v>
      </c>
      <c r="O5596" s="96" t="s">
        <v>1584</v>
      </c>
      <c r="P5596" s="96" t="s">
        <v>1564</v>
      </c>
      <c r="Q5596" s="96" t="s">
        <v>1580</v>
      </c>
      <c r="R5596" s="96" t="s">
        <v>1589</v>
      </c>
      <c r="S5596" s="96" t="s">
        <v>14461</v>
      </c>
      <c r="T5596" s="96" t="s">
        <v>1568</v>
      </c>
    </row>
    <row r="5597" ht="14.25" customHeight="1">
      <c r="A5597" s="96" t="s">
        <v>14462</v>
      </c>
      <c r="D5597" s="96" t="s">
        <v>1355</v>
      </c>
      <c r="J5597" s="96" t="s">
        <v>1147</v>
      </c>
      <c r="L5597" s="96" t="s">
        <v>41</v>
      </c>
      <c r="M5597" s="96" t="s">
        <v>1147</v>
      </c>
      <c r="O5597" s="96" t="s">
        <v>1647</v>
      </c>
      <c r="P5597" s="96" t="s">
        <v>1564</v>
      </c>
      <c r="Q5597" s="96" t="s">
        <v>1585</v>
      </c>
      <c r="R5597" s="96" t="s">
        <v>1566</v>
      </c>
    </row>
    <row r="5598" ht="14.25" customHeight="1">
      <c r="A5598" s="96" t="s">
        <v>14463</v>
      </c>
      <c r="D5598" s="96" t="s">
        <v>1350</v>
      </c>
      <c r="E5598" s="96" t="s">
        <v>1561</v>
      </c>
      <c r="F5598" s="96">
        <v>2030.0</v>
      </c>
      <c r="G5598" s="96" t="s">
        <v>1350</v>
      </c>
      <c r="H5598" s="96" t="s">
        <v>1561</v>
      </c>
      <c r="I5598" s="96">
        <v>2050.0</v>
      </c>
      <c r="J5598" s="96" t="s">
        <v>1351</v>
      </c>
      <c r="K5598" s="96">
        <v>2050.0</v>
      </c>
      <c r="L5598" s="96" t="s">
        <v>1562</v>
      </c>
      <c r="M5598" s="96" t="s">
        <v>1147</v>
      </c>
      <c r="O5598" s="96" t="s">
        <v>1584</v>
      </c>
      <c r="P5598" s="96" t="s">
        <v>1564</v>
      </c>
      <c r="Q5598" s="96" t="s">
        <v>1754</v>
      </c>
      <c r="R5598" s="96" t="s">
        <v>1676</v>
      </c>
      <c r="S5598" s="96" t="s">
        <v>14464</v>
      </c>
      <c r="T5598" s="96" t="s">
        <v>1568</v>
      </c>
    </row>
    <row r="5599" ht="14.25" customHeight="1">
      <c r="A5599" s="96" t="s">
        <v>14465</v>
      </c>
      <c r="D5599" s="96" t="s">
        <v>1350</v>
      </c>
      <c r="E5599" s="96" t="s">
        <v>1561</v>
      </c>
      <c r="F5599" s="96">
        <v>2030.0</v>
      </c>
      <c r="J5599" s="96" t="s">
        <v>1147</v>
      </c>
      <c r="L5599" s="96" t="s">
        <v>1562</v>
      </c>
      <c r="M5599" s="96" t="s">
        <v>1147</v>
      </c>
      <c r="O5599" s="96" t="s">
        <v>1584</v>
      </c>
      <c r="P5599" s="96" t="s">
        <v>1564</v>
      </c>
      <c r="Q5599" s="96" t="s">
        <v>1585</v>
      </c>
      <c r="R5599" s="96" t="s">
        <v>1926</v>
      </c>
      <c r="S5599" s="96" t="s">
        <v>14466</v>
      </c>
      <c r="T5599" s="96" t="s">
        <v>1568</v>
      </c>
    </row>
    <row r="5600" ht="14.25" customHeight="1">
      <c r="A5600" s="96" t="s">
        <v>14467</v>
      </c>
      <c r="B5600" s="96" t="s">
        <v>14468</v>
      </c>
      <c r="C5600" s="96" t="s">
        <v>14469</v>
      </c>
      <c r="D5600" s="96" t="s">
        <v>1350</v>
      </c>
      <c r="E5600" s="96" t="s">
        <v>1561</v>
      </c>
      <c r="F5600" s="96">
        <v>2025.0</v>
      </c>
      <c r="J5600" s="96" t="s">
        <v>1351</v>
      </c>
      <c r="L5600" s="96" t="s">
        <v>41</v>
      </c>
      <c r="M5600" s="96" t="s">
        <v>1351</v>
      </c>
      <c r="N5600" s="96" t="s">
        <v>1890</v>
      </c>
      <c r="O5600" s="96" t="s">
        <v>1703</v>
      </c>
      <c r="P5600" s="96" t="s">
        <v>1564</v>
      </c>
      <c r="Q5600" s="96" t="s">
        <v>1604</v>
      </c>
      <c r="R5600" s="96" t="s">
        <v>1697</v>
      </c>
      <c r="S5600" s="96" t="s">
        <v>14470</v>
      </c>
      <c r="T5600" s="96" t="s">
        <v>1568</v>
      </c>
    </row>
    <row r="5601" ht="14.25" customHeight="1">
      <c r="A5601" s="96" t="s">
        <v>14471</v>
      </c>
      <c r="B5601" s="96" t="s">
        <v>14472</v>
      </c>
      <c r="C5601" s="96" t="s">
        <v>14473</v>
      </c>
      <c r="D5601" s="96" t="s">
        <v>1350</v>
      </c>
      <c r="E5601" s="96" t="s">
        <v>1561</v>
      </c>
      <c r="F5601" s="96">
        <v>2030.0</v>
      </c>
      <c r="J5601" s="96" t="s">
        <v>1147</v>
      </c>
      <c r="L5601" s="96" t="s">
        <v>41</v>
      </c>
      <c r="M5601" s="96" t="s">
        <v>1351</v>
      </c>
      <c r="N5601" s="96" t="s">
        <v>2181</v>
      </c>
      <c r="O5601" s="96" t="s">
        <v>2126</v>
      </c>
      <c r="P5601" s="96" t="s">
        <v>1728</v>
      </c>
      <c r="Q5601" s="96" t="s">
        <v>1636</v>
      </c>
      <c r="R5601" s="96" t="s">
        <v>1656</v>
      </c>
      <c r="S5601" s="96" t="s">
        <v>14474</v>
      </c>
      <c r="T5601" s="96" t="s">
        <v>1568</v>
      </c>
    </row>
    <row r="5602" ht="14.25" customHeight="1">
      <c r="A5602" s="96" t="s">
        <v>14475</v>
      </c>
      <c r="D5602" s="96" t="s">
        <v>1350</v>
      </c>
      <c r="E5602" s="96" t="s">
        <v>1561</v>
      </c>
      <c r="F5602" s="96">
        <v>2030.0</v>
      </c>
      <c r="G5602" s="96" t="s">
        <v>1350</v>
      </c>
      <c r="H5602" s="96" t="s">
        <v>1561</v>
      </c>
      <c r="I5602" s="96">
        <v>2050.0</v>
      </c>
      <c r="J5602" s="96" t="s">
        <v>1351</v>
      </c>
      <c r="K5602" s="96">
        <v>2050.0</v>
      </c>
      <c r="L5602" s="96" t="s">
        <v>1562</v>
      </c>
      <c r="M5602" s="96" t="s">
        <v>1147</v>
      </c>
      <c r="O5602" s="96" t="s">
        <v>1584</v>
      </c>
      <c r="P5602" s="96" t="s">
        <v>1564</v>
      </c>
      <c r="Q5602" s="96" t="s">
        <v>1580</v>
      </c>
      <c r="R5602" s="96" t="s">
        <v>1793</v>
      </c>
      <c r="S5602" s="96" t="s">
        <v>14476</v>
      </c>
      <c r="T5602" s="96" t="s">
        <v>1568</v>
      </c>
    </row>
    <row r="5603" ht="14.25" customHeight="1">
      <c r="A5603" s="96" t="s">
        <v>14477</v>
      </c>
      <c r="D5603" s="96" t="s">
        <v>1350</v>
      </c>
      <c r="E5603" s="96" t="s">
        <v>1561</v>
      </c>
      <c r="F5603" s="96">
        <v>2030.0</v>
      </c>
      <c r="J5603" s="96" t="s">
        <v>1147</v>
      </c>
      <c r="L5603" s="96" t="s">
        <v>1562</v>
      </c>
      <c r="M5603" s="96" t="s">
        <v>1147</v>
      </c>
      <c r="O5603" s="96" t="s">
        <v>1614</v>
      </c>
      <c r="P5603" s="96" t="s">
        <v>1609</v>
      </c>
      <c r="Q5603" s="96" t="s">
        <v>1585</v>
      </c>
      <c r="R5603" s="96" t="s">
        <v>1594</v>
      </c>
      <c r="S5603" s="96" t="s">
        <v>14478</v>
      </c>
      <c r="T5603" s="96" t="s">
        <v>1568</v>
      </c>
    </row>
    <row r="5604" ht="14.25" customHeight="1">
      <c r="A5604" s="96" t="s">
        <v>14479</v>
      </c>
      <c r="B5604" s="96" t="s">
        <v>14480</v>
      </c>
      <c r="C5604" s="96" t="s">
        <v>14481</v>
      </c>
      <c r="D5604" s="96" t="s">
        <v>1355</v>
      </c>
      <c r="J5604" s="96" t="s">
        <v>1351</v>
      </c>
      <c r="L5604" s="96" t="s">
        <v>41</v>
      </c>
      <c r="M5604" s="96" t="s">
        <v>1147</v>
      </c>
      <c r="O5604" s="96" t="s">
        <v>1614</v>
      </c>
      <c r="P5604" s="96" t="s">
        <v>1609</v>
      </c>
      <c r="Q5604" s="96" t="s">
        <v>1754</v>
      </c>
      <c r="R5604" s="96" t="s">
        <v>1699</v>
      </c>
    </row>
    <row r="5605" ht="14.25" customHeight="1">
      <c r="A5605" s="96" t="s">
        <v>14482</v>
      </c>
      <c r="B5605" s="96" t="s">
        <v>14483</v>
      </c>
      <c r="C5605" s="96" t="s">
        <v>14484</v>
      </c>
      <c r="D5605" s="96" t="s">
        <v>1372</v>
      </c>
      <c r="J5605" s="96" t="s">
        <v>1147</v>
      </c>
      <c r="L5605" s="96" t="s">
        <v>41</v>
      </c>
      <c r="M5605" s="96" t="s">
        <v>1351</v>
      </c>
      <c r="N5605" s="96" t="s">
        <v>1621</v>
      </c>
      <c r="O5605" s="96" t="s">
        <v>1647</v>
      </c>
      <c r="P5605" s="96" t="s">
        <v>1564</v>
      </c>
      <c r="Q5605" s="96" t="s">
        <v>1610</v>
      </c>
      <c r="R5605" s="96" t="s">
        <v>1621</v>
      </c>
    </row>
    <row r="5606" ht="14.25" customHeight="1">
      <c r="A5606" s="96" t="s">
        <v>14485</v>
      </c>
      <c r="D5606" s="96" t="s">
        <v>1350</v>
      </c>
      <c r="E5606" s="96" t="s">
        <v>1561</v>
      </c>
      <c r="F5606" s="96">
        <v>2030.0</v>
      </c>
      <c r="J5606" s="96" t="s">
        <v>1147</v>
      </c>
      <c r="L5606" s="96" t="s">
        <v>1562</v>
      </c>
      <c r="M5606" s="96" t="s">
        <v>1147</v>
      </c>
      <c r="O5606" s="96" t="s">
        <v>1684</v>
      </c>
      <c r="P5606" s="96" t="s">
        <v>1564</v>
      </c>
      <c r="Q5606" s="96" t="s">
        <v>1675</v>
      </c>
      <c r="R5606" s="96" t="s">
        <v>1615</v>
      </c>
      <c r="S5606" s="96" t="s">
        <v>14486</v>
      </c>
      <c r="T5606" s="96" t="s">
        <v>1568</v>
      </c>
    </row>
    <row r="5607" ht="14.25" customHeight="1">
      <c r="A5607" s="96" t="s">
        <v>14487</v>
      </c>
      <c r="D5607" s="96" t="s">
        <v>1355</v>
      </c>
      <c r="J5607" s="96" t="s">
        <v>1147</v>
      </c>
      <c r="L5607" s="96" t="s">
        <v>41</v>
      </c>
      <c r="M5607" s="96" t="s">
        <v>1147</v>
      </c>
      <c r="O5607" s="96" t="s">
        <v>1614</v>
      </c>
      <c r="P5607" s="96" t="s">
        <v>1609</v>
      </c>
      <c r="Q5607" s="96" t="s">
        <v>1675</v>
      </c>
      <c r="R5607" s="96" t="s">
        <v>1644</v>
      </c>
    </row>
    <row r="5608" ht="14.25" customHeight="1">
      <c r="A5608" s="96" t="s">
        <v>14488</v>
      </c>
      <c r="B5608" s="96" t="s">
        <v>14489</v>
      </c>
      <c r="C5608" s="96" t="s">
        <v>14490</v>
      </c>
      <c r="D5608" s="96" t="s">
        <v>1372</v>
      </c>
      <c r="J5608" s="96" t="s">
        <v>1147</v>
      </c>
      <c r="L5608" s="96" t="s">
        <v>41</v>
      </c>
      <c r="M5608" s="96" t="s">
        <v>1147</v>
      </c>
      <c r="N5608" s="96" t="s">
        <v>1757</v>
      </c>
      <c r="O5608" s="96" t="s">
        <v>1614</v>
      </c>
      <c r="P5608" s="96" t="s">
        <v>1609</v>
      </c>
      <c r="Q5608" s="96" t="s">
        <v>1636</v>
      </c>
      <c r="R5608" s="96" t="s">
        <v>1757</v>
      </c>
    </row>
    <row r="5609" ht="14.25" customHeight="1">
      <c r="A5609" s="96" t="s">
        <v>14491</v>
      </c>
      <c r="D5609" s="96" t="s">
        <v>1350</v>
      </c>
      <c r="E5609" s="96" t="s">
        <v>1561</v>
      </c>
      <c r="F5609" s="96">
        <v>2030.0</v>
      </c>
      <c r="G5609" s="96" t="s">
        <v>1350</v>
      </c>
      <c r="H5609" s="96" t="s">
        <v>1561</v>
      </c>
      <c r="I5609" s="96">
        <v>2050.0</v>
      </c>
      <c r="J5609" s="96" t="s">
        <v>1351</v>
      </c>
      <c r="K5609" s="96">
        <v>2050.0</v>
      </c>
      <c r="L5609" s="96" t="s">
        <v>1562</v>
      </c>
      <c r="M5609" s="96" t="s">
        <v>1147</v>
      </c>
      <c r="O5609" s="96" t="s">
        <v>1614</v>
      </c>
      <c r="P5609" s="96" t="s">
        <v>1609</v>
      </c>
      <c r="Q5609" s="96" t="s">
        <v>1636</v>
      </c>
      <c r="R5609" s="96" t="s">
        <v>1637</v>
      </c>
      <c r="S5609" s="96" t="s">
        <v>14492</v>
      </c>
      <c r="T5609" s="96" t="s">
        <v>1568</v>
      </c>
    </row>
    <row r="5610" ht="14.25" customHeight="1">
      <c r="A5610" s="96" t="s">
        <v>14493</v>
      </c>
      <c r="D5610" s="96" t="s">
        <v>1350</v>
      </c>
      <c r="E5610" s="96" t="s">
        <v>1561</v>
      </c>
      <c r="F5610" s="96">
        <v>2030.0</v>
      </c>
      <c r="G5610" s="96" t="s">
        <v>1350</v>
      </c>
      <c r="H5610" s="96" t="s">
        <v>1561</v>
      </c>
      <c r="I5610" s="96">
        <v>2050.0</v>
      </c>
      <c r="J5610" s="96" t="s">
        <v>1351</v>
      </c>
      <c r="K5610" s="96">
        <v>2050.0</v>
      </c>
      <c r="L5610" s="96" t="s">
        <v>41</v>
      </c>
      <c r="M5610" s="96" t="s">
        <v>1351</v>
      </c>
      <c r="N5610" s="96" t="s">
        <v>1623</v>
      </c>
      <c r="O5610" s="96" t="s">
        <v>1791</v>
      </c>
      <c r="P5610" s="96" t="s">
        <v>1609</v>
      </c>
      <c r="Q5610" s="96" t="s">
        <v>1675</v>
      </c>
      <c r="R5610" s="96" t="s">
        <v>1594</v>
      </c>
      <c r="S5610" s="96" t="s">
        <v>14494</v>
      </c>
      <c r="T5610" s="96" t="s">
        <v>1568</v>
      </c>
    </row>
    <row r="5611" ht="14.25" customHeight="1">
      <c r="A5611" s="96" t="s">
        <v>14495</v>
      </c>
      <c r="D5611" s="96" t="s">
        <v>1355</v>
      </c>
      <c r="J5611" s="96" t="s">
        <v>1351</v>
      </c>
      <c r="L5611" s="96" t="s">
        <v>41</v>
      </c>
      <c r="M5611" s="96" t="s">
        <v>1351</v>
      </c>
      <c r="N5611" s="96" t="s">
        <v>1656</v>
      </c>
      <c r="O5611" s="96" t="s">
        <v>1563</v>
      </c>
      <c r="P5611" s="96" t="s">
        <v>1564</v>
      </c>
      <c r="Q5611" s="96" t="s">
        <v>1754</v>
      </c>
      <c r="R5611" s="96" t="s">
        <v>1656</v>
      </c>
    </row>
    <row r="5612" ht="14.25" customHeight="1">
      <c r="A5612" s="96" t="s">
        <v>14496</v>
      </c>
      <c r="B5612" s="96" t="s">
        <v>14497</v>
      </c>
      <c r="C5612" s="96" t="s">
        <v>14498</v>
      </c>
      <c r="D5612" s="96" t="s">
        <v>1350</v>
      </c>
      <c r="E5612" s="96" t="s">
        <v>1561</v>
      </c>
      <c r="F5612" s="96">
        <v>2030.0</v>
      </c>
      <c r="J5612" s="96" t="s">
        <v>1147</v>
      </c>
      <c r="L5612" s="96" t="s">
        <v>41</v>
      </c>
      <c r="M5612" s="96" t="s">
        <v>1147</v>
      </c>
      <c r="O5612" s="96" t="s">
        <v>1797</v>
      </c>
      <c r="P5612" s="96" t="s">
        <v>1564</v>
      </c>
      <c r="Q5612" s="96" t="s">
        <v>1593</v>
      </c>
      <c r="R5612" s="96" t="s">
        <v>1779</v>
      </c>
      <c r="S5612" s="96" t="s">
        <v>14499</v>
      </c>
      <c r="T5612" s="96" t="s">
        <v>1568</v>
      </c>
    </row>
    <row r="5613" ht="14.25" customHeight="1">
      <c r="A5613" s="96" t="s">
        <v>14500</v>
      </c>
      <c r="B5613" s="96" t="s">
        <v>14501</v>
      </c>
      <c r="C5613" s="96" t="s">
        <v>14502</v>
      </c>
      <c r="D5613" s="96" t="s">
        <v>1350</v>
      </c>
      <c r="E5613" s="96" t="s">
        <v>1570</v>
      </c>
      <c r="F5613" s="96">
        <v>2032.0</v>
      </c>
      <c r="J5613" s="96" t="s">
        <v>1147</v>
      </c>
      <c r="L5613" s="96" t="s">
        <v>41</v>
      </c>
      <c r="M5613" s="96" t="s">
        <v>1147</v>
      </c>
      <c r="O5613" s="96" t="s">
        <v>1893</v>
      </c>
      <c r="P5613" s="96" t="s">
        <v>1603</v>
      </c>
      <c r="Q5613" s="96" t="s">
        <v>1665</v>
      </c>
      <c r="R5613" s="96" t="s">
        <v>1769</v>
      </c>
      <c r="S5613" s="96" t="s">
        <v>14503</v>
      </c>
      <c r="T5613" s="96" t="s">
        <v>1576</v>
      </c>
    </row>
    <row r="5614" ht="14.25" customHeight="1">
      <c r="A5614" s="96" t="s">
        <v>14504</v>
      </c>
      <c r="B5614" s="96" t="s">
        <v>14505</v>
      </c>
      <c r="C5614" s="96" t="s">
        <v>14506</v>
      </c>
      <c r="D5614" s="96" t="s">
        <v>1350</v>
      </c>
      <c r="E5614" s="96" t="s">
        <v>1561</v>
      </c>
      <c r="F5614" s="96" t="s">
        <v>3065</v>
      </c>
      <c r="J5614" s="96" t="s">
        <v>1147</v>
      </c>
      <c r="L5614" s="96" t="s">
        <v>41</v>
      </c>
      <c r="M5614" s="96" t="s">
        <v>1351</v>
      </c>
      <c r="N5614" s="96" t="s">
        <v>2098</v>
      </c>
      <c r="O5614" s="96" t="s">
        <v>1669</v>
      </c>
      <c r="P5614" s="96" t="s">
        <v>1564</v>
      </c>
      <c r="Q5614" s="96" t="s">
        <v>1655</v>
      </c>
      <c r="R5614" s="96" t="s">
        <v>1637</v>
      </c>
      <c r="S5614" s="96" t="s">
        <v>14507</v>
      </c>
      <c r="T5614" s="96" t="s">
        <v>1568</v>
      </c>
    </row>
    <row r="5615" ht="14.25" customHeight="1">
      <c r="A5615" s="96" t="s">
        <v>14508</v>
      </c>
      <c r="D5615" s="96" t="s">
        <v>1350</v>
      </c>
      <c r="E5615" s="96" t="s">
        <v>1561</v>
      </c>
      <c r="F5615" s="96">
        <v>2030.0</v>
      </c>
      <c r="J5615" s="96" t="s">
        <v>1147</v>
      </c>
      <c r="L5615" s="96" t="s">
        <v>1562</v>
      </c>
      <c r="M5615" s="96" t="s">
        <v>1147</v>
      </c>
      <c r="O5615" s="96" t="s">
        <v>1791</v>
      </c>
      <c r="P5615" s="96" t="s">
        <v>1609</v>
      </c>
      <c r="Q5615" s="96" t="s">
        <v>1585</v>
      </c>
      <c r="R5615" s="96" t="s">
        <v>1699</v>
      </c>
      <c r="S5615" s="96" t="s">
        <v>14509</v>
      </c>
      <c r="T5615" s="96" t="s">
        <v>1568</v>
      </c>
    </row>
    <row r="5616" ht="14.25" customHeight="1">
      <c r="A5616" s="96" t="s">
        <v>14510</v>
      </c>
      <c r="C5616" s="96" t="s">
        <v>14511</v>
      </c>
      <c r="D5616" s="96" t="s">
        <v>1355</v>
      </c>
      <c r="J5616" s="96" t="s">
        <v>1147</v>
      </c>
      <c r="L5616" s="96" t="s">
        <v>41</v>
      </c>
      <c r="M5616" s="96" t="s">
        <v>1147</v>
      </c>
      <c r="O5616" s="96" t="s">
        <v>1672</v>
      </c>
      <c r="P5616" s="96" t="s">
        <v>1564</v>
      </c>
      <c r="Q5616" s="96" t="s">
        <v>1754</v>
      </c>
      <c r="R5616" s="96" t="s">
        <v>1656</v>
      </c>
    </row>
    <row r="5617" ht="14.25" customHeight="1">
      <c r="A5617" s="96" t="s">
        <v>14512</v>
      </c>
      <c r="D5617" s="96" t="s">
        <v>1355</v>
      </c>
      <c r="J5617" s="96" t="s">
        <v>1351</v>
      </c>
      <c r="L5617" s="96" t="s">
        <v>41</v>
      </c>
      <c r="M5617" s="96" t="s">
        <v>1147</v>
      </c>
      <c r="O5617" s="96" t="s">
        <v>1797</v>
      </c>
      <c r="P5617" s="96" t="s">
        <v>1564</v>
      </c>
      <c r="Q5617" s="96" t="s">
        <v>1590</v>
      </c>
      <c r="R5617" s="96" t="s">
        <v>1644</v>
      </c>
    </row>
    <row r="5618" ht="14.25" customHeight="1">
      <c r="A5618" s="96" t="s">
        <v>14513</v>
      </c>
      <c r="D5618" s="96" t="s">
        <v>1355</v>
      </c>
      <c r="J5618" s="96" t="s">
        <v>1351</v>
      </c>
      <c r="L5618" s="96" t="s">
        <v>41</v>
      </c>
      <c r="M5618" s="96" t="s">
        <v>1147</v>
      </c>
      <c r="O5618" s="96" t="s">
        <v>2272</v>
      </c>
      <c r="P5618" s="96" t="s">
        <v>1609</v>
      </c>
      <c r="Q5618" s="96" t="s">
        <v>1675</v>
      </c>
      <c r="R5618" s="96" t="s">
        <v>1676</v>
      </c>
    </row>
    <row r="5619" ht="14.25" customHeight="1">
      <c r="A5619" s="96" t="s">
        <v>14514</v>
      </c>
      <c r="B5619" s="96" t="s">
        <v>14515</v>
      </c>
      <c r="D5619" s="96" t="s">
        <v>1350</v>
      </c>
      <c r="E5619" s="96" t="s">
        <v>1561</v>
      </c>
      <c r="F5619" s="96">
        <v>2030.0</v>
      </c>
      <c r="G5619" s="96" t="s">
        <v>1350</v>
      </c>
      <c r="H5619" s="96" t="s">
        <v>1561</v>
      </c>
      <c r="I5619" s="96">
        <v>2050.0</v>
      </c>
      <c r="J5619" s="96" t="s">
        <v>1351</v>
      </c>
      <c r="K5619" s="96">
        <v>2050.0</v>
      </c>
      <c r="L5619" s="96" t="s">
        <v>1562</v>
      </c>
      <c r="M5619" s="96" t="s">
        <v>1147</v>
      </c>
      <c r="O5619" s="96" t="s">
        <v>1717</v>
      </c>
      <c r="P5619" s="96" t="s">
        <v>1609</v>
      </c>
      <c r="Q5619" s="96" t="s">
        <v>1652</v>
      </c>
      <c r="R5619" s="96" t="s">
        <v>1581</v>
      </c>
      <c r="S5619" s="96" t="s">
        <v>14516</v>
      </c>
      <c r="T5619" s="96" t="s">
        <v>1568</v>
      </c>
    </row>
    <row r="5620" ht="14.25" customHeight="1">
      <c r="A5620" s="96" t="s">
        <v>14517</v>
      </c>
      <c r="B5620" s="96" t="s">
        <v>14518</v>
      </c>
      <c r="C5620" s="96" t="s">
        <v>14519</v>
      </c>
      <c r="D5620" s="96" t="s">
        <v>1350</v>
      </c>
      <c r="E5620" s="96" t="s">
        <v>1561</v>
      </c>
      <c r="F5620" s="96">
        <v>2030.0</v>
      </c>
      <c r="G5620" s="96" t="s">
        <v>1350</v>
      </c>
      <c r="H5620" s="96" t="s">
        <v>1561</v>
      </c>
      <c r="I5620" s="96">
        <v>2045.0</v>
      </c>
      <c r="J5620" s="96" t="s">
        <v>1351</v>
      </c>
      <c r="K5620" s="96">
        <v>2045.0</v>
      </c>
      <c r="L5620" s="96" t="s">
        <v>41</v>
      </c>
      <c r="M5620" s="96" t="s">
        <v>1351</v>
      </c>
      <c r="N5620" s="96" t="s">
        <v>2181</v>
      </c>
      <c r="O5620" s="96" t="s">
        <v>1664</v>
      </c>
      <c r="P5620" s="96" t="s">
        <v>1564</v>
      </c>
      <c r="Q5620" s="96" t="s">
        <v>1590</v>
      </c>
      <c r="R5620" s="96" t="s">
        <v>1690</v>
      </c>
      <c r="S5620" s="96" t="s">
        <v>14520</v>
      </c>
      <c r="T5620" s="96" t="s">
        <v>1568</v>
      </c>
    </row>
    <row r="5621" ht="14.25" customHeight="1">
      <c r="A5621" s="96" t="s">
        <v>14521</v>
      </c>
      <c r="D5621" s="96" t="s">
        <v>1372</v>
      </c>
      <c r="J5621" s="96" t="s">
        <v>1147</v>
      </c>
      <c r="L5621" s="96" t="s">
        <v>41</v>
      </c>
      <c r="M5621" s="96" t="s">
        <v>1147</v>
      </c>
      <c r="O5621" s="96" t="s">
        <v>1584</v>
      </c>
      <c r="P5621" s="96" t="s">
        <v>1564</v>
      </c>
      <c r="Q5621" s="96" t="s">
        <v>1756</v>
      </c>
      <c r="R5621" s="96" t="s">
        <v>1723</v>
      </c>
    </row>
    <row r="5622" ht="14.25" customHeight="1">
      <c r="A5622" s="96" t="s">
        <v>14522</v>
      </c>
      <c r="D5622" s="96" t="s">
        <v>1350</v>
      </c>
      <c r="E5622" s="96" t="s">
        <v>1561</v>
      </c>
      <c r="F5622" s="96">
        <v>2030.0</v>
      </c>
      <c r="J5622" s="96" t="s">
        <v>1147</v>
      </c>
      <c r="L5622" s="96" t="s">
        <v>1562</v>
      </c>
      <c r="M5622" s="96" t="s">
        <v>1147</v>
      </c>
      <c r="O5622" s="96" t="s">
        <v>1584</v>
      </c>
      <c r="P5622" s="96" t="s">
        <v>1564</v>
      </c>
      <c r="Q5622" s="96" t="s">
        <v>1639</v>
      </c>
      <c r="R5622" s="96" t="s">
        <v>1805</v>
      </c>
      <c r="S5622" s="96" t="s">
        <v>14523</v>
      </c>
      <c r="T5622" s="96" t="s">
        <v>1568</v>
      </c>
    </row>
    <row r="5623" ht="14.25" customHeight="1">
      <c r="A5623" s="96" t="s">
        <v>14524</v>
      </c>
      <c r="C5623" s="96" t="s">
        <v>14525</v>
      </c>
      <c r="D5623" s="96" t="s">
        <v>1355</v>
      </c>
      <c r="J5623" s="96" t="s">
        <v>1147</v>
      </c>
      <c r="L5623" s="96" t="s">
        <v>41</v>
      </c>
      <c r="M5623" s="96" t="s">
        <v>1147</v>
      </c>
      <c r="O5623" s="96" t="s">
        <v>1669</v>
      </c>
      <c r="P5623" s="96" t="s">
        <v>1564</v>
      </c>
      <c r="Q5623" s="96" t="s">
        <v>1590</v>
      </c>
      <c r="R5623" s="96" t="s">
        <v>1656</v>
      </c>
    </row>
    <row r="5624" ht="14.25" customHeight="1">
      <c r="A5624" s="96" t="s">
        <v>14526</v>
      </c>
      <c r="C5624" s="96" t="s">
        <v>14527</v>
      </c>
      <c r="D5624" s="96" t="s">
        <v>1355</v>
      </c>
      <c r="J5624" s="96" t="s">
        <v>1147</v>
      </c>
      <c r="L5624" s="96" t="s">
        <v>41</v>
      </c>
      <c r="M5624" s="96" t="s">
        <v>1147</v>
      </c>
      <c r="O5624" s="96" t="s">
        <v>1703</v>
      </c>
      <c r="P5624" s="96" t="s">
        <v>1564</v>
      </c>
      <c r="Q5624" s="96" t="s">
        <v>1580</v>
      </c>
      <c r="R5624" s="96" t="s">
        <v>1589</v>
      </c>
    </row>
    <row r="5625" ht="14.25" customHeight="1">
      <c r="A5625" s="96" t="s">
        <v>14528</v>
      </c>
      <c r="D5625" s="96" t="s">
        <v>1350</v>
      </c>
      <c r="E5625" s="96" t="s">
        <v>1561</v>
      </c>
      <c r="F5625" s="96">
        <v>2030.0</v>
      </c>
      <c r="J5625" s="96" t="s">
        <v>1147</v>
      </c>
      <c r="L5625" s="96" t="s">
        <v>1562</v>
      </c>
      <c r="M5625" s="96" t="s">
        <v>1147</v>
      </c>
      <c r="O5625" s="96" t="s">
        <v>1672</v>
      </c>
      <c r="P5625" s="96" t="s">
        <v>1564</v>
      </c>
      <c r="Q5625" s="96" t="s">
        <v>1593</v>
      </c>
      <c r="R5625" s="96" t="s">
        <v>1841</v>
      </c>
      <c r="S5625" s="96" t="s">
        <v>14529</v>
      </c>
      <c r="T5625" s="96" t="s">
        <v>1568</v>
      </c>
    </row>
    <row r="5626" ht="14.25" customHeight="1">
      <c r="A5626" s="96" t="s">
        <v>14530</v>
      </c>
      <c r="D5626" s="96" t="s">
        <v>1350</v>
      </c>
      <c r="E5626" s="96" t="s">
        <v>1561</v>
      </c>
      <c r="F5626" s="96">
        <v>2030.0</v>
      </c>
      <c r="J5626" s="96" t="s">
        <v>1147</v>
      </c>
      <c r="L5626" s="96" t="s">
        <v>1562</v>
      </c>
      <c r="M5626" s="96" t="s">
        <v>1147</v>
      </c>
      <c r="O5626" s="96" t="s">
        <v>1717</v>
      </c>
      <c r="P5626" s="96" t="s">
        <v>1609</v>
      </c>
      <c r="Q5626" s="96" t="s">
        <v>1590</v>
      </c>
      <c r="R5626" s="96" t="s">
        <v>1805</v>
      </c>
      <c r="S5626" s="96" t="s">
        <v>14531</v>
      </c>
      <c r="T5626" s="96" t="s">
        <v>1568</v>
      </c>
    </row>
    <row r="5627" ht="14.25" customHeight="1">
      <c r="A5627" s="96" t="s">
        <v>14532</v>
      </c>
      <c r="D5627" s="96" t="s">
        <v>1350</v>
      </c>
      <c r="E5627" s="96" t="s">
        <v>1561</v>
      </c>
      <c r="F5627" s="96">
        <v>2030.0</v>
      </c>
      <c r="J5627" s="96" t="s">
        <v>1147</v>
      </c>
      <c r="L5627" s="96" t="s">
        <v>1562</v>
      </c>
      <c r="M5627" s="96" t="s">
        <v>1147</v>
      </c>
      <c r="O5627" s="96" t="s">
        <v>1717</v>
      </c>
      <c r="P5627" s="96" t="s">
        <v>1609</v>
      </c>
      <c r="Q5627" s="96" t="s">
        <v>1886</v>
      </c>
      <c r="R5627" s="96" t="s">
        <v>1707</v>
      </c>
      <c r="S5627" s="96" t="s">
        <v>14533</v>
      </c>
      <c r="T5627" s="96" t="s">
        <v>1568</v>
      </c>
    </row>
    <row r="5628" ht="14.25" customHeight="1">
      <c r="A5628" s="96" t="s">
        <v>14534</v>
      </c>
      <c r="D5628" s="96" t="s">
        <v>1350</v>
      </c>
      <c r="E5628" s="96" t="s">
        <v>1561</v>
      </c>
      <c r="F5628" s="96">
        <v>2030.0</v>
      </c>
      <c r="J5628" s="96" t="s">
        <v>1147</v>
      </c>
      <c r="L5628" s="96" t="s">
        <v>1562</v>
      </c>
      <c r="M5628" s="96" t="s">
        <v>1147</v>
      </c>
      <c r="O5628" s="96" t="s">
        <v>1717</v>
      </c>
      <c r="P5628" s="96" t="s">
        <v>1609</v>
      </c>
      <c r="Q5628" s="96" t="s">
        <v>1573</v>
      </c>
      <c r="R5628" s="96" t="s">
        <v>1591</v>
      </c>
      <c r="S5628" s="96" t="s">
        <v>14535</v>
      </c>
      <c r="T5628" s="96" t="s">
        <v>1568</v>
      </c>
    </row>
    <row r="5629" ht="14.25" customHeight="1">
      <c r="A5629" s="96" t="s">
        <v>14536</v>
      </c>
      <c r="B5629" s="96" t="s">
        <v>14537</v>
      </c>
      <c r="C5629" s="96" t="s">
        <v>14538</v>
      </c>
      <c r="D5629" s="96" t="s">
        <v>1355</v>
      </c>
      <c r="J5629" s="96" t="s">
        <v>1351</v>
      </c>
      <c r="L5629" s="96" t="s">
        <v>1629</v>
      </c>
      <c r="M5629" s="96" t="s">
        <v>1351</v>
      </c>
      <c r="N5629" s="96" t="s">
        <v>1757</v>
      </c>
      <c r="O5629" s="96" t="s">
        <v>1584</v>
      </c>
      <c r="P5629" s="96" t="s">
        <v>1564</v>
      </c>
      <c r="Q5629" s="96" t="s">
        <v>1630</v>
      </c>
      <c r="R5629" s="96" t="s">
        <v>1757</v>
      </c>
      <c r="U5629" s="96" t="s">
        <v>4023</v>
      </c>
    </row>
    <row r="5630" ht="14.25" customHeight="1">
      <c r="A5630" s="96" t="s">
        <v>14539</v>
      </c>
      <c r="D5630" s="96" t="s">
        <v>1350</v>
      </c>
      <c r="E5630" s="96" t="s">
        <v>1561</v>
      </c>
      <c r="F5630" s="96" t="s">
        <v>1628</v>
      </c>
      <c r="G5630" s="96" t="s">
        <v>1350</v>
      </c>
      <c r="H5630" s="96" t="s">
        <v>1561</v>
      </c>
      <c r="I5630" s="96" t="s">
        <v>1403</v>
      </c>
      <c r="J5630" s="96" t="s">
        <v>1351</v>
      </c>
      <c r="K5630" s="96" t="s">
        <v>1403</v>
      </c>
      <c r="L5630" s="96" t="s">
        <v>41</v>
      </c>
      <c r="M5630" s="96" t="s">
        <v>1351</v>
      </c>
      <c r="N5630" s="96" t="s">
        <v>2023</v>
      </c>
      <c r="O5630" s="96" t="s">
        <v>1584</v>
      </c>
      <c r="P5630" s="96" t="s">
        <v>1564</v>
      </c>
      <c r="Q5630" s="96" t="s">
        <v>1580</v>
      </c>
      <c r="R5630" s="96" t="s">
        <v>1637</v>
      </c>
      <c r="S5630" s="96" t="s">
        <v>14540</v>
      </c>
      <c r="T5630" s="96" t="s">
        <v>1568</v>
      </c>
    </row>
    <row r="5631" ht="14.25" customHeight="1">
      <c r="A5631" s="96" t="s">
        <v>14541</v>
      </c>
      <c r="D5631" s="96" t="s">
        <v>1372</v>
      </c>
      <c r="J5631" s="96" t="s">
        <v>1351</v>
      </c>
      <c r="L5631" s="96" t="s">
        <v>41</v>
      </c>
      <c r="M5631" s="96" t="s">
        <v>1351</v>
      </c>
      <c r="N5631" s="96" t="s">
        <v>1666</v>
      </c>
      <c r="O5631" s="96" t="s">
        <v>1584</v>
      </c>
      <c r="P5631" s="96" t="s">
        <v>1564</v>
      </c>
      <c r="Q5631" s="96" t="s">
        <v>1639</v>
      </c>
      <c r="R5631" s="96" t="s">
        <v>1846</v>
      </c>
    </row>
    <row r="5632" ht="14.25" customHeight="1">
      <c r="A5632" s="96" t="s">
        <v>14542</v>
      </c>
      <c r="D5632" s="96" t="s">
        <v>1355</v>
      </c>
      <c r="J5632" s="96" t="s">
        <v>1147</v>
      </c>
      <c r="L5632" s="96" t="s">
        <v>41</v>
      </c>
      <c r="M5632" s="96" t="s">
        <v>1147</v>
      </c>
      <c r="O5632" s="96" t="s">
        <v>1584</v>
      </c>
      <c r="P5632" s="96" t="s">
        <v>1564</v>
      </c>
      <c r="Q5632" s="96" t="s">
        <v>1590</v>
      </c>
      <c r="R5632" s="96" t="s">
        <v>1623</v>
      </c>
    </row>
    <row r="5633" ht="14.25" customHeight="1">
      <c r="A5633" s="96" t="s">
        <v>14543</v>
      </c>
      <c r="B5633" s="96" t="s">
        <v>14544</v>
      </c>
      <c r="C5633" s="96" t="s">
        <v>14545</v>
      </c>
      <c r="D5633" s="96" t="s">
        <v>1355</v>
      </c>
      <c r="J5633" s="96" t="s">
        <v>1351</v>
      </c>
      <c r="L5633" s="96" t="s">
        <v>41</v>
      </c>
      <c r="M5633" s="96" t="s">
        <v>1351</v>
      </c>
      <c r="N5633" s="96" t="s">
        <v>1926</v>
      </c>
      <c r="O5633" s="96" t="s">
        <v>1578</v>
      </c>
      <c r="P5633" s="96" t="s">
        <v>1579</v>
      </c>
      <c r="Q5633" s="96" t="s">
        <v>1756</v>
      </c>
      <c r="R5633" s="96" t="s">
        <v>1926</v>
      </c>
    </row>
    <row r="5634" ht="14.25" customHeight="1">
      <c r="A5634" s="96" t="s">
        <v>14546</v>
      </c>
      <c r="D5634" s="96" t="s">
        <v>1350</v>
      </c>
      <c r="E5634" s="96" t="s">
        <v>1561</v>
      </c>
      <c r="F5634" s="96">
        <v>2032.0</v>
      </c>
      <c r="J5634" s="96" t="s">
        <v>1147</v>
      </c>
      <c r="L5634" s="96" t="s">
        <v>41</v>
      </c>
      <c r="M5634" s="96" t="s">
        <v>1147</v>
      </c>
      <c r="O5634" s="96" t="s">
        <v>1578</v>
      </c>
      <c r="P5634" s="96" t="s">
        <v>1579</v>
      </c>
      <c r="Q5634" s="96" t="s">
        <v>1590</v>
      </c>
      <c r="R5634" s="96" t="s">
        <v>1581</v>
      </c>
      <c r="S5634" s="96" t="s">
        <v>14547</v>
      </c>
      <c r="T5634" s="96" t="s">
        <v>1568</v>
      </c>
    </row>
    <row r="5635" ht="14.25" customHeight="1">
      <c r="A5635" s="96" t="s">
        <v>14548</v>
      </c>
      <c r="C5635" s="96" t="s">
        <v>14549</v>
      </c>
      <c r="D5635" s="96" t="s">
        <v>1355</v>
      </c>
      <c r="J5635" s="96" t="s">
        <v>1147</v>
      </c>
      <c r="L5635" s="96" t="s">
        <v>41</v>
      </c>
      <c r="M5635" s="96" t="s">
        <v>1147</v>
      </c>
      <c r="O5635" s="96" t="s">
        <v>1578</v>
      </c>
      <c r="P5635" s="96" t="s">
        <v>1579</v>
      </c>
      <c r="Q5635" s="96" t="s">
        <v>1639</v>
      </c>
      <c r="R5635" s="96" t="s">
        <v>1605</v>
      </c>
    </row>
    <row r="5636" ht="14.25" customHeight="1">
      <c r="A5636" s="96" t="s">
        <v>14550</v>
      </c>
      <c r="D5636" s="96" t="s">
        <v>1355</v>
      </c>
      <c r="J5636" s="96" t="s">
        <v>1147</v>
      </c>
      <c r="L5636" s="96" t="s">
        <v>41</v>
      </c>
      <c r="M5636" s="96" t="s">
        <v>1147</v>
      </c>
      <c r="O5636" s="96" t="s">
        <v>9381</v>
      </c>
      <c r="P5636" s="96" t="s">
        <v>1564</v>
      </c>
      <c r="Q5636" s="96" t="s">
        <v>1590</v>
      </c>
      <c r="R5636" s="96" t="s">
        <v>1586</v>
      </c>
    </row>
    <row r="5637" ht="14.25" customHeight="1">
      <c r="A5637" s="96" t="s">
        <v>14551</v>
      </c>
      <c r="D5637" s="96" t="s">
        <v>1350</v>
      </c>
      <c r="E5637" s="96" t="s">
        <v>1561</v>
      </c>
      <c r="F5637" s="96">
        <v>2030.0</v>
      </c>
      <c r="J5637" s="96" t="s">
        <v>1147</v>
      </c>
      <c r="L5637" s="96" t="s">
        <v>1562</v>
      </c>
      <c r="M5637" s="96" t="s">
        <v>1147</v>
      </c>
      <c r="O5637" s="96" t="s">
        <v>1741</v>
      </c>
      <c r="P5637" s="96" t="s">
        <v>1564</v>
      </c>
      <c r="Q5637" s="96" t="s">
        <v>1585</v>
      </c>
      <c r="R5637" s="96" t="s">
        <v>1757</v>
      </c>
      <c r="S5637" s="96" t="s">
        <v>14552</v>
      </c>
      <c r="T5637" s="96" t="s">
        <v>1568</v>
      </c>
    </row>
    <row r="5638" ht="14.25" customHeight="1">
      <c r="A5638" s="96" t="s">
        <v>14553</v>
      </c>
      <c r="B5638" s="96" t="s">
        <v>14554</v>
      </c>
      <c r="C5638" s="96" t="s">
        <v>14555</v>
      </c>
      <c r="D5638" s="96" t="s">
        <v>1350</v>
      </c>
      <c r="E5638" s="96" t="s">
        <v>1561</v>
      </c>
      <c r="F5638" s="96">
        <v>2030.0</v>
      </c>
      <c r="G5638" s="96" t="s">
        <v>1350</v>
      </c>
      <c r="H5638" s="96" t="s">
        <v>1561</v>
      </c>
      <c r="I5638" s="96">
        <v>2050.0</v>
      </c>
      <c r="J5638" s="96" t="s">
        <v>1351</v>
      </c>
      <c r="K5638" s="96">
        <v>2050.0</v>
      </c>
      <c r="L5638" s="96" t="s">
        <v>41</v>
      </c>
      <c r="M5638" s="96" t="s">
        <v>1351</v>
      </c>
      <c r="N5638" s="96" t="s">
        <v>1673</v>
      </c>
      <c r="O5638" s="96" t="s">
        <v>2068</v>
      </c>
      <c r="P5638" s="96" t="s">
        <v>1564</v>
      </c>
      <c r="Q5638" s="96" t="s">
        <v>1804</v>
      </c>
      <c r="R5638" s="96" t="s">
        <v>1699</v>
      </c>
      <c r="S5638" s="96" t="s">
        <v>14556</v>
      </c>
      <c r="T5638" s="96" t="s">
        <v>1568</v>
      </c>
    </row>
    <row r="5639" ht="14.25" customHeight="1">
      <c r="A5639" s="96" t="s">
        <v>14557</v>
      </c>
      <c r="D5639" s="96" t="s">
        <v>1355</v>
      </c>
      <c r="J5639" s="96" t="s">
        <v>1351</v>
      </c>
      <c r="L5639" s="96" t="s">
        <v>41</v>
      </c>
      <c r="M5639" s="96" t="s">
        <v>1147</v>
      </c>
      <c r="O5639" s="96" t="s">
        <v>1741</v>
      </c>
      <c r="P5639" s="96" t="s">
        <v>1564</v>
      </c>
      <c r="Q5639" s="96" t="s">
        <v>1820</v>
      </c>
      <c r="R5639" s="96" t="s">
        <v>1699</v>
      </c>
    </row>
    <row r="5640" ht="14.25" customHeight="1">
      <c r="A5640" s="96" t="s">
        <v>14558</v>
      </c>
      <c r="B5640" s="96" t="s">
        <v>3314</v>
      </c>
      <c r="C5640" s="96" t="s">
        <v>14559</v>
      </c>
      <c r="D5640" s="96" t="s">
        <v>1350</v>
      </c>
      <c r="E5640" s="96" t="s">
        <v>1721</v>
      </c>
      <c r="F5640" s="96">
        <v>2025.0</v>
      </c>
      <c r="J5640" s="96" t="s">
        <v>1147</v>
      </c>
      <c r="L5640" s="96" t="s">
        <v>41</v>
      </c>
      <c r="M5640" s="96" t="s">
        <v>1147</v>
      </c>
      <c r="O5640" s="96" t="s">
        <v>1713</v>
      </c>
      <c r="P5640" s="96" t="s">
        <v>1564</v>
      </c>
      <c r="Q5640" s="96" t="s">
        <v>2158</v>
      </c>
      <c r="R5640" s="96" t="s">
        <v>4656</v>
      </c>
      <c r="S5640" s="96" t="s">
        <v>14560</v>
      </c>
      <c r="T5640" s="96" t="s">
        <v>1725</v>
      </c>
    </row>
    <row r="5641" ht="14.25" customHeight="1">
      <c r="A5641" s="96" t="s">
        <v>14561</v>
      </c>
      <c r="D5641" s="96" t="s">
        <v>1350</v>
      </c>
      <c r="E5641" s="96" t="s">
        <v>1561</v>
      </c>
      <c r="F5641" s="96">
        <v>2030.0</v>
      </c>
      <c r="J5641" s="96" t="s">
        <v>1147</v>
      </c>
      <c r="L5641" s="96" t="s">
        <v>1562</v>
      </c>
      <c r="M5641" s="96" t="s">
        <v>1147</v>
      </c>
      <c r="O5641" s="96" t="s">
        <v>1684</v>
      </c>
      <c r="P5641" s="96" t="s">
        <v>1564</v>
      </c>
      <c r="Q5641" s="96" t="s">
        <v>1675</v>
      </c>
      <c r="R5641" s="96" t="s">
        <v>1644</v>
      </c>
      <c r="S5641" s="96" t="s">
        <v>14562</v>
      </c>
      <c r="T5641" s="96" t="s">
        <v>1568</v>
      </c>
    </row>
    <row r="5642" ht="14.25" customHeight="1">
      <c r="A5642" s="96" t="s">
        <v>14563</v>
      </c>
      <c r="D5642" s="96" t="s">
        <v>1350</v>
      </c>
      <c r="E5642" s="96" t="s">
        <v>1561</v>
      </c>
      <c r="F5642" s="96">
        <v>2030.0</v>
      </c>
      <c r="J5642" s="96" t="s">
        <v>1147</v>
      </c>
      <c r="L5642" s="96" t="s">
        <v>1562</v>
      </c>
      <c r="M5642" s="96" t="s">
        <v>1147</v>
      </c>
      <c r="O5642" s="96" t="s">
        <v>1672</v>
      </c>
      <c r="P5642" s="96" t="s">
        <v>1564</v>
      </c>
      <c r="Q5642" s="96" t="s">
        <v>1655</v>
      </c>
      <c r="R5642" s="96" t="s">
        <v>1648</v>
      </c>
      <c r="S5642" s="96" t="s">
        <v>14564</v>
      </c>
      <c r="T5642" s="96" t="s">
        <v>1568</v>
      </c>
    </row>
    <row r="5643" ht="14.25" customHeight="1">
      <c r="A5643" s="96" t="s">
        <v>14565</v>
      </c>
      <c r="D5643" s="96" t="s">
        <v>1350</v>
      </c>
      <c r="E5643" s="96" t="s">
        <v>1570</v>
      </c>
      <c r="F5643" s="96">
        <v>2030.0</v>
      </c>
      <c r="J5643" s="96" t="s">
        <v>1147</v>
      </c>
      <c r="L5643" s="96" t="s">
        <v>1562</v>
      </c>
      <c r="M5643" s="96" t="s">
        <v>1147</v>
      </c>
      <c r="O5643" s="96" t="s">
        <v>1717</v>
      </c>
      <c r="P5643" s="96" t="s">
        <v>1609</v>
      </c>
      <c r="Q5643" s="96" t="s">
        <v>1639</v>
      </c>
      <c r="R5643" s="96" t="s">
        <v>1697</v>
      </c>
      <c r="S5643" s="96" t="s">
        <v>14566</v>
      </c>
      <c r="T5643" s="96" t="s">
        <v>1576</v>
      </c>
    </row>
    <row r="5644" ht="14.25" customHeight="1">
      <c r="A5644" s="96" t="s">
        <v>14567</v>
      </c>
      <c r="D5644" s="96" t="s">
        <v>1355</v>
      </c>
      <c r="J5644" s="96" t="s">
        <v>1351</v>
      </c>
      <c r="L5644" s="96" t="s">
        <v>41</v>
      </c>
      <c r="M5644" s="96" t="s">
        <v>1147</v>
      </c>
      <c r="O5644" s="96" t="s">
        <v>1584</v>
      </c>
      <c r="P5644" s="96" t="s">
        <v>1564</v>
      </c>
      <c r="Q5644" s="96" t="s">
        <v>1585</v>
      </c>
      <c r="R5644" s="96" t="s">
        <v>1637</v>
      </c>
    </row>
    <row r="5645" ht="14.25" customHeight="1">
      <c r="A5645" s="96" t="s">
        <v>14568</v>
      </c>
      <c r="D5645" s="96" t="s">
        <v>1350</v>
      </c>
      <c r="E5645" s="96" t="s">
        <v>1561</v>
      </c>
      <c r="F5645" s="96">
        <v>2030.0</v>
      </c>
      <c r="J5645" s="96" t="s">
        <v>1147</v>
      </c>
      <c r="L5645" s="96" t="s">
        <v>1562</v>
      </c>
      <c r="M5645" s="96" t="s">
        <v>1147</v>
      </c>
      <c r="O5645" s="96" t="s">
        <v>1717</v>
      </c>
      <c r="P5645" s="96" t="s">
        <v>1609</v>
      </c>
      <c r="Q5645" s="96" t="s">
        <v>1639</v>
      </c>
      <c r="R5645" s="96" t="s">
        <v>1631</v>
      </c>
      <c r="S5645" s="96" t="s">
        <v>14569</v>
      </c>
      <c r="T5645" s="96" t="s">
        <v>1568</v>
      </c>
    </row>
    <row r="5646" ht="14.25" customHeight="1">
      <c r="A5646" s="96" t="s">
        <v>14570</v>
      </c>
      <c r="C5646" s="96" t="s">
        <v>14571</v>
      </c>
      <c r="D5646" s="96" t="s">
        <v>1350</v>
      </c>
      <c r="E5646" s="96" t="s">
        <v>1561</v>
      </c>
      <c r="F5646" s="96">
        <v>2030.0</v>
      </c>
      <c r="J5646" s="96" t="s">
        <v>1147</v>
      </c>
      <c r="L5646" s="96" t="s">
        <v>41</v>
      </c>
      <c r="M5646" s="96" t="s">
        <v>1351</v>
      </c>
      <c r="N5646" s="96" t="s">
        <v>1779</v>
      </c>
      <c r="O5646" s="96" t="s">
        <v>1684</v>
      </c>
      <c r="P5646" s="96" t="s">
        <v>1564</v>
      </c>
      <c r="Q5646" s="96" t="s">
        <v>1675</v>
      </c>
      <c r="R5646" s="96" t="s">
        <v>1644</v>
      </c>
      <c r="S5646" s="96" t="s">
        <v>14572</v>
      </c>
      <c r="T5646" s="96" t="s">
        <v>1568</v>
      </c>
    </row>
    <row r="5647" ht="14.25" customHeight="1">
      <c r="A5647" s="96" t="s">
        <v>14573</v>
      </c>
      <c r="C5647" s="96" t="s">
        <v>14574</v>
      </c>
      <c r="D5647" s="96" t="s">
        <v>1350</v>
      </c>
      <c r="E5647" s="96" t="s">
        <v>1561</v>
      </c>
      <c r="F5647" s="96">
        <v>2030.0</v>
      </c>
      <c r="J5647" s="96" t="s">
        <v>1147</v>
      </c>
      <c r="L5647" s="96" t="s">
        <v>41</v>
      </c>
      <c r="M5647" s="96" t="s">
        <v>1147</v>
      </c>
      <c r="O5647" s="96" t="s">
        <v>1563</v>
      </c>
      <c r="P5647" s="96" t="s">
        <v>1564</v>
      </c>
      <c r="Q5647" s="96" t="s">
        <v>1655</v>
      </c>
      <c r="R5647" s="96" t="s">
        <v>1581</v>
      </c>
      <c r="S5647" s="96" t="s">
        <v>14575</v>
      </c>
      <c r="T5647" s="96" t="s">
        <v>1568</v>
      </c>
    </row>
    <row r="5648" ht="14.25" customHeight="1">
      <c r="A5648" s="96" t="s">
        <v>14576</v>
      </c>
      <c r="B5648" s="96" t="s">
        <v>14577</v>
      </c>
      <c r="C5648" s="96" t="s">
        <v>14578</v>
      </c>
      <c r="D5648" s="96" t="s">
        <v>1355</v>
      </c>
      <c r="J5648" s="96" t="s">
        <v>1147</v>
      </c>
      <c r="L5648" s="96" t="s">
        <v>41</v>
      </c>
      <c r="M5648" s="96" t="s">
        <v>1147</v>
      </c>
      <c r="O5648" s="96" t="s">
        <v>1578</v>
      </c>
      <c r="P5648" s="96" t="s">
        <v>1579</v>
      </c>
      <c r="Q5648" s="96" t="s">
        <v>1756</v>
      </c>
      <c r="R5648" s="96" t="s">
        <v>1637</v>
      </c>
    </row>
    <row r="5649" ht="14.25" customHeight="1">
      <c r="A5649" s="96" t="s">
        <v>14579</v>
      </c>
      <c r="C5649" s="96" t="s">
        <v>14580</v>
      </c>
      <c r="D5649" s="96" t="s">
        <v>1355</v>
      </c>
      <c r="J5649" s="96" t="s">
        <v>1147</v>
      </c>
      <c r="L5649" s="96" t="s">
        <v>41</v>
      </c>
      <c r="M5649" s="96" t="s">
        <v>1147</v>
      </c>
      <c r="O5649" s="96" t="s">
        <v>1647</v>
      </c>
      <c r="P5649" s="96" t="s">
        <v>1564</v>
      </c>
      <c r="Q5649" s="96" t="s">
        <v>1804</v>
      </c>
      <c r="R5649" s="96" t="s">
        <v>1594</v>
      </c>
    </row>
    <row r="5650" ht="14.25" customHeight="1">
      <c r="A5650" s="96" t="s">
        <v>14581</v>
      </c>
      <c r="B5650" s="96" t="s">
        <v>14582</v>
      </c>
      <c r="C5650" s="96" t="s">
        <v>14583</v>
      </c>
      <c r="D5650" s="96" t="s">
        <v>1350</v>
      </c>
      <c r="E5650" s="96" t="s">
        <v>1561</v>
      </c>
      <c r="F5650" s="96">
        <v>2030.0</v>
      </c>
      <c r="J5650" s="96" t="s">
        <v>1351</v>
      </c>
      <c r="L5650" s="96" t="s">
        <v>41</v>
      </c>
      <c r="M5650" s="96" t="s">
        <v>1351</v>
      </c>
      <c r="N5650" s="96" t="s">
        <v>1574</v>
      </c>
      <c r="O5650" s="96" t="s">
        <v>1717</v>
      </c>
      <c r="P5650" s="96" t="s">
        <v>1609</v>
      </c>
      <c r="Q5650" s="96" t="s">
        <v>1585</v>
      </c>
      <c r="R5650" s="96" t="s">
        <v>1586</v>
      </c>
      <c r="S5650" s="96" t="s">
        <v>14584</v>
      </c>
      <c r="T5650" s="96" t="s">
        <v>1568</v>
      </c>
    </row>
    <row r="5651" ht="14.25" customHeight="1">
      <c r="A5651" s="96" t="s">
        <v>14585</v>
      </c>
      <c r="D5651" s="96" t="s">
        <v>1350</v>
      </c>
      <c r="E5651" s="96" t="s">
        <v>1721</v>
      </c>
      <c r="F5651" s="96">
        <v>2030.0</v>
      </c>
      <c r="J5651" s="96" t="s">
        <v>1147</v>
      </c>
      <c r="L5651" s="96" t="s">
        <v>41</v>
      </c>
      <c r="M5651" s="96" t="s">
        <v>1147</v>
      </c>
      <c r="O5651" s="96" t="s">
        <v>1717</v>
      </c>
      <c r="P5651" s="96" t="s">
        <v>1609</v>
      </c>
      <c r="Q5651" s="96" t="s">
        <v>1754</v>
      </c>
      <c r="R5651" s="96" t="s">
        <v>2363</v>
      </c>
      <c r="S5651" s="96" t="s">
        <v>14586</v>
      </c>
      <c r="T5651" s="96" t="s">
        <v>1725</v>
      </c>
    </row>
    <row r="5652" ht="14.25" customHeight="1">
      <c r="A5652" s="96" t="s">
        <v>14587</v>
      </c>
      <c r="D5652" s="96" t="s">
        <v>1350</v>
      </c>
      <c r="E5652" s="96" t="s">
        <v>1561</v>
      </c>
      <c r="F5652" s="96">
        <v>2030.0</v>
      </c>
      <c r="J5652" s="96" t="s">
        <v>1147</v>
      </c>
      <c r="L5652" s="96" t="s">
        <v>1562</v>
      </c>
      <c r="M5652" s="96" t="s">
        <v>1147</v>
      </c>
      <c r="O5652" s="96" t="s">
        <v>1717</v>
      </c>
      <c r="P5652" s="96" t="s">
        <v>1609</v>
      </c>
      <c r="Q5652" s="96" t="s">
        <v>1886</v>
      </c>
      <c r="R5652" s="96" t="s">
        <v>1586</v>
      </c>
      <c r="S5652" s="96" t="s">
        <v>14588</v>
      </c>
      <c r="T5652" s="96" t="s">
        <v>1568</v>
      </c>
    </row>
    <row r="5653" ht="14.25" customHeight="1">
      <c r="A5653" s="96" t="s">
        <v>14589</v>
      </c>
      <c r="D5653" s="96" t="s">
        <v>1355</v>
      </c>
      <c r="J5653" s="96" t="s">
        <v>1351</v>
      </c>
      <c r="L5653" s="96" t="s">
        <v>41</v>
      </c>
      <c r="M5653" s="96" t="s">
        <v>1351</v>
      </c>
      <c r="N5653" s="96" t="s">
        <v>1656</v>
      </c>
      <c r="O5653" s="96" t="s">
        <v>1845</v>
      </c>
      <c r="P5653" s="96" t="s">
        <v>1564</v>
      </c>
      <c r="Q5653" s="96" t="s">
        <v>2015</v>
      </c>
      <c r="R5653" s="96" t="s">
        <v>1656</v>
      </c>
    </row>
    <row r="5654" ht="14.25" customHeight="1">
      <c r="A5654" s="96" t="s">
        <v>14590</v>
      </c>
      <c r="D5654" s="96" t="s">
        <v>1350</v>
      </c>
      <c r="E5654" s="96" t="s">
        <v>1561</v>
      </c>
      <c r="F5654" s="96" t="s">
        <v>1628</v>
      </c>
      <c r="J5654" s="96" t="s">
        <v>1147</v>
      </c>
      <c r="L5654" s="96" t="s">
        <v>41</v>
      </c>
      <c r="M5654" s="96" t="s">
        <v>1147</v>
      </c>
      <c r="N5654" s="96" t="s">
        <v>1926</v>
      </c>
      <c r="O5654" s="96" t="s">
        <v>1845</v>
      </c>
      <c r="P5654" s="96" t="s">
        <v>1564</v>
      </c>
      <c r="Q5654" s="96" t="s">
        <v>1820</v>
      </c>
      <c r="R5654" s="96" t="s">
        <v>1648</v>
      </c>
      <c r="S5654" s="96" t="s">
        <v>14591</v>
      </c>
      <c r="T5654" s="96" t="s">
        <v>1568</v>
      </c>
    </row>
    <row r="5655" ht="14.25" customHeight="1">
      <c r="A5655" s="96" t="s">
        <v>14592</v>
      </c>
      <c r="B5655" s="96" t="s">
        <v>14593</v>
      </c>
      <c r="C5655" s="96" t="s">
        <v>14594</v>
      </c>
      <c r="D5655" s="96" t="s">
        <v>1355</v>
      </c>
      <c r="J5655" s="96" t="s">
        <v>1147</v>
      </c>
      <c r="L5655" s="96" t="s">
        <v>41</v>
      </c>
      <c r="M5655" s="96" t="s">
        <v>1147</v>
      </c>
      <c r="O5655" s="96" t="s">
        <v>1845</v>
      </c>
      <c r="P5655" s="96" t="s">
        <v>1564</v>
      </c>
      <c r="Q5655" s="96" t="s">
        <v>2005</v>
      </c>
      <c r="R5655" s="96" t="s">
        <v>1805</v>
      </c>
    </row>
    <row r="5656" ht="14.25" customHeight="1">
      <c r="A5656" s="96" t="s">
        <v>14595</v>
      </c>
      <c r="B5656" s="96" t="s">
        <v>14596</v>
      </c>
      <c r="C5656" s="96" t="s">
        <v>14597</v>
      </c>
      <c r="D5656" s="96" t="s">
        <v>1350</v>
      </c>
      <c r="E5656" s="96" t="s">
        <v>1561</v>
      </c>
      <c r="F5656" s="96">
        <v>2023.0</v>
      </c>
      <c r="J5656" s="96" t="s">
        <v>1147</v>
      </c>
      <c r="L5656" s="96" t="s">
        <v>41</v>
      </c>
      <c r="M5656" s="96" t="s">
        <v>1351</v>
      </c>
      <c r="N5656" s="96" t="s">
        <v>1697</v>
      </c>
      <c r="O5656" s="96" t="s">
        <v>1672</v>
      </c>
      <c r="P5656" s="96" t="s">
        <v>1564</v>
      </c>
      <c r="Q5656" s="96" t="s">
        <v>1886</v>
      </c>
      <c r="R5656" s="96" t="s">
        <v>2384</v>
      </c>
      <c r="S5656" s="96" t="s">
        <v>14598</v>
      </c>
      <c r="T5656" s="96" t="s">
        <v>1568</v>
      </c>
    </row>
    <row r="5657" ht="14.25" customHeight="1">
      <c r="A5657" s="96" t="s">
        <v>14599</v>
      </c>
      <c r="D5657" s="96" t="s">
        <v>1350</v>
      </c>
      <c r="E5657" s="96" t="s">
        <v>1561</v>
      </c>
      <c r="F5657" s="96">
        <v>2030.0</v>
      </c>
      <c r="J5657" s="96" t="s">
        <v>1147</v>
      </c>
      <c r="L5657" s="96" t="s">
        <v>1562</v>
      </c>
      <c r="M5657" s="96" t="s">
        <v>1147</v>
      </c>
      <c r="O5657" s="96" t="s">
        <v>1584</v>
      </c>
      <c r="P5657" s="96" t="s">
        <v>1564</v>
      </c>
      <c r="Q5657" s="96" t="s">
        <v>1565</v>
      </c>
      <c r="R5657" s="96" t="s">
        <v>1656</v>
      </c>
      <c r="S5657" s="96" t="s">
        <v>14600</v>
      </c>
      <c r="T5657" s="96" t="s">
        <v>1568</v>
      </c>
    </row>
    <row r="5658" ht="14.25" customHeight="1">
      <c r="A5658" s="96" t="s">
        <v>14601</v>
      </c>
      <c r="C5658" s="96" t="s">
        <v>14602</v>
      </c>
      <c r="D5658" s="96" t="s">
        <v>1372</v>
      </c>
      <c r="J5658" s="96" t="s">
        <v>1147</v>
      </c>
      <c r="L5658" s="96" t="s">
        <v>41</v>
      </c>
      <c r="M5658" s="96" t="s">
        <v>1351</v>
      </c>
      <c r="N5658" s="96" t="s">
        <v>2098</v>
      </c>
      <c r="O5658" s="96" t="s">
        <v>1741</v>
      </c>
      <c r="P5658" s="96" t="s">
        <v>1564</v>
      </c>
      <c r="Q5658" s="96" t="s">
        <v>1886</v>
      </c>
      <c r="R5658" s="96" t="s">
        <v>2098</v>
      </c>
    </row>
    <row r="5659" ht="14.25" customHeight="1">
      <c r="A5659" s="96" t="s">
        <v>14603</v>
      </c>
      <c r="D5659" s="96" t="s">
        <v>1350</v>
      </c>
      <c r="E5659" s="96" t="s">
        <v>1561</v>
      </c>
      <c r="F5659" s="96">
        <v>2030.0</v>
      </c>
      <c r="J5659" s="96" t="s">
        <v>1147</v>
      </c>
      <c r="L5659" s="96" t="s">
        <v>1562</v>
      </c>
      <c r="M5659" s="96" t="s">
        <v>1147</v>
      </c>
      <c r="O5659" s="96" t="s">
        <v>1578</v>
      </c>
      <c r="P5659" s="96" t="s">
        <v>1579</v>
      </c>
      <c r="Q5659" s="96" t="s">
        <v>1573</v>
      </c>
      <c r="R5659" s="96" t="s">
        <v>1676</v>
      </c>
      <c r="S5659" s="96" t="s">
        <v>14604</v>
      </c>
      <c r="T5659" s="96" t="s">
        <v>1568</v>
      </c>
    </row>
    <row r="5660" ht="14.25" customHeight="1">
      <c r="A5660" s="96" t="s">
        <v>14605</v>
      </c>
      <c r="D5660" s="96" t="s">
        <v>1350</v>
      </c>
      <c r="E5660" s="96" t="s">
        <v>1561</v>
      </c>
      <c r="F5660" s="96">
        <v>2030.0</v>
      </c>
      <c r="J5660" s="96" t="s">
        <v>1147</v>
      </c>
      <c r="L5660" s="96" t="s">
        <v>1562</v>
      </c>
      <c r="M5660" s="96" t="s">
        <v>1147</v>
      </c>
      <c r="O5660" s="96" t="s">
        <v>1620</v>
      </c>
      <c r="P5660" s="96" t="s">
        <v>1564</v>
      </c>
      <c r="Q5660" s="96" t="s">
        <v>1585</v>
      </c>
      <c r="R5660" s="96" t="s">
        <v>1699</v>
      </c>
      <c r="S5660" s="96" t="s">
        <v>14606</v>
      </c>
      <c r="T5660" s="96" t="s">
        <v>1568</v>
      </c>
    </row>
    <row r="5661" ht="14.25" customHeight="1">
      <c r="A5661" s="96" t="s">
        <v>14607</v>
      </c>
      <c r="D5661" s="96" t="s">
        <v>1350</v>
      </c>
      <c r="E5661" s="96" t="s">
        <v>1561</v>
      </c>
      <c r="F5661" s="96">
        <v>2030.0</v>
      </c>
      <c r="J5661" s="96" t="s">
        <v>1147</v>
      </c>
      <c r="L5661" s="96" t="s">
        <v>1562</v>
      </c>
      <c r="M5661" s="96" t="s">
        <v>1147</v>
      </c>
      <c r="O5661" s="96" t="s">
        <v>1584</v>
      </c>
      <c r="P5661" s="96" t="s">
        <v>1564</v>
      </c>
      <c r="Q5661" s="96" t="s">
        <v>2015</v>
      </c>
      <c r="R5661" s="96" t="s">
        <v>1793</v>
      </c>
      <c r="S5661" s="96" t="s">
        <v>14608</v>
      </c>
      <c r="T5661" s="96" t="s">
        <v>1568</v>
      </c>
    </row>
    <row r="5662" ht="14.25" customHeight="1">
      <c r="A5662" s="96" t="s">
        <v>14609</v>
      </c>
      <c r="C5662" s="96" t="s">
        <v>14610</v>
      </c>
      <c r="D5662" s="96" t="s">
        <v>1355</v>
      </c>
      <c r="J5662" s="96" t="s">
        <v>1351</v>
      </c>
      <c r="L5662" s="96" t="s">
        <v>41</v>
      </c>
      <c r="M5662" s="96" t="s">
        <v>1351</v>
      </c>
      <c r="N5662" s="96" t="s">
        <v>1986</v>
      </c>
      <c r="O5662" s="96" t="s">
        <v>1584</v>
      </c>
      <c r="P5662" s="96" t="s">
        <v>1564</v>
      </c>
      <c r="Q5662" s="96" t="s">
        <v>1665</v>
      </c>
      <c r="R5662" s="96" t="s">
        <v>1746</v>
      </c>
    </row>
    <row r="5663" ht="14.25" customHeight="1">
      <c r="A5663" s="96" t="s">
        <v>14611</v>
      </c>
      <c r="B5663" s="96" t="s">
        <v>14612</v>
      </c>
      <c r="C5663" s="96" t="s">
        <v>14613</v>
      </c>
      <c r="D5663" s="96" t="s">
        <v>1350</v>
      </c>
      <c r="E5663" s="96" t="s">
        <v>1561</v>
      </c>
      <c r="F5663" s="96" t="s">
        <v>1628</v>
      </c>
      <c r="J5663" s="96" t="s">
        <v>1147</v>
      </c>
      <c r="L5663" s="96" t="s">
        <v>41</v>
      </c>
      <c r="M5663" s="96" t="s">
        <v>1147</v>
      </c>
      <c r="O5663" s="96" t="s">
        <v>1684</v>
      </c>
      <c r="P5663" s="96" t="s">
        <v>1564</v>
      </c>
      <c r="Q5663" s="96" t="s">
        <v>1820</v>
      </c>
      <c r="R5663" s="96" t="s">
        <v>2023</v>
      </c>
      <c r="S5663" s="96" t="s">
        <v>14614</v>
      </c>
      <c r="T5663" s="96" t="s">
        <v>1568</v>
      </c>
    </row>
    <row r="5664" ht="14.25" customHeight="1">
      <c r="A5664" s="96" t="s">
        <v>14615</v>
      </c>
      <c r="C5664" s="96" t="s">
        <v>14616</v>
      </c>
      <c r="D5664" s="96" t="s">
        <v>1350</v>
      </c>
      <c r="E5664" s="96" t="s">
        <v>1561</v>
      </c>
      <c r="F5664" s="96" t="s">
        <v>1628</v>
      </c>
      <c r="G5664" s="96" t="s">
        <v>1350</v>
      </c>
      <c r="H5664" s="96" t="s">
        <v>1561</v>
      </c>
      <c r="I5664" s="96" t="s">
        <v>1366</v>
      </c>
      <c r="J5664" s="96" t="s">
        <v>1351</v>
      </c>
      <c r="K5664" s="96" t="s">
        <v>1366</v>
      </c>
      <c r="L5664" s="96" t="s">
        <v>41</v>
      </c>
      <c r="M5664" s="96" t="s">
        <v>1351</v>
      </c>
      <c r="N5664" s="96" t="s">
        <v>1621</v>
      </c>
      <c r="O5664" s="96" t="s">
        <v>1584</v>
      </c>
      <c r="P5664" s="96" t="s">
        <v>1564</v>
      </c>
      <c r="Q5664" s="96" t="s">
        <v>1804</v>
      </c>
      <c r="R5664" s="96" t="s">
        <v>1594</v>
      </c>
      <c r="S5664" s="96" t="s">
        <v>14617</v>
      </c>
      <c r="T5664" s="96" t="s">
        <v>1568</v>
      </c>
    </row>
    <row r="5665" ht="14.25" customHeight="1">
      <c r="A5665" s="96" t="s">
        <v>14618</v>
      </c>
      <c r="B5665" s="96" t="s">
        <v>14619</v>
      </c>
      <c r="C5665" s="96" t="s">
        <v>14620</v>
      </c>
      <c r="D5665" s="96" t="s">
        <v>1350</v>
      </c>
      <c r="E5665" s="96" t="s">
        <v>1561</v>
      </c>
      <c r="F5665" s="96">
        <v>2030.0</v>
      </c>
      <c r="J5665" s="96" t="s">
        <v>1147</v>
      </c>
      <c r="L5665" s="96" t="s">
        <v>41</v>
      </c>
      <c r="M5665" s="96" t="s">
        <v>1147</v>
      </c>
      <c r="O5665" s="96" t="s">
        <v>1578</v>
      </c>
      <c r="P5665" s="96" t="s">
        <v>1579</v>
      </c>
      <c r="Q5665" s="96" t="s">
        <v>1948</v>
      </c>
      <c r="R5665" s="96" t="s">
        <v>4027</v>
      </c>
      <c r="S5665" s="96" t="s">
        <v>14621</v>
      </c>
      <c r="T5665" s="96" t="s">
        <v>1568</v>
      </c>
    </row>
    <row r="5666" ht="14.25" customHeight="1">
      <c r="A5666" s="96" t="s">
        <v>14622</v>
      </c>
      <c r="D5666" s="96" t="s">
        <v>1350</v>
      </c>
      <c r="E5666" s="96" t="s">
        <v>1561</v>
      </c>
      <c r="F5666" s="96">
        <v>2030.0</v>
      </c>
      <c r="J5666" s="96" t="s">
        <v>1147</v>
      </c>
      <c r="L5666" s="96" t="s">
        <v>1562</v>
      </c>
      <c r="M5666" s="96" t="s">
        <v>1147</v>
      </c>
      <c r="O5666" s="96" t="s">
        <v>1741</v>
      </c>
      <c r="P5666" s="96" t="s">
        <v>1564</v>
      </c>
      <c r="Q5666" s="96" t="s">
        <v>1665</v>
      </c>
      <c r="R5666" s="96" t="s">
        <v>1615</v>
      </c>
      <c r="S5666" s="96" t="s">
        <v>1424</v>
      </c>
      <c r="T5666" s="96" t="s">
        <v>1568</v>
      </c>
    </row>
    <row r="5667" ht="14.25" customHeight="1">
      <c r="A5667" s="96" t="s">
        <v>14623</v>
      </c>
      <c r="D5667" s="96" t="s">
        <v>1355</v>
      </c>
      <c r="J5667" s="96" t="s">
        <v>1351</v>
      </c>
      <c r="L5667" s="96" t="s">
        <v>41</v>
      </c>
      <c r="M5667" s="96" t="s">
        <v>1147</v>
      </c>
      <c r="O5667" s="96" t="s">
        <v>1584</v>
      </c>
      <c r="P5667" s="96" t="s">
        <v>1564</v>
      </c>
      <c r="Q5667" s="96" t="s">
        <v>1754</v>
      </c>
      <c r="R5667" s="96" t="s">
        <v>1605</v>
      </c>
    </row>
    <row r="5668" ht="14.25" customHeight="1">
      <c r="A5668" s="96" t="s">
        <v>14624</v>
      </c>
      <c r="D5668" s="96" t="s">
        <v>1355</v>
      </c>
      <c r="J5668" s="96" t="s">
        <v>1147</v>
      </c>
      <c r="L5668" s="96" t="s">
        <v>41</v>
      </c>
      <c r="M5668" s="96" t="s">
        <v>1147</v>
      </c>
      <c r="O5668" s="96" t="s">
        <v>1584</v>
      </c>
      <c r="P5668" s="96" t="s">
        <v>1564</v>
      </c>
      <c r="Q5668" s="96" t="s">
        <v>1580</v>
      </c>
      <c r="R5668" s="96" t="s">
        <v>1597</v>
      </c>
    </row>
    <row r="5669" ht="14.25" customHeight="1">
      <c r="A5669" s="96" t="s">
        <v>14625</v>
      </c>
      <c r="D5669" s="96" t="s">
        <v>1350</v>
      </c>
      <c r="E5669" s="96" t="s">
        <v>1561</v>
      </c>
      <c r="F5669" s="96">
        <v>2030.0</v>
      </c>
      <c r="G5669" s="96" t="s">
        <v>1350</v>
      </c>
      <c r="H5669" s="96" t="s">
        <v>1561</v>
      </c>
      <c r="I5669" s="96">
        <v>2027.0</v>
      </c>
      <c r="J5669" s="96" t="s">
        <v>1351</v>
      </c>
      <c r="K5669" s="96">
        <v>2050.0</v>
      </c>
      <c r="L5669" s="96" t="s">
        <v>1562</v>
      </c>
      <c r="M5669" s="96" t="s">
        <v>1351</v>
      </c>
      <c r="N5669" s="96" t="s">
        <v>1805</v>
      </c>
      <c r="O5669" s="96" t="s">
        <v>1584</v>
      </c>
      <c r="P5669" s="96" t="s">
        <v>1564</v>
      </c>
      <c r="Q5669" s="96" t="s">
        <v>1593</v>
      </c>
      <c r="R5669" s="96" t="s">
        <v>1805</v>
      </c>
      <c r="S5669" s="96" t="s">
        <v>14626</v>
      </c>
      <c r="T5669" s="96" t="s">
        <v>1568</v>
      </c>
    </row>
    <row r="5670" ht="14.25" customHeight="1">
      <c r="A5670" s="96" t="s">
        <v>14627</v>
      </c>
      <c r="D5670" s="96" t="s">
        <v>1350</v>
      </c>
      <c r="E5670" s="96" t="s">
        <v>1561</v>
      </c>
      <c r="F5670" s="96">
        <v>2030.0</v>
      </c>
      <c r="J5670" s="96" t="s">
        <v>1147</v>
      </c>
      <c r="L5670" s="96" t="s">
        <v>1562</v>
      </c>
      <c r="M5670" s="96" t="s">
        <v>1147</v>
      </c>
      <c r="O5670" s="96" t="s">
        <v>1672</v>
      </c>
      <c r="P5670" s="96" t="s">
        <v>1564</v>
      </c>
      <c r="Q5670" s="96" t="s">
        <v>1765</v>
      </c>
      <c r="R5670" s="96" t="s">
        <v>1648</v>
      </c>
      <c r="S5670" s="96" t="s">
        <v>14628</v>
      </c>
      <c r="T5670" s="96" t="s">
        <v>1568</v>
      </c>
    </row>
    <row r="5671" ht="14.25" customHeight="1">
      <c r="A5671" s="96" t="s">
        <v>14629</v>
      </c>
      <c r="C5671" s="96" t="s">
        <v>14630</v>
      </c>
      <c r="D5671" s="96" t="s">
        <v>1350</v>
      </c>
      <c r="E5671" s="96" t="s">
        <v>1561</v>
      </c>
      <c r="F5671" s="96">
        <v>2030.0</v>
      </c>
      <c r="J5671" s="96" t="s">
        <v>1147</v>
      </c>
      <c r="L5671" s="96" t="s">
        <v>41</v>
      </c>
      <c r="M5671" s="96" t="s">
        <v>1147</v>
      </c>
      <c r="N5671" s="96" t="s">
        <v>1805</v>
      </c>
      <c r="O5671" s="96" t="s">
        <v>1672</v>
      </c>
      <c r="P5671" s="96" t="s">
        <v>1564</v>
      </c>
      <c r="Q5671" s="96" t="s">
        <v>1830</v>
      </c>
      <c r="R5671" s="96" t="s">
        <v>1637</v>
      </c>
      <c r="S5671" s="96" t="s">
        <v>14631</v>
      </c>
      <c r="T5671" s="96" t="s">
        <v>1568</v>
      </c>
    </row>
    <row r="5672" ht="14.25" customHeight="1">
      <c r="A5672" s="96" t="s">
        <v>14632</v>
      </c>
      <c r="D5672" s="96" t="s">
        <v>1350</v>
      </c>
      <c r="E5672" s="96" t="s">
        <v>1561</v>
      </c>
      <c r="F5672" s="96">
        <v>2030.0</v>
      </c>
      <c r="J5672" s="96" t="s">
        <v>1147</v>
      </c>
      <c r="L5672" s="96" t="s">
        <v>1562</v>
      </c>
      <c r="M5672" s="96" t="s">
        <v>1147</v>
      </c>
      <c r="O5672" s="96" t="s">
        <v>1672</v>
      </c>
      <c r="P5672" s="96" t="s">
        <v>1564</v>
      </c>
      <c r="Q5672" s="96" t="s">
        <v>1948</v>
      </c>
      <c r="R5672" s="96" t="s">
        <v>1690</v>
      </c>
      <c r="S5672" s="96" t="s">
        <v>14633</v>
      </c>
      <c r="T5672" s="96" t="s">
        <v>1568</v>
      </c>
    </row>
    <row r="5673" ht="14.25" customHeight="1">
      <c r="A5673" s="96" t="s">
        <v>14634</v>
      </c>
      <c r="B5673" s="96" t="s">
        <v>14635</v>
      </c>
      <c r="C5673" s="96" t="s">
        <v>14636</v>
      </c>
      <c r="D5673" s="96" t="s">
        <v>1350</v>
      </c>
      <c r="E5673" s="96" t="s">
        <v>1561</v>
      </c>
      <c r="F5673" s="96">
        <v>2030.0</v>
      </c>
      <c r="G5673" s="96" t="s">
        <v>1350</v>
      </c>
      <c r="H5673" s="96" t="s">
        <v>1561</v>
      </c>
      <c r="I5673" s="96">
        <v>2050.0</v>
      </c>
      <c r="J5673" s="96" t="s">
        <v>1351</v>
      </c>
      <c r="K5673" s="96">
        <v>2050.0</v>
      </c>
      <c r="L5673" s="96" t="s">
        <v>41</v>
      </c>
      <c r="M5673" s="96" t="s">
        <v>1351</v>
      </c>
      <c r="N5673" s="96" t="s">
        <v>1971</v>
      </c>
      <c r="O5673" s="96" t="s">
        <v>1812</v>
      </c>
      <c r="P5673" s="96" t="s">
        <v>1609</v>
      </c>
      <c r="Q5673" s="96" t="s">
        <v>1862</v>
      </c>
      <c r="R5673" s="96" t="s">
        <v>1637</v>
      </c>
      <c r="S5673" s="96" t="s">
        <v>14637</v>
      </c>
      <c r="T5673" s="96" t="s">
        <v>1568</v>
      </c>
    </row>
    <row r="5674" ht="14.25" customHeight="1">
      <c r="A5674" s="96" t="s">
        <v>14638</v>
      </c>
      <c r="D5674" s="96" t="s">
        <v>1350</v>
      </c>
      <c r="E5674" s="96" t="s">
        <v>1561</v>
      </c>
      <c r="F5674" s="96">
        <v>2030.0</v>
      </c>
      <c r="J5674" s="96" t="s">
        <v>1147</v>
      </c>
      <c r="L5674" s="96" t="s">
        <v>1562</v>
      </c>
      <c r="M5674" s="96" t="s">
        <v>1147</v>
      </c>
      <c r="O5674" s="96" t="s">
        <v>1717</v>
      </c>
      <c r="P5674" s="96" t="s">
        <v>1609</v>
      </c>
      <c r="Q5674" s="96" t="s">
        <v>1585</v>
      </c>
      <c r="R5674" s="96" t="s">
        <v>1699</v>
      </c>
      <c r="S5674" s="96" t="s">
        <v>14639</v>
      </c>
      <c r="T5674" s="96" t="s">
        <v>1568</v>
      </c>
    </row>
    <row r="5675" ht="14.25" customHeight="1">
      <c r="A5675" s="96" t="s">
        <v>14640</v>
      </c>
      <c r="D5675" s="96" t="s">
        <v>1350</v>
      </c>
      <c r="E5675" s="96" t="s">
        <v>1561</v>
      </c>
      <c r="F5675" s="96">
        <v>2030.0</v>
      </c>
      <c r="J5675" s="96" t="s">
        <v>1147</v>
      </c>
      <c r="L5675" s="96" t="s">
        <v>1562</v>
      </c>
      <c r="M5675" s="96" t="s">
        <v>1147</v>
      </c>
      <c r="O5675" s="96" t="s">
        <v>1937</v>
      </c>
      <c r="P5675" s="96" t="s">
        <v>1728</v>
      </c>
      <c r="Q5675" s="96" t="s">
        <v>1565</v>
      </c>
      <c r="R5675" s="96" t="s">
        <v>1594</v>
      </c>
      <c r="S5675" s="96" t="s">
        <v>14641</v>
      </c>
      <c r="T5675" s="96" t="s">
        <v>1568</v>
      </c>
    </row>
    <row r="5676" ht="14.25" customHeight="1">
      <c r="A5676" s="96" t="s">
        <v>14642</v>
      </c>
      <c r="D5676" s="96" t="s">
        <v>1350</v>
      </c>
      <c r="E5676" s="96" t="s">
        <v>1561</v>
      </c>
      <c r="F5676" s="96">
        <v>2030.0</v>
      </c>
      <c r="J5676" s="96" t="s">
        <v>1147</v>
      </c>
      <c r="L5676" s="96" t="s">
        <v>1562</v>
      </c>
      <c r="M5676" s="96" t="s">
        <v>1147</v>
      </c>
      <c r="O5676" s="96" t="s">
        <v>1717</v>
      </c>
      <c r="P5676" s="96" t="s">
        <v>1609</v>
      </c>
      <c r="Q5676" s="96" t="s">
        <v>1735</v>
      </c>
      <c r="R5676" s="96" t="s">
        <v>1841</v>
      </c>
      <c r="S5676" s="96" t="s">
        <v>14643</v>
      </c>
      <c r="T5676" s="96" t="s">
        <v>1568</v>
      </c>
    </row>
    <row r="5677" ht="14.25" customHeight="1">
      <c r="A5677" s="96" t="s">
        <v>14644</v>
      </c>
      <c r="D5677" s="96" t="s">
        <v>1350</v>
      </c>
      <c r="E5677" s="96" t="s">
        <v>1561</v>
      </c>
      <c r="F5677" s="96">
        <v>2030.0</v>
      </c>
      <c r="J5677" s="96" t="s">
        <v>1147</v>
      </c>
      <c r="L5677" s="96" t="s">
        <v>1562</v>
      </c>
      <c r="M5677" s="96" t="s">
        <v>1147</v>
      </c>
      <c r="O5677" s="96" t="s">
        <v>1584</v>
      </c>
      <c r="P5677" s="96" t="s">
        <v>1564</v>
      </c>
      <c r="Q5677" s="96" t="s">
        <v>1639</v>
      </c>
      <c r="R5677" s="96" t="s">
        <v>1644</v>
      </c>
      <c r="S5677" s="96" t="s">
        <v>14645</v>
      </c>
      <c r="T5677" s="96" t="s">
        <v>1568</v>
      </c>
    </row>
    <row r="5678" ht="14.25" customHeight="1">
      <c r="A5678" s="96" t="s">
        <v>14646</v>
      </c>
      <c r="D5678" s="96" t="s">
        <v>1350</v>
      </c>
      <c r="E5678" s="96" t="s">
        <v>1561</v>
      </c>
      <c r="F5678" s="96">
        <v>2030.0</v>
      </c>
      <c r="J5678" s="96" t="s">
        <v>1147</v>
      </c>
      <c r="L5678" s="96" t="s">
        <v>1562</v>
      </c>
      <c r="M5678" s="96" t="s">
        <v>1147</v>
      </c>
      <c r="O5678" s="96" t="s">
        <v>1563</v>
      </c>
      <c r="P5678" s="96" t="s">
        <v>1564</v>
      </c>
      <c r="Q5678" s="96" t="s">
        <v>1820</v>
      </c>
      <c r="R5678" s="96" t="s">
        <v>1566</v>
      </c>
      <c r="S5678" s="96" t="s">
        <v>14647</v>
      </c>
      <c r="T5678" s="96" t="s">
        <v>1568</v>
      </c>
    </row>
    <row r="5679" ht="14.25" customHeight="1">
      <c r="A5679" s="96" t="s">
        <v>14648</v>
      </c>
      <c r="D5679" s="96" t="s">
        <v>1350</v>
      </c>
      <c r="E5679" s="96" t="s">
        <v>1561</v>
      </c>
      <c r="F5679" s="96">
        <v>2030.0</v>
      </c>
      <c r="J5679" s="96" t="s">
        <v>1147</v>
      </c>
      <c r="L5679" s="96" t="s">
        <v>1562</v>
      </c>
      <c r="M5679" s="96" t="s">
        <v>1147</v>
      </c>
      <c r="O5679" s="96" t="s">
        <v>1563</v>
      </c>
      <c r="P5679" s="96" t="s">
        <v>1564</v>
      </c>
      <c r="Q5679" s="96" t="s">
        <v>1862</v>
      </c>
      <c r="R5679" s="96" t="s">
        <v>1699</v>
      </c>
      <c r="S5679" s="96" t="s">
        <v>14649</v>
      </c>
      <c r="T5679" s="96" t="s">
        <v>1568</v>
      </c>
    </row>
    <row r="5680" ht="14.25" customHeight="1">
      <c r="A5680" s="96" t="s">
        <v>14650</v>
      </c>
      <c r="D5680" s="96" t="s">
        <v>1350</v>
      </c>
      <c r="E5680" s="96" t="s">
        <v>1561</v>
      </c>
      <c r="F5680" s="96">
        <v>2030.0</v>
      </c>
      <c r="J5680" s="96" t="s">
        <v>1147</v>
      </c>
      <c r="L5680" s="96" t="s">
        <v>1562</v>
      </c>
      <c r="M5680" s="96" t="s">
        <v>1147</v>
      </c>
      <c r="O5680" s="96" t="s">
        <v>1620</v>
      </c>
      <c r="P5680" s="96" t="s">
        <v>1564</v>
      </c>
      <c r="Q5680" s="96" t="s">
        <v>1754</v>
      </c>
      <c r="R5680" s="96" t="s">
        <v>1699</v>
      </c>
      <c r="S5680" s="96" t="s">
        <v>14651</v>
      </c>
      <c r="T5680" s="96" t="s">
        <v>1568</v>
      </c>
    </row>
    <row r="5681" ht="14.25" customHeight="1">
      <c r="A5681" s="96" t="s">
        <v>14652</v>
      </c>
      <c r="D5681" s="96" t="s">
        <v>1355</v>
      </c>
      <c r="J5681" s="96" t="s">
        <v>1147</v>
      </c>
      <c r="L5681" s="96" t="s">
        <v>41</v>
      </c>
      <c r="M5681" s="96" t="s">
        <v>1351</v>
      </c>
      <c r="N5681" s="96" t="s">
        <v>1903</v>
      </c>
      <c r="O5681" s="96" t="s">
        <v>1584</v>
      </c>
      <c r="P5681" s="96" t="s">
        <v>1564</v>
      </c>
      <c r="Q5681" s="96" t="s">
        <v>1580</v>
      </c>
      <c r="R5681" s="96" t="s">
        <v>1666</v>
      </c>
    </row>
    <row r="5682" ht="14.25" customHeight="1">
      <c r="A5682" s="96" t="s">
        <v>14653</v>
      </c>
      <c r="D5682" s="96" t="s">
        <v>1355</v>
      </c>
      <c r="J5682" s="96" t="s">
        <v>1351</v>
      </c>
      <c r="L5682" s="96" t="s">
        <v>41</v>
      </c>
      <c r="M5682" s="96" t="s">
        <v>1147</v>
      </c>
      <c r="O5682" s="96" t="s">
        <v>1829</v>
      </c>
      <c r="P5682" s="96" t="s">
        <v>1564</v>
      </c>
      <c r="Q5682" s="96" t="s">
        <v>2158</v>
      </c>
      <c r="R5682" s="96" t="s">
        <v>1648</v>
      </c>
    </row>
    <row r="5683" ht="14.25" customHeight="1">
      <c r="A5683" s="96" t="s">
        <v>14654</v>
      </c>
      <c r="B5683" s="96" t="s">
        <v>14655</v>
      </c>
      <c r="C5683" s="96" t="s">
        <v>14656</v>
      </c>
      <c r="D5683" s="96" t="s">
        <v>1350</v>
      </c>
      <c r="E5683" s="96" t="s">
        <v>1570</v>
      </c>
      <c r="F5683" s="96">
        <v>2030.0</v>
      </c>
      <c r="J5683" s="96" t="s">
        <v>1147</v>
      </c>
      <c r="L5683" s="96" t="s">
        <v>41</v>
      </c>
      <c r="M5683" s="96" t="s">
        <v>1147</v>
      </c>
      <c r="O5683" s="96" t="s">
        <v>1578</v>
      </c>
      <c r="P5683" s="96" t="s">
        <v>1579</v>
      </c>
      <c r="Q5683" s="96" t="s">
        <v>1756</v>
      </c>
      <c r="R5683" s="96" t="s">
        <v>1697</v>
      </c>
      <c r="S5683" s="96" t="s">
        <v>14657</v>
      </c>
      <c r="T5683" s="96" t="s">
        <v>1576</v>
      </c>
    </row>
    <row r="5684" ht="14.25" customHeight="1">
      <c r="A5684" s="96" t="s">
        <v>14658</v>
      </c>
      <c r="C5684" s="96" t="s">
        <v>14659</v>
      </c>
      <c r="D5684" s="96" t="s">
        <v>1350</v>
      </c>
      <c r="E5684" s="96" t="s">
        <v>1561</v>
      </c>
      <c r="F5684" s="96">
        <v>2030.0</v>
      </c>
      <c r="G5684" s="96" t="s">
        <v>1350</v>
      </c>
      <c r="H5684" s="96" t="s">
        <v>1561</v>
      </c>
      <c r="I5684" s="96">
        <v>2050.0</v>
      </c>
      <c r="J5684" s="96" t="s">
        <v>1351</v>
      </c>
      <c r="K5684" s="96">
        <v>2050.0</v>
      </c>
      <c r="L5684" s="96" t="s">
        <v>41</v>
      </c>
      <c r="M5684" s="96" t="s">
        <v>1351</v>
      </c>
      <c r="N5684" s="96" t="s">
        <v>2384</v>
      </c>
      <c r="O5684" s="96" t="s">
        <v>1717</v>
      </c>
      <c r="P5684" s="96" t="s">
        <v>1609</v>
      </c>
      <c r="Q5684" s="96" t="s">
        <v>1580</v>
      </c>
      <c r="R5684" s="96" t="s">
        <v>1699</v>
      </c>
      <c r="S5684" s="96" t="s">
        <v>14660</v>
      </c>
      <c r="T5684" s="96" t="s">
        <v>1568</v>
      </c>
    </row>
    <row r="5685" ht="14.25" customHeight="1">
      <c r="A5685" s="96" t="s">
        <v>14661</v>
      </c>
      <c r="D5685" s="96" t="s">
        <v>1350</v>
      </c>
      <c r="E5685" s="96" t="s">
        <v>1561</v>
      </c>
      <c r="F5685" s="96">
        <v>2030.0</v>
      </c>
      <c r="J5685" s="96" t="s">
        <v>1147</v>
      </c>
      <c r="L5685" s="96" t="s">
        <v>1562</v>
      </c>
      <c r="M5685" s="96" t="s">
        <v>1147</v>
      </c>
      <c r="O5685" s="96" t="s">
        <v>1717</v>
      </c>
      <c r="P5685" s="96" t="s">
        <v>1609</v>
      </c>
      <c r="Q5685" s="96" t="s">
        <v>1636</v>
      </c>
      <c r="R5685" s="96" t="s">
        <v>1623</v>
      </c>
      <c r="S5685" s="96" t="s">
        <v>14662</v>
      </c>
      <c r="T5685" s="96" t="s">
        <v>1568</v>
      </c>
    </row>
    <row r="5686" ht="14.25" customHeight="1">
      <c r="A5686" s="96" t="s">
        <v>14663</v>
      </c>
      <c r="D5686" s="96" t="s">
        <v>1350</v>
      </c>
      <c r="E5686" s="96" t="s">
        <v>1561</v>
      </c>
      <c r="F5686" s="96">
        <v>2030.0</v>
      </c>
      <c r="J5686" s="96" t="s">
        <v>1147</v>
      </c>
      <c r="L5686" s="96" t="s">
        <v>1562</v>
      </c>
      <c r="M5686" s="96" t="s">
        <v>1147</v>
      </c>
      <c r="O5686" s="96" t="s">
        <v>1717</v>
      </c>
      <c r="P5686" s="96" t="s">
        <v>1609</v>
      </c>
      <c r="Q5686" s="96" t="s">
        <v>1585</v>
      </c>
      <c r="R5686" s="96" t="s">
        <v>1712</v>
      </c>
      <c r="S5686" s="96" t="s">
        <v>14664</v>
      </c>
      <c r="T5686" s="96" t="s">
        <v>1568</v>
      </c>
    </row>
    <row r="5687" ht="14.25" customHeight="1">
      <c r="A5687" s="96" t="s">
        <v>14665</v>
      </c>
      <c r="B5687" s="96" t="s">
        <v>14666</v>
      </c>
      <c r="C5687" s="96" t="s">
        <v>14667</v>
      </c>
      <c r="D5687" s="96" t="s">
        <v>1355</v>
      </c>
      <c r="J5687" s="96" t="s">
        <v>1351</v>
      </c>
      <c r="L5687" s="96" t="s">
        <v>41</v>
      </c>
      <c r="M5687" s="96" t="s">
        <v>1351</v>
      </c>
      <c r="N5687" s="96" t="s">
        <v>1707</v>
      </c>
      <c r="O5687" s="96" t="s">
        <v>1578</v>
      </c>
      <c r="P5687" s="96" t="s">
        <v>1579</v>
      </c>
      <c r="Q5687" s="96" t="s">
        <v>1573</v>
      </c>
      <c r="R5687" s="96" t="s">
        <v>1707</v>
      </c>
    </row>
    <row r="5688" ht="14.25" customHeight="1">
      <c r="A5688" s="96" t="s">
        <v>14668</v>
      </c>
      <c r="D5688" s="96" t="s">
        <v>1350</v>
      </c>
      <c r="E5688" s="96" t="s">
        <v>1561</v>
      </c>
      <c r="F5688" s="96">
        <v>2030.0</v>
      </c>
      <c r="G5688" s="96" t="s">
        <v>1350</v>
      </c>
      <c r="H5688" s="96" t="s">
        <v>1561</v>
      </c>
      <c r="I5688" s="96">
        <v>2040.0</v>
      </c>
      <c r="J5688" s="96" t="s">
        <v>1351</v>
      </c>
      <c r="K5688" s="96">
        <v>2040.0</v>
      </c>
      <c r="L5688" s="96" t="s">
        <v>1562</v>
      </c>
      <c r="M5688" s="96" t="s">
        <v>1147</v>
      </c>
      <c r="O5688" s="96" t="s">
        <v>1672</v>
      </c>
      <c r="P5688" s="96" t="s">
        <v>1564</v>
      </c>
      <c r="Q5688" s="96" t="s">
        <v>1897</v>
      </c>
      <c r="R5688" s="96" t="s">
        <v>1699</v>
      </c>
      <c r="S5688" s="96" t="s">
        <v>14669</v>
      </c>
      <c r="T5688" s="96" t="s">
        <v>1568</v>
      </c>
    </row>
    <row r="5689" ht="14.25" customHeight="1">
      <c r="A5689" s="96" t="s">
        <v>14670</v>
      </c>
      <c r="B5689" s="96" t="s">
        <v>14671</v>
      </c>
      <c r="C5689" s="96" t="s">
        <v>14672</v>
      </c>
      <c r="D5689" s="96" t="s">
        <v>1355</v>
      </c>
      <c r="J5689" s="96" t="s">
        <v>1351</v>
      </c>
      <c r="L5689" s="96" t="s">
        <v>41</v>
      </c>
      <c r="M5689" s="96" t="s">
        <v>1147</v>
      </c>
      <c r="O5689" s="96" t="s">
        <v>1584</v>
      </c>
      <c r="P5689" s="96" t="s">
        <v>1564</v>
      </c>
      <c r="Q5689" s="96" t="s">
        <v>1580</v>
      </c>
      <c r="R5689" s="96" t="s">
        <v>1615</v>
      </c>
    </row>
    <row r="5690" ht="14.25" customHeight="1">
      <c r="A5690" s="96" t="s">
        <v>14673</v>
      </c>
      <c r="B5690" s="96" t="s">
        <v>14674</v>
      </c>
      <c r="C5690" s="96" t="s">
        <v>14675</v>
      </c>
      <c r="D5690" s="96" t="s">
        <v>1355</v>
      </c>
      <c r="J5690" s="96" t="s">
        <v>1147</v>
      </c>
      <c r="L5690" s="96" t="s">
        <v>41</v>
      </c>
      <c r="M5690" s="96" t="s">
        <v>1147</v>
      </c>
      <c r="O5690" s="96" t="s">
        <v>1578</v>
      </c>
      <c r="P5690" s="96" t="s">
        <v>1579</v>
      </c>
      <c r="Q5690" s="96" t="s">
        <v>1610</v>
      </c>
      <c r="R5690" s="96" t="s">
        <v>1699</v>
      </c>
    </row>
    <row r="5691" ht="14.25" customHeight="1">
      <c r="A5691" s="96" t="s">
        <v>14676</v>
      </c>
      <c r="D5691" s="96" t="s">
        <v>1355</v>
      </c>
      <c r="J5691" s="96" t="s">
        <v>1147</v>
      </c>
      <c r="L5691" s="96" t="s">
        <v>41</v>
      </c>
      <c r="M5691" s="96" t="s">
        <v>1147</v>
      </c>
      <c r="O5691" s="96" t="s">
        <v>1741</v>
      </c>
      <c r="P5691" s="96" t="s">
        <v>1564</v>
      </c>
      <c r="Q5691" s="96" t="s">
        <v>1610</v>
      </c>
      <c r="R5691" s="96" t="s">
        <v>1566</v>
      </c>
    </row>
    <row r="5692" ht="14.25" customHeight="1">
      <c r="A5692" s="96" t="s">
        <v>14677</v>
      </c>
      <c r="B5692" s="96" t="s">
        <v>14678</v>
      </c>
      <c r="D5692" s="96" t="s">
        <v>1355</v>
      </c>
      <c r="J5692" s="96" t="s">
        <v>1351</v>
      </c>
      <c r="L5692" s="96" t="s">
        <v>41</v>
      </c>
      <c r="M5692" s="96" t="s">
        <v>1147</v>
      </c>
      <c r="O5692" s="96" t="s">
        <v>1791</v>
      </c>
      <c r="P5692" s="96" t="s">
        <v>1609</v>
      </c>
      <c r="Q5692" s="96" t="s">
        <v>1675</v>
      </c>
      <c r="R5692" s="96" t="s">
        <v>1676</v>
      </c>
    </row>
    <row r="5693" ht="14.25" customHeight="1">
      <c r="A5693" s="96" t="s">
        <v>14679</v>
      </c>
      <c r="D5693" s="96" t="s">
        <v>1355</v>
      </c>
      <c r="J5693" s="96" t="s">
        <v>1147</v>
      </c>
      <c r="L5693" s="96" t="s">
        <v>41</v>
      </c>
      <c r="M5693" s="96" t="s">
        <v>1147</v>
      </c>
      <c r="O5693" s="96" t="s">
        <v>2423</v>
      </c>
      <c r="P5693" s="96" t="s">
        <v>1609</v>
      </c>
      <c r="Q5693" s="96" t="s">
        <v>1675</v>
      </c>
      <c r="R5693" s="96" t="s">
        <v>1793</v>
      </c>
      <c r="T5693" s="96" t="s">
        <v>1616</v>
      </c>
    </row>
    <row r="5694" ht="14.25" customHeight="1">
      <c r="A5694" s="96" t="s">
        <v>14680</v>
      </c>
      <c r="D5694" s="96" t="s">
        <v>1350</v>
      </c>
      <c r="E5694" s="96" t="s">
        <v>1561</v>
      </c>
      <c r="F5694" s="96">
        <v>2030.0</v>
      </c>
      <c r="J5694" s="96" t="s">
        <v>1351</v>
      </c>
      <c r="L5694" s="96" t="s">
        <v>1562</v>
      </c>
      <c r="M5694" s="96" t="s">
        <v>1147</v>
      </c>
      <c r="O5694" s="96" t="s">
        <v>2314</v>
      </c>
      <c r="P5694" s="96" t="s">
        <v>1609</v>
      </c>
      <c r="Q5694" s="96" t="s">
        <v>1756</v>
      </c>
      <c r="R5694" s="96" t="s">
        <v>1605</v>
      </c>
      <c r="S5694" s="96" t="s">
        <v>14681</v>
      </c>
      <c r="T5694" s="96" t="s">
        <v>1568</v>
      </c>
    </row>
    <row r="5695" ht="14.25" customHeight="1">
      <c r="A5695" s="96" t="s">
        <v>14682</v>
      </c>
      <c r="D5695" s="96" t="s">
        <v>1372</v>
      </c>
      <c r="J5695" s="96" t="s">
        <v>1147</v>
      </c>
      <c r="L5695" s="96" t="s">
        <v>41</v>
      </c>
      <c r="M5695" s="96" t="s">
        <v>1351</v>
      </c>
      <c r="N5695" s="96" t="s">
        <v>1621</v>
      </c>
      <c r="O5695" s="96" t="s">
        <v>1717</v>
      </c>
      <c r="P5695" s="96" t="s">
        <v>1609</v>
      </c>
      <c r="Q5695" s="96" t="s">
        <v>2015</v>
      </c>
      <c r="R5695" s="96" t="s">
        <v>1621</v>
      </c>
    </row>
    <row r="5696" ht="14.25" customHeight="1">
      <c r="A5696" s="96" t="s">
        <v>14683</v>
      </c>
      <c r="D5696" s="96" t="s">
        <v>1350</v>
      </c>
      <c r="E5696" s="96" t="s">
        <v>1561</v>
      </c>
      <c r="F5696" s="96">
        <v>2030.0</v>
      </c>
      <c r="J5696" s="96" t="s">
        <v>1147</v>
      </c>
      <c r="L5696" s="96" t="s">
        <v>1562</v>
      </c>
      <c r="M5696" s="96" t="s">
        <v>1147</v>
      </c>
      <c r="O5696" s="96" t="s">
        <v>1584</v>
      </c>
      <c r="P5696" s="96" t="s">
        <v>1564</v>
      </c>
      <c r="Q5696" s="96" t="s">
        <v>1804</v>
      </c>
      <c r="R5696" s="96" t="s">
        <v>3066</v>
      </c>
      <c r="S5696" s="96" t="s">
        <v>14684</v>
      </c>
      <c r="T5696" s="96" t="s">
        <v>1568</v>
      </c>
    </row>
    <row r="5697" ht="14.25" customHeight="1">
      <c r="A5697" s="96" t="s">
        <v>14685</v>
      </c>
      <c r="B5697" s="96" t="s">
        <v>14686</v>
      </c>
      <c r="C5697" s="96" t="s">
        <v>14687</v>
      </c>
      <c r="D5697" s="96" t="s">
        <v>1355</v>
      </c>
      <c r="J5697" s="96" t="s">
        <v>1147</v>
      </c>
      <c r="L5697" s="96" t="s">
        <v>41</v>
      </c>
      <c r="M5697" s="96" t="s">
        <v>1147</v>
      </c>
      <c r="O5697" s="96" t="s">
        <v>1578</v>
      </c>
      <c r="P5697" s="96" t="s">
        <v>1579</v>
      </c>
      <c r="Q5697" s="96" t="s">
        <v>1610</v>
      </c>
      <c r="R5697" s="96" t="s">
        <v>1621</v>
      </c>
    </row>
    <row r="5698" ht="14.25" customHeight="1">
      <c r="A5698" s="96" t="s">
        <v>14688</v>
      </c>
      <c r="D5698" s="96" t="s">
        <v>1350</v>
      </c>
      <c r="E5698" s="96" t="s">
        <v>1561</v>
      </c>
      <c r="F5698" s="96">
        <v>2030.0</v>
      </c>
      <c r="J5698" s="96" t="s">
        <v>1147</v>
      </c>
      <c r="L5698" s="96" t="s">
        <v>1562</v>
      </c>
      <c r="M5698" s="96" t="s">
        <v>1147</v>
      </c>
      <c r="O5698" s="96" t="s">
        <v>1563</v>
      </c>
      <c r="P5698" s="96" t="s">
        <v>1564</v>
      </c>
      <c r="Q5698" s="96" t="s">
        <v>2188</v>
      </c>
      <c r="R5698" s="96" t="s">
        <v>1841</v>
      </c>
      <c r="S5698" s="96" t="s">
        <v>14689</v>
      </c>
      <c r="T5698" s="96" t="s">
        <v>1568</v>
      </c>
    </row>
    <row r="5699" ht="14.25" customHeight="1">
      <c r="A5699" s="96" t="s">
        <v>14690</v>
      </c>
      <c r="B5699" s="96" t="s">
        <v>14691</v>
      </c>
      <c r="C5699" s="96" t="s">
        <v>14692</v>
      </c>
      <c r="D5699" s="96" t="s">
        <v>1372</v>
      </c>
      <c r="J5699" s="96" t="s">
        <v>1147</v>
      </c>
      <c r="L5699" s="96" t="s">
        <v>41</v>
      </c>
      <c r="M5699" s="96" t="s">
        <v>1351</v>
      </c>
      <c r="N5699" s="96" t="s">
        <v>1621</v>
      </c>
      <c r="O5699" s="96" t="s">
        <v>1713</v>
      </c>
      <c r="P5699" s="96" t="s">
        <v>1564</v>
      </c>
      <c r="Q5699" s="96" t="s">
        <v>1756</v>
      </c>
      <c r="R5699" s="96" t="s">
        <v>1621</v>
      </c>
    </row>
    <row r="5700" ht="14.25" customHeight="1">
      <c r="A5700" s="96" t="s">
        <v>14693</v>
      </c>
      <c r="D5700" s="96" t="s">
        <v>1350</v>
      </c>
      <c r="E5700" s="96" t="s">
        <v>1561</v>
      </c>
      <c r="F5700" s="96" t="s">
        <v>7675</v>
      </c>
      <c r="J5700" s="96" t="s">
        <v>1351</v>
      </c>
      <c r="L5700" s="96" t="s">
        <v>41</v>
      </c>
      <c r="M5700" s="96" t="s">
        <v>1351</v>
      </c>
      <c r="N5700" s="96" t="s">
        <v>1666</v>
      </c>
      <c r="O5700" s="96" t="s">
        <v>1893</v>
      </c>
      <c r="P5700" s="96" t="s">
        <v>1603</v>
      </c>
      <c r="Q5700" s="96" t="s">
        <v>1580</v>
      </c>
      <c r="R5700" s="96" t="s">
        <v>1666</v>
      </c>
      <c r="S5700" s="96" t="s">
        <v>14694</v>
      </c>
      <c r="T5700" s="96" t="s">
        <v>1568</v>
      </c>
    </row>
    <row r="5701" ht="14.25" customHeight="1">
      <c r="A5701" s="96" t="s">
        <v>14695</v>
      </c>
      <c r="D5701" s="96" t="s">
        <v>1355</v>
      </c>
      <c r="J5701" s="96" t="s">
        <v>1147</v>
      </c>
      <c r="L5701" s="96" t="s">
        <v>41</v>
      </c>
      <c r="M5701" s="96" t="s">
        <v>1147</v>
      </c>
      <c r="O5701" s="96" t="s">
        <v>1845</v>
      </c>
      <c r="P5701" s="96" t="s">
        <v>1564</v>
      </c>
      <c r="Q5701" s="96" t="s">
        <v>1765</v>
      </c>
      <c r="R5701" s="96" t="s">
        <v>1566</v>
      </c>
    </row>
    <row r="5702" ht="14.25" customHeight="1">
      <c r="A5702" s="96" t="s">
        <v>14696</v>
      </c>
      <c r="B5702" s="96" t="s">
        <v>14697</v>
      </c>
      <c r="C5702" s="96" t="s">
        <v>14698</v>
      </c>
      <c r="D5702" s="96" t="s">
        <v>1350</v>
      </c>
      <c r="E5702" s="96" t="s">
        <v>1561</v>
      </c>
      <c r="F5702" s="96">
        <v>2027.0</v>
      </c>
      <c r="J5702" s="96" t="s">
        <v>1351</v>
      </c>
      <c r="L5702" s="96" t="s">
        <v>41</v>
      </c>
      <c r="M5702" s="96" t="s">
        <v>1351</v>
      </c>
      <c r="N5702" s="96" t="s">
        <v>1619</v>
      </c>
      <c r="O5702" s="96" t="s">
        <v>1578</v>
      </c>
      <c r="P5702" s="96" t="s">
        <v>1579</v>
      </c>
      <c r="Q5702" s="96" t="s">
        <v>1610</v>
      </c>
      <c r="R5702" s="96" t="s">
        <v>1586</v>
      </c>
      <c r="S5702" s="96" t="s">
        <v>14699</v>
      </c>
      <c r="T5702" s="96" t="s">
        <v>1568</v>
      </c>
    </row>
    <row r="5703" ht="14.25" customHeight="1">
      <c r="A5703" s="96" t="s">
        <v>14700</v>
      </c>
      <c r="D5703" s="96" t="s">
        <v>1350</v>
      </c>
      <c r="E5703" s="96" t="s">
        <v>1561</v>
      </c>
      <c r="F5703" s="96">
        <v>2030.0</v>
      </c>
      <c r="J5703" s="96" t="s">
        <v>1147</v>
      </c>
      <c r="L5703" s="96" t="s">
        <v>1562</v>
      </c>
      <c r="M5703" s="96" t="s">
        <v>1147</v>
      </c>
      <c r="O5703" s="96" t="s">
        <v>2792</v>
      </c>
      <c r="P5703" s="96" t="s">
        <v>1609</v>
      </c>
      <c r="Q5703" s="96" t="s">
        <v>1610</v>
      </c>
      <c r="R5703" s="96" t="s">
        <v>1644</v>
      </c>
      <c r="S5703" s="96" t="s">
        <v>14701</v>
      </c>
      <c r="T5703" s="96" t="s">
        <v>1568</v>
      </c>
    </row>
    <row r="5704" ht="14.25" customHeight="1">
      <c r="A5704" s="96" t="s">
        <v>14702</v>
      </c>
      <c r="D5704" s="96" t="s">
        <v>1350</v>
      </c>
      <c r="E5704" s="96" t="s">
        <v>1561</v>
      </c>
      <c r="F5704" s="96">
        <v>2030.0</v>
      </c>
      <c r="J5704" s="96" t="s">
        <v>1147</v>
      </c>
      <c r="L5704" s="96" t="s">
        <v>1562</v>
      </c>
      <c r="M5704" s="96" t="s">
        <v>1147</v>
      </c>
      <c r="O5704" s="96" t="s">
        <v>1717</v>
      </c>
      <c r="P5704" s="96" t="s">
        <v>1609</v>
      </c>
      <c r="Q5704" s="96" t="s">
        <v>1756</v>
      </c>
      <c r="R5704" s="96" t="s">
        <v>1594</v>
      </c>
      <c r="S5704" s="96" t="s">
        <v>14703</v>
      </c>
      <c r="T5704" s="96" t="s">
        <v>1568</v>
      </c>
    </row>
    <row r="5705" ht="14.25" customHeight="1">
      <c r="A5705" s="96" t="s">
        <v>14704</v>
      </c>
      <c r="D5705" s="96" t="s">
        <v>1350</v>
      </c>
      <c r="E5705" s="96" t="s">
        <v>1561</v>
      </c>
      <c r="F5705" s="96">
        <v>2030.0</v>
      </c>
      <c r="J5705" s="96" t="s">
        <v>1147</v>
      </c>
      <c r="L5705" s="96" t="s">
        <v>1562</v>
      </c>
      <c r="M5705" s="96" t="s">
        <v>1147</v>
      </c>
      <c r="O5705" s="96" t="s">
        <v>1937</v>
      </c>
      <c r="P5705" s="96" t="s">
        <v>1728</v>
      </c>
      <c r="Q5705" s="96" t="s">
        <v>4566</v>
      </c>
      <c r="R5705" s="96" t="s">
        <v>1841</v>
      </c>
      <c r="S5705" s="96" t="s">
        <v>14705</v>
      </c>
      <c r="T5705" s="96" t="s">
        <v>1568</v>
      </c>
    </row>
    <row r="5706" ht="14.25" customHeight="1">
      <c r="A5706" s="96" t="s">
        <v>14706</v>
      </c>
      <c r="D5706" s="96" t="s">
        <v>1350</v>
      </c>
      <c r="E5706" s="96" t="s">
        <v>1561</v>
      </c>
      <c r="F5706" s="96">
        <v>2030.0</v>
      </c>
      <c r="J5706" s="96" t="s">
        <v>1147</v>
      </c>
      <c r="L5706" s="96" t="s">
        <v>1562</v>
      </c>
      <c r="M5706" s="96" t="s">
        <v>1147</v>
      </c>
      <c r="O5706" s="96" t="s">
        <v>1672</v>
      </c>
      <c r="P5706" s="96" t="s">
        <v>1564</v>
      </c>
      <c r="Q5706" s="96" t="s">
        <v>1585</v>
      </c>
      <c r="R5706" s="96" t="s">
        <v>1644</v>
      </c>
      <c r="S5706" s="96" t="s">
        <v>14707</v>
      </c>
      <c r="T5706" s="96" t="s">
        <v>1568</v>
      </c>
    </row>
    <row r="5707" ht="14.25" customHeight="1">
      <c r="A5707" s="96" t="s">
        <v>14708</v>
      </c>
      <c r="D5707" s="96" t="s">
        <v>1355</v>
      </c>
      <c r="J5707" s="96" t="s">
        <v>1147</v>
      </c>
      <c r="L5707" s="96" t="s">
        <v>41</v>
      </c>
      <c r="M5707" s="96" t="s">
        <v>1147</v>
      </c>
      <c r="O5707" s="96" t="s">
        <v>3128</v>
      </c>
      <c r="P5707" s="96" t="s">
        <v>1609</v>
      </c>
      <c r="Q5707" s="96" t="s">
        <v>1800</v>
      </c>
      <c r="R5707" s="96" t="s">
        <v>1631</v>
      </c>
    </row>
    <row r="5708" ht="14.25" customHeight="1">
      <c r="A5708" s="96" t="s">
        <v>14709</v>
      </c>
      <c r="D5708" s="96" t="s">
        <v>1350</v>
      </c>
      <c r="E5708" s="96" t="s">
        <v>1561</v>
      </c>
      <c r="F5708" s="96">
        <v>2030.0</v>
      </c>
      <c r="J5708" s="96" t="s">
        <v>1147</v>
      </c>
      <c r="L5708" s="96" t="s">
        <v>1562</v>
      </c>
      <c r="M5708" s="96" t="s">
        <v>1147</v>
      </c>
      <c r="O5708" s="96" t="s">
        <v>1614</v>
      </c>
      <c r="P5708" s="96" t="s">
        <v>1609</v>
      </c>
      <c r="Q5708" s="96" t="s">
        <v>1804</v>
      </c>
      <c r="R5708" s="96" t="s">
        <v>1566</v>
      </c>
      <c r="S5708" s="96" t="s">
        <v>14710</v>
      </c>
      <c r="T5708" s="96" t="s">
        <v>1568</v>
      </c>
    </row>
    <row r="5709" ht="14.25" customHeight="1">
      <c r="A5709" s="96" t="s">
        <v>14711</v>
      </c>
      <c r="D5709" s="96" t="s">
        <v>1355</v>
      </c>
      <c r="J5709" s="96" t="s">
        <v>1147</v>
      </c>
      <c r="L5709" s="96" t="s">
        <v>41</v>
      </c>
      <c r="M5709" s="96" t="s">
        <v>1147</v>
      </c>
      <c r="O5709" s="96" t="s">
        <v>3379</v>
      </c>
      <c r="P5709" s="96" t="s">
        <v>1728</v>
      </c>
      <c r="Q5709" s="96" t="s">
        <v>1765</v>
      </c>
      <c r="R5709" s="96" t="s">
        <v>1605</v>
      </c>
    </row>
    <row r="5710" ht="14.25" customHeight="1">
      <c r="A5710" s="96" t="s">
        <v>14712</v>
      </c>
      <c r="B5710" s="96" t="s">
        <v>14713</v>
      </c>
      <c r="C5710" s="96" t="s">
        <v>14714</v>
      </c>
      <c r="D5710" s="96" t="s">
        <v>1350</v>
      </c>
      <c r="E5710" s="96" t="s">
        <v>1561</v>
      </c>
      <c r="F5710" s="96" t="s">
        <v>1628</v>
      </c>
      <c r="J5710" s="96" t="s">
        <v>1351</v>
      </c>
      <c r="L5710" s="96" t="s">
        <v>41</v>
      </c>
      <c r="M5710" s="96" t="s">
        <v>1351</v>
      </c>
      <c r="N5710" s="96" t="s">
        <v>1619</v>
      </c>
      <c r="O5710" s="96" t="s">
        <v>1717</v>
      </c>
      <c r="P5710" s="96" t="s">
        <v>1609</v>
      </c>
      <c r="Q5710" s="96" t="s">
        <v>1593</v>
      </c>
      <c r="R5710" s="96" t="s">
        <v>1586</v>
      </c>
      <c r="S5710" s="96" t="s">
        <v>14715</v>
      </c>
      <c r="T5710" s="96" t="s">
        <v>1568</v>
      </c>
    </row>
    <row r="5711" ht="14.25" customHeight="1">
      <c r="A5711" s="96" t="s">
        <v>14716</v>
      </c>
      <c r="B5711" s="96" t="s">
        <v>14717</v>
      </c>
      <c r="C5711" s="96" t="s">
        <v>14718</v>
      </c>
      <c r="D5711" s="96" t="s">
        <v>1350</v>
      </c>
      <c r="E5711" s="96" t="s">
        <v>1561</v>
      </c>
      <c r="F5711" s="96">
        <v>2030.0</v>
      </c>
      <c r="J5711" s="96" t="s">
        <v>1351</v>
      </c>
      <c r="L5711" s="96" t="s">
        <v>41</v>
      </c>
      <c r="M5711" s="96" t="s">
        <v>1351</v>
      </c>
      <c r="N5711" s="96" t="s">
        <v>1619</v>
      </c>
      <c r="O5711" s="96" t="s">
        <v>1563</v>
      </c>
      <c r="P5711" s="96" t="s">
        <v>1564</v>
      </c>
      <c r="Q5711" s="96" t="s">
        <v>1675</v>
      </c>
      <c r="R5711" s="96" t="s">
        <v>1619</v>
      </c>
      <c r="S5711" s="96" t="s">
        <v>14719</v>
      </c>
      <c r="T5711" s="96" t="s">
        <v>1568</v>
      </c>
    </row>
    <row r="5712" ht="14.25" customHeight="1">
      <c r="A5712" s="96" t="s">
        <v>14720</v>
      </c>
      <c r="B5712" s="96" t="s">
        <v>14721</v>
      </c>
      <c r="C5712" s="96" t="s">
        <v>14722</v>
      </c>
      <c r="D5712" s="96" t="s">
        <v>1350</v>
      </c>
      <c r="E5712" s="96" t="s">
        <v>1561</v>
      </c>
      <c r="F5712" s="96">
        <v>2030.0</v>
      </c>
      <c r="J5712" s="96" t="s">
        <v>1147</v>
      </c>
      <c r="L5712" s="96" t="s">
        <v>41</v>
      </c>
      <c r="M5712" s="96" t="s">
        <v>1147</v>
      </c>
      <c r="O5712" s="96" t="s">
        <v>1741</v>
      </c>
      <c r="P5712" s="96" t="s">
        <v>1564</v>
      </c>
      <c r="Q5712" s="96" t="s">
        <v>1652</v>
      </c>
      <c r="R5712" s="96" t="s">
        <v>1637</v>
      </c>
      <c r="S5712" s="96" t="s">
        <v>1425</v>
      </c>
      <c r="T5712" s="96" t="s">
        <v>1568</v>
      </c>
    </row>
    <row r="5713" ht="14.25" customHeight="1">
      <c r="A5713" s="96" t="s">
        <v>14723</v>
      </c>
      <c r="C5713" s="96" t="s">
        <v>14724</v>
      </c>
      <c r="D5713" s="96" t="s">
        <v>1372</v>
      </c>
      <c r="J5713" s="96" t="s">
        <v>1147</v>
      </c>
      <c r="L5713" s="96" t="s">
        <v>41</v>
      </c>
      <c r="M5713" s="96" t="s">
        <v>1351</v>
      </c>
      <c r="N5713" s="96" t="s">
        <v>1619</v>
      </c>
      <c r="O5713" s="96" t="s">
        <v>1578</v>
      </c>
      <c r="P5713" s="96" t="s">
        <v>1579</v>
      </c>
      <c r="Q5713" s="96" t="s">
        <v>1897</v>
      </c>
      <c r="R5713" s="96" t="s">
        <v>1787</v>
      </c>
    </row>
    <row r="5714" ht="14.25" customHeight="1">
      <c r="A5714" s="96" t="s">
        <v>14725</v>
      </c>
      <c r="D5714" s="96" t="s">
        <v>1350</v>
      </c>
      <c r="E5714" s="96" t="s">
        <v>1561</v>
      </c>
      <c r="F5714" s="96">
        <v>2030.0</v>
      </c>
      <c r="J5714" s="96" t="s">
        <v>1147</v>
      </c>
      <c r="L5714" s="96" t="s">
        <v>1562</v>
      </c>
      <c r="M5714" s="96" t="s">
        <v>1147</v>
      </c>
      <c r="O5714" s="96" t="s">
        <v>1717</v>
      </c>
      <c r="P5714" s="96" t="s">
        <v>1609</v>
      </c>
      <c r="Q5714" s="96" t="s">
        <v>1590</v>
      </c>
      <c r="R5714" s="96" t="s">
        <v>1656</v>
      </c>
      <c r="S5714" s="96" t="s">
        <v>14726</v>
      </c>
      <c r="T5714" s="96" t="s">
        <v>1568</v>
      </c>
    </row>
    <row r="5715" ht="14.25" customHeight="1">
      <c r="A5715" s="96" t="s">
        <v>14727</v>
      </c>
      <c r="D5715" s="96" t="s">
        <v>1350</v>
      </c>
      <c r="E5715" s="96" t="s">
        <v>1561</v>
      </c>
      <c r="F5715" s="96">
        <v>2030.0</v>
      </c>
      <c r="G5715" s="96" t="s">
        <v>1350</v>
      </c>
      <c r="H5715" s="96" t="s">
        <v>1561</v>
      </c>
      <c r="I5715" s="96">
        <v>2040.0</v>
      </c>
      <c r="J5715" s="96" t="s">
        <v>1351</v>
      </c>
      <c r="K5715" s="96">
        <v>2040.0</v>
      </c>
      <c r="L5715" s="96" t="s">
        <v>1562</v>
      </c>
      <c r="M5715" s="96" t="s">
        <v>1147</v>
      </c>
      <c r="O5715" s="96" t="s">
        <v>1584</v>
      </c>
      <c r="P5715" s="96" t="s">
        <v>1564</v>
      </c>
      <c r="Q5715" s="96" t="s">
        <v>1675</v>
      </c>
      <c r="R5715" s="96" t="s">
        <v>1605</v>
      </c>
      <c r="S5715" s="96" t="s">
        <v>14728</v>
      </c>
      <c r="T5715" s="96" t="s">
        <v>1568</v>
      </c>
    </row>
    <row r="5716" ht="14.25" customHeight="1">
      <c r="A5716" s="96" t="s">
        <v>14729</v>
      </c>
      <c r="D5716" s="96" t="s">
        <v>1350</v>
      </c>
      <c r="E5716" s="96" t="s">
        <v>1561</v>
      </c>
      <c r="F5716" s="96">
        <v>2030.0</v>
      </c>
      <c r="J5716" s="96" t="s">
        <v>1147</v>
      </c>
      <c r="L5716" s="96" t="s">
        <v>1562</v>
      </c>
      <c r="M5716" s="96" t="s">
        <v>1147</v>
      </c>
      <c r="O5716" s="96" t="s">
        <v>1893</v>
      </c>
      <c r="P5716" s="96" t="s">
        <v>1603</v>
      </c>
      <c r="Q5716" s="96" t="s">
        <v>1580</v>
      </c>
      <c r="R5716" s="96" t="s">
        <v>1971</v>
      </c>
      <c r="S5716" s="96" t="s">
        <v>14730</v>
      </c>
      <c r="T5716" s="96" t="s">
        <v>1568</v>
      </c>
    </row>
    <row r="5717" ht="14.25" customHeight="1">
      <c r="A5717" s="96" t="s">
        <v>14731</v>
      </c>
      <c r="D5717" s="96" t="s">
        <v>1350</v>
      </c>
      <c r="E5717" s="96" t="s">
        <v>1561</v>
      </c>
      <c r="F5717" s="96">
        <v>2030.0</v>
      </c>
      <c r="G5717" s="96" t="s">
        <v>1350</v>
      </c>
      <c r="H5717" s="96" t="s">
        <v>1561</v>
      </c>
      <c r="I5717" s="96">
        <v>2050.0</v>
      </c>
      <c r="J5717" s="96" t="s">
        <v>1351</v>
      </c>
      <c r="K5717" s="96">
        <v>2050.0</v>
      </c>
      <c r="L5717" s="96" t="s">
        <v>1562</v>
      </c>
      <c r="M5717" s="96" t="s">
        <v>1147</v>
      </c>
      <c r="O5717" s="96" t="s">
        <v>1845</v>
      </c>
      <c r="P5717" s="96" t="s">
        <v>1564</v>
      </c>
      <c r="Q5717" s="96" t="s">
        <v>1573</v>
      </c>
      <c r="R5717" s="96" t="s">
        <v>1676</v>
      </c>
      <c r="S5717" s="96" t="s">
        <v>14732</v>
      </c>
      <c r="T5717" s="96" t="s">
        <v>1568</v>
      </c>
    </row>
    <row r="5718" ht="14.25" customHeight="1">
      <c r="A5718" s="96" t="s">
        <v>14733</v>
      </c>
      <c r="D5718" s="96" t="s">
        <v>1350</v>
      </c>
      <c r="E5718" s="96" t="s">
        <v>1561</v>
      </c>
      <c r="F5718" s="96">
        <v>2030.0</v>
      </c>
      <c r="G5718" s="96" t="s">
        <v>1350</v>
      </c>
      <c r="H5718" s="96" t="s">
        <v>1561</v>
      </c>
      <c r="I5718" s="96">
        <v>2033.0</v>
      </c>
      <c r="J5718" s="96" t="s">
        <v>1351</v>
      </c>
      <c r="K5718" s="96">
        <v>2033.0</v>
      </c>
      <c r="L5718" s="96" t="s">
        <v>1562</v>
      </c>
      <c r="M5718" s="96" t="s">
        <v>1147</v>
      </c>
      <c r="O5718" s="96" t="s">
        <v>3128</v>
      </c>
      <c r="P5718" s="96" t="s">
        <v>1609</v>
      </c>
      <c r="Q5718" s="96" t="s">
        <v>1610</v>
      </c>
      <c r="R5718" s="96" t="s">
        <v>1926</v>
      </c>
      <c r="S5718" s="96" t="s">
        <v>14734</v>
      </c>
      <c r="T5718" s="96" t="s">
        <v>1568</v>
      </c>
    </row>
    <row r="5719" ht="14.25" customHeight="1">
      <c r="A5719" s="96" t="s">
        <v>14735</v>
      </c>
      <c r="D5719" s="96" t="s">
        <v>1350</v>
      </c>
      <c r="E5719" s="96" t="s">
        <v>1561</v>
      </c>
      <c r="F5719" s="96">
        <v>2030.0</v>
      </c>
      <c r="J5719" s="96" t="s">
        <v>1147</v>
      </c>
      <c r="L5719" s="96" t="s">
        <v>1562</v>
      </c>
      <c r="M5719" s="96" t="s">
        <v>1147</v>
      </c>
      <c r="O5719" s="96" t="s">
        <v>1584</v>
      </c>
      <c r="P5719" s="96" t="s">
        <v>1564</v>
      </c>
      <c r="Q5719" s="96" t="s">
        <v>1862</v>
      </c>
      <c r="R5719" s="96" t="s">
        <v>1566</v>
      </c>
      <c r="S5719" s="96" t="s">
        <v>14736</v>
      </c>
      <c r="T5719" s="96" t="s">
        <v>1568</v>
      </c>
    </row>
    <row r="5720" ht="14.25" customHeight="1">
      <c r="A5720" s="96" t="s">
        <v>14737</v>
      </c>
      <c r="D5720" s="96" t="s">
        <v>1355</v>
      </c>
      <c r="J5720" s="96" t="s">
        <v>1351</v>
      </c>
      <c r="L5720" s="96" t="s">
        <v>41</v>
      </c>
      <c r="M5720" s="96" t="s">
        <v>1351</v>
      </c>
      <c r="N5720" s="96" t="s">
        <v>1673</v>
      </c>
      <c r="O5720" s="96" t="s">
        <v>1845</v>
      </c>
      <c r="P5720" s="96" t="s">
        <v>1564</v>
      </c>
      <c r="Q5720" s="96" t="s">
        <v>2188</v>
      </c>
      <c r="R5720" s="96" t="s">
        <v>1673</v>
      </c>
    </row>
    <row r="5721" ht="14.25" customHeight="1">
      <c r="A5721" s="96" t="s">
        <v>14738</v>
      </c>
      <c r="D5721" s="96" t="s">
        <v>1350</v>
      </c>
      <c r="E5721" s="96" t="s">
        <v>1561</v>
      </c>
      <c r="F5721" s="96">
        <v>2030.0</v>
      </c>
      <c r="G5721" s="96" t="s">
        <v>1350</v>
      </c>
      <c r="H5721" s="96" t="s">
        <v>1561</v>
      </c>
      <c r="I5721" s="96">
        <v>2050.0</v>
      </c>
      <c r="J5721" s="96" t="s">
        <v>1351</v>
      </c>
      <c r="K5721" s="96">
        <v>2050.0</v>
      </c>
      <c r="L5721" s="96" t="s">
        <v>41</v>
      </c>
      <c r="M5721" s="96" t="s">
        <v>1351</v>
      </c>
      <c r="N5721" s="96" t="s">
        <v>1591</v>
      </c>
      <c r="O5721" s="96" t="s">
        <v>1703</v>
      </c>
      <c r="P5721" s="96" t="s">
        <v>1564</v>
      </c>
      <c r="Q5721" s="96" t="s">
        <v>1590</v>
      </c>
      <c r="R5721" s="96" t="s">
        <v>1637</v>
      </c>
      <c r="S5721" s="96" t="s">
        <v>14739</v>
      </c>
      <c r="T5721" s="96" t="s">
        <v>1568</v>
      </c>
    </row>
    <row r="5722" ht="14.25" customHeight="1">
      <c r="A5722" s="96" t="s">
        <v>14740</v>
      </c>
      <c r="D5722" s="96" t="s">
        <v>1355</v>
      </c>
      <c r="J5722" s="96" t="s">
        <v>1147</v>
      </c>
      <c r="L5722" s="96" t="s">
        <v>41</v>
      </c>
      <c r="M5722" s="96" t="s">
        <v>1147</v>
      </c>
      <c r="O5722" s="96" t="s">
        <v>1845</v>
      </c>
      <c r="P5722" s="96" t="s">
        <v>1564</v>
      </c>
      <c r="Q5722" s="96" t="s">
        <v>1573</v>
      </c>
      <c r="R5722" s="96" t="s">
        <v>1644</v>
      </c>
    </row>
    <row r="5723" ht="14.25" customHeight="1">
      <c r="A5723" s="96" t="s">
        <v>14741</v>
      </c>
      <c r="D5723" s="96" t="s">
        <v>1350</v>
      </c>
      <c r="E5723" s="96" t="s">
        <v>1561</v>
      </c>
      <c r="F5723" s="96">
        <v>2030.0</v>
      </c>
      <c r="J5723" s="96" t="s">
        <v>1147</v>
      </c>
      <c r="L5723" s="96" t="s">
        <v>1562</v>
      </c>
      <c r="M5723" s="96" t="s">
        <v>1147</v>
      </c>
      <c r="O5723" s="96" t="s">
        <v>1578</v>
      </c>
      <c r="P5723" s="96" t="s">
        <v>1579</v>
      </c>
      <c r="Q5723" s="96" t="s">
        <v>1675</v>
      </c>
      <c r="R5723" s="96" t="s">
        <v>2023</v>
      </c>
      <c r="S5723" s="96" t="s">
        <v>14742</v>
      </c>
      <c r="T5723" s="96" t="s">
        <v>1568</v>
      </c>
    </row>
    <row r="5724" ht="14.25" customHeight="1">
      <c r="A5724" s="96" t="s">
        <v>14743</v>
      </c>
      <c r="D5724" s="96" t="s">
        <v>1355</v>
      </c>
      <c r="J5724" s="96" t="s">
        <v>1351</v>
      </c>
      <c r="L5724" s="96" t="s">
        <v>41</v>
      </c>
      <c r="M5724" s="96" t="s">
        <v>1147</v>
      </c>
      <c r="O5724" s="96" t="s">
        <v>1584</v>
      </c>
      <c r="P5724" s="96" t="s">
        <v>1564</v>
      </c>
      <c r="Q5724" s="96" t="s">
        <v>1585</v>
      </c>
      <c r="R5724" s="96" t="s">
        <v>1637</v>
      </c>
    </row>
    <row r="5725" ht="14.25" customHeight="1">
      <c r="A5725" s="96" t="s">
        <v>14744</v>
      </c>
      <c r="D5725" s="96" t="s">
        <v>1350</v>
      </c>
      <c r="E5725" s="96" t="s">
        <v>1561</v>
      </c>
      <c r="F5725" s="96">
        <v>2030.0</v>
      </c>
      <c r="J5725" s="96" t="s">
        <v>1147</v>
      </c>
      <c r="L5725" s="96" t="s">
        <v>1562</v>
      </c>
      <c r="M5725" s="96" t="s">
        <v>1147</v>
      </c>
      <c r="O5725" s="96" t="s">
        <v>1578</v>
      </c>
      <c r="P5725" s="96" t="s">
        <v>1579</v>
      </c>
      <c r="Q5725" s="96" t="s">
        <v>1573</v>
      </c>
      <c r="R5725" s="96" t="s">
        <v>1656</v>
      </c>
      <c r="S5725" s="96" t="s">
        <v>14745</v>
      </c>
      <c r="T5725" s="96" t="s">
        <v>1568</v>
      </c>
    </row>
    <row r="5726" ht="14.25" customHeight="1">
      <c r="A5726" s="96" t="s">
        <v>14746</v>
      </c>
      <c r="D5726" s="96" t="s">
        <v>1350</v>
      </c>
      <c r="E5726" s="96" t="s">
        <v>1561</v>
      </c>
      <c r="F5726" s="96">
        <v>2030.0</v>
      </c>
      <c r="G5726" s="96" t="s">
        <v>1350</v>
      </c>
      <c r="H5726" s="96" t="s">
        <v>1561</v>
      </c>
      <c r="I5726" s="96">
        <v>2050.0</v>
      </c>
      <c r="J5726" s="96" t="s">
        <v>1351</v>
      </c>
      <c r="K5726" s="96">
        <v>2050.0</v>
      </c>
      <c r="L5726" s="96" t="s">
        <v>1562</v>
      </c>
      <c r="M5726" s="96" t="s">
        <v>1147</v>
      </c>
      <c r="O5726" s="96" t="s">
        <v>1703</v>
      </c>
      <c r="P5726" s="96" t="s">
        <v>1564</v>
      </c>
      <c r="Q5726" s="96" t="s">
        <v>1585</v>
      </c>
      <c r="R5726" s="96" t="s">
        <v>1644</v>
      </c>
      <c r="S5726" s="96" t="s">
        <v>14747</v>
      </c>
      <c r="T5726" s="96" t="s">
        <v>1568</v>
      </c>
    </row>
    <row r="5727" ht="14.25" customHeight="1">
      <c r="A5727" s="96" t="s">
        <v>14748</v>
      </c>
      <c r="B5727" s="96" t="s">
        <v>14749</v>
      </c>
      <c r="C5727" s="96" t="s">
        <v>14750</v>
      </c>
      <c r="D5727" s="96" t="s">
        <v>1355</v>
      </c>
      <c r="J5727" s="96" t="s">
        <v>1351</v>
      </c>
      <c r="L5727" s="96" t="s">
        <v>41</v>
      </c>
      <c r="M5727" s="96" t="s">
        <v>1351</v>
      </c>
      <c r="N5727" s="96" t="s">
        <v>1621</v>
      </c>
      <c r="O5727" s="96" t="s">
        <v>1578</v>
      </c>
      <c r="P5727" s="96" t="s">
        <v>1579</v>
      </c>
      <c r="Q5727" s="96" t="s">
        <v>1565</v>
      </c>
      <c r="R5727" s="96" t="s">
        <v>1621</v>
      </c>
    </row>
    <row r="5728" ht="14.25" customHeight="1">
      <c r="A5728" s="96" t="s">
        <v>14751</v>
      </c>
      <c r="D5728" s="96" t="s">
        <v>1355</v>
      </c>
      <c r="J5728" s="96" t="s">
        <v>1351</v>
      </c>
      <c r="L5728" s="96" t="s">
        <v>41</v>
      </c>
      <c r="M5728" s="96" t="s">
        <v>1351</v>
      </c>
      <c r="N5728" s="96" t="s">
        <v>1589</v>
      </c>
      <c r="O5728" s="96" t="s">
        <v>1578</v>
      </c>
      <c r="P5728" s="96" t="s">
        <v>1579</v>
      </c>
      <c r="Q5728" s="96" t="s">
        <v>1754</v>
      </c>
      <c r="R5728" s="96" t="s">
        <v>1589</v>
      </c>
    </row>
    <row r="5729" ht="14.25" customHeight="1">
      <c r="A5729" s="96" t="s">
        <v>14752</v>
      </c>
      <c r="C5729" s="96" t="s">
        <v>14753</v>
      </c>
      <c r="D5729" s="96" t="s">
        <v>1350</v>
      </c>
      <c r="E5729" s="96" t="s">
        <v>1561</v>
      </c>
      <c r="F5729" s="96">
        <v>2030.0</v>
      </c>
      <c r="J5729" s="96" t="s">
        <v>1147</v>
      </c>
      <c r="L5729" s="96" t="s">
        <v>41</v>
      </c>
      <c r="M5729" s="96" t="s">
        <v>1147</v>
      </c>
      <c r="O5729" s="96" t="s">
        <v>1703</v>
      </c>
      <c r="P5729" s="96" t="s">
        <v>1564</v>
      </c>
      <c r="Q5729" s="96" t="s">
        <v>1593</v>
      </c>
      <c r="R5729" s="96" t="s">
        <v>1621</v>
      </c>
      <c r="S5729" s="96" t="s">
        <v>14754</v>
      </c>
      <c r="T5729" s="96" t="s">
        <v>1568</v>
      </c>
    </row>
    <row r="5730" ht="14.25" customHeight="1">
      <c r="A5730" s="96" t="s">
        <v>14755</v>
      </c>
      <c r="D5730" s="96" t="s">
        <v>1355</v>
      </c>
      <c r="J5730" s="96" t="s">
        <v>1147</v>
      </c>
      <c r="L5730" s="96" t="s">
        <v>41</v>
      </c>
      <c r="M5730" s="96" t="s">
        <v>1147</v>
      </c>
      <c r="O5730" s="96" t="s">
        <v>1608</v>
      </c>
      <c r="P5730" s="96" t="s">
        <v>1609</v>
      </c>
      <c r="Q5730" s="96" t="s">
        <v>1675</v>
      </c>
      <c r="R5730" s="96" t="s">
        <v>1793</v>
      </c>
      <c r="T5730" s="96" t="s">
        <v>1616</v>
      </c>
    </row>
    <row r="5731" ht="14.25" customHeight="1">
      <c r="A5731" s="96" t="s">
        <v>14756</v>
      </c>
      <c r="D5731" s="96" t="s">
        <v>1355</v>
      </c>
      <c r="J5731" s="96" t="s">
        <v>1147</v>
      </c>
      <c r="L5731" s="96" t="s">
        <v>41</v>
      </c>
      <c r="M5731" s="96" t="s">
        <v>1147</v>
      </c>
      <c r="O5731" s="96" t="s">
        <v>1578</v>
      </c>
      <c r="P5731" s="96" t="s">
        <v>1579</v>
      </c>
      <c r="Q5731" s="96" t="s">
        <v>1800</v>
      </c>
      <c r="R5731" s="96" t="s">
        <v>1605</v>
      </c>
    </row>
    <row r="5732" ht="14.25" customHeight="1">
      <c r="A5732" s="96" t="s">
        <v>14757</v>
      </c>
      <c r="B5732" s="96" t="s">
        <v>14758</v>
      </c>
      <c r="C5732" s="96" t="s">
        <v>14759</v>
      </c>
      <c r="D5732" s="96" t="s">
        <v>1372</v>
      </c>
      <c r="J5732" s="96" t="s">
        <v>1147</v>
      </c>
      <c r="L5732" s="96" t="s">
        <v>41</v>
      </c>
      <c r="M5732" s="96" t="s">
        <v>1147</v>
      </c>
      <c r="O5732" s="96" t="s">
        <v>1578</v>
      </c>
      <c r="P5732" s="96" t="s">
        <v>1579</v>
      </c>
      <c r="Q5732" s="96" t="s">
        <v>1756</v>
      </c>
      <c r="R5732" s="96" t="s">
        <v>1619</v>
      </c>
    </row>
    <row r="5733" ht="14.25" customHeight="1">
      <c r="A5733" s="96" t="s">
        <v>14760</v>
      </c>
      <c r="D5733" s="96" t="s">
        <v>1350</v>
      </c>
      <c r="E5733" s="96" t="s">
        <v>1561</v>
      </c>
      <c r="F5733" s="96">
        <v>2030.0</v>
      </c>
      <c r="J5733" s="96" t="s">
        <v>1147</v>
      </c>
      <c r="L5733" s="96" t="s">
        <v>1562</v>
      </c>
      <c r="M5733" s="96" t="s">
        <v>1147</v>
      </c>
      <c r="O5733" s="96" t="s">
        <v>1584</v>
      </c>
      <c r="P5733" s="96" t="s">
        <v>1564</v>
      </c>
      <c r="Q5733" s="96" t="s">
        <v>1639</v>
      </c>
      <c r="R5733" s="96" t="s">
        <v>1690</v>
      </c>
      <c r="S5733" s="96" t="s">
        <v>14761</v>
      </c>
      <c r="T5733" s="96" t="s">
        <v>1568</v>
      </c>
    </row>
    <row r="5734" ht="14.25" customHeight="1">
      <c r="A5734" s="96" t="s">
        <v>14762</v>
      </c>
      <c r="C5734" s="96" t="s">
        <v>14763</v>
      </c>
      <c r="D5734" s="96" t="s">
        <v>1350</v>
      </c>
      <c r="E5734" s="96" t="s">
        <v>1561</v>
      </c>
      <c r="F5734" s="96">
        <v>2030.0</v>
      </c>
      <c r="J5734" s="96" t="s">
        <v>1147</v>
      </c>
      <c r="L5734" s="96" t="s">
        <v>1562</v>
      </c>
      <c r="M5734" s="96" t="s">
        <v>1147</v>
      </c>
      <c r="O5734" s="96" t="s">
        <v>1684</v>
      </c>
      <c r="P5734" s="96" t="s">
        <v>1564</v>
      </c>
      <c r="Q5734" s="96" t="s">
        <v>1590</v>
      </c>
      <c r="R5734" s="96" t="s">
        <v>1971</v>
      </c>
      <c r="S5734" s="96" t="s">
        <v>14764</v>
      </c>
      <c r="T5734" s="96" t="s">
        <v>1568</v>
      </c>
    </row>
    <row r="5735" ht="14.25" customHeight="1">
      <c r="A5735" s="96" t="s">
        <v>14765</v>
      </c>
      <c r="B5735" s="96" t="s">
        <v>14766</v>
      </c>
      <c r="C5735" s="96" t="s">
        <v>14767</v>
      </c>
      <c r="D5735" s="96" t="s">
        <v>1350</v>
      </c>
      <c r="E5735" s="96" t="s">
        <v>1561</v>
      </c>
      <c r="F5735" s="96">
        <v>2029.0</v>
      </c>
      <c r="J5735" s="96" t="s">
        <v>1147</v>
      </c>
      <c r="L5735" s="96" t="s">
        <v>41</v>
      </c>
      <c r="M5735" s="96" t="s">
        <v>1147</v>
      </c>
      <c r="O5735" s="96" t="s">
        <v>1925</v>
      </c>
      <c r="P5735" s="96" t="s">
        <v>1728</v>
      </c>
      <c r="Q5735" s="96" t="s">
        <v>1652</v>
      </c>
      <c r="R5735" s="96" t="s">
        <v>1566</v>
      </c>
      <c r="S5735" s="96" t="s">
        <v>14768</v>
      </c>
      <c r="T5735" s="96" t="s">
        <v>1568</v>
      </c>
    </row>
    <row r="5736" ht="14.25" customHeight="1">
      <c r="A5736" s="96" t="s">
        <v>14769</v>
      </c>
      <c r="C5736" s="96" t="s">
        <v>14770</v>
      </c>
      <c r="D5736" s="96" t="s">
        <v>1350</v>
      </c>
      <c r="E5736" s="96" t="s">
        <v>1561</v>
      </c>
      <c r="F5736" s="96">
        <v>2030.0</v>
      </c>
      <c r="J5736" s="96" t="s">
        <v>1147</v>
      </c>
      <c r="L5736" s="96" t="s">
        <v>41</v>
      </c>
      <c r="M5736" s="96" t="s">
        <v>1147</v>
      </c>
      <c r="O5736" s="96" t="s">
        <v>1829</v>
      </c>
      <c r="P5736" s="96" t="s">
        <v>1564</v>
      </c>
      <c r="Q5736" s="96" t="s">
        <v>1897</v>
      </c>
      <c r="R5736" s="96" t="s">
        <v>1644</v>
      </c>
      <c r="S5736" s="96" t="s">
        <v>14771</v>
      </c>
      <c r="T5736" s="96" t="s">
        <v>1568</v>
      </c>
    </row>
    <row r="5737" ht="14.25" customHeight="1">
      <c r="A5737" s="96" t="s">
        <v>14772</v>
      </c>
      <c r="B5737" s="96" t="s">
        <v>14773</v>
      </c>
      <c r="C5737" s="96" t="s">
        <v>14774</v>
      </c>
      <c r="D5737" s="96" t="s">
        <v>1355</v>
      </c>
      <c r="J5737" s="96" t="s">
        <v>1351</v>
      </c>
      <c r="L5737" s="96" t="s">
        <v>41</v>
      </c>
      <c r="M5737" s="96" t="s">
        <v>1351</v>
      </c>
      <c r="N5737" s="96" t="s">
        <v>1656</v>
      </c>
      <c r="O5737" s="96" t="s">
        <v>1578</v>
      </c>
      <c r="P5737" s="96" t="s">
        <v>1579</v>
      </c>
      <c r="Q5737" s="96" t="s">
        <v>2114</v>
      </c>
      <c r="R5737" s="96" t="s">
        <v>1656</v>
      </c>
    </row>
    <row r="5738" ht="14.25" customHeight="1">
      <c r="A5738" s="96" t="s">
        <v>14775</v>
      </c>
      <c r="C5738" s="96" t="s">
        <v>14776</v>
      </c>
      <c r="D5738" s="96" t="s">
        <v>1350</v>
      </c>
      <c r="E5738" s="96" t="s">
        <v>1561</v>
      </c>
      <c r="F5738" s="96">
        <v>2030.0</v>
      </c>
      <c r="J5738" s="96" t="s">
        <v>1147</v>
      </c>
      <c r="L5738" s="96" t="s">
        <v>41</v>
      </c>
      <c r="M5738" s="96" t="s">
        <v>1147</v>
      </c>
      <c r="O5738" s="96" t="s">
        <v>7316</v>
      </c>
      <c r="P5738" s="96" t="s">
        <v>1564</v>
      </c>
      <c r="Q5738" s="96" t="s">
        <v>1590</v>
      </c>
      <c r="R5738" s="96" t="s">
        <v>1676</v>
      </c>
      <c r="S5738" s="96" t="s">
        <v>14777</v>
      </c>
      <c r="T5738" s="96" t="s">
        <v>1568</v>
      </c>
    </row>
    <row r="5739" ht="14.25" customHeight="1">
      <c r="A5739" s="96" t="s">
        <v>14778</v>
      </c>
      <c r="D5739" s="96" t="s">
        <v>1350</v>
      </c>
      <c r="E5739" s="96" t="s">
        <v>1561</v>
      </c>
      <c r="F5739" s="96">
        <v>2030.0</v>
      </c>
      <c r="J5739" s="96" t="s">
        <v>1147</v>
      </c>
      <c r="L5739" s="96" t="s">
        <v>1562</v>
      </c>
      <c r="M5739" s="96" t="s">
        <v>1147</v>
      </c>
      <c r="O5739" s="96" t="s">
        <v>1563</v>
      </c>
      <c r="P5739" s="96" t="s">
        <v>1564</v>
      </c>
      <c r="Q5739" s="96" t="s">
        <v>1585</v>
      </c>
      <c r="R5739" s="96" t="s">
        <v>1637</v>
      </c>
      <c r="S5739" s="96" t="s">
        <v>14779</v>
      </c>
      <c r="T5739" s="96" t="s">
        <v>1568</v>
      </c>
    </row>
    <row r="5740" ht="14.25" customHeight="1">
      <c r="A5740" s="96" t="s">
        <v>14780</v>
      </c>
      <c r="D5740" s="96" t="s">
        <v>1372</v>
      </c>
      <c r="J5740" s="96" t="s">
        <v>1351</v>
      </c>
      <c r="L5740" s="96" t="s">
        <v>41</v>
      </c>
      <c r="M5740" s="96" t="s">
        <v>1351</v>
      </c>
      <c r="N5740" s="96" t="s">
        <v>1757</v>
      </c>
      <c r="O5740" s="96" t="s">
        <v>1893</v>
      </c>
      <c r="P5740" s="96" t="s">
        <v>1603</v>
      </c>
      <c r="Q5740" s="96" t="s">
        <v>1580</v>
      </c>
      <c r="R5740" s="96" t="s">
        <v>1757</v>
      </c>
    </row>
    <row r="5741" ht="14.25" customHeight="1">
      <c r="A5741" s="96" t="s">
        <v>14781</v>
      </c>
      <c r="D5741" s="96" t="s">
        <v>1350</v>
      </c>
      <c r="E5741" s="96" t="s">
        <v>1561</v>
      </c>
      <c r="F5741" s="96">
        <v>2030.0</v>
      </c>
      <c r="J5741" s="96" t="s">
        <v>1147</v>
      </c>
      <c r="L5741" s="96" t="s">
        <v>1562</v>
      </c>
      <c r="M5741" s="96" t="s">
        <v>1147</v>
      </c>
      <c r="O5741" s="96" t="s">
        <v>1563</v>
      </c>
      <c r="P5741" s="96" t="s">
        <v>1564</v>
      </c>
      <c r="Q5741" s="96" t="s">
        <v>1593</v>
      </c>
      <c r="R5741" s="96" t="s">
        <v>1971</v>
      </c>
      <c r="S5741" s="96" t="s">
        <v>14782</v>
      </c>
      <c r="T5741" s="96" t="s">
        <v>1568</v>
      </c>
    </row>
    <row r="5742" ht="14.25" customHeight="1">
      <c r="A5742" s="96" t="s">
        <v>14783</v>
      </c>
      <c r="D5742" s="96" t="s">
        <v>1350</v>
      </c>
      <c r="E5742" s="96" t="s">
        <v>1561</v>
      </c>
      <c r="F5742" s="96">
        <v>2030.0</v>
      </c>
      <c r="G5742" s="96" t="s">
        <v>1350</v>
      </c>
      <c r="H5742" s="96" t="s">
        <v>1561</v>
      </c>
      <c r="I5742" s="96">
        <v>2050.0</v>
      </c>
      <c r="J5742" s="96" t="s">
        <v>1351</v>
      </c>
      <c r="K5742" s="96">
        <v>2050.0</v>
      </c>
      <c r="L5742" s="96" t="s">
        <v>1562</v>
      </c>
      <c r="M5742" s="96" t="s">
        <v>1351</v>
      </c>
      <c r="N5742" s="96" t="s">
        <v>1591</v>
      </c>
      <c r="O5742" s="96" t="s">
        <v>1584</v>
      </c>
      <c r="P5742" s="96" t="s">
        <v>1564</v>
      </c>
      <c r="Q5742" s="96" t="s">
        <v>1639</v>
      </c>
      <c r="R5742" s="96" t="s">
        <v>1591</v>
      </c>
      <c r="S5742" s="96" t="s">
        <v>14784</v>
      </c>
      <c r="T5742" s="96" t="s">
        <v>1568</v>
      </c>
    </row>
    <row r="5743" ht="14.25" customHeight="1">
      <c r="A5743" s="96" t="s">
        <v>14785</v>
      </c>
      <c r="D5743" s="96" t="s">
        <v>1355</v>
      </c>
      <c r="J5743" s="96" t="s">
        <v>1147</v>
      </c>
      <c r="L5743" s="96" t="s">
        <v>41</v>
      </c>
      <c r="M5743" s="96" t="s">
        <v>1147</v>
      </c>
      <c r="O5743" s="96" t="s">
        <v>1578</v>
      </c>
      <c r="P5743" s="96" t="s">
        <v>1579</v>
      </c>
      <c r="Q5743" s="96" t="s">
        <v>1784</v>
      </c>
      <c r="R5743" s="96" t="s">
        <v>1699</v>
      </c>
    </row>
    <row r="5744" ht="14.25" customHeight="1">
      <c r="A5744" s="96" t="s">
        <v>14786</v>
      </c>
      <c r="C5744" s="96" t="s">
        <v>14787</v>
      </c>
      <c r="D5744" s="96" t="s">
        <v>1350</v>
      </c>
      <c r="E5744" s="96" t="s">
        <v>1561</v>
      </c>
      <c r="F5744" s="96">
        <v>2030.0</v>
      </c>
      <c r="J5744" s="96" t="s">
        <v>1147</v>
      </c>
      <c r="L5744" s="96" t="s">
        <v>1562</v>
      </c>
      <c r="M5744" s="96" t="s">
        <v>1147</v>
      </c>
      <c r="O5744" s="96" t="s">
        <v>1684</v>
      </c>
      <c r="P5744" s="96" t="s">
        <v>1564</v>
      </c>
      <c r="Q5744" s="96" t="s">
        <v>1590</v>
      </c>
      <c r="R5744" s="96" t="s">
        <v>1581</v>
      </c>
      <c r="S5744" s="96" t="s">
        <v>14788</v>
      </c>
      <c r="T5744" s="96" t="s">
        <v>1568</v>
      </c>
    </row>
    <row r="5745" ht="14.25" customHeight="1">
      <c r="A5745" s="96" t="s">
        <v>14789</v>
      </c>
      <c r="D5745" s="96" t="s">
        <v>1350</v>
      </c>
      <c r="E5745" s="96" t="s">
        <v>1561</v>
      </c>
      <c r="F5745" s="96" t="s">
        <v>1628</v>
      </c>
      <c r="G5745" s="96" t="s">
        <v>1350</v>
      </c>
      <c r="H5745" s="96" t="s">
        <v>1561</v>
      </c>
      <c r="I5745" s="96" t="s">
        <v>1403</v>
      </c>
      <c r="J5745" s="96" t="s">
        <v>1351</v>
      </c>
      <c r="K5745" s="96" t="s">
        <v>1403</v>
      </c>
      <c r="L5745" s="96" t="s">
        <v>41</v>
      </c>
      <c r="M5745" s="96" t="s">
        <v>1351</v>
      </c>
      <c r="N5745" s="96" t="s">
        <v>1712</v>
      </c>
      <c r="O5745" s="96" t="s">
        <v>1578</v>
      </c>
      <c r="P5745" s="96" t="s">
        <v>1579</v>
      </c>
      <c r="Q5745" s="96" t="s">
        <v>1675</v>
      </c>
      <c r="R5745" s="96" t="s">
        <v>1712</v>
      </c>
      <c r="S5745" s="96" t="s">
        <v>14790</v>
      </c>
      <c r="T5745" s="96" t="s">
        <v>1568</v>
      </c>
    </row>
    <row r="5746" ht="14.25" customHeight="1">
      <c r="A5746" s="96" t="s">
        <v>14791</v>
      </c>
      <c r="C5746" s="96" t="s">
        <v>14792</v>
      </c>
      <c r="D5746" s="96" t="s">
        <v>1355</v>
      </c>
      <c r="J5746" s="96" t="s">
        <v>1147</v>
      </c>
      <c r="L5746" s="96" t="s">
        <v>41</v>
      </c>
      <c r="M5746" s="96" t="s">
        <v>1147</v>
      </c>
      <c r="N5746" s="96" t="s">
        <v>1757</v>
      </c>
      <c r="O5746" s="96" t="s">
        <v>1672</v>
      </c>
      <c r="P5746" s="96" t="s">
        <v>1564</v>
      </c>
      <c r="Q5746" s="96" t="s">
        <v>2114</v>
      </c>
      <c r="R5746" s="96" t="s">
        <v>1757</v>
      </c>
    </row>
    <row r="5747" ht="14.25" customHeight="1">
      <c r="A5747" s="96" t="s">
        <v>14793</v>
      </c>
      <c r="D5747" s="96" t="s">
        <v>1350</v>
      </c>
      <c r="E5747" s="96" t="s">
        <v>1561</v>
      </c>
      <c r="F5747" s="96">
        <v>2030.0</v>
      </c>
      <c r="J5747" s="96" t="s">
        <v>1147</v>
      </c>
      <c r="L5747" s="96" t="s">
        <v>1562</v>
      </c>
      <c r="M5747" s="96" t="s">
        <v>1147</v>
      </c>
      <c r="O5747" s="96" t="s">
        <v>1578</v>
      </c>
      <c r="P5747" s="96" t="s">
        <v>1579</v>
      </c>
      <c r="Q5747" s="96" t="s">
        <v>2479</v>
      </c>
      <c r="R5747" s="96" t="s">
        <v>1644</v>
      </c>
      <c r="S5747" s="96" t="s">
        <v>14794</v>
      </c>
      <c r="T5747" s="96" t="s">
        <v>1568</v>
      </c>
    </row>
    <row r="5748" ht="14.25" customHeight="1">
      <c r="A5748" s="96" t="s">
        <v>14795</v>
      </c>
      <c r="B5748" s="96" t="s">
        <v>14796</v>
      </c>
      <c r="C5748" s="96" t="s">
        <v>14797</v>
      </c>
      <c r="D5748" s="96" t="s">
        <v>1355</v>
      </c>
      <c r="J5748" s="96" t="s">
        <v>1147</v>
      </c>
      <c r="L5748" s="96" t="s">
        <v>41</v>
      </c>
      <c r="M5748" s="96" t="s">
        <v>1147</v>
      </c>
      <c r="O5748" s="96" t="s">
        <v>1684</v>
      </c>
      <c r="P5748" s="96" t="s">
        <v>1564</v>
      </c>
      <c r="Q5748" s="96" t="s">
        <v>1675</v>
      </c>
      <c r="R5748" s="96" t="s">
        <v>1644</v>
      </c>
    </row>
    <row r="5749" ht="14.25" customHeight="1">
      <c r="A5749" s="96" t="s">
        <v>14798</v>
      </c>
      <c r="B5749" s="96" t="s">
        <v>14796</v>
      </c>
      <c r="C5749" s="96" t="s">
        <v>14797</v>
      </c>
      <c r="D5749" s="96" t="s">
        <v>1350</v>
      </c>
      <c r="E5749" s="96" t="s">
        <v>1561</v>
      </c>
      <c r="F5749" s="96">
        <v>2030.0</v>
      </c>
      <c r="J5749" s="96" t="s">
        <v>1147</v>
      </c>
      <c r="L5749" s="96" t="s">
        <v>1562</v>
      </c>
      <c r="M5749" s="96" t="s">
        <v>1147</v>
      </c>
      <c r="O5749" s="96" t="s">
        <v>1684</v>
      </c>
      <c r="P5749" s="96" t="s">
        <v>1564</v>
      </c>
      <c r="Q5749" s="96" t="s">
        <v>1675</v>
      </c>
      <c r="R5749" s="96" t="s">
        <v>1986</v>
      </c>
      <c r="S5749" s="96" t="s">
        <v>14799</v>
      </c>
      <c r="T5749" s="96" t="s">
        <v>1568</v>
      </c>
    </row>
    <row r="5750" ht="14.25" customHeight="1">
      <c r="A5750" s="96" t="s">
        <v>14800</v>
      </c>
      <c r="C5750" s="96" t="s">
        <v>14801</v>
      </c>
      <c r="D5750" s="96" t="s">
        <v>1350</v>
      </c>
      <c r="E5750" s="96" t="s">
        <v>1561</v>
      </c>
      <c r="F5750" s="96">
        <v>2030.0</v>
      </c>
      <c r="J5750" s="96" t="s">
        <v>1147</v>
      </c>
      <c r="L5750" s="96" t="s">
        <v>41</v>
      </c>
      <c r="M5750" s="96" t="s">
        <v>1147</v>
      </c>
      <c r="O5750" s="96" t="s">
        <v>1672</v>
      </c>
      <c r="P5750" s="96" t="s">
        <v>1564</v>
      </c>
      <c r="Q5750" s="96" t="s">
        <v>1590</v>
      </c>
      <c r="R5750" s="96" t="s">
        <v>1746</v>
      </c>
      <c r="S5750" s="96" t="s">
        <v>14802</v>
      </c>
      <c r="T5750" s="96" t="s">
        <v>1568</v>
      </c>
    </row>
    <row r="5751" ht="14.25" customHeight="1">
      <c r="A5751" s="96" t="s">
        <v>14803</v>
      </c>
      <c r="B5751" s="96" t="s">
        <v>14804</v>
      </c>
      <c r="C5751" s="96" t="s">
        <v>14805</v>
      </c>
      <c r="D5751" s="96" t="s">
        <v>1350</v>
      </c>
      <c r="E5751" s="96" t="s">
        <v>1561</v>
      </c>
      <c r="F5751" s="96">
        <v>2025.0</v>
      </c>
      <c r="J5751" s="96" t="s">
        <v>1147</v>
      </c>
      <c r="L5751" s="96" t="s">
        <v>41</v>
      </c>
      <c r="M5751" s="96" t="s">
        <v>1351</v>
      </c>
      <c r="N5751" s="96" t="s">
        <v>1714</v>
      </c>
      <c r="O5751" s="96" t="s">
        <v>1578</v>
      </c>
      <c r="P5751" s="96" t="s">
        <v>1579</v>
      </c>
      <c r="Q5751" s="96" t="s">
        <v>1610</v>
      </c>
      <c r="R5751" s="96" t="s">
        <v>1846</v>
      </c>
      <c r="S5751" s="96" t="s">
        <v>14806</v>
      </c>
      <c r="T5751" s="96" t="s">
        <v>1568</v>
      </c>
    </row>
    <row r="5752" ht="14.25" customHeight="1">
      <c r="A5752" s="96" t="s">
        <v>14807</v>
      </c>
      <c r="D5752" s="96" t="s">
        <v>1355</v>
      </c>
      <c r="J5752" s="96" t="s">
        <v>1351</v>
      </c>
      <c r="L5752" s="96" t="s">
        <v>41</v>
      </c>
      <c r="M5752" s="96" t="s">
        <v>1147</v>
      </c>
      <c r="O5752" s="96" t="s">
        <v>3128</v>
      </c>
      <c r="P5752" s="96" t="s">
        <v>1609</v>
      </c>
      <c r="Q5752" s="96" t="s">
        <v>1585</v>
      </c>
      <c r="R5752" s="96" t="s">
        <v>1648</v>
      </c>
    </row>
    <row r="5753" ht="14.25" customHeight="1">
      <c r="A5753" s="96" t="s">
        <v>14808</v>
      </c>
      <c r="D5753" s="96" t="s">
        <v>1355</v>
      </c>
      <c r="J5753" s="96" t="s">
        <v>1147</v>
      </c>
      <c r="L5753" s="96" t="s">
        <v>1629</v>
      </c>
      <c r="M5753" s="96" t="s">
        <v>1147</v>
      </c>
      <c r="O5753" s="96" t="s">
        <v>1741</v>
      </c>
      <c r="P5753" s="96" t="s">
        <v>1564</v>
      </c>
      <c r="Q5753" s="96" t="s">
        <v>1630</v>
      </c>
      <c r="R5753" s="96" t="s">
        <v>1676</v>
      </c>
    </row>
    <row r="5754" ht="14.25" customHeight="1">
      <c r="A5754" s="96" t="s">
        <v>14809</v>
      </c>
      <c r="D5754" s="96" t="s">
        <v>1355</v>
      </c>
      <c r="J5754" s="96" t="s">
        <v>1351</v>
      </c>
      <c r="L5754" s="96" t="s">
        <v>41</v>
      </c>
      <c r="M5754" s="96" t="s">
        <v>1351</v>
      </c>
      <c r="N5754" s="96" t="s">
        <v>1805</v>
      </c>
      <c r="O5754" s="96" t="s">
        <v>1578</v>
      </c>
      <c r="P5754" s="96" t="s">
        <v>1579</v>
      </c>
      <c r="Q5754" s="96" t="s">
        <v>1754</v>
      </c>
      <c r="R5754" s="96" t="s">
        <v>1805</v>
      </c>
    </row>
    <row r="5755" ht="14.25" customHeight="1">
      <c r="A5755" s="96" t="s">
        <v>14810</v>
      </c>
      <c r="D5755" s="96" t="s">
        <v>1350</v>
      </c>
      <c r="E5755" s="96" t="s">
        <v>1561</v>
      </c>
      <c r="F5755" s="96">
        <v>2030.0</v>
      </c>
      <c r="J5755" s="96" t="s">
        <v>1147</v>
      </c>
      <c r="L5755" s="96" t="s">
        <v>1562</v>
      </c>
      <c r="M5755" s="96" t="s">
        <v>1147</v>
      </c>
      <c r="O5755" s="96" t="s">
        <v>1829</v>
      </c>
      <c r="P5755" s="96" t="s">
        <v>1564</v>
      </c>
      <c r="Q5755" s="96" t="s">
        <v>1580</v>
      </c>
      <c r="R5755" s="96" t="s">
        <v>1581</v>
      </c>
      <c r="S5755" s="96" t="s">
        <v>14811</v>
      </c>
      <c r="T5755" s="96" t="s">
        <v>1568</v>
      </c>
    </row>
    <row r="5756" ht="14.25" customHeight="1">
      <c r="A5756" s="96" t="s">
        <v>14812</v>
      </c>
      <c r="B5756" s="96" t="s">
        <v>14813</v>
      </c>
      <c r="C5756" s="96" t="s">
        <v>14814</v>
      </c>
      <c r="D5756" s="96" t="s">
        <v>1355</v>
      </c>
      <c r="J5756" s="96" t="s">
        <v>1351</v>
      </c>
      <c r="L5756" s="96" t="s">
        <v>41</v>
      </c>
      <c r="M5756" s="96" t="s">
        <v>1147</v>
      </c>
      <c r="O5756" s="96" t="s">
        <v>1614</v>
      </c>
      <c r="P5756" s="96" t="s">
        <v>1609</v>
      </c>
      <c r="Q5756" s="96" t="s">
        <v>1675</v>
      </c>
      <c r="R5756" s="96" t="s">
        <v>1566</v>
      </c>
    </row>
    <row r="5757" ht="14.25" customHeight="1">
      <c r="A5757" s="96" t="s">
        <v>14815</v>
      </c>
      <c r="D5757" s="96" t="s">
        <v>1350</v>
      </c>
      <c r="E5757" s="96" t="s">
        <v>1561</v>
      </c>
      <c r="F5757" s="96">
        <v>2030.0</v>
      </c>
      <c r="J5757" s="96" t="s">
        <v>1147</v>
      </c>
      <c r="L5757" s="96" t="s">
        <v>1562</v>
      </c>
      <c r="M5757" s="96" t="s">
        <v>1147</v>
      </c>
      <c r="O5757" s="96" t="s">
        <v>1741</v>
      </c>
      <c r="P5757" s="96" t="s">
        <v>1564</v>
      </c>
      <c r="Q5757" s="96" t="s">
        <v>1610</v>
      </c>
      <c r="R5757" s="96" t="s">
        <v>1712</v>
      </c>
      <c r="S5757" s="96" t="s">
        <v>14816</v>
      </c>
      <c r="T5757" s="96" t="s">
        <v>1568</v>
      </c>
    </row>
    <row r="5758" ht="14.25" customHeight="1">
      <c r="A5758" s="96" t="s">
        <v>14817</v>
      </c>
      <c r="D5758" s="96" t="s">
        <v>1350</v>
      </c>
      <c r="E5758" s="96" t="s">
        <v>1561</v>
      </c>
      <c r="F5758" s="96">
        <v>2030.0</v>
      </c>
      <c r="J5758" s="96" t="s">
        <v>1147</v>
      </c>
      <c r="L5758" s="96" t="s">
        <v>1562</v>
      </c>
      <c r="M5758" s="96" t="s">
        <v>1147</v>
      </c>
      <c r="O5758" s="96" t="s">
        <v>1578</v>
      </c>
      <c r="P5758" s="96" t="s">
        <v>1579</v>
      </c>
      <c r="Q5758" s="96" t="s">
        <v>1675</v>
      </c>
      <c r="R5758" s="96" t="s">
        <v>1746</v>
      </c>
      <c r="S5758" s="96" t="s">
        <v>14818</v>
      </c>
      <c r="T5758" s="96" t="s">
        <v>1568</v>
      </c>
    </row>
    <row r="5759" ht="14.25" customHeight="1">
      <c r="A5759" s="96" t="s">
        <v>14819</v>
      </c>
      <c r="D5759" s="96" t="s">
        <v>1372</v>
      </c>
      <c r="J5759" s="96" t="s">
        <v>1351</v>
      </c>
      <c r="L5759" s="96" t="s">
        <v>41</v>
      </c>
      <c r="M5759" s="96" t="s">
        <v>1351</v>
      </c>
      <c r="N5759" s="96" t="s">
        <v>1971</v>
      </c>
      <c r="O5759" s="96" t="s">
        <v>1741</v>
      </c>
      <c r="P5759" s="96" t="s">
        <v>1564</v>
      </c>
      <c r="Q5759" s="96" t="s">
        <v>1675</v>
      </c>
      <c r="R5759" s="96" t="s">
        <v>1971</v>
      </c>
    </row>
    <row r="5760" ht="14.25" customHeight="1">
      <c r="A5760" s="96" t="s">
        <v>14820</v>
      </c>
      <c r="B5760" s="96" t="s">
        <v>14821</v>
      </c>
      <c r="C5760" s="96" t="s">
        <v>14822</v>
      </c>
      <c r="D5760" s="96" t="s">
        <v>1350</v>
      </c>
      <c r="E5760" s="96" t="s">
        <v>1561</v>
      </c>
      <c r="F5760" s="96">
        <v>2030.0</v>
      </c>
      <c r="J5760" s="96" t="s">
        <v>1351</v>
      </c>
      <c r="L5760" s="96" t="s">
        <v>41</v>
      </c>
      <c r="M5760" s="96" t="s">
        <v>1351</v>
      </c>
      <c r="N5760" s="96" t="s">
        <v>1846</v>
      </c>
      <c r="O5760" s="96" t="s">
        <v>1584</v>
      </c>
      <c r="P5760" s="96" t="s">
        <v>1564</v>
      </c>
      <c r="Q5760" s="96" t="s">
        <v>1866</v>
      </c>
      <c r="R5760" s="96" t="s">
        <v>2873</v>
      </c>
      <c r="S5760" s="96" t="s">
        <v>14823</v>
      </c>
      <c r="T5760" s="96" t="s">
        <v>1568</v>
      </c>
    </row>
    <row r="5761" ht="14.25" customHeight="1">
      <c r="A5761" s="96" t="s">
        <v>14824</v>
      </c>
      <c r="D5761" s="96" t="s">
        <v>1355</v>
      </c>
      <c r="J5761" s="96" t="s">
        <v>1351</v>
      </c>
      <c r="L5761" s="96" t="s">
        <v>41</v>
      </c>
      <c r="M5761" s="96" t="s">
        <v>1147</v>
      </c>
      <c r="O5761" s="96" t="s">
        <v>1584</v>
      </c>
      <c r="P5761" s="96" t="s">
        <v>1564</v>
      </c>
      <c r="Q5761" s="96" t="s">
        <v>1585</v>
      </c>
      <c r="R5761" s="96" t="s">
        <v>1594</v>
      </c>
    </row>
    <row r="5762" ht="14.25" customHeight="1">
      <c r="A5762" s="96" t="s">
        <v>14825</v>
      </c>
      <c r="D5762" s="96" t="s">
        <v>1355</v>
      </c>
      <c r="J5762" s="96" t="s">
        <v>1147</v>
      </c>
      <c r="L5762" s="96" t="s">
        <v>41</v>
      </c>
      <c r="M5762" s="96" t="s">
        <v>1147</v>
      </c>
      <c r="O5762" s="96" t="s">
        <v>1578</v>
      </c>
      <c r="P5762" s="96" t="s">
        <v>1579</v>
      </c>
      <c r="Q5762" s="96" t="s">
        <v>1679</v>
      </c>
      <c r="R5762" s="96" t="s">
        <v>1656</v>
      </c>
    </row>
    <row r="5763" ht="14.25" customHeight="1">
      <c r="A5763" s="96" t="s">
        <v>14826</v>
      </c>
      <c r="D5763" s="96" t="s">
        <v>1355</v>
      </c>
      <c r="J5763" s="96" t="s">
        <v>1147</v>
      </c>
      <c r="L5763" s="96" t="s">
        <v>41</v>
      </c>
      <c r="M5763" s="96" t="s">
        <v>1147</v>
      </c>
      <c r="O5763" s="96" t="s">
        <v>2054</v>
      </c>
      <c r="P5763" s="96" t="s">
        <v>1579</v>
      </c>
      <c r="Q5763" s="96" t="s">
        <v>1573</v>
      </c>
      <c r="R5763" s="96" t="s">
        <v>1644</v>
      </c>
    </row>
    <row r="5764" ht="14.25" customHeight="1">
      <c r="A5764" s="96" t="s">
        <v>14827</v>
      </c>
      <c r="B5764" s="96" t="s">
        <v>14828</v>
      </c>
      <c r="C5764" s="96" t="s">
        <v>14829</v>
      </c>
      <c r="D5764" s="96" t="s">
        <v>1355</v>
      </c>
      <c r="J5764" s="96" t="s">
        <v>1351</v>
      </c>
      <c r="L5764" s="96" t="s">
        <v>41</v>
      </c>
      <c r="M5764" s="96" t="s">
        <v>1351</v>
      </c>
      <c r="N5764" s="96" t="s">
        <v>1623</v>
      </c>
      <c r="O5764" s="96" t="s">
        <v>1578</v>
      </c>
      <c r="P5764" s="96" t="s">
        <v>1579</v>
      </c>
      <c r="Q5764" s="96" t="s">
        <v>1610</v>
      </c>
      <c r="R5764" s="96" t="s">
        <v>1623</v>
      </c>
    </row>
    <row r="5765" ht="14.25" customHeight="1">
      <c r="A5765" s="96" t="s">
        <v>14830</v>
      </c>
      <c r="B5765" s="96" t="s">
        <v>14831</v>
      </c>
      <c r="C5765" s="96" t="s">
        <v>14832</v>
      </c>
      <c r="D5765" s="96" t="s">
        <v>1355</v>
      </c>
      <c r="J5765" s="96" t="s">
        <v>1351</v>
      </c>
      <c r="L5765" s="96" t="s">
        <v>41</v>
      </c>
      <c r="M5765" s="96" t="s">
        <v>1147</v>
      </c>
      <c r="O5765" s="96" t="s">
        <v>1857</v>
      </c>
      <c r="P5765" s="96" t="s">
        <v>1609</v>
      </c>
      <c r="Q5765" s="96" t="s">
        <v>1800</v>
      </c>
      <c r="R5765" s="96" t="s">
        <v>1574</v>
      </c>
    </row>
    <row r="5766" ht="14.25" customHeight="1">
      <c r="A5766" s="96" t="s">
        <v>14833</v>
      </c>
      <c r="D5766" s="96" t="s">
        <v>1350</v>
      </c>
      <c r="E5766" s="96" t="s">
        <v>1561</v>
      </c>
      <c r="F5766" s="96">
        <v>2030.0</v>
      </c>
      <c r="J5766" s="96" t="s">
        <v>1147</v>
      </c>
      <c r="L5766" s="96" t="s">
        <v>1562</v>
      </c>
      <c r="M5766" s="96" t="s">
        <v>1147</v>
      </c>
      <c r="O5766" s="96" t="s">
        <v>1578</v>
      </c>
      <c r="P5766" s="96" t="s">
        <v>1579</v>
      </c>
      <c r="Q5766" s="96" t="s">
        <v>1675</v>
      </c>
      <c r="R5766" s="96" t="s">
        <v>1656</v>
      </c>
      <c r="S5766" s="96" t="s">
        <v>14834</v>
      </c>
      <c r="T5766" s="96" t="s">
        <v>1568</v>
      </c>
    </row>
    <row r="5767" ht="14.25" customHeight="1">
      <c r="A5767" s="96" t="s">
        <v>14835</v>
      </c>
      <c r="D5767" s="96" t="s">
        <v>1350</v>
      </c>
      <c r="E5767" s="96" t="s">
        <v>1561</v>
      </c>
      <c r="F5767" s="96">
        <v>2030.0</v>
      </c>
      <c r="J5767" s="96" t="s">
        <v>1147</v>
      </c>
      <c r="L5767" s="96" t="s">
        <v>1562</v>
      </c>
      <c r="M5767" s="96" t="s">
        <v>1147</v>
      </c>
      <c r="O5767" s="96" t="s">
        <v>1684</v>
      </c>
      <c r="P5767" s="96" t="s">
        <v>1564</v>
      </c>
      <c r="Q5767" s="96" t="s">
        <v>1675</v>
      </c>
      <c r="R5767" s="96" t="s">
        <v>1615</v>
      </c>
      <c r="S5767" s="96" t="s">
        <v>14836</v>
      </c>
      <c r="T5767" s="96" t="s">
        <v>1568</v>
      </c>
    </row>
    <row r="5768" ht="14.25" customHeight="1">
      <c r="A5768" s="96" t="s">
        <v>14837</v>
      </c>
      <c r="C5768" s="96" t="s">
        <v>14838</v>
      </c>
      <c r="D5768" s="96" t="s">
        <v>1355</v>
      </c>
      <c r="J5768" s="96" t="s">
        <v>1147</v>
      </c>
      <c r="L5768" s="96" t="s">
        <v>41</v>
      </c>
      <c r="M5768" s="96" t="s">
        <v>1147</v>
      </c>
      <c r="O5768" s="96" t="s">
        <v>1684</v>
      </c>
      <c r="P5768" s="96" t="s">
        <v>1564</v>
      </c>
      <c r="Q5768" s="96" t="s">
        <v>1573</v>
      </c>
      <c r="R5768" s="96" t="s">
        <v>1566</v>
      </c>
    </row>
    <row r="5769" ht="14.25" customHeight="1">
      <c r="A5769" s="96" t="s">
        <v>14839</v>
      </c>
      <c r="D5769" s="96" t="s">
        <v>1350</v>
      </c>
      <c r="E5769" s="96" t="s">
        <v>1561</v>
      </c>
      <c r="F5769" s="96">
        <v>2030.0</v>
      </c>
      <c r="J5769" s="96" t="s">
        <v>1147</v>
      </c>
      <c r="L5769" s="96" t="s">
        <v>1562</v>
      </c>
      <c r="M5769" s="96" t="s">
        <v>1147</v>
      </c>
      <c r="O5769" s="96" t="s">
        <v>1584</v>
      </c>
      <c r="P5769" s="96" t="s">
        <v>1564</v>
      </c>
      <c r="Q5769" s="96" t="s">
        <v>1580</v>
      </c>
      <c r="R5769" s="96" t="s">
        <v>2384</v>
      </c>
      <c r="S5769" s="96" t="s">
        <v>14840</v>
      </c>
      <c r="T5769" s="96" t="s">
        <v>1568</v>
      </c>
    </row>
    <row r="5770" ht="14.25" customHeight="1">
      <c r="A5770" s="96" t="s">
        <v>14841</v>
      </c>
      <c r="D5770" s="96" t="s">
        <v>1355</v>
      </c>
      <c r="J5770" s="96" t="s">
        <v>1147</v>
      </c>
      <c r="L5770" s="96" t="s">
        <v>41</v>
      </c>
      <c r="M5770" s="96" t="s">
        <v>1147</v>
      </c>
      <c r="O5770" s="96" t="s">
        <v>1578</v>
      </c>
      <c r="P5770" s="96" t="s">
        <v>1579</v>
      </c>
      <c r="Q5770" s="96" t="s">
        <v>1593</v>
      </c>
      <c r="R5770" s="96" t="s">
        <v>1605</v>
      </c>
    </row>
    <row r="5771" ht="14.25" customHeight="1">
      <c r="A5771" s="96" t="s">
        <v>14842</v>
      </c>
      <c r="D5771" s="96" t="s">
        <v>1350</v>
      </c>
      <c r="E5771" s="96" t="s">
        <v>1561</v>
      </c>
      <c r="F5771" s="96">
        <v>2030.0</v>
      </c>
      <c r="J5771" s="96" t="s">
        <v>1147</v>
      </c>
      <c r="L5771" s="96" t="s">
        <v>1562</v>
      </c>
      <c r="M5771" s="96" t="s">
        <v>1147</v>
      </c>
      <c r="O5771" s="96" t="s">
        <v>1584</v>
      </c>
      <c r="P5771" s="96" t="s">
        <v>1564</v>
      </c>
      <c r="Q5771" s="96" t="s">
        <v>1765</v>
      </c>
      <c r="R5771" s="96" t="s">
        <v>1699</v>
      </c>
      <c r="S5771" s="96" t="s">
        <v>14843</v>
      </c>
      <c r="T5771" s="96" t="s">
        <v>1568</v>
      </c>
    </row>
    <row r="5772" ht="14.25" customHeight="1">
      <c r="A5772" s="96" t="s">
        <v>14844</v>
      </c>
      <c r="D5772" s="96" t="s">
        <v>1355</v>
      </c>
      <c r="J5772" s="96" t="s">
        <v>1351</v>
      </c>
      <c r="L5772" s="96" t="s">
        <v>41</v>
      </c>
      <c r="M5772" s="96" t="s">
        <v>1351</v>
      </c>
      <c r="N5772" s="96" t="s">
        <v>1656</v>
      </c>
      <c r="O5772" s="96" t="s">
        <v>1578</v>
      </c>
      <c r="P5772" s="96" t="s">
        <v>1579</v>
      </c>
      <c r="Q5772" s="96" t="s">
        <v>1756</v>
      </c>
      <c r="R5772" s="96" t="s">
        <v>1656</v>
      </c>
    </row>
    <row r="5773" ht="14.25" customHeight="1">
      <c r="A5773" s="96" t="s">
        <v>14845</v>
      </c>
      <c r="C5773" s="96" t="s">
        <v>14846</v>
      </c>
      <c r="D5773" s="96" t="s">
        <v>1355</v>
      </c>
      <c r="J5773" s="96" t="s">
        <v>1351</v>
      </c>
      <c r="L5773" s="96" t="s">
        <v>41</v>
      </c>
      <c r="M5773" s="96" t="s">
        <v>1351</v>
      </c>
      <c r="N5773" s="96" t="s">
        <v>1673</v>
      </c>
      <c r="O5773" s="96" t="s">
        <v>1584</v>
      </c>
      <c r="P5773" s="96" t="s">
        <v>1564</v>
      </c>
      <c r="Q5773" s="96" t="s">
        <v>1580</v>
      </c>
      <c r="R5773" s="96" t="s">
        <v>1673</v>
      </c>
    </row>
    <row r="5774" ht="14.25" customHeight="1">
      <c r="A5774" s="96" t="s">
        <v>14847</v>
      </c>
      <c r="B5774" s="96" t="s">
        <v>14848</v>
      </c>
      <c r="C5774" s="96" t="s">
        <v>14849</v>
      </c>
      <c r="D5774" s="96" t="s">
        <v>1372</v>
      </c>
      <c r="J5774" s="96" t="s">
        <v>1351</v>
      </c>
      <c r="L5774" s="96" t="s">
        <v>41</v>
      </c>
      <c r="M5774" s="96" t="s">
        <v>1351</v>
      </c>
      <c r="N5774" s="96" t="s">
        <v>1621</v>
      </c>
      <c r="O5774" s="96" t="s">
        <v>1584</v>
      </c>
      <c r="P5774" s="96" t="s">
        <v>1564</v>
      </c>
      <c r="Q5774" s="96" t="s">
        <v>1941</v>
      </c>
      <c r="R5774" s="96" t="s">
        <v>1621</v>
      </c>
    </row>
    <row r="5775" ht="14.25" customHeight="1">
      <c r="A5775" s="96" t="s">
        <v>14850</v>
      </c>
      <c r="D5775" s="96" t="s">
        <v>1355</v>
      </c>
      <c r="J5775" s="96" t="s">
        <v>1351</v>
      </c>
      <c r="L5775" s="96" t="s">
        <v>41</v>
      </c>
      <c r="M5775" s="96" t="s">
        <v>1147</v>
      </c>
      <c r="O5775" s="96" t="s">
        <v>1845</v>
      </c>
      <c r="P5775" s="96" t="s">
        <v>1564</v>
      </c>
      <c r="Q5775" s="96" t="s">
        <v>1685</v>
      </c>
      <c r="R5775" s="96" t="s">
        <v>1586</v>
      </c>
    </row>
    <row r="5776" ht="14.25" customHeight="1">
      <c r="A5776" s="96" t="s">
        <v>14851</v>
      </c>
      <c r="D5776" s="96" t="s">
        <v>1350</v>
      </c>
      <c r="E5776" s="96" t="s">
        <v>1561</v>
      </c>
      <c r="F5776" s="96">
        <v>2030.0</v>
      </c>
      <c r="J5776" s="96" t="s">
        <v>1351</v>
      </c>
      <c r="L5776" s="96" t="s">
        <v>1629</v>
      </c>
      <c r="M5776" s="96" t="s">
        <v>1351</v>
      </c>
      <c r="N5776" s="96" t="s">
        <v>2321</v>
      </c>
      <c r="O5776" s="96" t="s">
        <v>1563</v>
      </c>
      <c r="P5776" s="96" t="s">
        <v>1564</v>
      </c>
      <c r="Q5776" s="96" t="s">
        <v>1630</v>
      </c>
      <c r="R5776" s="96" t="s">
        <v>1676</v>
      </c>
      <c r="S5776" s="96" t="s">
        <v>14852</v>
      </c>
      <c r="T5776" s="96" t="s">
        <v>1568</v>
      </c>
      <c r="U5776" s="96" t="s">
        <v>3305</v>
      </c>
    </row>
    <row r="5777" ht="14.25" customHeight="1">
      <c r="A5777" s="96" t="s">
        <v>14853</v>
      </c>
      <c r="B5777" s="96" t="s">
        <v>14854</v>
      </c>
      <c r="C5777" s="96" t="s">
        <v>14855</v>
      </c>
      <c r="D5777" s="96" t="s">
        <v>1350</v>
      </c>
      <c r="E5777" s="96" t="s">
        <v>1561</v>
      </c>
      <c r="F5777" s="96" t="s">
        <v>1628</v>
      </c>
      <c r="J5777" s="96" t="s">
        <v>1147</v>
      </c>
      <c r="L5777" s="96" t="s">
        <v>41</v>
      </c>
      <c r="M5777" s="96" t="s">
        <v>1147</v>
      </c>
      <c r="O5777" s="96" t="s">
        <v>1717</v>
      </c>
      <c r="P5777" s="96" t="s">
        <v>1609</v>
      </c>
      <c r="Q5777" s="96" t="s">
        <v>1639</v>
      </c>
      <c r="R5777" s="96" t="s">
        <v>1656</v>
      </c>
      <c r="S5777" s="96" t="s">
        <v>14856</v>
      </c>
      <c r="T5777" s="96" t="s">
        <v>1568</v>
      </c>
    </row>
    <row r="5778" ht="14.25" customHeight="1">
      <c r="A5778" s="96" t="s">
        <v>14857</v>
      </c>
      <c r="D5778" s="96" t="s">
        <v>1350</v>
      </c>
      <c r="E5778" s="96" t="s">
        <v>1561</v>
      </c>
      <c r="F5778" s="96">
        <v>2030.0</v>
      </c>
      <c r="J5778" s="96" t="s">
        <v>1147</v>
      </c>
      <c r="L5778" s="96" t="s">
        <v>1562</v>
      </c>
      <c r="M5778" s="96" t="s">
        <v>1147</v>
      </c>
      <c r="O5778" s="96" t="s">
        <v>1845</v>
      </c>
      <c r="P5778" s="96" t="s">
        <v>1564</v>
      </c>
      <c r="Q5778" s="96" t="s">
        <v>1756</v>
      </c>
      <c r="R5778" s="96" t="s">
        <v>1594</v>
      </c>
      <c r="S5778" s="96" t="s">
        <v>14858</v>
      </c>
      <c r="T5778" s="96" t="s">
        <v>1568</v>
      </c>
    </row>
    <row r="5779" ht="14.25" customHeight="1">
      <c r="A5779" s="96" t="s">
        <v>14859</v>
      </c>
      <c r="C5779" s="96" t="s">
        <v>14860</v>
      </c>
      <c r="D5779" s="96" t="s">
        <v>1355</v>
      </c>
      <c r="J5779" s="96" t="s">
        <v>1351</v>
      </c>
      <c r="L5779" s="96" t="s">
        <v>41</v>
      </c>
      <c r="M5779" s="96" t="s">
        <v>1351</v>
      </c>
      <c r="O5779" s="96" t="s">
        <v>1584</v>
      </c>
      <c r="P5779" s="96" t="s">
        <v>1564</v>
      </c>
      <c r="Q5779" s="96" t="s">
        <v>1675</v>
      </c>
      <c r="R5779" s="96" t="s">
        <v>2023</v>
      </c>
    </row>
    <row r="5780" ht="14.25" customHeight="1">
      <c r="A5780" s="96" t="s">
        <v>14861</v>
      </c>
      <c r="B5780" s="96" t="s">
        <v>14862</v>
      </c>
      <c r="C5780" s="96" t="s">
        <v>14863</v>
      </c>
      <c r="D5780" s="96" t="s">
        <v>1350</v>
      </c>
      <c r="E5780" s="96" t="s">
        <v>1561</v>
      </c>
      <c r="F5780" s="96">
        <v>2030.0</v>
      </c>
      <c r="J5780" s="96" t="s">
        <v>1351</v>
      </c>
      <c r="L5780" s="96" t="s">
        <v>41</v>
      </c>
      <c r="M5780" s="96" t="s">
        <v>1351</v>
      </c>
      <c r="N5780" s="96" t="s">
        <v>2873</v>
      </c>
      <c r="O5780" s="96" t="s">
        <v>1578</v>
      </c>
      <c r="P5780" s="96" t="s">
        <v>1579</v>
      </c>
      <c r="Q5780" s="96" t="s">
        <v>1590</v>
      </c>
      <c r="R5780" s="96" t="s">
        <v>3066</v>
      </c>
      <c r="S5780" s="96" t="s">
        <v>14864</v>
      </c>
      <c r="T5780" s="96" t="s">
        <v>1568</v>
      </c>
    </row>
    <row r="5781" ht="14.25" customHeight="1">
      <c r="A5781" s="96" t="s">
        <v>14865</v>
      </c>
      <c r="D5781" s="96" t="s">
        <v>1355</v>
      </c>
      <c r="J5781" s="96" t="s">
        <v>1147</v>
      </c>
      <c r="L5781" s="96" t="s">
        <v>41</v>
      </c>
      <c r="M5781" s="96" t="s">
        <v>1147</v>
      </c>
      <c r="O5781" s="96" t="s">
        <v>1717</v>
      </c>
      <c r="P5781" s="96" t="s">
        <v>1609</v>
      </c>
      <c r="Q5781" s="96" t="s">
        <v>1754</v>
      </c>
      <c r="R5781" s="96" t="s">
        <v>1566</v>
      </c>
    </row>
    <row r="5782" ht="14.25" customHeight="1">
      <c r="A5782" s="96" t="s">
        <v>14866</v>
      </c>
      <c r="D5782" s="96" t="s">
        <v>1355</v>
      </c>
      <c r="J5782" s="96" t="s">
        <v>1147</v>
      </c>
      <c r="L5782" s="96" t="s">
        <v>41</v>
      </c>
      <c r="M5782" s="96" t="s">
        <v>1147</v>
      </c>
      <c r="O5782" s="96" t="s">
        <v>1614</v>
      </c>
      <c r="P5782" s="96" t="s">
        <v>1609</v>
      </c>
      <c r="Q5782" s="96" t="s">
        <v>1580</v>
      </c>
      <c r="R5782" s="96" t="s">
        <v>1699</v>
      </c>
    </row>
    <row r="5783" ht="14.25" customHeight="1">
      <c r="A5783" s="96" t="s">
        <v>14867</v>
      </c>
      <c r="D5783" s="96" t="s">
        <v>1350</v>
      </c>
      <c r="E5783" s="96" t="s">
        <v>1561</v>
      </c>
      <c r="F5783" s="96">
        <v>2030.0</v>
      </c>
      <c r="J5783" s="96" t="s">
        <v>1147</v>
      </c>
      <c r="L5783" s="96" t="s">
        <v>41</v>
      </c>
      <c r="M5783" s="96" t="s">
        <v>1351</v>
      </c>
      <c r="N5783" s="96" t="s">
        <v>1619</v>
      </c>
      <c r="O5783" s="96" t="s">
        <v>1647</v>
      </c>
      <c r="P5783" s="96" t="s">
        <v>1564</v>
      </c>
      <c r="Q5783" s="96" t="s">
        <v>1590</v>
      </c>
      <c r="R5783" s="96" t="s">
        <v>1648</v>
      </c>
      <c r="S5783" s="96" t="s">
        <v>14868</v>
      </c>
      <c r="T5783" s="96" t="s">
        <v>1568</v>
      </c>
    </row>
    <row r="5784" ht="14.25" customHeight="1">
      <c r="A5784" s="96" t="s">
        <v>14869</v>
      </c>
      <c r="D5784" s="96" t="s">
        <v>1350</v>
      </c>
      <c r="E5784" s="96" t="s">
        <v>1561</v>
      </c>
      <c r="F5784" s="96">
        <v>2030.0</v>
      </c>
      <c r="J5784" s="96" t="s">
        <v>1147</v>
      </c>
      <c r="L5784" s="96" t="s">
        <v>1562</v>
      </c>
      <c r="M5784" s="96" t="s">
        <v>1147</v>
      </c>
      <c r="O5784" s="96" t="s">
        <v>1584</v>
      </c>
      <c r="P5784" s="96" t="s">
        <v>1564</v>
      </c>
      <c r="Q5784" s="96" t="s">
        <v>1580</v>
      </c>
      <c r="R5784" s="96" t="s">
        <v>1594</v>
      </c>
      <c r="S5784" s="96" t="s">
        <v>14870</v>
      </c>
      <c r="T5784" s="96" t="s">
        <v>1568</v>
      </c>
    </row>
    <row r="5785" ht="14.25" customHeight="1">
      <c r="A5785" s="96" t="s">
        <v>14871</v>
      </c>
      <c r="B5785" s="96" t="s">
        <v>14872</v>
      </c>
      <c r="C5785" s="96" t="s">
        <v>14873</v>
      </c>
      <c r="D5785" s="96" t="s">
        <v>1355</v>
      </c>
      <c r="J5785" s="96" t="s">
        <v>1147</v>
      </c>
      <c r="L5785" s="96" t="s">
        <v>41</v>
      </c>
      <c r="M5785" s="96" t="s">
        <v>1147</v>
      </c>
      <c r="O5785" s="96" t="s">
        <v>1578</v>
      </c>
      <c r="P5785" s="96" t="s">
        <v>1579</v>
      </c>
      <c r="Q5785" s="96" t="s">
        <v>1754</v>
      </c>
      <c r="R5785" s="96" t="s">
        <v>1926</v>
      </c>
    </row>
    <row r="5786" ht="14.25" customHeight="1">
      <c r="A5786" s="96" t="s">
        <v>14874</v>
      </c>
      <c r="B5786" s="96" t="s">
        <v>14872</v>
      </c>
      <c r="C5786" s="96" t="s">
        <v>14873</v>
      </c>
      <c r="D5786" s="96" t="s">
        <v>1355</v>
      </c>
      <c r="J5786" s="96" t="s">
        <v>1147</v>
      </c>
      <c r="L5786" s="96" t="s">
        <v>41</v>
      </c>
      <c r="M5786" s="96" t="s">
        <v>1147</v>
      </c>
      <c r="O5786" s="96" t="s">
        <v>1578</v>
      </c>
      <c r="P5786" s="96" t="s">
        <v>1579</v>
      </c>
      <c r="Q5786" s="96" t="s">
        <v>1754</v>
      </c>
      <c r="R5786" s="96" t="s">
        <v>1644</v>
      </c>
    </row>
    <row r="5787" ht="14.25" customHeight="1">
      <c r="A5787" s="96" t="s">
        <v>14875</v>
      </c>
      <c r="D5787" s="96" t="s">
        <v>1372</v>
      </c>
      <c r="J5787" s="96" t="s">
        <v>1351</v>
      </c>
      <c r="L5787" s="96" t="s">
        <v>41</v>
      </c>
      <c r="M5787" s="96" t="s">
        <v>1351</v>
      </c>
      <c r="N5787" s="96" t="s">
        <v>1621</v>
      </c>
      <c r="O5787" s="96" t="s">
        <v>1584</v>
      </c>
      <c r="P5787" s="96" t="s">
        <v>1564</v>
      </c>
      <c r="Q5787" s="96" t="s">
        <v>1580</v>
      </c>
      <c r="R5787" s="96" t="s">
        <v>1621</v>
      </c>
    </row>
    <row r="5788" ht="14.25" customHeight="1">
      <c r="A5788" s="96" t="s">
        <v>14876</v>
      </c>
      <c r="C5788" s="96" t="s">
        <v>14877</v>
      </c>
      <c r="D5788" s="96" t="s">
        <v>1350</v>
      </c>
      <c r="E5788" s="96" t="s">
        <v>1561</v>
      </c>
      <c r="F5788" s="96">
        <v>2030.0</v>
      </c>
      <c r="J5788" s="96" t="s">
        <v>1147</v>
      </c>
      <c r="L5788" s="96" t="s">
        <v>1629</v>
      </c>
      <c r="M5788" s="96" t="s">
        <v>1147</v>
      </c>
      <c r="O5788" s="96" t="s">
        <v>1584</v>
      </c>
      <c r="P5788" s="96" t="s">
        <v>1564</v>
      </c>
      <c r="Q5788" s="96" t="s">
        <v>1630</v>
      </c>
      <c r="R5788" s="96" t="s">
        <v>1699</v>
      </c>
      <c r="S5788" s="96" t="s">
        <v>14878</v>
      </c>
      <c r="T5788" s="96" t="s">
        <v>1568</v>
      </c>
    </row>
    <row r="5789" ht="14.25" customHeight="1">
      <c r="A5789" s="96" t="s">
        <v>14879</v>
      </c>
      <c r="B5789" s="96" t="s">
        <v>14880</v>
      </c>
      <c r="C5789" s="96" t="s">
        <v>14881</v>
      </c>
      <c r="D5789" s="96" t="s">
        <v>1350</v>
      </c>
      <c r="E5789" s="96" t="s">
        <v>1570</v>
      </c>
      <c r="F5789" s="96" t="s">
        <v>1663</v>
      </c>
      <c r="J5789" s="96" t="s">
        <v>1351</v>
      </c>
      <c r="L5789" s="96" t="s">
        <v>41</v>
      </c>
      <c r="M5789" s="96" t="s">
        <v>1351</v>
      </c>
      <c r="N5789" s="96" t="s">
        <v>1779</v>
      </c>
      <c r="O5789" s="96" t="s">
        <v>1703</v>
      </c>
      <c r="P5789" s="96" t="s">
        <v>1564</v>
      </c>
      <c r="Q5789" s="96" t="s">
        <v>1590</v>
      </c>
      <c r="R5789" s="96" t="s">
        <v>2321</v>
      </c>
      <c r="S5789" s="96" t="s">
        <v>14882</v>
      </c>
      <c r="T5789" s="96" t="s">
        <v>5277</v>
      </c>
    </row>
    <row r="5790" ht="14.25" customHeight="1">
      <c r="A5790" s="96" t="s">
        <v>14883</v>
      </c>
      <c r="B5790" s="96" t="s">
        <v>14884</v>
      </c>
      <c r="C5790" s="96" t="s">
        <v>14885</v>
      </c>
      <c r="D5790" s="96" t="s">
        <v>1350</v>
      </c>
      <c r="E5790" s="96" t="s">
        <v>1561</v>
      </c>
      <c r="F5790" s="96">
        <v>2030.0</v>
      </c>
      <c r="J5790" s="96" t="s">
        <v>1147</v>
      </c>
      <c r="L5790" s="96" t="s">
        <v>41</v>
      </c>
      <c r="M5790" s="96" t="s">
        <v>1351</v>
      </c>
      <c r="N5790" s="96" t="s">
        <v>1863</v>
      </c>
      <c r="O5790" s="96" t="s">
        <v>1584</v>
      </c>
      <c r="P5790" s="96" t="s">
        <v>1564</v>
      </c>
      <c r="Q5790" s="96" t="s">
        <v>2210</v>
      </c>
      <c r="R5790" s="96" t="s">
        <v>1863</v>
      </c>
      <c r="S5790" s="96" t="s">
        <v>14886</v>
      </c>
      <c r="T5790" s="96" t="s">
        <v>1568</v>
      </c>
    </row>
    <row r="5791" ht="14.25" customHeight="1">
      <c r="A5791" s="96" t="s">
        <v>14887</v>
      </c>
      <c r="B5791" s="96" t="s">
        <v>14888</v>
      </c>
      <c r="C5791" s="96" t="s">
        <v>14889</v>
      </c>
      <c r="D5791" s="96" t="s">
        <v>1355</v>
      </c>
      <c r="J5791" s="96" t="s">
        <v>1351</v>
      </c>
      <c r="L5791" s="96" t="s">
        <v>41</v>
      </c>
      <c r="M5791" s="96" t="s">
        <v>1147</v>
      </c>
      <c r="O5791" s="96" t="s">
        <v>1614</v>
      </c>
      <c r="P5791" s="96" t="s">
        <v>1609</v>
      </c>
      <c r="Q5791" s="96" t="s">
        <v>1610</v>
      </c>
      <c r="R5791" s="96" t="s">
        <v>1594</v>
      </c>
    </row>
    <row r="5792" ht="14.25" customHeight="1">
      <c r="A5792" s="96" t="s">
        <v>14890</v>
      </c>
      <c r="B5792" s="96" t="s">
        <v>14891</v>
      </c>
      <c r="C5792" s="96" t="s">
        <v>14892</v>
      </c>
      <c r="D5792" s="96" t="s">
        <v>1350</v>
      </c>
      <c r="E5792" s="96" t="s">
        <v>1561</v>
      </c>
      <c r="F5792" s="96">
        <v>2030.0</v>
      </c>
      <c r="J5792" s="96" t="s">
        <v>1147</v>
      </c>
      <c r="L5792" s="96" t="s">
        <v>41</v>
      </c>
      <c r="M5792" s="96" t="s">
        <v>1147</v>
      </c>
      <c r="O5792" s="96" t="s">
        <v>1741</v>
      </c>
      <c r="P5792" s="96" t="s">
        <v>1564</v>
      </c>
      <c r="Q5792" s="96" t="s">
        <v>1636</v>
      </c>
      <c r="R5792" s="96" t="s">
        <v>1574</v>
      </c>
      <c r="S5792" s="96" t="s">
        <v>14893</v>
      </c>
      <c r="T5792" s="96" t="s">
        <v>1568</v>
      </c>
    </row>
    <row r="5793" ht="14.25" customHeight="1">
      <c r="A5793" s="96" t="s">
        <v>14894</v>
      </c>
      <c r="D5793" s="96" t="s">
        <v>1350</v>
      </c>
      <c r="E5793" s="96" t="s">
        <v>1561</v>
      </c>
      <c r="F5793" s="96">
        <v>2030.0</v>
      </c>
      <c r="J5793" s="96" t="s">
        <v>1147</v>
      </c>
      <c r="L5793" s="96" t="s">
        <v>1562</v>
      </c>
      <c r="M5793" s="96" t="s">
        <v>1147</v>
      </c>
      <c r="O5793" s="96" t="s">
        <v>1620</v>
      </c>
      <c r="P5793" s="96" t="s">
        <v>1564</v>
      </c>
      <c r="Q5793" s="96" t="s">
        <v>1756</v>
      </c>
      <c r="R5793" s="96" t="s">
        <v>1699</v>
      </c>
      <c r="S5793" s="96" t="s">
        <v>14895</v>
      </c>
      <c r="T5793" s="96" t="s">
        <v>1568</v>
      </c>
    </row>
    <row r="5794" ht="14.25" customHeight="1">
      <c r="A5794" s="96" t="s">
        <v>14896</v>
      </c>
      <c r="D5794" s="96" t="s">
        <v>1350</v>
      </c>
      <c r="E5794" s="96" t="s">
        <v>1561</v>
      </c>
      <c r="F5794" s="96">
        <v>2030.0</v>
      </c>
      <c r="J5794" s="96" t="s">
        <v>1147</v>
      </c>
      <c r="L5794" s="96" t="s">
        <v>1562</v>
      </c>
      <c r="M5794" s="96" t="s">
        <v>1147</v>
      </c>
      <c r="O5794" s="96" t="s">
        <v>2033</v>
      </c>
      <c r="P5794" s="96" t="s">
        <v>1564</v>
      </c>
      <c r="Q5794" s="96" t="s">
        <v>1573</v>
      </c>
      <c r="R5794" s="96" t="s">
        <v>1699</v>
      </c>
      <c r="S5794" s="96" t="s">
        <v>14897</v>
      </c>
      <c r="T5794" s="96" t="s">
        <v>1568</v>
      </c>
    </row>
    <row r="5795" ht="14.25" customHeight="1">
      <c r="A5795" s="96" t="s">
        <v>14898</v>
      </c>
      <c r="D5795" s="96" t="s">
        <v>1350</v>
      </c>
      <c r="E5795" s="96" t="s">
        <v>1561</v>
      </c>
      <c r="F5795" s="96">
        <v>2030.0</v>
      </c>
      <c r="J5795" s="96" t="s">
        <v>1147</v>
      </c>
      <c r="L5795" s="96" t="s">
        <v>1562</v>
      </c>
      <c r="M5795" s="96" t="s">
        <v>1147</v>
      </c>
      <c r="O5795" s="96" t="s">
        <v>2033</v>
      </c>
      <c r="P5795" s="96" t="s">
        <v>1564</v>
      </c>
      <c r="Q5795" s="96" t="s">
        <v>1573</v>
      </c>
      <c r="R5795" s="96" t="s">
        <v>1699</v>
      </c>
      <c r="S5795" s="96" t="s">
        <v>14899</v>
      </c>
      <c r="T5795" s="96" t="s">
        <v>1568</v>
      </c>
    </row>
    <row r="5796" ht="14.25" customHeight="1">
      <c r="A5796" s="96" t="s">
        <v>14900</v>
      </c>
      <c r="D5796" s="96" t="s">
        <v>1350</v>
      </c>
      <c r="E5796" s="96" t="s">
        <v>1561</v>
      </c>
      <c r="F5796" s="96">
        <v>2030.0</v>
      </c>
      <c r="J5796" s="96" t="s">
        <v>1147</v>
      </c>
      <c r="L5796" s="96" t="s">
        <v>1562</v>
      </c>
      <c r="M5796" s="96" t="s">
        <v>1147</v>
      </c>
      <c r="O5796" s="96" t="s">
        <v>1584</v>
      </c>
      <c r="P5796" s="96" t="s">
        <v>1564</v>
      </c>
      <c r="Q5796" s="96" t="s">
        <v>1573</v>
      </c>
      <c r="R5796" s="96" t="s">
        <v>1926</v>
      </c>
      <c r="S5796" s="96" t="s">
        <v>14901</v>
      </c>
      <c r="T5796" s="96" t="s">
        <v>1568</v>
      </c>
    </row>
    <row r="5797" ht="14.25" customHeight="1">
      <c r="A5797" s="96" t="s">
        <v>14902</v>
      </c>
      <c r="D5797" s="96" t="s">
        <v>1350</v>
      </c>
      <c r="E5797" s="96" t="s">
        <v>1561</v>
      </c>
      <c r="F5797" s="96">
        <v>2030.0</v>
      </c>
      <c r="J5797" s="96" t="s">
        <v>1147</v>
      </c>
      <c r="L5797" s="96" t="s">
        <v>1562</v>
      </c>
      <c r="M5797" s="96" t="s">
        <v>1147</v>
      </c>
      <c r="O5797" s="96" t="s">
        <v>1845</v>
      </c>
      <c r="P5797" s="96" t="s">
        <v>1564</v>
      </c>
      <c r="Q5797" s="96" t="s">
        <v>1636</v>
      </c>
      <c r="R5797" s="96" t="s">
        <v>1586</v>
      </c>
      <c r="S5797" s="96" t="s">
        <v>14903</v>
      </c>
      <c r="T5797" s="96" t="s">
        <v>1568</v>
      </c>
    </row>
    <row r="5798" ht="14.25" customHeight="1">
      <c r="A5798" s="96" t="s">
        <v>14904</v>
      </c>
      <c r="D5798" s="96" t="s">
        <v>1350</v>
      </c>
      <c r="E5798" s="96" t="s">
        <v>1561</v>
      </c>
      <c r="F5798" s="96">
        <v>2030.0</v>
      </c>
      <c r="J5798" s="96" t="s">
        <v>1147</v>
      </c>
      <c r="L5798" s="96" t="s">
        <v>1562</v>
      </c>
      <c r="M5798" s="96" t="s">
        <v>1147</v>
      </c>
      <c r="O5798" s="96" t="s">
        <v>1845</v>
      </c>
      <c r="P5798" s="96" t="s">
        <v>1564</v>
      </c>
      <c r="Q5798" s="96" t="s">
        <v>1590</v>
      </c>
      <c r="R5798" s="96" t="s">
        <v>1623</v>
      </c>
      <c r="S5798" s="96" t="s">
        <v>14905</v>
      </c>
      <c r="T5798" s="96" t="s">
        <v>1568</v>
      </c>
    </row>
    <row r="5799" ht="14.25" customHeight="1">
      <c r="A5799" s="96" t="s">
        <v>14906</v>
      </c>
      <c r="D5799" s="96" t="s">
        <v>1350</v>
      </c>
      <c r="E5799" s="96" t="s">
        <v>1561</v>
      </c>
      <c r="F5799" s="96">
        <v>2030.0</v>
      </c>
      <c r="J5799" s="96" t="s">
        <v>1147</v>
      </c>
      <c r="L5799" s="96" t="s">
        <v>1562</v>
      </c>
      <c r="M5799" s="96" t="s">
        <v>1147</v>
      </c>
      <c r="O5799" s="96" t="s">
        <v>1845</v>
      </c>
      <c r="P5799" s="96" t="s">
        <v>1564</v>
      </c>
      <c r="Q5799" s="96" t="s">
        <v>1590</v>
      </c>
      <c r="R5799" s="96" t="s">
        <v>1566</v>
      </c>
      <c r="S5799" s="96" t="s">
        <v>14907</v>
      </c>
      <c r="T5799" s="96" t="s">
        <v>1568</v>
      </c>
    </row>
    <row r="5800" ht="14.25" customHeight="1">
      <c r="A5800" s="96" t="s">
        <v>14908</v>
      </c>
      <c r="D5800" s="96" t="s">
        <v>1355</v>
      </c>
      <c r="J5800" s="96" t="s">
        <v>1147</v>
      </c>
      <c r="L5800" s="96" t="s">
        <v>41</v>
      </c>
      <c r="M5800" s="96" t="s">
        <v>1147</v>
      </c>
      <c r="O5800" s="96" t="s">
        <v>1703</v>
      </c>
      <c r="P5800" s="96" t="s">
        <v>1564</v>
      </c>
      <c r="Q5800" s="96" t="s">
        <v>1804</v>
      </c>
      <c r="R5800" s="96" t="s">
        <v>1631</v>
      </c>
    </row>
    <row r="5801" ht="14.25" customHeight="1">
      <c r="A5801" s="96" t="s">
        <v>14909</v>
      </c>
      <c r="B5801" s="96" t="s">
        <v>14910</v>
      </c>
      <c r="D5801" s="96" t="s">
        <v>1350</v>
      </c>
      <c r="E5801" s="96" t="s">
        <v>1561</v>
      </c>
      <c r="F5801" s="96">
        <v>2030.0</v>
      </c>
      <c r="J5801" s="96" t="s">
        <v>1147</v>
      </c>
      <c r="L5801" s="96" t="s">
        <v>1562</v>
      </c>
      <c r="M5801" s="96" t="s">
        <v>1147</v>
      </c>
      <c r="O5801" s="96" t="s">
        <v>1578</v>
      </c>
      <c r="P5801" s="96" t="s">
        <v>1579</v>
      </c>
      <c r="Q5801" s="96" t="s">
        <v>1820</v>
      </c>
      <c r="R5801" s="96" t="s">
        <v>1793</v>
      </c>
      <c r="S5801" s="96" t="s">
        <v>14911</v>
      </c>
      <c r="T5801" s="96" t="s">
        <v>1568</v>
      </c>
    </row>
    <row r="5802" ht="14.25" customHeight="1">
      <c r="A5802" s="96" t="s">
        <v>14912</v>
      </c>
      <c r="B5802" s="96" t="s">
        <v>14913</v>
      </c>
      <c r="C5802" s="96" t="s">
        <v>14914</v>
      </c>
      <c r="D5802" s="96" t="s">
        <v>1350</v>
      </c>
      <c r="E5802" s="96" t="s">
        <v>1561</v>
      </c>
      <c r="F5802" s="96" t="s">
        <v>1628</v>
      </c>
      <c r="G5802" s="96" t="s">
        <v>1350</v>
      </c>
      <c r="H5802" s="96" t="s">
        <v>1561</v>
      </c>
      <c r="I5802" s="96" t="s">
        <v>1403</v>
      </c>
      <c r="J5802" s="96" t="s">
        <v>1351</v>
      </c>
      <c r="K5802" s="96" t="s">
        <v>1403</v>
      </c>
      <c r="L5802" s="96" t="s">
        <v>41</v>
      </c>
      <c r="M5802" s="96" t="s">
        <v>1351</v>
      </c>
      <c r="N5802" s="96" t="s">
        <v>1666</v>
      </c>
      <c r="O5802" s="96" t="s">
        <v>1584</v>
      </c>
      <c r="P5802" s="96" t="s">
        <v>1564</v>
      </c>
      <c r="Q5802" s="96" t="s">
        <v>1820</v>
      </c>
      <c r="R5802" s="96" t="s">
        <v>1586</v>
      </c>
      <c r="S5802" s="96" t="s">
        <v>14915</v>
      </c>
      <c r="T5802" s="96" t="s">
        <v>1568</v>
      </c>
    </row>
    <row r="5803" ht="14.25" customHeight="1">
      <c r="A5803" s="96" t="s">
        <v>14916</v>
      </c>
      <c r="C5803" s="96" t="s">
        <v>14917</v>
      </c>
      <c r="D5803" s="96" t="s">
        <v>1355</v>
      </c>
      <c r="J5803" s="96" t="s">
        <v>1351</v>
      </c>
      <c r="L5803" s="96" t="s">
        <v>1629</v>
      </c>
      <c r="M5803" s="96" t="s">
        <v>1147</v>
      </c>
      <c r="O5803" s="96" t="s">
        <v>1563</v>
      </c>
      <c r="P5803" s="96" t="s">
        <v>1564</v>
      </c>
      <c r="Q5803" s="96" t="s">
        <v>1630</v>
      </c>
      <c r="R5803" s="96" t="s">
        <v>1699</v>
      </c>
    </row>
    <row r="5804" ht="14.25" customHeight="1">
      <c r="A5804" s="96" t="s">
        <v>14918</v>
      </c>
      <c r="C5804" s="96" t="s">
        <v>14918</v>
      </c>
      <c r="D5804" s="96" t="s">
        <v>1355</v>
      </c>
      <c r="J5804" s="96" t="s">
        <v>1351</v>
      </c>
      <c r="L5804" s="96" t="s">
        <v>41</v>
      </c>
      <c r="M5804" s="96" t="s">
        <v>1351</v>
      </c>
      <c r="N5804" s="96" t="s">
        <v>1656</v>
      </c>
      <c r="O5804" s="96" t="s">
        <v>1845</v>
      </c>
      <c r="P5804" s="96" t="s">
        <v>1564</v>
      </c>
      <c r="Q5804" s="96" t="s">
        <v>1590</v>
      </c>
      <c r="R5804" s="96" t="s">
        <v>1656</v>
      </c>
    </row>
    <row r="5805" ht="14.25" customHeight="1">
      <c r="A5805" s="96" t="s">
        <v>14919</v>
      </c>
      <c r="B5805" s="96" t="s">
        <v>14920</v>
      </c>
      <c r="C5805" s="96" t="s">
        <v>14921</v>
      </c>
      <c r="D5805" s="96" t="s">
        <v>1355</v>
      </c>
      <c r="J5805" s="96" t="s">
        <v>1351</v>
      </c>
      <c r="L5805" s="96" t="s">
        <v>41</v>
      </c>
      <c r="M5805" s="96" t="s">
        <v>1147</v>
      </c>
      <c r="O5805" s="96" t="s">
        <v>1845</v>
      </c>
      <c r="P5805" s="96" t="s">
        <v>1564</v>
      </c>
      <c r="Q5805" s="96" t="s">
        <v>1756</v>
      </c>
      <c r="R5805" s="96" t="s">
        <v>1805</v>
      </c>
    </row>
    <row r="5806" ht="14.25" customHeight="1">
      <c r="A5806" s="96" t="s">
        <v>14922</v>
      </c>
      <c r="B5806" s="96" t="s">
        <v>14923</v>
      </c>
      <c r="C5806" s="96" t="s">
        <v>14924</v>
      </c>
      <c r="D5806" s="96" t="s">
        <v>1350</v>
      </c>
      <c r="E5806" s="96" t="s">
        <v>1561</v>
      </c>
      <c r="F5806" s="96" t="s">
        <v>1663</v>
      </c>
      <c r="J5806" s="96" t="s">
        <v>1351</v>
      </c>
      <c r="L5806" s="96" t="s">
        <v>41</v>
      </c>
      <c r="M5806" s="96" t="s">
        <v>1351</v>
      </c>
      <c r="N5806" s="96" t="s">
        <v>1697</v>
      </c>
      <c r="O5806" s="96" t="s">
        <v>1578</v>
      </c>
      <c r="P5806" s="96" t="s">
        <v>1579</v>
      </c>
      <c r="Q5806" s="96" t="s">
        <v>1754</v>
      </c>
      <c r="R5806" s="96" t="s">
        <v>1846</v>
      </c>
      <c r="S5806" s="96" t="s">
        <v>14925</v>
      </c>
      <c r="T5806" s="96" t="s">
        <v>1568</v>
      </c>
    </row>
    <row r="5807" ht="14.25" customHeight="1">
      <c r="A5807" s="96" t="s">
        <v>14926</v>
      </c>
      <c r="B5807" s="96" t="s">
        <v>14927</v>
      </c>
      <c r="C5807" s="96" t="s">
        <v>14928</v>
      </c>
      <c r="D5807" s="96" t="s">
        <v>1355</v>
      </c>
      <c r="J5807" s="96" t="s">
        <v>1147</v>
      </c>
      <c r="L5807" s="96" t="s">
        <v>41</v>
      </c>
      <c r="M5807" s="96" t="s">
        <v>1147</v>
      </c>
      <c r="O5807" s="96" t="s">
        <v>1578</v>
      </c>
      <c r="P5807" s="96" t="s">
        <v>1579</v>
      </c>
      <c r="Q5807" s="96" t="s">
        <v>1665</v>
      </c>
      <c r="R5807" s="96" t="s">
        <v>1690</v>
      </c>
    </row>
    <row r="5808" ht="14.25" customHeight="1">
      <c r="A5808" s="96" t="s">
        <v>14929</v>
      </c>
      <c r="B5808" s="96" t="s">
        <v>14930</v>
      </c>
      <c r="D5808" s="96" t="s">
        <v>1355</v>
      </c>
      <c r="J5808" s="96" t="s">
        <v>1351</v>
      </c>
      <c r="L5808" s="96" t="s">
        <v>41</v>
      </c>
      <c r="M5808" s="96" t="s">
        <v>1351</v>
      </c>
      <c r="N5808" s="96" t="s">
        <v>1623</v>
      </c>
      <c r="O5808" s="96" t="s">
        <v>1614</v>
      </c>
      <c r="P5808" s="96" t="s">
        <v>1609</v>
      </c>
      <c r="Q5808" s="96" t="s">
        <v>1573</v>
      </c>
      <c r="R5808" s="96" t="s">
        <v>1623</v>
      </c>
    </row>
    <row r="5809" ht="14.25" customHeight="1">
      <c r="A5809" s="96" t="s">
        <v>14931</v>
      </c>
      <c r="C5809" s="96" t="s">
        <v>14932</v>
      </c>
      <c r="D5809" s="96" t="s">
        <v>1350</v>
      </c>
      <c r="E5809" s="96" t="s">
        <v>1561</v>
      </c>
      <c r="F5809" s="96">
        <v>2030.0</v>
      </c>
      <c r="J5809" s="96" t="s">
        <v>1351</v>
      </c>
      <c r="L5809" s="96" t="s">
        <v>41</v>
      </c>
      <c r="M5809" s="96" t="s">
        <v>1351</v>
      </c>
      <c r="O5809" s="96" t="s">
        <v>1703</v>
      </c>
      <c r="P5809" s="96" t="s">
        <v>1564</v>
      </c>
      <c r="Q5809" s="96" t="s">
        <v>1590</v>
      </c>
      <c r="R5809" s="96" t="s">
        <v>1591</v>
      </c>
      <c r="S5809" s="96" t="s">
        <v>14933</v>
      </c>
      <c r="T5809" s="96" t="s">
        <v>1568</v>
      </c>
    </row>
    <row r="5810" ht="14.25" customHeight="1">
      <c r="A5810" s="96" t="s">
        <v>14934</v>
      </c>
      <c r="D5810" s="96" t="s">
        <v>1350</v>
      </c>
      <c r="E5810" s="96" t="s">
        <v>1561</v>
      </c>
      <c r="F5810" s="96">
        <v>2030.0</v>
      </c>
      <c r="J5810" s="96" t="s">
        <v>1147</v>
      </c>
      <c r="L5810" s="96" t="s">
        <v>1562</v>
      </c>
      <c r="M5810" s="96" t="s">
        <v>1147</v>
      </c>
      <c r="O5810" s="96" t="s">
        <v>1717</v>
      </c>
      <c r="P5810" s="96" t="s">
        <v>1609</v>
      </c>
      <c r="Q5810" s="96" t="s">
        <v>1585</v>
      </c>
      <c r="R5810" s="96" t="s">
        <v>1586</v>
      </c>
      <c r="S5810" s="96" t="s">
        <v>14935</v>
      </c>
      <c r="T5810" s="96" t="s">
        <v>1568</v>
      </c>
    </row>
    <row r="5811" ht="14.25" customHeight="1">
      <c r="A5811" s="96" t="s">
        <v>14936</v>
      </c>
      <c r="D5811" s="96" t="s">
        <v>1350</v>
      </c>
      <c r="E5811" s="96" t="s">
        <v>1561</v>
      </c>
      <c r="F5811" s="96">
        <v>2030.0</v>
      </c>
      <c r="G5811" s="96" t="s">
        <v>1350</v>
      </c>
      <c r="H5811" s="96" t="s">
        <v>1561</v>
      </c>
      <c r="I5811" s="96">
        <v>2050.0</v>
      </c>
      <c r="J5811" s="96" t="s">
        <v>1351</v>
      </c>
      <c r="K5811" s="96">
        <v>2050.0</v>
      </c>
      <c r="L5811" s="96" t="s">
        <v>1562</v>
      </c>
      <c r="M5811" s="96" t="s">
        <v>1351</v>
      </c>
      <c r="N5811" s="96" t="s">
        <v>1623</v>
      </c>
      <c r="O5811" s="96" t="s">
        <v>1829</v>
      </c>
      <c r="P5811" s="96" t="s">
        <v>1564</v>
      </c>
      <c r="Q5811" s="96" t="s">
        <v>1754</v>
      </c>
      <c r="R5811" s="96" t="s">
        <v>1623</v>
      </c>
      <c r="S5811" s="96" t="s">
        <v>14937</v>
      </c>
      <c r="T5811" s="96" t="s">
        <v>1568</v>
      </c>
    </row>
    <row r="5812" ht="14.25" customHeight="1">
      <c r="A5812" s="96" t="s">
        <v>14938</v>
      </c>
      <c r="D5812" s="96" t="s">
        <v>1350</v>
      </c>
      <c r="E5812" s="96" t="s">
        <v>1561</v>
      </c>
      <c r="F5812" s="96">
        <v>2030.0</v>
      </c>
      <c r="J5812" s="96" t="s">
        <v>1147</v>
      </c>
      <c r="L5812" s="96" t="s">
        <v>1562</v>
      </c>
      <c r="M5812" s="96" t="s">
        <v>1147</v>
      </c>
      <c r="O5812" s="96" t="s">
        <v>1578</v>
      </c>
      <c r="P5812" s="96" t="s">
        <v>1579</v>
      </c>
      <c r="Q5812" s="96" t="s">
        <v>1580</v>
      </c>
      <c r="R5812" s="96" t="s">
        <v>1605</v>
      </c>
      <c r="S5812" s="96" t="s">
        <v>14939</v>
      </c>
      <c r="T5812" s="96" t="s">
        <v>1568</v>
      </c>
    </row>
    <row r="5813" ht="14.25" customHeight="1">
      <c r="A5813" s="96" t="s">
        <v>14940</v>
      </c>
      <c r="D5813" s="96" t="s">
        <v>1350</v>
      </c>
      <c r="E5813" s="96" t="s">
        <v>1561</v>
      </c>
      <c r="F5813" s="96">
        <v>2030.0</v>
      </c>
      <c r="J5813" s="96" t="s">
        <v>1147</v>
      </c>
      <c r="L5813" s="96" t="s">
        <v>1562</v>
      </c>
      <c r="M5813" s="96" t="s">
        <v>1147</v>
      </c>
      <c r="O5813" s="96" t="s">
        <v>1614</v>
      </c>
      <c r="P5813" s="96" t="s">
        <v>1609</v>
      </c>
      <c r="Q5813" s="96" t="s">
        <v>1580</v>
      </c>
      <c r="R5813" s="96" t="s">
        <v>1648</v>
      </c>
      <c r="S5813" s="96" t="s">
        <v>14941</v>
      </c>
      <c r="T5813" s="96" t="s">
        <v>1568</v>
      </c>
    </row>
    <row r="5814" ht="14.25" customHeight="1">
      <c r="A5814" s="96" t="s">
        <v>14942</v>
      </c>
      <c r="D5814" s="96" t="s">
        <v>1350</v>
      </c>
      <c r="E5814" s="96" t="s">
        <v>1561</v>
      </c>
      <c r="F5814" s="96">
        <v>2030.0</v>
      </c>
      <c r="J5814" s="96" t="s">
        <v>1147</v>
      </c>
      <c r="L5814" s="96" t="s">
        <v>1562</v>
      </c>
      <c r="M5814" s="96" t="s">
        <v>1147</v>
      </c>
      <c r="O5814" s="96" t="s">
        <v>1584</v>
      </c>
      <c r="P5814" s="96" t="s">
        <v>1564</v>
      </c>
      <c r="Q5814" s="96" t="s">
        <v>1754</v>
      </c>
      <c r="R5814" s="96" t="s">
        <v>1597</v>
      </c>
      <c r="S5814" s="96" t="s">
        <v>14943</v>
      </c>
      <c r="T5814" s="96" t="s">
        <v>1568</v>
      </c>
    </row>
    <row r="5815" ht="14.25" customHeight="1">
      <c r="A5815" s="96" t="s">
        <v>14944</v>
      </c>
      <c r="D5815" s="96" t="s">
        <v>1355</v>
      </c>
      <c r="J5815" s="96" t="s">
        <v>1147</v>
      </c>
      <c r="L5815" s="96" t="s">
        <v>41</v>
      </c>
      <c r="M5815" s="96" t="s">
        <v>1147</v>
      </c>
      <c r="O5815" s="96" t="s">
        <v>1791</v>
      </c>
      <c r="P5815" s="96" t="s">
        <v>1609</v>
      </c>
      <c r="Q5815" s="96" t="s">
        <v>1754</v>
      </c>
      <c r="R5815" s="96" t="s">
        <v>1566</v>
      </c>
    </row>
    <row r="5816" ht="14.25" customHeight="1">
      <c r="A5816" s="96" t="s">
        <v>14945</v>
      </c>
      <c r="C5816" s="96" t="s">
        <v>14946</v>
      </c>
      <c r="D5816" s="96" t="s">
        <v>1355</v>
      </c>
      <c r="J5816" s="96" t="s">
        <v>1351</v>
      </c>
      <c r="L5816" s="96" t="s">
        <v>41</v>
      </c>
      <c r="M5816" s="96" t="s">
        <v>1351</v>
      </c>
      <c r="N5816" s="96" t="s">
        <v>1673</v>
      </c>
      <c r="O5816" s="96" t="s">
        <v>1791</v>
      </c>
      <c r="P5816" s="96" t="s">
        <v>1609</v>
      </c>
      <c r="Q5816" s="96" t="s">
        <v>1754</v>
      </c>
      <c r="R5816" s="96" t="s">
        <v>1673</v>
      </c>
    </row>
    <row r="5817" ht="14.25" customHeight="1">
      <c r="A5817" s="96" t="s">
        <v>14947</v>
      </c>
      <c r="D5817" s="96" t="s">
        <v>1350</v>
      </c>
      <c r="E5817" s="96" t="s">
        <v>1561</v>
      </c>
      <c r="F5817" s="96">
        <v>2030.0</v>
      </c>
      <c r="J5817" s="96" t="s">
        <v>1147</v>
      </c>
      <c r="L5817" s="96" t="s">
        <v>1562</v>
      </c>
      <c r="M5817" s="96" t="s">
        <v>1147</v>
      </c>
      <c r="O5817" s="96" t="s">
        <v>1791</v>
      </c>
      <c r="P5817" s="96" t="s">
        <v>1609</v>
      </c>
      <c r="Q5817" s="96" t="s">
        <v>1580</v>
      </c>
      <c r="R5817" s="96" t="s">
        <v>1676</v>
      </c>
      <c r="S5817" s="96" t="s">
        <v>14948</v>
      </c>
      <c r="T5817" s="96" t="s">
        <v>1568</v>
      </c>
    </row>
    <row r="5818" ht="14.25" customHeight="1">
      <c r="A5818" s="96" t="s">
        <v>14949</v>
      </c>
      <c r="D5818" s="96" t="s">
        <v>1350</v>
      </c>
      <c r="E5818" s="96" t="s">
        <v>1561</v>
      </c>
      <c r="F5818" s="96">
        <v>2030.0</v>
      </c>
      <c r="J5818" s="96" t="s">
        <v>1147</v>
      </c>
      <c r="L5818" s="96" t="s">
        <v>1562</v>
      </c>
      <c r="M5818" s="96" t="s">
        <v>1147</v>
      </c>
      <c r="O5818" s="96" t="s">
        <v>1845</v>
      </c>
      <c r="P5818" s="96" t="s">
        <v>1564</v>
      </c>
      <c r="Q5818" s="96" t="s">
        <v>2005</v>
      </c>
      <c r="R5818" s="96" t="s">
        <v>1805</v>
      </c>
      <c r="S5818" s="96" t="s">
        <v>14950</v>
      </c>
      <c r="T5818" s="96" t="s">
        <v>1568</v>
      </c>
    </row>
    <row r="5819" ht="14.25" customHeight="1">
      <c r="A5819" s="96" t="s">
        <v>14951</v>
      </c>
      <c r="D5819" s="96" t="s">
        <v>1350</v>
      </c>
      <c r="E5819" s="96" t="s">
        <v>1561</v>
      </c>
      <c r="F5819" s="96">
        <v>2030.0</v>
      </c>
      <c r="J5819" s="96" t="s">
        <v>1147</v>
      </c>
      <c r="L5819" s="96" t="s">
        <v>1562</v>
      </c>
      <c r="M5819" s="96" t="s">
        <v>1147</v>
      </c>
      <c r="O5819" s="96" t="s">
        <v>1584</v>
      </c>
      <c r="P5819" s="96" t="s">
        <v>1564</v>
      </c>
      <c r="Q5819" s="96" t="s">
        <v>1754</v>
      </c>
      <c r="R5819" s="96" t="s">
        <v>1637</v>
      </c>
      <c r="S5819" s="96" t="s">
        <v>14952</v>
      </c>
      <c r="T5819" s="96" t="s">
        <v>1568</v>
      </c>
    </row>
    <row r="5820" ht="14.25" customHeight="1">
      <c r="A5820" s="96" t="s">
        <v>14953</v>
      </c>
      <c r="D5820" s="96" t="s">
        <v>1350</v>
      </c>
      <c r="E5820" s="96" t="s">
        <v>1561</v>
      </c>
      <c r="F5820" s="96">
        <v>2030.0</v>
      </c>
      <c r="G5820" s="96" t="s">
        <v>1350</v>
      </c>
      <c r="H5820" s="96" t="s">
        <v>1561</v>
      </c>
      <c r="I5820" s="96">
        <v>2035.0</v>
      </c>
      <c r="J5820" s="96" t="s">
        <v>1351</v>
      </c>
      <c r="K5820" s="96">
        <v>2035.0</v>
      </c>
      <c r="L5820" s="96" t="s">
        <v>1562</v>
      </c>
      <c r="M5820" s="96" t="s">
        <v>1147</v>
      </c>
      <c r="O5820" s="96" t="s">
        <v>1584</v>
      </c>
      <c r="P5820" s="96" t="s">
        <v>1564</v>
      </c>
      <c r="Q5820" s="96" t="s">
        <v>1580</v>
      </c>
      <c r="R5820" s="96" t="s">
        <v>1793</v>
      </c>
      <c r="S5820" s="96" t="s">
        <v>14954</v>
      </c>
      <c r="T5820" s="96" t="s">
        <v>1568</v>
      </c>
    </row>
    <row r="5821" ht="14.25" customHeight="1">
      <c r="A5821" s="96" t="s">
        <v>14955</v>
      </c>
      <c r="B5821" s="96" t="s">
        <v>14956</v>
      </c>
      <c r="C5821" s="96" t="s">
        <v>14957</v>
      </c>
      <c r="D5821" s="96" t="s">
        <v>1355</v>
      </c>
      <c r="J5821" s="96" t="s">
        <v>1147</v>
      </c>
      <c r="L5821" s="96" t="s">
        <v>41</v>
      </c>
      <c r="M5821" s="96" t="s">
        <v>1147</v>
      </c>
      <c r="O5821" s="96" t="s">
        <v>1717</v>
      </c>
      <c r="P5821" s="96" t="s">
        <v>1609</v>
      </c>
      <c r="Q5821" s="96" t="s">
        <v>1804</v>
      </c>
      <c r="R5821" s="96" t="s">
        <v>1566</v>
      </c>
    </row>
    <row r="5822" ht="14.25" customHeight="1">
      <c r="A5822" s="96" t="s">
        <v>14958</v>
      </c>
      <c r="B5822" s="96" t="s">
        <v>14959</v>
      </c>
      <c r="D5822" s="96" t="s">
        <v>1350</v>
      </c>
      <c r="E5822" s="96" t="s">
        <v>1561</v>
      </c>
      <c r="F5822" s="96">
        <v>2030.0</v>
      </c>
      <c r="J5822" s="96" t="s">
        <v>1147</v>
      </c>
      <c r="L5822" s="96" t="s">
        <v>41</v>
      </c>
      <c r="M5822" s="96" t="s">
        <v>1147</v>
      </c>
      <c r="O5822" s="96" t="s">
        <v>1857</v>
      </c>
      <c r="P5822" s="96" t="s">
        <v>1609</v>
      </c>
      <c r="Q5822" s="96" t="s">
        <v>1800</v>
      </c>
      <c r="R5822" s="96" t="s">
        <v>1594</v>
      </c>
      <c r="S5822" s="96" t="s">
        <v>14960</v>
      </c>
      <c r="T5822" s="96" t="s">
        <v>1568</v>
      </c>
    </row>
    <row r="5823" ht="14.25" customHeight="1">
      <c r="A5823" s="96" t="s">
        <v>14961</v>
      </c>
      <c r="B5823" s="96" t="s">
        <v>14962</v>
      </c>
      <c r="C5823" s="96" t="s">
        <v>14963</v>
      </c>
      <c r="D5823" s="96" t="s">
        <v>1350</v>
      </c>
      <c r="E5823" s="96" t="s">
        <v>1561</v>
      </c>
      <c r="F5823" s="96">
        <v>2030.0</v>
      </c>
      <c r="G5823" s="96" t="s">
        <v>1350</v>
      </c>
      <c r="H5823" s="96" t="s">
        <v>1561</v>
      </c>
      <c r="I5823" s="96">
        <v>2040.0</v>
      </c>
      <c r="J5823" s="96" t="s">
        <v>1351</v>
      </c>
      <c r="K5823" s="96">
        <v>2040.0</v>
      </c>
      <c r="L5823" s="96" t="s">
        <v>41</v>
      </c>
      <c r="M5823" s="96" t="s">
        <v>1351</v>
      </c>
      <c r="N5823" s="96" t="s">
        <v>1666</v>
      </c>
      <c r="O5823" s="96" t="s">
        <v>1578</v>
      </c>
      <c r="P5823" s="96" t="s">
        <v>1579</v>
      </c>
      <c r="Q5823" s="96" t="s">
        <v>2531</v>
      </c>
      <c r="R5823" s="96" t="s">
        <v>1793</v>
      </c>
      <c r="S5823" s="96" t="s">
        <v>14964</v>
      </c>
      <c r="T5823" s="96" t="s">
        <v>1568</v>
      </c>
    </row>
    <row r="5824" ht="14.25" customHeight="1">
      <c r="A5824" s="96" t="s">
        <v>14965</v>
      </c>
      <c r="D5824" s="96" t="s">
        <v>1350</v>
      </c>
      <c r="E5824" s="96" t="s">
        <v>1561</v>
      </c>
      <c r="F5824" s="96">
        <v>2030.0</v>
      </c>
      <c r="J5824" s="96" t="s">
        <v>1147</v>
      </c>
      <c r="L5824" s="96" t="s">
        <v>1562</v>
      </c>
      <c r="M5824" s="96" t="s">
        <v>1147</v>
      </c>
      <c r="O5824" s="96" t="s">
        <v>1845</v>
      </c>
      <c r="P5824" s="96" t="s">
        <v>1564</v>
      </c>
      <c r="Q5824" s="96" t="s">
        <v>1675</v>
      </c>
      <c r="R5824" s="96" t="s">
        <v>1605</v>
      </c>
      <c r="S5824" s="96" t="s">
        <v>14966</v>
      </c>
      <c r="T5824" s="96" t="s">
        <v>1568</v>
      </c>
    </row>
    <row r="5825" ht="14.25" customHeight="1">
      <c r="A5825" s="96" t="s">
        <v>14967</v>
      </c>
      <c r="B5825" s="96" t="s">
        <v>14968</v>
      </c>
      <c r="C5825" s="96" t="s">
        <v>14969</v>
      </c>
      <c r="D5825" s="96" t="s">
        <v>1355</v>
      </c>
      <c r="J5825" s="96" t="s">
        <v>1351</v>
      </c>
      <c r="L5825" s="96" t="s">
        <v>1629</v>
      </c>
      <c r="M5825" s="96" t="s">
        <v>1351</v>
      </c>
      <c r="N5825" s="96" t="s">
        <v>1740</v>
      </c>
      <c r="O5825" s="96" t="s">
        <v>1584</v>
      </c>
      <c r="P5825" s="96" t="s">
        <v>1564</v>
      </c>
      <c r="Q5825" s="96" t="s">
        <v>1630</v>
      </c>
      <c r="R5825" s="96" t="s">
        <v>1740</v>
      </c>
      <c r="U5825" s="96" t="s">
        <v>3305</v>
      </c>
    </row>
    <row r="5826" ht="14.25" customHeight="1">
      <c r="A5826" s="96" t="s">
        <v>14970</v>
      </c>
      <c r="D5826" s="96" t="s">
        <v>1355</v>
      </c>
      <c r="J5826" s="96" t="s">
        <v>1351</v>
      </c>
      <c r="L5826" s="96" t="s">
        <v>1629</v>
      </c>
      <c r="M5826" s="96" t="s">
        <v>1147</v>
      </c>
      <c r="O5826" s="96" t="s">
        <v>2194</v>
      </c>
      <c r="P5826" s="96" t="s">
        <v>1609</v>
      </c>
      <c r="Q5826" s="96" t="s">
        <v>1652</v>
      </c>
      <c r="R5826" s="96" t="s">
        <v>1637</v>
      </c>
    </row>
    <row r="5827" ht="14.25" customHeight="1">
      <c r="A5827" s="96" t="s">
        <v>14971</v>
      </c>
      <c r="D5827" s="96" t="s">
        <v>1350</v>
      </c>
      <c r="E5827" s="96" t="s">
        <v>1561</v>
      </c>
      <c r="F5827" s="96">
        <v>2030.0</v>
      </c>
      <c r="J5827" s="96" t="s">
        <v>1147</v>
      </c>
      <c r="L5827" s="96" t="s">
        <v>1562</v>
      </c>
      <c r="M5827" s="96" t="s">
        <v>1147</v>
      </c>
      <c r="O5827" s="96" t="s">
        <v>1845</v>
      </c>
      <c r="P5827" s="96" t="s">
        <v>1564</v>
      </c>
      <c r="Q5827" s="96" t="s">
        <v>1948</v>
      </c>
      <c r="R5827" s="96" t="s">
        <v>1589</v>
      </c>
      <c r="S5827" s="96" t="s">
        <v>14972</v>
      </c>
      <c r="T5827" s="96" t="s">
        <v>1568</v>
      </c>
    </row>
    <row r="5828" ht="14.25" customHeight="1">
      <c r="A5828" s="96" t="s">
        <v>14973</v>
      </c>
      <c r="B5828" s="96" t="s">
        <v>14974</v>
      </c>
      <c r="C5828" s="96" t="s">
        <v>14975</v>
      </c>
      <c r="D5828" s="96" t="s">
        <v>1350</v>
      </c>
      <c r="E5828" s="96" t="s">
        <v>1570</v>
      </c>
      <c r="J5828" s="96" t="s">
        <v>1147</v>
      </c>
      <c r="L5828" s="96" t="s">
        <v>1562</v>
      </c>
      <c r="M5828" s="96" t="s">
        <v>1147</v>
      </c>
      <c r="O5828" s="96" t="s">
        <v>1578</v>
      </c>
      <c r="P5828" s="96" t="s">
        <v>1579</v>
      </c>
      <c r="Q5828" s="96" t="s">
        <v>1652</v>
      </c>
      <c r="R5828" s="96" t="s">
        <v>1757</v>
      </c>
      <c r="S5828" s="96" t="s">
        <v>14976</v>
      </c>
      <c r="T5828" s="96" t="s">
        <v>1568</v>
      </c>
    </row>
    <row r="5829" ht="14.25" customHeight="1">
      <c r="A5829" s="96" t="s">
        <v>14977</v>
      </c>
      <c r="D5829" s="96" t="s">
        <v>1350</v>
      </c>
      <c r="E5829" s="96" t="s">
        <v>1561</v>
      </c>
      <c r="F5829" s="96">
        <v>2030.0</v>
      </c>
      <c r="J5829" s="96" t="s">
        <v>1147</v>
      </c>
      <c r="L5829" s="96" t="s">
        <v>1562</v>
      </c>
      <c r="M5829" s="96" t="s">
        <v>1147</v>
      </c>
      <c r="O5829" s="96" t="s">
        <v>1584</v>
      </c>
      <c r="P5829" s="96" t="s">
        <v>1564</v>
      </c>
      <c r="Q5829" s="96" t="s">
        <v>1585</v>
      </c>
      <c r="R5829" s="96" t="s">
        <v>1591</v>
      </c>
      <c r="S5829" s="96" t="s">
        <v>14978</v>
      </c>
      <c r="T5829" s="96" t="s">
        <v>1568</v>
      </c>
    </row>
    <row r="5830" ht="14.25" customHeight="1">
      <c r="A5830" s="96" t="s">
        <v>14979</v>
      </c>
      <c r="D5830" s="96" t="s">
        <v>1350</v>
      </c>
      <c r="E5830" s="96" t="s">
        <v>1561</v>
      </c>
      <c r="F5830" s="96">
        <v>2030.0</v>
      </c>
      <c r="J5830" s="96" t="s">
        <v>1147</v>
      </c>
      <c r="L5830" s="96" t="s">
        <v>1562</v>
      </c>
      <c r="M5830" s="96" t="s">
        <v>1147</v>
      </c>
      <c r="O5830" s="96" t="s">
        <v>1584</v>
      </c>
      <c r="P5830" s="96" t="s">
        <v>1564</v>
      </c>
      <c r="Q5830" s="96" t="s">
        <v>2015</v>
      </c>
      <c r="R5830" s="96" t="s">
        <v>1793</v>
      </c>
      <c r="S5830" s="96" t="s">
        <v>14980</v>
      </c>
      <c r="T5830" s="96" t="s">
        <v>1568</v>
      </c>
    </row>
    <row r="5831" ht="14.25" customHeight="1">
      <c r="A5831" s="96" t="s">
        <v>14981</v>
      </c>
      <c r="B5831" s="96" t="s">
        <v>14982</v>
      </c>
      <c r="D5831" s="96" t="s">
        <v>1355</v>
      </c>
      <c r="J5831" s="96" t="s">
        <v>1351</v>
      </c>
      <c r="L5831" s="96" t="s">
        <v>41</v>
      </c>
      <c r="M5831" s="96" t="s">
        <v>1351</v>
      </c>
      <c r="N5831" s="96" t="s">
        <v>1926</v>
      </c>
      <c r="O5831" s="96" t="s">
        <v>3253</v>
      </c>
      <c r="P5831" s="96" t="s">
        <v>1572</v>
      </c>
      <c r="Q5831" s="96" t="s">
        <v>1820</v>
      </c>
      <c r="R5831" s="96" t="s">
        <v>1926</v>
      </c>
    </row>
    <row r="5832" ht="14.25" customHeight="1">
      <c r="A5832" s="96" t="s">
        <v>14983</v>
      </c>
      <c r="D5832" s="96" t="s">
        <v>1350</v>
      </c>
      <c r="E5832" s="96" t="s">
        <v>1561</v>
      </c>
      <c r="F5832" s="96">
        <v>2030.0</v>
      </c>
      <c r="J5832" s="96" t="s">
        <v>1147</v>
      </c>
      <c r="L5832" s="96" t="s">
        <v>1562</v>
      </c>
      <c r="M5832" s="96" t="s">
        <v>1147</v>
      </c>
      <c r="O5832" s="96" t="s">
        <v>1717</v>
      </c>
      <c r="P5832" s="96" t="s">
        <v>1609</v>
      </c>
      <c r="Q5832" s="96" t="s">
        <v>1639</v>
      </c>
      <c r="R5832" s="96" t="s">
        <v>1594</v>
      </c>
      <c r="S5832" s="96" t="s">
        <v>14984</v>
      </c>
      <c r="T5832" s="96" t="s">
        <v>1568</v>
      </c>
    </row>
    <row r="5833" ht="14.25" customHeight="1">
      <c r="A5833" s="96" t="s">
        <v>14985</v>
      </c>
      <c r="D5833" s="96" t="s">
        <v>1350</v>
      </c>
      <c r="E5833" s="96" t="s">
        <v>1561</v>
      </c>
      <c r="F5833" s="96">
        <v>2030.0</v>
      </c>
      <c r="J5833" s="96" t="s">
        <v>1351</v>
      </c>
      <c r="L5833" s="96" t="s">
        <v>1629</v>
      </c>
      <c r="M5833" s="96" t="s">
        <v>1351</v>
      </c>
      <c r="N5833" s="96" t="s">
        <v>1621</v>
      </c>
      <c r="O5833" s="96" t="s">
        <v>1797</v>
      </c>
      <c r="P5833" s="96" t="s">
        <v>1564</v>
      </c>
      <c r="Q5833" s="96" t="s">
        <v>1630</v>
      </c>
      <c r="R5833" s="96" t="s">
        <v>1589</v>
      </c>
      <c r="S5833" s="96" t="s">
        <v>14986</v>
      </c>
      <c r="T5833" s="96" t="s">
        <v>1568</v>
      </c>
      <c r="U5833" s="96" t="s">
        <v>3305</v>
      </c>
    </row>
    <row r="5834" ht="14.25" customHeight="1">
      <c r="A5834" s="96" t="s">
        <v>14987</v>
      </c>
      <c r="D5834" s="96" t="s">
        <v>1350</v>
      </c>
      <c r="E5834" s="96" t="s">
        <v>1561</v>
      </c>
      <c r="F5834" s="96">
        <v>2030.0</v>
      </c>
      <c r="J5834" s="96" t="s">
        <v>1147</v>
      </c>
      <c r="L5834" s="96" t="s">
        <v>1562</v>
      </c>
      <c r="M5834" s="96" t="s">
        <v>1147</v>
      </c>
      <c r="O5834" s="96" t="s">
        <v>1578</v>
      </c>
      <c r="P5834" s="96" t="s">
        <v>1579</v>
      </c>
      <c r="Q5834" s="96" t="s">
        <v>1652</v>
      </c>
      <c r="R5834" s="96" t="s">
        <v>1644</v>
      </c>
      <c r="S5834" s="96" t="s">
        <v>14988</v>
      </c>
      <c r="T5834" s="96" t="s">
        <v>1568</v>
      </c>
    </row>
    <row r="5835" ht="14.25" customHeight="1">
      <c r="A5835" s="96" t="s">
        <v>14989</v>
      </c>
      <c r="D5835" s="96" t="s">
        <v>1350</v>
      </c>
      <c r="E5835" s="96" t="s">
        <v>1561</v>
      </c>
      <c r="F5835" s="96">
        <v>2030.0</v>
      </c>
      <c r="G5835" s="96" t="s">
        <v>1350</v>
      </c>
      <c r="H5835" s="96" t="s">
        <v>1561</v>
      </c>
      <c r="I5835" s="96">
        <v>2050.0</v>
      </c>
      <c r="J5835" s="96" t="s">
        <v>1351</v>
      </c>
      <c r="K5835" s="96">
        <v>2050.0</v>
      </c>
      <c r="L5835" s="96" t="s">
        <v>1562</v>
      </c>
      <c r="M5835" s="96" t="s">
        <v>1351</v>
      </c>
      <c r="N5835" s="96" t="s">
        <v>1841</v>
      </c>
      <c r="O5835" s="96" t="s">
        <v>1563</v>
      </c>
      <c r="P5835" s="96" t="s">
        <v>1564</v>
      </c>
      <c r="Q5835" s="96" t="s">
        <v>1639</v>
      </c>
      <c r="R5835" s="96" t="s">
        <v>1841</v>
      </c>
      <c r="S5835" s="96" t="s">
        <v>14990</v>
      </c>
      <c r="T5835" s="96" t="s">
        <v>1568</v>
      </c>
    </row>
    <row r="5836" ht="14.25" customHeight="1">
      <c r="A5836" s="96" t="s">
        <v>14991</v>
      </c>
      <c r="B5836" s="96" t="s">
        <v>14992</v>
      </c>
      <c r="C5836" s="96" t="s">
        <v>14993</v>
      </c>
      <c r="D5836" s="96" t="s">
        <v>1350</v>
      </c>
      <c r="E5836" s="96" t="s">
        <v>1561</v>
      </c>
      <c r="F5836" s="96">
        <v>2030.0</v>
      </c>
      <c r="J5836" s="96" t="s">
        <v>1147</v>
      </c>
      <c r="L5836" s="96" t="s">
        <v>41</v>
      </c>
      <c r="M5836" s="96" t="s">
        <v>1147</v>
      </c>
      <c r="O5836" s="96" t="s">
        <v>1584</v>
      </c>
      <c r="P5836" s="96" t="s">
        <v>1564</v>
      </c>
      <c r="Q5836" s="96" t="s">
        <v>1590</v>
      </c>
      <c r="R5836" s="96" t="s">
        <v>1846</v>
      </c>
      <c r="S5836" s="96" t="s">
        <v>14994</v>
      </c>
      <c r="T5836" s="96" t="s">
        <v>1568</v>
      </c>
    </row>
    <row r="5837" ht="14.25" customHeight="1">
      <c r="A5837" s="96" t="s">
        <v>14995</v>
      </c>
      <c r="D5837" s="96" t="s">
        <v>1355</v>
      </c>
      <c r="J5837" s="96" t="s">
        <v>1351</v>
      </c>
      <c r="L5837" s="96" t="s">
        <v>41</v>
      </c>
      <c r="M5837" s="96" t="s">
        <v>1351</v>
      </c>
      <c r="N5837" s="96" t="s">
        <v>1589</v>
      </c>
      <c r="O5837" s="96" t="s">
        <v>4713</v>
      </c>
      <c r="P5837" s="96" t="s">
        <v>1609</v>
      </c>
      <c r="Q5837" s="96" t="s">
        <v>1675</v>
      </c>
      <c r="R5837" s="96" t="s">
        <v>1589</v>
      </c>
    </row>
    <row r="5838" ht="14.25" customHeight="1">
      <c r="A5838" s="96" t="s">
        <v>14996</v>
      </c>
      <c r="D5838" s="96" t="s">
        <v>1350</v>
      </c>
      <c r="E5838" s="96" t="s">
        <v>1561</v>
      </c>
      <c r="F5838" s="96">
        <v>2024.0</v>
      </c>
      <c r="J5838" s="96" t="s">
        <v>1147</v>
      </c>
      <c r="L5838" s="96" t="s">
        <v>41</v>
      </c>
      <c r="M5838" s="96" t="s">
        <v>1351</v>
      </c>
      <c r="N5838" s="96" t="s">
        <v>2030</v>
      </c>
      <c r="O5838" s="96" t="s">
        <v>5163</v>
      </c>
      <c r="P5838" s="96" t="s">
        <v>1609</v>
      </c>
      <c r="Q5838" s="96" t="s">
        <v>1675</v>
      </c>
      <c r="R5838" s="96" t="s">
        <v>1714</v>
      </c>
      <c r="S5838" s="96" t="s">
        <v>14997</v>
      </c>
      <c r="T5838" s="96" t="s">
        <v>1568</v>
      </c>
    </row>
    <row r="5839" ht="14.25" customHeight="1">
      <c r="A5839" s="96" t="s">
        <v>14998</v>
      </c>
      <c r="D5839" s="96" t="s">
        <v>1355</v>
      </c>
      <c r="J5839" s="96" t="s">
        <v>1147</v>
      </c>
      <c r="L5839" s="96" t="s">
        <v>1629</v>
      </c>
      <c r="M5839" s="96" t="s">
        <v>1147</v>
      </c>
      <c r="O5839" s="96" t="s">
        <v>1791</v>
      </c>
      <c r="P5839" s="96" t="s">
        <v>1609</v>
      </c>
      <c r="Q5839" s="96" t="s">
        <v>1630</v>
      </c>
      <c r="R5839" s="96" t="s">
        <v>1581</v>
      </c>
    </row>
    <row r="5840" ht="14.25" customHeight="1">
      <c r="A5840" s="96" t="s">
        <v>14999</v>
      </c>
      <c r="C5840" s="96" t="s">
        <v>15000</v>
      </c>
      <c r="D5840" s="96" t="s">
        <v>1350</v>
      </c>
      <c r="E5840" s="96" t="s">
        <v>1561</v>
      </c>
      <c r="F5840" s="96" t="s">
        <v>1628</v>
      </c>
      <c r="G5840" s="96" t="s">
        <v>1350</v>
      </c>
      <c r="H5840" s="96" t="s">
        <v>1561</v>
      </c>
      <c r="I5840" s="96" t="s">
        <v>1403</v>
      </c>
      <c r="J5840" s="96" t="s">
        <v>1351</v>
      </c>
      <c r="K5840" s="96" t="s">
        <v>1403</v>
      </c>
      <c r="L5840" s="96" t="s">
        <v>41</v>
      </c>
      <c r="M5840" s="96" t="s">
        <v>1351</v>
      </c>
      <c r="N5840" s="96" t="s">
        <v>1666</v>
      </c>
      <c r="O5840" s="96" t="s">
        <v>1584</v>
      </c>
      <c r="P5840" s="96" t="s">
        <v>1564</v>
      </c>
      <c r="Q5840" s="96" t="s">
        <v>1580</v>
      </c>
      <c r="R5840" s="96" t="s">
        <v>1673</v>
      </c>
      <c r="S5840" s="96" t="s">
        <v>15001</v>
      </c>
      <c r="T5840" s="96" t="s">
        <v>1568</v>
      </c>
    </row>
    <row r="5841" ht="14.25" customHeight="1">
      <c r="A5841" s="96" t="s">
        <v>15002</v>
      </c>
      <c r="D5841" s="96" t="s">
        <v>1350</v>
      </c>
      <c r="E5841" s="96" t="s">
        <v>1561</v>
      </c>
      <c r="F5841" s="96">
        <v>2030.0</v>
      </c>
      <c r="G5841" s="96" t="s">
        <v>1350</v>
      </c>
      <c r="H5841" s="96" t="s">
        <v>1561</v>
      </c>
      <c r="I5841" s="96">
        <v>2050.0</v>
      </c>
      <c r="J5841" s="96" t="s">
        <v>1351</v>
      </c>
      <c r="K5841" s="96">
        <v>2050.0</v>
      </c>
      <c r="L5841" s="96" t="s">
        <v>1562</v>
      </c>
      <c r="M5841" s="96" t="s">
        <v>1147</v>
      </c>
      <c r="O5841" s="96" t="s">
        <v>1845</v>
      </c>
      <c r="P5841" s="96" t="s">
        <v>1564</v>
      </c>
      <c r="Q5841" s="96" t="s">
        <v>1610</v>
      </c>
      <c r="R5841" s="96" t="s">
        <v>1676</v>
      </c>
      <c r="S5841" s="96" t="s">
        <v>15003</v>
      </c>
      <c r="T5841" s="96" t="s">
        <v>1568</v>
      </c>
    </row>
    <row r="5842" ht="14.25" customHeight="1">
      <c r="A5842" s="96" t="s">
        <v>15004</v>
      </c>
      <c r="B5842" s="96" t="s">
        <v>15005</v>
      </c>
      <c r="D5842" s="96" t="s">
        <v>1350</v>
      </c>
      <c r="E5842" s="96" t="s">
        <v>1561</v>
      </c>
      <c r="F5842" s="96">
        <v>2027.0</v>
      </c>
      <c r="J5842" s="96" t="s">
        <v>1147</v>
      </c>
      <c r="L5842" s="96" t="s">
        <v>41</v>
      </c>
      <c r="M5842" s="96" t="s">
        <v>1147</v>
      </c>
      <c r="O5842" s="96" t="s">
        <v>1578</v>
      </c>
      <c r="P5842" s="96" t="s">
        <v>1579</v>
      </c>
      <c r="Q5842" s="96" t="s">
        <v>1610</v>
      </c>
      <c r="R5842" s="96" t="s">
        <v>1566</v>
      </c>
      <c r="S5842" s="96" t="s">
        <v>15006</v>
      </c>
      <c r="T5842" s="96" t="s">
        <v>1568</v>
      </c>
    </row>
    <row r="5843" ht="14.25" customHeight="1">
      <c r="A5843" s="96" t="s">
        <v>15007</v>
      </c>
      <c r="B5843" s="96" t="s">
        <v>15008</v>
      </c>
      <c r="C5843" s="96" t="s">
        <v>15009</v>
      </c>
      <c r="D5843" s="96" t="s">
        <v>1355</v>
      </c>
      <c r="J5843" s="96" t="s">
        <v>1147</v>
      </c>
      <c r="L5843" s="96" t="s">
        <v>41</v>
      </c>
      <c r="M5843" s="96" t="s">
        <v>1147</v>
      </c>
      <c r="O5843" s="96" t="s">
        <v>1741</v>
      </c>
      <c r="P5843" s="96" t="s">
        <v>1564</v>
      </c>
      <c r="Q5843" s="96" t="s">
        <v>1580</v>
      </c>
      <c r="R5843" s="96" t="s">
        <v>1586</v>
      </c>
    </row>
    <row r="5844" ht="14.25" customHeight="1">
      <c r="A5844" s="96" t="s">
        <v>15010</v>
      </c>
      <c r="D5844" s="96" t="s">
        <v>1355</v>
      </c>
      <c r="J5844" s="96" t="s">
        <v>1351</v>
      </c>
      <c r="L5844" s="96" t="s">
        <v>41</v>
      </c>
      <c r="M5844" s="96" t="s">
        <v>1147</v>
      </c>
      <c r="O5844" s="96" t="s">
        <v>3088</v>
      </c>
      <c r="P5844" s="96" t="s">
        <v>1609</v>
      </c>
      <c r="Q5844" s="96" t="s">
        <v>1675</v>
      </c>
      <c r="R5844" s="96" t="s">
        <v>1793</v>
      </c>
    </row>
    <row r="5845" ht="14.25" customHeight="1">
      <c r="A5845" s="96" t="s">
        <v>15011</v>
      </c>
      <c r="D5845" s="96" t="s">
        <v>1350</v>
      </c>
      <c r="E5845" s="96" t="s">
        <v>1561</v>
      </c>
      <c r="F5845" s="96">
        <v>2030.0</v>
      </c>
      <c r="G5845" s="96" t="s">
        <v>1350</v>
      </c>
      <c r="H5845" s="96" t="s">
        <v>1561</v>
      </c>
      <c r="I5845" s="96">
        <v>2040.0</v>
      </c>
      <c r="J5845" s="96" t="s">
        <v>1351</v>
      </c>
      <c r="K5845" s="96">
        <v>2040.0</v>
      </c>
      <c r="L5845" s="96" t="s">
        <v>1562</v>
      </c>
      <c r="M5845" s="96" t="s">
        <v>1351</v>
      </c>
      <c r="N5845" s="96" t="s">
        <v>1805</v>
      </c>
      <c r="O5845" s="96" t="s">
        <v>1584</v>
      </c>
      <c r="P5845" s="96" t="s">
        <v>1564</v>
      </c>
      <c r="Q5845" s="96" t="s">
        <v>1590</v>
      </c>
      <c r="R5845" s="96" t="s">
        <v>1805</v>
      </c>
      <c r="S5845" s="96" t="s">
        <v>15012</v>
      </c>
      <c r="T5845" s="96" t="s">
        <v>1568</v>
      </c>
    </row>
    <row r="5846" ht="14.25" customHeight="1">
      <c r="A5846" s="96" t="s">
        <v>15013</v>
      </c>
      <c r="B5846" s="96" t="s">
        <v>15014</v>
      </c>
      <c r="D5846" s="96" t="s">
        <v>1350</v>
      </c>
      <c r="E5846" s="96" t="s">
        <v>1561</v>
      </c>
      <c r="F5846" s="96">
        <v>2030.0</v>
      </c>
      <c r="J5846" s="96" t="s">
        <v>1147</v>
      </c>
      <c r="L5846" s="96" t="s">
        <v>1629</v>
      </c>
      <c r="M5846" s="96" t="s">
        <v>1147</v>
      </c>
      <c r="O5846" s="96" t="s">
        <v>1682</v>
      </c>
      <c r="P5846" s="96" t="s">
        <v>1564</v>
      </c>
      <c r="Q5846" s="96" t="s">
        <v>1630</v>
      </c>
      <c r="R5846" s="96" t="s">
        <v>1597</v>
      </c>
      <c r="S5846" s="96" t="s">
        <v>15015</v>
      </c>
      <c r="T5846" s="96" t="s">
        <v>1568</v>
      </c>
    </row>
    <row r="5847" ht="14.25" customHeight="1">
      <c r="A5847" s="96" t="s">
        <v>15016</v>
      </c>
      <c r="B5847" s="96" t="s">
        <v>15017</v>
      </c>
      <c r="C5847" s="96" t="s">
        <v>15018</v>
      </c>
      <c r="D5847" s="96" t="s">
        <v>1355</v>
      </c>
      <c r="J5847" s="96" t="s">
        <v>1147</v>
      </c>
      <c r="L5847" s="96" t="s">
        <v>41</v>
      </c>
      <c r="M5847" s="96" t="s">
        <v>1147</v>
      </c>
      <c r="O5847" s="96" t="s">
        <v>1614</v>
      </c>
      <c r="P5847" s="96" t="s">
        <v>1609</v>
      </c>
      <c r="Q5847" s="96" t="s">
        <v>1754</v>
      </c>
      <c r="R5847" s="96" t="s">
        <v>1644</v>
      </c>
    </row>
    <row r="5848" ht="14.25" customHeight="1">
      <c r="A5848" s="96" t="s">
        <v>15019</v>
      </c>
      <c r="B5848" s="96" t="s">
        <v>15020</v>
      </c>
      <c r="C5848" s="96" t="s">
        <v>15021</v>
      </c>
      <c r="D5848" s="96" t="s">
        <v>1350</v>
      </c>
      <c r="E5848" s="96" t="s">
        <v>1561</v>
      </c>
      <c r="F5848" s="96">
        <v>2025.0</v>
      </c>
      <c r="J5848" s="96" t="s">
        <v>1351</v>
      </c>
      <c r="L5848" s="96" t="s">
        <v>41</v>
      </c>
      <c r="M5848" s="96" t="s">
        <v>1351</v>
      </c>
      <c r="N5848" s="96" t="s">
        <v>1673</v>
      </c>
      <c r="O5848" s="96" t="s">
        <v>1684</v>
      </c>
      <c r="P5848" s="96" t="s">
        <v>1564</v>
      </c>
      <c r="Q5848" s="96" t="s">
        <v>4200</v>
      </c>
      <c r="R5848" s="96" t="s">
        <v>1926</v>
      </c>
      <c r="S5848" s="96" t="s">
        <v>15022</v>
      </c>
      <c r="T5848" s="96" t="s">
        <v>1568</v>
      </c>
    </row>
    <row r="5849" ht="14.25" customHeight="1">
      <c r="A5849" s="96" t="s">
        <v>15023</v>
      </c>
      <c r="D5849" s="96" t="s">
        <v>1350</v>
      </c>
      <c r="E5849" s="96" t="s">
        <v>1561</v>
      </c>
      <c r="F5849" s="96">
        <v>2030.0</v>
      </c>
      <c r="J5849" s="96" t="s">
        <v>1147</v>
      </c>
      <c r="L5849" s="96" t="s">
        <v>1562</v>
      </c>
      <c r="M5849" s="96" t="s">
        <v>1147</v>
      </c>
      <c r="O5849" s="96" t="s">
        <v>1578</v>
      </c>
      <c r="P5849" s="96" t="s">
        <v>1579</v>
      </c>
      <c r="Q5849" s="96" t="s">
        <v>1665</v>
      </c>
      <c r="R5849" s="96" t="s">
        <v>1644</v>
      </c>
      <c r="S5849" s="96" t="s">
        <v>15024</v>
      </c>
      <c r="T5849" s="96" t="s">
        <v>1568</v>
      </c>
    </row>
    <row r="5850" ht="14.25" customHeight="1">
      <c r="A5850" s="96" t="s">
        <v>15025</v>
      </c>
      <c r="D5850" s="96" t="s">
        <v>1355</v>
      </c>
      <c r="J5850" s="96" t="s">
        <v>1351</v>
      </c>
      <c r="L5850" s="96" t="s">
        <v>41</v>
      </c>
      <c r="M5850" s="96" t="s">
        <v>1147</v>
      </c>
      <c r="O5850" s="96" t="s">
        <v>1669</v>
      </c>
      <c r="P5850" s="96" t="s">
        <v>1564</v>
      </c>
      <c r="Q5850" s="96" t="s">
        <v>1639</v>
      </c>
      <c r="R5850" s="96" t="s">
        <v>1566</v>
      </c>
    </row>
    <row r="5851" ht="14.25" customHeight="1">
      <c r="A5851" s="96" t="s">
        <v>15026</v>
      </c>
      <c r="B5851" s="96" t="s">
        <v>15027</v>
      </c>
      <c r="C5851" s="96" t="s">
        <v>15028</v>
      </c>
      <c r="D5851" s="96" t="s">
        <v>1355</v>
      </c>
      <c r="J5851" s="96" t="s">
        <v>1147</v>
      </c>
      <c r="L5851" s="96" t="s">
        <v>41</v>
      </c>
      <c r="M5851" s="96" t="s">
        <v>1147</v>
      </c>
      <c r="O5851" s="96" t="s">
        <v>2952</v>
      </c>
      <c r="P5851" s="96" t="s">
        <v>1564</v>
      </c>
      <c r="Q5851" s="96" t="s">
        <v>1636</v>
      </c>
      <c r="R5851" s="96" t="s">
        <v>1863</v>
      </c>
    </row>
    <row r="5852" ht="14.25" customHeight="1">
      <c r="A5852" s="96" t="s">
        <v>15029</v>
      </c>
      <c r="D5852" s="96" t="s">
        <v>1355</v>
      </c>
      <c r="J5852" s="96" t="s">
        <v>1147</v>
      </c>
      <c r="L5852" s="96" t="s">
        <v>41</v>
      </c>
      <c r="M5852" s="96" t="s">
        <v>1147</v>
      </c>
      <c r="O5852" s="96" t="s">
        <v>7052</v>
      </c>
      <c r="P5852" s="96" t="s">
        <v>1564</v>
      </c>
      <c r="Q5852" s="96" t="s">
        <v>1590</v>
      </c>
    </row>
    <row r="5853" ht="14.25" customHeight="1">
      <c r="A5853" s="96" t="s">
        <v>15030</v>
      </c>
      <c r="D5853" s="96" t="s">
        <v>1355</v>
      </c>
      <c r="J5853" s="96" t="s">
        <v>1351</v>
      </c>
      <c r="L5853" s="96" t="s">
        <v>41</v>
      </c>
      <c r="M5853" s="96" t="s">
        <v>1147</v>
      </c>
      <c r="O5853" s="96" t="s">
        <v>1584</v>
      </c>
      <c r="P5853" s="96" t="s">
        <v>1564</v>
      </c>
      <c r="Q5853" s="96" t="s">
        <v>1590</v>
      </c>
      <c r="R5853" s="96" t="s">
        <v>1581</v>
      </c>
    </row>
    <row r="5854" ht="14.25" customHeight="1">
      <c r="A5854" s="96" t="s">
        <v>15031</v>
      </c>
      <c r="D5854" s="96" t="s">
        <v>1350</v>
      </c>
      <c r="E5854" s="96" t="s">
        <v>1561</v>
      </c>
      <c r="F5854" s="96">
        <v>2030.0</v>
      </c>
      <c r="J5854" s="96" t="s">
        <v>1147</v>
      </c>
      <c r="L5854" s="96" t="s">
        <v>1562</v>
      </c>
      <c r="M5854" s="96" t="s">
        <v>1147</v>
      </c>
      <c r="O5854" s="96" t="s">
        <v>1845</v>
      </c>
      <c r="P5854" s="96" t="s">
        <v>1564</v>
      </c>
      <c r="Q5854" s="96" t="s">
        <v>1610</v>
      </c>
      <c r="R5854" s="96" t="s">
        <v>1574</v>
      </c>
      <c r="S5854" s="96" t="s">
        <v>15032</v>
      </c>
      <c r="T5854" s="96" t="s">
        <v>1568</v>
      </c>
    </row>
    <row r="5855" ht="14.25" customHeight="1">
      <c r="A5855" s="96" t="s">
        <v>15033</v>
      </c>
      <c r="D5855" s="96" t="s">
        <v>1350</v>
      </c>
      <c r="E5855" s="96" t="s">
        <v>1561</v>
      </c>
      <c r="F5855" s="96">
        <v>2030.0</v>
      </c>
      <c r="J5855" s="96" t="s">
        <v>1147</v>
      </c>
      <c r="L5855" s="96" t="s">
        <v>1562</v>
      </c>
      <c r="M5855" s="96" t="s">
        <v>1147</v>
      </c>
      <c r="O5855" s="96" t="s">
        <v>1717</v>
      </c>
      <c r="P5855" s="96" t="s">
        <v>1609</v>
      </c>
      <c r="Q5855" s="96" t="s">
        <v>1580</v>
      </c>
      <c r="R5855" s="96" t="s">
        <v>1699</v>
      </c>
      <c r="S5855" s="96" t="s">
        <v>15034</v>
      </c>
      <c r="T5855" s="96" t="s">
        <v>1568</v>
      </c>
    </row>
    <row r="5856" ht="14.25" customHeight="1">
      <c r="A5856" s="96" t="s">
        <v>15035</v>
      </c>
      <c r="D5856" s="96" t="s">
        <v>1350</v>
      </c>
      <c r="E5856" s="96" t="s">
        <v>1561</v>
      </c>
      <c r="F5856" s="96">
        <v>2030.0</v>
      </c>
      <c r="J5856" s="96" t="s">
        <v>1147</v>
      </c>
      <c r="L5856" s="96" t="s">
        <v>1562</v>
      </c>
      <c r="M5856" s="96" t="s">
        <v>1147</v>
      </c>
      <c r="O5856" s="96" t="s">
        <v>1578</v>
      </c>
      <c r="P5856" s="96" t="s">
        <v>1579</v>
      </c>
      <c r="Q5856" s="96" t="s">
        <v>1655</v>
      </c>
      <c r="R5856" s="96" t="s">
        <v>1637</v>
      </c>
      <c r="S5856" s="96" t="s">
        <v>15036</v>
      </c>
      <c r="T5856" s="96" t="s">
        <v>1568</v>
      </c>
    </row>
    <row r="5857" ht="14.25" customHeight="1">
      <c r="A5857" s="96" t="s">
        <v>15037</v>
      </c>
      <c r="C5857" s="96" t="s">
        <v>15038</v>
      </c>
      <c r="D5857" s="96" t="s">
        <v>1355</v>
      </c>
      <c r="J5857" s="96" t="s">
        <v>1351</v>
      </c>
      <c r="L5857" s="96" t="s">
        <v>41</v>
      </c>
      <c r="M5857" s="96" t="s">
        <v>1147</v>
      </c>
      <c r="O5857" s="96" t="s">
        <v>1713</v>
      </c>
      <c r="P5857" s="96" t="s">
        <v>1564</v>
      </c>
      <c r="Q5857" s="96" t="s">
        <v>1886</v>
      </c>
      <c r="R5857" s="96" t="s">
        <v>1581</v>
      </c>
    </row>
    <row r="5858" ht="14.25" customHeight="1">
      <c r="A5858" s="96" t="s">
        <v>15039</v>
      </c>
      <c r="C5858" s="96" t="s">
        <v>15040</v>
      </c>
      <c r="D5858" s="96" t="s">
        <v>1350</v>
      </c>
      <c r="E5858" s="96" t="s">
        <v>1561</v>
      </c>
      <c r="F5858" s="96">
        <v>2030.0</v>
      </c>
      <c r="J5858" s="96" t="s">
        <v>1147</v>
      </c>
      <c r="L5858" s="96" t="s">
        <v>1562</v>
      </c>
      <c r="M5858" s="96" t="s">
        <v>1147</v>
      </c>
      <c r="O5858" s="96" t="s">
        <v>1578</v>
      </c>
      <c r="P5858" s="96" t="s">
        <v>1579</v>
      </c>
      <c r="Q5858" s="96" t="s">
        <v>1800</v>
      </c>
      <c r="R5858" s="96" t="s">
        <v>1757</v>
      </c>
      <c r="S5858" s="96" t="s">
        <v>15041</v>
      </c>
      <c r="T5858" s="96" t="s">
        <v>1568</v>
      </c>
    </row>
    <row r="5859" ht="14.25" customHeight="1">
      <c r="A5859" s="96" t="s">
        <v>15042</v>
      </c>
      <c r="C5859" s="96" t="s">
        <v>15043</v>
      </c>
      <c r="D5859" s="96" t="s">
        <v>1372</v>
      </c>
      <c r="J5859" s="96" t="s">
        <v>1351</v>
      </c>
      <c r="L5859" s="96" t="s">
        <v>41</v>
      </c>
      <c r="M5859" s="96" t="s">
        <v>1351</v>
      </c>
      <c r="N5859" s="96" t="s">
        <v>1971</v>
      </c>
      <c r="O5859" s="96" t="s">
        <v>1664</v>
      </c>
      <c r="P5859" s="96" t="s">
        <v>1564</v>
      </c>
      <c r="Q5859" s="96" t="s">
        <v>1820</v>
      </c>
      <c r="R5859" s="96" t="s">
        <v>1971</v>
      </c>
    </row>
    <row r="5860" ht="14.25" customHeight="1">
      <c r="A5860" s="96" t="s">
        <v>15044</v>
      </c>
      <c r="D5860" s="96" t="s">
        <v>1350</v>
      </c>
      <c r="E5860" s="96" t="s">
        <v>1561</v>
      </c>
      <c r="F5860" s="96">
        <v>2030.0</v>
      </c>
      <c r="J5860" s="96" t="s">
        <v>1147</v>
      </c>
      <c r="L5860" s="96" t="s">
        <v>1562</v>
      </c>
      <c r="M5860" s="96" t="s">
        <v>1147</v>
      </c>
      <c r="O5860" s="96" t="s">
        <v>1741</v>
      </c>
      <c r="P5860" s="96" t="s">
        <v>1564</v>
      </c>
      <c r="Q5860" s="96" t="s">
        <v>1610</v>
      </c>
      <c r="R5860" s="96" t="s">
        <v>1793</v>
      </c>
      <c r="S5860" s="96" t="s">
        <v>15045</v>
      </c>
      <c r="T5860" s="96" t="s">
        <v>1568</v>
      </c>
    </row>
    <row r="5861" ht="14.25" customHeight="1">
      <c r="A5861" s="96" t="s">
        <v>15046</v>
      </c>
      <c r="D5861" s="96" t="s">
        <v>1350</v>
      </c>
      <c r="E5861" s="96" t="s">
        <v>1561</v>
      </c>
      <c r="F5861" s="96">
        <v>2030.0</v>
      </c>
      <c r="G5861" s="96" t="s">
        <v>1350</v>
      </c>
      <c r="H5861" s="96" t="s">
        <v>1561</v>
      </c>
      <c r="I5861" s="96">
        <v>2035.0</v>
      </c>
      <c r="J5861" s="96" t="s">
        <v>1351</v>
      </c>
      <c r="K5861" s="96">
        <v>2035.0</v>
      </c>
      <c r="L5861" s="96" t="s">
        <v>1562</v>
      </c>
      <c r="M5861" s="96" t="s">
        <v>1351</v>
      </c>
      <c r="N5861" s="96" t="s">
        <v>1623</v>
      </c>
      <c r="O5861" s="96" t="s">
        <v>1845</v>
      </c>
      <c r="P5861" s="96" t="s">
        <v>1564</v>
      </c>
      <c r="Q5861" s="96" t="s">
        <v>1580</v>
      </c>
      <c r="R5861" s="96" t="s">
        <v>1623</v>
      </c>
      <c r="S5861" s="96" t="s">
        <v>15047</v>
      </c>
      <c r="T5861" s="96" t="s">
        <v>1568</v>
      </c>
    </row>
    <row r="5862" ht="14.25" customHeight="1">
      <c r="A5862" s="96" t="s">
        <v>15048</v>
      </c>
      <c r="C5862" s="96" t="s">
        <v>15049</v>
      </c>
      <c r="D5862" s="96" t="s">
        <v>1350</v>
      </c>
      <c r="E5862" s="96" t="s">
        <v>1561</v>
      </c>
      <c r="F5862" s="96">
        <v>2030.0</v>
      </c>
      <c r="J5862" s="96" t="s">
        <v>1147</v>
      </c>
      <c r="L5862" s="96" t="s">
        <v>1562</v>
      </c>
      <c r="M5862" s="96" t="s">
        <v>1147</v>
      </c>
      <c r="O5862" s="96" t="s">
        <v>1584</v>
      </c>
      <c r="P5862" s="96" t="s">
        <v>1564</v>
      </c>
      <c r="Q5862" s="96" t="s">
        <v>2479</v>
      </c>
      <c r="R5862" s="96" t="s">
        <v>1926</v>
      </c>
      <c r="S5862" s="96" t="s">
        <v>15050</v>
      </c>
      <c r="T5862" s="96" t="s">
        <v>1568</v>
      </c>
    </row>
    <row r="5863" ht="14.25" customHeight="1">
      <c r="A5863" s="96" t="s">
        <v>15051</v>
      </c>
      <c r="B5863" s="96" t="s">
        <v>15052</v>
      </c>
      <c r="C5863" s="96" t="s">
        <v>15053</v>
      </c>
      <c r="D5863" s="96" t="s">
        <v>1350</v>
      </c>
      <c r="E5863" s="96" t="s">
        <v>1561</v>
      </c>
      <c r="F5863" s="96">
        <v>2026.0</v>
      </c>
      <c r="J5863" s="96" t="s">
        <v>1351</v>
      </c>
      <c r="L5863" s="96" t="s">
        <v>41</v>
      </c>
      <c r="M5863" s="96" t="s">
        <v>1351</v>
      </c>
      <c r="N5863" s="96" t="s">
        <v>1779</v>
      </c>
      <c r="O5863" s="96" t="s">
        <v>1703</v>
      </c>
      <c r="P5863" s="96" t="s">
        <v>1564</v>
      </c>
      <c r="Q5863" s="96" t="s">
        <v>2015</v>
      </c>
      <c r="R5863" s="96" t="s">
        <v>1574</v>
      </c>
      <c r="S5863" s="96" t="s">
        <v>15054</v>
      </c>
      <c r="T5863" s="96" t="s">
        <v>1568</v>
      </c>
    </row>
    <row r="5864" ht="14.25" customHeight="1">
      <c r="A5864" s="96" t="s">
        <v>15055</v>
      </c>
      <c r="D5864" s="96" t="s">
        <v>1350</v>
      </c>
      <c r="E5864" s="96" t="s">
        <v>1561</v>
      </c>
      <c r="F5864" s="96">
        <v>2030.0</v>
      </c>
      <c r="J5864" s="96" t="s">
        <v>1147</v>
      </c>
      <c r="L5864" s="96" t="s">
        <v>1562</v>
      </c>
      <c r="M5864" s="96" t="s">
        <v>1147</v>
      </c>
      <c r="O5864" s="96" t="s">
        <v>1829</v>
      </c>
      <c r="P5864" s="96" t="s">
        <v>1564</v>
      </c>
      <c r="Q5864" s="96" t="s">
        <v>1636</v>
      </c>
      <c r="R5864" s="96" t="s">
        <v>3066</v>
      </c>
      <c r="S5864" s="96" t="s">
        <v>15056</v>
      </c>
      <c r="T5864" s="96" t="s">
        <v>1568</v>
      </c>
    </row>
    <row r="5865" ht="14.25" customHeight="1">
      <c r="A5865" s="96" t="s">
        <v>15057</v>
      </c>
      <c r="C5865" s="96" t="s">
        <v>15058</v>
      </c>
      <c r="D5865" s="96" t="s">
        <v>1355</v>
      </c>
      <c r="J5865" s="96" t="s">
        <v>1147</v>
      </c>
      <c r="L5865" s="96" t="s">
        <v>41</v>
      </c>
      <c r="M5865" s="96" t="s">
        <v>1147</v>
      </c>
      <c r="O5865" s="96" t="s">
        <v>1578</v>
      </c>
      <c r="P5865" s="96" t="s">
        <v>1579</v>
      </c>
      <c r="Q5865" s="96" t="s">
        <v>1573</v>
      </c>
      <c r="R5865" s="96" t="s">
        <v>1926</v>
      </c>
    </row>
    <row r="5866" ht="14.25" customHeight="1">
      <c r="A5866" s="96" t="s">
        <v>15059</v>
      </c>
      <c r="D5866" s="96" t="s">
        <v>1355</v>
      </c>
      <c r="J5866" s="96" t="s">
        <v>1351</v>
      </c>
      <c r="L5866" s="96" t="s">
        <v>1629</v>
      </c>
      <c r="M5866" s="96" t="s">
        <v>1351</v>
      </c>
      <c r="N5866" s="96" t="s">
        <v>1690</v>
      </c>
      <c r="O5866" s="96" t="s">
        <v>2963</v>
      </c>
      <c r="P5866" s="96" t="s">
        <v>1572</v>
      </c>
      <c r="Q5866" s="96" t="s">
        <v>2352</v>
      </c>
      <c r="R5866" s="96" t="s">
        <v>1690</v>
      </c>
    </row>
    <row r="5867" ht="14.25" customHeight="1">
      <c r="A5867" s="96" t="s">
        <v>15060</v>
      </c>
      <c r="D5867" s="96" t="s">
        <v>1350</v>
      </c>
      <c r="E5867" s="96" t="s">
        <v>1561</v>
      </c>
      <c r="F5867" s="96">
        <v>2030.0</v>
      </c>
      <c r="J5867" s="96" t="s">
        <v>1147</v>
      </c>
      <c r="L5867" s="96" t="s">
        <v>1562</v>
      </c>
      <c r="M5867" s="96" t="s">
        <v>1147</v>
      </c>
      <c r="O5867" s="96" t="s">
        <v>1578</v>
      </c>
      <c r="P5867" s="96" t="s">
        <v>1579</v>
      </c>
      <c r="Q5867" s="96" t="s">
        <v>1610</v>
      </c>
      <c r="R5867" s="96" t="s">
        <v>1581</v>
      </c>
      <c r="S5867" s="96" t="s">
        <v>15061</v>
      </c>
      <c r="T5867" s="96" t="s">
        <v>1568</v>
      </c>
    </row>
    <row r="5868" ht="14.25" customHeight="1">
      <c r="A5868" s="96" t="s">
        <v>15062</v>
      </c>
      <c r="D5868" s="96" t="s">
        <v>1350</v>
      </c>
      <c r="E5868" s="96" t="s">
        <v>1561</v>
      </c>
      <c r="F5868" s="96">
        <v>2030.0</v>
      </c>
      <c r="J5868" s="96" t="s">
        <v>1147</v>
      </c>
      <c r="L5868" s="96" t="s">
        <v>1562</v>
      </c>
      <c r="M5868" s="96" t="s">
        <v>1147</v>
      </c>
      <c r="O5868" s="96" t="s">
        <v>1584</v>
      </c>
      <c r="P5868" s="96" t="s">
        <v>1564</v>
      </c>
      <c r="Q5868" s="96" t="s">
        <v>1639</v>
      </c>
      <c r="R5868" s="96" t="s">
        <v>1581</v>
      </c>
      <c r="S5868" s="96" t="s">
        <v>15063</v>
      </c>
      <c r="T5868" s="96" t="s">
        <v>1568</v>
      </c>
    </row>
    <row r="5869" ht="14.25" customHeight="1">
      <c r="A5869" s="96" t="s">
        <v>15064</v>
      </c>
      <c r="B5869" s="96" t="s">
        <v>15065</v>
      </c>
      <c r="C5869" s="96" t="s">
        <v>15066</v>
      </c>
      <c r="D5869" s="96" t="s">
        <v>1350</v>
      </c>
      <c r="E5869" s="96" t="s">
        <v>1561</v>
      </c>
      <c r="F5869" s="96">
        <v>2030.0</v>
      </c>
      <c r="J5869" s="96" t="s">
        <v>1147</v>
      </c>
      <c r="L5869" s="96" t="s">
        <v>1562</v>
      </c>
      <c r="M5869" s="96" t="s">
        <v>1147</v>
      </c>
      <c r="O5869" s="96" t="s">
        <v>1741</v>
      </c>
      <c r="P5869" s="96" t="s">
        <v>1564</v>
      </c>
      <c r="Q5869" s="96" t="s">
        <v>1652</v>
      </c>
      <c r="R5869" s="96" t="s">
        <v>2023</v>
      </c>
      <c r="S5869" s="96" t="s">
        <v>15067</v>
      </c>
      <c r="T5869" s="96" t="s">
        <v>1568</v>
      </c>
    </row>
    <row r="5870" ht="14.25" customHeight="1">
      <c r="A5870" s="96" t="s">
        <v>15068</v>
      </c>
      <c r="B5870" s="96" t="s">
        <v>15069</v>
      </c>
      <c r="C5870" s="96" t="s">
        <v>15070</v>
      </c>
      <c r="D5870" s="96" t="s">
        <v>1350</v>
      </c>
      <c r="E5870" s="96" t="s">
        <v>1561</v>
      </c>
      <c r="F5870" s="96">
        <v>2032.0</v>
      </c>
      <c r="G5870" s="96" t="s">
        <v>1350</v>
      </c>
      <c r="H5870" s="96" t="s">
        <v>1561</v>
      </c>
      <c r="I5870" s="96">
        <v>2040.0</v>
      </c>
      <c r="J5870" s="96" t="s">
        <v>1351</v>
      </c>
      <c r="K5870" s="96">
        <v>2040.0</v>
      </c>
      <c r="L5870" s="96" t="s">
        <v>41</v>
      </c>
      <c r="M5870" s="96" t="s">
        <v>1351</v>
      </c>
      <c r="N5870" s="96" t="s">
        <v>1673</v>
      </c>
      <c r="O5870" s="96" t="s">
        <v>1584</v>
      </c>
      <c r="P5870" s="96" t="s">
        <v>1564</v>
      </c>
      <c r="Q5870" s="96" t="s">
        <v>1610</v>
      </c>
      <c r="R5870" s="96" t="s">
        <v>1648</v>
      </c>
      <c r="S5870" s="96" t="s">
        <v>15071</v>
      </c>
      <c r="T5870" s="96" t="s">
        <v>1568</v>
      </c>
    </row>
    <row r="5871" ht="14.25" customHeight="1">
      <c r="A5871" s="96" t="s">
        <v>15072</v>
      </c>
      <c r="D5871" s="96" t="s">
        <v>1372</v>
      </c>
      <c r="J5871" s="96" t="s">
        <v>1351</v>
      </c>
      <c r="L5871" s="96" t="s">
        <v>41</v>
      </c>
      <c r="M5871" s="96" t="s">
        <v>1351</v>
      </c>
      <c r="N5871" s="96" t="s">
        <v>2098</v>
      </c>
      <c r="O5871" s="96" t="s">
        <v>1584</v>
      </c>
      <c r="P5871" s="96" t="s">
        <v>1564</v>
      </c>
      <c r="Q5871" s="96" t="s">
        <v>1590</v>
      </c>
      <c r="R5871" s="96" t="s">
        <v>2098</v>
      </c>
    </row>
    <row r="5872" ht="14.25" customHeight="1">
      <c r="A5872" s="96" t="s">
        <v>15073</v>
      </c>
      <c r="D5872" s="96" t="s">
        <v>1350</v>
      </c>
      <c r="E5872" s="96" t="s">
        <v>1561</v>
      </c>
      <c r="F5872" s="96">
        <v>2030.0</v>
      </c>
      <c r="J5872" s="96" t="s">
        <v>1147</v>
      </c>
      <c r="L5872" s="96" t="s">
        <v>1562</v>
      </c>
      <c r="M5872" s="96" t="s">
        <v>1147</v>
      </c>
      <c r="O5872" s="96" t="s">
        <v>1717</v>
      </c>
      <c r="P5872" s="96" t="s">
        <v>1609</v>
      </c>
      <c r="Q5872" s="96" t="s">
        <v>1735</v>
      </c>
      <c r="R5872" s="96" t="s">
        <v>1605</v>
      </c>
      <c r="S5872" s="96" t="s">
        <v>15074</v>
      </c>
      <c r="T5872" s="96" t="s">
        <v>1568</v>
      </c>
    </row>
    <row r="5873" ht="14.25" customHeight="1">
      <c r="A5873" s="96" t="s">
        <v>15075</v>
      </c>
      <c r="D5873" s="96" t="s">
        <v>1355</v>
      </c>
      <c r="J5873" s="96" t="s">
        <v>1147</v>
      </c>
      <c r="L5873" s="96" t="s">
        <v>41</v>
      </c>
      <c r="M5873" s="96" t="s">
        <v>1147</v>
      </c>
      <c r="O5873" s="96" t="s">
        <v>1647</v>
      </c>
      <c r="P5873" s="96" t="s">
        <v>1564</v>
      </c>
      <c r="Q5873" s="96" t="s">
        <v>1679</v>
      </c>
      <c r="R5873" s="96" t="s">
        <v>1644</v>
      </c>
    </row>
    <row r="5874" ht="14.25" customHeight="1">
      <c r="A5874" s="96" t="s">
        <v>15076</v>
      </c>
      <c r="D5874" s="96" t="s">
        <v>1350</v>
      </c>
      <c r="E5874" s="96" t="s">
        <v>1561</v>
      </c>
      <c r="F5874" s="96">
        <v>2030.0</v>
      </c>
      <c r="J5874" s="96" t="s">
        <v>1147</v>
      </c>
      <c r="L5874" s="96" t="s">
        <v>1562</v>
      </c>
      <c r="M5874" s="96" t="s">
        <v>1147</v>
      </c>
      <c r="O5874" s="96" t="s">
        <v>1563</v>
      </c>
      <c r="P5874" s="96" t="s">
        <v>1564</v>
      </c>
      <c r="Q5874" s="96" t="s">
        <v>1573</v>
      </c>
      <c r="R5874" s="96" t="s">
        <v>1841</v>
      </c>
      <c r="S5874" s="96" t="s">
        <v>15077</v>
      </c>
      <c r="T5874" s="96" t="s">
        <v>1568</v>
      </c>
    </row>
    <row r="5875" ht="14.25" customHeight="1">
      <c r="A5875" s="96" t="s">
        <v>15078</v>
      </c>
      <c r="D5875" s="96" t="s">
        <v>1350</v>
      </c>
      <c r="E5875" s="96" t="s">
        <v>1561</v>
      </c>
      <c r="F5875" s="96">
        <v>2030.0</v>
      </c>
      <c r="J5875" s="96" t="s">
        <v>1147</v>
      </c>
      <c r="L5875" s="96" t="s">
        <v>1562</v>
      </c>
      <c r="M5875" s="96" t="s">
        <v>1147</v>
      </c>
      <c r="O5875" s="96" t="s">
        <v>1584</v>
      </c>
      <c r="P5875" s="96" t="s">
        <v>1564</v>
      </c>
      <c r="Q5875" s="96" t="s">
        <v>1580</v>
      </c>
      <c r="R5875" s="96" t="s">
        <v>1712</v>
      </c>
      <c r="S5875" s="96" t="s">
        <v>15079</v>
      </c>
      <c r="T5875" s="96" t="s">
        <v>1568</v>
      </c>
    </row>
    <row r="5876" ht="14.25" customHeight="1">
      <c r="A5876" s="96" t="s">
        <v>15080</v>
      </c>
      <c r="C5876" s="96" t="s">
        <v>15081</v>
      </c>
      <c r="D5876" s="96" t="s">
        <v>1350</v>
      </c>
      <c r="E5876" s="96" t="s">
        <v>1561</v>
      </c>
      <c r="F5876" s="96" t="s">
        <v>1628</v>
      </c>
      <c r="G5876" s="96" t="s">
        <v>1350</v>
      </c>
      <c r="H5876" s="96" t="s">
        <v>1561</v>
      </c>
      <c r="I5876" s="96" t="s">
        <v>4013</v>
      </c>
      <c r="J5876" s="96" t="s">
        <v>1351</v>
      </c>
      <c r="K5876" s="96" t="s">
        <v>4013</v>
      </c>
      <c r="L5876" s="96" t="s">
        <v>41</v>
      </c>
      <c r="M5876" s="96" t="s">
        <v>1351</v>
      </c>
      <c r="N5876" s="96" t="s">
        <v>1805</v>
      </c>
      <c r="O5876" s="96" t="s">
        <v>1703</v>
      </c>
      <c r="P5876" s="96" t="s">
        <v>1564</v>
      </c>
      <c r="Q5876" s="96" t="s">
        <v>1580</v>
      </c>
      <c r="R5876" s="96" t="s">
        <v>1581</v>
      </c>
      <c r="S5876" s="96" t="s">
        <v>15082</v>
      </c>
      <c r="T5876" s="96" t="s">
        <v>1568</v>
      </c>
    </row>
    <row r="5877" ht="14.25" customHeight="1">
      <c r="A5877" s="96" t="s">
        <v>15083</v>
      </c>
      <c r="C5877" s="96" t="s">
        <v>15084</v>
      </c>
      <c r="D5877" s="96" t="s">
        <v>1355</v>
      </c>
      <c r="J5877" s="96" t="s">
        <v>1351</v>
      </c>
      <c r="L5877" s="96" t="s">
        <v>41</v>
      </c>
      <c r="M5877" s="96" t="s">
        <v>1147</v>
      </c>
      <c r="O5877" s="96" t="s">
        <v>1669</v>
      </c>
      <c r="P5877" s="96" t="s">
        <v>1564</v>
      </c>
      <c r="Q5877" s="96" t="s">
        <v>1580</v>
      </c>
      <c r="R5877" s="96" t="s">
        <v>1644</v>
      </c>
    </row>
    <row r="5878" ht="14.25" customHeight="1">
      <c r="A5878" s="96" t="s">
        <v>15085</v>
      </c>
      <c r="D5878" s="96" t="s">
        <v>1355</v>
      </c>
      <c r="J5878" s="96" t="s">
        <v>1351</v>
      </c>
      <c r="L5878" s="96" t="s">
        <v>41</v>
      </c>
      <c r="M5878" s="96" t="s">
        <v>1147</v>
      </c>
      <c r="O5878" s="96" t="s">
        <v>2194</v>
      </c>
      <c r="P5878" s="96" t="s">
        <v>1609</v>
      </c>
      <c r="Q5878" s="96" t="s">
        <v>1593</v>
      </c>
      <c r="R5878" s="96" t="s">
        <v>1676</v>
      </c>
    </row>
    <row r="5879" ht="14.25" customHeight="1">
      <c r="A5879" s="96" t="s">
        <v>15086</v>
      </c>
      <c r="D5879" s="96" t="s">
        <v>1350</v>
      </c>
      <c r="E5879" s="96" t="s">
        <v>1561</v>
      </c>
      <c r="F5879" s="96">
        <v>2030.0</v>
      </c>
      <c r="J5879" s="96" t="s">
        <v>1351</v>
      </c>
      <c r="L5879" s="96" t="s">
        <v>1562</v>
      </c>
      <c r="M5879" s="96" t="s">
        <v>1351</v>
      </c>
      <c r="N5879" s="96" t="s">
        <v>2181</v>
      </c>
      <c r="O5879" s="96" t="s">
        <v>1845</v>
      </c>
      <c r="P5879" s="96" t="s">
        <v>1564</v>
      </c>
      <c r="Q5879" s="96" t="s">
        <v>1636</v>
      </c>
      <c r="R5879" s="96" t="s">
        <v>1986</v>
      </c>
      <c r="S5879" s="96" t="s">
        <v>15087</v>
      </c>
      <c r="T5879" s="96" t="s">
        <v>1568</v>
      </c>
    </row>
    <row r="5880" ht="14.25" customHeight="1">
      <c r="A5880" s="96" t="s">
        <v>15088</v>
      </c>
      <c r="D5880" s="96" t="s">
        <v>1350</v>
      </c>
      <c r="E5880" s="96" t="s">
        <v>1561</v>
      </c>
      <c r="F5880" s="96">
        <v>2030.0</v>
      </c>
      <c r="J5880" s="96" t="s">
        <v>1147</v>
      </c>
      <c r="L5880" s="96" t="s">
        <v>1562</v>
      </c>
      <c r="M5880" s="96" t="s">
        <v>1147</v>
      </c>
      <c r="O5880" s="96" t="s">
        <v>1713</v>
      </c>
      <c r="P5880" s="96" t="s">
        <v>1564</v>
      </c>
      <c r="Q5880" s="96" t="s">
        <v>1593</v>
      </c>
      <c r="R5880" s="96" t="s">
        <v>1699</v>
      </c>
      <c r="S5880" s="96" t="s">
        <v>15089</v>
      </c>
      <c r="T5880" s="96" t="s">
        <v>1568</v>
      </c>
    </row>
    <row r="5881" ht="14.25" customHeight="1">
      <c r="A5881" s="96" t="s">
        <v>15090</v>
      </c>
      <c r="C5881" s="96" t="s">
        <v>15091</v>
      </c>
      <c r="D5881" s="96" t="s">
        <v>1355</v>
      </c>
      <c r="J5881" s="96" t="s">
        <v>1147</v>
      </c>
      <c r="L5881" s="96" t="s">
        <v>41</v>
      </c>
      <c r="M5881" s="96" t="s">
        <v>1147</v>
      </c>
      <c r="O5881" s="96" t="s">
        <v>1703</v>
      </c>
      <c r="P5881" s="96" t="s">
        <v>1564</v>
      </c>
      <c r="Q5881" s="96" t="s">
        <v>1756</v>
      </c>
      <c r="R5881" s="96" t="s">
        <v>1637</v>
      </c>
    </row>
    <row r="5882" ht="14.25" customHeight="1">
      <c r="A5882" s="96" t="s">
        <v>15092</v>
      </c>
      <c r="D5882" s="96" t="s">
        <v>1350</v>
      </c>
      <c r="E5882" s="96" t="s">
        <v>1561</v>
      </c>
      <c r="F5882" s="96">
        <v>2030.0</v>
      </c>
      <c r="J5882" s="96" t="s">
        <v>1147</v>
      </c>
      <c r="L5882" s="96" t="s">
        <v>1562</v>
      </c>
      <c r="M5882" s="96" t="s">
        <v>1147</v>
      </c>
      <c r="O5882" s="96" t="s">
        <v>1791</v>
      </c>
      <c r="P5882" s="96" t="s">
        <v>1609</v>
      </c>
      <c r="Q5882" s="96" t="s">
        <v>1593</v>
      </c>
      <c r="R5882" s="96" t="s">
        <v>1673</v>
      </c>
      <c r="S5882" s="96" t="s">
        <v>15093</v>
      </c>
      <c r="T5882" s="96" t="s">
        <v>1568</v>
      </c>
    </row>
    <row r="5883" ht="14.25" customHeight="1">
      <c r="A5883" s="96" t="s">
        <v>15094</v>
      </c>
      <c r="C5883" s="96" t="s">
        <v>15095</v>
      </c>
      <c r="D5883" s="96" t="s">
        <v>1355</v>
      </c>
      <c r="J5883" s="96" t="s">
        <v>1351</v>
      </c>
      <c r="L5883" s="96" t="s">
        <v>41</v>
      </c>
      <c r="M5883" s="96" t="s">
        <v>1351</v>
      </c>
      <c r="N5883" s="96" t="s">
        <v>1926</v>
      </c>
      <c r="O5883" s="96" t="s">
        <v>1578</v>
      </c>
      <c r="P5883" s="96" t="s">
        <v>1579</v>
      </c>
      <c r="Q5883" s="96" t="s">
        <v>1580</v>
      </c>
      <c r="R5883" s="96" t="s">
        <v>1926</v>
      </c>
    </row>
    <row r="5884" ht="14.25" customHeight="1">
      <c r="A5884" s="96" t="s">
        <v>15096</v>
      </c>
      <c r="B5884" s="96" t="s">
        <v>15097</v>
      </c>
      <c r="C5884" s="96" t="s">
        <v>15098</v>
      </c>
      <c r="D5884" s="96" t="s">
        <v>1350</v>
      </c>
      <c r="E5884" s="96" t="s">
        <v>1561</v>
      </c>
      <c r="F5884" s="96">
        <v>2029.0</v>
      </c>
      <c r="J5884" s="96" t="s">
        <v>1147</v>
      </c>
      <c r="L5884" s="96" t="s">
        <v>41</v>
      </c>
      <c r="M5884" s="96" t="s">
        <v>1147</v>
      </c>
      <c r="O5884" s="96" t="s">
        <v>1717</v>
      </c>
      <c r="P5884" s="96" t="s">
        <v>1609</v>
      </c>
      <c r="Q5884" s="96" t="s">
        <v>1593</v>
      </c>
      <c r="R5884" s="96" t="s">
        <v>1673</v>
      </c>
      <c r="S5884" s="96" t="s">
        <v>15099</v>
      </c>
      <c r="T5884" s="96" t="s">
        <v>1568</v>
      </c>
    </row>
    <row r="5885" ht="14.25" customHeight="1">
      <c r="A5885" s="96" t="s">
        <v>15100</v>
      </c>
      <c r="D5885" s="96" t="s">
        <v>1350</v>
      </c>
      <c r="E5885" s="96" t="s">
        <v>1561</v>
      </c>
      <c r="F5885" s="96">
        <v>2030.0</v>
      </c>
      <c r="G5885" s="96" t="s">
        <v>1350</v>
      </c>
      <c r="H5885" s="96" t="s">
        <v>1561</v>
      </c>
      <c r="I5885" s="96">
        <v>2045.0</v>
      </c>
      <c r="J5885" s="96" t="s">
        <v>1351</v>
      </c>
      <c r="L5885" s="96" t="s">
        <v>1562</v>
      </c>
      <c r="M5885" s="96" t="s">
        <v>1147</v>
      </c>
      <c r="O5885" s="96" t="s">
        <v>1741</v>
      </c>
      <c r="P5885" s="96" t="s">
        <v>1564</v>
      </c>
      <c r="Q5885" s="96" t="s">
        <v>1590</v>
      </c>
      <c r="R5885" s="96" t="s">
        <v>1793</v>
      </c>
      <c r="S5885" s="96" t="s">
        <v>15101</v>
      </c>
      <c r="T5885" s="96" t="s">
        <v>1568</v>
      </c>
    </row>
    <row r="5886" ht="14.25" customHeight="1">
      <c r="A5886" s="96" t="s">
        <v>15102</v>
      </c>
      <c r="D5886" s="96" t="s">
        <v>1355</v>
      </c>
      <c r="J5886" s="96" t="s">
        <v>1351</v>
      </c>
      <c r="L5886" s="96" t="s">
        <v>41</v>
      </c>
      <c r="M5886" s="96" t="s">
        <v>1147</v>
      </c>
      <c r="O5886" s="96" t="s">
        <v>1741</v>
      </c>
      <c r="P5886" s="96" t="s">
        <v>1564</v>
      </c>
      <c r="Q5886" s="96" t="s">
        <v>1756</v>
      </c>
      <c r="R5886" s="96" t="s">
        <v>1644</v>
      </c>
    </row>
    <row r="5887" ht="14.25" customHeight="1">
      <c r="A5887" s="96" t="s">
        <v>15103</v>
      </c>
      <c r="D5887" s="96" t="s">
        <v>1355</v>
      </c>
      <c r="J5887" s="96" t="s">
        <v>1351</v>
      </c>
      <c r="L5887" s="96" t="s">
        <v>41</v>
      </c>
      <c r="M5887" s="96" t="s">
        <v>1147</v>
      </c>
      <c r="O5887" s="96" t="s">
        <v>1741</v>
      </c>
      <c r="P5887" s="96" t="s">
        <v>1564</v>
      </c>
      <c r="Q5887" s="96" t="s">
        <v>1820</v>
      </c>
    </row>
    <row r="5888" ht="14.25" customHeight="1">
      <c r="A5888" s="96" t="s">
        <v>15104</v>
      </c>
      <c r="D5888" s="96" t="s">
        <v>1355</v>
      </c>
      <c r="J5888" s="96" t="s">
        <v>1147</v>
      </c>
      <c r="L5888" s="96" t="s">
        <v>41</v>
      </c>
      <c r="M5888" s="96" t="s">
        <v>1147</v>
      </c>
      <c r="O5888" s="96" t="s">
        <v>1651</v>
      </c>
      <c r="P5888" s="96" t="s">
        <v>1564</v>
      </c>
      <c r="Q5888" s="96" t="s">
        <v>1665</v>
      </c>
      <c r="R5888" s="96" t="s">
        <v>1648</v>
      </c>
    </row>
    <row r="5889" ht="14.25" customHeight="1">
      <c r="A5889" s="96" t="s">
        <v>15105</v>
      </c>
      <c r="D5889" s="96" t="s">
        <v>1350</v>
      </c>
      <c r="E5889" s="96" t="s">
        <v>1561</v>
      </c>
      <c r="F5889" s="96">
        <v>2030.0</v>
      </c>
      <c r="J5889" s="96" t="s">
        <v>1147</v>
      </c>
      <c r="L5889" s="96" t="s">
        <v>1562</v>
      </c>
      <c r="M5889" s="96" t="s">
        <v>1147</v>
      </c>
      <c r="O5889" s="96" t="s">
        <v>5600</v>
      </c>
      <c r="P5889" s="96" t="s">
        <v>1728</v>
      </c>
      <c r="Q5889" s="96" t="s">
        <v>1573</v>
      </c>
      <c r="R5889" s="96" t="s">
        <v>1644</v>
      </c>
      <c r="S5889" s="96" t="s">
        <v>15106</v>
      </c>
      <c r="T5889" s="96" t="s">
        <v>1568</v>
      </c>
    </row>
    <row r="5890" ht="14.25" customHeight="1">
      <c r="A5890" s="96" t="s">
        <v>15107</v>
      </c>
      <c r="D5890" s="96" t="s">
        <v>1350</v>
      </c>
      <c r="E5890" s="96" t="s">
        <v>1570</v>
      </c>
      <c r="F5890" s="96">
        <v>2030.0</v>
      </c>
      <c r="J5890" s="96" t="s">
        <v>1147</v>
      </c>
      <c r="L5890" s="96" t="s">
        <v>1562</v>
      </c>
      <c r="M5890" s="96" t="s">
        <v>1147</v>
      </c>
      <c r="O5890" s="96" t="s">
        <v>2526</v>
      </c>
      <c r="P5890" s="96" t="s">
        <v>1564</v>
      </c>
      <c r="Q5890" s="96" t="s">
        <v>1636</v>
      </c>
      <c r="R5890" s="96" t="s">
        <v>1656</v>
      </c>
      <c r="S5890" s="96" t="s">
        <v>15108</v>
      </c>
      <c r="T5890" s="96" t="s">
        <v>1576</v>
      </c>
    </row>
    <row r="5891" ht="14.25" customHeight="1">
      <c r="A5891" s="96" t="s">
        <v>15109</v>
      </c>
      <c r="D5891" s="96" t="s">
        <v>1372</v>
      </c>
      <c r="J5891" s="96" t="s">
        <v>1351</v>
      </c>
      <c r="L5891" s="96" t="s">
        <v>41</v>
      </c>
      <c r="M5891" s="96" t="s">
        <v>1351</v>
      </c>
      <c r="N5891" s="96" t="s">
        <v>1619</v>
      </c>
      <c r="O5891" s="96" t="s">
        <v>1925</v>
      </c>
      <c r="P5891" s="96" t="s">
        <v>1728</v>
      </c>
      <c r="Q5891" s="96" t="s">
        <v>1862</v>
      </c>
      <c r="R5891" s="96" t="s">
        <v>1621</v>
      </c>
    </row>
    <row r="5892" ht="14.25" customHeight="1">
      <c r="A5892" s="96" t="s">
        <v>15110</v>
      </c>
      <c r="D5892" s="96" t="s">
        <v>1355</v>
      </c>
      <c r="J5892" s="96" t="s">
        <v>1147</v>
      </c>
      <c r="L5892" s="96" t="s">
        <v>41</v>
      </c>
      <c r="M5892" s="96" t="s">
        <v>1147</v>
      </c>
      <c r="O5892" s="96" t="s">
        <v>1614</v>
      </c>
      <c r="P5892" s="96" t="s">
        <v>1609</v>
      </c>
      <c r="Q5892" s="96" t="s">
        <v>2015</v>
      </c>
      <c r="R5892" s="96" t="s">
        <v>1793</v>
      </c>
    </row>
    <row r="5893" ht="14.25" customHeight="1">
      <c r="A5893" s="96" t="s">
        <v>15111</v>
      </c>
      <c r="C5893" s="96" t="s">
        <v>15112</v>
      </c>
      <c r="D5893" s="96" t="s">
        <v>1350</v>
      </c>
      <c r="E5893" s="96" t="s">
        <v>1561</v>
      </c>
      <c r="F5893" s="96">
        <v>2030.0</v>
      </c>
      <c r="G5893" s="96" t="s">
        <v>1350</v>
      </c>
      <c r="H5893" s="96" t="s">
        <v>1561</v>
      </c>
      <c r="I5893" s="96">
        <v>2050.0</v>
      </c>
      <c r="J5893" s="96" t="s">
        <v>1351</v>
      </c>
      <c r="K5893" s="96">
        <v>2050.0</v>
      </c>
      <c r="L5893" s="96" t="s">
        <v>1562</v>
      </c>
      <c r="M5893" s="96" t="s">
        <v>1147</v>
      </c>
      <c r="O5893" s="96" t="s">
        <v>1845</v>
      </c>
      <c r="P5893" s="96" t="s">
        <v>1564</v>
      </c>
      <c r="Q5893" s="96" t="s">
        <v>1804</v>
      </c>
      <c r="R5893" s="96" t="s">
        <v>1581</v>
      </c>
      <c r="S5893" s="96" t="s">
        <v>15113</v>
      </c>
      <c r="T5893" s="96" t="s">
        <v>1568</v>
      </c>
    </row>
    <row r="5894" ht="14.25" customHeight="1">
      <c r="A5894" s="96" t="s">
        <v>15114</v>
      </c>
      <c r="D5894" s="96" t="s">
        <v>1350</v>
      </c>
      <c r="E5894" s="96" t="s">
        <v>1561</v>
      </c>
      <c r="F5894" s="96">
        <v>2030.0</v>
      </c>
      <c r="J5894" s="96" t="s">
        <v>1147</v>
      </c>
      <c r="L5894" s="96" t="s">
        <v>1562</v>
      </c>
      <c r="M5894" s="96" t="s">
        <v>1147</v>
      </c>
      <c r="O5894" s="96" t="s">
        <v>1647</v>
      </c>
      <c r="P5894" s="96" t="s">
        <v>1564</v>
      </c>
      <c r="Q5894" s="96" t="s">
        <v>1585</v>
      </c>
      <c r="R5894" s="96" t="s">
        <v>1637</v>
      </c>
      <c r="S5894" s="96" t="s">
        <v>15115</v>
      </c>
      <c r="T5894" s="96" t="s">
        <v>1568</v>
      </c>
    </row>
    <row r="5895" ht="14.25" customHeight="1">
      <c r="A5895" s="96" t="s">
        <v>15116</v>
      </c>
      <c r="C5895" s="96" t="s">
        <v>15117</v>
      </c>
      <c r="D5895" s="96" t="s">
        <v>1355</v>
      </c>
      <c r="J5895" s="96" t="s">
        <v>1147</v>
      </c>
      <c r="L5895" s="96" t="s">
        <v>41</v>
      </c>
      <c r="M5895" s="96" t="s">
        <v>1147</v>
      </c>
      <c r="O5895" s="96" t="s">
        <v>1741</v>
      </c>
      <c r="P5895" s="96" t="s">
        <v>1564</v>
      </c>
      <c r="Q5895" s="96" t="s">
        <v>1585</v>
      </c>
      <c r="R5895" s="96" t="s">
        <v>1656</v>
      </c>
    </row>
    <row r="5896" ht="14.25" customHeight="1">
      <c r="A5896" s="96" t="s">
        <v>15118</v>
      </c>
      <c r="B5896" s="96" t="s">
        <v>15119</v>
      </c>
      <c r="C5896" s="96" t="s">
        <v>15120</v>
      </c>
      <c r="D5896" s="96" t="s">
        <v>1355</v>
      </c>
      <c r="J5896" s="96" t="s">
        <v>1147</v>
      </c>
      <c r="L5896" s="96" t="s">
        <v>41</v>
      </c>
      <c r="M5896" s="96" t="s">
        <v>1147</v>
      </c>
      <c r="O5896" s="96" t="s">
        <v>2952</v>
      </c>
      <c r="P5896" s="96" t="s">
        <v>1564</v>
      </c>
      <c r="Q5896" s="96" t="s">
        <v>4566</v>
      </c>
      <c r="R5896" s="96" t="s">
        <v>1621</v>
      </c>
    </row>
    <row r="5897" ht="14.25" customHeight="1">
      <c r="A5897" s="96" t="s">
        <v>15121</v>
      </c>
      <c r="B5897" s="96" t="s">
        <v>15122</v>
      </c>
      <c r="C5897" s="96" t="s">
        <v>15123</v>
      </c>
      <c r="D5897" s="96" t="s">
        <v>1355</v>
      </c>
      <c r="J5897" s="96" t="s">
        <v>1147</v>
      </c>
      <c r="L5897" s="96" t="s">
        <v>41</v>
      </c>
      <c r="M5897" s="96" t="s">
        <v>1147</v>
      </c>
      <c r="O5897" s="96" t="s">
        <v>1797</v>
      </c>
      <c r="P5897" s="96" t="s">
        <v>1564</v>
      </c>
      <c r="Q5897" s="96" t="s">
        <v>1754</v>
      </c>
      <c r="R5897" s="96" t="s">
        <v>1566</v>
      </c>
    </row>
    <row r="5898" ht="14.25" customHeight="1">
      <c r="A5898" s="96" t="s">
        <v>15124</v>
      </c>
      <c r="D5898" s="96" t="s">
        <v>1350</v>
      </c>
      <c r="E5898" s="96" t="s">
        <v>1561</v>
      </c>
      <c r="F5898" s="96">
        <v>2030.0</v>
      </c>
      <c r="J5898" s="96" t="s">
        <v>1147</v>
      </c>
      <c r="L5898" s="96" t="s">
        <v>1562</v>
      </c>
      <c r="M5898" s="96" t="s">
        <v>1147</v>
      </c>
      <c r="O5898" s="96" t="s">
        <v>1937</v>
      </c>
      <c r="P5898" s="96" t="s">
        <v>1728</v>
      </c>
      <c r="Q5898" s="96" t="s">
        <v>1636</v>
      </c>
      <c r="R5898" s="96" t="s">
        <v>1676</v>
      </c>
      <c r="S5898" s="96" t="s">
        <v>15125</v>
      </c>
      <c r="T5898" s="96" t="s">
        <v>1568</v>
      </c>
    </row>
    <row r="5899" ht="14.25" customHeight="1">
      <c r="A5899" s="96" t="s">
        <v>15126</v>
      </c>
      <c r="D5899" s="96" t="s">
        <v>1350</v>
      </c>
      <c r="E5899" s="96" t="s">
        <v>1561</v>
      </c>
      <c r="F5899" s="96">
        <v>2030.0</v>
      </c>
      <c r="J5899" s="96" t="s">
        <v>1147</v>
      </c>
      <c r="L5899" s="96" t="s">
        <v>1562</v>
      </c>
      <c r="M5899" s="96" t="s">
        <v>1147</v>
      </c>
      <c r="O5899" s="96" t="s">
        <v>1703</v>
      </c>
      <c r="P5899" s="96" t="s">
        <v>1564</v>
      </c>
      <c r="Q5899" s="96" t="s">
        <v>1590</v>
      </c>
      <c r="R5899" s="96" t="s">
        <v>1699</v>
      </c>
      <c r="S5899" s="96" t="s">
        <v>15127</v>
      </c>
      <c r="T5899" s="96" t="s">
        <v>1568</v>
      </c>
    </row>
    <row r="5900" ht="14.25" customHeight="1">
      <c r="A5900" s="96" t="s">
        <v>15128</v>
      </c>
      <c r="D5900" s="96" t="s">
        <v>1350</v>
      </c>
      <c r="E5900" s="96" t="s">
        <v>1561</v>
      </c>
      <c r="F5900" s="96">
        <v>2030.0</v>
      </c>
      <c r="J5900" s="96" t="s">
        <v>1147</v>
      </c>
      <c r="L5900" s="96" t="s">
        <v>41</v>
      </c>
      <c r="M5900" s="96" t="s">
        <v>1147</v>
      </c>
      <c r="O5900" s="96" t="s">
        <v>1845</v>
      </c>
      <c r="P5900" s="96" t="s">
        <v>1564</v>
      </c>
      <c r="Q5900" s="96" t="s">
        <v>1573</v>
      </c>
      <c r="R5900" s="96" t="s">
        <v>1676</v>
      </c>
      <c r="S5900" s="96" t="s">
        <v>15129</v>
      </c>
      <c r="T5900" s="96" t="s">
        <v>1568</v>
      </c>
    </row>
    <row r="5901" ht="14.25" customHeight="1">
      <c r="A5901" s="96" t="s">
        <v>15130</v>
      </c>
      <c r="D5901" s="96" t="s">
        <v>1355</v>
      </c>
      <c r="J5901" s="96" t="s">
        <v>1351</v>
      </c>
      <c r="L5901" s="96" t="s">
        <v>41</v>
      </c>
      <c r="M5901" s="96" t="s">
        <v>1147</v>
      </c>
      <c r="O5901" s="96" t="s">
        <v>1845</v>
      </c>
      <c r="P5901" s="96" t="s">
        <v>1564</v>
      </c>
      <c r="Q5901" s="96" t="s">
        <v>1580</v>
      </c>
      <c r="R5901" s="96" t="s">
        <v>1676</v>
      </c>
    </row>
    <row r="5902" ht="14.25" customHeight="1">
      <c r="A5902" s="96" t="s">
        <v>15131</v>
      </c>
      <c r="C5902" s="96" t="s">
        <v>15132</v>
      </c>
      <c r="D5902" s="96" t="s">
        <v>1355</v>
      </c>
      <c r="J5902" s="96" t="s">
        <v>1147</v>
      </c>
      <c r="L5902" s="96" t="s">
        <v>41</v>
      </c>
      <c r="M5902" s="96" t="s">
        <v>1147</v>
      </c>
      <c r="O5902" s="96" t="s">
        <v>1713</v>
      </c>
      <c r="P5902" s="96" t="s">
        <v>1564</v>
      </c>
      <c r="Q5902" s="96" t="s">
        <v>2015</v>
      </c>
      <c r="R5902" s="96" t="s">
        <v>1581</v>
      </c>
    </row>
    <row r="5903" ht="14.25" customHeight="1">
      <c r="A5903" s="96" t="s">
        <v>15133</v>
      </c>
      <c r="C5903" s="96" t="s">
        <v>15134</v>
      </c>
      <c r="D5903" s="96" t="s">
        <v>1350</v>
      </c>
      <c r="E5903" s="96" t="s">
        <v>1561</v>
      </c>
      <c r="F5903" s="96">
        <v>2032.0</v>
      </c>
      <c r="J5903" s="96" t="s">
        <v>1147</v>
      </c>
      <c r="L5903" s="96" t="s">
        <v>41</v>
      </c>
      <c r="M5903" s="96" t="s">
        <v>1147</v>
      </c>
      <c r="O5903" s="96" t="s">
        <v>1829</v>
      </c>
      <c r="P5903" s="96" t="s">
        <v>1564</v>
      </c>
      <c r="Q5903" s="96" t="s">
        <v>1897</v>
      </c>
      <c r="R5903" s="96" t="s">
        <v>1793</v>
      </c>
      <c r="S5903" s="96" t="s">
        <v>15135</v>
      </c>
      <c r="T5903" s="96" t="s">
        <v>1568</v>
      </c>
    </row>
    <row r="5904" ht="14.25" customHeight="1">
      <c r="A5904" s="96" t="s">
        <v>15136</v>
      </c>
      <c r="D5904" s="96" t="s">
        <v>1350</v>
      </c>
      <c r="E5904" s="96" t="s">
        <v>1561</v>
      </c>
      <c r="F5904" s="96">
        <v>2030.0</v>
      </c>
      <c r="J5904" s="96" t="s">
        <v>1147</v>
      </c>
      <c r="L5904" s="96" t="s">
        <v>1562</v>
      </c>
      <c r="M5904" s="96" t="s">
        <v>1147</v>
      </c>
      <c r="O5904" s="96" t="s">
        <v>1845</v>
      </c>
      <c r="P5904" s="96" t="s">
        <v>1564</v>
      </c>
      <c r="Q5904" s="96" t="s">
        <v>1685</v>
      </c>
      <c r="R5904" s="96" t="s">
        <v>1666</v>
      </c>
      <c r="S5904" s="96" t="s">
        <v>15137</v>
      </c>
      <c r="T5904" s="96" t="s">
        <v>1568</v>
      </c>
    </row>
    <row r="5905" ht="14.25" customHeight="1">
      <c r="A5905" s="96" t="s">
        <v>15138</v>
      </c>
      <c r="D5905" s="96" t="s">
        <v>1350</v>
      </c>
      <c r="E5905" s="96" t="s">
        <v>1561</v>
      </c>
      <c r="F5905" s="96">
        <v>2030.0</v>
      </c>
      <c r="J5905" s="96" t="s">
        <v>1147</v>
      </c>
      <c r="L5905" s="96" t="s">
        <v>1562</v>
      </c>
      <c r="M5905" s="96" t="s">
        <v>1147</v>
      </c>
      <c r="O5905" s="96" t="s">
        <v>1563</v>
      </c>
      <c r="P5905" s="96" t="s">
        <v>1564</v>
      </c>
      <c r="Q5905" s="96" t="s">
        <v>6506</v>
      </c>
      <c r="R5905" s="96" t="s">
        <v>1574</v>
      </c>
      <c r="S5905" s="96" t="s">
        <v>15139</v>
      </c>
      <c r="T5905" s="96" t="s">
        <v>1568</v>
      </c>
    </row>
    <row r="5906" ht="14.25" customHeight="1">
      <c r="A5906" s="96" t="s">
        <v>15140</v>
      </c>
      <c r="C5906" s="96" t="s">
        <v>15141</v>
      </c>
      <c r="D5906" s="96" t="s">
        <v>1350</v>
      </c>
      <c r="E5906" s="96" t="s">
        <v>1561</v>
      </c>
      <c r="F5906" s="96">
        <v>2030.0</v>
      </c>
      <c r="J5906" s="96" t="s">
        <v>1147</v>
      </c>
      <c r="L5906" s="96" t="s">
        <v>1562</v>
      </c>
      <c r="M5906" s="96" t="s">
        <v>1147</v>
      </c>
      <c r="O5906" s="96" t="s">
        <v>1893</v>
      </c>
      <c r="P5906" s="96" t="s">
        <v>1603</v>
      </c>
      <c r="Q5906" s="96" t="s">
        <v>6506</v>
      </c>
      <c r="R5906" s="96" t="s">
        <v>1623</v>
      </c>
      <c r="S5906" s="96" t="s">
        <v>15142</v>
      </c>
      <c r="T5906" s="96" t="s">
        <v>1568</v>
      </c>
    </row>
    <row r="5907" ht="14.25" customHeight="1">
      <c r="A5907" s="96" t="s">
        <v>15143</v>
      </c>
      <c r="D5907" s="96" t="s">
        <v>1350</v>
      </c>
      <c r="E5907" s="96" t="s">
        <v>1561</v>
      </c>
      <c r="F5907" s="96">
        <v>2030.0</v>
      </c>
      <c r="J5907" s="96" t="s">
        <v>1147</v>
      </c>
      <c r="L5907" s="96" t="s">
        <v>41</v>
      </c>
      <c r="M5907" s="96" t="s">
        <v>1147</v>
      </c>
      <c r="O5907" s="96" t="s">
        <v>1647</v>
      </c>
      <c r="P5907" s="96" t="s">
        <v>1564</v>
      </c>
      <c r="Q5907" s="96" t="s">
        <v>6506</v>
      </c>
      <c r="R5907" s="96" t="s">
        <v>1841</v>
      </c>
      <c r="S5907" s="96" t="s">
        <v>15144</v>
      </c>
      <c r="T5907" s="96" t="s">
        <v>1568</v>
      </c>
    </row>
    <row r="5908" ht="14.25" customHeight="1">
      <c r="A5908" s="96" t="s">
        <v>15145</v>
      </c>
      <c r="B5908" s="96" t="s">
        <v>15146</v>
      </c>
      <c r="C5908" s="96" t="s">
        <v>15147</v>
      </c>
      <c r="D5908" s="96" t="s">
        <v>1355</v>
      </c>
      <c r="J5908" s="96" t="s">
        <v>1147</v>
      </c>
      <c r="L5908" s="96" t="s">
        <v>41</v>
      </c>
      <c r="M5908" s="96" t="s">
        <v>1147</v>
      </c>
      <c r="O5908" s="96" t="s">
        <v>1791</v>
      </c>
      <c r="P5908" s="96" t="s">
        <v>1609</v>
      </c>
      <c r="Q5908" s="96" t="s">
        <v>1754</v>
      </c>
    </row>
    <row r="5909" ht="14.25" customHeight="1">
      <c r="A5909" s="96" t="s">
        <v>15148</v>
      </c>
      <c r="B5909" s="96" t="s">
        <v>15149</v>
      </c>
      <c r="D5909" s="96" t="s">
        <v>1350</v>
      </c>
      <c r="E5909" s="96" t="s">
        <v>1570</v>
      </c>
      <c r="F5909" s="96" t="s">
        <v>15150</v>
      </c>
      <c r="J5909" s="96" t="s">
        <v>1147</v>
      </c>
      <c r="L5909" s="96" t="s">
        <v>41</v>
      </c>
      <c r="M5909" s="96" t="s">
        <v>1147</v>
      </c>
      <c r="O5909" s="96" t="s">
        <v>1602</v>
      </c>
      <c r="P5909" s="96" t="s">
        <v>1603</v>
      </c>
      <c r="Q5909" s="96" t="s">
        <v>6506</v>
      </c>
      <c r="R5909" s="96" t="s">
        <v>1846</v>
      </c>
      <c r="S5909" s="96" t="s">
        <v>15151</v>
      </c>
      <c r="T5909" s="96" t="s">
        <v>1576</v>
      </c>
    </row>
    <row r="5910" ht="14.25" customHeight="1">
      <c r="A5910" s="96" t="s">
        <v>15152</v>
      </c>
      <c r="D5910" s="96" t="s">
        <v>1355</v>
      </c>
      <c r="J5910" s="96" t="s">
        <v>1351</v>
      </c>
      <c r="L5910" s="96" t="s">
        <v>41</v>
      </c>
      <c r="M5910" s="96" t="s">
        <v>1147</v>
      </c>
      <c r="O5910" s="96" t="s">
        <v>3128</v>
      </c>
      <c r="P5910" s="96" t="s">
        <v>1609</v>
      </c>
      <c r="Q5910" s="96" t="s">
        <v>2158</v>
      </c>
      <c r="R5910" s="96" t="s">
        <v>1586</v>
      </c>
    </row>
    <row r="5911" ht="14.25" customHeight="1">
      <c r="A5911" s="96" t="s">
        <v>15153</v>
      </c>
      <c r="C5911" s="96" t="s">
        <v>15154</v>
      </c>
      <c r="D5911" s="96" t="s">
        <v>1350</v>
      </c>
      <c r="E5911" s="96" t="s">
        <v>1561</v>
      </c>
      <c r="F5911" s="96">
        <v>2030.0</v>
      </c>
      <c r="J5911" s="96" t="s">
        <v>1147</v>
      </c>
      <c r="L5911" s="96" t="s">
        <v>41</v>
      </c>
      <c r="M5911" s="96" t="s">
        <v>1147</v>
      </c>
      <c r="O5911" s="96" t="s">
        <v>1608</v>
      </c>
      <c r="P5911" s="96" t="s">
        <v>1609</v>
      </c>
      <c r="Q5911" s="96" t="s">
        <v>1639</v>
      </c>
      <c r="R5911" s="96" t="s">
        <v>1699</v>
      </c>
      <c r="S5911" s="96" t="s">
        <v>15155</v>
      </c>
      <c r="T5911" s="96" t="s">
        <v>1568</v>
      </c>
    </row>
    <row r="5912" ht="14.25" customHeight="1">
      <c r="A5912" s="96" t="s">
        <v>15156</v>
      </c>
      <c r="B5912" s="96" t="s">
        <v>15157</v>
      </c>
      <c r="C5912" s="96" t="s">
        <v>15158</v>
      </c>
      <c r="D5912" s="96" t="s">
        <v>1350</v>
      </c>
      <c r="E5912" s="96" t="s">
        <v>1561</v>
      </c>
      <c r="F5912" s="96">
        <v>2030.0</v>
      </c>
      <c r="J5912" s="96" t="s">
        <v>1351</v>
      </c>
      <c r="L5912" s="96" t="s">
        <v>41</v>
      </c>
      <c r="M5912" s="96" t="s">
        <v>1351</v>
      </c>
      <c r="N5912" s="96" t="s">
        <v>1615</v>
      </c>
      <c r="O5912" s="96" t="s">
        <v>1664</v>
      </c>
      <c r="P5912" s="96" t="s">
        <v>1564</v>
      </c>
      <c r="Q5912" s="96" t="s">
        <v>2158</v>
      </c>
      <c r="R5912" s="96" t="s">
        <v>2384</v>
      </c>
      <c r="S5912" s="96" t="s">
        <v>15159</v>
      </c>
      <c r="T5912" s="96" t="s">
        <v>1568</v>
      </c>
    </row>
    <row r="5913" ht="14.25" customHeight="1">
      <c r="A5913" s="96" t="s">
        <v>15160</v>
      </c>
      <c r="D5913" s="96" t="s">
        <v>1350</v>
      </c>
      <c r="E5913" s="96" t="s">
        <v>1561</v>
      </c>
      <c r="F5913" s="96">
        <v>2030.0</v>
      </c>
      <c r="J5913" s="96" t="s">
        <v>1147</v>
      </c>
      <c r="L5913" s="96" t="s">
        <v>1562</v>
      </c>
      <c r="M5913" s="96" t="s">
        <v>1147</v>
      </c>
      <c r="O5913" s="96" t="s">
        <v>1563</v>
      </c>
      <c r="P5913" s="96" t="s">
        <v>1564</v>
      </c>
      <c r="Q5913" s="96" t="s">
        <v>1590</v>
      </c>
      <c r="R5913" s="96" t="s">
        <v>1648</v>
      </c>
      <c r="S5913" s="96" t="s">
        <v>15161</v>
      </c>
      <c r="T5913" s="96" t="s">
        <v>1568</v>
      </c>
    </row>
    <row r="5914" ht="14.25" customHeight="1">
      <c r="A5914" s="96" t="s">
        <v>15162</v>
      </c>
      <c r="B5914" s="96" t="s">
        <v>15163</v>
      </c>
      <c r="C5914" s="96" t="s">
        <v>15164</v>
      </c>
      <c r="D5914" s="96" t="s">
        <v>1350</v>
      </c>
      <c r="E5914" s="96" t="s">
        <v>1561</v>
      </c>
      <c r="F5914" s="96">
        <v>2030.0</v>
      </c>
      <c r="J5914" s="96" t="s">
        <v>1147</v>
      </c>
      <c r="L5914" s="96" t="s">
        <v>1629</v>
      </c>
      <c r="M5914" s="96" t="s">
        <v>1147</v>
      </c>
      <c r="O5914" s="96" t="s">
        <v>1797</v>
      </c>
      <c r="P5914" s="96" t="s">
        <v>1564</v>
      </c>
      <c r="Q5914" s="96" t="s">
        <v>1630</v>
      </c>
      <c r="R5914" s="96" t="s">
        <v>1644</v>
      </c>
      <c r="S5914" s="96" t="s">
        <v>15165</v>
      </c>
      <c r="T5914" s="96" t="s">
        <v>1568</v>
      </c>
    </row>
    <row r="5915" ht="14.25" customHeight="1">
      <c r="A5915" s="96" t="s">
        <v>15166</v>
      </c>
      <c r="C5915" s="96" t="s">
        <v>15167</v>
      </c>
      <c r="D5915" s="96" t="s">
        <v>1350</v>
      </c>
      <c r="E5915" s="96" t="s">
        <v>1561</v>
      </c>
      <c r="F5915" s="96">
        <v>2030.0</v>
      </c>
      <c r="G5915" s="96" t="s">
        <v>1350</v>
      </c>
      <c r="H5915" s="96" t="s">
        <v>1561</v>
      </c>
      <c r="I5915" s="96">
        <v>2040.0</v>
      </c>
      <c r="J5915" s="96" t="s">
        <v>1351</v>
      </c>
      <c r="K5915" s="96">
        <v>2040.0</v>
      </c>
      <c r="L5915" s="96" t="s">
        <v>41</v>
      </c>
      <c r="M5915" s="96" t="s">
        <v>1351</v>
      </c>
      <c r="N5915" s="96" t="s">
        <v>1986</v>
      </c>
      <c r="O5915" s="96" t="s">
        <v>1672</v>
      </c>
      <c r="P5915" s="96" t="s">
        <v>1564</v>
      </c>
      <c r="Q5915" s="96" t="s">
        <v>2158</v>
      </c>
      <c r="R5915" s="96" t="s">
        <v>1863</v>
      </c>
      <c r="S5915" s="96" t="s">
        <v>15168</v>
      </c>
      <c r="T5915" s="96" t="s">
        <v>1568</v>
      </c>
    </row>
    <row r="5916" ht="14.25" customHeight="1">
      <c r="A5916" s="96" t="s">
        <v>15169</v>
      </c>
      <c r="B5916" s="96" t="s">
        <v>15170</v>
      </c>
      <c r="C5916" s="96" t="s">
        <v>15171</v>
      </c>
      <c r="D5916" s="96" t="s">
        <v>1350</v>
      </c>
      <c r="E5916" s="96" t="s">
        <v>1561</v>
      </c>
      <c r="F5916" s="96" t="s">
        <v>1663</v>
      </c>
      <c r="J5916" s="96" t="s">
        <v>1147</v>
      </c>
      <c r="L5916" s="96" t="s">
        <v>41</v>
      </c>
      <c r="M5916" s="96" t="s">
        <v>1351</v>
      </c>
      <c r="N5916" s="96" t="s">
        <v>1740</v>
      </c>
      <c r="O5916" s="96" t="s">
        <v>1647</v>
      </c>
      <c r="P5916" s="96" t="s">
        <v>1564</v>
      </c>
      <c r="Q5916" s="96" t="s">
        <v>2158</v>
      </c>
      <c r="R5916" s="96" t="s">
        <v>2159</v>
      </c>
      <c r="S5916" s="96" t="s">
        <v>15172</v>
      </c>
      <c r="T5916" s="96" t="s">
        <v>1771</v>
      </c>
    </row>
    <row r="5917" ht="14.25" customHeight="1">
      <c r="A5917" s="96" t="s">
        <v>15173</v>
      </c>
      <c r="C5917" s="96" t="s">
        <v>15174</v>
      </c>
      <c r="D5917" s="96" t="s">
        <v>1350</v>
      </c>
      <c r="E5917" s="96" t="s">
        <v>1561</v>
      </c>
      <c r="F5917" s="96">
        <v>2030.0</v>
      </c>
      <c r="J5917" s="96" t="s">
        <v>1147</v>
      </c>
      <c r="L5917" s="96" t="s">
        <v>41</v>
      </c>
      <c r="M5917" s="96" t="s">
        <v>1147</v>
      </c>
      <c r="O5917" s="96" t="s">
        <v>1741</v>
      </c>
      <c r="P5917" s="96" t="s">
        <v>1564</v>
      </c>
      <c r="Q5917" s="96" t="s">
        <v>2158</v>
      </c>
      <c r="R5917" s="96" t="s">
        <v>2023</v>
      </c>
      <c r="S5917" s="96" t="s">
        <v>1426</v>
      </c>
      <c r="T5917" s="96" t="s">
        <v>1568</v>
      </c>
    </row>
    <row r="5918" ht="14.25" customHeight="1">
      <c r="A5918" s="96" t="s">
        <v>15175</v>
      </c>
      <c r="D5918" s="96" t="s">
        <v>1350</v>
      </c>
      <c r="E5918" s="96" t="s">
        <v>1561</v>
      </c>
      <c r="F5918" s="96">
        <v>2023.0</v>
      </c>
      <c r="J5918" s="96" t="s">
        <v>1147</v>
      </c>
      <c r="L5918" s="96" t="s">
        <v>41</v>
      </c>
      <c r="M5918" s="96" t="s">
        <v>1147</v>
      </c>
      <c r="O5918" s="96" t="s">
        <v>1563</v>
      </c>
      <c r="P5918" s="96" t="s">
        <v>1564</v>
      </c>
      <c r="Q5918" s="96" t="s">
        <v>1580</v>
      </c>
      <c r="R5918" s="96" t="s">
        <v>1699</v>
      </c>
      <c r="S5918" s="96" t="s">
        <v>15176</v>
      </c>
      <c r="T5918" s="96" t="s">
        <v>1568</v>
      </c>
    </row>
    <row r="5919" ht="14.25" customHeight="1">
      <c r="A5919" s="96" t="s">
        <v>15177</v>
      </c>
      <c r="D5919" s="96" t="s">
        <v>1355</v>
      </c>
      <c r="J5919" s="96" t="s">
        <v>1147</v>
      </c>
      <c r="L5919" s="96" t="s">
        <v>41</v>
      </c>
      <c r="M5919" s="96" t="s">
        <v>1147</v>
      </c>
      <c r="O5919" s="96" t="s">
        <v>2423</v>
      </c>
      <c r="P5919" s="96" t="s">
        <v>1609</v>
      </c>
      <c r="Q5919" s="96" t="s">
        <v>1675</v>
      </c>
      <c r="R5919" s="96" t="s">
        <v>1637</v>
      </c>
    </row>
    <row r="5920" ht="14.25" customHeight="1">
      <c r="A5920" s="96" t="s">
        <v>15178</v>
      </c>
      <c r="D5920" s="96" t="s">
        <v>1350</v>
      </c>
      <c r="E5920" s="96" t="s">
        <v>1561</v>
      </c>
      <c r="F5920" s="96">
        <v>2030.0</v>
      </c>
      <c r="J5920" s="96" t="s">
        <v>1147</v>
      </c>
      <c r="L5920" s="96" t="s">
        <v>1562</v>
      </c>
      <c r="M5920" s="96" t="s">
        <v>1147</v>
      </c>
      <c r="O5920" s="96" t="s">
        <v>1672</v>
      </c>
      <c r="P5920" s="96" t="s">
        <v>1564</v>
      </c>
      <c r="Q5920" s="96" t="s">
        <v>1756</v>
      </c>
      <c r="R5920" s="96" t="s">
        <v>1644</v>
      </c>
      <c r="S5920" s="96" t="s">
        <v>15179</v>
      </c>
      <c r="T5920" s="96" t="s">
        <v>1568</v>
      </c>
    </row>
    <row r="5921" ht="14.25" customHeight="1">
      <c r="A5921" s="96" t="s">
        <v>15180</v>
      </c>
      <c r="C5921" s="96" t="s">
        <v>15181</v>
      </c>
      <c r="D5921" s="96" t="s">
        <v>1355</v>
      </c>
      <c r="J5921" s="96" t="s">
        <v>1147</v>
      </c>
      <c r="L5921" s="96" t="s">
        <v>41</v>
      </c>
      <c r="M5921" s="96" t="s">
        <v>1147</v>
      </c>
      <c r="O5921" s="96" t="s">
        <v>1647</v>
      </c>
      <c r="P5921" s="96" t="s">
        <v>1564</v>
      </c>
      <c r="Q5921" s="96" t="s">
        <v>1604</v>
      </c>
      <c r="R5921" s="96" t="s">
        <v>1690</v>
      </c>
    </row>
    <row r="5922" ht="14.25" customHeight="1">
      <c r="A5922" s="96" t="s">
        <v>15182</v>
      </c>
      <c r="B5922" s="96" t="s">
        <v>15183</v>
      </c>
      <c r="C5922" s="96" t="s">
        <v>15184</v>
      </c>
      <c r="D5922" s="96" t="s">
        <v>1350</v>
      </c>
      <c r="E5922" s="96" t="s">
        <v>1561</v>
      </c>
      <c r="F5922" s="96">
        <v>2030.0</v>
      </c>
      <c r="J5922" s="96" t="s">
        <v>1147</v>
      </c>
      <c r="L5922" s="96" t="s">
        <v>41</v>
      </c>
      <c r="M5922" s="96" t="s">
        <v>1147</v>
      </c>
      <c r="N5922" s="96" t="s">
        <v>1926</v>
      </c>
      <c r="O5922" s="96" t="s">
        <v>1578</v>
      </c>
      <c r="P5922" s="96" t="s">
        <v>1579</v>
      </c>
      <c r="Q5922" s="96" t="s">
        <v>1636</v>
      </c>
      <c r="R5922" s="96" t="s">
        <v>1615</v>
      </c>
      <c r="S5922" s="96" t="s">
        <v>15185</v>
      </c>
      <c r="T5922" s="96" t="s">
        <v>1568</v>
      </c>
    </row>
    <row r="5923" ht="14.25" customHeight="1">
      <c r="A5923" s="96" t="s">
        <v>15186</v>
      </c>
      <c r="B5923" s="96" t="s">
        <v>15187</v>
      </c>
      <c r="C5923" s="96" t="s">
        <v>15188</v>
      </c>
      <c r="D5923" s="96" t="s">
        <v>1355</v>
      </c>
      <c r="J5923" s="96" t="s">
        <v>1351</v>
      </c>
      <c r="L5923" s="96" t="s">
        <v>41</v>
      </c>
      <c r="M5923" s="96" t="s">
        <v>1147</v>
      </c>
      <c r="O5923" s="96" t="s">
        <v>1647</v>
      </c>
      <c r="P5923" s="96" t="s">
        <v>1564</v>
      </c>
      <c r="Q5923" s="96" t="s">
        <v>1897</v>
      </c>
      <c r="R5923" s="96" t="s">
        <v>1581</v>
      </c>
    </row>
    <row r="5924" ht="14.25" customHeight="1">
      <c r="A5924" s="96" t="s">
        <v>15189</v>
      </c>
      <c r="B5924" s="96" t="s">
        <v>15190</v>
      </c>
      <c r="C5924" s="96" t="s">
        <v>15191</v>
      </c>
      <c r="D5924" s="96" t="s">
        <v>1350</v>
      </c>
      <c r="E5924" s="96" t="s">
        <v>1561</v>
      </c>
      <c r="F5924" s="96" t="s">
        <v>15192</v>
      </c>
      <c r="J5924" s="96" t="s">
        <v>1351</v>
      </c>
      <c r="L5924" s="96" t="s">
        <v>41</v>
      </c>
      <c r="M5924" s="96" t="s">
        <v>1351</v>
      </c>
      <c r="O5924" s="96" t="s">
        <v>1684</v>
      </c>
      <c r="P5924" s="96" t="s">
        <v>1564</v>
      </c>
      <c r="Q5924" s="96" t="s">
        <v>1675</v>
      </c>
      <c r="R5924" s="96" t="s">
        <v>2098</v>
      </c>
      <c r="S5924" s="96" t="s">
        <v>15193</v>
      </c>
      <c r="T5924" s="96" t="s">
        <v>1568</v>
      </c>
    </row>
    <row r="5925" ht="14.25" customHeight="1">
      <c r="A5925" s="96" t="s">
        <v>15194</v>
      </c>
      <c r="D5925" s="96" t="s">
        <v>1355</v>
      </c>
      <c r="J5925" s="96" t="s">
        <v>1147</v>
      </c>
      <c r="L5925" s="96" t="s">
        <v>41</v>
      </c>
      <c r="M5925" s="96" t="s">
        <v>1147</v>
      </c>
      <c r="O5925" s="96" t="s">
        <v>1578</v>
      </c>
      <c r="P5925" s="96" t="s">
        <v>1579</v>
      </c>
      <c r="Q5925" s="96" t="s">
        <v>1590</v>
      </c>
      <c r="R5925" s="96" t="s">
        <v>1637</v>
      </c>
    </row>
    <row r="5926" ht="14.25" customHeight="1">
      <c r="A5926" s="96" t="s">
        <v>15195</v>
      </c>
      <c r="C5926" s="96" t="s">
        <v>15196</v>
      </c>
      <c r="D5926" s="96" t="s">
        <v>1355</v>
      </c>
      <c r="J5926" s="96" t="s">
        <v>1351</v>
      </c>
      <c r="L5926" s="96" t="s">
        <v>41</v>
      </c>
      <c r="M5926" s="96" t="s">
        <v>1147</v>
      </c>
      <c r="O5926" s="96" t="s">
        <v>1602</v>
      </c>
      <c r="P5926" s="96" t="s">
        <v>1603</v>
      </c>
      <c r="Q5926" s="96" t="s">
        <v>1652</v>
      </c>
      <c r="R5926" s="96" t="s">
        <v>1648</v>
      </c>
    </row>
    <row r="5927" ht="14.25" customHeight="1">
      <c r="A5927" s="96" t="s">
        <v>15197</v>
      </c>
      <c r="C5927" s="96" t="s">
        <v>15198</v>
      </c>
      <c r="D5927" s="96" t="s">
        <v>1355</v>
      </c>
      <c r="J5927" s="96" t="s">
        <v>1147</v>
      </c>
      <c r="L5927" s="96" t="s">
        <v>41</v>
      </c>
      <c r="M5927" s="96" t="s">
        <v>1147</v>
      </c>
      <c r="O5927" s="96" t="s">
        <v>1578</v>
      </c>
      <c r="P5927" s="96" t="s">
        <v>1579</v>
      </c>
      <c r="Q5927" s="96" t="s">
        <v>1754</v>
      </c>
      <c r="R5927" s="96" t="s">
        <v>1566</v>
      </c>
    </row>
    <row r="5928" ht="14.25" customHeight="1">
      <c r="A5928" s="96" t="s">
        <v>15199</v>
      </c>
      <c r="D5928" s="96" t="s">
        <v>1350</v>
      </c>
      <c r="E5928" s="96" t="s">
        <v>1561</v>
      </c>
      <c r="J5928" s="96" t="s">
        <v>1147</v>
      </c>
      <c r="L5928" s="96" t="s">
        <v>1562</v>
      </c>
      <c r="M5928" s="96" t="s">
        <v>1147</v>
      </c>
      <c r="O5928" s="96" t="s">
        <v>1584</v>
      </c>
      <c r="P5928" s="96" t="s">
        <v>1564</v>
      </c>
      <c r="Q5928" s="96" t="s">
        <v>1610</v>
      </c>
      <c r="R5928" s="96" t="s">
        <v>1589</v>
      </c>
      <c r="S5928" s="96" t="s">
        <v>15200</v>
      </c>
      <c r="T5928" s="96" t="s">
        <v>1568</v>
      </c>
    </row>
    <row r="5929" ht="14.25" customHeight="1">
      <c r="A5929" s="96" t="s">
        <v>15201</v>
      </c>
      <c r="D5929" s="96" t="s">
        <v>1355</v>
      </c>
      <c r="J5929" s="96" t="s">
        <v>1351</v>
      </c>
      <c r="L5929" s="96" t="s">
        <v>41</v>
      </c>
      <c r="M5929" s="96" t="s">
        <v>1147</v>
      </c>
      <c r="O5929" s="96" t="s">
        <v>1845</v>
      </c>
      <c r="P5929" s="96" t="s">
        <v>1564</v>
      </c>
      <c r="Q5929" s="96" t="s">
        <v>1636</v>
      </c>
      <c r="R5929" s="96" t="s">
        <v>1581</v>
      </c>
    </row>
    <row r="5930" ht="14.25" customHeight="1">
      <c r="A5930" s="96" t="s">
        <v>15202</v>
      </c>
      <c r="D5930" s="96" t="s">
        <v>1350</v>
      </c>
      <c r="E5930" s="96" t="s">
        <v>1561</v>
      </c>
      <c r="F5930" s="96">
        <v>2030.0</v>
      </c>
      <c r="J5930" s="96" t="s">
        <v>1147</v>
      </c>
      <c r="L5930" s="96" t="s">
        <v>1562</v>
      </c>
      <c r="M5930" s="96" t="s">
        <v>1147</v>
      </c>
      <c r="N5930" s="96" t="s">
        <v>1690</v>
      </c>
      <c r="O5930" s="96" t="s">
        <v>1584</v>
      </c>
      <c r="P5930" s="96" t="s">
        <v>1564</v>
      </c>
      <c r="Q5930" s="96" t="s">
        <v>1580</v>
      </c>
      <c r="R5930" s="96" t="s">
        <v>1690</v>
      </c>
      <c r="S5930" s="96" t="s">
        <v>15203</v>
      </c>
      <c r="T5930" s="96" t="s">
        <v>1568</v>
      </c>
    </row>
    <row r="5931" ht="14.25" customHeight="1">
      <c r="A5931" s="96" t="s">
        <v>15204</v>
      </c>
      <c r="B5931" s="96" t="s">
        <v>15205</v>
      </c>
      <c r="C5931" s="96" t="s">
        <v>15206</v>
      </c>
      <c r="D5931" s="96" t="s">
        <v>1350</v>
      </c>
      <c r="E5931" s="96" t="s">
        <v>1561</v>
      </c>
      <c r="F5931" s="96" t="s">
        <v>1628</v>
      </c>
      <c r="J5931" s="96" t="s">
        <v>1351</v>
      </c>
      <c r="L5931" s="96" t="s">
        <v>41</v>
      </c>
      <c r="M5931" s="96" t="s">
        <v>1351</v>
      </c>
      <c r="N5931" s="96" t="s">
        <v>1621</v>
      </c>
      <c r="O5931" s="96" t="s">
        <v>1584</v>
      </c>
      <c r="P5931" s="96" t="s">
        <v>1564</v>
      </c>
      <c r="Q5931" s="96" t="s">
        <v>1590</v>
      </c>
      <c r="R5931" s="96" t="s">
        <v>1644</v>
      </c>
      <c r="S5931" s="96" t="s">
        <v>15207</v>
      </c>
      <c r="T5931" s="96" t="s">
        <v>1568</v>
      </c>
    </row>
    <row r="5932" ht="14.25" customHeight="1">
      <c r="A5932" s="96" t="s">
        <v>15208</v>
      </c>
      <c r="D5932" s="96" t="s">
        <v>1350</v>
      </c>
      <c r="E5932" s="96" t="s">
        <v>1561</v>
      </c>
      <c r="F5932" s="96">
        <v>2030.0</v>
      </c>
      <c r="J5932" s="96" t="s">
        <v>1147</v>
      </c>
      <c r="L5932" s="96" t="s">
        <v>1562</v>
      </c>
      <c r="M5932" s="96" t="s">
        <v>1147</v>
      </c>
      <c r="O5932" s="96" t="s">
        <v>1563</v>
      </c>
      <c r="P5932" s="96" t="s">
        <v>1564</v>
      </c>
      <c r="Q5932" s="96" t="s">
        <v>1590</v>
      </c>
      <c r="R5932" s="96" t="s">
        <v>1805</v>
      </c>
      <c r="S5932" s="96" t="s">
        <v>15209</v>
      </c>
      <c r="T5932" s="96" t="s">
        <v>1568</v>
      </c>
    </row>
    <row r="5933" ht="14.25" customHeight="1">
      <c r="A5933" s="96" t="s">
        <v>15210</v>
      </c>
      <c r="D5933" s="96" t="s">
        <v>1350</v>
      </c>
      <c r="E5933" s="96" t="s">
        <v>1561</v>
      </c>
      <c r="F5933" s="96">
        <v>2030.0</v>
      </c>
      <c r="J5933" s="96" t="s">
        <v>1147</v>
      </c>
      <c r="L5933" s="96" t="s">
        <v>1562</v>
      </c>
      <c r="M5933" s="96" t="s">
        <v>1147</v>
      </c>
      <c r="O5933" s="96" t="s">
        <v>1669</v>
      </c>
      <c r="P5933" s="96" t="s">
        <v>1564</v>
      </c>
      <c r="Q5933" s="96" t="s">
        <v>2223</v>
      </c>
      <c r="R5933" s="96" t="s">
        <v>1707</v>
      </c>
      <c r="S5933" s="96" t="s">
        <v>15211</v>
      </c>
      <c r="T5933" s="96" t="s">
        <v>1568</v>
      </c>
    </row>
    <row r="5934" ht="14.25" customHeight="1">
      <c r="A5934" s="96" t="s">
        <v>15212</v>
      </c>
      <c r="D5934" s="96" t="s">
        <v>1350</v>
      </c>
      <c r="E5934" s="96" t="s">
        <v>1561</v>
      </c>
      <c r="F5934" s="96">
        <v>2030.0</v>
      </c>
      <c r="J5934" s="96" t="s">
        <v>1351</v>
      </c>
      <c r="L5934" s="96" t="s">
        <v>41</v>
      </c>
      <c r="M5934" s="96" t="s">
        <v>1351</v>
      </c>
      <c r="O5934" s="96" t="s">
        <v>1584</v>
      </c>
      <c r="P5934" s="96" t="s">
        <v>1564</v>
      </c>
      <c r="Q5934" s="96" t="s">
        <v>1580</v>
      </c>
      <c r="R5934" s="96" t="s">
        <v>1589</v>
      </c>
      <c r="S5934" s="96" t="s">
        <v>15213</v>
      </c>
      <c r="T5934" s="96" t="s">
        <v>1568</v>
      </c>
    </row>
    <row r="5935" ht="14.25" customHeight="1">
      <c r="A5935" s="96" t="s">
        <v>15214</v>
      </c>
      <c r="D5935" s="96" t="s">
        <v>1350</v>
      </c>
      <c r="E5935" s="96" t="s">
        <v>1561</v>
      </c>
      <c r="F5935" s="96">
        <v>2030.0</v>
      </c>
      <c r="J5935" s="96" t="s">
        <v>1147</v>
      </c>
      <c r="L5935" s="96" t="s">
        <v>1562</v>
      </c>
      <c r="M5935" s="96" t="s">
        <v>1147</v>
      </c>
      <c r="O5935" s="96" t="s">
        <v>1584</v>
      </c>
      <c r="P5935" s="96" t="s">
        <v>1564</v>
      </c>
      <c r="Q5935" s="96" t="s">
        <v>1754</v>
      </c>
      <c r="R5935" s="96" t="s">
        <v>1581</v>
      </c>
      <c r="S5935" s="96" t="s">
        <v>15215</v>
      </c>
      <c r="T5935" s="96" t="s">
        <v>1568</v>
      </c>
    </row>
    <row r="5936" ht="14.25" customHeight="1">
      <c r="A5936" s="96" t="s">
        <v>15216</v>
      </c>
      <c r="D5936" s="96" t="s">
        <v>1350</v>
      </c>
      <c r="E5936" s="96" t="s">
        <v>1561</v>
      </c>
      <c r="F5936" s="96">
        <v>2030.0</v>
      </c>
      <c r="J5936" s="96" t="s">
        <v>1147</v>
      </c>
      <c r="L5936" s="96" t="s">
        <v>1562</v>
      </c>
      <c r="M5936" s="96" t="s">
        <v>1147</v>
      </c>
      <c r="O5936" s="96" t="s">
        <v>1893</v>
      </c>
      <c r="P5936" s="96" t="s">
        <v>1603</v>
      </c>
      <c r="Q5936" s="96" t="s">
        <v>2005</v>
      </c>
      <c r="R5936" s="96" t="s">
        <v>1699</v>
      </c>
      <c r="S5936" s="96" t="s">
        <v>15217</v>
      </c>
      <c r="T5936" s="96" t="s">
        <v>1568</v>
      </c>
    </row>
    <row r="5937" ht="14.25" customHeight="1">
      <c r="A5937" s="96" t="s">
        <v>15218</v>
      </c>
      <c r="D5937" s="96" t="s">
        <v>1350</v>
      </c>
      <c r="E5937" s="96" t="s">
        <v>1561</v>
      </c>
      <c r="F5937" s="96">
        <v>2030.0</v>
      </c>
      <c r="J5937" s="96" t="s">
        <v>1147</v>
      </c>
      <c r="L5937" s="96" t="s">
        <v>1562</v>
      </c>
      <c r="M5937" s="96" t="s">
        <v>1147</v>
      </c>
      <c r="O5937" s="96" t="s">
        <v>1717</v>
      </c>
      <c r="P5937" s="96" t="s">
        <v>1609</v>
      </c>
      <c r="Q5937" s="96" t="s">
        <v>1756</v>
      </c>
      <c r="R5937" s="96" t="s">
        <v>1615</v>
      </c>
      <c r="S5937" s="96" t="s">
        <v>15219</v>
      </c>
      <c r="T5937" s="96" t="s">
        <v>1568</v>
      </c>
    </row>
    <row r="5938" ht="14.25" customHeight="1">
      <c r="A5938" s="96" t="s">
        <v>15220</v>
      </c>
      <c r="D5938" s="96" t="s">
        <v>1355</v>
      </c>
      <c r="J5938" s="96" t="s">
        <v>1147</v>
      </c>
      <c r="L5938" s="96" t="s">
        <v>41</v>
      </c>
      <c r="M5938" s="96" t="s">
        <v>1147</v>
      </c>
      <c r="O5938" s="96" t="s">
        <v>1741</v>
      </c>
      <c r="P5938" s="96" t="s">
        <v>1564</v>
      </c>
      <c r="Q5938" s="96" t="s">
        <v>1585</v>
      </c>
      <c r="R5938" s="96" t="s">
        <v>1597</v>
      </c>
    </row>
    <row r="5939" ht="14.25" customHeight="1">
      <c r="A5939" s="96" t="s">
        <v>15221</v>
      </c>
      <c r="D5939" s="96" t="s">
        <v>1355</v>
      </c>
      <c r="J5939" s="96" t="s">
        <v>1351</v>
      </c>
      <c r="L5939" s="96" t="s">
        <v>41</v>
      </c>
      <c r="M5939" s="96" t="s">
        <v>1147</v>
      </c>
      <c r="O5939" s="96" t="s">
        <v>1578</v>
      </c>
      <c r="P5939" s="96" t="s">
        <v>1579</v>
      </c>
      <c r="Q5939" s="96" t="s">
        <v>1573</v>
      </c>
      <c r="R5939" s="96" t="s">
        <v>1586</v>
      </c>
    </row>
    <row r="5940" ht="14.25" customHeight="1">
      <c r="A5940" s="96" t="s">
        <v>15222</v>
      </c>
      <c r="D5940" s="96" t="s">
        <v>1350</v>
      </c>
      <c r="E5940" s="96" t="s">
        <v>1561</v>
      </c>
      <c r="F5940" s="96" t="s">
        <v>1663</v>
      </c>
      <c r="J5940" s="96" t="s">
        <v>1351</v>
      </c>
      <c r="L5940" s="96" t="s">
        <v>41</v>
      </c>
      <c r="M5940" s="96" t="s">
        <v>1351</v>
      </c>
      <c r="N5940" s="96" t="s">
        <v>2256</v>
      </c>
      <c r="O5940" s="96" t="s">
        <v>1584</v>
      </c>
      <c r="P5940" s="96" t="s">
        <v>1564</v>
      </c>
      <c r="Q5940" s="96" t="s">
        <v>1580</v>
      </c>
      <c r="R5940" s="96" t="s">
        <v>1779</v>
      </c>
      <c r="S5940" s="96" t="s">
        <v>15223</v>
      </c>
      <c r="T5940" s="96" t="s">
        <v>1568</v>
      </c>
    </row>
    <row r="5941" ht="14.25" customHeight="1">
      <c r="A5941" s="96" t="s">
        <v>15224</v>
      </c>
      <c r="D5941" s="96" t="s">
        <v>1355</v>
      </c>
      <c r="J5941" s="96" t="s">
        <v>1351</v>
      </c>
      <c r="L5941" s="96" t="s">
        <v>41</v>
      </c>
      <c r="M5941" s="96" t="s">
        <v>1147</v>
      </c>
      <c r="O5941" s="96" t="s">
        <v>1584</v>
      </c>
      <c r="P5941" s="96" t="s">
        <v>1564</v>
      </c>
      <c r="Q5941" s="96" t="s">
        <v>1590</v>
      </c>
      <c r="R5941" s="96" t="s">
        <v>1699</v>
      </c>
    </row>
    <row r="5942" ht="14.25" customHeight="1">
      <c r="A5942" s="96" t="s">
        <v>15225</v>
      </c>
      <c r="C5942" s="96" t="s">
        <v>15226</v>
      </c>
      <c r="D5942" s="96" t="s">
        <v>1350</v>
      </c>
      <c r="E5942" s="96" t="s">
        <v>1561</v>
      </c>
      <c r="F5942" s="96">
        <v>2030.0</v>
      </c>
      <c r="J5942" s="96" t="s">
        <v>1147</v>
      </c>
      <c r="L5942" s="96" t="s">
        <v>41</v>
      </c>
      <c r="M5942" s="96" t="s">
        <v>1351</v>
      </c>
      <c r="N5942" s="96" t="s">
        <v>1846</v>
      </c>
      <c r="O5942" s="96" t="s">
        <v>1669</v>
      </c>
      <c r="P5942" s="96" t="s">
        <v>1564</v>
      </c>
      <c r="Q5942" s="96" t="s">
        <v>1675</v>
      </c>
      <c r="R5942" s="96" t="s">
        <v>1676</v>
      </c>
      <c r="S5942" s="96" t="s">
        <v>15227</v>
      </c>
      <c r="T5942" s="96" t="s">
        <v>1568</v>
      </c>
    </row>
    <row r="5943" ht="14.25" customHeight="1">
      <c r="A5943" s="96" t="s">
        <v>15228</v>
      </c>
      <c r="B5943" s="96" t="s">
        <v>509</v>
      </c>
      <c r="D5943" s="96" t="s">
        <v>1350</v>
      </c>
      <c r="E5943" s="96" t="s">
        <v>1561</v>
      </c>
      <c r="F5943" s="96">
        <v>2030.0</v>
      </c>
      <c r="J5943" s="96" t="s">
        <v>1147</v>
      </c>
      <c r="L5943" s="96" t="s">
        <v>41</v>
      </c>
      <c r="M5943" s="96" t="s">
        <v>1147</v>
      </c>
      <c r="N5943" s="96" t="s">
        <v>1757</v>
      </c>
      <c r="O5943" s="96" t="s">
        <v>1857</v>
      </c>
      <c r="P5943" s="96" t="s">
        <v>1609</v>
      </c>
      <c r="Q5943" s="96" t="s">
        <v>1800</v>
      </c>
      <c r="R5943" s="96" t="s">
        <v>1637</v>
      </c>
      <c r="S5943" s="96" t="s">
        <v>15229</v>
      </c>
      <c r="T5943" s="96" t="s">
        <v>1568</v>
      </c>
    </row>
    <row r="5944" ht="14.25" customHeight="1">
      <c r="A5944" s="96" t="s">
        <v>15230</v>
      </c>
      <c r="D5944" s="96" t="s">
        <v>1350</v>
      </c>
      <c r="E5944" s="96" t="s">
        <v>1561</v>
      </c>
      <c r="F5944" s="96">
        <v>2030.0</v>
      </c>
      <c r="J5944" s="96" t="s">
        <v>1147</v>
      </c>
      <c r="L5944" s="96" t="s">
        <v>41</v>
      </c>
      <c r="M5944" s="96" t="s">
        <v>1147</v>
      </c>
      <c r="O5944" s="96" t="s">
        <v>1857</v>
      </c>
      <c r="P5944" s="96" t="s">
        <v>1609</v>
      </c>
      <c r="Q5944" s="96" t="s">
        <v>1800</v>
      </c>
      <c r="R5944" s="96" t="s">
        <v>1637</v>
      </c>
      <c r="S5944" s="96" t="s">
        <v>15231</v>
      </c>
      <c r="T5944" s="96" t="s">
        <v>1568</v>
      </c>
    </row>
    <row r="5945" ht="14.25" customHeight="1">
      <c r="A5945" s="96" t="s">
        <v>15232</v>
      </c>
      <c r="B5945" s="96" t="s">
        <v>15233</v>
      </c>
      <c r="C5945" s="96" t="s">
        <v>15234</v>
      </c>
      <c r="D5945" s="96" t="s">
        <v>1355</v>
      </c>
      <c r="J5945" s="96" t="s">
        <v>1351</v>
      </c>
      <c r="L5945" s="96" t="s">
        <v>41</v>
      </c>
      <c r="M5945" s="96" t="s">
        <v>1147</v>
      </c>
      <c r="O5945" s="96" t="s">
        <v>1857</v>
      </c>
      <c r="P5945" s="96" t="s">
        <v>1609</v>
      </c>
      <c r="Q5945" s="96" t="s">
        <v>1800</v>
      </c>
    </row>
    <row r="5946" ht="14.25" customHeight="1">
      <c r="A5946" s="96" t="s">
        <v>15235</v>
      </c>
      <c r="D5946" s="96" t="s">
        <v>1350</v>
      </c>
      <c r="E5946" s="96" t="s">
        <v>1561</v>
      </c>
      <c r="F5946" s="96">
        <v>2030.0</v>
      </c>
      <c r="J5946" s="96" t="s">
        <v>1147</v>
      </c>
      <c r="L5946" s="96" t="s">
        <v>1562</v>
      </c>
      <c r="M5946" s="96" t="s">
        <v>1147</v>
      </c>
      <c r="O5946" s="96" t="s">
        <v>1578</v>
      </c>
      <c r="P5946" s="96" t="s">
        <v>1579</v>
      </c>
      <c r="Q5946" s="96" t="s">
        <v>1585</v>
      </c>
      <c r="R5946" s="96" t="s">
        <v>1591</v>
      </c>
      <c r="S5946" s="96" t="s">
        <v>15236</v>
      </c>
      <c r="T5946" s="96" t="s">
        <v>1568</v>
      </c>
    </row>
    <row r="5947" ht="14.25" customHeight="1">
      <c r="A5947" s="96" t="s">
        <v>15237</v>
      </c>
      <c r="B5947" s="96" t="s">
        <v>15238</v>
      </c>
      <c r="D5947" s="96" t="s">
        <v>1355</v>
      </c>
      <c r="J5947" s="96" t="s">
        <v>1351</v>
      </c>
      <c r="L5947" s="96" t="s">
        <v>41</v>
      </c>
      <c r="M5947" s="96" t="s">
        <v>1147</v>
      </c>
      <c r="O5947" s="96" t="s">
        <v>1578</v>
      </c>
      <c r="P5947" s="96" t="s">
        <v>1579</v>
      </c>
      <c r="Q5947" s="96" t="s">
        <v>1675</v>
      </c>
      <c r="R5947" s="96" t="s">
        <v>1581</v>
      </c>
    </row>
    <row r="5948" ht="14.25" customHeight="1">
      <c r="A5948" s="96" t="s">
        <v>15239</v>
      </c>
      <c r="B5948" s="96" t="s">
        <v>15240</v>
      </c>
      <c r="D5948" s="96" t="s">
        <v>1355</v>
      </c>
      <c r="J5948" s="96" t="s">
        <v>1147</v>
      </c>
      <c r="L5948" s="96" t="s">
        <v>41</v>
      </c>
      <c r="M5948" s="96" t="s">
        <v>1147</v>
      </c>
      <c r="N5948" s="96" t="s">
        <v>1805</v>
      </c>
      <c r="O5948" s="96" t="s">
        <v>1797</v>
      </c>
      <c r="P5948" s="96" t="s">
        <v>1564</v>
      </c>
      <c r="Q5948" s="96" t="s">
        <v>1665</v>
      </c>
      <c r="R5948" s="96" t="s">
        <v>1805</v>
      </c>
    </row>
    <row r="5949" ht="14.25" customHeight="1">
      <c r="A5949" s="96" t="s">
        <v>15241</v>
      </c>
      <c r="C5949" s="96" t="s">
        <v>15242</v>
      </c>
      <c r="D5949" s="96" t="s">
        <v>1350</v>
      </c>
      <c r="E5949" s="96" t="s">
        <v>1561</v>
      </c>
      <c r="F5949" s="96">
        <v>2030.0</v>
      </c>
      <c r="J5949" s="96" t="s">
        <v>1147</v>
      </c>
      <c r="L5949" s="96" t="s">
        <v>41</v>
      </c>
      <c r="M5949" s="96" t="s">
        <v>1147</v>
      </c>
      <c r="O5949" s="96" t="s">
        <v>1578</v>
      </c>
      <c r="P5949" s="96" t="s">
        <v>1579</v>
      </c>
      <c r="Q5949" s="96" t="s">
        <v>1590</v>
      </c>
      <c r="R5949" s="96" t="s">
        <v>1699</v>
      </c>
      <c r="S5949" s="96" t="s">
        <v>15243</v>
      </c>
      <c r="T5949" s="96" t="s">
        <v>1568</v>
      </c>
    </row>
    <row r="5950" ht="14.25" customHeight="1">
      <c r="A5950" s="96" t="s">
        <v>15244</v>
      </c>
      <c r="C5950" s="96" t="s">
        <v>15245</v>
      </c>
      <c r="D5950" s="96" t="s">
        <v>1355</v>
      </c>
      <c r="J5950" s="96" t="s">
        <v>1351</v>
      </c>
      <c r="L5950" s="96" t="s">
        <v>41</v>
      </c>
      <c r="M5950" s="96" t="s">
        <v>1351</v>
      </c>
      <c r="N5950" s="96" t="s">
        <v>1656</v>
      </c>
      <c r="O5950" s="96" t="s">
        <v>1703</v>
      </c>
      <c r="P5950" s="96" t="s">
        <v>1564</v>
      </c>
      <c r="Q5950" s="96" t="s">
        <v>1652</v>
      </c>
      <c r="R5950" s="96" t="s">
        <v>1656</v>
      </c>
    </row>
    <row r="5951" ht="14.25" customHeight="1">
      <c r="A5951" s="96" t="s">
        <v>15246</v>
      </c>
      <c r="C5951" s="96" t="s">
        <v>15247</v>
      </c>
      <c r="D5951" s="96" t="s">
        <v>1355</v>
      </c>
      <c r="J5951" s="96" t="s">
        <v>1351</v>
      </c>
      <c r="L5951" s="96" t="s">
        <v>41</v>
      </c>
      <c r="M5951" s="96" t="s">
        <v>1351</v>
      </c>
      <c r="N5951" s="96" t="s">
        <v>1841</v>
      </c>
      <c r="O5951" s="96" t="s">
        <v>1584</v>
      </c>
      <c r="P5951" s="96" t="s">
        <v>1564</v>
      </c>
      <c r="Q5951" s="96" t="s">
        <v>1590</v>
      </c>
      <c r="R5951" s="96" t="s">
        <v>1841</v>
      </c>
    </row>
    <row r="5952" ht="14.25" customHeight="1">
      <c r="A5952" s="96" t="s">
        <v>15248</v>
      </c>
      <c r="B5952" s="96" t="s">
        <v>15249</v>
      </c>
      <c r="D5952" s="96" t="s">
        <v>1350</v>
      </c>
      <c r="E5952" s="96" t="s">
        <v>1561</v>
      </c>
      <c r="F5952" s="96">
        <v>2030.0</v>
      </c>
      <c r="G5952" s="96" t="s">
        <v>1350</v>
      </c>
      <c r="H5952" s="96" t="s">
        <v>1561</v>
      </c>
      <c r="I5952" s="96">
        <v>2050.0</v>
      </c>
      <c r="J5952" s="96" t="s">
        <v>1351</v>
      </c>
      <c r="K5952" s="96">
        <v>2050.0</v>
      </c>
      <c r="L5952" s="96" t="s">
        <v>41</v>
      </c>
      <c r="M5952" s="96" t="s">
        <v>1351</v>
      </c>
      <c r="N5952" s="96" t="s">
        <v>1707</v>
      </c>
      <c r="O5952" s="96" t="s">
        <v>1893</v>
      </c>
      <c r="P5952" s="96" t="s">
        <v>1603</v>
      </c>
      <c r="Q5952" s="96" t="s">
        <v>1675</v>
      </c>
      <c r="R5952" s="96" t="s">
        <v>1676</v>
      </c>
      <c r="S5952" s="96" t="s">
        <v>15250</v>
      </c>
      <c r="T5952" s="96" t="s">
        <v>1568</v>
      </c>
    </row>
    <row r="5953" ht="14.25" customHeight="1">
      <c r="A5953" s="96" t="s">
        <v>15251</v>
      </c>
      <c r="B5953" s="96" t="s">
        <v>15252</v>
      </c>
      <c r="C5953" s="96" t="s">
        <v>15253</v>
      </c>
      <c r="D5953" s="96" t="s">
        <v>1372</v>
      </c>
      <c r="J5953" s="96" t="s">
        <v>1147</v>
      </c>
      <c r="L5953" s="96" t="s">
        <v>1629</v>
      </c>
      <c r="M5953" s="96" t="s">
        <v>1147</v>
      </c>
      <c r="O5953" s="96" t="s">
        <v>1578</v>
      </c>
      <c r="P5953" s="96" t="s">
        <v>1579</v>
      </c>
      <c r="Q5953" s="96" t="s">
        <v>1630</v>
      </c>
      <c r="R5953" s="96" t="s">
        <v>3403</v>
      </c>
      <c r="U5953" s="96" t="s">
        <v>1742</v>
      </c>
    </row>
    <row r="5954" ht="14.25" customHeight="1">
      <c r="A5954" s="96" t="s">
        <v>15254</v>
      </c>
      <c r="D5954" s="96" t="s">
        <v>1350</v>
      </c>
      <c r="E5954" s="96" t="s">
        <v>1570</v>
      </c>
      <c r="F5954" s="96">
        <v>2030.0</v>
      </c>
      <c r="J5954" s="96" t="s">
        <v>1147</v>
      </c>
      <c r="L5954" s="96" t="s">
        <v>1562</v>
      </c>
      <c r="M5954" s="96" t="s">
        <v>1147</v>
      </c>
      <c r="O5954" s="96" t="s">
        <v>1684</v>
      </c>
      <c r="P5954" s="96" t="s">
        <v>1564</v>
      </c>
      <c r="Q5954" s="96" t="s">
        <v>1610</v>
      </c>
      <c r="R5954" s="96" t="s">
        <v>1805</v>
      </c>
      <c r="S5954" s="96" t="s">
        <v>15255</v>
      </c>
      <c r="T5954" s="96" t="s">
        <v>1576</v>
      </c>
    </row>
    <row r="5955" ht="14.25" customHeight="1">
      <c r="A5955" s="96" t="s">
        <v>15256</v>
      </c>
      <c r="D5955" s="96" t="s">
        <v>1355</v>
      </c>
      <c r="J5955" s="96" t="s">
        <v>1351</v>
      </c>
      <c r="L5955" s="96" t="s">
        <v>41</v>
      </c>
      <c r="M5955" s="96" t="s">
        <v>1351</v>
      </c>
      <c r="N5955" s="96" t="s">
        <v>1841</v>
      </c>
      <c r="O5955" s="96" t="s">
        <v>1584</v>
      </c>
      <c r="P5955" s="96" t="s">
        <v>1564</v>
      </c>
      <c r="Q5955" s="96" t="s">
        <v>1585</v>
      </c>
      <c r="R5955" s="96" t="s">
        <v>1841</v>
      </c>
    </row>
    <row r="5956" ht="14.25" customHeight="1">
      <c r="A5956" s="96" t="s">
        <v>15257</v>
      </c>
      <c r="D5956" s="96" t="s">
        <v>1355</v>
      </c>
      <c r="J5956" s="96" t="s">
        <v>1351</v>
      </c>
      <c r="L5956" s="96" t="s">
        <v>41</v>
      </c>
      <c r="M5956" s="96" t="s">
        <v>1147</v>
      </c>
      <c r="O5956" s="96" t="s">
        <v>1578</v>
      </c>
      <c r="P5956" s="96" t="s">
        <v>1579</v>
      </c>
      <c r="Q5956" s="96" t="s">
        <v>1573</v>
      </c>
      <c r="R5956" s="96" t="s">
        <v>1699</v>
      </c>
    </row>
    <row r="5957" ht="14.25" customHeight="1">
      <c r="A5957" s="96" t="s">
        <v>15258</v>
      </c>
      <c r="D5957" s="96" t="s">
        <v>1355</v>
      </c>
      <c r="J5957" s="96" t="s">
        <v>1147</v>
      </c>
      <c r="L5957" s="96" t="s">
        <v>41</v>
      </c>
      <c r="M5957" s="96" t="s">
        <v>1147</v>
      </c>
      <c r="O5957" s="96" t="s">
        <v>1713</v>
      </c>
      <c r="P5957" s="96" t="s">
        <v>1564</v>
      </c>
      <c r="Q5957" s="96" t="s">
        <v>1573</v>
      </c>
      <c r="R5957" s="96" t="s">
        <v>1676</v>
      </c>
    </row>
    <row r="5958" ht="14.25" customHeight="1">
      <c r="A5958" s="96" t="s">
        <v>15259</v>
      </c>
      <c r="B5958" s="96" t="s">
        <v>15260</v>
      </c>
      <c r="C5958" s="96" t="s">
        <v>15261</v>
      </c>
      <c r="D5958" s="96" t="s">
        <v>1355</v>
      </c>
      <c r="J5958" s="96" t="s">
        <v>1351</v>
      </c>
      <c r="L5958" s="96" t="s">
        <v>41</v>
      </c>
      <c r="M5958" s="96" t="s">
        <v>1351</v>
      </c>
      <c r="N5958" s="96" t="s">
        <v>2023</v>
      </c>
      <c r="O5958" s="96" t="s">
        <v>1614</v>
      </c>
      <c r="P5958" s="96" t="s">
        <v>1609</v>
      </c>
      <c r="Q5958" s="96" t="s">
        <v>1636</v>
      </c>
      <c r="R5958" s="96" t="s">
        <v>2023</v>
      </c>
    </row>
    <row r="5959" ht="14.25" customHeight="1">
      <c r="A5959" s="96" t="s">
        <v>15262</v>
      </c>
      <c r="D5959" s="96" t="s">
        <v>1355</v>
      </c>
      <c r="J5959" s="96" t="s">
        <v>1147</v>
      </c>
      <c r="L5959" s="96" t="s">
        <v>41</v>
      </c>
      <c r="M5959" s="96" t="s">
        <v>1147</v>
      </c>
      <c r="O5959" s="96" t="s">
        <v>1584</v>
      </c>
      <c r="P5959" s="96" t="s">
        <v>1564</v>
      </c>
      <c r="Q5959" s="96" t="s">
        <v>1580</v>
      </c>
      <c r="R5959" s="96" t="s">
        <v>1581</v>
      </c>
    </row>
    <row r="5960" ht="14.25" customHeight="1">
      <c r="A5960" s="96" t="s">
        <v>15263</v>
      </c>
      <c r="D5960" s="96" t="s">
        <v>1350</v>
      </c>
      <c r="E5960" s="96" t="s">
        <v>1561</v>
      </c>
      <c r="F5960" s="96">
        <v>2030.0</v>
      </c>
      <c r="J5960" s="96" t="s">
        <v>1147</v>
      </c>
      <c r="L5960" s="96" t="s">
        <v>1562</v>
      </c>
      <c r="M5960" s="96" t="s">
        <v>1147</v>
      </c>
      <c r="O5960" s="96" t="s">
        <v>1664</v>
      </c>
      <c r="P5960" s="96" t="s">
        <v>1564</v>
      </c>
      <c r="Q5960" s="96" t="s">
        <v>1580</v>
      </c>
      <c r="R5960" s="96" t="s">
        <v>1793</v>
      </c>
      <c r="S5960" s="96" t="s">
        <v>15264</v>
      </c>
      <c r="T5960" s="96" t="s">
        <v>1568</v>
      </c>
    </row>
    <row r="5961" ht="14.25" customHeight="1">
      <c r="A5961" s="96" t="s">
        <v>15265</v>
      </c>
      <c r="D5961" s="96" t="s">
        <v>1350</v>
      </c>
      <c r="E5961" s="96" t="s">
        <v>1561</v>
      </c>
      <c r="F5961" s="96">
        <v>2030.0</v>
      </c>
      <c r="G5961" s="96" t="s">
        <v>1350</v>
      </c>
      <c r="H5961" s="96" t="s">
        <v>1561</v>
      </c>
      <c r="I5961" s="96">
        <v>2050.0</v>
      </c>
      <c r="J5961" s="96" t="s">
        <v>1351</v>
      </c>
      <c r="K5961" s="96">
        <v>2050.0</v>
      </c>
      <c r="L5961" s="96" t="s">
        <v>1562</v>
      </c>
      <c r="M5961" s="96" t="s">
        <v>1147</v>
      </c>
      <c r="O5961" s="96" t="s">
        <v>1647</v>
      </c>
      <c r="P5961" s="96" t="s">
        <v>1564</v>
      </c>
      <c r="Q5961" s="96" t="s">
        <v>1820</v>
      </c>
      <c r="R5961" s="96" t="s">
        <v>1631</v>
      </c>
      <c r="S5961" s="96" t="s">
        <v>15266</v>
      </c>
      <c r="T5961" s="96" t="s">
        <v>1568</v>
      </c>
    </row>
    <row r="5962" ht="14.25" customHeight="1">
      <c r="A5962" s="96" t="s">
        <v>15267</v>
      </c>
      <c r="D5962" s="96" t="s">
        <v>1355</v>
      </c>
      <c r="J5962" s="96" t="s">
        <v>1351</v>
      </c>
      <c r="L5962" s="96" t="s">
        <v>41</v>
      </c>
      <c r="M5962" s="96" t="s">
        <v>1351</v>
      </c>
      <c r="N5962" s="96" t="s">
        <v>1841</v>
      </c>
      <c r="O5962" s="96" t="s">
        <v>1893</v>
      </c>
      <c r="P5962" s="96" t="s">
        <v>1603</v>
      </c>
      <c r="Q5962" s="96" t="s">
        <v>1573</v>
      </c>
      <c r="R5962" s="96" t="s">
        <v>1841</v>
      </c>
    </row>
    <row r="5963" ht="14.25" customHeight="1">
      <c r="A5963" s="96" t="s">
        <v>15268</v>
      </c>
      <c r="D5963" s="96" t="s">
        <v>1350</v>
      </c>
      <c r="E5963" s="96" t="s">
        <v>1561</v>
      </c>
      <c r="F5963" s="96">
        <v>2030.0</v>
      </c>
      <c r="J5963" s="96" t="s">
        <v>1147</v>
      </c>
      <c r="L5963" s="96" t="s">
        <v>1562</v>
      </c>
      <c r="M5963" s="96" t="s">
        <v>1147</v>
      </c>
      <c r="O5963" s="96" t="s">
        <v>1614</v>
      </c>
      <c r="P5963" s="96" t="s">
        <v>1609</v>
      </c>
      <c r="Q5963" s="96" t="s">
        <v>1800</v>
      </c>
      <c r="R5963" s="96" t="s">
        <v>1676</v>
      </c>
      <c r="S5963" s="96" t="s">
        <v>15269</v>
      </c>
      <c r="T5963" s="96" t="s">
        <v>1568</v>
      </c>
    </row>
    <row r="5964" ht="14.25" customHeight="1">
      <c r="A5964" s="96" t="s">
        <v>15270</v>
      </c>
      <c r="D5964" s="96" t="s">
        <v>1350</v>
      </c>
      <c r="E5964" s="96" t="s">
        <v>1561</v>
      </c>
      <c r="F5964" s="96" t="s">
        <v>1628</v>
      </c>
      <c r="J5964" s="96" t="s">
        <v>1147</v>
      </c>
      <c r="L5964" s="96" t="s">
        <v>41</v>
      </c>
      <c r="M5964" s="96" t="s">
        <v>1147</v>
      </c>
      <c r="O5964" s="96" t="s">
        <v>1845</v>
      </c>
      <c r="P5964" s="96" t="s">
        <v>1564</v>
      </c>
      <c r="Q5964" s="96" t="s">
        <v>1610</v>
      </c>
      <c r="R5964" s="96" t="s">
        <v>1637</v>
      </c>
      <c r="S5964" s="96" t="s">
        <v>15271</v>
      </c>
      <c r="T5964" s="96" t="s">
        <v>1568</v>
      </c>
    </row>
    <row r="5965" ht="14.25" customHeight="1">
      <c r="A5965" s="96" t="s">
        <v>15272</v>
      </c>
      <c r="D5965" s="96" t="s">
        <v>1350</v>
      </c>
      <c r="E5965" s="96" t="s">
        <v>1561</v>
      </c>
      <c r="F5965" s="96">
        <v>2030.0</v>
      </c>
      <c r="J5965" s="96" t="s">
        <v>1147</v>
      </c>
      <c r="L5965" s="96" t="s">
        <v>1562</v>
      </c>
      <c r="M5965" s="96" t="s">
        <v>1147</v>
      </c>
      <c r="O5965" s="96" t="s">
        <v>2126</v>
      </c>
      <c r="P5965" s="96" t="s">
        <v>1728</v>
      </c>
      <c r="Q5965" s="96" t="s">
        <v>1636</v>
      </c>
      <c r="R5965" s="96" t="s">
        <v>1637</v>
      </c>
      <c r="S5965" s="96" t="s">
        <v>15273</v>
      </c>
      <c r="T5965" s="96" t="s">
        <v>1568</v>
      </c>
    </row>
    <row r="5966" ht="14.25" customHeight="1">
      <c r="A5966" s="96" t="s">
        <v>15274</v>
      </c>
      <c r="D5966" s="96" t="s">
        <v>1355</v>
      </c>
      <c r="J5966" s="96" t="s">
        <v>1351</v>
      </c>
      <c r="L5966" s="96" t="s">
        <v>41</v>
      </c>
      <c r="M5966" s="96" t="s">
        <v>1147</v>
      </c>
      <c r="O5966" s="96" t="s">
        <v>1584</v>
      </c>
      <c r="P5966" s="96" t="s">
        <v>1564</v>
      </c>
      <c r="Q5966" s="96" t="s">
        <v>1610</v>
      </c>
      <c r="R5966" s="96" t="s">
        <v>1594</v>
      </c>
    </row>
    <row r="5967" ht="14.25" customHeight="1">
      <c r="A5967" s="96" t="s">
        <v>15275</v>
      </c>
      <c r="D5967" s="96" t="s">
        <v>1350</v>
      </c>
      <c r="E5967" s="96" t="s">
        <v>1561</v>
      </c>
      <c r="F5967" s="96">
        <v>2030.0</v>
      </c>
      <c r="J5967" s="96" t="s">
        <v>1147</v>
      </c>
      <c r="L5967" s="96" t="s">
        <v>1562</v>
      </c>
      <c r="M5967" s="96" t="s">
        <v>1147</v>
      </c>
      <c r="O5967" s="96" t="s">
        <v>1741</v>
      </c>
      <c r="P5967" s="96" t="s">
        <v>1564</v>
      </c>
      <c r="Q5967" s="96" t="s">
        <v>1754</v>
      </c>
      <c r="R5967" s="96" t="s">
        <v>1656</v>
      </c>
      <c r="S5967" s="96" t="s">
        <v>15276</v>
      </c>
      <c r="T5967" s="96" t="s">
        <v>1568</v>
      </c>
    </row>
    <row r="5968" ht="14.25" customHeight="1">
      <c r="A5968" s="96" t="s">
        <v>15277</v>
      </c>
      <c r="D5968" s="96" t="s">
        <v>1355</v>
      </c>
      <c r="J5968" s="96" t="s">
        <v>1351</v>
      </c>
      <c r="L5968" s="96" t="s">
        <v>41</v>
      </c>
      <c r="M5968" s="96" t="s">
        <v>1351</v>
      </c>
      <c r="N5968" s="96" t="s">
        <v>1805</v>
      </c>
      <c r="O5968" s="96" t="s">
        <v>3379</v>
      </c>
      <c r="P5968" s="96" t="s">
        <v>1728</v>
      </c>
      <c r="Q5968" s="96" t="s">
        <v>1590</v>
      </c>
      <c r="R5968" s="96" t="s">
        <v>1805</v>
      </c>
    </row>
    <row r="5969" ht="14.25" customHeight="1">
      <c r="A5969" s="96" t="s">
        <v>15278</v>
      </c>
      <c r="D5969" s="96" t="s">
        <v>1350</v>
      </c>
      <c r="E5969" s="96" t="s">
        <v>1561</v>
      </c>
      <c r="F5969" s="96">
        <v>2030.0</v>
      </c>
      <c r="J5969" s="96" t="s">
        <v>1147</v>
      </c>
      <c r="L5969" s="96" t="s">
        <v>1562</v>
      </c>
      <c r="M5969" s="96" t="s">
        <v>1147</v>
      </c>
      <c r="O5969" s="96" t="s">
        <v>1614</v>
      </c>
      <c r="P5969" s="96" t="s">
        <v>1609</v>
      </c>
      <c r="Q5969" s="96" t="s">
        <v>1610</v>
      </c>
      <c r="R5969" s="96" t="s">
        <v>1648</v>
      </c>
      <c r="S5969" s="96" t="s">
        <v>15279</v>
      </c>
      <c r="T5969" s="96" t="s">
        <v>1568</v>
      </c>
    </row>
    <row r="5970" ht="14.25" customHeight="1">
      <c r="A5970" s="96" t="s">
        <v>15280</v>
      </c>
      <c r="C5970" s="96" t="s">
        <v>15281</v>
      </c>
      <c r="D5970" s="96" t="s">
        <v>1355</v>
      </c>
      <c r="J5970" s="96" t="s">
        <v>1147</v>
      </c>
      <c r="L5970" s="96" t="s">
        <v>41</v>
      </c>
      <c r="M5970" s="96" t="s">
        <v>1147</v>
      </c>
      <c r="O5970" s="96" t="s">
        <v>1684</v>
      </c>
      <c r="P5970" s="96" t="s">
        <v>1564</v>
      </c>
      <c r="Q5970" s="96" t="s">
        <v>1754</v>
      </c>
      <c r="R5970" s="96" t="s">
        <v>1594</v>
      </c>
    </row>
    <row r="5971" ht="14.25" customHeight="1">
      <c r="A5971" s="96" t="s">
        <v>15282</v>
      </c>
      <c r="B5971" s="96" t="s">
        <v>15283</v>
      </c>
      <c r="C5971" s="96" t="s">
        <v>15284</v>
      </c>
      <c r="D5971" s="96" t="s">
        <v>1350</v>
      </c>
      <c r="E5971" s="96" t="s">
        <v>1561</v>
      </c>
      <c r="F5971" s="96">
        <v>2030.0</v>
      </c>
      <c r="J5971" s="96" t="s">
        <v>1351</v>
      </c>
      <c r="L5971" s="96" t="s">
        <v>1629</v>
      </c>
      <c r="M5971" s="96" t="s">
        <v>1351</v>
      </c>
      <c r="N5971" s="96" t="s">
        <v>1589</v>
      </c>
      <c r="O5971" s="96" t="s">
        <v>1845</v>
      </c>
      <c r="P5971" s="96" t="s">
        <v>1564</v>
      </c>
      <c r="Q5971" s="96" t="s">
        <v>1630</v>
      </c>
      <c r="R5971" s="96" t="s">
        <v>1648</v>
      </c>
      <c r="S5971" s="96" t="s">
        <v>15285</v>
      </c>
      <c r="T5971" s="96" t="s">
        <v>1568</v>
      </c>
    </row>
    <row r="5972" ht="14.25" customHeight="1">
      <c r="A5972" s="96" t="s">
        <v>15286</v>
      </c>
      <c r="B5972" s="96" t="s">
        <v>15287</v>
      </c>
      <c r="C5972" s="96" t="s">
        <v>15288</v>
      </c>
      <c r="D5972" s="96" t="s">
        <v>1350</v>
      </c>
      <c r="E5972" s="96" t="s">
        <v>1561</v>
      </c>
      <c r="F5972" s="96" t="s">
        <v>1628</v>
      </c>
      <c r="J5972" s="96" t="s">
        <v>1351</v>
      </c>
      <c r="L5972" s="96" t="s">
        <v>41</v>
      </c>
      <c r="M5972" s="96" t="s">
        <v>1351</v>
      </c>
      <c r="N5972" s="96" t="s">
        <v>1619</v>
      </c>
      <c r="O5972" s="96" t="s">
        <v>1578</v>
      </c>
      <c r="P5972" s="96" t="s">
        <v>1579</v>
      </c>
      <c r="Q5972" s="96" t="s">
        <v>1593</v>
      </c>
      <c r="R5972" s="96" t="s">
        <v>1637</v>
      </c>
      <c r="S5972" s="96" t="s">
        <v>15289</v>
      </c>
      <c r="T5972" s="96" t="s">
        <v>1568</v>
      </c>
    </row>
    <row r="5973" ht="14.25" customHeight="1">
      <c r="A5973" s="96" t="s">
        <v>15290</v>
      </c>
      <c r="D5973" s="96" t="s">
        <v>1350</v>
      </c>
      <c r="E5973" s="96" t="s">
        <v>1561</v>
      </c>
      <c r="F5973" s="96">
        <v>2030.0</v>
      </c>
      <c r="J5973" s="96" t="s">
        <v>1147</v>
      </c>
      <c r="L5973" s="96" t="s">
        <v>1562</v>
      </c>
      <c r="M5973" s="96" t="s">
        <v>1147</v>
      </c>
      <c r="O5973" s="96" t="s">
        <v>2324</v>
      </c>
      <c r="P5973" s="96" t="s">
        <v>1564</v>
      </c>
      <c r="Q5973" s="96" t="s">
        <v>1590</v>
      </c>
      <c r="R5973" s="96" t="s">
        <v>1699</v>
      </c>
      <c r="S5973" s="96" t="s">
        <v>15291</v>
      </c>
      <c r="T5973" s="96" t="s">
        <v>1568</v>
      </c>
    </row>
    <row r="5974" ht="14.25" customHeight="1">
      <c r="A5974" s="96" t="s">
        <v>15292</v>
      </c>
      <c r="D5974" s="96" t="s">
        <v>1350</v>
      </c>
      <c r="E5974" s="96" t="s">
        <v>1561</v>
      </c>
      <c r="F5974" s="96">
        <v>2030.0</v>
      </c>
      <c r="J5974" s="96" t="s">
        <v>1147</v>
      </c>
      <c r="L5974" s="96" t="s">
        <v>1562</v>
      </c>
      <c r="M5974" s="96" t="s">
        <v>1147</v>
      </c>
      <c r="O5974" s="96" t="s">
        <v>1584</v>
      </c>
      <c r="P5974" s="96" t="s">
        <v>1564</v>
      </c>
      <c r="Q5974" s="96" t="s">
        <v>2223</v>
      </c>
      <c r="R5974" s="96" t="s">
        <v>1644</v>
      </c>
      <c r="S5974" s="96" t="s">
        <v>15293</v>
      </c>
      <c r="T5974" s="96" t="s">
        <v>1568</v>
      </c>
    </row>
    <row r="5975" ht="14.25" customHeight="1">
      <c r="A5975" s="96" t="s">
        <v>15294</v>
      </c>
      <c r="D5975" s="96" t="s">
        <v>1350</v>
      </c>
      <c r="E5975" s="96" t="s">
        <v>1561</v>
      </c>
      <c r="F5975" s="96">
        <v>2030.0</v>
      </c>
      <c r="J5975" s="96" t="s">
        <v>1147</v>
      </c>
      <c r="L5975" s="96" t="s">
        <v>1562</v>
      </c>
      <c r="M5975" s="96" t="s">
        <v>1147</v>
      </c>
      <c r="O5975" s="96" t="s">
        <v>2169</v>
      </c>
      <c r="P5975" s="96" t="s">
        <v>1728</v>
      </c>
      <c r="Q5975" s="96" t="s">
        <v>2188</v>
      </c>
      <c r="R5975" s="96" t="s">
        <v>1841</v>
      </c>
      <c r="S5975" s="96" t="s">
        <v>15295</v>
      </c>
      <c r="T5975" s="96" t="s">
        <v>1568</v>
      </c>
    </row>
    <row r="5976" ht="14.25" customHeight="1">
      <c r="A5976" s="96" t="s">
        <v>15296</v>
      </c>
      <c r="B5976" s="96" t="s">
        <v>15297</v>
      </c>
      <c r="C5976" s="96" t="s">
        <v>15298</v>
      </c>
      <c r="D5976" s="96" t="s">
        <v>1350</v>
      </c>
      <c r="E5976" s="96" t="s">
        <v>1570</v>
      </c>
      <c r="F5976" s="96">
        <v>2030.0</v>
      </c>
      <c r="J5976" s="96" t="s">
        <v>1147</v>
      </c>
      <c r="L5976" s="96" t="s">
        <v>1562</v>
      </c>
      <c r="M5976" s="96" t="s">
        <v>1147</v>
      </c>
      <c r="O5976" s="96" t="s">
        <v>1829</v>
      </c>
      <c r="P5976" s="96" t="s">
        <v>1564</v>
      </c>
      <c r="Q5976" s="96" t="s">
        <v>1820</v>
      </c>
      <c r="R5976" s="96" t="s">
        <v>1666</v>
      </c>
      <c r="S5976" s="96" t="s">
        <v>15299</v>
      </c>
      <c r="T5976" s="96" t="s">
        <v>1576</v>
      </c>
    </row>
    <row r="5977" ht="14.25" customHeight="1">
      <c r="A5977" s="96" t="s">
        <v>15300</v>
      </c>
      <c r="D5977" s="96" t="s">
        <v>1350</v>
      </c>
      <c r="E5977" s="96" t="s">
        <v>1561</v>
      </c>
      <c r="F5977" s="96">
        <v>2030.0</v>
      </c>
      <c r="J5977" s="96" t="s">
        <v>1147</v>
      </c>
      <c r="L5977" s="96" t="s">
        <v>1562</v>
      </c>
      <c r="M5977" s="96" t="s">
        <v>1147</v>
      </c>
      <c r="O5977" s="96" t="s">
        <v>1584</v>
      </c>
      <c r="P5977" s="96" t="s">
        <v>1564</v>
      </c>
      <c r="Q5977" s="96" t="s">
        <v>2223</v>
      </c>
      <c r="R5977" s="96" t="s">
        <v>1637</v>
      </c>
      <c r="S5977" s="96" t="s">
        <v>15301</v>
      </c>
      <c r="T5977" s="96" t="s">
        <v>1568</v>
      </c>
    </row>
    <row r="5978" ht="14.25" customHeight="1">
      <c r="A5978" s="96" t="s">
        <v>15302</v>
      </c>
      <c r="D5978" s="96" t="s">
        <v>1355</v>
      </c>
      <c r="J5978" s="96" t="s">
        <v>1147</v>
      </c>
      <c r="L5978" s="96" t="s">
        <v>41</v>
      </c>
      <c r="M5978" s="96" t="s">
        <v>1147</v>
      </c>
      <c r="O5978" s="96" t="s">
        <v>1703</v>
      </c>
      <c r="P5978" s="96" t="s">
        <v>1564</v>
      </c>
      <c r="Q5978" s="96" t="s">
        <v>1754</v>
      </c>
      <c r="R5978" s="96" t="s">
        <v>1581</v>
      </c>
    </row>
    <row r="5979" ht="14.25" customHeight="1">
      <c r="A5979" s="96" t="s">
        <v>15303</v>
      </c>
      <c r="D5979" s="96" t="s">
        <v>1350</v>
      </c>
      <c r="E5979" s="96" t="s">
        <v>1561</v>
      </c>
      <c r="F5979" s="96">
        <v>2030.0</v>
      </c>
      <c r="J5979" s="96" t="s">
        <v>1147</v>
      </c>
      <c r="L5979" s="96" t="s">
        <v>1562</v>
      </c>
      <c r="M5979" s="96" t="s">
        <v>1147</v>
      </c>
      <c r="O5979" s="96" t="s">
        <v>1845</v>
      </c>
      <c r="P5979" s="96" t="s">
        <v>1564</v>
      </c>
      <c r="Q5979" s="96" t="s">
        <v>1580</v>
      </c>
      <c r="R5979" s="96" t="s">
        <v>1648</v>
      </c>
      <c r="S5979" s="96" t="s">
        <v>15304</v>
      </c>
      <c r="T5979" s="96" t="s">
        <v>1568</v>
      </c>
    </row>
    <row r="5980" ht="14.25" customHeight="1">
      <c r="A5980" s="96" t="s">
        <v>15305</v>
      </c>
      <c r="D5980" s="96" t="s">
        <v>1355</v>
      </c>
      <c r="J5980" s="96" t="s">
        <v>1147</v>
      </c>
      <c r="L5980" s="96" t="s">
        <v>41</v>
      </c>
      <c r="M5980" s="96" t="s">
        <v>1147</v>
      </c>
      <c r="O5980" s="96" t="s">
        <v>1703</v>
      </c>
      <c r="P5980" s="96" t="s">
        <v>1564</v>
      </c>
      <c r="Q5980" s="96" t="s">
        <v>1610</v>
      </c>
      <c r="R5980" s="96" t="s">
        <v>1605</v>
      </c>
    </row>
    <row r="5981" ht="14.25" customHeight="1">
      <c r="A5981" s="96" t="s">
        <v>15306</v>
      </c>
      <c r="D5981" s="96" t="s">
        <v>1372</v>
      </c>
      <c r="J5981" s="96" t="s">
        <v>1351</v>
      </c>
      <c r="L5981" s="96" t="s">
        <v>41</v>
      </c>
      <c r="M5981" s="96" t="s">
        <v>1351</v>
      </c>
      <c r="N5981" s="96" t="s">
        <v>1863</v>
      </c>
      <c r="O5981" s="96" t="s">
        <v>1584</v>
      </c>
      <c r="P5981" s="96" t="s">
        <v>1564</v>
      </c>
      <c r="Q5981" s="96" t="s">
        <v>1585</v>
      </c>
      <c r="R5981" s="96" t="s">
        <v>1863</v>
      </c>
    </row>
    <row r="5982" ht="14.25" customHeight="1">
      <c r="A5982" s="96" t="s">
        <v>15307</v>
      </c>
      <c r="D5982" s="96" t="s">
        <v>1350</v>
      </c>
      <c r="E5982" s="96" t="s">
        <v>1561</v>
      </c>
      <c r="F5982" s="96">
        <v>2030.0</v>
      </c>
      <c r="J5982" s="96" t="s">
        <v>1147</v>
      </c>
      <c r="L5982" s="96" t="s">
        <v>1562</v>
      </c>
      <c r="M5982" s="96" t="s">
        <v>1147</v>
      </c>
      <c r="O5982" s="96" t="s">
        <v>1563</v>
      </c>
      <c r="P5982" s="96" t="s">
        <v>1564</v>
      </c>
      <c r="Q5982" s="96" t="s">
        <v>1585</v>
      </c>
      <c r="R5982" s="96" t="s">
        <v>1605</v>
      </c>
      <c r="S5982" s="96" t="s">
        <v>15308</v>
      </c>
      <c r="T5982" s="96" t="s">
        <v>1568</v>
      </c>
    </row>
    <row r="5983" ht="14.25" customHeight="1">
      <c r="A5983" s="96" t="s">
        <v>15309</v>
      </c>
      <c r="B5983" s="96" t="s">
        <v>15310</v>
      </c>
      <c r="C5983" s="96" t="s">
        <v>15311</v>
      </c>
      <c r="D5983" s="96" t="s">
        <v>1350</v>
      </c>
      <c r="E5983" s="96" t="s">
        <v>1561</v>
      </c>
      <c r="F5983" s="96">
        <v>2030.0</v>
      </c>
      <c r="J5983" s="96" t="s">
        <v>1147</v>
      </c>
      <c r="L5983" s="96" t="s">
        <v>41</v>
      </c>
      <c r="M5983" s="96" t="s">
        <v>1147</v>
      </c>
      <c r="N5983" s="96" t="s">
        <v>1757</v>
      </c>
      <c r="O5983" s="96" t="s">
        <v>1845</v>
      </c>
      <c r="P5983" s="96" t="s">
        <v>1564</v>
      </c>
      <c r="Q5983" s="96" t="s">
        <v>2015</v>
      </c>
      <c r="R5983" s="96" t="s">
        <v>1591</v>
      </c>
      <c r="S5983" s="96" t="s">
        <v>15312</v>
      </c>
      <c r="T5983" s="96" t="s">
        <v>1568</v>
      </c>
    </row>
    <row r="5984" ht="14.25" customHeight="1">
      <c r="A5984" s="96" t="s">
        <v>15313</v>
      </c>
      <c r="D5984" s="96" t="s">
        <v>1355</v>
      </c>
      <c r="J5984" s="96" t="s">
        <v>1351</v>
      </c>
      <c r="L5984" s="96" t="s">
        <v>41</v>
      </c>
      <c r="M5984" s="96" t="s">
        <v>1147</v>
      </c>
      <c r="O5984" s="96" t="s">
        <v>1620</v>
      </c>
      <c r="P5984" s="96" t="s">
        <v>1564</v>
      </c>
      <c r="Q5984" s="96" t="s">
        <v>1580</v>
      </c>
      <c r="R5984" s="96" t="s">
        <v>1581</v>
      </c>
    </row>
    <row r="5985" ht="14.25" customHeight="1">
      <c r="A5985" s="96" t="s">
        <v>15314</v>
      </c>
      <c r="B5985" s="96" t="s">
        <v>15315</v>
      </c>
      <c r="C5985" s="96" t="s">
        <v>15316</v>
      </c>
      <c r="D5985" s="96" t="s">
        <v>1350</v>
      </c>
      <c r="E5985" s="96" t="s">
        <v>1561</v>
      </c>
      <c r="F5985" s="96">
        <v>2030.0</v>
      </c>
      <c r="G5985" s="96" t="s">
        <v>1350</v>
      </c>
      <c r="H5985" s="96" t="s">
        <v>1561</v>
      </c>
      <c r="I5985" s="96">
        <v>2040.0</v>
      </c>
      <c r="J5985" s="96" t="s">
        <v>1351</v>
      </c>
      <c r="K5985" s="96">
        <v>2040.0</v>
      </c>
      <c r="L5985" s="96" t="s">
        <v>41</v>
      </c>
      <c r="M5985" s="96" t="s">
        <v>1351</v>
      </c>
      <c r="N5985" s="96" t="s">
        <v>1673</v>
      </c>
      <c r="O5985" s="96" t="s">
        <v>1578</v>
      </c>
      <c r="P5985" s="96" t="s">
        <v>1579</v>
      </c>
      <c r="Q5985" s="96" t="s">
        <v>1652</v>
      </c>
      <c r="R5985" s="96" t="s">
        <v>1594</v>
      </c>
      <c r="S5985" s="96" t="s">
        <v>15317</v>
      </c>
      <c r="T5985" s="96" t="s">
        <v>1568</v>
      </c>
    </row>
    <row r="5986" ht="14.25" customHeight="1">
      <c r="A5986" s="96" t="s">
        <v>15318</v>
      </c>
      <c r="D5986" s="96" t="s">
        <v>1355</v>
      </c>
      <c r="J5986" s="96" t="s">
        <v>1351</v>
      </c>
      <c r="L5986" s="96" t="s">
        <v>41</v>
      </c>
      <c r="M5986" s="96" t="s">
        <v>1351</v>
      </c>
      <c r="N5986" s="96" t="s">
        <v>1589</v>
      </c>
      <c r="O5986" s="96" t="s">
        <v>1857</v>
      </c>
      <c r="P5986" s="96" t="s">
        <v>1609</v>
      </c>
      <c r="Q5986" s="96" t="s">
        <v>1675</v>
      </c>
      <c r="R5986" s="96" t="s">
        <v>1591</v>
      </c>
    </row>
    <row r="5987" ht="14.25" customHeight="1">
      <c r="A5987" s="96" t="s">
        <v>15319</v>
      </c>
      <c r="D5987" s="96" t="s">
        <v>1350</v>
      </c>
      <c r="E5987" s="96" t="s">
        <v>1561</v>
      </c>
      <c r="F5987" s="96">
        <v>2030.0</v>
      </c>
      <c r="J5987" s="96" t="s">
        <v>1147</v>
      </c>
      <c r="L5987" s="96" t="s">
        <v>1562</v>
      </c>
      <c r="M5987" s="96" t="s">
        <v>1147</v>
      </c>
      <c r="O5987" s="96" t="s">
        <v>1614</v>
      </c>
      <c r="P5987" s="96" t="s">
        <v>1609</v>
      </c>
      <c r="Q5987" s="96" t="s">
        <v>1580</v>
      </c>
      <c r="R5987" s="96" t="s">
        <v>1712</v>
      </c>
      <c r="S5987" s="96" t="s">
        <v>15320</v>
      </c>
      <c r="T5987" s="96" t="s">
        <v>1568</v>
      </c>
    </row>
    <row r="5988" ht="14.25" customHeight="1">
      <c r="A5988" s="96" t="s">
        <v>15321</v>
      </c>
      <c r="C5988" s="96" t="s">
        <v>15322</v>
      </c>
      <c r="D5988" s="96" t="s">
        <v>1355</v>
      </c>
      <c r="J5988" s="96" t="s">
        <v>1351</v>
      </c>
      <c r="L5988" s="96" t="s">
        <v>41</v>
      </c>
      <c r="M5988" s="96" t="s">
        <v>1147</v>
      </c>
      <c r="O5988" s="96" t="s">
        <v>1829</v>
      </c>
      <c r="P5988" s="96" t="s">
        <v>1564</v>
      </c>
      <c r="Q5988" s="96" t="s">
        <v>1565</v>
      </c>
      <c r="R5988" s="96" t="s">
        <v>1566</v>
      </c>
    </row>
    <row r="5989" ht="14.25" customHeight="1">
      <c r="A5989" s="96" t="s">
        <v>15323</v>
      </c>
      <c r="C5989" s="96" t="s">
        <v>15324</v>
      </c>
      <c r="D5989" s="96" t="s">
        <v>1355</v>
      </c>
      <c r="J5989" s="96" t="s">
        <v>1351</v>
      </c>
      <c r="L5989" s="96" t="s">
        <v>41</v>
      </c>
      <c r="M5989" s="96" t="s">
        <v>1147</v>
      </c>
      <c r="O5989" s="96" t="s">
        <v>1578</v>
      </c>
      <c r="P5989" s="96" t="s">
        <v>1579</v>
      </c>
      <c r="Q5989" s="96" t="s">
        <v>1580</v>
      </c>
      <c r="R5989" s="96" t="s">
        <v>1637</v>
      </c>
    </row>
    <row r="5990" ht="14.25" customHeight="1">
      <c r="A5990" s="96" t="s">
        <v>15325</v>
      </c>
      <c r="D5990" s="96" t="s">
        <v>1350</v>
      </c>
      <c r="E5990" s="96" t="s">
        <v>1561</v>
      </c>
      <c r="F5990" s="96">
        <v>2030.0</v>
      </c>
      <c r="J5990" s="96" t="s">
        <v>1147</v>
      </c>
      <c r="L5990" s="96" t="s">
        <v>41</v>
      </c>
      <c r="M5990" s="96" t="s">
        <v>1147</v>
      </c>
      <c r="O5990" s="96" t="s">
        <v>1791</v>
      </c>
      <c r="P5990" s="96" t="s">
        <v>1609</v>
      </c>
      <c r="Q5990" s="96" t="s">
        <v>1604</v>
      </c>
      <c r="R5990" s="96" t="s">
        <v>1793</v>
      </c>
      <c r="S5990" s="96" t="s">
        <v>15326</v>
      </c>
      <c r="T5990" s="96" t="s">
        <v>1568</v>
      </c>
    </row>
    <row r="5991" ht="14.25" customHeight="1">
      <c r="A5991" s="96" t="s">
        <v>15327</v>
      </c>
      <c r="C5991" s="96" t="s">
        <v>15328</v>
      </c>
      <c r="D5991" s="96" t="s">
        <v>1355</v>
      </c>
      <c r="J5991" s="96" t="s">
        <v>1351</v>
      </c>
      <c r="L5991" s="96" t="s">
        <v>41</v>
      </c>
      <c r="M5991" s="96" t="s">
        <v>1147</v>
      </c>
      <c r="O5991" s="96" t="s">
        <v>1614</v>
      </c>
      <c r="P5991" s="96" t="s">
        <v>1609</v>
      </c>
      <c r="Q5991" s="96" t="s">
        <v>1800</v>
      </c>
      <c r="R5991" s="96" t="s">
        <v>1793</v>
      </c>
    </row>
    <row r="5992" ht="14.25" customHeight="1">
      <c r="A5992" s="96" t="s">
        <v>15329</v>
      </c>
      <c r="D5992" s="96" t="s">
        <v>1350</v>
      </c>
      <c r="E5992" s="96" t="s">
        <v>1561</v>
      </c>
      <c r="F5992" s="96">
        <v>2030.0</v>
      </c>
      <c r="G5992" s="96" t="s">
        <v>1350</v>
      </c>
      <c r="H5992" s="96" t="s">
        <v>1561</v>
      </c>
      <c r="I5992" s="96">
        <v>2030.0</v>
      </c>
      <c r="J5992" s="96" t="s">
        <v>1351</v>
      </c>
      <c r="K5992" s="96">
        <v>2030.0</v>
      </c>
      <c r="L5992" s="96" t="s">
        <v>1562</v>
      </c>
      <c r="M5992" s="96" t="s">
        <v>1147</v>
      </c>
      <c r="O5992" s="96" t="s">
        <v>1584</v>
      </c>
      <c r="P5992" s="96" t="s">
        <v>1564</v>
      </c>
      <c r="Q5992" s="96" t="s">
        <v>1580</v>
      </c>
      <c r="R5992" s="96" t="s">
        <v>1699</v>
      </c>
      <c r="S5992" s="96" t="s">
        <v>15330</v>
      </c>
      <c r="T5992" s="96" t="s">
        <v>1568</v>
      </c>
    </row>
    <row r="5993" ht="14.25" customHeight="1">
      <c r="A5993" s="96" t="s">
        <v>15331</v>
      </c>
      <c r="D5993" s="96" t="s">
        <v>1350</v>
      </c>
      <c r="E5993" s="96" t="s">
        <v>1561</v>
      </c>
      <c r="F5993" s="96">
        <v>2030.0</v>
      </c>
      <c r="J5993" s="96" t="s">
        <v>1147</v>
      </c>
      <c r="L5993" s="96" t="s">
        <v>1562</v>
      </c>
      <c r="M5993" s="96" t="s">
        <v>1147</v>
      </c>
      <c r="O5993" s="96" t="s">
        <v>1584</v>
      </c>
      <c r="P5993" s="96" t="s">
        <v>1564</v>
      </c>
      <c r="Q5993" s="96" t="s">
        <v>1862</v>
      </c>
      <c r="R5993" s="96" t="s">
        <v>1581</v>
      </c>
      <c r="S5993" s="96" t="s">
        <v>15332</v>
      </c>
      <c r="T5993" s="96" t="s">
        <v>1568</v>
      </c>
    </row>
    <row r="5994" ht="14.25" customHeight="1">
      <c r="A5994" s="96" t="s">
        <v>15333</v>
      </c>
      <c r="D5994" s="96" t="s">
        <v>1350</v>
      </c>
      <c r="E5994" s="96" t="s">
        <v>1561</v>
      </c>
      <c r="F5994" s="96">
        <v>2030.0</v>
      </c>
      <c r="G5994" s="96" t="s">
        <v>1350</v>
      </c>
      <c r="H5994" s="96" t="s">
        <v>1561</v>
      </c>
      <c r="I5994" s="96">
        <v>2035.0</v>
      </c>
      <c r="J5994" s="96" t="s">
        <v>1351</v>
      </c>
      <c r="K5994" s="96">
        <v>2035.0</v>
      </c>
      <c r="L5994" s="96" t="s">
        <v>1562</v>
      </c>
      <c r="M5994" s="96" t="s">
        <v>1147</v>
      </c>
      <c r="O5994" s="96" t="s">
        <v>1647</v>
      </c>
      <c r="P5994" s="96" t="s">
        <v>1564</v>
      </c>
      <c r="Q5994" s="96" t="s">
        <v>1585</v>
      </c>
      <c r="R5994" s="96" t="s">
        <v>1581</v>
      </c>
      <c r="S5994" s="96" t="s">
        <v>15334</v>
      </c>
      <c r="T5994" s="96" t="s">
        <v>1568</v>
      </c>
    </row>
    <row r="5995" ht="14.25" customHeight="1">
      <c r="A5995" s="96" t="s">
        <v>15335</v>
      </c>
      <c r="D5995" s="96" t="s">
        <v>1350</v>
      </c>
      <c r="E5995" s="96" t="s">
        <v>1561</v>
      </c>
      <c r="F5995" s="96">
        <v>2030.0</v>
      </c>
      <c r="G5995" s="96" t="s">
        <v>1350</v>
      </c>
      <c r="H5995" s="96" t="s">
        <v>1561</v>
      </c>
      <c r="I5995" s="96">
        <v>2050.0</v>
      </c>
      <c r="J5995" s="96" t="s">
        <v>1351</v>
      </c>
      <c r="K5995" s="96">
        <v>2050.0</v>
      </c>
      <c r="L5995" s="96" t="s">
        <v>1562</v>
      </c>
      <c r="M5995" s="96" t="s">
        <v>1147</v>
      </c>
      <c r="O5995" s="96" t="s">
        <v>1563</v>
      </c>
      <c r="P5995" s="96" t="s">
        <v>1564</v>
      </c>
      <c r="Q5995" s="96" t="s">
        <v>1636</v>
      </c>
      <c r="R5995" s="96" t="s">
        <v>1586</v>
      </c>
      <c r="S5995" s="96" t="s">
        <v>15336</v>
      </c>
      <c r="T5995" s="96" t="s">
        <v>1568</v>
      </c>
    </row>
    <row r="5996" ht="14.25" customHeight="1">
      <c r="A5996" s="96" t="s">
        <v>15337</v>
      </c>
      <c r="D5996" s="96" t="s">
        <v>1350</v>
      </c>
      <c r="E5996" s="96" t="s">
        <v>1561</v>
      </c>
      <c r="F5996" s="96">
        <v>2030.0</v>
      </c>
      <c r="J5996" s="96" t="s">
        <v>1147</v>
      </c>
      <c r="L5996" s="96" t="s">
        <v>1562</v>
      </c>
      <c r="M5996" s="96" t="s">
        <v>1147</v>
      </c>
      <c r="O5996" s="96" t="s">
        <v>1584</v>
      </c>
      <c r="P5996" s="96" t="s">
        <v>1564</v>
      </c>
      <c r="Q5996" s="96" t="s">
        <v>1580</v>
      </c>
      <c r="R5996" s="96" t="s">
        <v>1926</v>
      </c>
      <c r="S5996" s="96" t="s">
        <v>15338</v>
      </c>
      <c r="T5996" s="96" t="s">
        <v>1568</v>
      </c>
    </row>
    <row r="5997" ht="14.25" customHeight="1">
      <c r="A5997" s="96" t="s">
        <v>15339</v>
      </c>
      <c r="B5997" s="96" t="s">
        <v>15340</v>
      </c>
      <c r="C5997" s="96" t="s">
        <v>15341</v>
      </c>
      <c r="D5997" s="96" t="s">
        <v>1350</v>
      </c>
      <c r="E5997" s="96" t="s">
        <v>1561</v>
      </c>
      <c r="F5997" s="96">
        <v>2030.0</v>
      </c>
      <c r="G5997" s="96" t="s">
        <v>1350</v>
      </c>
      <c r="H5997" s="96" t="s">
        <v>1561</v>
      </c>
      <c r="I5997" s="96">
        <v>2040.0</v>
      </c>
      <c r="J5997" s="96" t="s">
        <v>1351</v>
      </c>
      <c r="K5997" s="96">
        <v>2040.0</v>
      </c>
      <c r="L5997" s="96" t="s">
        <v>41</v>
      </c>
      <c r="M5997" s="96" t="s">
        <v>1351</v>
      </c>
      <c r="N5997" s="96" t="s">
        <v>2256</v>
      </c>
      <c r="O5997" s="96" t="s">
        <v>1620</v>
      </c>
      <c r="P5997" s="96" t="s">
        <v>1564</v>
      </c>
      <c r="Q5997" s="96" t="s">
        <v>1604</v>
      </c>
      <c r="R5997" s="96" t="s">
        <v>15342</v>
      </c>
      <c r="S5997" s="96" t="s">
        <v>15343</v>
      </c>
      <c r="T5997" s="96" t="s">
        <v>1568</v>
      </c>
    </row>
    <row r="5998" ht="14.25" customHeight="1">
      <c r="A5998" s="96" t="s">
        <v>15344</v>
      </c>
      <c r="D5998" s="96" t="s">
        <v>1350</v>
      </c>
      <c r="E5998" s="96" t="s">
        <v>1561</v>
      </c>
      <c r="F5998" s="96">
        <v>2030.0</v>
      </c>
      <c r="G5998" s="96" t="s">
        <v>1350</v>
      </c>
      <c r="H5998" s="96" t="s">
        <v>1561</v>
      </c>
      <c r="I5998" s="96">
        <v>2050.0</v>
      </c>
      <c r="J5998" s="96" t="s">
        <v>1351</v>
      </c>
      <c r="K5998" s="96">
        <v>2050.0</v>
      </c>
      <c r="L5998" s="96" t="s">
        <v>1562</v>
      </c>
      <c r="M5998" s="96" t="s">
        <v>1147</v>
      </c>
      <c r="O5998" s="96" t="s">
        <v>1925</v>
      </c>
      <c r="P5998" s="96" t="s">
        <v>1728</v>
      </c>
      <c r="Q5998" s="96" t="s">
        <v>1580</v>
      </c>
      <c r="R5998" s="96" t="s">
        <v>1841</v>
      </c>
      <c r="S5998" s="96" t="s">
        <v>15345</v>
      </c>
      <c r="T5998" s="96" t="s">
        <v>1568</v>
      </c>
    </row>
    <row r="5999" ht="14.25" customHeight="1">
      <c r="A5999" s="96" t="s">
        <v>15346</v>
      </c>
      <c r="B5999" s="96" t="s">
        <v>15347</v>
      </c>
      <c r="C5999" s="96" t="s">
        <v>15348</v>
      </c>
      <c r="D5999" s="96" t="s">
        <v>1350</v>
      </c>
      <c r="E5999" s="96" t="s">
        <v>1561</v>
      </c>
      <c r="F5999" s="96">
        <v>2030.0</v>
      </c>
      <c r="G5999" s="96" t="s">
        <v>1350</v>
      </c>
      <c r="H5999" s="96" t="s">
        <v>1561</v>
      </c>
      <c r="I5999" s="96">
        <v>2050.0</v>
      </c>
      <c r="J5999" s="96" t="s">
        <v>1351</v>
      </c>
      <c r="K5999" s="96">
        <v>2050.0</v>
      </c>
      <c r="L5999" s="96" t="s">
        <v>41</v>
      </c>
      <c r="M5999" s="96" t="s">
        <v>1351</v>
      </c>
      <c r="N5999" s="96" t="s">
        <v>1666</v>
      </c>
      <c r="O5999" s="96" t="s">
        <v>1684</v>
      </c>
      <c r="P5999" s="96" t="s">
        <v>1564</v>
      </c>
      <c r="Q5999" s="96" t="s">
        <v>1756</v>
      </c>
      <c r="R5999" s="96" t="s">
        <v>1586</v>
      </c>
      <c r="S5999" s="96" t="s">
        <v>15349</v>
      </c>
      <c r="T5999" s="96" t="s">
        <v>1568</v>
      </c>
    </row>
    <row r="6000" ht="14.25" customHeight="1">
      <c r="A6000" s="96" t="s">
        <v>15350</v>
      </c>
      <c r="B6000" s="96" t="s">
        <v>15351</v>
      </c>
      <c r="C6000" s="96" t="s">
        <v>15352</v>
      </c>
      <c r="D6000" s="96" t="s">
        <v>1350</v>
      </c>
      <c r="E6000" s="96" t="s">
        <v>15353</v>
      </c>
      <c r="F6000" s="96">
        <v>2034.0</v>
      </c>
      <c r="J6000" s="96" t="s">
        <v>1147</v>
      </c>
      <c r="L6000" s="96" t="s">
        <v>41</v>
      </c>
      <c r="M6000" s="96" t="s">
        <v>1147</v>
      </c>
      <c r="O6000" s="96" t="s">
        <v>1703</v>
      </c>
      <c r="P6000" s="96" t="s">
        <v>1564</v>
      </c>
      <c r="Q6000" s="96" t="s">
        <v>2015</v>
      </c>
      <c r="R6000" s="96" t="s">
        <v>2181</v>
      </c>
      <c r="S6000" s="96" t="s">
        <v>15354</v>
      </c>
      <c r="T6000" s="96" t="s">
        <v>15355</v>
      </c>
    </row>
    <row r="6001" ht="14.25" customHeight="1">
      <c r="A6001" s="96" t="s">
        <v>15356</v>
      </c>
      <c r="B6001" s="96" t="s">
        <v>15357</v>
      </c>
      <c r="D6001" s="96" t="s">
        <v>1355</v>
      </c>
      <c r="J6001" s="96" t="s">
        <v>1351</v>
      </c>
      <c r="L6001" s="96" t="s">
        <v>41</v>
      </c>
      <c r="M6001" s="96" t="s">
        <v>1351</v>
      </c>
      <c r="N6001" s="96" t="s">
        <v>1589</v>
      </c>
      <c r="O6001" s="96" t="s">
        <v>2477</v>
      </c>
      <c r="P6001" s="96" t="s">
        <v>1609</v>
      </c>
      <c r="Q6001" s="96" t="s">
        <v>1655</v>
      </c>
      <c r="R6001" s="96" t="s">
        <v>1589</v>
      </c>
    </row>
    <row r="6002" ht="14.25" customHeight="1">
      <c r="A6002" s="96" t="s">
        <v>15358</v>
      </c>
      <c r="D6002" s="96" t="s">
        <v>1355</v>
      </c>
      <c r="J6002" s="96" t="s">
        <v>1351</v>
      </c>
      <c r="L6002" s="96" t="s">
        <v>1629</v>
      </c>
      <c r="M6002" s="96" t="s">
        <v>1147</v>
      </c>
      <c r="O6002" s="96" t="s">
        <v>2477</v>
      </c>
      <c r="P6002" s="96" t="s">
        <v>1609</v>
      </c>
      <c r="Q6002" s="96" t="s">
        <v>1630</v>
      </c>
      <c r="R6002" s="96" t="s">
        <v>1644</v>
      </c>
    </row>
    <row r="6003" ht="14.25" customHeight="1">
      <c r="A6003" s="96" t="s">
        <v>15359</v>
      </c>
      <c r="D6003" s="96" t="s">
        <v>1372</v>
      </c>
      <c r="J6003" s="96" t="s">
        <v>1147</v>
      </c>
      <c r="L6003" s="96" t="s">
        <v>41</v>
      </c>
      <c r="M6003" s="96" t="s">
        <v>1147</v>
      </c>
      <c r="O6003" s="96" t="s">
        <v>2477</v>
      </c>
      <c r="P6003" s="96" t="s">
        <v>1609</v>
      </c>
      <c r="Q6003" s="96" t="s">
        <v>1636</v>
      </c>
      <c r="R6003" s="96" t="s">
        <v>2873</v>
      </c>
    </row>
    <row r="6004" ht="14.25" customHeight="1">
      <c r="A6004" s="96" t="s">
        <v>15360</v>
      </c>
      <c r="D6004" s="96" t="s">
        <v>1372</v>
      </c>
      <c r="J6004" s="96" t="s">
        <v>1351</v>
      </c>
      <c r="L6004" s="96" t="s">
        <v>41</v>
      </c>
      <c r="M6004" s="96" t="s">
        <v>1351</v>
      </c>
      <c r="N6004" s="96" t="s">
        <v>1757</v>
      </c>
      <c r="O6004" s="96" t="s">
        <v>2477</v>
      </c>
      <c r="P6004" s="96" t="s">
        <v>1609</v>
      </c>
      <c r="Q6004" s="96" t="s">
        <v>1636</v>
      </c>
      <c r="R6004" s="96" t="s">
        <v>1757</v>
      </c>
    </row>
    <row r="6005" ht="14.25" customHeight="1">
      <c r="A6005" s="96" t="s">
        <v>15361</v>
      </c>
      <c r="D6005" s="96" t="s">
        <v>1355</v>
      </c>
      <c r="J6005" s="96" t="s">
        <v>1351</v>
      </c>
      <c r="L6005" s="96" t="s">
        <v>41</v>
      </c>
      <c r="M6005" s="96" t="s">
        <v>1351</v>
      </c>
      <c r="N6005" s="96" t="s">
        <v>1707</v>
      </c>
      <c r="O6005" s="96" t="s">
        <v>2477</v>
      </c>
      <c r="P6005" s="96" t="s">
        <v>1609</v>
      </c>
      <c r="Q6005" s="96" t="s">
        <v>1675</v>
      </c>
      <c r="R6005" s="96" t="s">
        <v>1707</v>
      </c>
    </row>
    <row r="6006" ht="14.25" customHeight="1">
      <c r="A6006" s="96" t="s">
        <v>15362</v>
      </c>
      <c r="D6006" s="96" t="s">
        <v>1355</v>
      </c>
      <c r="J6006" s="96" t="s">
        <v>1147</v>
      </c>
      <c r="L6006" s="96" t="s">
        <v>41</v>
      </c>
      <c r="M6006" s="96" t="s">
        <v>1147</v>
      </c>
      <c r="O6006" s="96" t="s">
        <v>2477</v>
      </c>
      <c r="P6006" s="96" t="s">
        <v>1609</v>
      </c>
      <c r="Q6006" s="96" t="s">
        <v>1675</v>
      </c>
      <c r="R6006" s="96" t="s">
        <v>1637</v>
      </c>
    </row>
    <row r="6007" ht="14.25" customHeight="1">
      <c r="A6007" s="96" t="s">
        <v>15363</v>
      </c>
      <c r="B6007" s="96" t="s">
        <v>15364</v>
      </c>
      <c r="C6007" s="96" t="s">
        <v>15365</v>
      </c>
      <c r="D6007" s="96" t="s">
        <v>1355</v>
      </c>
      <c r="J6007" s="96" t="s">
        <v>1147</v>
      </c>
      <c r="L6007" s="96" t="s">
        <v>41</v>
      </c>
      <c r="M6007" s="96" t="s">
        <v>1147</v>
      </c>
      <c r="O6007" s="96" t="s">
        <v>2477</v>
      </c>
      <c r="P6007" s="96" t="s">
        <v>1609</v>
      </c>
      <c r="Q6007" s="96" t="s">
        <v>1652</v>
      </c>
      <c r="R6007" s="96" t="s">
        <v>1712</v>
      </c>
    </row>
    <row r="6008" ht="14.25" customHeight="1">
      <c r="A6008" s="96" t="s">
        <v>15366</v>
      </c>
      <c r="B6008" s="96" t="s">
        <v>15367</v>
      </c>
      <c r="C6008" s="96" t="s">
        <v>15368</v>
      </c>
      <c r="D6008" s="96" t="s">
        <v>1350</v>
      </c>
      <c r="E6008" s="96" t="s">
        <v>1561</v>
      </c>
      <c r="F6008" s="96">
        <v>2032.0</v>
      </c>
      <c r="J6008" s="96" t="s">
        <v>1351</v>
      </c>
      <c r="L6008" s="96" t="s">
        <v>41</v>
      </c>
      <c r="M6008" s="96" t="s">
        <v>1351</v>
      </c>
      <c r="N6008" s="96" t="s">
        <v>1589</v>
      </c>
      <c r="O6008" s="96" t="s">
        <v>2477</v>
      </c>
      <c r="P6008" s="96" t="s">
        <v>1609</v>
      </c>
      <c r="Q6008" s="96" t="s">
        <v>1675</v>
      </c>
      <c r="R6008" s="96" t="s">
        <v>1699</v>
      </c>
      <c r="S6008" s="96" t="s">
        <v>15369</v>
      </c>
      <c r="T6008" s="96" t="s">
        <v>1568</v>
      </c>
    </row>
    <row r="6009" ht="14.25" customHeight="1">
      <c r="A6009" s="96" t="s">
        <v>15370</v>
      </c>
      <c r="D6009" s="96" t="s">
        <v>1355</v>
      </c>
      <c r="J6009" s="96" t="s">
        <v>1147</v>
      </c>
      <c r="L6009" s="96" t="s">
        <v>41</v>
      </c>
      <c r="M6009" s="96" t="s">
        <v>1147</v>
      </c>
      <c r="O6009" s="96" t="s">
        <v>2477</v>
      </c>
      <c r="P6009" s="96" t="s">
        <v>1609</v>
      </c>
      <c r="Q6009" s="96" t="s">
        <v>1573</v>
      </c>
      <c r="R6009" s="96" t="s">
        <v>1644</v>
      </c>
    </row>
    <row r="6010" ht="14.25" customHeight="1">
      <c r="A6010" s="96" t="s">
        <v>15371</v>
      </c>
      <c r="D6010" s="96" t="s">
        <v>1372</v>
      </c>
      <c r="J6010" s="96" t="s">
        <v>1351</v>
      </c>
      <c r="L6010" s="96" t="s">
        <v>41</v>
      </c>
      <c r="M6010" s="96" t="s">
        <v>1351</v>
      </c>
      <c r="N6010" s="96" t="s">
        <v>1757</v>
      </c>
      <c r="O6010" s="96" t="s">
        <v>2477</v>
      </c>
      <c r="P6010" s="96" t="s">
        <v>1609</v>
      </c>
      <c r="Q6010" s="96" t="s">
        <v>1675</v>
      </c>
      <c r="R6010" s="96" t="s">
        <v>1757</v>
      </c>
    </row>
    <row r="6011" ht="14.25" customHeight="1">
      <c r="A6011" s="96" t="s">
        <v>15372</v>
      </c>
      <c r="D6011" s="96" t="s">
        <v>1355</v>
      </c>
      <c r="J6011" s="96" t="s">
        <v>1147</v>
      </c>
      <c r="L6011" s="96" t="s">
        <v>41</v>
      </c>
      <c r="M6011" s="96" t="s">
        <v>1147</v>
      </c>
      <c r="O6011" s="96" t="s">
        <v>2477</v>
      </c>
      <c r="P6011" s="96" t="s">
        <v>1609</v>
      </c>
      <c r="Q6011" s="96" t="s">
        <v>1675</v>
      </c>
      <c r="R6011" s="96" t="s">
        <v>1615</v>
      </c>
    </row>
    <row r="6012" ht="14.25" customHeight="1">
      <c r="A6012" s="96" t="s">
        <v>15373</v>
      </c>
      <c r="D6012" s="96" t="s">
        <v>1355</v>
      </c>
      <c r="J6012" s="96" t="s">
        <v>1351</v>
      </c>
      <c r="L6012" s="96" t="s">
        <v>41</v>
      </c>
      <c r="M6012" s="96" t="s">
        <v>1147</v>
      </c>
      <c r="O6012" s="96" t="s">
        <v>2477</v>
      </c>
      <c r="P6012" s="96" t="s">
        <v>1609</v>
      </c>
      <c r="Q6012" s="96" t="s">
        <v>1655</v>
      </c>
      <c r="R6012" s="96" t="s">
        <v>1597</v>
      </c>
    </row>
    <row r="6013" ht="14.25" customHeight="1">
      <c r="A6013" s="96" t="s">
        <v>15374</v>
      </c>
      <c r="B6013" s="96" t="s">
        <v>15375</v>
      </c>
      <c r="C6013" s="96" t="s">
        <v>15376</v>
      </c>
      <c r="D6013" s="96" t="s">
        <v>1355</v>
      </c>
      <c r="J6013" s="96" t="s">
        <v>1147</v>
      </c>
      <c r="L6013" s="96" t="s">
        <v>41</v>
      </c>
      <c r="M6013" s="96" t="s">
        <v>1147</v>
      </c>
      <c r="O6013" s="96" t="s">
        <v>2477</v>
      </c>
      <c r="P6013" s="96" t="s">
        <v>1609</v>
      </c>
      <c r="Q6013" s="96" t="s">
        <v>1862</v>
      </c>
      <c r="R6013" s="96" t="s">
        <v>1673</v>
      </c>
    </row>
    <row r="6014" ht="14.25" customHeight="1">
      <c r="A6014" s="96" t="s">
        <v>15377</v>
      </c>
      <c r="D6014" s="96" t="s">
        <v>1350</v>
      </c>
      <c r="E6014" s="96" t="s">
        <v>1561</v>
      </c>
      <c r="F6014" s="96">
        <v>2030.0</v>
      </c>
      <c r="G6014" s="96" t="s">
        <v>1350</v>
      </c>
      <c r="H6014" s="96" t="s">
        <v>1561</v>
      </c>
      <c r="I6014" s="96">
        <v>2040.0</v>
      </c>
      <c r="J6014" s="96" t="s">
        <v>1351</v>
      </c>
      <c r="K6014" s="96">
        <v>2040.0</v>
      </c>
      <c r="L6014" s="96" t="s">
        <v>1562</v>
      </c>
      <c r="M6014" s="96" t="s">
        <v>1147</v>
      </c>
      <c r="O6014" s="96" t="s">
        <v>2477</v>
      </c>
      <c r="P6014" s="96" t="s">
        <v>1609</v>
      </c>
      <c r="Q6014" s="96" t="s">
        <v>1675</v>
      </c>
      <c r="R6014" s="96" t="s">
        <v>1581</v>
      </c>
      <c r="S6014" s="96" t="s">
        <v>15378</v>
      </c>
      <c r="T6014" s="96" t="s">
        <v>1568</v>
      </c>
    </row>
    <row r="6015" ht="14.25" customHeight="1">
      <c r="A6015" s="96" t="s">
        <v>15379</v>
      </c>
      <c r="D6015" s="96" t="s">
        <v>1355</v>
      </c>
      <c r="J6015" s="96" t="s">
        <v>1351</v>
      </c>
      <c r="L6015" s="96" t="s">
        <v>41</v>
      </c>
      <c r="M6015" s="96" t="s">
        <v>1147</v>
      </c>
      <c r="O6015" s="96" t="s">
        <v>2477</v>
      </c>
      <c r="P6015" s="96" t="s">
        <v>1609</v>
      </c>
      <c r="Q6015" s="96" t="s">
        <v>1675</v>
      </c>
      <c r="R6015" s="96" t="s">
        <v>1793</v>
      </c>
    </row>
    <row r="6016" ht="14.25" customHeight="1">
      <c r="A6016" s="96" t="s">
        <v>15380</v>
      </c>
      <c r="D6016" s="96" t="s">
        <v>1355</v>
      </c>
      <c r="J6016" s="96" t="s">
        <v>1351</v>
      </c>
      <c r="L6016" s="96" t="s">
        <v>41</v>
      </c>
      <c r="M6016" s="96" t="s">
        <v>1351</v>
      </c>
      <c r="N6016" s="96" t="s">
        <v>1623</v>
      </c>
      <c r="O6016" s="96" t="s">
        <v>2477</v>
      </c>
      <c r="P6016" s="96" t="s">
        <v>1609</v>
      </c>
      <c r="Q6016" s="96" t="s">
        <v>1675</v>
      </c>
      <c r="R6016" s="96" t="s">
        <v>1623</v>
      </c>
    </row>
    <row r="6017" ht="14.25" customHeight="1">
      <c r="A6017" s="96" t="s">
        <v>15381</v>
      </c>
      <c r="D6017" s="96" t="s">
        <v>1355</v>
      </c>
      <c r="J6017" s="96" t="s">
        <v>1147</v>
      </c>
      <c r="L6017" s="96" t="s">
        <v>41</v>
      </c>
      <c r="M6017" s="96" t="s">
        <v>1147</v>
      </c>
      <c r="O6017" s="96" t="s">
        <v>2477</v>
      </c>
      <c r="P6017" s="96" t="s">
        <v>1609</v>
      </c>
      <c r="Q6017" s="96" t="s">
        <v>1675</v>
      </c>
      <c r="R6017" s="96" t="s">
        <v>1637</v>
      </c>
    </row>
    <row r="6018" ht="14.25" customHeight="1">
      <c r="A6018" s="96" t="s">
        <v>15382</v>
      </c>
      <c r="D6018" s="96" t="s">
        <v>1355</v>
      </c>
      <c r="J6018" s="96" t="s">
        <v>1351</v>
      </c>
      <c r="L6018" s="96" t="s">
        <v>41</v>
      </c>
      <c r="M6018" s="96" t="s">
        <v>1147</v>
      </c>
      <c r="O6018" s="96" t="s">
        <v>2477</v>
      </c>
      <c r="P6018" s="96" t="s">
        <v>1609</v>
      </c>
      <c r="Q6018" s="96" t="s">
        <v>1675</v>
      </c>
      <c r="R6018" s="96" t="s">
        <v>1605</v>
      </c>
    </row>
    <row r="6019" ht="14.25" customHeight="1">
      <c r="A6019" s="96" t="s">
        <v>15383</v>
      </c>
      <c r="D6019" s="96" t="s">
        <v>1350</v>
      </c>
      <c r="E6019" s="96" t="s">
        <v>1561</v>
      </c>
      <c r="F6019" s="96">
        <v>2030.0</v>
      </c>
      <c r="J6019" s="96" t="s">
        <v>1147</v>
      </c>
      <c r="L6019" s="96" t="s">
        <v>1562</v>
      </c>
      <c r="M6019" s="96" t="s">
        <v>1147</v>
      </c>
      <c r="O6019" s="96" t="s">
        <v>2477</v>
      </c>
      <c r="P6019" s="96" t="s">
        <v>1609</v>
      </c>
      <c r="Q6019" s="96" t="s">
        <v>1655</v>
      </c>
      <c r="R6019" s="96" t="s">
        <v>1623</v>
      </c>
      <c r="S6019" s="96" t="s">
        <v>15384</v>
      </c>
    </row>
    <row r="6020" ht="14.25" customHeight="1">
      <c r="A6020" s="96" t="s">
        <v>15385</v>
      </c>
      <c r="D6020" s="96" t="s">
        <v>1355</v>
      </c>
      <c r="J6020" s="96" t="s">
        <v>1351</v>
      </c>
      <c r="L6020" s="96" t="s">
        <v>41</v>
      </c>
      <c r="M6020" s="96" t="s">
        <v>1147</v>
      </c>
      <c r="O6020" s="96" t="s">
        <v>2477</v>
      </c>
      <c r="P6020" s="96" t="s">
        <v>1609</v>
      </c>
      <c r="Q6020" s="96" t="s">
        <v>1573</v>
      </c>
      <c r="R6020" s="96" t="s">
        <v>1805</v>
      </c>
    </row>
    <row r="6021" ht="14.25" customHeight="1">
      <c r="A6021" s="96" t="s">
        <v>15386</v>
      </c>
      <c r="D6021" s="96" t="s">
        <v>1355</v>
      </c>
      <c r="J6021" s="96" t="s">
        <v>1147</v>
      </c>
      <c r="L6021" s="96" t="s">
        <v>41</v>
      </c>
      <c r="M6021" s="96" t="s">
        <v>1147</v>
      </c>
      <c r="O6021" s="96" t="s">
        <v>2477</v>
      </c>
      <c r="P6021" s="96" t="s">
        <v>1609</v>
      </c>
      <c r="Q6021" s="96" t="s">
        <v>1573</v>
      </c>
      <c r="R6021" s="96" t="s">
        <v>1841</v>
      </c>
    </row>
    <row r="6022" ht="14.25" customHeight="1">
      <c r="A6022" s="96" t="s">
        <v>15387</v>
      </c>
      <c r="D6022" s="96" t="s">
        <v>1355</v>
      </c>
      <c r="J6022" s="96" t="s">
        <v>1351</v>
      </c>
      <c r="L6022" s="96" t="s">
        <v>41</v>
      </c>
      <c r="M6022" s="96" t="s">
        <v>1351</v>
      </c>
      <c r="N6022" s="96" t="s">
        <v>1841</v>
      </c>
      <c r="O6022" s="96" t="s">
        <v>2477</v>
      </c>
      <c r="P6022" s="96" t="s">
        <v>1609</v>
      </c>
      <c r="Q6022" s="96" t="s">
        <v>1675</v>
      </c>
      <c r="R6022" s="96" t="s">
        <v>1841</v>
      </c>
    </row>
    <row r="6023" ht="14.25" customHeight="1">
      <c r="A6023" s="96" t="s">
        <v>15388</v>
      </c>
      <c r="D6023" s="96" t="s">
        <v>1355</v>
      </c>
      <c r="J6023" s="96" t="s">
        <v>1147</v>
      </c>
      <c r="L6023" s="96" t="s">
        <v>41</v>
      </c>
      <c r="M6023" s="96" t="s">
        <v>1147</v>
      </c>
      <c r="O6023" s="96" t="s">
        <v>2477</v>
      </c>
      <c r="P6023" s="96" t="s">
        <v>1609</v>
      </c>
      <c r="Q6023" s="96" t="s">
        <v>2188</v>
      </c>
      <c r="R6023" s="96" t="s">
        <v>1605</v>
      </c>
    </row>
    <row r="6024" ht="14.25" customHeight="1">
      <c r="A6024" s="96" t="s">
        <v>15389</v>
      </c>
      <c r="D6024" s="96" t="s">
        <v>1355</v>
      </c>
      <c r="J6024" s="96" t="s">
        <v>1351</v>
      </c>
      <c r="L6024" s="96" t="s">
        <v>41</v>
      </c>
      <c r="M6024" s="96" t="s">
        <v>1351</v>
      </c>
      <c r="N6024" s="96" t="s">
        <v>1805</v>
      </c>
      <c r="O6024" s="96" t="s">
        <v>2477</v>
      </c>
      <c r="P6024" s="96" t="s">
        <v>1609</v>
      </c>
      <c r="Q6024" s="96" t="s">
        <v>1590</v>
      </c>
      <c r="R6024" s="96" t="s">
        <v>1805</v>
      </c>
    </row>
    <row r="6025" ht="14.25" customHeight="1">
      <c r="A6025" s="96" t="s">
        <v>15390</v>
      </c>
      <c r="D6025" s="96" t="s">
        <v>1355</v>
      </c>
      <c r="J6025" s="96" t="s">
        <v>1351</v>
      </c>
      <c r="L6025" s="96" t="s">
        <v>41</v>
      </c>
      <c r="M6025" s="96" t="s">
        <v>1147</v>
      </c>
      <c r="O6025" s="96" t="s">
        <v>2477</v>
      </c>
      <c r="P6025" s="96" t="s">
        <v>1609</v>
      </c>
      <c r="Q6025" s="96" t="s">
        <v>1675</v>
      </c>
      <c r="R6025" s="96" t="s">
        <v>1605</v>
      </c>
    </row>
    <row r="6026" ht="14.25" customHeight="1">
      <c r="A6026" s="96" t="s">
        <v>15391</v>
      </c>
      <c r="D6026" s="96" t="s">
        <v>1355</v>
      </c>
      <c r="J6026" s="96" t="s">
        <v>1351</v>
      </c>
      <c r="L6026" s="96" t="s">
        <v>41</v>
      </c>
      <c r="M6026" s="96" t="s">
        <v>1351</v>
      </c>
      <c r="N6026" s="96" t="s">
        <v>1673</v>
      </c>
      <c r="O6026" s="96" t="s">
        <v>2477</v>
      </c>
      <c r="P6026" s="96" t="s">
        <v>1609</v>
      </c>
      <c r="Q6026" s="96" t="s">
        <v>1573</v>
      </c>
      <c r="R6026" s="96" t="s">
        <v>1673</v>
      </c>
    </row>
    <row r="6027" ht="14.25" customHeight="1">
      <c r="A6027" s="96" t="s">
        <v>15392</v>
      </c>
      <c r="D6027" s="96" t="s">
        <v>1355</v>
      </c>
      <c r="J6027" s="96" t="s">
        <v>1351</v>
      </c>
      <c r="L6027" s="96" t="s">
        <v>41</v>
      </c>
      <c r="M6027" s="96" t="s">
        <v>1147</v>
      </c>
      <c r="O6027" s="96" t="s">
        <v>1578</v>
      </c>
      <c r="P6027" s="96" t="s">
        <v>1579</v>
      </c>
      <c r="Q6027" s="96" t="s">
        <v>1610</v>
      </c>
      <c r="R6027" s="96" t="s">
        <v>1615</v>
      </c>
    </row>
    <row r="6028" ht="14.25" customHeight="1">
      <c r="A6028" s="96" t="s">
        <v>15393</v>
      </c>
      <c r="D6028" s="96" t="s">
        <v>1350</v>
      </c>
      <c r="E6028" s="96" t="s">
        <v>1561</v>
      </c>
      <c r="F6028" s="96">
        <v>2030.0</v>
      </c>
      <c r="J6028" s="96" t="s">
        <v>1147</v>
      </c>
      <c r="L6028" s="96" t="s">
        <v>1562</v>
      </c>
      <c r="M6028" s="96" t="s">
        <v>1147</v>
      </c>
      <c r="O6028" s="96" t="s">
        <v>1717</v>
      </c>
      <c r="P6028" s="96" t="s">
        <v>1609</v>
      </c>
      <c r="Q6028" s="96" t="s">
        <v>1735</v>
      </c>
      <c r="R6028" s="96" t="s">
        <v>1644</v>
      </c>
      <c r="S6028" s="96" t="s">
        <v>15394</v>
      </c>
      <c r="T6028" s="96" t="s">
        <v>1568</v>
      </c>
    </row>
    <row r="6029" ht="14.25" customHeight="1">
      <c r="A6029" s="96" t="s">
        <v>15395</v>
      </c>
      <c r="B6029" s="96" t="s">
        <v>15396</v>
      </c>
      <c r="C6029" s="96" t="s">
        <v>15397</v>
      </c>
      <c r="D6029" s="96" t="s">
        <v>1355</v>
      </c>
      <c r="J6029" s="96" t="s">
        <v>1351</v>
      </c>
      <c r="L6029" s="96" t="s">
        <v>41</v>
      </c>
      <c r="M6029" s="96" t="s">
        <v>1351</v>
      </c>
      <c r="N6029" s="96" t="s">
        <v>1673</v>
      </c>
      <c r="O6029" s="96" t="s">
        <v>1682</v>
      </c>
      <c r="P6029" s="96" t="s">
        <v>1564</v>
      </c>
      <c r="Q6029" s="96" t="s">
        <v>1665</v>
      </c>
      <c r="R6029" s="96" t="s">
        <v>1673</v>
      </c>
    </row>
    <row r="6030" ht="14.25" customHeight="1">
      <c r="A6030" s="96" t="s">
        <v>15398</v>
      </c>
      <c r="B6030" s="96" t="s">
        <v>15399</v>
      </c>
      <c r="C6030" s="96" t="s">
        <v>15400</v>
      </c>
      <c r="D6030" s="96" t="s">
        <v>1355</v>
      </c>
      <c r="J6030" s="96" t="s">
        <v>1147</v>
      </c>
      <c r="L6030" s="96" t="s">
        <v>41</v>
      </c>
      <c r="M6030" s="96" t="s">
        <v>1351</v>
      </c>
      <c r="N6030" s="96" t="s">
        <v>1619</v>
      </c>
      <c r="O6030" s="96" t="s">
        <v>1578</v>
      </c>
      <c r="P6030" s="96" t="s">
        <v>1579</v>
      </c>
      <c r="Q6030" s="96" t="s">
        <v>1665</v>
      </c>
      <c r="R6030" s="96" t="s">
        <v>1621</v>
      </c>
    </row>
    <row r="6031" ht="14.25" customHeight="1">
      <c r="A6031" s="96" t="s">
        <v>15401</v>
      </c>
      <c r="B6031" s="96" t="s">
        <v>15402</v>
      </c>
      <c r="C6031" s="96" t="s">
        <v>15403</v>
      </c>
      <c r="D6031" s="96" t="s">
        <v>1350</v>
      </c>
      <c r="E6031" s="96" t="s">
        <v>1561</v>
      </c>
      <c r="F6031" s="96">
        <v>2030.0</v>
      </c>
      <c r="G6031" s="96" t="s">
        <v>1350</v>
      </c>
      <c r="H6031" s="96" t="s">
        <v>1561</v>
      </c>
      <c r="I6031" s="96">
        <v>2040.0</v>
      </c>
      <c r="J6031" s="96" t="s">
        <v>1351</v>
      </c>
      <c r="K6031" s="96">
        <v>2040.0</v>
      </c>
      <c r="L6031" s="96" t="s">
        <v>41</v>
      </c>
      <c r="M6031" s="96" t="s">
        <v>1351</v>
      </c>
      <c r="N6031" s="96" t="s">
        <v>1666</v>
      </c>
      <c r="O6031" s="96" t="s">
        <v>1703</v>
      </c>
      <c r="P6031" s="96" t="s">
        <v>1564</v>
      </c>
      <c r="Q6031" s="96" t="s">
        <v>1565</v>
      </c>
      <c r="R6031" s="96" t="s">
        <v>1666</v>
      </c>
      <c r="S6031" s="96" t="s">
        <v>15404</v>
      </c>
      <c r="T6031" s="96" t="s">
        <v>1568</v>
      </c>
    </row>
    <row r="6032" ht="14.25" customHeight="1">
      <c r="A6032" s="96" t="s">
        <v>15405</v>
      </c>
      <c r="B6032" s="96" t="s">
        <v>15406</v>
      </c>
      <c r="D6032" s="96" t="s">
        <v>1355</v>
      </c>
      <c r="J6032" s="96" t="s">
        <v>1351</v>
      </c>
      <c r="L6032" s="96" t="s">
        <v>41</v>
      </c>
      <c r="M6032" s="96" t="s">
        <v>1147</v>
      </c>
      <c r="O6032" s="96" t="s">
        <v>1578</v>
      </c>
      <c r="P6032" s="96" t="s">
        <v>1579</v>
      </c>
      <c r="Q6032" s="96" t="s">
        <v>1610</v>
      </c>
      <c r="R6032" s="96" t="s">
        <v>1648</v>
      </c>
    </row>
    <row r="6033" ht="14.25" customHeight="1">
      <c r="A6033" s="96" t="s">
        <v>15407</v>
      </c>
      <c r="D6033" s="96" t="s">
        <v>1350</v>
      </c>
      <c r="E6033" s="96" t="s">
        <v>1561</v>
      </c>
      <c r="F6033" s="96">
        <v>2030.0</v>
      </c>
      <c r="G6033" s="96" t="s">
        <v>1350</v>
      </c>
      <c r="H6033" s="96" t="s">
        <v>1561</v>
      </c>
      <c r="I6033" s="96">
        <v>2040.0</v>
      </c>
      <c r="J6033" s="96" t="s">
        <v>1351</v>
      </c>
      <c r="K6033" s="96">
        <v>2040.0</v>
      </c>
      <c r="L6033" s="96" t="s">
        <v>1562</v>
      </c>
      <c r="M6033" s="96" t="s">
        <v>1147</v>
      </c>
      <c r="O6033" s="96" t="s">
        <v>1584</v>
      </c>
      <c r="P6033" s="96" t="s">
        <v>1564</v>
      </c>
      <c r="Q6033" s="96" t="s">
        <v>1655</v>
      </c>
      <c r="R6033" s="96" t="s">
        <v>1793</v>
      </c>
      <c r="S6033" s="96" t="s">
        <v>15408</v>
      </c>
      <c r="T6033" s="96" t="s">
        <v>1568</v>
      </c>
    </row>
    <row r="6034" ht="14.25" customHeight="1">
      <c r="A6034" s="96" t="s">
        <v>15409</v>
      </c>
      <c r="C6034" s="96" t="s">
        <v>15410</v>
      </c>
      <c r="D6034" s="96" t="s">
        <v>1350</v>
      </c>
      <c r="E6034" s="96" t="s">
        <v>1561</v>
      </c>
      <c r="F6034" s="96">
        <v>2030.0</v>
      </c>
      <c r="J6034" s="96" t="s">
        <v>1351</v>
      </c>
      <c r="L6034" s="96" t="s">
        <v>41</v>
      </c>
      <c r="M6034" s="96" t="s">
        <v>1147</v>
      </c>
      <c r="O6034" s="96" t="s">
        <v>1829</v>
      </c>
      <c r="P6034" s="96" t="s">
        <v>1564</v>
      </c>
      <c r="Q6034" s="96" t="s">
        <v>1593</v>
      </c>
      <c r="R6034" s="96" t="s">
        <v>1779</v>
      </c>
      <c r="S6034" s="96" t="s">
        <v>15411</v>
      </c>
      <c r="T6034" s="96" t="s">
        <v>1568</v>
      </c>
    </row>
    <row r="6035" ht="14.25" customHeight="1">
      <c r="A6035" s="96" t="s">
        <v>15412</v>
      </c>
      <c r="D6035" s="96" t="s">
        <v>1350</v>
      </c>
      <c r="E6035" s="96" t="s">
        <v>1561</v>
      </c>
      <c r="F6035" s="96">
        <v>2030.0</v>
      </c>
      <c r="J6035" s="96" t="s">
        <v>1147</v>
      </c>
      <c r="L6035" s="96" t="s">
        <v>41</v>
      </c>
      <c r="M6035" s="96" t="s">
        <v>1147</v>
      </c>
      <c r="O6035" s="96" t="s">
        <v>1584</v>
      </c>
      <c r="P6035" s="96" t="s">
        <v>1564</v>
      </c>
      <c r="Q6035" s="96" t="s">
        <v>1820</v>
      </c>
      <c r="R6035" s="96" t="s">
        <v>15413</v>
      </c>
      <c r="S6035" s="96" t="s">
        <v>15414</v>
      </c>
      <c r="T6035" s="96" t="s">
        <v>1568</v>
      </c>
    </row>
    <row r="6036" ht="14.25" customHeight="1">
      <c r="A6036" s="96" t="s">
        <v>15415</v>
      </c>
      <c r="D6036" s="96" t="s">
        <v>1350</v>
      </c>
      <c r="E6036" s="96" t="s">
        <v>1561</v>
      </c>
      <c r="F6036" s="96">
        <v>2030.0</v>
      </c>
      <c r="G6036" s="96" t="s">
        <v>1350</v>
      </c>
      <c r="H6036" s="96" t="s">
        <v>1561</v>
      </c>
      <c r="I6036" s="96">
        <v>2050.0</v>
      </c>
      <c r="J6036" s="96" t="s">
        <v>1351</v>
      </c>
      <c r="K6036" s="96">
        <v>2050.0</v>
      </c>
      <c r="L6036" s="96" t="s">
        <v>1562</v>
      </c>
      <c r="M6036" s="96" t="s">
        <v>1147</v>
      </c>
      <c r="O6036" s="96" t="s">
        <v>1584</v>
      </c>
      <c r="P6036" s="96" t="s">
        <v>1564</v>
      </c>
      <c r="Q6036" s="96" t="s">
        <v>1590</v>
      </c>
      <c r="R6036" s="96" t="s">
        <v>1648</v>
      </c>
      <c r="S6036" s="96" t="s">
        <v>15416</v>
      </c>
      <c r="T6036" s="96" t="s">
        <v>1568</v>
      </c>
    </row>
    <row r="6037" ht="14.25" customHeight="1">
      <c r="A6037" s="96" t="s">
        <v>15417</v>
      </c>
      <c r="D6037" s="96" t="s">
        <v>1350</v>
      </c>
      <c r="E6037" s="96" t="s">
        <v>1561</v>
      </c>
      <c r="F6037" s="96">
        <v>2030.0</v>
      </c>
      <c r="J6037" s="96" t="s">
        <v>1147</v>
      </c>
      <c r="L6037" s="96" t="s">
        <v>1562</v>
      </c>
      <c r="M6037" s="96" t="s">
        <v>1147</v>
      </c>
      <c r="O6037" s="96" t="s">
        <v>1584</v>
      </c>
      <c r="P6037" s="96" t="s">
        <v>1564</v>
      </c>
      <c r="Q6037" s="96" t="s">
        <v>1610</v>
      </c>
      <c r="R6037" s="96" t="s">
        <v>1971</v>
      </c>
      <c r="S6037" s="96" t="s">
        <v>15418</v>
      </c>
      <c r="T6037" s="96" t="s">
        <v>1568</v>
      </c>
    </row>
    <row r="6038" ht="14.25" customHeight="1">
      <c r="A6038" s="96" t="s">
        <v>15419</v>
      </c>
      <c r="B6038" s="96" t="s">
        <v>15420</v>
      </c>
      <c r="C6038" s="96" t="s">
        <v>15421</v>
      </c>
      <c r="D6038" s="96" t="s">
        <v>1350</v>
      </c>
      <c r="E6038" s="96" t="s">
        <v>1561</v>
      </c>
      <c r="F6038" s="96">
        <v>2030.0</v>
      </c>
      <c r="J6038" s="96" t="s">
        <v>1147</v>
      </c>
      <c r="L6038" s="96" t="s">
        <v>41</v>
      </c>
      <c r="M6038" s="96" t="s">
        <v>1147</v>
      </c>
      <c r="O6038" s="96" t="s">
        <v>1845</v>
      </c>
      <c r="P6038" s="96" t="s">
        <v>1564</v>
      </c>
      <c r="Q6038" s="96" t="s">
        <v>1675</v>
      </c>
      <c r="R6038" s="96" t="s">
        <v>1581</v>
      </c>
      <c r="S6038" s="96" t="s">
        <v>15422</v>
      </c>
      <c r="T6038" s="96" t="s">
        <v>1568</v>
      </c>
    </row>
    <row r="6039" ht="14.25" customHeight="1">
      <c r="A6039" s="96" t="s">
        <v>15423</v>
      </c>
      <c r="B6039" s="96" t="s">
        <v>3820</v>
      </c>
      <c r="C6039" s="96" t="s">
        <v>15424</v>
      </c>
      <c r="D6039" s="96" t="s">
        <v>1355</v>
      </c>
      <c r="J6039" s="96" t="s">
        <v>1147</v>
      </c>
      <c r="L6039" s="96" t="s">
        <v>41</v>
      </c>
      <c r="M6039" s="96" t="s">
        <v>1147</v>
      </c>
      <c r="N6039" s="96" t="s">
        <v>1757</v>
      </c>
      <c r="O6039" s="96" t="s">
        <v>1672</v>
      </c>
      <c r="P6039" s="96" t="s">
        <v>1564</v>
      </c>
      <c r="Q6039" s="96" t="s">
        <v>1565</v>
      </c>
      <c r="R6039" s="96" t="s">
        <v>1757</v>
      </c>
    </row>
    <row r="6040" ht="14.25" customHeight="1">
      <c r="A6040" s="96" t="s">
        <v>15425</v>
      </c>
      <c r="D6040" s="96" t="s">
        <v>1355</v>
      </c>
      <c r="J6040" s="96" t="s">
        <v>1351</v>
      </c>
      <c r="L6040" s="96" t="s">
        <v>41</v>
      </c>
      <c r="M6040" s="96" t="s">
        <v>1147</v>
      </c>
      <c r="O6040" s="96" t="s">
        <v>2423</v>
      </c>
      <c r="P6040" s="96" t="s">
        <v>1609</v>
      </c>
      <c r="Q6040" s="96" t="s">
        <v>1675</v>
      </c>
      <c r="R6040" s="96" t="s">
        <v>1712</v>
      </c>
    </row>
    <row r="6041" ht="14.25" customHeight="1">
      <c r="A6041" s="96" t="s">
        <v>15426</v>
      </c>
      <c r="D6041" s="96" t="s">
        <v>1350</v>
      </c>
      <c r="E6041" s="96" t="s">
        <v>1561</v>
      </c>
      <c r="F6041" s="96">
        <v>2030.0</v>
      </c>
      <c r="G6041" s="96" t="s">
        <v>1350</v>
      </c>
      <c r="H6041" s="96" t="s">
        <v>1561</v>
      </c>
      <c r="I6041" s="96">
        <v>2050.0</v>
      </c>
      <c r="J6041" s="96" t="s">
        <v>1351</v>
      </c>
      <c r="K6041" s="96">
        <v>2050.0</v>
      </c>
      <c r="L6041" s="96" t="s">
        <v>1562</v>
      </c>
      <c r="M6041" s="96" t="s">
        <v>1351</v>
      </c>
      <c r="O6041" s="96" t="s">
        <v>1584</v>
      </c>
      <c r="P6041" s="96" t="s">
        <v>1564</v>
      </c>
      <c r="Q6041" s="96" t="s">
        <v>1897</v>
      </c>
      <c r="R6041" s="96" t="s">
        <v>1656</v>
      </c>
      <c r="S6041" s="96" t="s">
        <v>15427</v>
      </c>
      <c r="T6041" s="96" t="s">
        <v>1568</v>
      </c>
    </row>
    <row r="6042" ht="14.25" customHeight="1">
      <c r="A6042" s="96" t="s">
        <v>15428</v>
      </c>
      <c r="C6042" s="96" t="s">
        <v>15429</v>
      </c>
      <c r="D6042" s="96" t="s">
        <v>1355</v>
      </c>
      <c r="J6042" s="96" t="s">
        <v>1351</v>
      </c>
      <c r="L6042" s="96" t="s">
        <v>41</v>
      </c>
      <c r="M6042" s="96" t="s">
        <v>1147</v>
      </c>
      <c r="O6042" s="96" t="s">
        <v>1620</v>
      </c>
      <c r="P6042" s="96" t="s">
        <v>1564</v>
      </c>
      <c r="Q6042" s="96" t="s">
        <v>1590</v>
      </c>
      <c r="R6042" s="96" t="s">
        <v>1699</v>
      </c>
    </row>
    <row r="6043" ht="14.25" customHeight="1">
      <c r="A6043" s="96" t="s">
        <v>15430</v>
      </c>
      <c r="D6043" s="96" t="s">
        <v>1350</v>
      </c>
      <c r="E6043" s="96" t="s">
        <v>1561</v>
      </c>
      <c r="F6043" s="96">
        <v>2030.0</v>
      </c>
      <c r="J6043" s="96" t="s">
        <v>1147</v>
      </c>
      <c r="L6043" s="96" t="s">
        <v>1562</v>
      </c>
      <c r="M6043" s="96" t="s">
        <v>1147</v>
      </c>
      <c r="O6043" s="96" t="s">
        <v>1584</v>
      </c>
      <c r="P6043" s="96" t="s">
        <v>1564</v>
      </c>
      <c r="Q6043" s="96" t="s">
        <v>1604</v>
      </c>
      <c r="R6043" s="96" t="s">
        <v>1699</v>
      </c>
      <c r="S6043" s="96" t="s">
        <v>15431</v>
      </c>
      <c r="T6043" s="96" t="s">
        <v>1568</v>
      </c>
    </row>
    <row r="6044" ht="14.25" customHeight="1">
      <c r="A6044" s="96" t="s">
        <v>15432</v>
      </c>
      <c r="B6044" s="96" t="s">
        <v>15433</v>
      </c>
      <c r="C6044" s="96" t="s">
        <v>15434</v>
      </c>
      <c r="D6044" s="96" t="s">
        <v>1355</v>
      </c>
      <c r="J6044" s="96" t="s">
        <v>1147</v>
      </c>
      <c r="L6044" s="96" t="s">
        <v>41</v>
      </c>
      <c r="M6044" s="96" t="s">
        <v>1147</v>
      </c>
      <c r="O6044" s="96" t="s">
        <v>1578</v>
      </c>
      <c r="P6044" s="96" t="s">
        <v>1579</v>
      </c>
      <c r="Q6044" s="96" t="s">
        <v>1800</v>
      </c>
      <c r="R6044" s="96" t="s">
        <v>1707</v>
      </c>
    </row>
    <row r="6045" ht="14.25" customHeight="1">
      <c r="A6045" s="96" t="s">
        <v>15435</v>
      </c>
      <c r="D6045" s="96" t="s">
        <v>1355</v>
      </c>
      <c r="J6045" s="96" t="s">
        <v>1351</v>
      </c>
      <c r="L6045" s="96" t="s">
        <v>41</v>
      </c>
      <c r="M6045" s="96" t="s">
        <v>1147</v>
      </c>
      <c r="O6045" s="96" t="s">
        <v>1731</v>
      </c>
      <c r="P6045" s="96" t="s">
        <v>1609</v>
      </c>
      <c r="Q6045" s="96" t="s">
        <v>2005</v>
      </c>
      <c r="R6045" s="96" t="s">
        <v>1712</v>
      </c>
    </row>
    <row r="6046" ht="14.25" customHeight="1">
      <c r="A6046" s="96" t="s">
        <v>15436</v>
      </c>
      <c r="D6046" s="96" t="s">
        <v>1350</v>
      </c>
      <c r="E6046" s="96" t="s">
        <v>1561</v>
      </c>
      <c r="F6046" s="96">
        <v>2030.0</v>
      </c>
      <c r="G6046" s="96" t="s">
        <v>1350</v>
      </c>
      <c r="H6046" s="96" t="s">
        <v>1561</v>
      </c>
      <c r="I6046" s="96">
        <v>2045.0</v>
      </c>
      <c r="J6046" s="96" t="s">
        <v>1351</v>
      </c>
      <c r="K6046" s="96">
        <v>2045.0</v>
      </c>
      <c r="L6046" s="96" t="s">
        <v>1562</v>
      </c>
      <c r="M6046" s="96" t="s">
        <v>1147</v>
      </c>
      <c r="O6046" s="96" t="s">
        <v>1584</v>
      </c>
      <c r="P6046" s="96" t="s">
        <v>1564</v>
      </c>
      <c r="Q6046" s="96" t="s">
        <v>1585</v>
      </c>
      <c r="R6046" s="96" t="s">
        <v>1699</v>
      </c>
      <c r="S6046" s="96" t="s">
        <v>15437</v>
      </c>
      <c r="T6046" s="96" t="s">
        <v>1568</v>
      </c>
    </row>
    <row r="6047" ht="14.25" customHeight="1">
      <c r="A6047" s="96" t="s">
        <v>15438</v>
      </c>
      <c r="B6047" s="96" t="s">
        <v>15439</v>
      </c>
      <c r="C6047" s="96" t="s">
        <v>15440</v>
      </c>
      <c r="D6047" s="96" t="s">
        <v>1355</v>
      </c>
      <c r="J6047" s="96" t="s">
        <v>1351</v>
      </c>
      <c r="L6047" s="96" t="s">
        <v>41</v>
      </c>
      <c r="M6047" s="96" t="s">
        <v>1351</v>
      </c>
      <c r="N6047" s="96" t="s">
        <v>1805</v>
      </c>
      <c r="O6047" s="96" t="s">
        <v>1672</v>
      </c>
      <c r="P6047" s="96" t="s">
        <v>1564</v>
      </c>
      <c r="Q6047" s="96" t="s">
        <v>1948</v>
      </c>
      <c r="R6047" s="96" t="s">
        <v>1805</v>
      </c>
    </row>
    <row r="6048" ht="14.25" customHeight="1">
      <c r="A6048" s="96" t="s">
        <v>15441</v>
      </c>
      <c r="C6048" s="96" t="s">
        <v>15442</v>
      </c>
      <c r="D6048" s="96" t="s">
        <v>1355</v>
      </c>
      <c r="J6048" s="96" t="s">
        <v>1351</v>
      </c>
      <c r="L6048" s="96" t="s">
        <v>41</v>
      </c>
      <c r="M6048" s="96" t="s">
        <v>1351</v>
      </c>
      <c r="N6048" s="96" t="s">
        <v>1757</v>
      </c>
      <c r="O6048" s="96" t="s">
        <v>2054</v>
      </c>
      <c r="P6048" s="96" t="s">
        <v>1579</v>
      </c>
      <c r="Q6048" s="96" t="s">
        <v>2158</v>
      </c>
      <c r="R6048" s="96" t="s">
        <v>1757</v>
      </c>
    </row>
    <row r="6049" ht="14.25" customHeight="1">
      <c r="A6049" s="96" t="s">
        <v>15443</v>
      </c>
      <c r="D6049" s="96" t="s">
        <v>1355</v>
      </c>
      <c r="J6049" s="96" t="s">
        <v>1147</v>
      </c>
      <c r="L6049" s="96" t="s">
        <v>41</v>
      </c>
      <c r="M6049" s="96" t="s">
        <v>1147</v>
      </c>
      <c r="O6049" s="96" t="s">
        <v>1791</v>
      </c>
      <c r="P6049" s="96" t="s">
        <v>1609</v>
      </c>
      <c r="Q6049" s="96" t="s">
        <v>1675</v>
      </c>
      <c r="R6049" s="96" t="s">
        <v>1699</v>
      </c>
    </row>
    <row r="6050" ht="14.25" customHeight="1">
      <c r="A6050" s="96" t="s">
        <v>15444</v>
      </c>
      <c r="D6050" s="96" t="s">
        <v>1355</v>
      </c>
      <c r="J6050" s="96" t="s">
        <v>1147</v>
      </c>
      <c r="L6050" s="96" t="s">
        <v>41</v>
      </c>
      <c r="M6050" s="96" t="s">
        <v>1147</v>
      </c>
      <c r="O6050" s="96" t="s">
        <v>1791</v>
      </c>
      <c r="P6050" s="96" t="s">
        <v>1609</v>
      </c>
      <c r="Q6050" s="96" t="s">
        <v>1675</v>
      </c>
      <c r="R6050" s="96" t="s">
        <v>1699</v>
      </c>
    </row>
    <row r="6051" ht="14.25" customHeight="1">
      <c r="A6051" s="96" t="s">
        <v>15445</v>
      </c>
      <c r="D6051" s="96" t="s">
        <v>1355</v>
      </c>
      <c r="J6051" s="96" t="s">
        <v>1147</v>
      </c>
      <c r="L6051" s="96" t="s">
        <v>41</v>
      </c>
      <c r="M6051" s="96" t="s">
        <v>1147</v>
      </c>
      <c r="O6051" s="96" t="s">
        <v>1791</v>
      </c>
      <c r="P6051" s="96" t="s">
        <v>1609</v>
      </c>
      <c r="Q6051" s="96" t="s">
        <v>1675</v>
      </c>
      <c r="R6051" s="96" t="s">
        <v>1699</v>
      </c>
    </row>
    <row r="6052" ht="14.25" customHeight="1">
      <c r="A6052" s="96" t="s">
        <v>15446</v>
      </c>
      <c r="D6052" s="96" t="s">
        <v>1355</v>
      </c>
      <c r="J6052" s="96" t="s">
        <v>1147</v>
      </c>
      <c r="L6052" s="96" t="s">
        <v>41</v>
      </c>
      <c r="M6052" s="96" t="s">
        <v>1147</v>
      </c>
      <c r="O6052" s="96" t="s">
        <v>1791</v>
      </c>
      <c r="P6052" s="96" t="s">
        <v>1609</v>
      </c>
      <c r="Q6052" s="96" t="s">
        <v>1675</v>
      </c>
      <c r="R6052" s="96" t="s">
        <v>1699</v>
      </c>
    </row>
    <row r="6053" ht="14.25" customHeight="1">
      <c r="A6053" s="96" t="s">
        <v>15447</v>
      </c>
      <c r="B6053" s="96" t="s">
        <v>15448</v>
      </c>
      <c r="C6053" s="96" t="s">
        <v>15449</v>
      </c>
      <c r="D6053" s="96" t="s">
        <v>1350</v>
      </c>
      <c r="E6053" s="96" t="s">
        <v>1561</v>
      </c>
      <c r="F6053" s="96">
        <v>2030.0</v>
      </c>
      <c r="J6053" s="96" t="s">
        <v>1351</v>
      </c>
      <c r="L6053" s="96" t="s">
        <v>41</v>
      </c>
      <c r="M6053" s="96" t="s">
        <v>1351</v>
      </c>
      <c r="N6053" s="96" t="s">
        <v>1714</v>
      </c>
      <c r="O6053" s="96" t="s">
        <v>1578</v>
      </c>
      <c r="P6053" s="96" t="s">
        <v>1579</v>
      </c>
      <c r="Q6053" s="96" t="s">
        <v>1675</v>
      </c>
      <c r="R6053" s="96" t="s">
        <v>1746</v>
      </c>
      <c r="S6053" s="96" t="s">
        <v>15450</v>
      </c>
      <c r="T6053" s="96" t="s">
        <v>1771</v>
      </c>
    </row>
    <row r="6054" ht="14.25" customHeight="1">
      <c r="A6054" s="96" t="s">
        <v>15451</v>
      </c>
      <c r="B6054" s="96" t="s">
        <v>15452</v>
      </c>
      <c r="C6054" s="96" t="s">
        <v>15453</v>
      </c>
      <c r="D6054" s="96" t="s">
        <v>1355</v>
      </c>
      <c r="J6054" s="96" t="s">
        <v>1351</v>
      </c>
      <c r="L6054" s="96" t="s">
        <v>41</v>
      </c>
      <c r="M6054" s="96" t="s">
        <v>1351</v>
      </c>
      <c r="O6054" s="96" t="s">
        <v>1578</v>
      </c>
      <c r="P6054" s="96" t="s">
        <v>1579</v>
      </c>
      <c r="Q6054" s="96" t="s">
        <v>1655</v>
      </c>
      <c r="R6054" s="96" t="s">
        <v>2098</v>
      </c>
    </row>
    <row r="6055" ht="14.25" customHeight="1">
      <c r="A6055" s="96" t="s">
        <v>15454</v>
      </c>
      <c r="D6055" s="96" t="s">
        <v>1350</v>
      </c>
      <c r="E6055" s="96" t="s">
        <v>1561</v>
      </c>
      <c r="F6055" s="96">
        <v>2030.0</v>
      </c>
      <c r="G6055" s="96" t="s">
        <v>1350</v>
      </c>
      <c r="H6055" s="96" t="s">
        <v>1561</v>
      </c>
      <c r="I6055" s="96">
        <v>2050.0</v>
      </c>
      <c r="J6055" s="96" t="s">
        <v>1351</v>
      </c>
      <c r="K6055" s="96">
        <v>2050.0</v>
      </c>
      <c r="L6055" s="96" t="s">
        <v>1562</v>
      </c>
      <c r="M6055" s="96" t="s">
        <v>1351</v>
      </c>
      <c r="N6055" s="96" t="s">
        <v>1805</v>
      </c>
      <c r="O6055" s="96" t="s">
        <v>1620</v>
      </c>
      <c r="P6055" s="96" t="s">
        <v>1564</v>
      </c>
      <c r="Q6055" s="96" t="s">
        <v>1756</v>
      </c>
      <c r="R6055" s="96" t="s">
        <v>1805</v>
      </c>
      <c r="S6055" s="96" t="s">
        <v>15455</v>
      </c>
      <c r="T6055" s="96" t="s">
        <v>1568</v>
      </c>
    </row>
    <row r="6056" ht="14.25" customHeight="1">
      <c r="A6056" s="96" t="s">
        <v>15456</v>
      </c>
      <c r="D6056" s="96" t="s">
        <v>1355</v>
      </c>
      <c r="J6056" s="96" t="s">
        <v>1147</v>
      </c>
      <c r="L6056" s="96" t="s">
        <v>1629</v>
      </c>
      <c r="M6056" s="96" t="s">
        <v>1351</v>
      </c>
      <c r="N6056" s="96" t="s">
        <v>2181</v>
      </c>
      <c r="O6056" s="96" t="s">
        <v>1571</v>
      </c>
      <c r="P6056" s="96" t="s">
        <v>1572</v>
      </c>
      <c r="Q6056" s="96" t="s">
        <v>1630</v>
      </c>
      <c r="R6056" s="96" t="s">
        <v>1850</v>
      </c>
      <c r="U6056" s="96" t="s">
        <v>2331</v>
      </c>
    </row>
    <row r="6057" ht="14.25" customHeight="1">
      <c r="A6057" s="96" t="s">
        <v>15457</v>
      </c>
      <c r="D6057" s="96" t="s">
        <v>1350</v>
      </c>
      <c r="E6057" s="96" t="s">
        <v>1561</v>
      </c>
      <c r="F6057" s="96">
        <v>2030.0</v>
      </c>
      <c r="J6057" s="96" t="s">
        <v>1147</v>
      </c>
      <c r="L6057" s="96" t="s">
        <v>1562</v>
      </c>
      <c r="M6057" s="96" t="s">
        <v>1147</v>
      </c>
      <c r="O6057" s="96" t="s">
        <v>1584</v>
      </c>
      <c r="P6057" s="96" t="s">
        <v>1564</v>
      </c>
      <c r="Q6057" s="96" t="s">
        <v>1610</v>
      </c>
      <c r="R6057" s="96" t="s">
        <v>1757</v>
      </c>
      <c r="S6057" s="96" t="s">
        <v>15458</v>
      </c>
      <c r="T6057" s="96" t="s">
        <v>1568</v>
      </c>
    </row>
    <row r="6058" ht="14.25" customHeight="1">
      <c r="A6058" s="96" t="s">
        <v>15459</v>
      </c>
      <c r="D6058" s="96" t="s">
        <v>1355</v>
      </c>
      <c r="J6058" s="96" t="s">
        <v>1147</v>
      </c>
      <c r="L6058" s="96" t="s">
        <v>41</v>
      </c>
      <c r="M6058" s="96" t="s">
        <v>1147</v>
      </c>
      <c r="O6058" s="96" t="s">
        <v>1703</v>
      </c>
      <c r="P6058" s="96" t="s">
        <v>1564</v>
      </c>
      <c r="Q6058" s="96" t="s">
        <v>1610</v>
      </c>
      <c r="R6058" s="96" t="s">
        <v>1699</v>
      </c>
    </row>
    <row r="6059" ht="14.25" customHeight="1">
      <c r="A6059" s="96" t="s">
        <v>15460</v>
      </c>
      <c r="B6059" s="96" t="s">
        <v>15461</v>
      </c>
      <c r="C6059" s="96" t="s">
        <v>15462</v>
      </c>
      <c r="D6059" s="96" t="s">
        <v>1350</v>
      </c>
      <c r="E6059" s="96" t="s">
        <v>1561</v>
      </c>
      <c r="F6059" s="96" t="s">
        <v>2622</v>
      </c>
      <c r="G6059" s="96" t="s">
        <v>1350</v>
      </c>
      <c r="H6059" s="96" t="s">
        <v>1561</v>
      </c>
      <c r="I6059" s="96">
        <v>2050.0</v>
      </c>
      <c r="J6059" s="96" t="s">
        <v>1351</v>
      </c>
      <c r="K6059" s="96">
        <v>2050.0</v>
      </c>
      <c r="L6059" s="96" t="s">
        <v>41</v>
      </c>
      <c r="M6059" s="96" t="s">
        <v>1351</v>
      </c>
      <c r="N6059" s="96" t="s">
        <v>1621</v>
      </c>
      <c r="O6059" s="96" t="s">
        <v>1647</v>
      </c>
      <c r="P6059" s="96" t="s">
        <v>1564</v>
      </c>
      <c r="Q6059" s="96" t="s">
        <v>1754</v>
      </c>
      <c r="R6059" s="96" t="s">
        <v>1623</v>
      </c>
      <c r="S6059" s="96" t="s">
        <v>15463</v>
      </c>
      <c r="T6059" s="96" t="s">
        <v>1568</v>
      </c>
    </row>
    <row r="6060" ht="14.25" customHeight="1">
      <c r="A6060" s="96" t="s">
        <v>15464</v>
      </c>
      <c r="B6060" s="96" t="s">
        <v>15465</v>
      </c>
      <c r="C6060" s="96" t="s">
        <v>15466</v>
      </c>
      <c r="D6060" s="96" t="s">
        <v>1350</v>
      </c>
      <c r="E6060" s="96" t="s">
        <v>1561</v>
      </c>
      <c r="F6060" s="96" t="s">
        <v>1628</v>
      </c>
      <c r="G6060" s="96" t="s">
        <v>1350</v>
      </c>
      <c r="H6060" s="96" t="s">
        <v>1561</v>
      </c>
      <c r="I6060" s="96" t="s">
        <v>1689</v>
      </c>
      <c r="J6060" s="96" t="s">
        <v>1351</v>
      </c>
      <c r="K6060" s="96" t="s">
        <v>1689</v>
      </c>
      <c r="L6060" s="96" t="s">
        <v>41</v>
      </c>
      <c r="M6060" s="96" t="s">
        <v>1147</v>
      </c>
      <c r="O6060" s="96" t="s">
        <v>1584</v>
      </c>
      <c r="P6060" s="96" t="s">
        <v>1564</v>
      </c>
      <c r="Q6060" s="96" t="s">
        <v>2114</v>
      </c>
      <c r="R6060" s="96" t="s">
        <v>1673</v>
      </c>
      <c r="S6060" s="96" t="s">
        <v>15467</v>
      </c>
      <c r="T6060" s="96" t="s">
        <v>1568</v>
      </c>
    </row>
    <row r="6061" ht="14.25" customHeight="1">
      <c r="A6061" s="96" t="s">
        <v>15468</v>
      </c>
      <c r="D6061" s="96" t="s">
        <v>1350</v>
      </c>
      <c r="E6061" s="96" t="s">
        <v>1561</v>
      </c>
      <c r="F6061" s="96">
        <v>2030.0</v>
      </c>
      <c r="J6061" s="96" t="s">
        <v>1147</v>
      </c>
      <c r="L6061" s="96" t="s">
        <v>1562</v>
      </c>
      <c r="M6061" s="96" t="s">
        <v>1147</v>
      </c>
      <c r="O6061" s="96" t="s">
        <v>1791</v>
      </c>
      <c r="P6061" s="96" t="s">
        <v>1609</v>
      </c>
      <c r="Q6061" s="96" t="s">
        <v>1756</v>
      </c>
      <c r="R6061" s="96" t="s">
        <v>1676</v>
      </c>
      <c r="S6061" s="96" t="s">
        <v>15469</v>
      </c>
      <c r="T6061" s="96" t="s">
        <v>1568</v>
      </c>
    </row>
    <row r="6062" ht="14.25" customHeight="1">
      <c r="A6062" s="96" t="s">
        <v>15470</v>
      </c>
      <c r="D6062" s="96" t="s">
        <v>1355</v>
      </c>
      <c r="J6062" s="96" t="s">
        <v>1351</v>
      </c>
      <c r="L6062" s="96" t="s">
        <v>41</v>
      </c>
      <c r="M6062" s="96" t="s">
        <v>1351</v>
      </c>
      <c r="N6062" s="96" t="s">
        <v>1621</v>
      </c>
      <c r="O6062" s="96" t="s">
        <v>1791</v>
      </c>
      <c r="P6062" s="96" t="s">
        <v>1609</v>
      </c>
      <c r="Q6062" s="96" t="s">
        <v>1756</v>
      </c>
      <c r="R6062" s="96" t="s">
        <v>1621</v>
      </c>
    </row>
    <row r="6063" ht="14.25" customHeight="1">
      <c r="A6063" s="96" t="s">
        <v>15471</v>
      </c>
      <c r="B6063" s="96" t="s">
        <v>15472</v>
      </c>
      <c r="C6063" s="96" t="s">
        <v>15473</v>
      </c>
      <c r="D6063" s="96" t="s">
        <v>1355</v>
      </c>
      <c r="J6063" s="96" t="s">
        <v>1351</v>
      </c>
      <c r="L6063" s="96" t="s">
        <v>41</v>
      </c>
      <c r="M6063" s="96" t="s">
        <v>1351</v>
      </c>
      <c r="N6063" s="96" t="s">
        <v>1926</v>
      </c>
      <c r="O6063" s="96" t="s">
        <v>1791</v>
      </c>
      <c r="P6063" s="96" t="s">
        <v>1609</v>
      </c>
      <c r="Q6063" s="96" t="s">
        <v>1756</v>
      </c>
      <c r="R6063" s="96" t="s">
        <v>1926</v>
      </c>
    </row>
    <row r="6064" ht="14.25" customHeight="1">
      <c r="A6064" s="96" t="s">
        <v>15474</v>
      </c>
      <c r="D6064" s="96" t="s">
        <v>1350</v>
      </c>
      <c r="E6064" s="96" t="s">
        <v>1561</v>
      </c>
      <c r="J6064" s="96" t="s">
        <v>1147</v>
      </c>
      <c r="L6064" s="96" t="s">
        <v>1562</v>
      </c>
      <c r="M6064" s="96" t="s">
        <v>1147</v>
      </c>
      <c r="O6064" s="96" t="s">
        <v>1791</v>
      </c>
      <c r="P6064" s="96" t="s">
        <v>1609</v>
      </c>
      <c r="Q6064" s="96" t="s">
        <v>1639</v>
      </c>
      <c r="R6064" s="96" t="s">
        <v>1589</v>
      </c>
      <c r="S6064" s="96" t="s">
        <v>15475</v>
      </c>
      <c r="T6064" s="96" t="s">
        <v>1568</v>
      </c>
    </row>
    <row r="6065" ht="14.25" customHeight="1">
      <c r="A6065" s="96" t="s">
        <v>15476</v>
      </c>
      <c r="B6065" s="96" t="s">
        <v>15477</v>
      </c>
      <c r="C6065" s="96" t="s">
        <v>15478</v>
      </c>
      <c r="D6065" s="96" t="s">
        <v>1350</v>
      </c>
      <c r="E6065" s="96" t="s">
        <v>1561</v>
      </c>
      <c r="F6065" s="96">
        <v>2030.0</v>
      </c>
      <c r="J6065" s="96" t="s">
        <v>1351</v>
      </c>
      <c r="L6065" s="96" t="s">
        <v>41</v>
      </c>
      <c r="M6065" s="96" t="s">
        <v>1351</v>
      </c>
      <c r="N6065" s="96" t="s">
        <v>2023</v>
      </c>
      <c r="O6065" s="96" t="s">
        <v>1857</v>
      </c>
      <c r="P6065" s="96" t="s">
        <v>1609</v>
      </c>
      <c r="Q6065" s="96" t="s">
        <v>1800</v>
      </c>
      <c r="R6065" s="96" t="s">
        <v>1699</v>
      </c>
      <c r="S6065" s="96" t="s">
        <v>15479</v>
      </c>
      <c r="T6065" s="96" t="s">
        <v>1568</v>
      </c>
    </row>
    <row r="6066" ht="14.25" customHeight="1">
      <c r="A6066" s="96" t="s">
        <v>15480</v>
      </c>
      <c r="D6066" s="96" t="s">
        <v>1355</v>
      </c>
      <c r="J6066" s="96" t="s">
        <v>1351</v>
      </c>
      <c r="L6066" s="96" t="s">
        <v>41</v>
      </c>
      <c r="M6066" s="96" t="s">
        <v>1147</v>
      </c>
      <c r="O6066" s="96" t="s">
        <v>1578</v>
      </c>
      <c r="P6066" s="96" t="s">
        <v>1579</v>
      </c>
      <c r="Q6066" s="96" t="s">
        <v>1610</v>
      </c>
      <c r="R6066" s="96" t="s">
        <v>1586</v>
      </c>
    </row>
    <row r="6067" ht="14.25" customHeight="1">
      <c r="A6067" s="96" t="s">
        <v>15481</v>
      </c>
      <c r="B6067" s="96" t="s">
        <v>15482</v>
      </c>
      <c r="D6067" s="96" t="s">
        <v>1355</v>
      </c>
      <c r="J6067" s="96" t="s">
        <v>1147</v>
      </c>
      <c r="L6067" s="96" t="s">
        <v>41</v>
      </c>
      <c r="M6067" s="96" t="s">
        <v>1147</v>
      </c>
      <c r="O6067" s="96" t="s">
        <v>1717</v>
      </c>
      <c r="P6067" s="96" t="s">
        <v>1609</v>
      </c>
      <c r="Q6067" s="96" t="s">
        <v>2005</v>
      </c>
      <c r="R6067" s="96" t="s">
        <v>1581</v>
      </c>
    </row>
    <row r="6068" ht="14.25" customHeight="1">
      <c r="A6068" s="96" t="s">
        <v>15483</v>
      </c>
      <c r="D6068" s="96" t="s">
        <v>1372</v>
      </c>
      <c r="J6068" s="96" t="s">
        <v>1351</v>
      </c>
      <c r="L6068" s="96" t="s">
        <v>41</v>
      </c>
      <c r="M6068" s="96" t="s">
        <v>1351</v>
      </c>
      <c r="N6068" s="96" t="s">
        <v>2098</v>
      </c>
      <c r="O6068" s="96" t="s">
        <v>1845</v>
      </c>
      <c r="P6068" s="96" t="s">
        <v>1564</v>
      </c>
      <c r="Q6068" s="96" t="s">
        <v>2223</v>
      </c>
      <c r="R6068" s="96" t="s">
        <v>2098</v>
      </c>
    </row>
    <row r="6069" ht="14.25" customHeight="1">
      <c r="A6069" s="96" t="s">
        <v>15484</v>
      </c>
      <c r="D6069" s="96" t="s">
        <v>1355</v>
      </c>
      <c r="J6069" s="96" t="s">
        <v>1147</v>
      </c>
      <c r="L6069" s="96" t="s">
        <v>41</v>
      </c>
      <c r="M6069" s="96" t="s">
        <v>1147</v>
      </c>
      <c r="O6069" s="96" t="s">
        <v>1578</v>
      </c>
      <c r="P6069" s="96" t="s">
        <v>1579</v>
      </c>
      <c r="Q6069" s="96" t="s">
        <v>1754</v>
      </c>
      <c r="R6069" s="96" t="s">
        <v>1566</v>
      </c>
    </row>
    <row r="6070" ht="14.25" customHeight="1">
      <c r="A6070" s="96" t="s">
        <v>15485</v>
      </c>
      <c r="D6070" s="96" t="s">
        <v>1355</v>
      </c>
      <c r="J6070" s="96" t="s">
        <v>1147</v>
      </c>
      <c r="L6070" s="96" t="s">
        <v>41</v>
      </c>
      <c r="M6070" s="96" t="s">
        <v>1147</v>
      </c>
      <c r="O6070" s="96" t="s">
        <v>15486</v>
      </c>
      <c r="P6070" s="96" t="s">
        <v>1609</v>
      </c>
      <c r="Q6070" s="96" t="s">
        <v>6506</v>
      </c>
      <c r="R6070" s="96" t="s">
        <v>1581</v>
      </c>
    </row>
    <row r="6071" ht="14.25" customHeight="1">
      <c r="A6071" s="96" t="s">
        <v>15487</v>
      </c>
      <c r="D6071" s="96" t="s">
        <v>1350</v>
      </c>
      <c r="E6071" s="96" t="s">
        <v>1561</v>
      </c>
      <c r="F6071" s="96">
        <v>2030.0</v>
      </c>
      <c r="G6071" s="96" t="s">
        <v>1350</v>
      </c>
      <c r="H6071" s="96" t="s">
        <v>1561</v>
      </c>
      <c r="I6071" s="96">
        <v>2039.0</v>
      </c>
      <c r="J6071" s="96" t="s">
        <v>1351</v>
      </c>
      <c r="K6071" s="96">
        <v>2039.0</v>
      </c>
      <c r="L6071" s="96" t="s">
        <v>1562</v>
      </c>
      <c r="M6071" s="96" t="s">
        <v>1147</v>
      </c>
      <c r="O6071" s="96" t="s">
        <v>1584</v>
      </c>
      <c r="P6071" s="96" t="s">
        <v>1564</v>
      </c>
      <c r="Q6071" s="96" t="s">
        <v>1580</v>
      </c>
      <c r="R6071" s="96" t="s">
        <v>1793</v>
      </c>
      <c r="S6071" s="96" t="s">
        <v>15488</v>
      </c>
      <c r="T6071" s="96" t="s">
        <v>1568</v>
      </c>
    </row>
    <row r="6072" ht="14.25" customHeight="1">
      <c r="A6072" s="96" t="s">
        <v>15489</v>
      </c>
      <c r="D6072" s="96" t="s">
        <v>1372</v>
      </c>
      <c r="J6072" s="96" t="s">
        <v>1351</v>
      </c>
      <c r="L6072" s="96" t="s">
        <v>41</v>
      </c>
      <c r="M6072" s="96" t="s">
        <v>1351</v>
      </c>
      <c r="N6072" s="96" t="s">
        <v>1574</v>
      </c>
      <c r="O6072" s="96" t="s">
        <v>1584</v>
      </c>
      <c r="P6072" s="96" t="s">
        <v>1564</v>
      </c>
      <c r="Q6072" s="96" t="s">
        <v>1639</v>
      </c>
      <c r="R6072" s="96" t="s">
        <v>1574</v>
      </c>
    </row>
    <row r="6073" ht="14.25" customHeight="1">
      <c r="A6073" s="96" t="s">
        <v>15490</v>
      </c>
      <c r="D6073" s="96" t="s">
        <v>1350</v>
      </c>
      <c r="E6073" s="96" t="s">
        <v>1561</v>
      </c>
      <c r="F6073" s="96">
        <v>2030.0</v>
      </c>
      <c r="J6073" s="96" t="s">
        <v>1147</v>
      </c>
      <c r="L6073" s="96" t="s">
        <v>41</v>
      </c>
      <c r="M6073" s="96" t="s">
        <v>1147</v>
      </c>
      <c r="O6073" s="96" t="s">
        <v>2054</v>
      </c>
      <c r="P6073" s="96" t="s">
        <v>1579</v>
      </c>
      <c r="Q6073" s="96" t="s">
        <v>1580</v>
      </c>
      <c r="R6073" s="96" t="s">
        <v>1926</v>
      </c>
      <c r="S6073" s="96" t="s">
        <v>15491</v>
      </c>
      <c r="T6073" s="96" t="s">
        <v>1568</v>
      </c>
    </row>
    <row r="6074" ht="14.25" customHeight="1">
      <c r="A6074" s="96" t="s">
        <v>15492</v>
      </c>
      <c r="D6074" s="96" t="s">
        <v>1350</v>
      </c>
      <c r="E6074" s="96" t="s">
        <v>1561</v>
      </c>
      <c r="F6074" s="96">
        <v>2030.0</v>
      </c>
      <c r="J6074" s="96" t="s">
        <v>1147</v>
      </c>
      <c r="L6074" s="96" t="s">
        <v>1562</v>
      </c>
      <c r="M6074" s="96" t="s">
        <v>1147</v>
      </c>
      <c r="O6074" s="96" t="s">
        <v>1684</v>
      </c>
      <c r="P6074" s="96" t="s">
        <v>1564</v>
      </c>
      <c r="Q6074" s="96" t="s">
        <v>1675</v>
      </c>
      <c r="R6074" s="96" t="s">
        <v>15493</v>
      </c>
      <c r="S6074" s="96" t="s">
        <v>15494</v>
      </c>
      <c r="T6074" s="96" t="s">
        <v>1568</v>
      </c>
    </row>
    <row r="6075" ht="14.25" customHeight="1">
      <c r="A6075" s="96" t="s">
        <v>15495</v>
      </c>
      <c r="B6075" s="96" t="s">
        <v>15496</v>
      </c>
      <c r="C6075" s="96" t="s">
        <v>15497</v>
      </c>
      <c r="D6075" s="96" t="s">
        <v>1350</v>
      </c>
      <c r="E6075" s="96" t="s">
        <v>1561</v>
      </c>
      <c r="F6075" s="96" t="s">
        <v>1628</v>
      </c>
      <c r="G6075" s="96" t="s">
        <v>1350</v>
      </c>
      <c r="H6075" s="96" t="s">
        <v>1561</v>
      </c>
      <c r="I6075" s="96" t="s">
        <v>1403</v>
      </c>
      <c r="J6075" s="96" t="s">
        <v>1351</v>
      </c>
      <c r="K6075" s="96" t="s">
        <v>1403</v>
      </c>
      <c r="L6075" s="96" t="s">
        <v>41</v>
      </c>
      <c r="M6075" s="96" t="s">
        <v>1351</v>
      </c>
      <c r="N6075" s="96" t="s">
        <v>1621</v>
      </c>
      <c r="O6075" s="96" t="s">
        <v>1578</v>
      </c>
      <c r="P6075" s="96" t="s">
        <v>1579</v>
      </c>
      <c r="Q6075" s="96" t="s">
        <v>2047</v>
      </c>
      <c r="R6075" s="96" t="s">
        <v>1676</v>
      </c>
      <c r="S6075" s="96" t="s">
        <v>15498</v>
      </c>
      <c r="T6075" s="96" t="s">
        <v>1568</v>
      </c>
    </row>
    <row r="6076" ht="14.25" customHeight="1">
      <c r="A6076" s="96" t="s">
        <v>15499</v>
      </c>
      <c r="B6076" s="96" t="s">
        <v>15500</v>
      </c>
      <c r="D6076" s="96" t="s">
        <v>1355</v>
      </c>
      <c r="J6076" s="96" t="s">
        <v>1351</v>
      </c>
      <c r="L6076" s="96" t="s">
        <v>41</v>
      </c>
      <c r="M6076" s="96" t="s">
        <v>1351</v>
      </c>
      <c r="N6076" s="96" t="s">
        <v>1673</v>
      </c>
      <c r="O6076" s="96" t="s">
        <v>2126</v>
      </c>
      <c r="P6076" s="96" t="s">
        <v>1728</v>
      </c>
      <c r="Q6076" s="96" t="s">
        <v>1630</v>
      </c>
      <c r="R6076" s="96" t="s">
        <v>1673</v>
      </c>
    </row>
    <row r="6077" ht="14.25" customHeight="1">
      <c r="A6077" s="96" t="s">
        <v>15501</v>
      </c>
      <c r="B6077" s="96" t="s">
        <v>15502</v>
      </c>
      <c r="C6077" s="96" t="s">
        <v>15503</v>
      </c>
      <c r="D6077" s="96" t="s">
        <v>1355</v>
      </c>
      <c r="J6077" s="96" t="s">
        <v>1351</v>
      </c>
      <c r="L6077" s="96" t="s">
        <v>41</v>
      </c>
      <c r="M6077" s="96" t="s">
        <v>1351</v>
      </c>
      <c r="N6077" s="96" t="s">
        <v>1666</v>
      </c>
      <c r="O6077" s="96" t="s">
        <v>1857</v>
      </c>
      <c r="P6077" s="96" t="s">
        <v>1609</v>
      </c>
      <c r="Q6077" s="96" t="s">
        <v>1800</v>
      </c>
      <c r="R6077" s="96" t="s">
        <v>1757</v>
      </c>
    </row>
    <row r="6078" ht="14.25" customHeight="1">
      <c r="A6078" s="96" t="s">
        <v>15504</v>
      </c>
      <c r="D6078" s="96" t="s">
        <v>1350</v>
      </c>
      <c r="E6078" s="96" t="s">
        <v>1561</v>
      </c>
      <c r="F6078" s="96">
        <v>2030.0</v>
      </c>
      <c r="J6078" s="96" t="s">
        <v>1147</v>
      </c>
      <c r="L6078" s="96" t="s">
        <v>1562</v>
      </c>
      <c r="M6078" s="96" t="s">
        <v>1147</v>
      </c>
      <c r="O6078" s="96" t="s">
        <v>1584</v>
      </c>
      <c r="P6078" s="96" t="s">
        <v>1564</v>
      </c>
      <c r="Q6078" s="96" t="s">
        <v>1580</v>
      </c>
      <c r="R6078" s="96" t="s">
        <v>1566</v>
      </c>
      <c r="S6078" s="96" t="s">
        <v>15505</v>
      </c>
      <c r="T6078" s="96" t="s">
        <v>1568</v>
      </c>
    </row>
    <row r="6079" ht="14.25" customHeight="1">
      <c r="A6079" s="96" t="s">
        <v>15506</v>
      </c>
      <c r="D6079" s="96" t="s">
        <v>1355</v>
      </c>
      <c r="J6079" s="96" t="s">
        <v>1351</v>
      </c>
      <c r="L6079" s="96" t="s">
        <v>41</v>
      </c>
      <c r="M6079" s="96" t="s">
        <v>1147</v>
      </c>
      <c r="O6079" s="96" t="s">
        <v>1791</v>
      </c>
      <c r="P6079" s="96" t="s">
        <v>1609</v>
      </c>
      <c r="Q6079" s="96" t="s">
        <v>2015</v>
      </c>
      <c r="R6079" s="96" t="s">
        <v>1676</v>
      </c>
    </row>
    <row r="6080" ht="14.25" customHeight="1">
      <c r="A6080" s="96" t="s">
        <v>15507</v>
      </c>
      <c r="D6080" s="96" t="s">
        <v>1372</v>
      </c>
      <c r="J6080" s="96" t="s">
        <v>1147</v>
      </c>
      <c r="L6080" s="96" t="s">
        <v>41</v>
      </c>
      <c r="M6080" s="96" t="s">
        <v>1147</v>
      </c>
      <c r="O6080" s="96" t="s">
        <v>1584</v>
      </c>
      <c r="P6080" s="96" t="s">
        <v>1564</v>
      </c>
      <c r="Q6080" s="96" t="s">
        <v>1784</v>
      </c>
      <c r="R6080" s="96" t="s">
        <v>1697</v>
      </c>
    </row>
    <row r="6081" ht="14.25" customHeight="1">
      <c r="A6081" s="96" t="s">
        <v>15508</v>
      </c>
      <c r="B6081" s="96" t="s">
        <v>15509</v>
      </c>
      <c r="C6081" s="96" t="s">
        <v>15510</v>
      </c>
      <c r="D6081" s="96" t="s">
        <v>1355</v>
      </c>
      <c r="J6081" s="96" t="s">
        <v>1147</v>
      </c>
      <c r="L6081" s="96" t="s">
        <v>41</v>
      </c>
      <c r="M6081" s="96" t="s">
        <v>1147</v>
      </c>
      <c r="O6081" s="96" t="s">
        <v>1614</v>
      </c>
      <c r="P6081" s="96" t="s">
        <v>1609</v>
      </c>
      <c r="Q6081" s="96" t="s">
        <v>1580</v>
      </c>
      <c r="R6081" s="96" t="s">
        <v>1841</v>
      </c>
    </row>
    <row r="6082" ht="14.25" customHeight="1">
      <c r="A6082" s="96" t="s">
        <v>15511</v>
      </c>
      <c r="D6082" s="96" t="s">
        <v>1355</v>
      </c>
      <c r="J6082" s="96" t="s">
        <v>1147</v>
      </c>
      <c r="L6082" s="96" t="s">
        <v>41</v>
      </c>
      <c r="M6082" s="96" t="s">
        <v>1147</v>
      </c>
      <c r="O6082" s="96" t="s">
        <v>1703</v>
      </c>
      <c r="P6082" s="96" t="s">
        <v>1564</v>
      </c>
      <c r="Q6082" s="96" t="s">
        <v>1610</v>
      </c>
      <c r="R6082" s="96" t="s">
        <v>1566</v>
      </c>
    </row>
    <row r="6083" ht="14.25" customHeight="1">
      <c r="A6083" s="96" t="s">
        <v>15512</v>
      </c>
      <c r="D6083" s="96" t="s">
        <v>1350</v>
      </c>
      <c r="E6083" s="96" t="s">
        <v>1561</v>
      </c>
      <c r="F6083" s="96">
        <v>2030.0</v>
      </c>
      <c r="H6083" s="96" t="s">
        <v>1561</v>
      </c>
      <c r="I6083" s="96">
        <v>2040.0</v>
      </c>
      <c r="J6083" s="96" t="s">
        <v>1351</v>
      </c>
      <c r="K6083" s="96">
        <v>2040.0</v>
      </c>
      <c r="L6083" s="96" t="s">
        <v>1562</v>
      </c>
      <c r="M6083" s="96" t="s">
        <v>1351</v>
      </c>
      <c r="N6083" s="96" t="s">
        <v>1615</v>
      </c>
      <c r="O6083" s="96" t="s">
        <v>1584</v>
      </c>
      <c r="P6083" s="96" t="s">
        <v>1564</v>
      </c>
      <c r="Q6083" s="96" t="s">
        <v>1580</v>
      </c>
      <c r="R6083" s="96" t="s">
        <v>1615</v>
      </c>
      <c r="S6083" s="96" t="s">
        <v>15513</v>
      </c>
      <c r="T6083" s="96" t="s">
        <v>1616</v>
      </c>
    </row>
    <row r="6084" ht="14.25" customHeight="1">
      <c r="A6084" s="96" t="s">
        <v>15514</v>
      </c>
      <c r="D6084" s="96" t="s">
        <v>1355</v>
      </c>
      <c r="J6084" s="96" t="s">
        <v>1351</v>
      </c>
      <c r="L6084" s="96" t="s">
        <v>41</v>
      </c>
      <c r="M6084" s="96" t="s">
        <v>1147</v>
      </c>
      <c r="O6084" s="96" t="s">
        <v>1647</v>
      </c>
      <c r="P6084" s="96" t="s">
        <v>1564</v>
      </c>
      <c r="Q6084" s="96" t="s">
        <v>1590</v>
      </c>
      <c r="R6084" s="96" t="s">
        <v>1566</v>
      </c>
    </row>
    <row r="6085" ht="14.25" customHeight="1">
      <c r="A6085" s="96" t="s">
        <v>15515</v>
      </c>
      <c r="D6085" s="96" t="s">
        <v>1350</v>
      </c>
      <c r="E6085" s="96" t="s">
        <v>1561</v>
      </c>
      <c r="F6085" s="96">
        <v>2030.0</v>
      </c>
      <c r="J6085" s="96" t="s">
        <v>1147</v>
      </c>
      <c r="L6085" s="96" t="s">
        <v>1562</v>
      </c>
      <c r="M6085" s="96" t="s">
        <v>1147</v>
      </c>
      <c r="O6085" s="96" t="s">
        <v>3379</v>
      </c>
      <c r="P6085" s="96" t="s">
        <v>1728</v>
      </c>
      <c r="Q6085" s="96" t="s">
        <v>1636</v>
      </c>
      <c r="R6085" s="96" t="s">
        <v>1586</v>
      </c>
      <c r="S6085" s="96" t="s">
        <v>15516</v>
      </c>
      <c r="T6085" s="96" t="s">
        <v>1568</v>
      </c>
    </row>
    <row r="6086" ht="14.25" customHeight="1">
      <c r="A6086" s="96" t="s">
        <v>15517</v>
      </c>
      <c r="D6086" s="96" t="s">
        <v>1355</v>
      </c>
      <c r="J6086" s="96" t="s">
        <v>1351</v>
      </c>
      <c r="L6086" s="96" t="s">
        <v>41</v>
      </c>
      <c r="M6086" s="96" t="s">
        <v>1147</v>
      </c>
      <c r="O6086" s="96" t="s">
        <v>1584</v>
      </c>
      <c r="P6086" s="96" t="s">
        <v>1564</v>
      </c>
      <c r="Q6086" s="96" t="s">
        <v>1652</v>
      </c>
      <c r="R6086" s="96" t="s">
        <v>1566</v>
      </c>
    </row>
    <row r="6087" ht="14.25" customHeight="1">
      <c r="A6087" s="96" t="s">
        <v>15518</v>
      </c>
      <c r="D6087" s="96" t="s">
        <v>1350</v>
      </c>
      <c r="E6087" s="96" t="s">
        <v>1561</v>
      </c>
      <c r="F6087" s="96">
        <v>2030.0</v>
      </c>
      <c r="J6087" s="96" t="s">
        <v>1147</v>
      </c>
      <c r="L6087" s="96" t="s">
        <v>1562</v>
      </c>
      <c r="M6087" s="96" t="s">
        <v>1147</v>
      </c>
      <c r="O6087" s="96" t="s">
        <v>1791</v>
      </c>
      <c r="P6087" s="96" t="s">
        <v>1609</v>
      </c>
      <c r="Q6087" s="96" t="s">
        <v>1585</v>
      </c>
      <c r="R6087" s="96" t="s">
        <v>1594</v>
      </c>
      <c r="S6087" s="96" t="s">
        <v>15519</v>
      </c>
      <c r="T6087" s="96" t="s">
        <v>1568</v>
      </c>
    </row>
    <row r="6088" ht="14.25" customHeight="1">
      <c r="A6088" s="96" t="s">
        <v>15520</v>
      </c>
      <c r="D6088" s="96" t="s">
        <v>1350</v>
      </c>
      <c r="E6088" s="96" t="s">
        <v>1561</v>
      </c>
      <c r="F6088" s="96">
        <v>2030.0</v>
      </c>
      <c r="J6088" s="96" t="s">
        <v>1147</v>
      </c>
      <c r="L6088" s="96" t="s">
        <v>1562</v>
      </c>
      <c r="M6088" s="96" t="s">
        <v>1147</v>
      </c>
      <c r="O6088" s="96" t="s">
        <v>1791</v>
      </c>
      <c r="P6088" s="96" t="s">
        <v>1609</v>
      </c>
      <c r="Q6088" s="96" t="s">
        <v>4566</v>
      </c>
      <c r="R6088" s="96" t="s">
        <v>1971</v>
      </c>
      <c r="S6088" s="96" t="s">
        <v>15521</v>
      </c>
      <c r="T6088" s="96" t="s">
        <v>1568</v>
      </c>
    </row>
    <row r="6089" ht="14.25" customHeight="1">
      <c r="A6089" s="96" t="s">
        <v>15522</v>
      </c>
      <c r="D6089" s="96" t="s">
        <v>1350</v>
      </c>
      <c r="E6089" s="96" t="s">
        <v>1561</v>
      </c>
      <c r="F6089" s="96">
        <v>2030.0</v>
      </c>
      <c r="J6089" s="96" t="s">
        <v>1147</v>
      </c>
      <c r="L6089" s="96" t="s">
        <v>1562</v>
      </c>
      <c r="M6089" s="96" t="s">
        <v>1147</v>
      </c>
      <c r="O6089" s="96" t="s">
        <v>1791</v>
      </c>
      <c r="P6089" s="96" t="s">
        <v>1609</v>
      </c>
      <c r="Q6089" s="96" t="s">
        <v>1886</v>
      </c>
      <c r="R6089" s="96" t="s">
        <v>1793</v>
      </c>
      <c r="S6089" s="96" t="s">
        <v>15523</v>
      </c>
      <c r="T6089" s="96" t="s">
        <v>1568</v>
      </c>
    </row>
    <row r="6090" ht="14.25" customHeight="1">
      <c r="A6090" s="96" t="s">
        <v>15524</v>
      </c>
      <c r="D6090" s="96" t="s">
        <v>1355</v>
      </c>
      <c r="J6090" s="96" t="s">
        <v>1351</v>
      </c>
      <c r="L6090" s="96" t="s">
        <v>41</v>
      </c>
      <c r="M6090" s="96" t="s">
        <v>1147</v>
      </c>
      <c r="O6090" s="96" t="s">
        <v>1791</v>
      </c>
      <c r="P6090" s="96" t="s">
        <v>1609</v>
      </c>
      <c r="Q6090" s="96" t="s">
        <v>1580</v>
      </c>
      <c r="R6090" s="96" t="s">
        <v>1637</v>
      </c>
    </row>
    <row r="6091" ht="14.25" customHeight="1">
      <c r="A6091" s="96" t="s">
        <v>15525</v>
      </c>
      <c r="D6091" s="96" t="s">
        <v>1350</v>
      </c>
      <c r="E6091" s="96" t="s">
        <v>1561</v>
      </c>
      <c r="F6091" s="96">
        <v>2030.0</v>
      </c>
      <c r="G6091" s="96" t="s">
        <v>1350</v>
      </c>
      <c r="H6091" s="96" t="s">
        <v>1561</v>
      </c>
      <c r="I6091" s="96">
        <v>2050.0</v>
      </c>
      <c r="J6091" s="96" t="s">
        <v>1351</v>
      </c>
      <c r="K6091" s="96">
        <v>2050.0</v>
      </c>
      <c r="L6091" s="96" t="s">
        <v>1562</v>
      </c>
      <c r="M6091" s="96" t="s">
        <v>1147</v>
      </c>
      <c r="O6091" s="96" t="s">
        <v>1584</v>
      </c>
      <c r="P6091" s="96" t="s">
        <v>1564</v>
      </c>
      <c r="Q6091" s="96" t="s">
        <v>1655</v>
      </c>
      <c r="R6091" s="96" t="s">
        <v>1615</v>
      </c>
      <c r="S6091" s="96" t="s">
        <v>15526</v>
      </c>
      <c r="T6091" s="96" t="s">
        <v>1568</v>
      </c>
    </row>
    <row r="6092" ht="14.25" customHeight="1">
      <c r="A6092" s="96" t="s">
        <v>15527</v>
      </c>
      <c r="B6092" s="96" t="s">
        <v>15528</v>
      </c>
      <c r="C6092" s="96" t="s">
        <v>15529</v>
      </c>
      <c r="D6092" s="96" t="s">
        <v>1355</v>
      </c>
      <c r="J6092" s="96" t="s">
        <v>1351</v>
      </c>
      <c r="L6092" s="96" t="s">
        <v>41</v>
      </c>
      <c r="M6092" s="96" t="s">
        <v>1351</v>
      </c>
      <c r="N6092" s="96" t="s">
        <v>1623</v>
      </c>
      <c r="O6092" s="96" t="s">
        <v>1584</v>
      </c>
      <c r="P6092" s="96" t="s">
        <v>1564</v>
      </c>
      <c r="Q6092" s="96" t="s">
        <v>1655</v>
      </c>
      <c r="R6092" s="96" t="s">
        <v>1623</v>
      </c>
    </row>
    <row r="6093" ht="14.25" customHeight="1">
      <c r="A6093" s="96" t="s">
        <v>15530</v>
      </c>
      <c r="C6093" s="96" t="s">
        <v>15531</v>
      </c>
      <c r="D6093" s="96" t="s">
        <v>1350</v>
      </c>
      <c r="E6093" s="96" t="s">
        <v>1570</v>
      </c>
      <c r="J6093" s="96" t="s">
        <v>1147</v>
      </c>
      <c r="L6093" s="96" t="s">
        <v>41</v>
      </c>
      <c r="M6093" s="96" t="s">
        <v>1147</v>
      </c>
      <c r="O6093" s="96" t="s">
        <v>1647</v>
      </c>
      <c r="P6093" s="96" t="s">
        <v>1564</v>
      </c>
      <c r="Q6093" s="96" t="s">
        <v>2158</v>
      </c>
      <c r="R6093" s="96" t="s">
        <v>1707</v>
      </c>
      <c r="S6093" s="96" t="s">
        <v>15532</v>
      </c>
      <c r="T6093" s="96" t="s">
        <v>1576</v>
      </c>
    </row>
    <row r="6094" ht="14.25" customHeight="1">
      <c r="A6094" s="96" t="s">
        <v>15533</v>
      </c>
      <c r="D6094" s="96" t="s">
        <v>1350</v>
      </c>
      <c r="E6094" s="96" t="s">
        <v>1561</v>
      </c>
      <c r="F6094" s="96">
        <v>2030.0</v>
      </c>
      <c r="J6094" s="96" t="s">
        <v>1147</v>
      </c>
      <c r="L6094" s="96" t="s">
        <v>1562</v>
      </c>
      <c r="M6094" s="96" t="s">
        <v>1147</v>
      </c>
      <c r="O6094" s="96" t="s">
        <v>1614</v>
      </c>
      <c r="P6094" s="96" t="s">
        <v>1609</v>
      </c>
      <c r="Q6094" s="96" t="s">
        <v>1610</v>
      </c>
      <c r="R6094" s="96" t="s">
        <v>1676</v>
      </c>
      <c r="S6094" s="96" t="s">
        <v>15534</v>
      </c>
      <c r="T6094" s="96" t="s">
        <v>1568</v>
      </c>
    </row>
    <row r="6095" ht="14.25" customHeight="1">
      <c r="A6095" s="96" t="s">
        <v>15535</v>
      </c>
      <c r="C6095" s="96" t="s">
        <v>15536</v>
      </c>
      <c r="D6095" s="96" t="s">
        <v>1355</v>
      </c>
      <c r="J6095" s="96" t="s">
        <v>1351</v>
      </c>
      <c r="L6095" s="96" t="s">
        <v>41</v>
      </c>
      <c r="M6095" s="96" t="s">
        <v>1351</v>
      </c>
      <c r="N6095" s="96" t="s">
        <v>1926</v>
      </c>
      <c r="O6095" s="96" t="s">
        <v>1614</v>
      </c>
      <c r="P6095" s="96" t="s">
        <v>1609</v>
      </c>
      <c r="Q6095" s="96" t="s">
        <v>1675</v>
      </c>
      <c r="R6095" s="96" t="s">
        <v>1926</v>
      </c>
    </row>
    <row r="6096" ht="14.25" customHeight="1">
      <c r="A6096" s="96" t="s">
        <v>15537</v>
      </c>
      <c r="D6096" s="96" t="s">
        <v>1350</v>
      </c>
      <c r="E6096" s="96" t="s">
        <v>1561</v>
      </c>
      <c r="F6096" s="96">
        <v>2030.0</v>
      </c>
      <c r="J6096" s="96" t="s">
        <v>1147</v>
      </c>
      <c r="L6096" s="96" t="s">
        <v>1562</v>
      </c>
      <c r="M6096" s="96" t="s">
        <v>1147</v>
      </c>
      <c r="O6096" s="96" t="s">
        <v>2423</v>
      </c>
      <c r="P6096" s="96" t="s">
        <v>1609</v>
      </c>
      <c r="Q6096" s="96" t="s">
        <v>1675</v>
      </c>
      <c r="R6096" s="96" t="s">
        <v>1594</v>
      </c>
      <c r="S6096" s="96" t="s">
        <v>15538</v>
      </c>
      <c r="T6096" s="96" t="s">
        <v>1568</v>
      </c>
    </row>
    <row r="6097" ht="14.25" customHeight="1">
      <c r="A6097" s="96" t="s">
        <v>15539</v>
      </c>
      <c r="D6097" s="96" t="s">
        <v>1355</v>
      </c>
      <c r="J6097" s="96" t="s">
        <v>1351</v>
      </c>
      <c r="L6097" s="96" t="s">
        <v>41</v>
      </c>
      <c r="M6097" s="96" t="s">
        <v>1351</v>
      </c>
      <c r="N6097" s="96" t="s">
        <v>1841</v>
      </c>
      <c r="O6097" s="96" t="s">
        <v>1578</v>
      </c>
      <c r="P6097" s="96" t="s">
        <v>1579</v>
      </c>
      <c r="Q6097" s="96" t="s">
        <v>1604</v>
      </c>
      <c r="R6097" s="96" t="s">
        <v>1841</v>
      </c>
    </row>
    <row r="6098" ht="14.25" customHeight="1">
      <c r="A6098" s="96" t="s">
        <v>15540</v>
      </c>
      <c r="C6098" s="96" t="s">
        <v>15541</v>
      </c>
      <c r="D6098" s="96" t="s">
        <v>1350</v>
      </c>
      <c r="E6098" s="96" t="s">
        <v>1561</v>
      </c>
      <c r="F6098" s="96">
        <v>2030.0</v>
      </c>
      <c r="J6098" s="96" t="s">
        <v>1147</v>
      </c>
      <c r="L6098" s="96" t="s">
        <v>41</v>
      </c>
      <c r="M6098" s="96" t="s">
        <v>1147</v>
      </c>
      <c r="O6098" s="96" t="s">
        <v>1684</v>
      </c>
      <c r="P6098" s="96" t="s">
        <v>1564</v>
      </c>
      <c r="Q6098" s="96" t="s">
        <v>1636</v>
      </c>
      <c r="R6098" s="96" t="s">
        <v>1631</v>
      </c>
      <c r="S6098" s="96" t="s">
        <v>15542</v>
      </c>
      <c r="T6098" s="96" t="s">
        <v>1568</v>
      </c>
    </row>
    <row r="6099" ht="14.25" customHeight="1">
      <c r="A6099" s="96" t="s">
        <v>15543</v>
      </c>
      <c r="D6099" s="96" t="s">
        <v>1350</v>
      </c>
      <c r="E6099" s="96" t="s">
        <v>1570</v>
      </c>
      <c r="F6099" s="96">
        <v>2030.0</v>
      </c>
      <c r="J6099" s="96" t="s">
        <v>1147</v>
      </c>
      <c r="L6099" s="96" t="s">
        <v>41</v>
      </c>
      <c r="M6099" s="96" t="s">
        <v>1147</v>
      </c>
      <c r="O6099" s="96" t="s">
        <v>1578</v>
      </c>
      <c r="P6099" s="96" t="s">
        <v>1579</v>
      </c>
      <c r="Q6099" s="96" t="s">
        <v>1593</v>
      </c>
      <c r="R6099" s="96" t="s">
        <v>1714</v>
      </c>
      <c r="S6099" s="96" t="s">
        <v>15544</v>
      </c>
      <c r="T6099" s="96" t="s">
        <v>1576</v>
      </c>
    </row>
    <row r="6100" ht="14.25" customHeight="1">
      <c r="A6100" s="96" t="s">
        <v>15545</v>
      </c>
      <c r="B6100" s="96" t="s">
        <v>15546</v>
      </c>
      <c r="D6100" s="96" t="s">
        <v>1350</v>
      </c>
      <c r="E6100" s="96" t="s">
        <v>1561</v>
      </c>
      <c r="F6100" s="96">
        <v>2030.0</v>
      </c>
      <c r="G6100" s="96" t="s">
        <v>1350</v>
      </c>
      <c r="H6100" s="96" t="s">
        <v>1561</v>
      </c>
      <c r="I6100" s="96">
        <v>2050.0</v>
      </c>
      <c r="J6100" s="96" t="s">
        <v>1351</v>
      </c>
      <c r="K6100" s="96">
        <v>2050.0</v>
      </c>
      <c r="L6100" s="96" t="s">
        <v>41</v>
      </c>
      <c r="M6100" s="96" t="s">
        <v>1351</v>
      </c>
      <c r="N6100" s="96" t="s">
        <v>1757</v>
      </c>
      <c r="O6100" s="96" t="s">
        <v>1620</v>
      </c>
      <c r="P6100" s="96" t="s">
        <v>1564</v>
      </c>
      <c r="Q6100" s="96" t="s">
        <v>1897</v>
      </c>
      <c r="R6100" s="96" t="s">
        <v>1566</v>
      </c>
      <c r="S6100" s="96" t="s">
        <v>15547</v>
      </c>
      <c r="T6100" s="96" t="s">
        <v>1568</v>
      </c>
    </row>
    <row r="6101" ht="14.25" customHeight="1">
      <c r="A6101" s="96" t="s">
        <v>15548</v>
      </c>
      <c r="D6101" s="96" t="s">
        <v>1355</v>
      </c>
      <c r="J6101" s="96" t="s">
        <v>1351</v>
      </c>
      <c r="L6101" s="96" t="s">
        <v>41</v>
      </c>
      <c r="M6101" s="96" t="s">
        <v>1351</v>
      </c>
      <c r="N6101" s="96" t="s">
        <v>1841</v>
      </c>
      <c r="O6101" s="96" t="s">
        <v>1584</v>
      </c>
      <c r="P6101" s="96" t="s">
        <v>1564</v>
      </c>
      <c r="Q6101" s="96" t="s">
        <v>1948</v>
      </c>
      <c r="R6101" s="96" t="s">
        <v>1841</v>
      </c>
    </row>
    <row r="6102" ht="14.25" customHeight="1">
      <c r="A6102" s="96" t="s">
        <v>15549</v>
      </c>
      <c r="D6102" s="96" t="s">
        <v>1355</v>
      </c>
      <c r="J6102" s="96" t="s">
        <v>1147</v>
      </c>
      <c r="L6102" s="96" t="s">
        <v>41</v>
      </c>
      <c r="M6102" s="96" t="s">
        <v>1147</v>
      </c>
      <c r="O6102" s="96" t="s">
        <v>1669</v>
      </c>
      <c r="P6102" s="96" t="s">
        <v>1564</v>
      </c>
      <c r="Q6102" s="96" t="s">
        <v>1639</v>
      </c>
      <c r="R6102" s="96" t="s">
        <v>1637</v>
      </c>
    </row>
    <row r="6103" ht="14.25" customHeight="1">
      <c r="A6103" s="96" t="s">
        <v>15550</v>
      </c>
      <c r="C6103" s="96" t="s">
        <v>15551</v>
      </c>
      <c r="D6103" s="96" t="s">
        <v>1355</v>
      </c>
      <c r="J6103" s="96" t="s">
        <v>1351</v>
      </c>
      <c r="L6103" s="96" t="s">
        <v>41</v>
      </c>
      <c r="M6103" s="96" t="s">
        <v>1351</v>
      </c>
      <c r="N6103" s="96" t="s">
        <v>1779</v>
      </c>
      <c r="O6103" s="96" t="s">
        <v>1614</v>
      </c>
      <c r="P6103" s="96" t="s">
        <v>1609</v>
      </c>
      <c r="Q6103" s="96" t="s">
        <v>1675</v>
      </c>
      <c r="R6103" s="96" t="s">
        <v>1779</v>
      </c>
    </row>
    <row r="6104" ht="14.25" customHeight="1">
      <c r="A6104" s="96" t="s">
        <v>15552</v>
      </c>
      <c r="B6104" s="96" t="s">
        <v>15553</v>
      </c>
      <c r="D6104" s="96" t="s">
        <v>1355</v>
      </c>
      <c r="J6104" s="96" t="s">
        <v>1147</v>
      </c>
      <c r="L6104" s="96" t="s">
        <v>41</v>
      </c>
      <c r="M6104" s="96" t="s">
        <v>1147</v>
      </c>
      <c r="O6104" s="96" t="s">
        <v>2324</v>
      </c>
      <c r="P6104" s="96" t="s">
        <v>1609</v>
      </c>
      <c r="Q6104" s="96" t="s">
        <v>1604</v>
      </c>
      <c r="R6104" s="96" t="s">
        <v>1673</v>
      </c>
    </row>
    <row r="6105" ht="14.25" customHeight="1">
      <c r="A6105" s="96" t="s">
        <v>15554</v>
      </c>
      <c r="B6105" s="96" t="s">
        <v>15555</v>
      </c>
      <c r="C6105" s="96" t="s">
        <v>15556</v>
      </c>
      <c r="D6105" s="96" t="s">
        <v>1350</v>
      </c>
      <c r="E6105" s="96" t="s">
        <v>1570</v>
      </c>
      <c r="F6105" s="96">
        <v>2030.0</v>
      </c>
      <c r="J6105" s="96" t="s">
        <v>1147</v>
      </c>
      <c r="L6105" s="96" t="s">
        <v>1629</v>
      </c>
      <c r="M6105" s="96" t="s">
        <v>1147</v>
      </c>
      <c r="O6105" s="96" t="s">
        <v>1713</v>
      </c>
      <c r="P6105" s="96" t="s">
        <v>1564</v>
      </c>
      <c r="Q6105" s="96" t="s">
        <v>1630</v>
      </c>
      <c r="R6105" s="96" t="s">
        <v>1805</v>
      </c>
      <c r="S6105" s="96" t="s">
        <v>15557</v>
      </c>
      <c r="T6105" s="96" t="s">
        <v>1576</v>
      </c>
    </row>
    <row r="6106" ht="14.25" customHeight="1">
      <c r="A6106" s="96" t="s">
        <v>15558</v>
      </c>
      <c r="D6106" s="96" t="s">
        <v>1350</v>
      </c>
      <c r="E6106" s="96" t="s">
        <v>1561</v>
      </c>
      <c r="G6106" s="96" t="s">
        <v>1350</v>
      </c>
      <c r="H6106" s="96" t="s">
        <v>1561</v>
      </c>
      <c r="I6106" s="96">
        <v>2050.0</v>
      </c>
      <c r="J6106" s="96" t="s">
        <v>1351</v>
      </c>
      <c r="K6106" s="96">
        <v>2050.0</v>
      </c>
      <c r="L6106" s="96" t="s">
        <v>1562</v>
      </c>
      <c r="M6106" s="96" t="s">
        <v>1351</v>
      </c>
      <c r="N6106" s="96" t="s">
        <v>1841</v>
      </c>
      <c r="O6106" s="96" t="s">
        <v>1845</v>
      </c>
      <c r="P6106" s="96" t="s">
        <v>1564</v>
      </c>
      <c r="Q6106" s="96" t="s">
        <v>2479</v>
      </c>
      <c r="R6106" s="96" t="s">
        <v>1841</v>
      </c>
      <c r="S6106" s="96" t="s">
        <v>15559</v>
      </c>
      <c r="T6106" s="96" t="s">
        <v>1568</v>
      </c>
    </row>
    <row r="6107" ht="14.25" customHeight="1">
      <c r="A6107" s="96" t="s">
        <v>15560</v>
      </c>
      <c r="D6107" s="96" t="s">
        <v>1350</v>
      </c>
      <c r="E6107" s="96" t="s">
        <v>1561</v>
      </c>
      <c r="F6107" s="96">
        <v>2030.0</v>
      </c>
      <c r="J6107" s="96" t="s">
        <v>1147</v>
      </c>
      <c r="L6107" s="96" t="s">
        <v>1562</v>
      </c>
      <c r="M6107" s="96" t="s">
        <v>1147</v>
      </c>
      <c r="O6107" s="96" t="s">
        <v>1578</v>
      </c>
      <c r="P6107" s="96" t="s">
        <v>1579</v>
      </c>
      <c r="Q6107" s="96" t="s">
        <v>1580</v>
      </c>
      <c r="R6107" s="96" t="s">
        <v>1623</v>
      </c>
      <c r="S6107" s="96" t="s">
        <v>15561</v>
      </c>
      <c r="T6107" s="96" t="s">
        <v>1568</v>
      </c>
    </row>
    <row r="6108" ht="14.25" customHeight="1">
      <c r="A6108" s="96" t="s">
        <v>15562</v>
      </c>
      <c r="D6108" s="96" t="s">
        <v>1350</v>
      </c>
      <c r="E6108" s="96" t="s">
        <v>1561</v>
      </c>
      <c r="F6108" s="96">
        <v>2030.0</v>
      </c>
      <c r="J6108" s="96" t="s">
        <v>1147</v>
      </c>
      <c r="L6108" s="96" t="s">
        <v>1562</v>
      </c>
      <c r="M6108" s="96" t="s">
        <v>1147</v>
      </c>
      <c r="O6108" s="96" t="s">
        <v>1717</v>
      </c>
      <c r="P6108" s="96" t="s">
        <v>1609</v>
      </c>
      <c r="Q6108" s="96" t="s">
        <v>1756</v>
      </c>
      <c r="R6108" s="96" t="s">
        <v>1699</v>
      </c>
      <c r="S6108" s="96" t="s">
        <v>15563</v>
      </c>
      <c r="T6108" s="96" t="s">
        <v>1568</v>
      </c>
    </row>
    <row r="6109" ht="14.25" customHeight="1">
      <c r="A6109" s="96" t="s">
        <v>15564</v>
      </c>
      <c r="D6109" s="96" t="s">
        <v>1350</v>
      </c>
      <c r="E6109" s="96" t="s">
        <v>1561</v>
      </c>
      <c r="F6109" s="96">
        <v>2030.0</v>
      </c>
      <c r="J6109" s="96" t="s">
        <v>1147</v>
      </c>
      <c r="L6109" s="96" t="s">
        <v>1562</v>
      </c>
      <c r="M6109" s="96" t="s">
        <v>1147</v>
      </c>
      <c r="O6109" s="96" t="s">
        <v>1584</v>
      </c>
      <c r="P6109" s="96" t="s">
        <v>1564</v>
      </c>
      <c r="Q6109" s="96" t="s">
        <v>1585</v>
      </c>
      <c r="R6109" s="96" t="s">
        <v>1581</v>
      </c>
      <c r="S6109" s="96" t="s">
        <v>15565</v>
      </c>
      <c r="T6109" s="96" t="s">
        <v>1568</v>
      </c>
    </row>
    <row r="6110" ht="14.25" customHeight="1">
      <c r="A6110" s="96" t="s">
        <v>15566</v>
      </c>
      <c r="D6110" s="96" t="s">
        <v>1355</v>
      </c>
      <c r="J6110" s="96" t="s">
        <v>1147</v>
      </c>
      <c r="L6110" s="96" t="s">
        <v>1629</v>
      </c>
      <c r="M6110" s="96" t="s">
        <v>1147</v>
      </c>
      <c r="O6110" s="96" t="s">
        <v>1703</v>
      </c>
      <c r="P6110" s="96" t="s">
        <v>1564</v>
      </c>
      <c r="Q6110" s="96" t="s">
        <v>1630</v>
      </c>
      <c r="R6110" s="96" t="s">
        <v>1586</v>
      </c>
    </row>
    <row r="6111" ht="14.25" customHeight="1">
      <c r="A6111" s="96" t="s">
        <v>15567</v>
      </c>
      <c r="C6111" s="96" t="s">
        <v>15568</v>
      </c>
      <c r="D6111" s="96" t="s">
        <v>1355</v>
      </c>
      <c r="J6111" s="96" t="s">
        <v>1351</v>
      </c>
      <c r="L6111" s="96" t="s">
        <v>41</v>
      </c>
      <c r="M6111" s="96" t="s">
        <v>1147</v>
      </c>
      <c r="O6111" s="96" t="s">
        <v>1614</v>
      </c>
      <c r="P6111" s="96" t="s">
        <v>1609</v>
      </c>
      <c r="Q6111" s="96" t="s">
        <v>1675</v>
      </c>
      <c r="R6111" s="96" t="s">
        <v>1589</v>
      </c>
    </row>
    <row r="6112" ht="14.25" customHeight="1">
      <c r="A6112" s="96" t="s">
        <v>15569</v>
      </c>
      <c r="D6112" s="96" t="s">
        <v>1350</v>
      </c>
      <c r="E6112" s="96" t="s">
        <v>1561</v>
      </c>
      <c r="F6112" s="96">
        <v>2030.0</v>
      </c>
      <c r="J6112" s="96" t="s">
        <v>1147</v>
      </c>
      <c r="L6112" s="96" t="s">
        <v>1562</v>
      </c>
      <c r="M6112" s="96" t="s">
        <v>1147</v>
      </c>
      <c r="O6112" s="96" t="s">
        <v>4713</v>
      </c>
      <c r="P6112" s="96" t="s">
        <v>1609</v>
      </c>
      <c r="Q6112" s="96" t="s">
        <v>1593</v>
      </c>
      <c r="R6112" s="96" t="s">
        <v>1605</v>
      </c>
      <c r="S6112" s="96" t="s">
        <v>15570</v>
      </c>
      <c r="T6112" s="96" t="s">
        <v>1568</v>
      </c>
    </row>
    <row r="6113" ht="14.25" customHeight="1">
      <c r="A6113" s="96" t="s">
        <v>15571</v>
      </c>
      <c r="D6113" s="96" t="s">
        <v>1350</v>
      </c>
      <c r="E6113" s="96" t="s">
        <v>1561</v>
      </c>
      <c r="F6113" s="96">
        <v>2030.0</v>
      </c>
      <c r="J6113" s="96" t="s">
        <v>1147</v>
      </c>
      <c r="L6113" s="96" t="s">
        <v>1562</v>
      </c>
      <c r="M6113" s="96" t="s">
        <v>1147</v>
      </c>
      <c r="O6113" s="96" t="s">
        <v>1672</v>
      </c>
      <c r="P6113" s="96" t="s">
        <v>1564</v>
      </c>
      <c r="Q6113" s="96" t="s">
        <v>1585</v>
      </c>
      <c r="R6113" s="96" t="s">
        <v>1699</v>
      </c>
      <c r="S6113" s="96" t="s">
        <v>15572</v>
      </c>
      <c r="T6113" s="96" t="s">
        <v>1568</v>
      </c>
    </row>
    <row r="6114" ht="14.25" customHeight="1">
      <c r="A6114" s="96" t="s">
        <v>15573</v>
      </c>
      <c r="D6114" s="96" t="s">
        <v>1355</v>
      </c>
      <c r="J6114" s="96" t="s">
        <v>1147</v>
      </c>
      <c r="L6114" s="96" t="s">
        <v>41</v>
      </c>
      <c r="M6114" s="96" t="s">
        <v>1147</v>
      </c>
      <c r="O6114" s="96" t="s">
        <v>1672</v>
      </c>
      <c r="P6114" s="96" t="s">
        <v>1564</v>
      </c>
      <c r="Q6114" s="96" t="s">
        <v>1580</v>
      </c>
      <c r="R6114" s="96" t="s">
        <v>1676</v>
      </c>
    </row>
    <row r="6115" ht="14.25" customHeight="1">
      <c r="A6115" s="96" t="s">
        <v>15574</v>
      </c>
      <c r="B6115" s="96" t="s">
        <v>15575</v>
      </c>
      <c r="C6115" s="96" t="s">
        <v>15576</v>
      </c>
      <c r="D6115" s="96" t="s">
        <v>1355</v>
      </c>
      <c r="J6115" s="96" t="s">
        <v>1147</v>
      </c>
      <c r="L6115" s="96" t="s">
        <v>41</v>
      </c>
      <c r="M6115" s="96" t="s">
        <v>1147</v>
      </c>
      <c r="N6115" s="96" t="s">
        <v>2023</v>
      </c>
      <c r="O6115" s="96" t="s">
        <v>1717</v>
      </c>
      <c r="P6115" s="96" t="s">
        <v>1609</v>
      </c>
      <c r="Q6115" s="96" t="s">
        <v>1820</v>
      </c>
      <c r="R6115" s="96" t="s">
        <v>2023</v>
      </c>
    </row>
    <row r="6116" ht="14.25" customHeight="1">
      <c r="A6116" s="96" t="s">
        <v>15577</v>
      </c>
      <c r="D6116" s="96" t="s">
        <v>1350</v>
      </c>
      <c r="E6116" s="96" t="s">
        <v>1561</v>
      </c>
      <c r="F6116" s="96">
        <v>2030.0</v>
      </c>
      <c r="G6116" s="96" t="s">
        <v>1350</v>
      </c>
      <c r="H6116" s="96" t="s">
        <v>1561</v>
      </c>
      <c r="I6116" s="96">
        <v>2045.0</v>
      </c>
      <c r="J6116" s="96" t="s">
        <v>1351</v>
      </c>
      <c r="K6116" s="96">
        <v>2045.0</v>
      </c>
      <c r="L6116" s="96" t="s">
        <v>1562</v>
      </c>
      <c r="M6116" s="96" t="s">
        <v>1147</v>
      </c>
      <c r="O6116" s="96" t="s">
        <v>2126</v>
      </c>
      <c r="P6116" s="96" t="s">
        <v>1728</v>
      </c>
      <c r="Q6116" s="96" t="s">
        <v>2005</v>
      </c>
      <c r="R6116" s="96" t="s">
        <v>1648</v>
      </c>
      <c r="S6116" s="96" t="s">
        <v>15578</v>
      </c>
      <c r="T6116" s="96" t="s">
        <v>1568</v>
      </c>
    </row>
    <row r="6117" ht="14.25" customHeight="1">
      <c r="A6117" s="96" t="s">
        <v>15579</v>
      </c>
      <c r="D6117" s="96" t="s">
        <v>1350</v>
      </c>
      <c r="E6117" s="96" t="s">
        <v>1561</v>
      </c>
      <c r="F6117" s="96">
        <v>2030.0</v>
      </c>
      <c r="G6117" s="96" t="s">
        <v>1350</v>
      </c>
      <c r="H6117" s="96" t="s">
        <v>1561</v>
      </c>
      <c r="I6117" s="96">
        <v>2050.0</v>
      </c>
      <c r="J6117" s="96" t="s">
        <v>1351</v>
      </c>
      <c r="K6117" s="96">
        <v>2050.0</v>
      </c>
      <c r="L6117" s="96" t="s">
        <v>1562</v>
      </c>
      <c r="M6117" s="96" t="s">
        <v>1147</v>
      </c>
      <c r="O6117" s="96" t="s">
        <v>1845</v>
      </c>
      <c r="P6117" s="96" t="s">
        <v>1564</v>
      </c>
      <c r="Q6117" s="96" t="s">
        <v>4200</v>
      </c>
      <c r="R6117" s="96" t="s">
        <v>1591</v>
      </c>
      <c r="S6117" s="96" t="s">
        <v>15580</v>
      </c>
      <c r="T6117" s="96" t="s">
        <v>1568</v>
      </c>
    </row>
    <row r="6118" ht="14.25" customHeight="1">
      <c r="A6118" s="96" t="s">
        <v>15581</v>
      </c>
      <c r="B6118" s="96" t="s">
        <v>15582</v>
      </c>
      <c r="C6118" s="96" t="s">
        <v>15583</v>
      </c>
      <c r="D6118" s="96" t="s">
        <v>1350</v>
      </c>
      <c r="E6118" s="96" t="s">
        <v>1561</v>
      </c>
      <c r="F6118" s="96" t="s">
        <v>1663</v>
      </c>
      <c r="J6118" s="96" t="s">
        <v>1351</v>
      </c>
      <c r="L6118" s="96" t="s">
        <v>41</v>
      </c>
      <c r="M6118" s="96" t="s">
        <v>1351</v>
      </c>
      <c r="N6118" s="96" t="s">
        <v>2256</v>
      </c>
      <c r="O6118" s="96" t="s">
        <v>1578</v>
      </c>
      <c r="P6118" s="96" t="s">
        <v>1579</v>
      </c>
      <c r="Q6118" s="96" t="s">
        <v>1675</v>
      </c>
      <c r="R6118" s="96" t="s">
        <v>1746</v>
      </c>
      <c r="S6118" s="96" t="s">
        <v>15584</v>
      </c>
      <c r="T6118" s="96" t="s">
        <v>1771</v>
      </c>
    </row>
    <row r="6119" ht="14.25" customHeight="1">
      <c r="A6119" s="96" t="s">
        <v>15585</v>
      </c>
      <c r="D6119" s="96" t="s">
        <v>1350</v>
      </c>
      <c r="E6119" s="96" t="s">
        <v>1561</v>
      </c>
      <c r="F6119" s="96">
        <v>2025.0</v>
      </c>
      <c r="J6119" s="96" t="s">
        <v>1147</v>
      </c>
      <c r="L6119" s="96" t="s">
        <v>41</v>
      </c>
      <c r="M6119" s="96" t="s">
        <v>1147</v>
      </c>
      <c r="O6119" s="96" t="s">
        <v>3128</v>
      </c>
      <c r="P6119" s="96" t="s">
        <v>1609</v>
      </c>
      <c r="Q6119" s="96" t="s">
        <v>1675</v>
      </c>
      <c r="R6119" s="96" t="s">
        <v>1986</v>
      </c>
      <c r="S6119" s="96" t="s">
        <v>15586</v>
      </c>
      <c r="T6119" s="96" t="s">
        <v>1568</v>
      </c>
    </row>
    <row r="6120" ht="14.25" customHeight="1">
      <c r="A6120" s="96" t="s">
        <v>15587</v>
      </c>
      <c r="D6120" s="96" t="s">
        <v>1355</v>
      </c>
      <c r="J6120" s="96" t="s">
        <v>1147</v>
      </c>
      <c r="L6120" s="96" t="s">
        <v>41</v>
      </c>
      <c r="M6120" s="96" t="s">
        <v>1147</v>
      </c>
      <c r="O6120" s="96" t="s">
        <v>1791</v>
      </c>
      <c r="P6120" s="96" t="s">
        <v>1609</v>
      </c>
      <c r="Q6120" s="96" t="s">
        <v>1800</v>
      </c>
      <c r="R6120" s="96" t="s">
        <v>1631</v>
      </c>
    </row>
    <row r="6121" ht="14.25" customHeight="1">
      <c r="A6121" s="96" t="s">
        <v>15588</v>
      </c>
      <c r="C6121" s="96" t="s">
        <v>15589</v>
      </c>
      <c r="D6121" s="96" t="s">
        <v>1350</v>
      </c>
      <c r="E6121" s="96" t="s">
        <v>1561</v>
      </c>
      <c r="F6121" s="96" t="s">
        <v>1663</v>
      </c>
      <c r="J6121" s="96" t="s">
        <v>1351</v>
      </c>
      <c r="L6121" s="96" t="s">
        <v>41</v>
      </c>
      <c r="M6121" s="96" t="s">
        <v>1351</v>
      </c>
      <c r="N6121" s="96" t="s">
        <v>1619</v>
      </c>
      <c r="O6121" s="96" t="s">
        <v>1563</v>
      </c>
      <c r="P6121" s="96" t="s">
        <v>1564</v>
      </c>
      <c r="Q6121" s="96" t="s">
        <v>1580</v>
      </c>
      <c r="R6121" s="96" t="s">
        <v>1621</v>
      </c>
      <c r="S6121" s="96" t="s">
        <v>15590</v>
      </c>
      <c r="T6121" s="96" t="s">
        <v>1568</v>
      </c>
    </row>
    <row r="6122" ht="14.25" customHeight="1">
      <c r="A6122" s="96" t="s">
        <v>15591</v>
      </c>
      <c r="D6122" s="96" t="s">
        <v>1350</v>
      </c>
      <c r="E6122" s="96" t="s">
        <v>1561</v>
      </c>
      <c r="F6122" s="96">
        <v>2030.0</v>
      </c>
      <c r="G6122" s="96" t="s">
        <v>1350</v>
      </c>
      <c r="H6122" s="96" t="s">
        <v>1561</v>
      </c>
      <c r="I6122" s="96">
        <v>2050.0</v>
      </c>
      <c r="J6122" s="96" t="s">
        <v>1351</v>
      </c>
      <c r="K6122" s="96">
        <v>2050.0</v>
      </c>
      <c r="L6122" s="96" t="s">
        <v>1562</v>
      </c>
      <c r="M6122" s="96" t="s">
        <v>1351</v>
      </c>
      <c r="N6122" s="96" t="s">
        <v>1597</v>
      </c>
      <c r="O6122" s="96" t="s">
        <v>1829</v>
      </c>
      <c r="P6122" s="96" t="s">
        <v>1564</v>
      </c>
      <c r="Q6122" s="96" t="s">
        <v>1590</v>
      </c>
      <c r="R6122" s="96" t="s">
        <v>1597</v>
      </c>
      <c r="S6122" s="96" t="s">
        <v>15592</v>
      </c>
      <c r="T6122" s="96" t="s">
        <v>1568</v>
      </c>
    </row>
    <row r="6123" ht="14.25" customHeight="1">
      <c r="A6123" s="96" t="s">
        <v>15593</v>
      </c>
      <c r="B6123" s="96" t="s">
        <v>15594</v>
      </c>
      <c r="C6123" s="96" t="s">
        <v>15594</v>
      </c>
      <c r="D6123" s="96" t="s">
        <v>1355</v>
      </c>
      <c r="J6123" s="96" t="s">
        <v>1351</v>
      </c>
      <c r="L6123" s="96" t="s">
        <v>41</v>
      </c>
      <c r="M6123" s="96" t="s">
        <v>1351</v>
      </c>
      <c r="N6123" s="96" t="s">
        <v>1673</v>
      </c>
      <c r="O6123" s="96" t="s">
        <v>1893</v>
      </c>
      <c r="P6123" s="96" t="s">
        <v>1603</v>
      </c>
      <c r="Q6123" s="96" t="s">
        <v>2005</v>
      </c>
      <c r="R6123" s="96" t="s">
        <v>1673</v>
      </c>
    </row>
    <row r="6124" ht="14.25" customHeight="1">
      <c r="A6124" s="96" t="s">
        <v>15595</v>
      </c>
      <c r="D6124" s="96" t="s">
        <v>1355</v>
      </c>
      <c r="J6124" s="96" t="s">
        <v>1147</v>
      </c>
      <c r="L6124" s="96" t="s">
        <v>41</v>
      </c>
      <c r="M6124" s="96" t="s">
        <v>1147</v>
      </c>
      <c r="O6124" s="96" t="s">
        <v>1578</v>
      </c>
      <c r="P6124" s="96" t="s">
        <v>1579</v>
      </c>
      <c r="Q6124" s="96" t="s">
        <v>1639</v>
      </c>
      <c r="R6124" s="96" t="s">
        <v>1631</v>
      </c>
    </row>
    <row r="6125" ht="14.25" customHeight="1">
      <c r="A6125" s="96" t="s">
        <v>15596</v>
      </c>
      <c r="B6125" s="96" t="s">
        <v>15597</v>
      </c>
      <c r="C6125" s="96" t="s">
        <v>15598</v>
      </c>
      <c r="D6125" s="96" t="s">
        <v>1355</v>
      </c>
      <c r="J6125" s="96" t="s">
        <v>1351</v>
      </c>
      <c r="L6125" s="96" t="s">
        <v>41</v>
      </c>
      <c r="M6125" s="96" t="s">
        <v>1351</v>
      </c>
      <c r="N6125" s="96" t="s">
        <v>2098</v>
      </c>
      <c r="O6125" s="96" t="s">
        <v>1647</v>
      </c>
      <c r="P6125" s="96" t="s">
        <v>1564</v>
      </c>
      <c r="Q6125" s="96" t="s">
        <v>1580</v>
      </c>
      <c r="R6125" s="96" t="s">
        <v>2098</v>
      </c>
    </row>
    <row r="6126" ht="14.25" customHeight="1">
      <c r="A6126" s="96" t="s">
        <v>15599</v>
      </c>
      <c r="D6126" s="96" t="s">
        <v>1355</v>
      </c>
      <c r="J6126" s="96" t="s">
        <v>1147</v>
      </c>
      <c r="L6126" s="96" t="s">
        <v>41</v>
      </c>
      <c r="M6126" s="96" t="s">
        <v>1147</v>
      </c>
      <c r="O6126" s="96" t="s">
        <v>2526</v>
      </c>
      <c r="P6126" s="96" t="s">
        <v>1564</v>
      </c>
      <c r="Q6126" s="96" t="s">
        <v>1585</v>
      </c>
      <c r="R6126" s="96" t="s">
        <v>1699</v>
      </c>
    </row>
    <row r="6127" ht="14.25" customHeight="1">
      <c r="A6127" s="96" t="s">
        <v>15600</v>
      </c>
      <c r="D6127" s="96" t="s">
        <v>1350</v>
      </c>
      <c r="E6127" s="96" t="s">
        <v>1561</v>
      </c>
      <c r="F6127" s="96">
        <v>2030.0</v>
      </c>
      <c r="J6127" s="96" t="s">
        <v>1147</v>
      </c>
      <c r="L6127" s="96" t="s">
        <v>1562</v>
      </c>
      <c r="M6127" s="96" t="s">
        <v>1147</v>
      </c>
      <c r="O6127" s="96" t="s">
        <v>1620</v>
      </c>
      <c r="P6127" s="96" t="s">
        <v>1564</v>
      </c>
      <c r="Q6127" s="96" t="s">
        <v>1685</v>
      </c>
      <c r="R6127" s="96" t="s">
        <v>1615</v>
      </c>
      <c r="S6127" s="96" t="s">
        <v>15601</v>
      </c>
      <c r="T6127" s="96" t="s">
        <v>1568</v>
      </c>
    </row>
    <row r="6128" ht="14.25" customHeight="1">
      <c r="A6128" s="96" t="s">
        <v>15602</v>
      </c>
      <c r="B6128" s="96" t="s">
        <v>15603</v>
      </c>
      <c r="C6128" s="96" t="s">
        <v>15604</v>
      </c>
      <c r="D6128" s="96" t="s">
        <v>1350</v>
      </c>
      <c r="E6128" s="96" t="s">
        <v>1561</v>
      </c>
      <c r="F6128" s="96">
        <v>2030.0</v>
      </c>
      <c r="G6128" s="96" t="s">
        <v>1350</v>
      </c>
      <c r="H6128" s="96" t="s">
        <v>1561</v>
      </c>
      <c r="I6128" s="96">
        <v>2050.0</v>
      </c>
      <c r="J6128" s="96" t="s">
        <v>1351</v>
      </c>
      <c r="K6128" s="96">
        <v>2050.0</v>
      </c>
      <c r="L6128" s="96" t="s">
        <v>41</v>
      </c>
      <c r="M6128" s="96" t="s">
        <v>1351</v>
      </c>
      <c r="N6128" s="96" t="s">
        <v>1666</v>
      </c>
      <c r="O6128" s="96" t="s">
        <v>1584</v>
      </c>
      <c r="P6128" s="96" t="s">
        <v>1564</v>
      </c>
      <c r="Q6128" s="96" t="s">
        <v>1675</v>
      </c>
      <c r="R6128" s="96" t="s">
        <v>1597</v>
      </c>
      <c r="S6128" s="96" t="s">
        <v>15605</v>
      </c>
      <c r="T6128" s="96" t="s">
        <v>1568</v>
      </c>
    </row>
    <row r="6129" ht="14.25" customHeight="1">
      <c r="A6129" s="96" t="s">
        <v>15606</v>
      </c>
      <c r="C6129" s="96" t="s">
        <v>15607</v>
      </c>
      <c r="D6129" s="96" t="s">
        <v>1355</v>
      </c>
      <c r="J6129" s="96" t="s">
        <v>1351</v>
      </c>
      <c r="L6129" s="96" t="s">
        <v>41</v>
      </c>
      <c r="M6129" s="96" t="s">
        <v>1147</v>
      </c>
      <c r="O6129" s="96" t="s">
        <v>1578</v>
      </c>
      <c r="P6129" s="96" t="s">
        <v>1579</v>
      </c>
      <c r="Q6129" s="96" t="s">
        <v>1610</v>
      </c>
      <c r="R6129" s="96" t="s">
        <v>1566</v>
      </c>
    </row>
    <row r="6130" ht="14.25" customHeight="1">
      <c r="A6130" s="96" t="s">
        <v>15608</v>
      </c>
      <c r="B6130" s="96" t="s">
        <v>15609</v>
      </c>
      <c r="C6130" s="96" t="s">
        <v>15610</v>
      </c>
      <c r="D6130" s="96" t="s">
        <v>1350</v>
      </c>
      <c r="E6130" s="96" t="s">
        <v>1561</v>
      </c>
      <c r="F6130" s="96">
        <v>2030.0</v>
      </c>
      <c r="J6130" s="96" t="s">
        <v>1351</v>
      </c>
      <c r="L6130" s="96" t="s">
        <v>1629</v>
      </c>
      <c r="M6130" s="96" t="s">
        <v>1351</v>
      </c>
      <c r="N6130" s="96" t="s">
        <v>1619</v>
      </c>
      <c r="O6130" s="96" t="s">
        <v>1584</v>
      </c>
      <c r="P6130" s="96" t="s">
        <v>1564</v>
      </c>
      <c r="Q6130" s="96" t="s">
        <v>1630</v>
      </c>
      <c r="R6130" s="96" t="s">
        <v>1589</v>
      </c>
      <c r="S6130" s="96" t="s">
        <v>15611</v>
      </c>
      <c r="T6130" s="96" t="s">
        <v>1568</v>
      </c>
      <c r="U6130" s="96" t="s">
        <v>3305</v>
      </c>
    </row>
    <row r="6131" ht="14.25" customHeight="1">
      <c r="A6131" s="96" t="s">
        <v>15612</v>
      </c>
      <c r="D6131" s="96" t="s">
        <v>1350</v>
      </c>
      <c r="E6131" s="96" t="s">
        <v>1561</v>
      </c>
      <c r="F6131" s="96">
        <v>2027.0</v>
      </c>
      <c r="J6131" s="96" t="s">
        <v>1147</v>
      </c>
      <c r="L6131" s="96" t="s">
        <v>41</v>
      </c>
      <c r="M6131" s="96" t="s">
        <v>1351</v>
      </c>
      <c r="N6131" s="96" t="s">
        <v>1714</v>
      </c>
      <c r="O6131" s="96" t="s">
        <v>1703</v>
      </c>
      <c r="P6131" s="96" t="s">
        <v>1564</v>
      </c>
      <c r="Q6131" s="96" t="s">
        <v>2479</v>
      </c>
      <c r="R6131" s="96" t="s">
        <v>1591</v>
      </c>
      <c r="S6131" s="96" t="s">
        <v>15613</v>
      </c>
      <c r="T6131" s="96" t="s">
        <v>1568</v>
      </c>
    </row>
    <row r="6132" ht="14.25" customHeight="1">
      <c r="A6132" s="96" t="s">
        <v>15614</v>
      </c>
      <c r="D6132" s="96" t="s">
        <v>1350</v>
      </c>
      <c r="E6132" s="96" t="s">
        <v>1561</v>
      </c>
      <c r="F6132" s="96">
        <v>2030.0</v>
      </c>
      <c r="J6132" s="96" t="s">
        <v>1147</v>
      </c>
      <c r="L6132" s="96" t="s">
        <v>1562</v>
      </c>
      <c r="M6132" s="96" t="s">
        <v>1147</v>
      </c>
      <c r="N6132" s="96" t="s">
        <v>1690</v>
      </c>
      <c r="O6132" s="96" t="s">
        <v>1584</v>
      </c>
      <c r="P6132" s="96" t="s">
        <v>1564</v>
      </c>
      <c r="Q6132" s="96" t="s">
        <v>1580</v>
      </c>
      <c r="R6132" s="96" t="s">
        <v>1690</v>
      </c>
      <c r="S6132" s="96" t="s">
        <v>15615</v>
      </c>
      <c r="T6132" s="96" t="s">
        <v>1568</v>
      </c>
    </row>
    <row r="6133" ht="14.25" customHeight="1">
      <c r="A6133" s="96" t="s">
        <v>15616</v>
      </c>
      <c r="D6133" s="96" t="s">
        <v>1355</v>
      </c>
      <c r="J6133" s="96" t="s">
        <v>1147</v>
      </c>
      <c r="L6133" s="96" t="s">
        <v>41</v>
      </c>
      <c r="M6133" s="96" t="s">
        <v>1147</v>
      </c>
      <c r="O6133" s="96" t="s">
        <v>1845</v>
      </c>
      <c r="P6133" s="96" t="s">
        <v>1564</v>
      </c>
      <c r="Q6133" s="96" t="s">
        <v>1756</v>
      </c>
      <c r="R6133" s="96" t="s">
        <v>1644</v>
      </c>
    </row>
    <row r="6134" ht="14.25" customHeight="1">
      <c r="A6134" s="96" t="s">
        <v>15617</v>
      </c>
      <c r="B6134" s="96" t="s">
        <v>15618</v>
      </c>
      <c r="D6134" s="96" t="s">
        <v>1372</v>
      </c>
      <c r="J6134" s="96" t="s">
        <v>1147</v>
      </c>
      <c r="L6134" s="96" t="s">
        <v>41</v>
      </c>
      <c r="M6134" s="96" t="s">
        <v>1147</v>
      </c>
      <c r="O6134" s="96" t="s">
        <v>1791</v>
      </c>
      <c r="P6134" s="96" t="s">
        <v>1609</v>
      </c>
      <c r="Q6134" s="96" t="s">
        <v>1593</v>
      </c>
      <c r="R6134" s="96" t="s">
        <v>1846</v>
      </c>
    </row>
    <row r="6135" ht="14.25" customHeight="1">
      <c r="A6135" s="96" t="s">
        <v>15619</v>
      </c>
      <c r="B6135" s="96" t="s">
        <v>15620</v>
      </c>
      <c r="C6135" s="96" t="s">
        <v>15621</v>
      </c>
      <c r="D6135" s="96" t="s">
        <v>1350</v>
      </c>
      <c r="E6135" s="96" t="s">
        <v>1561</v>
      </c>
      <c r="F6135" s="96">
        <v>2030.0</v>
      </c>
      <c r="J6135" s="96" t="s">
        <v>1147</v>
      </c>
      <c r="L6135" s="96" t="s">
        <v>41</v>
      </c>
      <c r="M6135" s="96" t="s">
        <v>1351</v>
      </c>
      <c r="N6135" s="96" t="s">
        <v>1779</v>
      </c>
      <c r="O6135" s="96" t="s">
        <v>2194</v>
      </c>
      <c r="P6135" s="96" t="s">
        <v>1609</v>
      </c>
      <c r="Q6135" s="96" t="s">
        <v>1800</v>
      </c>
      <c r="R6135" s="96" t="s">
        <v>1648</v>
      </c>
      <c r="S6135" s="96" t="s">
        <v>15622</v>
      </c>
      <c r="T6135" s="96" t="s">
        <v>1568</v>
      </c>
    </row>
    <row r="6136" ht="14.25" customHeight="1">
      <c r="A6136" s="96" t="s">
        <v>15623</v>
      </c>
      <c r="B6136" s="96" t="s">
        <v>15624</v>
      </c>
      <c r="D6136" s="96" t="s">
        <v>1355</v>
      </c>
      <c r="J6136" s="96" t="s">
        <v>1147</v>
      </c>
      <c r="L6136" s="96" t="s">
        <v>41</v>
      </c>
      <c r="M6136" s="96" t="s">
        <v>1147</v>
      </c>
      <c r="O6136" s="96" t="s">
        <v>1578</v>
      </c>
      <c r="P6136" s="96" t="s">
        <v>1579</v>
      </c>
      <c r="Q6136" s="96" t="s">
        <v>1593</v>
      </c>
      <c r="R6136" s="96" t="s">
        <v>1707</v>
      </c>
    </row>
    <row r="6137" ht="14.25" customHeight="1">
      <c r="A6137" s="96" t="s">
        <v>15625</v>
      </c>
      <c r="D6137" s="96" t="s">
        <v>1350</v>
      </c>
      <c r="E6137" s="96" t="s">
        <v>1561</v>
      </c>
      <c r="F6137" s="96">
        <v>2030.0</v>
      </c>
      <c r="J6137" s="96" t="s">
        <v>1147</v>
      </c>
      <c r="L6137" s="96" t="s">
        <v>1562</v>
      </c>
      <c r="M6137" s="96" t="s">
        <v>1147</v>
      </c>
      <c r="O6137" s="96" t="s">
        <v>1845</v>
      </c>
      <c r="P6137" s="96" t="s">
        <v>1564</v>
      </c>
      <c r="Q6137" s="96" t="s">
        <v>1573</v>
      </c>
      <c r="R6137" s="96" t="s">
        <v>1566</v>
      </c>
      <c r="S6137" s="96" t="s">
        <v>15626</v>
      </c>
      <c r="T6137" s="96" t="s">
        <v>1568</v>
      </c>
    </row>
    <row r="6138" ht="14.25" customHeight="1">
      <c r="A6138" s="96" t="s">
        <v>15627</v>
      </c>
      <c r="D6138" s="96" t="s">
        <v>1350</v>
      </c>
      <c r="E6138" s="96" t="s">
        <v>1570</v>
      </c>
      <c r="F6138" s="96">
        <v>2030.0</v>
      </c>
      <c r="J6138" s="96" t="s">
        <v>1147</v>
      </c>
      <c r="L6138" s="96" t="s">
        <v>1562</v>
      </c>
      <c r="M6138" s="96" t="s">
        <v>1147</v>
      </c>
      <c r="O6138" s="96" t="s">
        <v>1717</v>
      </c>
      <c r="P6138" s="96" t="s">
        <v>1609</v>
      </c>
      <c r="Q6138" s="96" t="s">
        <v>1580</v>
      </c>
      <c r="R6138" s="96" t="s">
        <v>3066</v>
      </c>
      <c r="S6138" s="96" t="s">
        <v>15628</v>
      </c>
      <c r="T6138" s="96" t="s">
        <v>1576</v>
      </c>
    </row>
    <row r="6139" ht="14.25" customHeight="1">
      <c r="A6139" s="96" t="s">
        <v>15629</v>
      </c>
      <c r="D6139" s="96" t="s">
        <v>1372</v>
      </c>
      <c r="J6139" s="96" t="s">
        <v>1147</v>
      </c>
      <c r="L6139" s="96" t="s">
        <v>41</v>
      </c>
      <c r="M6139" s="96" t="s">
        <v>1351</v>
      </c>
      <c r="N6139" s="96" t="s">
        <v>1850</v>
      </c>
      <c r="O6139" s="96" t="s">
        <v>7641</v>
      </c>
      <c r="P6139" s="96" t="s">
        <v>1728</v>
      </c>
      <c r="Q6139" s="96" t="s">
        <v>1800</v>
      </c>
      <c r="R6139" s="96" t="s">
        <v>2182</v>
      </c>
      <c r="U6139" s="96" t="s">
        <v>1742</v>
      </c>
    </row>
    <row r="6140" ht="14.25" customHeight="1">
      <c r="A6140" s="96" t="s">
        <v>15630</v>
      </c>
      <c r="D6140" s="96" t="s">
        <v>1355</v>
      </c>
      <c r="J6140" s="96" t="s">
        <v>1147</v>
      </c>
      <c r="L6140" s="96" t="s">
        <v>41</v>
      </c>
      <c r="M6140" s="96" t="s">
        <v>1147</v>
      </c>
      <c r="O6140" s="96" t="s">
        <v>1578</v>
      </c>
      <c r="P6140" s="96" t="s">
        <v>1579</v>
      </c>
      <c r="Q6140" s="96" t="s">
        <v>1580</v>
      </c>
      <c r="R6140" s="96" t="s">
        <v>1793</v>
      </c>
      <c r="T6140" s="96" t="s">
        <v>1616</v>
      </c>
    </row>
    <row r="6141" ht="14.25" customHeight="1">
      <c r="A6141" s="96" t="s">
        <v>15631</v>
      </c>
      <c r="D6141" s="96" t="s">
        <v>1350</v>
      </c>
      <c r="E6141" s="96" t="s">
        <v>1561</v>
      </c>
      <c r="F6141" s="96">
        <v>2030.0</v>
      </c>
      <c r="J6141" s="96" t="s">
        <v>1147</v>
      </c>
      <c r="L6141" s="96" t="s">
        <v>1562</v>
      </c>
      <c r="M6141" s="96" t="s">
        <v>1147</v>
      </c>
      <c r="O6141" s="96" t="s">
        <v>1620</v>
      </c>
      <c r="P6141" s="96" t="s">
        <v>1564</v>
      </c>
      <c r="Q6141" s="96" t="s">
        <v>1636</v>
      </c>
      <c r="R6141" s="96" t="s">
        <v>1644</v>
      </c>
      <c r="S6141" s="96" t="s">
        <v>15632</v>
      </c>
      <c r="T6141" s="96" t="s">
        <v>1568</v>
      </c>
    </row>
    <row r="6142" ht="14.25" customHeight="1">
      <c r="A6142" s="96" t="s">
        <v>15633</v>
      </c>
      <c r="D6142" s="96" t="s">
        <v>1350</v>
      </c>
      <c r="E6142" s="96" t="s">
        <v>1561</v>
      </c>
      <c r="J6142" s="96" t="s">
        <v>1147</v>
      </c>
      <c r="L6142" s="96" t="s">
        <v>1562</v>
      </c>
      <c r="M6142" s="96" t="s">
        <v>1147</v>
      </c>
      <c r="O6142" s="96" t="s">
        <v>1797</v>
      </c>
      <c r="P6142" s="96" t="s">
        <v>1564</v>
      </c>
      <c r="Q6142" s="96" t="s">
        <v>1604</v>
      </c>
      <c r="R6142" s="96" t="s">
        <v>1841</v>
      </c>
      <c r="S6142" s="96" t="s">
        <v>15634</v>
      </c>
      <c r="T6142" s="96" t="s">
        <v>1568</v>
      </c>
    </row>
    <row r="6143" ht="14.25" customHeight="1">
      <c r="A6143" s="96" t="s">
        <v>15635</v>
      </c>
      <c r="D6143" s="96" t="s">
        <v>1350</v>
      </c>
      <c r="E6143" s="96" t="s">
        <v>1561</v>
      </c>
      <c r="F6143" s="96">
        <v>2030.0</v>
      </c>
      <c r="J6143" s="96" t="s">
        <v>1147</v>
      </c>
      <c r="L6143" s="96" t="s">
        <v>1562</v>
      </c>
      <c r="M6143" s="96" t="s">
        <v>1147</v>
      </c>
      <c r="O6143" s="96" t="s">
        <v>1703</v>
      </c>
      <c r="P6143" s="96" t="s">
        <v>1564</v>
      </c>
      <c r="Q6143" s="96" t="s">
        <v>1573</v>
      </c>
      <c r="R6143" s="96" t="s">
        <v>1648</v>
      </c>
      <c r="S6143" s="96" t="s">
        <v>15636</v>
      </c>
      <c r="T6143" s="96" t="s">
        <v>1568</v>
      </c>
    </row>
    <row r="6144" ht="14.25" customHeight="1">
      <c r="A6144" s="96" t="s">
        <v>15637</v>
      </c>
      <c r="D6144" s="96" t="s">
        <v>1350</v>
      </c>
      <c r="E6144" s="96" t="s">
        <v>1561</v>
      </c>
      <c r="F6144" s="96">
        <v>2030.0</v>
      </c>
      <c r="J6144" s="96" t="s">
        <v>1147</v>
      </c>
      <c r="L6144" s="96" t="s">
        <v>41</v>
      </c>
      <c r="M6144" s="96" t="s">
        <v>1147</v>
      </c>
      <c r="N6144" s="96" t="s">
        <v>1690</v>
      </c>
      <c r="O6144" s="96" t="s">
        <v>1741</v>
      </c>
      <c r="P6144" s="96" t="s">
        <v>1564</v>
      </c>
      <c r="Q6144" s="96" t="s">
        <v>1754</v>
      </c>
      <c r="R6144" s="96" t="s">
        <v>1699</v>
      </c>
      <c r="S6144" s="96" t="s">
        <v>15638</v>
      </c>
      <c r="T6144" s="96" t="s">
        <v>1568</v>
      </c>
    </row>
    <row r="6145" ht="14.25" customHeight="1">
      <c r="A6145" s="96" t="s">
        <v>15639</v>
      </c>
      <c r="B6145" s="96" t="s">
        <v>15640</v>
      </c>
      <c r="C6145" s="96" t="s">
        <v>15641</v>
      </c>
      <c r="D6145" s="96" t="s">
        <v>1350</v>
      </c>
      <c r="E6145" s="96" t="s">
        <v>1561</v>
      </c>
      <c r="F6145" s="96">
        <v>2030.0</v>
      </c>
      <c r="J6145" s="96" t="s">
        <v>1147</v>
      </c>
      <c r="L6145" s="96" t="s">
        <v>41</v>
      </c>
      <c r="M6145" s="96" t="s">
        <v>1351</v>
      </c>
      <c r="N6145" s="96" t="s">
        <v>1666</v>
      </c>
      <c r="O6145" s="96" t="s">
        <v>1584</v>
      </c>
      <c r="P6145" s="96" t="s">
        <v>1564</v>
      </c>
      <c r="Q6145" s="96" t="s">
        <v>1593</v>
      </c>
      <c r="R6145" s="96" t="s">
        <v>3066</v>
      </c>
      <c r="S6145" s="96" t="s">
        <v>15642</v>
      </c>
      <c r="T6145" s="96" t="s">
        <v>1771</v>
      </c>
    </row>
    <row r="6146" ht="14.25" customHeight="1">
      <c r="A6146" s="96" t="s">
        <v>15643</v>
      </c>
      <c r="D6146" s="96" t="s">
        <v>1350</v>
      </c>
      <c r="E6146" s="96" t="s">
        <v>1561</v>
      </c>
      <c r="F6146" s="96">
        <v>2028.0</v>
      </c>
      <c r="G6146" s="96" t="s">
        <v>1350</v>
      </c>
      <c r="H6146" s="96" t="s">
        <v>1561</v>
      </c>
      <c r="I6146" s="96">
        <v>2040.0</v>
      </c>
      <c r="J6146" s="96" t="s">
        <v>1351</v>
      </c>
      <c r="K6146" s="96">
        <v>2040.0</v>
      </c>
      <c r="L6146" s="96" t="s">
        <v>41</v>
      </c>
      <c r="M6146" s="96" t="s">
        <v>1351</v>
      </c>
      <c r="N6146" s="96" t="s">
        <v>1757</v>
      </c>
      <c r="O6146" s="96" t="s">
        <v>1584</v>
      </c>
      <c r="P6146" s="96" t="s">
        <v>1564</v>
      </c>
      <c r="Q6146" s="96" t="s">
        <v>1580</v>
      </c>
      <c r="R6146" s="96" t="s">
        <v>1757</v>
      </c>
      <c r="S6146" s="96" t="s">
        <v>15644</v>
      </c>
    </row>
    <row r="6147" ht="14.25" customHeight="1">
      <c r="A6147" s="96" t="s">
        <v>15645</v>
      </c>
      <c r="C6147" s="96" t="s">
        <v>15646</v>
      </c>
      <c r="D6147" s="96" t="s">
        <v>1350</v>
      </c>
      <c r="E6147" s="96" t="s">
        <v>1561</v>
      </c>
      <c r="F6147" s="96" t="s">
        <v>1663</v>
      </c>
      <c r="G6147" s="96" t="s">
        <v>1350</v>
      </c>
      <c r="H6147" s="96" t="s">
        <v>1561</v>
      </c>
      <c r="I6147" s="96">
        <v>2050.0</v>
      </c>
      <c r="J6147" s="96" t="s">
        <v>1351</v>
      </c>
      <c r="K6147" s="96">
        <v>2050.0</v>
      </c>
      <c r="L6147" s="96" t="s">
        <v>41</v>
      </c>
      <c r="M6147" s="96" t="s">
        <v>1351</v>
      </c>
      <c r="N6147" s="96" t="s">
        <v>1673</v>
      </c>
      <c r="O6147" s="96" t="s">
        <v>1578</v>
      </c>
      <c r="P6147" s="96" t="s">
        <v>1579</v>
      </c>
      <c r="Q6147" s="96" t="s">
        <v>1820</v>
      </c>
      <c r="R6147" s="96" t="s">
        <v>1676</v>
      </c>
      <c r="S6147" s="96" t="s">
        <v>15647</v>
      </c>
      <c r="T6147" s="96" t="s">
        <v>1568</v>
      </c>
    </row>
    <row r="6148" ht="14.25" customHeight="1">
      <c r="A6148" s="96" t="s">
        <v>15648</v>
      </c>
      <c r="B6148" s="96" t="s">
        <v>15649</v>
      </c>
      <c r="C6148" s="96" t="s">
        <v>15650</v>
      </c>
      <c r="D6148" s="96" t="s">
        <v>1350</v>
      </c>
      <c r="E6148" s="96" t="s">
        <v>1561</v>
      </c>
      <c r="F6148" s="96" t="s">
        <v>1628</v>
      </c>
      <c r="J6148" s="96" t="s">
        <v>1147</v>
      </c>
      <c r="L6148" s="96" t="s">
        <v>41</v>
      </c>
      <c r="M6148" s="96" t="s">
        <v>1147</v>
      </c>
      <c r="O6148" s="96" t="s">
        <v>1717</v>
      </c>
      <c r="P6148" s="96" t="s">
        <v>1609</v>
      </c>
      <c r="Q6148" s="96" t="s">
        <v>1580</v>
      </c>
      <c r="R6148" s="96" t="s">
        <v>1644</v>
      </c>
      <c r="S6148" s="96" t="s">
        <v>15651</v>
      </c>
      <c r="T6148" s="96" t="s">
        <v>1568</v>
      </c>
    </row>
    <row r="6149" ht="14.25" customHeight="1">
      <c r="A6149" s="96" t="s">
        <v>15652</v>
      </c>
      <c r="D6149" s="96" t="s">
        <v>1350</v>
      </c>
      <c r="E6149" s="96" t="s">
        <v>1561</v>
      </c>
      <c r="F6149" s="96">
        <v>2030.0</v>
      </c>
      <c r="J6149" s="96" t="s">
        <v>1147</v>
      </c>
      <c r="L6149" s="96" t="s">
        <v>1562</v>
      </c>
      <c r="M6149" s="96" t="s">
        <v>1147</v>
      </c>
      <c r="O6149" s="96" t="s">
        <v>1669</v>
      </c>
      <c r="P6149" s="96" t="s">
        <v>1564</v>
      </c>
      <c r="Q6149" s="96" t="s">
        <v>1580</v>
      </c>
      <c r="R6149" s="96" t="s">
        <v>1757</v>
      </c>
      <c r="S6149" s="96" t="s">
        <v>15653</v>
      </c>
      <c r="T6149" s="96" t="s">
        <v>1568</v>
      </c>
    </row>
    <row r="6150" ht="14.25" customHeight="1">
      <c r="A6150" s="96" t="s">
        <v>15654</v>
      </c>
      <c r="B6150" s="96" t="s">
        <v>15655</v>
      </c>
      <c r="C6150" s="96" t="s">
        <v>15656</v>
      </c>
      <c r="D6150" s="96" t="s">
        <v>1350</v>
      </c>
      <c r="E6150" s="96" t="s">
        <v>1561</v>
      </c>
      <c r="F6150" s="96">
        <v>2030.0</v>
      </c>
      <c r="G6150" s="96" t="s">
        <v>1350</v>
      </c>
      <c r="H6150" s="96" t="s">
        <v>1561</v>
      </c>
      <c r="I6150" s="96">
        <v>2050.0</v>
      </c>
      <c r="J6150" s="96" t="s">
        <v>1351</v>
      </c>
      <c r="K6150" s="96">
        <v>2050.0</v>
      </c>
      <c r="L6150" s="96" t="s">
        <v>41</v>
      </c>
      <c r="M6150" s="96" t="s">
        <v>1351</v>
      </c>
      <c r="N6150" s="96" t="s">
        <v>1841</v>
      </c>
      <c r="O6150" s="96" t="s">
        <v>1620</v>
      </c>
      <c r="P6150" s="96" t="s">
        <v>1564</v>
      </c>
      <c r="Q6150" s="96" t="s">
        <v>1948</v>
      </c>
      <c r="R6150" s="96" t="s">
        <v>1648</v>
      </c>
      <c r="S6150" s="96" t="s">
        <v>15657</v>
      </c>
      <c r="T6150" s="96" t="s">
        <v>1568</v>
      </c>
    </row>
    <row r="6151" ht="14.25" customHeight="1">
      <c r="A6151" s="96" t="s">
        <v>15658</v>
      </c>
      <c r="D6151" s="96" t="s">
        <v>1350</v>
      </c>
      <c r="E6151" s="96" t="s">
        <v>1561</v>
      </c>
      <c r="F6151" s="96">
        <v>2030.0</v>
      </c>
      <c r="J6151" s="96" t="s">
        <v>1147</v>
      </c>
      <c r="L6151" s="96" t="s">
        <v>1562</v>
      </c>
      <c r="M6151" s="96" t="s">
        <v>1147</v>
      </c>
      <c r="O6151" s="96" t="s">
        <v>1845</v>
      </c>
      <c r="P6151" s="96" t="s">
        <v>1564</v>
      </c>
      <c r="Q6151" s="96" t="s">
        <v>2223</v>
      </c>
      <c r="R6151" s="96" t="s">
        <v>1566</v>
      </c>
      <c r="S6151" s="96" t="s">
        <v>15659</v>
      </c>
      <c r="T6151" s="96" t="s">
        <v>1568</v>
      </c>
    </row>
    <row r="6152" ht="14.25" customHeight="1">
      <c r="A6152" s="96" t="s">
        <v>15660</v>
      </c>
      <c r="D6152" s="96" t="s">
        <v>1350</v>
      </c>
      <c r="E6152" s="96" t="s">
        <v>1561</v>
      </c>
      <c r="F6152" s="96">
        <v>2030.0</v>
      </c>
      <c r="J6152" s="96" t="s">
        <v>1147</v>
      </c>
      <c r="L6152" s="96" t="s">
        <v>1562</v>
      </c>
      <c r="M6152" s="96" t="s">
        <v>1147</v>
      </c>
      <c r="O6152" s="96" t="s">
        <v>1717</v>
      </c>
      <c r="P6152" s="96" t="s">
        <v>1609</v>
      </c>
      <c r="Q6152" s="96" t="s">
        <v>1735</v>
      </c>
      <c r="R6152" s="96" t="s">
        <v>1699</v>
      </c>
      <c r="S6152" s="96" t="s">
        <v>15661</v>
      </c>
      <c r="T6152" s="96" t="s">
        <v>1568</v>
      </c>
    </row>
    <row r="6153" ht="14.25" customHeight="1">
      <c r="A6153" s="96" t="s">
        <v>15662</v>
      </c>
      <c r="D6153" s="96" t="s">
        <v>1355</v>
      </c>
      <c r="J6153" s="96" t="s">
        <v>1351</v>
      </c>
      <c r="L6153" s="96" t="s">
        <v>41</v>
      </c>
      <c r="M6153" s="96" t="s">
        <v>1351</v>
      </c>
      <c r="N6153" s="96" t="s">
        <v>1589</v>
      </c>
      <c r="O6153" s="96" t="s">
        <v>1584</v>
      </c>
      <c r="P6153" s="96" t="s">
        <v>1564</v>
      </c>
      <c r="Q6153" s="96" t="s">
        <v>1735</v>
      </c>
      <c r="R6153" s="96" t="s">
        <v>1591</v>
      </c>
    </row>
    <row r="6154" ht="14.25" customHeight="1">
      <c r="A6154" s="96" t="s">
        <v>15663</v>
      </c>
      <c r="D6154" s="96" t="s">
        <v>1355</v>
      </c>
      <c r="J6154" s="96" t="s">
        <v>1351</v>
      </c>
      <c r="L6154" s="96" t="s">
        <v>41</v>
      </c>
      <c r="M6154" s="96" t="s">
        <v>1351</v>
      </c>
      <c r="N6154" s="96" t="s">
        <v>1589</v>
      </c>
      <c r="O6154" s="96" t="s">
        <v>1791</v>
      </c>
      <c r="P6154" s="96" t="s">
        <v>1609</v>
      </c>
      <c r="Q6154" s="96" t="s">
        <v>1636</v>
      </c>
      <c r="R6154" s="96" t="s">
        <v>1589</v>
      </c>
    </row>
    <row r="6155" ht="14.25" customHeight="1">
      <c r="A6155" s="96" t="s">
        <v>15664</v>
      </c>
      <c r="D6155" s="96" t="s">
        <v>1350</v>
      </c>
      <c r="E6155" s="96" t="s">
        <v>1561</v>
      </c>
      <c r="F6155" s="96">
        <v>2030.0</v>
      </c>
      <c r="G6155" s="96" t="s">
        <v>1350</v>
      </c>
      <c r="H6155" s="96" t="s">
        <v>1561</v>
      </c>
      <c r="I6155" s="96">
        <v>2040.0</v>
      </c>
      <c r="J6155" s="96" t="s">
        <v>1351</v>
      </c>
      <c r="K6155" s="96">
        <v>2040.0</v>
      </c>
      <c r="L6155" s="96" t="s">
        <v>41</v>
      </c>
      <c r="M6155" s="96" t="s">
        <v>1351</v>
      </c>
      <c r="N6155" s="96" t="s">
        <v>1623</v>
      </c>
      <c r="O6155" s="96" t="s">
        <v>1713</v>
      </c>
      <c r="P6155" s="96" t="s">
        <v>1564</v>
      </c>
      <c r="Q6155" s="96" t="s">
        <v>1590</v>
      </c>
      <c r="R6155" s="96" t="s">
        <v>1581</v>
      </c>
      <c r="S6155" s="96" t="s">
        <v>15665</v>
      </c>
      <c r="T6155" s="96" t="s">
        <v>1568</v>
      </c>
    </row>
    <row r="6156" ht="14.25" customHeight="1">
      <c r="A6156" s="96" t="s">
        <v>15666</v>
      </c>
      <c r="B6156" s="96" t="s">
        <v>15667</v>
      </c>
      <c r="C6156" s="96" t="s">
        <v>15668</v>
      </c>
      <c r="D6156" s="96" t="s">
        <v>1350</v>
      </c>
      <c r="E6156" s="96" t="s">
        <v>1561</v>
      </c>
      <c r="F6156" s="96">
        <v>2030.0</v>
      </c>
      <c r="G6156" s="96" t="s">
        <v>1350</v>
      </c>
      <c r="H6156" s="96" t="s">
        <v>1561</v>
      </c>
      <c r="I6156" s="96">
        <v>2050.0</v>
      </c>
      <c r="J6156" s="96" t="s">
        <v>1351</v>
      </c>
      <c r="K6156" s="96">
        <v>2050.0</v>
      </c>
      <c r="L6156" s="96" t="s">
        <v>41</v>
      </c>
      <c r="M6156" s="96" t="s">
        <v>1351</v>
      </c>
      <c r="N6156" s="96" t="s">
        <v>2994</v>
      </c>
      <c r="O6156" s="96" t="s">
        <v>1829</v>
      </c>
      <c r="P6156" s="96" t="s">
        <v>1564</v>
      </c>
      <c r="Q6156" s="96" t="s">
        <v>1665</v>
      </c>
      <c r="R6156" s="96" t="s">
        <v>1623</v>
      </c>
      <c r="S6156" s="96" t="s">
        <v>15669</v>
      </c>
      <c r="T6156" s="96" t="s">
        <v>1568</v>
      </c>
    </row>
    <row r="6157" ht="14.25" customHeight="1">
      <c r="A6157" s="96" t="s">
        <v>15670</v>
      </c>
      <c r="D6157" s="96" t="s">
        <v>1350</v>
      </c>
      <c r="E6157" s="96" t="s">
        <v>1561</v>
      </c>
      <c r="F6157" s="96">
        <v>2030.0</v>
      </c>
      <c r="G6157" s="96" t="s">
        <v>1350</v>
      </c>
      <c r="H6157" s="96" t="s">
        <v>1561</v>
      </c>
      <c r="I6157" s="96">
        <v>2045.0</v>
      </c>
      <c r="J6157" s="96" t="s">
        <v>1351</v>
      </c>
      <c r="K6157" s="96">
        <v>2045.0</v>
      </c>
      <c r="L6157" s="96" t="s">
        <v>1562</v>
      </c>
      <c r="M6157" s="96" t="s">
        <v>1351</v>
      </c>
      <c r="N6157" s="96" t="s">
        <v>1690</v>
      </c>
      <c r="O6157" s="96" t="s">
        <v>1741</v>
      </c>
      <c r="P6157" s="96" t="s">
        <v>1564</v>
      </c>
      <c r="Q6157" s="96" t="s">
        <v>1754</v>
      </c>
      <c r="R6157" s="96" t="s">
        <v>1690</v>
      </c>
      <c r="S6157" s="96" t="s">
        <v>15671</v>
      </c>
      <c r="T6157" s="96" t="s">
        <v>1568</v>
      </c>
    </row>
    <row r="6158" ht="14.25" customHeight="1">
      <c r="A6158" s="96" t="s">
        <v>15672</v>
      </c>
      <c r="D6158" s="96" t="s">
        <v>1355</v>
      </c>
      <c r="J6158" s="96" t="s">
        <v>1351</v>
      </c>
      <c r="L6158" s="96" t="s">
        <v>41</v>
      </c>
      <c r="M6158" s="96" t="s">
        <v>1147</v>
      </c>
      <c r="O6158" s="96" t="s">
        <v>1578</v>
      </c>
      <c r="P6158" s="96" t="s">
        <v>1579</v>
      </c>
      <c r="Q6158" s="96" t="s">
        <v>1754</v>
      </c>
      <c r="R6158" s="96" t="s">
        <v>1586</v>
      </c>
    </row>
    <row r="6159" ht="14.25" customHeight="1">
      <c r="A6159" s="96" t="s">
        <v>15673</v>
      </c>
      <c r="D6159" s="96" t="s">
        <v>1350</v>
      </c>
      <c r="E6159" s="96" t="s">
        <v>1561</v>
      </c>
      <c r="F6159" s="96">
        <v>2030.0</v>
      </c>
      <c r="G6159" s="96" t="s">
        <v>1350</v>
      </c>
      <c r="H6159" s="96" t="s">
        <v>1561</v>
      </c>
      <c r="I6159" s="96">
        <v>2040.0</v>
      </c>
      <c r="J6159" s="96" t="s">
        <v>1351</v>
      </c>
      <c r="K6159" s="96">
        <v>2040.0</v>
      </c>
      <c r="L6159" s="96" t="s">
        <v>1562</v>
      </c>
      <c r="M6159" s="96" t="s">
        <v>1147</v>
      </c>
      <c r="O6159" s="96" t="s">
        <v>1584</v>
      </c>
      <c r="P6159" s="96" t="s">
        <v>1564</v>
      </c>
      <c r="Q6159" s="96" t="s">
        <v>1585</v>
      </c>
      <c r="R6159" s="96" t="s">
        <v>1586</v>
      </c>
      <c r="S6159" s="96" t="s">
        <v>15674</v>
      </c>
      <c r="T6159" s="96" t="s">
        <v>1568</v>
      </c>
    </row>
    <row r="6160" ht="14.25" customHeight="1">
      <c r="A6160" s="96" t="s">
        <v>15675</v>
      </c>
      <c r="D6160" s="96" t="s">
        <v>1350</v>
      </c>
      <c r="E6160" s="96" t="s">
        <v>1561</v>
      </c>
      <c r="F6160" s="96">
        <v>2030.0</v>
      </c>
      <c r="J6160" s="96" t="s">
        <v>1147</v>
      </c>
      <c r="L6160" s="96" t="s">
        <v>1562</v>
      </c>
      <c r="M6160" s="96" t="s">
        <v>1147</v>
      </c>
      <c r="O6160" s="96" t="s">
        <v>1584</v>
      </c>
      <c r="P6160" s="96" t="s">
        <v>1564</v>
      </c>
      <c r="Q6160" s="96" t="s">
        <v>1580</v>
      </c>
      <c r="R6160" s="96" t="s">
        <v>1566</v>
      </c>
      <c r="S6160" s="96" t="s">
        <v>15676</v>
      </c>
      <c r="T6160" s="96" t="s">
        <v>1568</v>
      </c>
    </row>
    <row r="6161" ht="14.25" customHeight="1">
      <c r="A6161" s="96" t="s">
        <v>15677</v>
      </c>
      <c r="B6161" s="96" t="s">
        <v>15678</v>
      </c>
      <c r="C6161" s="96" t="s">
        <v>15679</v>
      </c>
      <c r="D6161" s="96" t="s">
        <v>1355</v>
      </c>
      <c r="J6161" s="96" t="s">
        <v>1351</v>
      </c>
      <c r="L6161" s="96" t="s">
        <v>41</v>
      </c>
      <c r="M6161" s="96" t="s">
        <v>1147</v>
      </c>
      <c r="O6161" s="96" t="s">
        <v>1584</v>
      </c>
      <c r="P6161" s="96" t="s">
        <v>1564</v>
      </c>
      <c r="Q6161" s="96" t="s">
        <v>1610</v>
      </c>
      <c r="R6161" s="96" t="s">
        <v>1631</v>
      </c>
    </row>
    <row r="6162" ht="14.25" customHeight="1">
      <c r="A6162" s="96" t="s">
        <v>15680</v>
      </c>
      <c r="D6162" s="96" t="s">
        <v>1355</v>
      </c>
      <c r="J6162" s="96" t="s">
        <v>1351</v>
      </c>
      <c r="L6162" s="96" t="s">
        <v>41</v>
      </c>
      <c r="M6162" s="96" t="s">
        <v>1351</v>
      </c>
      <c r="N6162" s="96" t="s">
        <v>1779</v>
      </c>
      <c r="O6162" s="96" t="s">
        <v>1647</v>
      </c>
      <c r="P6162" s="96" t="s">
        <v>1564</v>
      </c>
      <c r="Q6162" s="96" t="s">
        <v>1652</v>
      </c>
      <c r="R6162" s="96" t="s">
        <v>1787</v>
      </c>
    </row>
    <row r="6163" ht="14.25" customHeight="1">
      <c r="A6163" s="96" t="s">
        <v>15681</v>
      </c>
      <c r="B6163" s="96" t="s">
        <v>15682</v>
      </c>
      <c r="C6163" s="96" t="s">
        <v>15683</v>
      </c>
      <c r="D6163" s="96" t="s">
        <v>1350</v>
      </c>
      <c r="E6163" s="96" t="s">
        <v>1561</v>
      </c>
      <c r="F6163" s="96">
        <v>2030.0</v>
      </c>
      <c r="J6163" s="96" t="s">
        <v>1351</v>
      </c>
      <c r="L6163" s="96" t="s">
        <v>41</v>
      </c>
      <c r="M6163" s="96" t="s">
        <v>1351</v>
      </c>
      <c r="N6163" s="96" t="s">
        <v>1863</v>
      </c>
      <c r="O6163" s="96" t="s">
        <v>1584</v>
      </c>
      <c r="P6163" s="96" t="s">
        <v>1564</v>
      </c>
      <c r="Q6163" s="96" t="s">
        <v>2210</v>
      </c>
      <c r="R6163" s="96" t="s">
        <v>1597</v>
      </c>
      <c r="S6163" s="96" t="s">
        <v>15684</v>
      </c>
      <c r="T6163" s="96" t="s">
        <v>1568</v>
      </c>
    </row>
    <row r="6164" ht="14.25" customHeight="1">
      <c r="A6164" s="96" t="s">
        <v>15685</v>
      </c>
      <c r="D6164" s="96" t="s">
        <v>1350</v>
      </c>
      <c r="E6164" s="96" t="s">
        <v>1561</v>
      </c>
      <c r="F6164" s="96">
        <v>2030.0</v>
      </c>
      <c r="J6164" s="96" t="s">
        <v>1147</v>
      </c>
      <c r="L6164" s="96" t="s">
        <v>1562</v>
      </c>
      <c r="M6164" s="96" t="s">
        <v>1147</v>
      </c>
      <c r="O6164" s="96" t="s">
        <v>1584</v>
      </c>
      <c r="P6164" s="96" t="s">
        <v>1564</v>
      </c>
      <c r="Q6164" s="96" t="s">
        <v>2352</v>
      </c>
      <c r="R6164" s="96" t="s">
        <v>1676</v>
      </c>
      <c r="S6164" s="96" t="s">
        <v>15686</v>
      </c>
      <c r="T6164" s="96" t="s">
        <v>1568</v>
      </c>
    </row>
    <row r="6165" ht="14.25" customHeight="1">
      <c r="A6165" s="96" t="s">
        <v>15687</v>
      </c>
      <c r="D6165" s="96" t="s">
        <v>1355</v>
      </c>
      <c r="J6165" s="96" t="s">
        <v>1147</v>
      </c>
      <c r="L6165" s="96" t="s">
        <v>41</v>
      </c>
      <c r="M6165" s="96" t="s">
        <v>1147</v>
      </c>
      <c r="O6165" s="96" t="s">
        <v>1901</v>
      </c>
      <c r="P6165" s="96" t="s">
        <v>1564</v>
      </c>
      <c r="Q6165" s="96" t="s">
        <v>1784</v>
      </c>
      <c r="R6165" s="96" t="s">
        <v>1644</v>
      </c>
    </row>
    <row r="6166" ht="14.25" customHeight="1">
      <c r="A6166" s="96" t="s">
        <v>15688</v>
      </c>
      <c r="D6166" s="96" t="s">
        <v>1350</v>
      </c>
      <c r="E6166" s="96" t="s">
        <v>1561</v>
      </c>
      <c r="F6166" s="96">
        <v>2030.0</v>
      </c>
      <c r="J6166" s="96" t="s">
        <v>1147</v>
      </c>
      <c r="L6166" s="96" t="s">
        <v>1562</v>
      </c>
      <c r="M6166" s="96" t="s">
        <v>1147</v>
      </c>
      <c r="O6166" s="96" t="s">
        <v>1584</v>
      </c>
      <c r="P6166" s="96" t="s">
        <v>1564</v>
      </c>
      <c r="Q6166" s="96" t="s">
        <v>1610</v>
      </c>
      <c r="R6166" s="96" t="s">
        <v>1841</v>
      </c>
      <c r="S6166" s="96" t="s">
        <v>15689</v>
      </c>
      <c r="T6166" s="96" t="s">
        <v>1568</v>
      </c>
    </row>
    <row r="6167" ht="14.25" customHeight="1">
      <c r="A6167" s="96" t="s">
        <v>15690</v>
      </c>
      <c r="D6167" s="96" t="s">
        <v>1355</v>
      </c>
      <c r="J6167" s="96" t="s">
        <v>1351</v>
      </c>
      <c r="L6167" s="96" t="s">
        <v>41</v>
      </c>
      <c r="M6167" s="96" t="s">
        <v>1147</v>
      </c>
      <c r="O6167" s="96" t="s">
        <v>1584</v>
      </c>
      <c r="P6167" s="96" t="s">
        <v>1564</v>
      </c>
      <c r="Q6167" s="96" t="s">
        <v>1897</v>
      </c>
      <c r="R6167" s="96" t="s">
        <v>1805</v>
      </c>
    </row>
    <row r="6168" ht="14.25" customHeight="1">
      <c r="A6168" s="96" t="s">
        <v>15691</v>
      </c>
      <c r="C6168" s="96" t="s">
        <v>15692</v>
      </c>
      <c r="D6168" s="96" t="s">
        <v>1350</v>
      </c>
      <c r="E6168" s="96" t="s">
        <v>1561</v>
      </c>
      <c r="F6168" s="96" t="s">
        <v>1663</v>
      </c>
      <c r="J6168" s="96" t="s">
        <v>1147</v>
      </c>
      <c r="L6168" s="96" t="s">
        <v>41</v>
      </c>
      <c r="M6168" s="96" t="s">
        <v>1351</v>
      </c>
      <c r="N6168" s="96" t="s">
        <v>2873</v>
      </c>
      <c r="O6168" s="96" t="s">
        <v>1584</v>
      </c>
      <c r="P6168" s="96" t="s">
        <v>1564</v>
      </c>
      <c r="Q6168" s="96" t="s">
        <v>1610</v>
      </c>
      <c r="R6168" s="96" t="s">
        <v>3066</v>
      </c>
      <c r="S6168" s="96" t="s">
        <v>15693</v>
      </c>
      <c r="T6168" s="96" t="s">
        <v>1568</v>
      </c>
    </row>
    <row r="6169" ht="14.25" customHeight="1">
      <c r="A6169" s="96" t="s">
        <v>15694</v>
      </c>
      <c r="D6169" s="96" t="s">
        <v>1350</v>
      </c>
      <c r="E6169" s="96" t="s">
        <v>1561</v>
      </c>
      <c r="F6169" s="96">
        <v>2030.0</v>
      </c>
      <c r="J6169" s="96" t="s">
        <v>1147</v>
      </c>
      <c r="L6169" s="96" t="s">
        <v>1562</v>
      </c>
      <c r="M6169" s="96" t="s">
        <v>1147</v>
      </c>
      <c r="O6169" s="96" t="s">
        <v>1563</v>
      </c>
      <c r="P6169" s="96" t="s">
        <v>1564</v>
      </c>
      <c r="Q6169" s="96" t="s">
        <v>1820</v>
      </c>
      <c r="R6169" s="96" t="s">
        <v>2023</v>
      </c>
      <c r="S6169" s="96" t="s">
        <v>15695</v>
      </c>
      <c r="T6169" s="96" t="s">
        <v>1568</v>
      </c>
    </row>
    <row r="6170" ht="14.25" customHeight="1">
      <c r="A6170" s="96" t="s">
        <v>15696</v>
      </c>
      <c r="D6170" s="96" t="s">
        <v>1350</v>
      </c>
      <c r="E6170" s="96" t="s">
        <v>1570</v>
      </c>
      <c r="F6170" s="96">
        <v>2030.0</v>
      </c>
      <c r="J6170" s="96" t="s">
        <v>1147</v>
      </c>
      <c r="L6170" s="96" t="s">
        <v>1562</v>
      </c>
      <c r="M6170" s="96" t="s">
        <v>1147</v>
      </c>
      <c r="O6170" s="96" t="s">
        <v>1717</v>
      </c>
      <c r="P6170" s="96" t="s">
        <v>1609</v>
      </c>
      <c r="Q6170" s="96" t="s">
        <v>1585</v>
      </c>
      <c r="R6170" s="96" t="s">
        <v>1971</v>
      </c>
      <c r="S6170" s="96" t="s">
        <v>15697</v>
      </c>
      <c r="T6170" s="96" t="s">
        <v>1576</v>
      </c>
    </row>
    <row r="6171" ht="14.25" customHeight="1">
      <c r="A6171" s="96" t="s">
        <v>15698</v>
      </c>
      <c r="D6171" s="96" t="s">
        <v>1355</v>
      </c>
      <c r="J6171" s="96" t="s">
        <v>1147</v>
      </c>
      <c r="L6171" s="96" t="s">
        <v>41</v>
      </c>
      <c r="M6171" s="96" t="s">
        <v>1147</v>
      </c>
      <c r="O6171" s="96" t="s">
        <v>1647</v>
      </c>
      <c r="P6171" s="96" t="s">
        <v>1564</v>
      </c>
      <c r="Q6171" s="96" t="s">
        <v>1590</v>
      </c>
      <c r="R6171" s="96" t="s">
        <v>1566</v>
      </c>
    </row>
    <row r="6172" ht="14.25" customHeight="1">
      <c r="A6172" s="96" t="s">
        <v>15699</v>
      </c>
      <c r="D6172" s="96" t="s">
        <v>1350</v>
      </c>
      <c r="E6172" s="96" t="s">
        <v>1561</v>
      </c>
      <c r="F6172" s="96">
        <v>2030.0</v>
      </c>
      <c r="J6172" s="96" t="s">
        <v>1147</v>
      </c>
      <c r="L6172" s="96" t="s">
        <v>1562</v>
      </c>
      <c r="M6172" s="96" t="s">
        <v>1147</v>
      </c>
      <c r="O6172" s="96" t="s">
        <v>1563</v>
      </c>
      <c r="P6172" s="96" t="s">
        <v>1564</v>
      </c>
      <c r="Q6172" s="96" t="s">
        <v>1800</v>
      </c>
      <c r="R6172" s="96" t="s">
        <v>1707</v>
      </c>
      <c r="S6172" s="96" t="s">
        <v>15700</v>
      </c>
      <c r="T6172" s="96" t="s">
        <v>1568</v>
      </c>
    </row>
    <row r="6173" ht="14.25" customHeight="1">
      <c r="A6173" s="96" t="s">
        <v>15701</v>
      </c>
      <c r="C6173" s="96" t="s">
        <v>15702</v>
      </c>
      <c r="D6173" s="96" t="s">
        <v>1355</v>
      </c>
      <c r="J6173" s="96" t="s">
        <v>1351</v>
      </c>
      <c r="L6173" s="96" t="s">
        <v>41</v>
      </c>
      <c r="M6173" s="96" t="s">
        <v>1351</v>
      </c>
      <c r="N6173" s="96" t="s">
        <v>1805</v>
      </c>
      <c r="O6173" s="96" t="s">
        <v>1578</v>
      </c>
      <c r="P6173" s="96" t="s">
        <v>1579</v>
      </c>
      <c r="Q6173" s="96" t="s">
        <v>1756</v>
      </c>
      <c r="R6173" s="96" t="s">
        <v>1805</v>
      </c>
    </row>
    <row r="6174" ht="14.25" customHeight="1">
      <c r="A6174" s="96" t="s">
        <v>15703</v>
      </c>
      <c r="B6174" s="96" t="s">
        <v>15704</v>
      </c>
      <c r="C6174" s="96" t="s">
        <v>15705</v>
      </c>
      <c r="D6174" s="96" t="s">
        <v>1350</v>
      </c>
      <c r="E6174" s="96" t="s">
        <v>1570</v>
      </c>
      <c r="F6174" s="96">
        <v>2030.0</v>
      </c>
      <c r="J6174" s="96" t="s">
        <v>1147</v>
      </c>
      <c r="L6174" s="96" t="s">
        <v>1562</v>
      </c>
      <c r="M6174" s="96" t="s">
        <v>1147</v>
      </c>
      <c r="N6174" s="96" t="s">
        <v>2023</v>
      </c>
      <c r="O6174" s="96" t="s">
        <v>1578</v>
      </c>
      <c r="P6174" s="96" t="s">
        <v>1579</v>
      </c>
      <c r="Q6174" s="96" t="s">
        <v>1652</v>
      </c>
      <c r="R6174" s="96" t="s">
        <v>2023</v>
      </c>
      <c r="S6174" s="96" t="s">
        <v>15706</v>
      </c>
      <c r="T6174" s="96" t="s">
        <v>1576</v>
      </c>
    </row>
    <row r="6175" ht="14.25" customHeight="1">
      <c r="A6175" s="96" t="s">
        <v>15707</v>
      </c>
      <c r="D6175" s="96" t="s">
        <v>1372</v>
      </c>
      <c r="J6175" s="96" t="s">
        <v>1351</v>
      </c>
      <c r="L6175" s="96" t="s">
        <v>41</v>
      </c>
      <c r="M6175" s="96" t="s">
        <v>1351</v>
      </c>
      <c r="N6175" s="96" t="s">
        <v>3066</v>
      </c>
      <c r="O6175" s="96" t="s">
        <v>1791</v>
      </c>
      <c r="P6175" s="96" t="s">
        <v>1609</v>
      </c>
      <c r="Q6175" s="96" t="s">
        <v>1800</v>
      </c>
      <c r="R6175" s="96" t="s">
        <v>1903</v>
      </c>
    </row>
    <row r="6176" ht="14.25" customHeight="1">
      <c r="A6176" s="96" t="s">
        <v>15708</v>
      </c>
      <c r="D6176" s="96" t="s">
        <v>1355</v>
      </c>
      <c r="J6176" s="96" t="s">
        <v>1351</v>
      </c>
      <c r="L6176" s="96" t="s">
        <v>41</v>
      </c>
      <c r="M6176" s="96" t="s">
        <v>1351</v>
      </c>
      <c r="N6176" s="96" t="s">
        <v>1841</v>
      </c>
      <c r="O6176" s="96" t="s">
        <v>2194</v>
      </c>
      <c r="P6176" s="96" t="s">
        <v>1609</v>
      </c>
      <c r="Q6176" s="96" t="s">
        <v>1675</v>
      </c>
      <c r="R6176" s="96" t="s">
        <v>1841</v>
      </c>
    </row>
    <row r="6177" ht="14.25" customHeight="1">
      <c r="A6177" s="96" t="s">
        <v>15709</v>
      </c>
      <c r="D6177" s="96" t="s">
        <v>1355</v>
      </c>
      <c r="J6177" s="96" t="s">
        <v>1147</v>
      </c>
      <c r="L6177" s="96" t="s">
        <v>41</v>
      </c>
      <c r="M6177" s="96" t="s">
        <v>1147</v>
      </c>
      <c r="O6177" s="96" t="s">
        <v>1845</v>
      </c>
      <c r="P6177" s="96" t="s">
        <v>1564</v>
      </c>
      <c r="Q6177" s="96" t="s">
        <v>1948</v>
      </c>
      <c r="R6177" s="96" t="s">
        <v>1793</v>
      </c>
    </row>
    <row r="6178" ht="14.25" customHeight="1">
      <c r="A6178" s="96" t="s">
        <v>15710</v>
      </c>
      <c r="C6178" s="96" t="s">
        <v>15711</v>
      </c>
      <c r="D6178" s="96" t="s">
        <v>1372</v>
      </c>
      <c r="J6178" s="96" t="s">
        <v>1351</v>
      </c>
      <c r="L6178" s="96" t="s">
        <v>41</v>
      </c>
      <c r="M6178" s="96" t="s">
        <v>1351</v>
      </c>
      <c r="N6178" s="96" t="s">
        <v>1666</v>
      </c>
      <c r="O6178" s="96" t="s">
        <v>1797</v>
      </c>
      <c r="P6178" s="96" t="s">
        <v>1564</v>
      </c>
      <c r="Q6178" s="96" t="s">
        <v>1756</v>
      </c>
      <c r="R6178" s="96" t="s">
        <v>1757</v>
      </c>
    </row>
    <row r="6179" ht="14.25" customHeight="1">
      <c r="A6179" s="96" t="s">
        <v>15712</v>
      </c>
      <c r="B6179" s="96" t="s">
        <v>15713</v>
      </c>
      <c r="C6179" s="96" t="s">
        <v>15714</v>
      </c>
      <c r="D6179" s="96" t="s">
        <v>1350</v>
      </c>
      <c r="E6179" s="96" t="s">
        <v>1561</v>
      </c>
      <c r="F6179" s="96">
        <v>2030.0</v>
      </c>
      <c r="J6179" s="96" t="s">
        <v>1147</v>
      </c>
      <c r="L6179" s="96" t="s">
        <v>41</v>
      </c>
      <c r="M6179" s="96" t="s">
        <v>1147</v>
      </c>
      <c r="O6179" s="96" t="s">
        <v>1672</v>
      </c>
      <c r="P6179" s="96" t="s">
        <v>1564</v>
      </c>
      <c r="Q6179" s="96" t="s">
        <v>1675</v>
      </c>
      <c r="R6179" s="96" t="s">
        <v>1597</v>
      </c>
      <c r="S6179" s="96" t="s">
        <v>15715</v>
      </c>
      <c r="T6179" s="96" t="s">
        <v>1568</v>
      </c>
    </row>
    <row r="6180" ht="14.25" customHeight="1">
      <c r="A6180" s="96" t="s">
        <v>15716</v>
      </c>
      <c r="C6180" s="96" t="s">
        <v>15717</v>
      </c>
      <c r="D6180" s="96" t="s">
        <v>1372</v>
      </c>
      <c r="J6180" s="96" t="s">
        <v>1147</v>
      </c>
      <c r="L6180" s="96" t="s">
        <v>41</v>
      </c>
      <c r="M6180" s="96" t="s">
        <v>1147</v>
      </c>
      <c r="O6180" s="96" t="s">
        <v>1845</v>
      </c>
      <c r="P6180" s="96" t="s">
        <v>1564</v>
      </c>
      <c r="Q6180" s="96" t="s">
        <v>1784</v>
      </c>
      <c r="R6180" s="96" t="s">
        <v>1666</v>
      </c>
    </row>
    <row r="6181" ht="14.25" customHeight="1">
      <c r="A6181" s="96" t="s">
        <v>15718</v>
      </c>
      <c r="D6181" s="96" t="s">
        <v>1355</v>
      </c>
      <c r="J6181" s="96" t="s">
        <v>1351</v>
      </c>
      <c r="L6181" s="96" t="s">
        <v>41</v>
      </c>
      <c r="M6181" s="96" t="s">
        <v>1147</v>
      </c>
      <c r="O6181" s="96" t="s">
        <v>1829</v>
      </c>
      <c r="P6181" s="96" t="s">
        <v>1564</v>
      </c>
      <c r="Q6181" s="96" t="s">
        <v>1886</v>
      </c>
      <c r="R6181" s="96" t="s">
        <v>1637</v>
      </c>
    </row>
    <row r="6182" ht="14.25" customHeight="1">
      <c r="A6182" s="96" t="s">
        <v>15719</v>
      </c>
      <c r="D6182" s="96" t="s">
        <v>1350</v>
      </c>
      <c r="E6182" s="96" t="s">
        <v>1561</v>
      </c>
      <c r="F6182" s="96" t="s">
        <v>1628</v>
      </c>
      <c r="J6182" s="96" t="s">
        <v>1147</v>
      </c>
      <c r="L6182" s="96" t="s">
        <v>41</v>
      </c>
      <c r="M6182" s="96" t="s">
        <v>1147</v>
      </c>
      <c r="O6182" s="96" t="s">
        <v>1717</v>
      </c>
      <c r="P6182" s="96" t="s">
        <v>1609</v>
      </c>
      <c r="Q6182" s="96" t="s">
        <v>1800</v>
      </c>
      <c r="R6182" s="96" t="s">
        <v>1597</v>
      </c>
      <c r="S6182" s="96" t="s">
        <v>15720</v>
      </c>
      <c r="T6182" s="96" t="s">
        <v>1568</v>
      </c>
    </row>
    <row r="6183" ht="14.25" customHeight="1">
      <c r="A6183" s="96" t="s">
        <v>15721</v>
      </c>
      <c r="D6183" s="96" t="s">
        <v>1350</v>
      </c>
      <c r="E6183" s="96" t="s">
        <v>1561</v>
      </c>
      <c r="F6183" s="96">
        <v>2030.0</v>
      </c>
      <c r="J6183" s="96" t="s">
        <v>1351</v>
      </c>
      <c r="L6183" s="96" t="s">
        <v>41</v>
      </c>
      <c r="M6183" s="96" t="s">
        <v>1351</v>
      </c>
      <c r="N6183" s="96" t="s">
        <v>2256</v>
      </c>
      <c r="O6183" s="96" t="s">
        <v>1741</v>
      </c>
      <c r="P6183" s="96" t="s">
        <v>1564</v>
      </c>
      <c r="Q6183" s="96" t="s">
        <v>1820</v>
      </c>
      <c r="R6183" s="96" t="s">
        <v>1621</v>
      </c>
      <c r="S6183" s="96" t="s">
        <v>15722</v>
      </c>
      <c r="T6183" s="96" t="s">
        <v>1568</v>
      </c>
    </row>
    <row r="6184" ht="14.25" customHeight="1">
      <c r="A6184" s="96" t="s">
        <v>15723</v>
      </c>
      <c r="D6184" s="96" t="s">
        <v>1355</v>
      </c>
      <c r="J6184" s="96" t="s">
        <v>1147</v>
      </c>
      <c r="L6184" s="96" t="s">
        <v>41</v>
      </c>
      <c r="M6184" s="96" t="s">
        <v>1147</v>
      </c>
      <c r="O6184" s="96" t="s">
        <v>1845</v>
      </c>
      <c r="P6184" s="96" t="s">
        <v>1564</v>
      </c>
      <c r="Q6184" s="96" t="s">
        <v>1639</v>
      </c>
      <c r="R6184" s="96" t="s">
        <v>1712</v>
      </c>
    </row>
    <row r="6185" ht="14.25" customHeight="1">
      <c r="A6185" s="96" t="s">
        <v>15724</v>
      </c>
      <c r="B6185" s="96" t="s">
        <v>15725</v>
      </c>
      <c r="C6185" s="96" t="s">
        <v>15726</v>
      </c>
      <c r="D6185" s="96" t="s">
        <v>1355</v>
      </c>
      <c r="J6185" s="96" t="s">
        <v>1351</v>
      </c>
      <c r="L6185" s="96" t="s">
        <v>41</v>
      </c>
      <c r="M6185" s="96" t="s">
        <v>1147</v>
      </c>
      <c r="O6185" s="96" t="s">
        <v>1741</v>
      </c>
      <c r="P6185" s="96" t="s">
        <v>1564</v>
      </c>
      <c r="Q6185" s="96" t="s">
        <v>1639</v>
      </c>
      <c r="R6185" s="96" t="s">
        <v>1615</v>
      </c>
    </row>
    <row r="6186" ht="14.25" customHeight="1">
      <c r="A6186" s="96" t="s">
        <v>15727</v>
      </c>
      <c r="B6186" s="96" t="s">
        <v>15728</v>
      </c>
      <c r="C6186" s="96" t="s">
        <v>15729</v>
      </c>
      <c r="D6186" s="96" t="s">
        <v>1372</v>
      </c>
      <c r="J6186" s="96" t="s">
        <v>1351</v>
      </c>
      <c r="L6186" s="96" t="s">
        <v>41</v>
      </c>
      <c r="M6186" s="96" t="s">
        <v>1351</v>
      </c>
      <c r="N6186" s="96" t="s">
        <v>1926</v>
      </c>
      <c r="O6186" s="96" t="s">
        <v>1672</v>
      </c>
      <c r="P6186" s="96" t="s">
        <v>1564</v>
      </c>
      <c r="Q6186" s="96" t="s">
        <v>1756</v>
      </c>
      <c r="R6186" s="96" t="s">
        <v>1926</v>
      </c>
    </row>
    <row r="6187" ht="14.25" customHeight="1">
      <c r="A6187" s="96" t="s">
        <v>15730</v>
      </c>
      <c r="C6187" s="96" t="s">
        <v>15731</v>
      </c>
      <c r="D6187" s="96" t="s">
        <v>1355</v>
      </c>
      <c r="J6187" s="96" t="s">
        <v>1351</v>
      </c>
      <c r="L6187" s="96" t="s">
        <v>41</v>
      </c>
      <c r="M6187" s="96" t="s">
        <v>1147</v>
      </c>
      <c r="O6187" s="96" t="s">
        <v>1684</v>
      </c>
      <c r="P6187" s="96" t="s">
        <v>1564</v>
      </c>
      <c r="Q6187" s="96" t="s">
        <v>1675</v>
      </c>
      <c r="R6187" s="96" t="s">
        <v>1690</v>
      </c>
    </row>
    <row r="6188" ht="14.25" customHeight="1">
      <c r="A6188" s="96" t="s">
        <v>15732</v>
      </c>
      <c r="D6188" s="96" t="s">
        <v>1350</v>
      </c>
      <c r="E6188" s="96" t="s">
        <v>1561</v>
      </c>
      <c r="F6188" s="96">
        <v>2030.0</v>
      </c>
      <c r="J6188" s="96" t="s">
        <v>1147</v>
      </c>
      <c r="L6188" s="96" t="s">
        <v>1562</v>
      </c>
      <c r="M6188" s="96" t="s">
        <v>1147</v>
      </c>
      <c r="O6188" s="96" t="s">
        <v>1578</v>
      </c>
      <c r="P6188" s="96" t="s">
        <v>1579</v>
      </c>
      <c r="Q6188" s="96" t="s">
        <v>1580</v>
      </c>
      <c r="R6188" s="96" t="s">
        <v>1623</v>
      </c>
      <c r="S6188" s="96" t="s">
        <v>15733</v>
      </c>
      <c r="T6188" s="96" t="s">
        <v>1568</v>
      </c>
    </row>
    <row r="6189" ht="14.25" customHeight="1">
      <c r="A6189" s="96" t="s">
        <v>15734</v>
      </c>
      <c r="C6189" s="96" t="s">
        <v>15735</v>
      </c>
      <c r="D6189" s="96" t="s">
        <v>1372</v>
      </c>
      <c r="J6189" s="96" t="s">
        <v>1147</v>
      </c>
      <c r="L6189" s="96" t="s">
        <v>41</v>
      </c>
      <c r="M6189" s="96" t="s">
        <v>1147</v>
      </c>
      <c r="O6189" s="96" t="s">
        <v>15736</v>
      </c>
      <c r="P6189" s="96" t="s">
        <v>1572</v>
      </c>
      <c r="Q6189" s="96" t="s">
        <v>1636</v>
      </c>
      <c r="R6189" s="96" t="s">
        <v>2182</v>
      </c>
    </row>
    <row r="6190" ht="14.25" customHeight="1">
      <c r="A6190" s="96" t="s">
        <v>15737</v>
      </c>
      <c r="B6190" s="96" t="s">
        <v>15738</v>
      </c>
      <c r="C6190" s="96" t="s">
        <v>15739</v>
      </c>
      <c r="D6190" s="96" t="s">
        <v>1350</v>
      </c>
      <c r="E6190" s="96" t="s">
        <v>1561</v>
      </c>
      <c r="F6190" s="96" t="s">
        <v>5933</v>
      </c>
      <c r="J6190" s="96" t="s">
        <v>1147</v>
      </c>
      <c r="L6190" s="96" t="s">
        <v>41</v>
      </c>
      <c r="M6190" s="96" t="s">
        <v>1351</v>
      </c>
      <c r="N6190" s="96" t="s">
        <v>2363</v>
      </c>
      <c r="O6190" s="96" t="s">
        <v>1614</v>
      </c>
      <c r="P6190" s="96" t="s">
        <v>1609</v>
      </c>
      <c r="Q6190" s="96" t="s">
        <v>1604</v>
      </c>
      <c r="R6190" s="96" t="s">
        <v>1757</v>
      </c>
      <c r="S6190" s="96" t="s">
        <v>15740</v>
      </c>
      <c r="T6190" s="96" t="s">
        <v>1568</v>
      </c>
    </row>
    <row r="6191" ht="14.25" customHeight="1">
      <c r="A6191" s="96" t="s">
        <v>15741</v>
      </c>
      <c r="D6191" s="96" t="s">
        <v>1350</v>
      </c>
      <c r="E6191" s="96" t="s">
        <v>1561</v>
      </c>
      <c r="F6191" s="96">
        <v>2030.0</v>
      </c>
      <c r="J6191" s="96" t="s">
        <v>1147</v>
      </c>
      <c r="L6191" s="96" t="s">
        <v>1562</v>
      </c>
      <c r="M6191" s="96" t="s">
        <v>1147</v>
      </c>
      <c r="O6191" s="96" t="s">
        <v>1845</v>
      </c>
      <c r="P6191" s="96" t="s">
        <v>1564</v>
      </c>
      <c r="Q6191" s="96" t="s">
        <v>1639</v>
      </c>
      <c r="R6191" s="96" t="s">
        <v>1690</v>
      </c>
      <c r="S6191" s="96" t="s">
        <v>15742</v>
      </c>
      <c r="T6191" s="96" t="s">
        <v>1568</v>
      </c>
    </row>
    <row r="6192" ht="14.25" customHeight="1">
      <c r="A6192" s="96" t="s">
        <v>15743</v>
      </c>
      <c r="D6192" s="96" t="s">
        <v>1355</v>
      </c>
      <c r="J6192" s="96" t="s">
        <v>1147</v>
      </c>
      <c r="L6192" s="96" t="s">
        <v>41</v>
      </c>
      <c r="M6192" s="96" t="s">
        <v>1147</v>
      </c>
      <c r="O6192" s="96" t="s">
        <v>1717</v>
      </c>
      <c r="P6192" s="96" t="s">
        <v>1609</v>
      </c>
      <c r="Q6192" s="96" t="s">
        <v>1652</v>
      </c>
      <c r="R6192" s="96" t="s">
        <v>1699</v>
      </c>
    </row>
    <row r="6193" ht="14.25" customHeight="1">
      <c r="A6193" s="96" t="s">
        <v>15744</v>
      </c>
      <c r="D6193" s="96" t="s">
        <v>1350</v>
      </c>
      <c r="E6193" s="96" t="s">
        <v>1561</v>
      </c>
      <c r="F6193" s="96">
        <v>2030.0</v>
      </c>
      <c r="J6193" s="96" t="s">
        <v>1147</v>
      </c>
      <c r="L6193" s="96" t="s">
        <v>41</v>
      </c>
      <c r="M6193" s="96" t="s">
        <v>1147</v>
      </c>
      <c r="O6193" s="96" t="s">
        <v>1584</v>
      </c>
      <c r="P6193" s="96" t="s">
        <v>1564</v>
      </c>
      <c r="Q6193" s="96" t="s">
        <v>1580</v>
      </c>
      <c r="R6193" s="96" t="s">
        <v>1648</v>
      </c>
      <c r="S6193" s="96" t="s">
        <v>15745</v>
      </c>
      <c r="T6193" s="96" t="s">
        <v>1568</v>
      </c>
    </row>
    <row r="6194" ht="14.25" customHeight="1">
      <c r="A6194" s="96" t="s">
        <v>15746</v>
      </c>
      <c r="C6194" s="96" t="s">
        <v>15747</v>
      </c>
      <c r="D6194" s="96" t="s">
        <v>1350</v>
      </c>
      <c r="E6194" s="96" t="s">
        <v>1561</v>
      </c>
      <c r="F6194" s="96">
        <v>2030.0</v>
      </c>
      <c r="G6194" s="96" t="s">
        <v>1350</v>
      </c>
      <c r="H6194" s="96" t="s">
        <v>1561</v>
      </c>
      <c r="I6194" s="96">
        <v>2050.0</v>
      </c>
      <c r="J6194" s="96" t="s">
        <v>1351</v>
      </c>
      <c r="K6194" s="96">
        <v>2050.0</v>
      </c>
      <c r="L6194" s="96" t="s">
        <v>41</v>
      </c>
      <c r="M6194" s="96" t="s">
        <v>1351</v>
      </c>
      <c r="N6194" s="96" t="s">
        <v>2384</v>
      </c>
      <c r="O6194" s="96" t="s">
        <v>1664</v>
      </c>
      <c r="P6194" s="96" t="s">
        <v>1564</v>
      </c>
      <c r="Q6194" s="96" t="s">
        <v>1820</v>
      </c>
      <c r="R6194" s="96" t="s">
        <v>1805</v>
      </c>
      <c r="S6194" s="96" t="s">
        <v>15748</v>
      </c>
      <c r="T6194" s="96" t="s">
        <v>1568</v>
      </c>
    </row>
    <row r="6195" ht="14.25" customHeight="1">
      <c r="A6195" s="96" t="s">
        <v>15749</v>
      </c>
      <c r="D6195" s="96" t="s">
        <v>1350</v>
      </c>
      <c r="E6195" s="96" t="s">
        <v>1570</v>
      </c>
      <c r="F6195" s="96">
        <v>2030.0</v>
      </c>
      <c r="J6195" s="96" t="s">
        <v>1147</v>
      </c>
      <c r="L6195" s="96" t="s">
        <v>1562</v>
      </c>
      <c r="M6195" s="96" t="s">
        <v>1147</v>
      </c>
      <c r="O6195" s="96" t="s">
        <v>1717</v>
      </c>
      <c r="P6195" s="96" t="s">
        <v>1609</v>
      </c>
      <c r="Q6195" s="96" t="s">
        <v>1580</v>
      </c>
      <c r="R6195" s="96" t="s">
        <v>1714</v>
      </c>
      <c r="S6195" s="96" t="s">
        <v>15750</v>
      </c>
      <c r="T6195" s="96" t="s">
        <v>1576</v>
      </c>
    </row>
    <row r="6196" ht="14.25" customHeight="1">
      <c r="A6196" s="96" t="s">
        <v>15751</v>
      </c>
      <c r="D6196" s="96" t="s">
        <v>1355</v>
      </c>
      <c r="J6196" s="96" t="s">
        <v>1351</v>
      </c>
      <c r="L6196" s="96" t="s">
        <v>41</v>
      </c>
      <c r="M6196" s="96" t="s">
        <v>1351</v>
      </c>
      <c r="N6196" s="96" t="s">
        <v>1841</v>
      </c>
      <c r="O6196" s="96" t="s">
        <v>1563</v>
      </c>
      <c r="P6196" s="96" t="s">
        <v>1564</v>
      </c>
      <c r="Q6196" s="96" t="s">
        <v>1735</v>
      </c>
      <c r="R6196" s="96" t="s">
        <v>1841</v>
      </c>
    </row>
    <row r="6197" ht="14.25" customHeight="1">
      <c r="A6197" s="96" t="s">
        <v>15752</v>
      </c>
      <c r="D6197" s="96" t="s">
        <v>1355</v>
      </c>
      <c r="J6197" s="96" t="s">
        <v>1147</v>
      </c>
      <c r="L6197" s="96" t="s">
        <v>41</v>
      </c>
      <c r="M6197" s="96" t="s">
        <v>1147</v>
      </c>
      <c r="N6197" s="96" t="s">
        <v>1673</v>
      </c>
      <c r="O6197" s="96" t="s">
        <v>1845</v>
      </c>
      <c r="P6197" s="96" t="s">
        <v>1564</v>
      </c>
      <c r="Q6197" s="96" t="s">
        <v>1735</v>
      </c>
      <c r="R6197" s="96" t="s">
        <v>1673</v>
      </c>
    </row>
    <row r="6198" ht="14.25" customHeight="1">
      <c r="A6198" s="96" t="s">
        <v>15753</v>
      </c>
      <c r="D6198" s="96" t="s">
        <v>1350</v>
      </c>
      <c r="E6198" s="96" t="s">
        <v>1561</v>
      </c>
      <c r="F6198" s="96">
        <v>2030.0</v>
      </c>
      <c r="J6198" s="96" t="s">
        <v>1147</v>
      </c>
      <c r="L6198" s="96" t="s">
        <v>1562</v>
      </c>
      <c r="M6198" s="96" t="s">
        <v>1147</v>
      </c>
      <c r="O6198" s="96" t="s">
        <v>1741</v>
      </c>
      <c r="P6198" s="96" t="s">
        <v>1564</v>
      </c>
      <c r="Q6198" s="96" t="s">
        <v>1784</v>
      </c>
      <c r="R6198" s="96" t="s">
        <v>1605</v>
      </c>
      <c r="S6198" s="96" t="s">
        <v>15754</v>
      </c>
      <c r="T6198" s="96" t="s">
        <v>1568</v>
      </c>
    </row>
    <row r="6199" ht="14.25" customHeight="1">
      <c r="A6199" s="96" t="s">
        <v>15755</v>
      </c>
      <c r="B6199" s="96" t="s">
        <v>15756</v>
      </c>
      <c r="C6199" s="96" t="s">
        <v>15757</v>
      </c>
      <c r="D6199" s="96" t="s">
        <v>1350</v>
      </c>
      <c r="E6199" s="96" t="s">
        <v>1561</v>
      </c>
      <c r="F6199" s="96" t="s">
        <v>1628</v>
      </c>
      <c r="G6199" s="96" t="s">
        <v>1350</v>
      </c>
      <c r="H6199" s="96" t="s">
        <v>1561</v>
      </c>
      <c r="I6199" s="96" t="s">
        <v>1689</v>
      </c>
      <c r="J6199" s="96" t="s">
        <v>1351</v>
      </c>
      <c r="K6199" s="96" t="s">
        <v>1689</v>
      </c>
      <c r="L6199" s="96" t="s">
        <v>41</v>
      </c>
      <c r="M6199" s="96" t="s">
        <v>1351</v>
      </c>
      <c r="N6199" s="96" t="s">
        <v>1621</v>
      </c>
      <c r="O6199" s="96" t="s">
        <v>1703</v>
      </c>
      <c r="P6199" s="96" t="s">
        <v>1564</v>
      </c>
      <c r="Q6199" s="96" t="s">
        <v>1590</v>
      </c>
      <c r="R6199" s="96" t="s">
        <v>1656</v>
      </c>
      <c r="S6199" s="96" t="s">
        <v>15758</v>
      </c>
      <c r="T6199" s="96" t="s">
        <v>1568</v>
      </c>
    </row>
    <row r="6200" ht="14.25" customHeight="1">
      <c r="A6200" s="96" t="s">
        <v>15759</v>
      </c>
      <c r="B6200" s="96" t="s">
        <v>15760</v>
      </c>
      <c r="C6200" s="96" t="s">
        <v>15761</v>
      </c>
      <c r="D6200" s="96" t="s">
        <v>1350</v>
      </c>
      <c r="E6200" s="96" t="s">
        <v>1561</v>
      </c>
      <c r="F6200" s="96">
        <v>2030.0</v>
      </c>
      <c r="J6200" s="96" t="s">
        <v>1147</v>
      </c>
      <c r="L6200" s="96" t="s">
        <v>41</v>
      </c>
      <c r="M6200" s="96" t="s">
        <v>1351</v>
      </c>
      <c r="N6200" s="96" t="s">
        <v>2181</v>
      </c>
      <c r="O6200" s="96" t="s">
        <v>2526</v>
      </c>
      <c r="P6200" s="96" t="s">
        <v>1564</v>
      </c>
      <c r="Q6200" s="96" t="s">
        <v>1665</v>
      </c>
      <c r="R6200" s="96" t="s">
        <v>1566</v>
      </c>
      <c r="S6200" s="96" t="s">
        <v>15762</v>
      </c>
      <c r="T6200" s="96" t="s">
        <v>1568</v>
      </c>
      <c r="U6200" s="96" t="s">
        <v>1742</v>
      </c>
    </row>
    <row r="6201" ht="14.25" customHeight="1">
      <c r="A6201" s="96" t="s">
        <v>15763</v>
      </c>
      <c r="D6201" s="96" t="s">
        <v>1355</v>
      </c>
      <c r="J6201" s="96" t="s">
        <v>1351</v>
      </c>
      <c r="L6201" s="96" t="s">
        <v>41</v>
      </c>
      <c r="M6201" s="96" t="s">
        <v>1147</v>
      </c>
      <c r="O6201" s="96" t="s">
        <v>15764</v>
      </c>
      <c r="P6201" s="96" t="s">
        <v>1609</v>
      </c>
      <c r="Q6201" s="96" t="s">
        <v>1585</v>
      </c>
      <c r="R6201" s="96" t="s">
        <v>1637</v>
      </c>
    </row>
    <row r="6202" ht="14.25" customHeight="1">
      <c r="A6202" s="96" t="s">
        <v>15765</v>
      </c>
      <c r="D6202" s="96" t="s">
        <v>1350</v>
      </c>
      <c r="E6202" s="96" t="s">
        <v>1561</v>
      </c>
      <c r="F6202" s="96">
        <v>2030.0</v>
      </c>
      <c r="G6202" s="96" t="s">
        <v>1350</v>
      </c>
      <c r="H6202" s="96" t="s">
        <v>1561</v>
      </c>
      <c r="I6202" s="96">
        <v>2040.0</v>
      </c>
      <c r="J6202" s="96" t="s">
        <v>1351</v>
      </c>
      <c r="K6202" s="96">
        <v>2040.0</v>
      </c>
      <c r="L6202" s="96" t="s">
        <v>1562</v>
      </c>
      <c r="M6202" s="96" t="s">
        <v>1147</v>
      </c>
      <c r="O6202" s="96" t="s">
        <v>1741</v>
      </c>
      <c r="P6202" s="96" t="s">
        <v>1564</v>
      </c>
      <c r="Q6202" s="96" t="s">
        <v>1735</v>
      </c>
      <c r="R6202" s="96" t="s">
        <v>1648</v>
      </c>
      <c r="S6202" s="96" t="s">
        <v>15766</v>
      </c>
      <c r="T6202" s="96" t="s">
        <v>1568</v>
      </c>
    </row>
    <row r="6203" ht="14.25" customHeight="1">
      <c r="A6203" s="96" t="s">
        <v>15767</v>
      </c>
      <c r="C6203" s="96" t="s">
        <v>15768</v>
      </c>
      <c r="D6203" s="96" t="s">
        <v>1355</v>
      </c>
      <c r="J6203" s="96" t="s">
        <v>1351</v>
      </c>
      <c r="L6203" s="96" t="s">
        <v>41</v>
      </c>
      <c r="M6203" s="96" t="s">
        <v>1147</v>
      </c>
      <c r="O6203" s="96" t="s">
        <v>1614</v>
      </c>
      <c r="P6203" s="96" t="s">
        <v>1609</v>
      </c>
      <c r="Q6203" s="96" t="s">
        <v>2015</v>
      </c>
      <c r="R6203" s="96" t="s">
        <v>1793</v>
      </c>
      <c r="T6203" s="96" t="s">
        <v>1616</v>
      </c>
    </row>
    <row r="6204" ht="14.25" customHeight="1">
      <c r="A6204" s="96" t="s">
        <v>15769</v>
      </c>
      <c r="B6204" s="96" t="s">
        <v>15770</v>
      </c>
      <c r="C6204" s="96" t="s">
        <v>15771</v>
      </c>
      <c r="D6204" s="96" t="s">
        <v>1350</v>
      </c>
      <c r="E6204" s="96" t="s">
        <v>1561</v>
      </c>
      <c r="F6204" s="96">
        <v>2030.0</v>
      </c>
      <c r="J6204" s="96" t="s">
        <v>1147</v>
      </c>
      <c r="L6204" s="96" t="s">
        <v>41</v>
      </c>
      <c r="M6204" s="96" t="s">
        <v>1351</v>
      </c>
      <c r="N6204" s="96" t="s">
        <v>1619</v>
      </c>
      <c r="O6204" s="96" t="s">
        <v>1717</v>
      </c>
      <c r="P6204" s="96" t="s">
        <v>1609</v>
      </c>
      <c r="Q6204" s="96" t="s">
        <v>2047</v>
      </c>
      <c r="R6204" s="96" t="s">
        <v>1690</v>
      </c>
      <c r="S6204" s="96" t="s">
        <v>15772</v>
      </c>
      <c r="T6204" s="96" t="s">
        <v>1568</v>
      </c>
    </row>
    <row r="6205" ht="14.25" customHeight="1">
      <c r="A6205" s="96" t="s">
        <v>15773</v>
      </c>
      <c r="C6205" s="96" t="s">
        <v>15774</v>
      </c>
      <c r="D6205" s="96" t="s">
        <v>1350</v>
      </c>
      <c r="E6205" s="96" t="s">
        <v>1561</v>
      </c>
      <c r="F6205" s="96" t="s">
        <v>2824</v>
      </c>
      <c r="G6205" s="96" t="s">
        <v>1350</v>
      </c>
      <c r="H6205" s="96" t="s">
        <v>1561</v>
      </c>
      <c r="I6205" s="96" t="s">
        <v>1403</v>
      </c>
      <c r="J6205" s="96" t="s">
        <v>1351</v>
      </c>
      <c r="K6205" s="96" t="s">
        <v>1403</v>
      </c>
      <c r="L6205" s="96" t="s">
        <v>41</v>
      </c>
      <c r="M6205" s="96" t="s">
        <v>1351</v>
      </c>
      <c r="N6205" s="96" t="s">
        <v>1666</v>
      </c>
      <c r="O6205" s="96" t="s">
        <v>1614</v>
      </c>
      <c r="P6205" s="96" t="s">
        <v>1609</v>
      </c>
      <c r="Q6205" s="96" t="s">
        <v>1665</v>
      </c>
      <c r="R6205" s="96" t="s">
        <v>1644</v>
      </c>
      <c r="S6205" s="96" t="s">
        <v>15775</v>
      </c>
      <c r="T6205" s="96" t="s">
        <v>1568</v>
      </c>
    </row>
    <row r="6206" ht="14.25" customHeight="1">
      <c r="A6206" s="96" t="s">
        <v>15776</v>
      </c>
      <c r="B6206" s="96" t="s">
        <v>15777</v>
      </c>
      <c r="C6206" s="96" t="s">
        <v>15778</v>
      </c>
      <c r="D6206" s="96" t="s">
        <v>1355</v>
      </c>
      <c r="J6206" s="96" t="s">
        <v>1147</v>
      </c>
      <c r="L6206" s="96" t="s">
        <v>41</v>
      </c>
      <c r="M6206" s="96" t="s">
        <v>1147</v>
      </c>
      <c r="O6206" s="96" t="s">
        <v>1584</v>
      </c>
      <c r="P6206" s="96" t="s">
        <v>1564</v>
      </c>
      <c r="Q6206" s="96" t="s">
        <v>1735</v>
      </c>
      <c r="R6206" s="96" t="s">
        <v>1712</v>
      </c>
    </row>
    <row r="6207" ht="14.25" customHeight="1">
      <c r="A6207" s="96" t="s">
        <v>15779</v>
      </c>
      <c r="B6207" s="96" t="s">
        <v>15780</v>
      </c>
      <c r="D6207" s="96" t="s">
        <v>1350</v>
      </c>
      <c r="E6207" s="96" t="s">
        <v>1561</v>
      </c>
      <c r="F6207" s="96" t="s">
        <v>1628</v>
      </c>
      <c r="J6207" s="96" t="s">
        <v>1147</v>
      </c>
      <c r="L6207" s="96" t="s">
        <v>41</v>
      </c>
      <c r="M6207" s="96" t="s">
        <v>1147</v>
      </c>
      <c r="O6207" s="96" t="s">
        <v>1717</v>
      </c>
      <c r="P6207" s="96" t="s">
        <v>1609</v>
      </c>
      <c r="Q6207" s="96" t="s">
        <v>2188</v>
      </c>
      <c r="R6207" s="96" t="s">
        <v>1566</v>
      </c>
      <c r="S6207" s="96" t="s">
        <v>15781</v>
      </c>
      <c r="T6207" s="96" t="s">
        <v>1568</v>
      </c>
    </row>
    <row r="6208" ht="14.25" customHeight="1">
      <c r="A6208" s="96" t="s">
        <v>15782</v>
      </c>
      <c r="B6208" s="96" t="s">
        <v>15783</v>
      </c>
      <c r="C6208" s="96" t="s">
        <v>15784</v>
      </c>
      <c r="D6208" s="96" t="s">
        <v>1355</v>
      </c>
      <c r="J6208" s="96" t="s">
        <v>1351</v>
      </c>
      <c r="L6208" s="96" t="s">
        <v>41</v>
      </c>
      <c r="M6208" s="96" t="s">
        <v>1351</v>
      </c>
      <c r="N6208" s="96" t="s">
        <v>2098</v>
      </c>
      <c r="O6208" s="96" t="s">
        <v>1584</v>
      </c>
      <c r="P6208" s="96" t="s">
        <v>1564</v>
      </c>
      <c r="Q6208" s="96" t="s">
        <v>1756</v>
      </c>
      <c r="R6208" s="96" t="s">
        <v>2098</v>
      </c>
    </row>
    <row r="6209" ht="14.25" customHeight="1">
      <c r="A6209" s="96" t="s">
        <v>15785</v>
      </c>
      <c r="B6209" s="96" t="s">
        <v>15786</v>
      </c>
      <c r="C6209" s="96" t="s">
        <v>15787</v>
      </c>
      <c r="D6209" s="96" t="s">
        <v>1355</v>
      </c>
      <c r="J6209" s="96" t="s">
        <v>1351</v>
      </c>
      <c r="L6209" s="96" t="s">
        <v>41</v>
      </c>
      <c r="M6209" s="96" t="s">
        <v>1351</v>
      </c>
      <c r="N6209" s="96" t="s">
        <v>1656</v>
      </c>
      <c r="O6209" s="96" t="s">
        <v>1845</v>
      </c>
      <c r="P6209" s="96" t="s">
        <v>1564</v>
      </c>
      <c r="Q6209" s="96" t="s">
        <v>1639</v>
      </c>
      <c r="R6209" s="96" t="s">
        <v>1656</v>
      </c>
    </row>
    <row r="6210" ht="14.25" customHeight="1">
      <c r="A6210" s="96" t="s">
        <v>15788</v>
      </c>
      <c r="C6210" s="96" t="s">
        <v>15789</v>
      </c>
      <c r="D6210" s="96" t="s">
        <v>1355</v>
      </c>
      <c r="J6210" s="96" t="s">
        <v>1147</v>
      </c>
      <c r="L6210" s="96" t="s">
        <v>41</v>
      </c>
      <c r="M6210" s="96" t="s">
        <v>1147</v>
      </c>
      <c r="N6210" s="96" t="s">
        <v>1589</v>
      </c>
      <c r="O6210" s="96" t="s">
        <v>1845</v>
      </c>
      <c r="P6210" s="96" t="s">
        <v>1564</v>
      </c>
      <c r="Q6210" s="96" t="s">
        <v>1754</v>
      </c>
      <c r="R6210" s="96" t="s">
        <v>1591</v>
      </c>
    </row>
    <row r="6211" ht="14.25" customHeight="1">
      <c r="A6211" s="96" t="s">
        <v>15790</v>
      </c>
      <c r="B6211" s="96" t="s">
        <v>15791</v>
      </c>
      <c r="C6211" s="96" t="s">
        <v>15792</v>
      </c>
      <c r="D6211" s="96" t="s">
        <v>1355</v>
      </c>
      <c r="J6211" s="96" t="s">
        <v>1351</v>
      </c>
      <c r="L6211" s="96" t="s">
        <v>41</v>
      </c>
      <c r="M6211" s="96" t="s">
        <v>1147</v>
      </c>
      <c r="O6211" s="96" t="s">
        <v>1578</v>
      </c>
      <c r="P6211" s="96" t="s">
        <v>1579</v>
      </c>
      <c r="Q6211" s="96" t="s">
        <v>1754</v>
      </c>
      <c r="R6211" s="96" t="s">
        <v>1699</v>
      </c>
    </row>
    <row r="6212" ht="14.25" customHeight="1">
      <c r="A6212" s="96" t="s">
        <v>15793</v>
      </c>
      <c r="B6212" s="96" t="s">
        <v>15794</v>
      </c>
      <c r="C6212" s="96" t="s">
        <v>15795</v>
      </c>
      <c r="D6212" s="96" t="s">
        <v>1350</v>
      </c>
      <c r="E6212" s="96" t="s">
        <v>1570</v>
      </c>
      <c r="F6212" s="96">
        <v>2030.0</v>
      </c>
      <c r="J6212" s="96" t="s">
        <v>1147</v>
      </c>
      <c r="L6212" s="96" t="s">
        <v>41</v>
      </c>
      <c r="M6212" s="96" t="s">
        <v>1147</v>
      </c>
      <c r="O6212" s="96" t="s">
        <v>1578</v>
      </c>
      <c r="P6212" s="96" t="s">
        <v>1579</v>
      </c>
      <c r="Q6212" s="96" t="s">
        <v>1735</v>
      </c>
      <c r="R6212" s="96" t="s">
        <v>2363</v>
      </c>
      <c r="S6212" s="96" t="s">
        <v>15796</v>
      </c>
      <c r="T6212" s="96" t="s">
        <v>1576</v>
      </c>
    </row>
    <row r="6213" ht="14.25" customHeight="1">
      <c r="A6213" s="96" t="s">
        <v>15797</v>
      </c>
      <c r="D6213" s="96" t="s">
        <v>1350</v>
      </c>
      <c r="E6213" s="96" t="s">
        <v>1561</v>
      </c>
      <c r="F6213" s="96" t="s">
        <v>1628</v>
      </c>
      <c r="G6213" s="96" t="s">
        <v>1350</v>
      </c>
      <c r="H6213" s="96" t="s">
        <v>1561</v>
      </c>
      <c r="I6213" s="96" t="s">
        <v>1689</v>
      </c>
      <c r="J6213" s="96" t="s">
        <v>1351</v>
      </c>
      <c r="K6213" s="96" t="s">
        <v>1689</v>
      </c>
      <c r="L6213" s="96" t="s">
        <v>41</v>
      </c>
      <c r="M6213" s="96" t="s">
        <v>1351</v>
      </c>
      <c r="N6213" s="96" t="s">
        <v>2256</v>
      </c>
      <c r="O6213" s="96" t="s">
        <v>1584</v>
      </c>
      <c r="P6213" s="96" t="s">
        <v>1564</v>
      </c>
      <c r="Q6213" s="96" t="s">
        <v>1665</v>
      </c>
      <c r="R6213" s="96" t="s">
        <v>1566</v>
      </c>
      <c r="S6213" s="96" t="s">
        <v>15798</v>
      </c>
      <c r="T6213" s="96" t="s">
        <v>1568</v>
      </c>
    </row>
    <row r="6214" ht="14.25" customHeight="1">
      <c r="A6214" s="96" t="s">
        <v>15799</v>
      </c>
      <c r="D6214" s="96" t="s">
        <v>1350</v>
      </c>
      <c r="E6214" s="96" t="s">
        <v>1561</v>
      </c>
      <c r="F6214" s="96">
        <v>2030.0</v>
      </c>
      <c r="J6214" s="96" t="s">
        <v>1147</v>
      </c>
      <c r="L6214" s="96" t="s">
        <v>1562</v>
      </c>
      <c r="M6214" s="96" t="s">
        <v>1147</v>
      </c>
      <c r="O6214" s="96" t="s">
        <v>1578</v>
      </c>
      <c r="P6214" s="96" t="s">
        <v>1579</v>
      </c>
      <c r="Q6214" s="96" t="s">
        <v>1610</v>
      </c>
      <c r="R6214" s="96" t="s">
        <v>1566</v>
      </c>
      <c r="S6214" s="96" t="s">
        <v>15800</v>
      </c>
      <c r="T6214" s="96" t="s">
        <v>1568</v>
      </c>
    </row>
    <row r="6215" ht="14.25" customHeight="1">
      <c r="A6215" s="96" t="s">
        <v>15801</v>
      </c>
      <c r="D6215" s="96" t="s">
        <v>1350</v>
      </c>
      <c r="E6215" s="96" t="s">
        <v>1561</v>
      </c>
      <c r="F6215" s="96">
        <v>2030.0</v>
      </c>
      <c r="J6215" s="96" t="s">
        <v>1147</v>
      </c>
      <c r="L6215" s="96" t="s">
        <v>1562</v>
      </c>
      <c r="M6215" s="96" t="s">
        <v>1147</v>
      </c>
      <c r="O6215" s="96" t="s">
        <v>2194</v>
      </c>
      <c r="P6215" s="96" t="s">
        <v>1609</v>
      </c>
      <c r="Q6215" s="96" t="s">
        <v>1580</v>
      </c>
      <c r="R6215" s="96" t="s">
        <v>1699</v>
      </c>
      <c r="S6215" s="96" t="s">
        <v>15802</v>
      </c>
      <c r="T6215" s="96" t="s">
        <v>1568</v>
      </c>
    </row>
    <row r="6216" ht="14.25" customHeight="1">
      <c r="A6216" s="96" t="s">
        <v>15803</v>
      </c>
      <c r="B6216" s="96" t="s">
        <v>15804</v>
      </c>
      <c r="C6216" s="96" t="s">
        <v>15805</v>
      </c>
      <c r="D6216" s="96" t="s">
        <v>1355</v>
      </c>
      <c r="J6216" s="96" t="s">
        <v>1351</v>
      </c>
      <c r="L6216" s="96" t="s">
        <v>41</v>
      </c>
      <c r="M6216" s="96" t="s">
        <v>1351</v>
      </c>
      <c r="N6216" s="96" t="s">
        <v>1597</v>
      </c>
      <c r="O6216" s="96" t="s">
        <v>1578</v>
      </c>
      <c r="P6216" s="96" t="s">
        <v>1579</v>
      </c>
      <c r="Q6216" s="96" t="s">
        <v>1804</v>
      </c>
      <c r="R6216" s="96" t="s">
        <v>1597</v>
      </c>
      <c r="T6216" s="96" t="s">
        <v>1616</v>
      </c>
    </row>
    <row r="6217" ht="14.25" customHeight="1">
      <c r="A6217" s="96" t="s">
        <v>15806</v>
      </c>
      <c r="D6217" s="96" t="s">
        <v>1355</v>
      </c>
      <c r="J6217" s="96" t="s">
        <v>1351</v>
      </c>
      <c r="L6217" s="96" t="s">
        <v>41</v>
      </c>
      <c r="M6217" s="96" t="s">
        <v>1147</v>
      </c>
      <c r="O6217" s="96" t="s">
        <v>1578</v>
      </c>
      <c r="P6217" s="96" t="s">
        <v>1579</v>
      </c>
      <c r="Q6217" s="96" t="s">
        <v>1754</v>
      </c>
      <c r="R6217" s="96" t="s">
        <v>1676</v>
      </c>
    </row>
    <row r="6218" ht="14.25" customHeight="1">
      <c r="A6218" s="96" t="s">
        <v>15807</v>
      </c>
      <c r="B6218" s="96" t="s">
        <v>15808</v>
      </c>
      <c r="D6218" s="96" t="s">
        <v>1350</v>
      </c>
      <c r="E6218" s="96" t="s">
        <v>1570</v>
      </c>
      <c r="F6218" s="96">
        <v>2026.0</v>
      </c>
      <c r="J6218" s="96" t="s">
        <v>1147</v>
      </c>
      <c r="L6218" s="96" t="s">
        <v>41</v>
      </c>
      <c r="M6218" s="96" t="s">
        <v>1147</v>
      </c>
      <c r="O6218" s="96" t="s">
        <v>2054</v>
      </c>
      <c r="P6218" s="96" t="s">
        <v>1579</v>
      </c>
      <c r="Q6218" s="96" t="s">
        <v>2188</v>
      </c>
      <c r="R6218" s="96" t="s">
        <v>1690</v>
      </c>
      <c r="S6218" s="96" t="s">
        <v>15809</v>
      </c>
      <c r="T6218" s="96" t="s">
        <v>1576</v>
      </c>
    </row>
    <row r="6219" ht="14.25" customHeight="1">
      <c r="A6219" s="96" t="s">
        <v>15810</v>
      </c>
      <c r="D6219" s="96" t="s">
        <v>1350</v>
      </c>
      <c r="E6219" s="96" t="s">
        <v>1561</v>
      </c>
      <c r="F6219" s="96">
        <v>2030.0</v>
      </c>
      <c r="J6219" s="96" t="s">
        <v>1147</v>
      </c>
      <c r="L6219" s="96" t="s">
        <v>1562</v>
      </c>
      <c r="M6219" s="96" t="s">
        <v>1147</v>
      </c>
      <c r="O6219" s="96" t="s">
        <v>1741</v>
      </c>
      <c r="P6219" s="96" t="s">
        <v>1564</v>
      </c>
      <c r="Q6219" s="96" t="s">
        <v>2210</v>
      </c>
      <c r="R6219" s="96" t="s">
        <v>1605</v>
      </c>
      <c r="S6219" s="96" t="s">
        <v>15811</v>
      </c>
      <c r="T6219" s="96" t="s">
        <v>1568</v>
      </c>
    </row>
    <row r="6220" ht="14.25" customHeight="1">
      <c r="A6220" s="96" t="s">
        <v>15812</v>
      </c>
      <c r="D6220" s="96" t="s">
        <v>1350</v>
      </c>
      <c r="E6220" s="96" t="s">
        <v>1561</v>
      </c>
      <c r="F6220" s="96">
        <v>2030.0</v>
      </c>
      <c r="G6220" s="96" t="s">
        <v>1350</v>
      </c>
      <c r="H6220" s="96" t="s">
        <v>1561</v>
      </c>
      <c r="I6220" s="96">
        <v>2050.0</v>
      </c>
      <c r="J6220" s="96" t="s">
        <v>1351</v>
      </c>
      <c r="K6220" s="96">
        <v>2050.0</v>
      </c>
      <c r="L6220" s="96" t="s">
        <v>1562</v>
      </c>
      <c r="M6220" s="96" t="s">
        <v>1351</v>
      </c>
      <c r="N6220" s="96" t="s">
        <v>1623</v>
      </c>
      <c r="O6220" s="96" t="s">
        <v>1584</v>
      </c>
      <c r="P6220" s="96" t="s">
        <v>1564</v>
      </c>
      <c r="Q6220" s="96" t="s">
        <v>1610</v>
      </c>
      <c r="R6220" s="96" t="s">
        <v>1623</v>
      </c>
      <c r="S6220" s="96" t="s">
        <v>15813</v>
      </c>
      <c r="T6220" s="96" t="s">
        <v>1568</v>
      </c>
    </row>
    <row r="6221" ht="14.25" customHeight="1">
      <c r="A6221" s="96" t="s">
        <v>15814</v>
      </c>
      <c r="D6221" s="96" t="s">
        <v>1350</v>
      </c>
      <c r="E6221" s="96" t="s">
        <v>1561</v>
      </c>
      <c r="F6221" s="96">
        <v>2030.0</v>
      </c>
      <c r="J6221" s="96" t="s">
        <v>1147</v>
      </c>
      <c r="L6221" s="96" t="s">
        <v>1562</v>
      </c>
      <c r="M6221" s="96" t="s">
        <v>1147</v>
      </c>
      <c r="O6221" s="96" t="s">
        <v>1703</v>
      </c>
      <c r="P6221" s="96" t="s">
        <v>1564</v>
      </c>
      <c r="Q6221" s="96" t="s">
        <v>1610</v>
      </c>
      <c r="R6221" s="96" t="s">
        <v>1586</v>
      </c>
      <c r="S6221" s="96" t="s">
        <v>15815</v>
      </c>
      <c r="T6221" s="96" t="s">
        <v>1568</v>
      </c>
    </row>
    <row r="6222" ht="14.25" customHeight="1">
      <c r="A6222" s="96" t="s">
        <v>15816</v>
      </c>
      <c r="D6222" s="96" t="s">
        <v>1355</v>
      </c>
      <c r="J6222" s="96" t="s">
        <v>1147</v>
      </c>
      <c r="L6222" s="96" t="s">
        <v>41</v>
      </c>
      <c r="M6222" s="96" t="s">
        <v>1147</v>
      </c>
      <c r="O6222" s="96" t="s">
        <v>1578</v>
      </c>
      <c r="P6222" s="96" t="s">
        <v>1579</v>
      </c>
      <c r="Q6222" s="96" t="s">
        <v>1573</v>
      </c>
      <c r="R6222" s="96" t="s">
        <v>1581</v>
      </c>
    </row>
    <row r="6223" ht="14.25" customHeight="1">
      <c r="A6223" s="96" t="s">
        <v>15817</v>
      </c>
      <c r="B6223" s="96" t="s">
        <v>15818</v>
      </c>
      <c r="D6223" s="96" t="s">
        <v>1355</v>
      </c>
      <c r="J6223" s="96" t="s">
        <v>1147</v>
      </c>
      <c r="L6223" s="96" t="s">
        <v>41</v>
      </c>
      <c r="M6223" s="96" t="s">
        <v>1147</v>
      </c>
      <c r="O6223" s="96" t="s">
        <v>1578</v>
      </c>
      <c r="P6223" s="96" t="s">
        <v>1579</v>
      </c>
      <c r="Q6223" s="96" t="s">
        <v>1580</v>
      </c>
      <c r="R6223" s="96" t="s">
        <v>1566</v>
      </c>
    </row>
    <row r="6224" ht="14.25" customHeight="1">
      <c r="A6224" s="96" t="s">
        <v>15819</v>
      </c>
      <c r="B6224" s="96" t="s">
        <v>15820</v>
      </c>
      <c r="C6224" s="96" t="s">
        <v>15821</v>
      </c>
      <c r="D6224" s="96" t="s">
        <v>1350</v>
      </c>
      <c r="E6224" s="96" t="s">
        <v>1561</v>
      </c>
      <c r="F6224" s="96">
        <v>2030.0</v>
      </c>
      <c r="J6224" s="96" t="s">
        <v>1351</v>
      </c>
      <c r="L6224" s="96" t="s">
        <v>41</v>
      </c>
      <c r="M6224" s="96" t="s">
        <v>1351</v>
      </c>
      <c r="N6224" s="96" t="s">
        <v>1697</v>
      </c>
      <c r="O6224" s="96" t="s">
        <v>2054</v>
      </c>
      <c r="P6224" s="96" t="s">
        <v>1579</v>
      </c>
      <c r="Q6224" s="96" t="s">
        <v>1897</v>
      </c>
      <c r="R6224" s="96" t="s">
        <v>1619</v>
      </c>
      <c r="S6224" s="96" t="s">
        <v>15822</v>
      </c>
      <c r="T6224" s="96" t="s">
        <v>1568</v>
      </c>
    </row>
    <row r="6225" ht="14.25" customHeight="1">
      <c r="A6225" s="96" t="s">
        <v>15823</v>
      </c>
      <c r="D6225" s="96" t="s">
        <v>1350</v>
      </c>
      <c r="E6225" s="96" t="s">
        <v>1561</v>
      </c>
      <c r="F6225" s="96">
        <v>2030.0</v>
      </c>
      <c r="J6225" s="96" t="s">
        <v>1351</v>
      </c>
      <c r="L6225" s="96" t="s">
        <v>41</v>
      </c>
      <c r="M6225" s="96" t="s">
        <v>1351</v>
      </c>
      <c r="N6225" s="96" t="s">
        <v>1779</v>
      </c>
      <c r="O6225" s="96" t="s">
        <v>15824</v>
      </c>
      <c r="P6225" s="96" t="s">
        <v>1564</v>
      </c>
      <c r="Q6225" s="96" t="s">
        <v>1573</v>
      </c>
      <c r="R6225" s="96" t="s">
        <v>1623</v>
      </c>
      <c r="S6225" s="96" t="s">
        <v>15825</v>
      </c>
      <c r="T6225" s="96" t="s">
        <v>1568</v>
      </c>
    </row>
    <row r="6226" ht="14.25" customHeight="1">
      <c r="A6226" s="96" t="s">
        <v>15826</v>
      </c>
      <c r="C6226" s="96" t="s">
        <v>15827</v>
      </c>
      <c r="D6226" s="96" t="s">
        <v>1355</v>
      </c>
      <c r="J6226" s="96" t="s">
        <v>1351</v>
      </c>
      <c r="L6226" s="96" t="s">
        <v>41</v>
      </c>
      <c r="M6226" s="96" t="s">
        <v>1351</v>
      </c>
      <c r="N6226" s="96" t="s">
        <v>1656</v>
      </c>
      <c r="O6226" s="96" t="s">
        <v>1684</v>
      </c>
      <c r="P6226" s="96" t="s">
        <v>1564</v>
      </c>
      <c r="Q6226" s="96" t="s">
        <v>1604</v>
      </c>
      <c r="R6226" s="96" t="s">
        <v>1656</v>
      </c>
    </row>
    <row r="6227" ht="14.25" customHeight="1">
      <c r="A6227" s="96" t="s">
        <v>15828</v>
      </c>
      <c r="D6227" s="96" t="s">
        <v>1350</v>
      </c>
      <c r="E6227" s="96" t="s">
        <v>1561</v>
      </c>
      <c r="F6227" s="96">
        <v>2030.0</v>
      </c>
      <c r="J6227" s="96" t="s">
        <v>1147</v>
      </c>
      <c r="L6227" s="96" t="s">
        <v>1562</v>
      </c>
      <c r="M6227" s="96" t="s">
        <v>1147</v>
      </c>
      <c r="O6227" s="96" t="s">
        <v>1578</v>
      </c>
      <c r="P6227" s="96" t="s">
        <v>1579</v>
      </c>
      <c r="Q6227" s="96" t="s">
        <v>1580</v>
      </c>
      <c r="R6227" s="96" t="s">
        <v>1581</v>
      </c>
      <c r="S6227" s="96" t="s">
        <v>15829</v>
      </c>
      <c r="T6227" s="96" t="s">
        <v>1568</v>
      </c>
    </row>
    <row r="6228" ht="14.25" customHeight="1">
      <c r="A6228" s="96" t="s">
        <v>15830</v>
      </c>
      <c r="B6228" s="96" t="s">
        <v>15831</v>
      </c>
      <c r="C6228" s="96" t="s">
        <v>15832</v>
      </c>
      <c r="D6228" s="96" t="s">
        <v>1350</v>
      </c>
      <c r="E6228" s="96" t="s">
        <v>1561</v>
      </c>
      <c r="F6228" s="96">
        <v>2030.0</v>
      </c>
      <c r="J6228" s="96" t="s">
        <v>1147</v>
      </c>
      <c r="L6228" s="96" t="s">
        <v>1562</v>
      </c>
      <c r="M6228" s="96" t="s">
        <v>1147</v>
      </c>
      <c r="O6228" s="96" t="s">
        <v>1614</v>
      </c>
      <c r="P6228" s="96" t="s">
        <v>1609</v>
      </c>
      <c r="Q6228" s="96" t="s">
        <v>1636</v>
      </c>
      <c r="R6228" s="96" t="s">
        <v>2363</v>
      </c>
      <c r="S6228" s="96" t="s">
        <v>15833</v>
      </c>
      <c r="T6228" s="96" t="s">
        <v>1568</v>
      </c>
    </row>
    <row r="6229" ht="14.25" customHeight="1">
      <c r="A6229" s="96" t="s">
        <v>15834</v>
      </c>
      <c r="D6229" s="96" t="s">
        <v>1350</v>
      </c>
      <c r="E6229" s="96" t="s">
        <v>1570</v>
      </c>
      <c r="F6229" s="96">
        <v>2030.0</v>
      </c>
      <c r="J6229" s="96" t="s">
        <v>1147</v>
      </c>
      <c r="L6229" s="96" t="s">
        <v>1562</v>
      </c>
      <c r="M6229" s="96" t="s">
        <v>1351</v>
      </c>
      <c r="N6229" s="96" t="s">
        <v>2181</v>
      </c>
      <c r="O6229" s="96" t="s">
        <v>1829</v>
      </c>
      <c r="P6229" s="96" t="s">
        <v>1564</v>
      </c>
      <c r="Q6229" s="96" t="s">
        <v>1604</v>
      </c>
      <c r="R6229" s="96" t="s">
        <v>1903</v>
      </c>
      <c r="S6229" s="96" t="s">
        <v>15835</v>
      </c>
      <c r="T6229" s="96" t="s">
        <v>1576</v>
      </c>
    </row>
    <row r="6230" ht="14.25" customHeight="1">
      <c r="A6230" s="96" t="s">
        <v>15836</v>
      </c>
      <c r="B6230" s="96" t="s">
        <v>15837</v>
      </c>
      <c r="C6230" s="96" t="s">
        <v>15838</v>
      </c>
      <c r="D6230" s="96" t="s">
        <v>1350</v>
      </c>
      <c r="E6230" s="96" t="s">
        <v>1561</v>
      </c>
      <c r="F6230" s="96">
        <v>2030.0</v>
      </c>
      <c r="G6230" s="96" t="s">
        <v>1350</v>
      </c>
      <c r="H6230" s="96" t="s">
        <v>1561</v>
      </c>
      <c r="I6230" s="96">
        <v>2040.0</v>
      </c>
      <c r="J6230" s="96" t="s">
        <v>1351</v>
      </c>
      <c r="K6230" s="96">
        <v>2040.0</v>
      </c>
      <c r="L6230" s="96" t="s">
        <v>41</v>
      </c>
      <c r="M6230" s="96" t="s">
        <v>1351</v>
      </c>
      <c r="N6230" s="96" t="s">
        <v>1779</v>
      </c>
      <c r="O6230" s="96" t="s">
        <v>1584</v>
      </c>
      <c r="P6230" s="96" t="s">
        <v>1564</v>
      </c>
      <c r="Q6230" s="96" t="s">
        <v>1897</v>
      </c>
      <c r="R6230" s="96" t="s">
        <v>1644</v>
      </c>
      <c r="S6230" s="96" t="s">
        <v>15839</v>
      </c>
      <c r="T6230" s="96" t="s">
        <v>1568</v>
      </c>
    </row>
    <row r="6231" ht="14.25" customHeight="1">
      <c r="A6231" s="96" t="s">
        <v>15840</v>
      </c>
      <c r="B6231" s="96" t="s">
        <v>14872</v>
      </c>
      <c r="D6231" s="96" t="s">
        <v>1355</v>
      </c>
      <c r="J6231" s="96" t="s">
        <v>1147</v>
      </c>
      <c r="L6231" s="96" t="s">
        <v>41</v>
      </c>
      <c r="M6231" s="96" t="s">
        <v>1147</v>
      </c>
      <c r="O6231" s="96" t="s">
        <v>1578</v>
      </c>
      <c r="P6231" s="96" t="s">
        <v>1579</v>
      </c>
      <c r="Q6231" s="96" t="s">
        <v>1754</v>
      </c>
      <c r="R6231" s="96" t="s">
        <v>1676</v>
      </c>
    </row>
    <row r="6232" ht="14.25" customHeight="1">
      <c r="A6232" s="96" t="s">
        <v>15841</v>
      </c>
      <c r="D6232" s="96" t="s">
        <v>1355</v>
      </c>
      <c r="J6232" s="96" t="s">
        <v>1351</v>
      </c>
      <c r="L6232" s="96" t="s">
        <v>41</v>
      </c>
      <c r="M6232" s="96" t="s">
        <v>1147</v>
      </c>
      <c r="O6232" s="96" t="s">
        <v>1845</v>
      </c>
      <c r="P6232" s="96" t="s">
        <v>1564</v>
      </c>
      <c r="Q6232" s="96" t="s">
        <v>1685</v>
      </c>
      <c r="R6232" s="96" t="s">
        <v>1586</v>
      </c>
    </row>
    <row r="6233" ht="14.25" customHeight="1">
      <c r="A6233" s="96" t="s">
        <v>15842</v>
      </c>
      <c r="C6233" s="96" t="s">
        <v>15843</v>
      </c>
      <c r="D6233" s="96" t="s">
        <v>1355</v>
      </c>
      <c r="J6233" s="96" t="s">
        <v>1351</v>
      </c>
      <c r="L6233" s="96" t="s">
        <v>41</v>
      </c>
      <c r="M6233" s="96" t="s">
        <v>1147</v>
      </c>
      <c r="O6233" s="96" t="s">
        <v>1845</v>
      </c>
      <c r="P6233" s="96" t="s">
        <v>1564</v>
      </c>
      <c r="Q6233" s="96" t="s">
        <v>1685</v>
      </c>
      <c r="R6233" s="96" t="s">
        <v>1648</v>
      </c>
    </row>
    <row r="6234" ht="14.25" customHeight="1">
      <c r="A6234" s="96" t="s">
        <v>15844</v>
      </c>
      <c r="B6234" s="96" t="s">
        <v>15845</v>
      </c>
      <c r="C6234" s="96" t="s">
        <v>15846</v>
      </c>
      <c r="D6234" s="96" t="s">
        <v>1350</v>
      </c>
      <c r="E6234" s="96" t="s">
        <v>1561</v>
      </c>
      <c r="F6234" s="96">
        <v>2030.0</v>
      </c>
      <c r="G6234" s="96" t="s">
        <v>1350</v>
      </c>
      <c r="H6234" s="96" t="s">
        <v>1561</v>
      </c>
      <c r="I6234" s="96">
        <v>2050.0</v>
      </c>
      <c r="J6234" s="96" t="s">
        <v>1351</v>
      </c>
      <c r="K6234" s="96">
        <v>2050.0</v>
      </c>
      <c r="L6234" s="96" t="s">
        <v>41</v>
      </c>
      <c r="M6234" s="96" t="s">
        <v>1351</v>
      </c>
      <c r="N6234" s="96" t="s">
        <v>1971</v>
      </c>
      <c r="O6234" s="96" t="s">
        <v>1703</v>
      </c>
      <c r="P6234" s="96" t="s">
        <v>1564</v>
      </c>
      <c r="Q6234" s="96" t="s">
        <v>1756</v>
      </c>
      <c r="R6234" s="96" t="s">
        <v>1690</v>
      </c>
      <c r="S6234" s="96" t="s">
        <v>15847</v>
      </c>
      <c r="T6234" s="96" t="s">
        <v>1568</v>
      </c>
    </row>
    <row r="6235" ht="14.25" customHeight="1">
      <c r="A6235" s="96" t="s">
        <v>15848</v>
      </c>
      <c r="D6235" s="96" t="s">
        <v>1350</v>
      </c>
      <c r="E6235" s="96" t="s">
        <v>1561</v>
      </c>
      <c r="F6235" s="96">
        <v>2030.0</v>
      </c>
      <c r="G6235" s="96" t="s">
        <v>1350</v>
      </c>
      <c r="H6235" s="96" t="s">
        <v>1561</v>
      </c>
      <c r="I6235" s="96">
        <v>2045.0</v>
      </c>
      <c r="J6235" s="96" t="s">
        <v>1351</v>
      </c>
      <c r="K6235" s="96">
        <v>2045.0</v>
      </c>
      <c r="L6235" s="96" t="s">
        <v>1562</v>
      </c>
      <c r="M6235" s="96" t="s">
        <v>1147</v>
      </c>
      <c r="O6235" s="96" t="s">
        <v>1578</v>
      </c>
      <c r="P6235" s="96" t="s">
        <v>1579</v>
      </c>
      <c r="Q6235" s="96" t="s">
        <v>1652</v>
      </c>
      <c r="R6235" s="96" t="s">
        <v>1605</v>
      </c>
      <c r="S6235" s="96" t="s">
        <v>15849</v>
      </c>
      <c r="T6235" s="96" t="s">
        <v>1568</v>
      </c>
    </row>
    <row r="6236" ht="14.25" customHeight="1">
      <c r="A6236" s="96" t="s">
        <v>15850</v>
      </c>
      <c r="B6236" s="96" t="s">
        <v>15851</v>
      </c>
      <c r="C6236" s="96" t="s">
        <v>15852</v>
      </c>
      <c r="D6236" s="96" t="s">
        <v>1350</v>
      </c>
      <c r="E6236" s="96" t="s">
        <v>1561</v>
      </c>
      <c r="F6236" s="96">
        <v>2030.0</v>
      </c>
      <c r="J6236" s="96" t="s">
        <v>1351</v>
      </c>
      <c r="L6236" s="96" t="s">
        <v>41</v>
      </c>
      <c r="M6236" s="96" t="s">
        <v>1351</v>
      </c>
      <c r="N6236" s="96" t="s">
        <v>1673</v>
      </c>
      <c r="O6236" s="96" t="s">
        <v>2068</v>
      </c>
      <c r="P6236" s="96" t="s">
        <v>1564</v>
      </c>
      <c r="Q6236" s="96" t="s">
        <v>1665</v>
      </c>
      <c r="R6236" s="96" t="s">
        <v>1586</v>
      </c>
      <c r="S6236" s="96" t="s">
        <v>15853</v>
      </c>
      <c r="T6236" s="96" t="s">
        <v>1568</v>
      </c>
    </row>
    <row r="6237" ht="14.25" customHeight="1">
      <c r="A6237" s="96" t="s">
        <v>15854</v>
      </c>
      <c r="C6237" s="96" t="s">
        <v>15855</v>
      </c>
      <c r="D6237" s="96" t="s">
        <v>1350</v>
      </c>
      <c r="E6237" s="96" t="s">
        <v>1561</v>
      </c>
      <c r="F6237" s="96">
        <v>2030.0</v>
      </c>
      <c r="J6237" s="96" t="s">
        <v>1147</v>
      </c>
      <c r="L6237" s="96" t="s">
        <v>41</v>
      </c>
      <c r="M6237" s="96" t="s">
        <v>1147</v>
      </c>
      <c r="O6237" s="96" t="s">
        <v>1620</v>
      </c>
      <c r="P6237" s="96" t="s">
        <v>1564</v>
      </c>
      <c r="Q6237" s="96" t="s">
        <v>1948</v>
      </c>
      <c r="R6237" s="96" t="s">
        <v>1566</v>
      </c>
      <c r="S6237" s="96" t="s">
        <v>15856</v>
      </c>
      <c r="T6237" s="96" t="s">
        <v>1568</v>
      </c>
    </row>
    <row r="6238" ht="14.25" customHeight="1">
      <c r="A6238" s="96" t="s">
        <v>15857</v>
      </c>
      <c r="D6238" s="96" t="s">
        <v>1350</v>
      </c>
      <c r="E6238" s="96" t="s">
        <v>1561</v>
      </c>
      <c r="F6238" s="96">
        <v>2030.0</v>
      </c>
      <c r="J6238" s="96" t="s">
        <v>1147</v>
      </c>
      <c r="L6238" s="96" t="s">
        <v>1562</v>
      </c>
      <c r="M6238" s="96" t="s">
        <v>1147</v>
      </c>
      <c r="O6238" s="96" t="s">
        <v>1684</v>
      </c>
      <c r="P6238" s="96" t="s">
        <v>1564</v>
      </c>
      <c r="Q6238" s="96" t="s">
        <v>1636</v>
      </c>
      <c r="R6238" s="96" t="s">
        <v>1805</v>
      </c>
      <c r="S6238" s="96" t="s">
        <v>15858</v>
      </c>
      <c r="T6238" s="96" t="s">
        <v>1568</v>
      </c>
    </row>
    <row r="6239" ht="14.25" customHeight="1">
      <c r="A6239" s="96" t="s">
        <v>15859</v>
      </c>
      <c r="D6239" s="96" t="s">
        <v>1350</v>
      </c>
      <c r="E6239" s="96" t="s">
        <v>1570</v>
      </c>
      <c r="F6239" s="96">
        <v>2030.0</v>
      </c>
      <c r="J6239" s="96" t="s">
        <v>1147</v>
      </c>
      <c r="L6239" s="96" t="s">
        <v>1562</v>
      </c>
      <c r="M6239" s="96" t="s">
        <v>1147</v>
      </c>
      <c r="O6239" s="96" t="s">
        <v>1620</v>
      </c>
      <c r="P6239" s="96" t="s">
        <v>1564</v>
      </c>
      <c r="Q6239" s="96" t="s">
        <v>1585</v>
      </c>
      <c r="R6239" s="96" t="s">
        <v>3066</v>
      </c>
      <c r="S6239" s="96" t="s">
        <v>15860</v>
      </c>
      <c r="T6239" s="96" t="s">
        <v>1576</v>
      </c>
    </row>
    <row r="6240" ht="14.25" customHeight="1">
      <c r="A6240" s="96" t="s">
        <v>15861</v>
      </c>
      <c r="B6240" s="96" t="s">
        <v>15624</v>
      </c>
      <c r="C6240" s="96" t="s">
        <v>15862</v>
      </c>
      <c r="D6240" s="96" t="s">
        <v>1350</v>
      </c>
      <c r="E6240" s="96" t="s">
        <v>1570</v>
      </c>
      <c r="F6240" s="96">
        <v>2030.0</v>
      </c>
      <c r="J6240" s="96" t="s">
        <v>1147</v>
      </c>
      <c r="L6240" s="96" t="s">
        <v>41</v>
      </c>
      <c r="M6240" s="96" t="s">
        <v>1147</v>
      </c>
      <c r="O6240" s="96" t="s">
        <v>1578</v>
      </c>
      <c r="P6240" s="96" t="s">
        <v>1579</v>
      </c>
      <c r="Q6240" s="96" t="s">
        <v>1593</v>
      </c>
      <c r="R6240" s="96" t="s">
        <v>1623</v>
      </c>
      <c r="S6240" s="96" t="s">
        <v>15863</v>
      </c>
      <c r="T6240" s="96" t="s">
        <v>1576</v>
      </c>
    </row>
    <row r="6241" ht="14.25" customHeight="1">
      <c r="A6241" s="96" t="s">
        <v>15864</v>
      </c>
      <c r="D6241" s="96" t="s">
        <v>1350</v>
      </c>
      <c r="E6241" s="96" t="s">
        <v>1561</v>
      </c>
      <c r="F6241" s="96">
        <v>2030.0</v>
      </c>
      <c r="J6241" s="96" t="s">
        <v>1147</v>
      </c>
      <c r="L6241" s="96" t="s">
        <v>1562</v>
      </c>
      <c r="M6241" s="96" t="s">
        <v>1147</v>
      </c>
      <c r="O6241" s="96" t="s">
        <v>1563</v>
      </c>
      <c r="P6241" s="96" t="s">
        <v>1564</v>
      </c>
      <c r="Q6241" s="96" t="s">
        <v>1580</v>
      </c>
      <c r="R6241" s="96" t="s">
        <v>1631</v>
      </c>
      <c r="S6241" s="96" t="s">
        <v>15865</v>
      </c>
      <c r="T6241" s="96" t="s">
        <v>1568</v>
      </c>
    </row>
    <row r="6242" ht="14.25" customHeight="1">
      <c r="A6242" s="96" t="s">
        <v>15866</v>
      </c>
      <c r="D6242" s="96" t="s">
        <v>1350</v>
      </c>
      <c r="E6242" s="96" t="s">
        <v>1561</v>
      </c>
      <c r="F6242" s="96">
        <v>2030.0</v>
      </c>
      <c r="J6242" s="96" t="s">
        <v>1147</v>
      </c>
      <c r="L6242" s="96" t="s">
        <v>1562</v>
      </c>
      <c r="M6242" s="96" t="s">
        <v>1147</v>
      </c>
      <c r="O6242" s="96" t="s">
        <v>2054</v>
      </c>
      <c r="P6242" s="96" t="s">
        <v>1579</v>
      </c>
      <c r="Q6242" s="96" t="s">
        <v>1590</v>
      </c>
      <c r="R6242" s="96" t="s">
        <v>1637</v>
      </c>
      <c r="S6242" s="96" t="s">
        <v>15867</v>
      </c>
      <c r="T6242" s="96" t="s">
        <v>1568</v>
      </c>
    </row>
    <row r="6243" ht="14.25" customHeight="1">
      <c r="A6243" s="96" t="s">
        <v>15868</v>
      </c>
      <c r="D6243" s="96" t="s">
        <v>1350</v>
      </c>
      <c r="E6243" s="96" t="s">
        <v>1561</v>
      </c>
      <c r="F6243" s="96">
        <v>2030.0</v>
      </c>
      <c r="J6243" s="96" t="s">
        <v>1147</v>
      </c>
      <c r="L6243" s="96" t="s">
        <v>1562</v>
      </c>
      <c r="M6243" s="96" t="s">
        <v>1147</v>
      </c>
      <c r="O6243" s="96" t="s">
        <v>1845</v>
      </c>
      <c r="P6243" s="96" t="s">
        <v>1564</v>
      </c>
      <c r="Q6243" s="96" t="s">
        <v>1636</v>
      </c>
      <c r="R6243" s="96" t="s">
        <v>1793</v>
      </c>
      <c r="S6243" s="96" t="s">
        <v>15869</v>
      </c>
      <c r="T6243" s="96" t="s">
        <v>1568</v>
      </c>
    </row>
    <row r="6244" ht="14.25" customHeight="1">
      <c r="A6244" s="96" t="s">
        <v>15870</v>
      </c>
      <c r="D6244" s="96" t="s">
        <v>1350</v>
      </c>
      <c r="E6244" s="96" t="s">
        <v>1561</v>
      </c>
      <c r="F6244" s="96">
        <v>2030.0</v>
      </c>
      <c r="J6244" s="96" t="s">
        <v>1147</v>
      </c>
      <c r="L6244" s="96" t="s">
        <v>1562</v>
      </c>
      <c r="M6244" s="96" t="s">
        <v>1147</v>
      </c>
      <c r="O6244" s="96" t="s">
        <v>1791</v>
      </c>
      <c r="P6244" s="96" t="s">
        <v>1609</v>
      </c>
      <c r="Q6244" s="96" t="s">
        <v>1593</v>
      </c>
      <c r="R6244" s="96" t="s">
        <v>1676</v>
      </c>
      <c r="S6244" s="96" t="s">
        <v>15871</v>
      </c>
      <c r="T6244" s="96" t="s">
        <v>1568</v>
      </c>
    </row>
    <row r="6245" ht="14.25" customHeight="1">
      <c r="A6245" s="96" t="s">
        <v>15872</v>
      </c>
      <c r="B6245" s="96" t="s">
        <v>15873</v>
      </c>
      <c r="C6245" s="96" t="s">
        <v>15874</v>
      </c>
      <c r="D6245" s="96" t="s">
        <v>1350</v>
      </c>
      <c r="E6245" s="96" t="s">
        <v>1561</v>
      </c>
      <c r="F6245" s="96" t="s">
        <v>3319</v>
      </c>
      <c r="J6245" s="96" t="s">
        <v>1351</v>
      </c>
      <c r="L6245" s="96" t="s">
        <v>41</v>
      </c>
      <c r="M6245" s="96" t="s">
        <v>1351</v>
      </c>
      <c r="N6245" s="96" t="s">
        <v>2256</v>
      </c>
      <c r="O6245" s="96" t="s">
        <v>1584</v>
      </c>
      <c r="P6245" s="96" t="s">
        <v>1564</v>
      </c>
      <c r="Q6245" s="96" t="s">
        <v>1580</v>
      </c>
      <c r="R6245" s="96" t="s">
        <v>2098</v>
      </c>
      <c r="S6245" s="96" t="s">
        <v>15875</v>
      </c>
      <c r="T6245" s="96" t="s">
        <v>1568</v>
      </c>
    </row>
    <row r="6246" ht="14.25" customHeight="1">
      <c r="A6246" s="96" t="s">
        <v>15876</v>
      </c>
      <c r="D6246" s="96" t="s">
        <v>1350</v>
      </c>
      <c r="E6246" s="96" t="s">
        <v>1561</v>
      </c>
      <c r="F6246" s="96">
        <v>2030.0</v>
      </c>
      <c r="J6246" s="96" t="s">
        <v>1147</v>
      </c>
      <c r="L6246" s="96" t="s">
        <v>1562</v>
      </c>
      <c r="M6246" s="96" t="s">
        <v>1147</v>
      </c>
      <c r="O6246" s="96" t="s">
        <v>1578</v>
      </c>
      <c r="P6246" s="96" t="s">
        <v>1579</v>
      </c>
      <c r="Q6246" s="96" t="s">
        <v>1590</v>
      </c>
      <c r="R6246" s="96" t="s">
        <v>1793</v>
      </c>
      <c r="S6246" s="96" t="s">
        <v>15877</v>
      </c>
      <c r="T6246" s="96" t="s">
        <v>1568</v>
      </c>
    </row>
    <row r="6247" ht="14.25" customHeight="1">
      <c r="A6247" s="96" t="s">
        <v>15878</v>
      </c>
      <c r="D6247" s="96" t="s">
        <v>1355</v>
      </c>
      <c r="J6247" s="96" t="s">
        <v>1147</v>
      </c>
      <c r="L6247" s="96" t="s">
        <v>41</v>
      </c>
      <c r="M6247" s="96" t="s">
        <v>1147</v>
      </c>
      <c r="O6247" s="96" t="s">
        <v>1845</v>
      </c>
      <c r="P6247" s="96" t="s">
        <v>1564</v>
      </c>
      <c r="Q6247" s="96" t="s">
        <v>2015</v>
      </c>
      <c r="R6247" s="96" t="s">
        <v>1644</v>
      </c>
    </row>
    <row r="6248" ht="14.25" customHeight="1">
      <c r="A6248" s="96" t="s">
        <v>15879</v>
      </c>
      <c r="D6248" s="96" t="s">
        <v>1350</v>
      </c>
      <c r="E6248" s="96" t="s">
        <v>1561</v>
      </c>
      <c r="F6248" s="96">
        <v>2030.0</v>
      </c>
      <c r="G6248" s="96" t="s">
        <v>1350</v>
      </c>
      <c r="H6248" s="96" t="s">
        <v>1561</v>
      </c>
      <c r="I6248" s="96">
        <v>2050.0</v>
      </c>
      <c r="J6248" s="96" t="s">
        <v>1351</v>
      </c>
      <c r="K6248" s="96">
        <v>2050.0</v>
      </c>
      <c r="L6248" s="96" t="s">
        <v>1562</v>
      </c>
      <c r="M6248" s="96" t="s">
        <v>1147</v>
      </c>
      <c r="O6248" s="96" t="s">
        <v>1845</v>
      </c>
      <c r="P6248" s="96" t="s">
        <v>1564</v>
      </c>
      <c r="Q6248" s="96" t="s">
        <v>2015</v>
      </c>
      <c r="R6248" s="96" t="s">
        <v>1793</v>
      </c>
      <c r="S6248" s="96" t="s">
        <v>15880</v>
      </c>
      <c r="T6248" s="96" t="s">
        <v>1568</v>
      </c>
    </row>
    <row r="6249" ht="14.25" customHeight="1">
      <c r="A6249" s="96" t="s">
        <v>15881</v>
      </c>
      <c r="D6249" s="96" t="s">
        <v>1350</v>
      </c>
      <c r="E6249" s="96" t="s">
        <v>1561</v>
      </c>
      <c r="F6249" s="96">
        <v>2030.0</v>
      </c>
      <c r="J6249" s="96" t="s">
        <v>1147</v>
      </c>
      <c r="L6249" s="96" t="s">
        <v>1562</v>
      </c>
      <c r="M6249" s="96" t="s">
        <v>1147</v>
      </c>
      <c r="O6249" s="96" t="s">
        <v>1584</v>
      </c>
      <c r="P6249" s="96" t="s">
        <v>1564</v>
      </c>
      <c r="Q6249" s="96" t="s">
        <v>1784</v>
      </c>
      <c r="R6249" s="96" t="s">
        <v>1644</v>
      </c>
      <c r="S6249" s="96" t="s">
        <v>15882</v>
      </c>
      <c r="T6249" s="96" t="s">
        <v>1568</v>
      </c>
    </row>
    <row r="6250" ht="14.25" customHeight="1">
      <c r="A6250" s="96" t="s">
        <v>15883</v>
      </c>
      <c r="B6250" s="96" t="s">
        <v>15884</v>
      </c>
      <c r="C6250" s="96" t="s">
        <v>15885</v>
      </c>
      <c r="D6250" s="96" t="s">
        <v>1350</v>
      </c>
      <c r="E6250" s="96" t="s">
        <v>1561</v>
      </c>
      <c r="F6250" s="96">
        <v>2030.0</v>
      </c>
      <c r="J6250" s="96" t="s">
        <v>1351</v>
      </c>
      <c r="L6250" s="96" t="s">
        <v>41</v>
      </c>
      <c r="M6250" s="96" t="s">
        <v>1351</v>
      </c>
      <c r="N6250" s="96" t="s">
        <v>1714</v>
      </c>
      <c r="O6250" s="96" t="s">
        <v>1717</v>
      </c>
      <c r="P6250" s="96" t="s">
        <v>1609</v>
      </c>
      <c r="Q6250" s="96" t="s">
        <v>1800</v>
      </c>
      <c r="R6250" s="96" t="s">
        <v>1971</v>
      </c>
      <c r="S6250" s="96" t="s">
        <v>15886</v>
      </c>
      <c r="T6250" s="96" t="s">
        <v>1568</v>
      </c>
    </row>
    <row r="6251" ht="14.25" customHeight="1">
      <c r="A6251" s="96" t="s">
        <v>15887</v>
      </c>
      <c r="D6251" s="96" t="s">
        <v>1355</v>
      </c>
      <c r="J6251" s="96" t="s">
        <v>1147</v>
      </c>
      <c r="L6251" s="96" t="s">
        <v>41</v>
      </c>
      <c r="M6251" s="96" t="s">
        <v>1147</v>
      </c>
      <c r="O6251" s="96" t="s">
        <v>1797</v>
      </c>
      <c r="P6251" s="96" t="s">
        <v>1564</v>
      </c>
      <c r="Q6251" s="96" t="s">
        <v>1754</v>
      </c>
      <c r="R6251" s="96" t="s">
        <v>1637</v>
      </c>
    </row>
    <row r="6252" ht="14.25" customHeight="1">
      <c r="A6252" s="96" t="s">
        <v>15888</v>
      </c>
      <c r="B6252" s="96" t="s">
        <v>15889</v>
      </c>
      <c r="C6252" s="96" t="s">
        <v>15890</v>
      </c>
      <c r="D6252" s="96" t="s">
        <v>1350</v>
      </c>
      <c r="E6252" s="96" t="s">
        <v>1561</v>
      </c>
      <c r="F6252" s="96">
        <v>2030.0</v>
      </c>
      <c r="G6252" s="96" t="s">
        <v>1350</v>
      </c>
      <c r="H6252" s="96" t="s">
        <v>1561</v>
      </c>
      <c r="I6252" s="96">
        <v>2040.0</v>
      </c>
      <c r="J6252" s="96" t="s">
        <v>1351</v>
      </c>
      <c r="K6252" s="96">
        <v>2040.0</v>
      </c>
      <c r="L6252" s="96" t="s">
        <v>41</v>
      </c>
      <c r="M6252" s="96" t="s">
        <v>1351</v>
      </c>
      <c r="N6252" s="96" t="s">
        <v>3066</v>
      </c>
      <c r="O6252" s="96" t="s">
        <v>1584</v>
      </c>
      <c r="P6252" s="96" t="s">
        <v>1564</v>
      </c>
      <c r="Q6252" s="96" t="s">
        <v>1610</v>
      </c>
      <c r="R6252" s="96" t="s">
        <v>1574</v>
      </c>
      <c r="S6252" s="96" t="s">
        <v>15891</v>
      </c>
      <c r="T6252" s="96" t="s">
        <v>1568</v>
      </c>
    </row>
    <row r="6253" ht="14.25" customHeight="1">
      <c r="A6253" s="96" t="s">
        <v>15892</v>
      </c>
      <c r="D6253" s="96" t="s">
        <v>1355</v>
      </c>
      <c r="J6253" s="96" t="s">
        <v>1147</v>
      </c>
      <c r="L6253" s="96" t="s">
        <v>41</v>
      </c>
      <c r="M6253" s="96" t="s">
        <v>1147</v>
      </c>
      <c r="O6253" s="96" t="s">
        <v>1845</v>
      </c>
      <c r="P6253" s="96" t="s">
        <v>1564</v>
      </c>
      <c r="Q6253" s="96" t="s">
        <v>1590</v>
      </c>
      <c r="R6253" s="96" t="s">
        <v>1631</v>
      </c>
    </row>
    <row r="6254" ht="14.25" customHeight="1">
      <c r="A6254" s="96" t="s">
        <v>15893</v>
      </c>
      <c r="D6254" s="96" t="s">
        <v>1350</v>
      </c>
      <c r="E6254" s="96" t="s">
        <v>1561</v>
      </c>
      <c r="F6254" s="96">
        <v>2030.0</v>
      </c>
      <c r="J6254" s="96" t="s">
        <v>1147</v>
      </c>
      <c r="L6254" s="96" t="s">
        <v>1562</v>
      </c>
      <c r="M6254" s="96" t="s">
        <v>1147</v>
      </c>
      <c r="O6254" s="96" t="s">
        <v>1647</v>
      </c>
      <c r="P6254" s="96" t="s">
        <v>1564</v>
      </c>
      <c r="Q6254" s="96" t="s">
        <v>1655</v>
      </c>
      <c r="R6254" s="96" t="s">
        <v>1648</v>
      </c>
      <c r="S6254" s="96" t="s">
        <v>15894</v>
      </c>
      <c r="T6254" s="96" t="s">
        <v>1568</v>
      </c>
    </row>
    <row r="6255" ht="14.25" customHeight="1">
      <c r="A6255" s="96" t="s">
        <v>15895</v>
      </c>
      <c r="D6255" s="96" t="s">
        <v>1350</v>
      </c>
      <c r="E6255" s="96" t="s">
        <v>1570</v>
      </c>
      <c r="F6255" s="96">
        <v>2030.0</v>
      </c>
      <c r="J6255" s="96" t="s">
        <v>1147</v>
      </c>
      <c r="L6255" s="96" t="s">
        <v>1562</v>
      </c>
      <c r="M6255" s="96" t="s">
        <v>1147</v>
      </c>
      <c r="O6255" s="96" t="s">
        <v>1717</v>
      </c>
      <c r="P6255" s="96" t="s">
        <v>1609</v>
      </c>
      <c r="Q6255" s="96" t="s">
        <v>1862</v>
      </c>
      <c r="R6255" s="96" t="s">
        <v>2384</v>
      </c>
      <c r="S6255" s="96" t="s">
        <v>15896</v>
      </c>
      <c r="T6255" s="96" t="s">
        <v>1576</v>
      </c>
    </row>
    <row r="6256" ht="14.25" customHeight="1">
      <c r="A6256" s="96" t="s">
        <v>15897</v>
      </c>
      <c r="D6256" s="96" t="s">
        <v>1350</v>
      </c>
      <c r="E6256" s="96" t="s">
        <v>1561</v>
      </c>
      <c r="F6256" s="96">
        <v>2030.0</v>
      </c>
      <c r="J6256" s="96" t="s">
        <v>1147</v>
      </c>
      <c r="L6256" s="96" t="s">
        <v>41</v>
      </c>
      <c r="M6256" s="96" t="s">
        <v>1351</v>
      </c>
      <c r="N6256" s="96" t="s">
        <v>2256</v>
      </c>
      <c r="O6256" s="96" t="s">
        <v>1741</v>
      </c>
      <c r="P6256" s="96" t="s">
        <v>1564</v>
      </c>
      <c r="Q6256" s="96" t="s">
        <v>1652</v>
      </c>
      <c r="R6256" s="96" t="s">
        <v>1656</v>
      </c>
      <c r="S6256" s="96" t="s">
        <v>15898</v>
      </c>
      <c r="T6256" s="96" t="s">
        <v>1568</v>
      </c>
    </row>
    <row r="6257" ht="14.25" customHeight="1">
      <c r="A6257" s="96" t="s">
        <v>15899</v>
      </c>
      <c r="C6257" s="96" t="s">
        <v>15900</v>
      </c>
      <c r="D6257" s="96" t="s">
        <v>1350</v>
      </c>
      <c r="E6257" s="96" t="s">
        <v>1561</v>
      </c>
      <c r="F6257" s="96">
        <v>2030.0</v>
      </c>
      <c r="J6257" s="96" t="s">
        <v>1147</v>
      </c>
      <c r="L6257" s="96" t="s">
        <v>1562</v>
      </c>
      <c r="M6257" s="96" t="s">
        <v>1147</v>
      </c>
      <c r="O6257" s="96" t="s">
        <v>1741</v>
      </c>
      <c r="P6257" s="96" t="s">
        <v>1564</v>
      </c>
      <c r="Q6257" s="96" t="s">
        <v>1652</v>
      </c>
      <c r="R6257" s="96" t="s">
        <v>1574</v>
      </c>
      <c r="S6257" s="96" t="s">
        <v>15901</v>
      </c>
      <c r="T6257" s="96" t="s">
        <v>1568</v>
      </c>
    </row>
    <row r="6258" ht="14.25" customHeight="1">
      <c r="A6258" s="96" t="s">
        <v>15902</v>
      </c>
      <c r="D6258" s="96" t="s">
        <v>1350</v>
      </c>
      <c r="E6258" s="96" t="s">
        <v>1561</v>
      </c>
      <c r="F6258" s="96">
        <v>2030.0</v>
      </c>
      <c r="J6258" s="96" t="s">
        <v>1147</v>
      </c>
      <c r="L6258" s="96" t="s">
        <v>1562</v>
      </c>
      <c r="M6258" s="96" t="s">
        <v>1147</v>
      </c>
      <c r="O6258" s="96" t="s">
        <v>1578</v>
      </c>
      <c r="P6258" s="96" t="s">
        <v>1579</v>
      </c>
      <c r="Q6258" s="96" t="s">
        <v>1610</v>
      </c>
      <c r="R6258" s="96" t="s">
        <v>1566</v>
      </c>
      <c r="S6258" s="96" t="s">
        <v>15903</v>
      </c>
      <c r="T6258" s="96" t="s">
        <v>1568</v>
      </c>
    </row>
    <row r="6259" ht="14.25" customHeight="1">
      <c r="A6259" s="96" t="s">
        <v>15904</v>
      </c>
      <c r="D6259" s="96" t="s">
        <v>1355</v>
      </c>
      <c r="J6259" s="96" t="s">
        <v>1351</v>
      </c>
      <c r="L6259" s="96" t="s">
        <v>41</v>
      </c>
      <c r="M6259" s="96" t="s">
        <v>1351</v>
      </c>
      <c r="N6259" s="96" t="s">
        <v>1656</v>
      </c>
      <c r="O6259" s="96" t="s">
        <v>1684</v>
      </c>
      <c r="P6259" s="96" t="s">
        <v>1564</v>
      </c>
      <c r="Q6259" s="96" t="s">
        <v>1580</v>
      </c>
      <c r="R6259" s="96" t="s">
        <v>1656</v>
      </c>
    </row>
    <row r="6260" ht="14.25" customHeight="1">
      <c r="A6260" s="96" t="s">
        <v>15905</v>
      </c>
      <c r="C6260" s="96" t="s">
        <v>15906</v>
      </c>
      <c r="D6260" s="96" t="s">
        <v>1355</v>
      </c>
      <c r="J6260" s="96" t="s">
        <v>1351</v>
      </c>
      <c r="L6260" s="96" t="s">
        <v>41</v>
      </c>
      <c r="M6260" s="96" t="s">
        <v>1351</v>
      </c>
      <c r="N6260" s="96" t="s">
        <v>1707</v>
      </c>
      <c r="O6260" s="96" t="s">
        <v>1578</v>
      </c>
      <c r="P6260" s="96" t="s">
        <v>1579</v>
      </c>
      <c r="Q6260" s="96" t="s">
        <v>1636</v>
      </c>
      <c r="R6260" s="96" t="s">
        <v>1707</v>
      </c>
    </row>
    <row r="6261" ht="14.25" customHeight="1">
      <c r="A6261" s="96" t="s">
        <v>15907</v>
      </c>
      <c r="C6261" s="96" t="s">
        <v>15908</v>
      </c>
      <c r="D6261" s="96" t="s">
        <v>1355</v>
      </c>
      <c r="J6261" s="96" t="s">
        <v>1351</v>
      </c>
      <c r="L6261" s="96" t="s">
        <v>41</v>
      </c>
      <c r="M6261" s="96" t="s">
        <v>1351</v>
      </c>
      <c r="N6261" s="96" t="s">
        <v>1926</v>
      </c>
      <c r="O6261" s="96" t="s">
        <v>1584</v>
      </c>
      <c r="P6261" s="96" t="s">
        <v>1564</v>
      </c>
      <c r="Q6261" s="96" t="s">
        <v>1820</v>
      </c>
      <c r="R6261" s="96" t="s">
        <v>1926</v>
      </c>
    </row>
    <row r="6262" ht="14.25" customHeight="1">
      <c r="A6262" s="96" t="s">
        <v>15909</v>
      </c>
      <c r="D6262" s="96" t="s">
        <v>1372</v>
      </c>
      <c r="J6262" s="96" t="s">
        <v>1147</v>
      </c>
      <c r="L6262" s="96" t="s">
        <v>41</v>
      </c>
      <c r="M6262" s="96" t="s">
        <v>1147</v>
      </c>
      <c r="O6262" s="96" t="s">
        <v>1584</v>
      </c>
      <c r="P6262" s="96" t="s">
        <v>1564</v>
      </c>
      <c r="Q6262" s="96" t="s">
        <v>1639</v>
      </c>
      <c r="R6262" s="96" t="s">
        <v>1621</v>
      </c>
    </row>
    <row r="6263" ht="14.25" customHeight="1">
      <c r="A6263" s="96" t="s">
        <v>15910</v>
      </c>
      <c r="D6263" s="96" t="s">
        <v>1355</v>
      </c>
      <c r="J6263" s="96" t="s">
        <v>1147</v>
      </c>
      <c r="L6263" s="96" t="s">
        <v>41</v>
      </c>
      <c r="M6263" s="96" t="s">
        <v>1147</v>
      </c>
      <c r="O6263" s="96" t="s">
        <v>1829</v>
      </c>
      <c r="P6263" s="96" t="s">
        <v>1564</v>
      </c>
      <c r="Q6263" s="96" t="s">
        <v>1655</v>
      </c>
      <c r="R6263" s="96" t="s">
        <v>1699</v>
      </c>
    </row>
    <row r="6264" ht="14.25" customHeight="1">
      <c r="A6264" s="96" t="s">
        <v>15911</v>
      </c>
      <c r="B6264" s="96" t="s">
        <v>15912</v>
      </c>
      <c r="D6264" s="96" t="s">
        <v>1350</v>
      </c>
      <c r="E6264" s="96" t="s">
        <v>1561</v>
      </c>
      <c r="F6264" s="96">
        <v>2030.0</v>
      </c>
      <c r="G6264" s="96" t="s">
        <v>1350</v>
      </c>
      <c r="H6264" s="96" t="s">
        <v>1561</v>
      </c>
      <c r="I6264" s="96">
        <v>2050.0</v>
      </c>
      <c r="J6264" s="96" t="s">
        <v>1351</v>
      </c>
      <c r="K6264" s="96">
        <v>2050.0</v>
      </c>
      <c r="L6264" s="96" t="s">
        <v>41</v>
      </c>
      <c r="M6264" s="96" t="s">
        <v>1351</v>
      </c>
      <c r="N6264" s="96" t="s">
        <v>1656</v>
      </c>
      <c r="O6264" s="96" t="s">
        <v>2054</v>
      </c>
      <c r="P6264" s="96" t="s">
        <v>1579</v>
      </c>
      <c r="Q6264" s="96" t="s">
        <v>1652</v>
      </c>
      <c r="R6264" s="96" t="s">
        <v>1566</v>
      </c>
      <c r="S6264" s="96" t="s">
        <v>15913</v>
      </c>
      <c r="T6264" s="96" t="s">
        <v>1568</v>
      </c>
    </row>
    <row r="6265" ht="14.25" customHeight="1">
      <c r="A6265" s="96" t="s">
        <v>15914</v>
      </c>
      <c r="C6265" s="96" t="s">
        <v>15915</v>
      </c>
      <c r="D6265" s="96" t="s">
        <v>1355</v>
      </c>
      <c r="J6265" s="96" t="s">
        <v>1351</v>
      </c>
      <c r="L6265" s="96" t="s">
        <v>41</v>
      </c>
      <c r="M6265" s="96" t="s">
        <v>1147</v>
      </c>
      <c r="O6265" s="96" t="s">
        <v>1578</v>
      </c>
      <c r="P6265" s="96" t="s">
        <v>1579</v>
      </c>
      <c r="Q6265" s="96" t="s">
        <v>1610</v>
      </c>
      <c r="R6265" s="96" t="s">
        <v>1637</v>
      </c>
    </row>
    <row r="6266" ht="14.25" customHeight="1">
      <c r="A6266" s="96" t="s">
        <v>15916</v>
      </c>
      <c r="D6266" s="96" t="s">
        <v>1350</v>
      </c>
      <c r="E6266" s="96" t="s">
        <v>1561</v>
      </c>
      <c r="F6266" s="96">
        <v>2030.0</v>
      </c>
      <c r="J6266" s="96" t="s">
        <v>1147</v>
      </c>
      <c r="L6266" s="96" t="s">
        <v>1562</v>
      </c>
      <c r="M6266" s="96" t="s">
        <v>1147</v>
      </c>
      <c r="O6266" s="96" t="s">
        <v>1584</v>
      </c>
      <c r="P6266" s="96" t="s">
        <v>1564</v>
      </c>
      <c r="Q6266" s="96" t="s">
        <v>1804</v>
      </c>
      <c r="R6266" s="96" t="s">
        <v>1594</v>
      </c>
      <c r="S6266" s="96" t="s">
        <v>15917</v>
      </c>
      <c r="T6266" s="96" t="s">
        <v>1568</v>
      </c>
    </row>
    <row r="6267" ht="14.25" customHeight="1">
      <c r="A6267" s="96" t="s">
        <v>15918</v>
      </c>
      <c r="D6267" s="96" t="s">
        <v>1350</v>
      </c>
      <c r="E6267" s="96" t="s">
        <v>1561</v>
      </c>
      <c r="F6267" s="96">
        <v>2030.0</v>
      </c>
      <c r="G6267" s="96" t="s">
        <v>1350</v>
      </c>
      <c r="H6267" s="96" t="s">
        <v>1561</v>
      </c>
      <c r="I6267" s="96">
        <v>2030.0</v>
      </c>
      <c r="J6267" s="96" t="s">
        <v>1351</v>
      </c>
      <c r="K6267" s="96">
        <v>2030.0</v>
      </c>
      <c r="L6267" s="96" t="s">
        <v>1562</v>
      </c>
      <c r="M6267" s="96" t="s">
        <v>1147</v>
      </c>
      <c r="O6267" s="96" t="s">
        <v>4713</v>
      </c>
      <c r="P6267" s="96" t="s">
        <v>1609</v>
      </c>
      <c r="Q6267" s="96" t="s">
        <v>1580</v>
      </c>
      <c r="R6267" s="96" t="s">
        <v>1644</v>
      </c>
      <c r="S6267" s="96" t="s">
        <v>15919</v>
      </c>
      <c r="T6267" s="96" t="s">
        <v>1568</v>
      </c>
    </row>
    <row r="6268" ht="14.25" customHeight="1">
      <c r="A6268" s="96" t="s">
        <v>15920</v>
      </c>
      <c r="C6268" s="96" t="s">
        <v>15921</v>
      </c>
      <c r="D6268" s="96" t="s">
        <v>1350</v>
      </c>
      <c r="E6268" s="96" t="s">
        <v>1561</v>
      </c>
      <c r="F6268" s="96">
        <v>2030.0</v>
      </c>
      <c r="J6268" s="96" t="s">
        <v>1147</v>
      </c>
      <c r="L6268" s="96" t="s">
        <v>1562</v>
      </c>
      <c r="M6268" s="96" t="s">
        <v>1147</v>
      </c>
      <c r="O6268" s="96" t="s">
        <v>1717</v>
      </c>
      <c r="P6268" s="96" t="s">
        <v>1609</v>
      </c>
      <c r="Q6268" s="96" t="s">
        <v>1756</v>
      </c>
      <c r="R6268" s="96" t="s">
        <v>1619</v>
      </c>
      <c r="S6268" s="96" t="s">
        <v>15922</v>
      </c>
      <c r="T6268" s="96" t="s">
        <v>1568</v>
      </c>
    </row>
    <row r="6269" ht="14.25" customHeight="1">
      <c r="A6269" s="96" t="s">
        <v>15923</v>
      </c>
      <c r="D6269" s="96" t="s">
        <v>1355</v>
      </c>
      <c r="J6269" s="96" t="s">
        <v>1147</v>
      </c>
      <c r="L6269" s="96" t="s">
        <v>41</v>
      </c>
      <c r="M6269" s="96" t="s">
        <v>1147</v>
      </c>
      <c r="O6269" s="96" t="s">
        <v>1741</v>
      </c>
      <c r="P6269" s="96" t="s">
        <v>1564</v>
      </c>
      <c r="Q6269" s="96" t="s">
        <v>1580</v>
      </c>
      <c r="R6269" s="96" t="s">
        <v>1805</v>
      </c>
    </row>
    <row r="6270" ht="14.25" customHeight="1">
      <c r="A6270" s="96" t="s">
        <v>15924</v>
      </c>
      <c r="D6270" s="96" t="s">
        <v>1350</v>
      </c>
      <c r="E6270" s="96" t="s">
        <v>1561</v>
      </c>
      <c r="F6270" s="96">
        <v>2030.0</v>
      </c>
      <c r="J6270" s="96" t="s">
        <v>1147</v>
      </c>
      <c r="L6270" s="96" t="s">
        <v>1562</v>
      </c>
      <c r="M6270" s="96" t="s">
        <v>1147</v>
      </c>
      <c r="O6270" s="96" t="s">
        <v>2194</v>
      </c>
      <c r="P6270" s="96" t="s">
        <v>1609</v>
      </c>
      <c r="Q6270" s="96" t="s">
        <v>1580</v>
      </c>
      <c r="R6270" s="96" t="s">
        <v>1926</v>
      </c>
      <c r="S6270" s="96" t="s">
        <v>15925</v>
      </c>
      <c r="T6270" s="96" t="s">
        <v>1568</v>
      </c>
    </row>
    <row r="6271" ht="14.25" customHeight="1">
      <c r="A6271" s="96" t="s">
        <v>15926</v>
      </c>
      <c r="D6271" s="96" t="s">
        <v>1350</v>
      </c>
      <c r="E6271" s="96" t="s">
        <v>1561</v>
      </c>
      <c r="F6271" s="96">
        <v>2030.0</v>
      </c>
      <c r="G6271" s="96" t="s">
        <v>1350</v>
      </c>
      <c r="H6271" s="96" t="s">
        <v>1561</v>
      </c>
      <c r="I6271" s="96">
        <v>2030.0</v>
      </c>
      <c r="J6271" s="96" t="s">
        <v>1351</v>
      </c>
      <c r="K6271" s="96">
        <v>2030.0</v>
      </c>
      <c r="L6271" s="96" t="s">
        <v>1562</v>
      </c>
      <c r="M6271" s="96" t="s">
        <v>1147</v>
      </c>
      <c r="O6271" s="96" t="s">
        <v>1578</v>
      </c>
      <c r="P6271" s="96" t="s">
        <v>1579</v>
      </c>
      <c r="Q6271" s="96" t="s">
        <v>1593</v>
      </c>
      <c r="R6271" s="96" t="s">
        <v>1615</v>
      </c>
      <c r="S6271" s="96" t="s">
        <v>15927</v>
      </c>
      <c r="T6271" s="96" t="s">
        <v>1568</v>
      </c>
    </row>
    <row r="6272" ht="14.25" customHeight="1">
      <c r="A6272" s="96" t="s">
        <v>15928</v>
      </c>
      <c r="D6272" s="96" t="s">
        <v>1355</v>
      </c>
      <c r="J6272" s="96" t="s">
        <v>1351</v>
      </c>
      <c r="L6272" s="96" t="s">
        <v>41</v>
      </c>
      <c r="M6272" s="96" t="s">
        <v>1147</v>
      </c>
      <c r="O6272" s="96" t="s">
        <v>1647</v>
      </c>
      <c r="P6272" s="96" t="s">
        <v>1564</v>
      </c>
      <c r="Q6272" s="96" t="s">
        <v>1593</v>
      </c>
      <c r="R6272" s="96" t="s">
        <v>1690</v>
      </c>
    </row>
    <row r="6273" ht="14.25" customHeight="1">
      <c r="A6273" s="96" t="s">
        <v>15929</v>
      </c>
      <c r="D6273" s="96" t="s">
        <v>1350</v>
      </c>
      <c r="E6273" s="96" t="s">
        <v>1561</v>
      </c>
      <c r="F6273" s="96">
        <v>2030.0</v>
      </c>
      <c r="G6273" s="96" t="s">
        <v>1350</v>
      </c>
      <c r="H6273" s="96" t="s">
        <v>1561</v>
      </c>
      <c r="I6273" s="96">
        <v>2050.0</v>
      </c>
      <c r="J6273" s="96" t="s">
        <v>1351</v>
      </c>
      <c r="K6273" s="96">
        <v>2050.0</v>
      </c>
      <c r="L6273" s="96" t="s">
        <v>1562</v>
      </c>
      <c r="M6273" s="96" t="s">
        <v>1147</v>
      </c>
      <c r="O6273" s="96" t="s">
        <v>1797</v>
      </c>
      <c r="P6273" s="96" t="s">
        <v>1564</v>
      </c>
      <c r="Q6273" s="96" t="s">
        <v>1590</v>
      </c>
      <c r="R6273" s="96" t="s">
        <v>1648</v>
      </c>
      <c r="S6273" s="96" t="s">
        <v>15930</v>
      </c>
      <c r="T6273" s="96" t="s">
        <v>1568</v>
      </c>
    </row>
    <row r="6274" ht="14.25" customHeight="1">
      <c r="A6274" s="96" t="s">
        <v>15931</v>
      </c>
      <c r="D6274" s="96" t="s">
        <v>1350</v>
      </c>
      <c r="E6274" s="96" t="s">
        <v>1561</v>
      </c>
      <c r="F6274" s="96" t="s">
        <v>15932</v>
      </c>
      <c r="G6274" s="96" t="s">
        <v>1350</v>
      </c>
      <c r="H6274" s="96" t="s">
        <v>1561</v>
      </c>
      <c r="I6274" s="96">
        <v>2040.0</v>
      </c>
      <c r="J6274" s="96" t="s">
        <v>1351</v>
      </c>
      <c r="K6274" s="96">
        <v>2040.0</v>
      </c>
      <c r="L6274" s="96" t="s">
        <v>41</v>
      </c>
      <c r="M6274" s="96" t="s">
        <v>1351</v>
      </c>
      <c r="N6274" s="96" t="s">
        <v>1623</v>
      </c>
      <c r="O6274" s="96" t="s">
        <v>1584</v>
      </c>
      <c r="P6274" s="96" t="s">
        <v>1564</v>
      </c>
      <c r="Q6274" s="96" t="s">
        <v>1820</v>
      </c>
      <c r="R6274" s="96" t="s">
        <v>1566</v>
      </c>
      <c r="S6274" s="96" t="s">
        <v>15933</v>
      </c>
      <c r="T6274" s="96" t="s">
        <v>1568</v>
      </c>
    </row>
    <row r="6275" ht="14.25" customHeight="1">
      <c r="A6275" s="96" t="s">
        <v>15934</v>
      </c>
      <c r="C6275" s="96" t="s">
        <v>15935</v>
      </c>
      <c r="D6275" s="96" t="s">
        <v>1350</v>
      </c>
      <c r="E6275" s="96" t="s">
        <v>1561</v>
      </c>
      <c r="F6275" s="96">
        <v>2030.0</v>
      </c>
      <c r="J6275" s="96" t="s">
        <v>1147</v>
      </c>
      <c r="L6275" s="96" t="s">
        <v>1562</v>
      </c>
      <c r="M6275" s="96" t="s">
        <v>1147</v>
      </c>
      <c r="O6275" s="96" t="s">
        <v>2054</v>
      </c>
      <c r="P6275" s="96" t="s">
        <v>1579</v>
      </c>
      <c r="Q6275" s="96" t="s">
        <v>1590</v>
      </c>
      <c r="R6275" s="96" t="s">
        <v>1787</v>
      </c>
      <c r="S6275" s="96" t="s">
        <v>15936</v>
      </c>
      <c r="T6275" s="96" t="s">
        <v>1568</v>
      </c>
    </row>
    <row r="6276" ht="14.25" customHeight="1">
      <c r="A6276" s="96" t="s">
        <v>15937</v>
      </c>
      <c r="D6276" s="96" t="s">
        <v>1350</v>
      </c>
      <c r="E6276" s="96" t="s">
        <v>1561</v>
      </c>
      <c r="F6276" s="96">
        <v>2030.0</v>
      </c>
      <c r="J6276" s="96" t="s">
        <v>1147</v>
      </c>
      <c r="L6276" s="96" t="s">
        <v>1562</v>
      </c>
      <c r="M6276" s="96" t="s">
        <v>1147</v>
      </c>
      <c r="O6276" s="96" t="s">
        <v>1791</v>
      </c>
      <c r="P6276" s="96" t="s">
        <v>1609</v>
      </c>
      <c r="Q6276" s="96" t="s">
        <v>1756</v>
      </c>
      <c r="R6276" s="96" t="s">
        <v>1841</v>
      </c>
      <c r="S6276" s="96" t="s">
        <v>15938</v>
      </c>
      <c r="T6276" s="96" t="s">
        <v>1568</v>
      </c>
    </row>
    <row r="6277" ht="14.25" customHeight="1">
      <c r="A6277" s="96" t="s">
        <v>15939</v>
      </c>
      <c r="C6277" s="96" t="s">
        <v>15940</v>
      </c>
      <c r="D6277" s="96" t="s">
        <v>1350</v>
      </c>
      <c r="E6277" s="96" t="s">
        <v>1561</v>
      </c>
      <c r="F6277" s="96">
        <v>2030.0</v>
      </c>
      <c r="J6277" s="96" t="s">
        <v>1147</v>
      </c>
      <c r="L6277" s="96" t="s">
        <v>1562</v>
      </c>
      <c r="M6277" s="96" t="s">
        <v>1147</v>
      </c>
      <c r="O6277" s="96" t="s">
        <v>1584</v>
      </c>
      <c r="P6277" s="96" t="s">
        <v>1564</v>
      </c>
      <c r="Q6277" s="96" t="s">
        <v>1639</v>
      </c>
      <c r="R6277" s="96" t="s">
        <v>1926</v>
      </c>
      <c r="S6277" s="96" t="s">
        <v>15941</v>
      </c>
      <c r="T6277" s="96" t="s">
        <v>1568</v>
      </c>
    </row>
    <row r="6278" ht="14.25" customHeight="1">
      <c r="A6278" s="96" t="s">
        <v>15942</v>
      </c>
      <c r="D6278" s="96" t="s">
        <v>1355</v>
      </c>
      <c r="J6278" s="96" t="s">
        <v>1147</v>
      </c>
      <c r="L6278" s="96" t="s">
        <v>41</v>
      </c>
      <c r="M6278" s="96" t="s">
        <v>1147</v>
      </c>
      <c r="O6278" s="96" t="s">
        <v>1845</v>
      </c>
      <c r="P6278" s="96" t="s">
        <v>1564</v>
      </c>
      <c r="Q6278" s="96" t="s">
        <v>1573</v>
      </c>
      <c r="R6278" s="96" t="s">
        <v>1597</v>
      </c>
      <c r="T6278" s="96" t="s">
        <v>1616</v>
      </c>
    </row>
    <row r="6279" ht="14.25" customHeight="1">
      <c r="A6279" s="96" t="s">
        <v>15943</v>
      </c>
      <c r="D6279" s="96" t="s">
        <v>1350</v>
      </c>
      <c r="E6279" s="96" t="s">
        <v>1561</v>
      </c>
      <c r="F6279" s="96">
        <v>2030.0</v>
      </c>
      <c r="G6279" s="96" t="s">
        <v>1350</v>
      </c>
      <c r="H6279" s="96" t="s">
        <v>1561</v>
      </c>
      <c r="I6279" s="96">
        <v>2050.0</v>
      </c>
      <c r="J6279" s="96" t="s">
        <v>1351</v>
      </c>
      <c r="K6279" s="96">
        <v>2050.0</v>
      </c>
      <c r="L6279" s="96" t="s">
        <v>1562</v>
      </c>
      <c r="M6279" s="96" t="s">
        <v>1147</v>
      </c>
      <c r="O6279" s="96" t="s">
        <v>1608</v>
      </c>
      <c r="P6279" s="96" t="s">
        <v>1609</v>
      </c>
      <c r="Q6279" s="96" t="s">
        <v>1800</v>
      </c>
      <c r="R6279" s="96" t="s">
        <v>1699</v>
      </c>
      <c r="S6279" s="96" t="s">
        <v>15944</v>
      </c>
      <c r="T6279" s="96" t="s">
        <v>1568</v>
      </c>
    </row>
    <row r="6280" ht="14.25" customHeight="1">
      <c r="A6280" s="96" t="s">
        <v>15945</v>
      </c>
      <c r="C6280" s="96" t="s">
        <v>15946</v>
      </c>
      <c r="D6280" s="96" t="s">
        <v>1355</v>
      </c>
      <c r="J6280" s="96" t="s">
        <v>1147</v>
      </c>
      <c r="L6280" s="96" t="s">
        <v>41</v>
      </c>
      <c r="M6280" s="96" t="s">
        <v>1147</v>
      </c>
      <c r="O6280" s="96" t="s">
        <v>2792</v>
      </c>
      <c r="P6280" s="96" t="s">
        <v>1609</v>
      </c>
      <c r="Q6280" s="96" t="s">
        <v>1820</v>
      </c>
      <c r="R6280" s="96" t="s">
        <v>1676</v>
      </c>
    </row>
    <row r="6281" ht="14.25" customHeight="1">
      <c r="A6281" s="96" t="s">
        <v>15947</v>
      </c>
      <c r="C6281" s="96" t="s">
        <v>15948</v>
      </c>
      <c r="D6281" s="96" t="s">
        <v>1350</v>
      </c>
      <c r="E6281" s="96" t="s">
        <v>1561</v>
      </c>
      <c r="F6281" s="96">
        <v>2030.0</v>
      </c>
      <c r="G6281" s="96" t="s">
        <v>1350</v>
      </c>
      <c r="H6281" s="96" t="s">
        <v>1561</v>
      </c>
      <c r="I6281" s="96">
        <v>2040.0</v>
      </c>
      <c r="J6281" s="96" t="s">
        <v>1351</v>
      </c>
      <c r="K6281" s="96">
        <v>2040.0</v>
      </c>
      <c r="L6281" s="96" t="s">
        <v>41</v>
      </c>
      <c r="M6281" s="96" t="s">
        <v>1351</v>
      </c>
      <c r="N6281" s="96" t="s">
        <v>1707</v>
      </c>
      <c r="O6281" s="96" t="s">
        <v>1829</v>
      </c>
      <c r="P6281" s="96" t="s">
        <v>1564</v>
      </c>
      <c r="Q6281" s="96" t="s">
        <v>1830</v>
      </c>
      <c r="R6281" s="96" t="s">
        <v>1605</v>
      </c>
      <c r="S6281" s="96" t="s">
        <v>15949</v>
      </c>
      <c r="T6281" s="96" t="s">
        <v>1568</v>
      </c>
    </row>
    <row r="6282" ht="14.25" customHeight="1">
      <c r="A6282" s="96" t="s">
        <v>15950</v>
      </c>
      <c r="D6282" s="96" t="s">
        <v>1355</v>
      </c>
      <c r="J6282" s="96" t="s">
        <v>1351</v>
      </c>
      <c r="L6282" s="96" t="s">
        <v>41</v>
      </c>
      <c r="M6282" s="96" t="s">
        <v>1351</v>
      </c>
      <c r="N6282" s="96" t="s">
        <v>2023</v>
      </c>
      <c r="O6282" s="96" t="s">
        <v>1578</v>
      </c>
      <c r="P6282" s="96" t="s">
        <v>1579</v>
      </c>
      <c r="Q6282" s="96" t="s">
        <v>1735</v>
      </c>
      <c r="R6282" s="96" t="s">
        <v>2023</v>
      </c>
    </row>
    <row r="6283" ht="14.25" customHeight="1">
      <c r="A6283" s="96" t="s">
        <v>15951</v>
      </c>
      <c r="D6283" s="96" t="s">
        <v>1350</v>
      </c>
      <c r="E6283" s="96" t="s">
        <v>1561</v>
      </c>
      <c r="F6283" s="96">
        <v>2030.0</v>
      </c>
      <c r="G6283" s="96" t="s">
        <v>1350</v>
      </c>
      <c r="H6283" s="96" t="s">
        <v>1561</v>
      </c>
      <c r="I6283" s="96">
        <v>2050.0</v>
      </c>
      <c r="J6283" s="96" t="s">
        <v>1351</v>
      </c>
      <c r="K6283" s="96">
        <v>2050.0</v>
      </c>
      <c r="L6283" s="96" t="s">
        <v>41</v>
      </c>
      <c r="M6283" s="96" t="s">
        <v>1351</v>
      </c>
      <c r="N6283" s="96" t="s">
        <v>1863</v>
      </c>
      <c r="O6283" s="96" t="s">
        <v>1893</v>
      </c>
      <c r="P6283" s="96" t="s">
        <v>1603</v>
      </c>
      <c r="Q6283" s="96" t="s">
        <v>1580</v>
      </c>
      <c r="R6283" s="96" t="s">
        <v>1581</v>
      </c>
      <c r="S6283" s="96" t="s">
        <v>15952</v>
      </c>
      <c r="T6283" s="96" t="s">
        <v>1568</v>
      </c>
    </row>
    <row r="6284" ht="14.25" customHeight="1">
      <c r="A6284" s="96" t="s">
        <v>15953</v>
      </c>
      <c r="C6284" s="96" t="s">
        <v>15954</v>
      </c>
      <c r="D6284" s="96" t="s">
        <v>1350</v>
      </c>
      <c r="E6284" s="96" t="s">
        <v>1561</v>
      </c>
      <c r="F6284" s="96">
        <v>2030.0</v>
      </c>
      <c r="J6284" s="96" t="s">
        <v>1147</v>
      </c>
      <c r="L6284" s="96" t="s">
        <v>41</v>
      </c>
      <c r="M6284" s="96" t="s">
        <v>1147</v>
      </c>
      <c r="O6284" s="96" t="s">
        <v>1845</v>
      </c>
      <c r="P6284" s="96" t="s">
        <v>1564</v>
      </c>
      <c r="Q6284" s="96" t="s">
        <v>2015</v>
      </c>
      <c r="R6284" s="96" t="s">
        <v>2873</v>
      </c>
      <c r="S6284" s="96" t="s">
        <v>15955</v>
      </c>
      <c r="T6284" s="96" t="s">
        <v>1771</v>
      </c>
    </row>
    <row r="6285" ht="14.25" customHeight="1">
      <c r="A6285" s="96" t="s">
        <v>15956</v>
      </c>
      <c r="B6285" s="96" t="s">
        <v>15957</v>
      </c>
      <c r="C6285" s="96" t="s">
        <v>15958</v>
      </c>
      <c r="D6285" s="96" t="s">
        <v>1350</v>
      </c>
      <c r="E6285" s="96" t="s">
        <v>1561</v>
      </c>
      <c r="F6285" s="96">
        <v>2032.0</v>
      </c>
      <c r="J6285" s="96" t="s">
        <v>1147</v>
      </c>
      <c r="L6285" s="96" t="s">
        <v>41</v>
      </c>
      <c r="M6285" s="96" t="s">
        <v>1147</v>
      </c>
      <c r="O6285" s="96" t="s">
        <v>1578</v>
      </c>
      <c r="P6285" s="96" t="s">
        <v>1579</v>
      </c>
      <c r="Q6285" s="96" t="s">
        <v>1580</v>
      </c>
      <c r="R6285" s="96" t="s">
        <v>1581</v>
      </c>
      <c r="S6285" s="96" t="s">
        <v>15959</v>
      </c>
      <c r="T6285" s="96" t="s">
        <v>1568</v>
      </c>
    </row>
    <row r="6286" ht="14.25" customHeight="1">
      <c r="A6286" s="96" t="s">
        <v>15960</v>
      </c>
      <c r="C6286" s="96" t="s">
        <v>15961</v>
      </c>
      <c r="D6286" s="96" t="s">
        <v>1355</v>
      </c>
      <c r="J6286" s="96" t="s">
        <v>1351</v>
      </c>
      <c r="L6286" s="96" t="s">
        <v>41</v>
      </c>
      <c r="M6286" s="96" t="s">
        <v>1147</v>
      </c>
      <c r="O6286" s="96" t="s">
        <v>1845</v>
      </c>
      <c r="P6286" s="96" t="s">
        <v>1564</v>
      </c>
      <c r="Q6286" s="96" t="s">
        <v>1593</v>
      </c>
      <c r="R6286" s="96" t="s">
        <v>1637</v>
      </c>
    </row>
    <row r="6287" ht="14.25" customHeight="1">
      <c r="A6287" s="96" t="s">
        <v>15962</v>
      </c>
      <c r="D6287" s="96" t="s">
        <v>1350</v>
      </c>
      <c r="E6287" s="96" t="s">
        <v>1561</v>
      </c>
      <c r="F6287" s="96">
        <v>2030.0</v>
      </c>
      <c r="J6287" s="96" t="s">
        <v>1147</v>
      </c>
      <c r="L6287" s="96" t="s">
        <v>1562</v>
      </c>
      <c r="M6287" s="96" t="s">
        <v>1147</v>
      </c>
      <c r="O6287" s="96" t="s">
        <v>1584</v>
      </c>
      <c r="P6287" s="96" t="s">
        <v>1564</v>
      </c>
      <c r="Q6287" s="96" t="s">
        <v>1948</v>
      </c>
      <c r="R6287" s="96" t="s">
        <v>1597</v>
      </c>
      <c r="S6287" s="96" t="s">
        <v>15963</v>
      </c>
      <c r="T6287" s="96" t="s">
        <v>1568</v>
      </c>
    </row>
    <row r="6288" ht="14.25" customHeight="1">
      <c r="A6288" s="96" t="s">
        <v>15964</v>
      </c>
      <c r="B6288" s="96" t="s">
        <v>15965</v>
      </c>
      <c r="D6288" s="96" t="s">
        <v>1355</v>
      </c>
      <c r="J6288" s="96" t="s">
        <v>1147</v>
      </c>
      <c r="L6288" s="96" t="s">
        <v>41</v>
      </c>
      <c r="M6288" s="96" t="s">
        <v>1147</v>
      </c>
      <c r="N6288" s="96" t="s">
        <v>2023</v>
      </c>
      <c r="O6288" s="96" t="s">
        <v>1829</v>
      </c>
      <c r="P6288" s="96" t="s">
        <v>1564</v>
      </c>
      <c r="Q6288" s="96" t="s">
        <v>1862</v>
      </c>
      <c r="R6288" s="96" t="s">
        <v>2023</v>
      </c>
    </row>
    <row r="6289" ht="14.25" customHeight="1">
      <c r="A6289" s="96" t="s">
        <v>15966</v>
      </c>
      <c r="B6289" s="96" t="s">
        <v>15967</v>
      </c>
      <c r="D6289" s="96" t="s">
        <v>1350</v>
      </c>
      <c r="E6289" s="96" t="s">
        <v>1561</v>
      </c>
      <c r="F6289" s="96" t="s">
        <v>1628</v>
      </c>
      <c r="J6289" s="96" t="s">
        <v>1147</v>
      </c>
      <c r="L6289" s="96" t="s">
        <v>41</v>
      </c>
      <c r="M6289" s="96" t="s">
        <v>1147</v>
      </c>
      <c r="O6289" s="96" t="s">
        <v>1717</v>
      </c>
      <c r="P6289" s="96" t="s">
        <v>1609</v>
      </c>
      <c r="Q6289" s="96" t="s">
        <v>1636</v>
      </c>
      <c r="R6289" s="96" t="s">
        <v>1656</v>
      </c>
      <c r="S6289" s="96" t="s">
        <v>15968</v>
      </c>
      <c r="T6289" s="96" t="s">
        <v>1568</v>
      </c>
    </row>
    <row r="6290" ht="14.25" customHeight="1">
      <c r="A6290" s="96" t="s">
        <v>15969</v>
      </c>
      <c r="D6290" s="96" t="s">
        <v>1355</v>
      </c>
      <c r="J6290" s="96" t="s">
        <v>1351</v>
      </c>
      <c r="L6290" s="96" t="s">
        <v>41</v>
      </c>
      <c r="M6290" s="96" t="s">
        <v>1147</v>
      </c>
      <c r="O6290" s="96" t="s">
        <v>1578</v>
      </c>
      <c r="P6290" s="96" t="s">
        <v>1579</v>
      </c>
      <c r="Q6290" s="96" t="s">
        <v>1593</v>
      </c>
      <c r="R6290" s="96" t="s">
        <v>1566</v>
      </c>
    </row>
    <row r="6291" ht="14.25" customHeight="1">
      <c r="A6291" s="96" t="s">
        <v>15970</v>
      </c>
      <c r="B6291" s="96" t="s">
        <v>15971</v>
      </c>
      <c r="C6291" s="96" t="s">
        <v>15972</v>
      </c>
      <c r="D6291" s="96" t="s">
        <v>1355</v>
      </c>
      <c r="J6291" s="96" t="s">
        <v>1351</v>
      </c>
      <c r="L6291" s="96" t="s">
        <v>41</v>
      </c>
      <c r="M6291" s="96" t="s">
        <v>1147</v>
      </c>
      <c r="O6291" s="96" t="s">
        <v>1578</v>
      </c>
      <c r="P6291" s="96" t="s">
        <v>1579</v>
      </c>
      <c r="Q6291" s="96" t="s">
        <v>1756</v>
      </c>
      <c r="R6291" s="96" t="s">
        <v>1566</v>
      </c>
    </row>
    <row r="6292" ht="14.25" customHeight="1">
      <c r="A6292" s="96" t="s">
        <v>15973</v>
      </c>
      <c r="B6292" s="96" t="s">
        <v>15974</v>
      </c>
      <c r="C6292" s="96" t="s">
        <v>15975</v>
      </c>
      <c r="D6292" s="96" t="s">
        <v>1350</v>
      </c>
      <c r="E6292" s="96" t="s">
        <v>1570</v>
      </c>
      <c r="F6292" s="96">
        <v>2034.0</v>
      </c>
      <c r="J6292" s="96" t="s">
        <v>1147</v>
      </c>
      <c r="L6292" s="96" t="s">
        <v>41</v>
      </c>
      <c r="M6292" s="96" t="s">
        <v>1147</v>
      </c>
      <c r="O6292" s="96" t="s">
        <v>1563</v>
      </c>
      <c r="P6292" s="96" t="s">
        <v>1564</v>
      </c>
      <c r="Q6292" s="96" t="s">
        <v>1948</v>
      </c>
      <c r="R6292" s="96" t="s">
        <v>2256</v>
      </c>
      <c r="S6292" s="96" t="s">
        <v>15976</v>
      </c>
      <c r="T6292" s="96" t="s">
        <v>1576</v>
      </c>
    </row>
    <row r="6293" ht="14.25" customHeight="1">
      <c r="A6293" s="96" t="s">
        <v>15977</v>
      </c>
      <c r="D6293" s="96" t="s">
        <v>1350</v>
      </c>
      <c r="E6293" s="96" t="s">
        <v>1561</v>
      </c>
      <c r="F6293" s="96">
        <v>2030.0</v>
      </c>
      <c r="J6293" s="96" t="s">
        <v>1147</v>
      </c>
      <c r="L6293" s="96" t="s">
        <v>1562</v>
      </c>
      <c r="M6293" s="96" t="s">
        <v>1147</v>
      </c>
      <c r="O6293" s="96" t="s">
        <v>1578</v>
      </c>
      <c r="P6293" s="96" t="s">
        <v>1579</v>
      </c>
      <c r="Q6293" s="96" t="s">
        <v>1593</v>
      </c>
      <c r="R6293" s="96" t="s">
        <v>1656</v>
      </c>
      <c r="S6293" s="96" t="s">
        <v>15978</v>
      </c>
      <c r="T6293" s="96" t="s">
        <v>1568</v>
      </c>
    </row>
    <row r="6294" ht="14.25" customHeight="1">
      <c r="A6294" s="96" t="s">
        <v>15979</v>
      </c>
      <c r="D6294" s="96" t="s">
        <v>1355</v>
      </c>
      <c r="J6294" s="96" t="s">
        <v>1351</v>
      </c>
      <c r="L6294" s="96" t="s">
        <v>41</v>
      </c>
      <c r="M6294" s="96" t="s">
        <v>1147</v>
      </c>
      <c r="O6294" s="96" t="s">
        <v>1845</v>
      </c>
      <c r="P6294" s="96" t="s">
        <v>1564</v>
      </c>
      <c r="Q6294" s="96" t="s">
        <v>1590</v>
      </c>
      <c r="R6294" s="96" t="s">
        <v>1586</v>
      </c>
    </row>
    <row r="6295" ht="14.25" customHeight="1">
      <c r="A6295" s="96" t="s">
        <v>15980</v>
      </c>
      <c r="D6295" s="96" t="s">
        <v>1355</v>
      </c>
      <c r="J6295" s="96" t="s">
        <v>1147</v>
      </c>
      <c r="L6295" s="96" t="s">
        <v>1629</v>
      </c>
      <c r="M6295" s="96" t="s">
        <v>1147</v>
      </c>
      <c r="O6295" s="96" t="s">
        <v>1584</v>
      </c>
      <c r="P6295" s="96" t="s">
        <v>1564</v>
      </c>
      <c r="Q6295" s="96" t="s">
        <v>1630</v>
      </c>
      <c r="R6295" s="96" t="s">
        <v>1581</v>
      </c>
    </row>
    <row r="6296" ht="14.25" customHeight="1">
      <c r="A6296" s="96" t="s">
        <v>15981</v>
      </c>
      <c r="B6296" s="96" t="s">
        <v>15982</v>
      </c>
      <c r="D6296" s="96" t="s">
        <v>1372</v>
      </c>
      <c r="J6296" s="96" t="s">
        <v>1351</v>
      </c>
      <c r="L6296" s="96" t="s">
        <v>41</v>
      </c>
      <c r="M6296" s="96" t="s">
        <v>1351</v>
      </c>
      <c r="N6296" s="96" t="s">
        <v>1863</v>
      </c>
      <c r="O6296" s="96" t="s">
        <v>3417</v>
      </c>
      <c r="P6296" s="96" t="s">
        <v>1572</v>
      </c>
      <c r="Q6296" s="96" t="s">
        <v>1580</v>
      </c>
      <c r="R6296" s="96" t="s">
        <v>1863</v>
      </c>
    </row>
    <row r="6297" ht="14.25" customHeight="1">
      <c r="A6297" s="96" t="s">
        <v>15983</v>
      </c>
      <c r="B6297" s="96" t="s">
        <v>15984</v>
      </c>
      <c r="C6297" s="96" t="s">
        <v>15985</v>
      </c>
      <c r="D6297" s="96" t="s">
        <v>1355</v>
      </c>
      <c r="J6297" s="96" t="s">
        <v>1351</v>
      </c>
      <c r="L6297" s="96" t="s">
        <v>41</v>
      </c>
      <c r="M6297" s="96" t="s">
        <v>1351</v>
      </c>
      <c r="N6297" s="96" t="s">
        <v>1656</v>
      </c>
      <c r="O6297" s="96" t="s">
        <v>2054</v>
      </c>
      <c r="P6297" s="96" t="s">
        <v>1579</v>
      </c>
      <c r="Q6297" s="96" t="s">
        <v>1604</v>
      </c>
      <c r="R6297" s="96" t="s">
        <v>1656</v>
      </c>
    </row>
    <row r="6298" ht="14.25" customHeight="1">
      <c r="A6298" s="96" t="s">
        <v>15986</v>
      </c>
      <c r="D6298" s="96" t="s">
        <v>1355</v>
      </c>
      <c r="J6298" s="96" t="s">
        <v>1147</v>
      </c>
      <c r="L6298" s="96" t="s">
        <v>41</v>
      </c>
      <c r="M6298" s="96" t="s">
        <v>1147</v>
      </c>
      <c r="O6298" s="96" t="s">
        <v>1845</v>
      </c>
      <c r="P6298" s="96" t="s">
        <v>1564</v>
      </c>
      <c r="Q6298" s="96" t="s">
        <v>1800</v>
      </c>
      <c r="R6298" s="96" t="s">
        <v>1644</v>
      </c>
    </row>
    <row r="6299" ht="14.25" customHeight="1">
      <c r="A6299" s="96" t="s">
        <v>15987</v>
      </c>
      <c r="C6299" s="96" t="s">
        <v>15988</v>
      </c>
      <c r="D6299" s="96" t="s">
        <v>1350</v>
      </c>
      <c r="E6299" s="96" t="s">
        <v>1561</v>
      </c>
      <c r="F6299" s="96" t="s">
        <v>1628</v>
      </c>
      <c r="J6299" s="96" t="s">
        <v>1147</v>
      </c>
      <c r="L6299" s="96" t="s">
        <v>41</v>
      </c>
      <c r="M6299" s="96" t="s">
        <v>1147</v>
      </c>
      <c r="O6299" s="96" t="s">
        <v>1651</v>
      </c>
      <c r="P6299" s="96" t="s">
        <v>1564</v>
      </c>
      <c r="Q6299" s="96" t="s">
        <v>2158</v>
      </c>
      <c r="R6299" s="96" t="s">
        <v>1648</v>
      </c>
      <c r="S6299" s="96" t="s">
        <v>15989</v>
      </c>
      <c r="T6299" s="96" t="s">
        <v>1568</v>
      </c>
    </row>
    <row r="6300" ht="14.25" customHeight="1">
      <c r="A6300" s="96" t="s">
        <v>15990</v>
      </c>
      <c r="B6300" s="96" t="s">
        <v>15991</v>
      </c>
      <c r="C6300" s="96" t="s">
        <v>15992</v>
      </c>
      <c r="D6300" s="96" t="s">
        <v>1350</v>
      </c>
      <c r="E6300" s="96" t="s">
        <v>1561</v>
      </c>
      <c r="F6300" s="96" t="s">
        <v>1628</v>
      </c>
      <c r="J6300" s="96" t="s">
        <v>1147</v>
      </c>
      <c r="L6300" s="96" t="s">
        <v>41</v>
      </c>
      <c r="M6300" s="96" t="s">
        <v>1147</v>
      </c>
      <c r="O6300" s="96" t="s">
        <v>1717</v>
      </c>
      <c r="P6300" s="96" t="s">
        <v>1609</v>
      </c>
      <c r="Q6300" s="96" t="s">
        <v>2047</v>
      </c>
      <c r="R6300" s="96" t="s">
        <v>1574</v>
      </c>
      <c r="S6300" s="96" t="s">
        <v>15993</v>
      </c>
      <c r="T6300" s="96" t="s">
        <v>1568</v>
      </c>
    </row>
    <row r="6301" ht="14.25" customHeight="1">
      <c r="A6301" s="96" t="s">
        <v>15994</v>
      </c>
      <c r="D6301" s="96" t="s">
        <v>1350</v>
      </c>
      <c r="E6301" s="96" t="s">
        <v>1561</v>
      </c>
      <c r="F6301" s="96">
        <v>2030.0</v>
      </c>
      <c r="J6301" s="96" t="s">
        <v>1147</v>
      </c>
      <c r="L6301" s="96" t="s">
        <v>1562</v>
      </c>
      <c r="M6301" s="96" t="s">
        <v>1147</v>
      </c>
      <c r="O6301" s="96" t="s">
        <v>1717</v>
      </c>
      <c r="P6301" s="96" t="s">
        <v>1609</v>
      </c>
      <c r="Q6301" s="96" t="s">
        <v>1639</v>
      </c>
      <c r="R6301" s="96" t="s">
        <v>1623</v>
      </c>
      <c r="S6301" s="96" t="s">
        <v>15995</v>
      </c>
      <c r="T6301" s="96" t="s">
        <v>1568</v>
      </c>
    </row>
    <row r="6302" ht="14.25" customHeight="1">
      <c r="A6302" s="96" t="s">
        <v>15996</v>
      </c>
      <c r="D6302" s="96" t="s">
        <v>1350</v>
      </c>
      <c r="E6302" s="96" t="s">
        <v>1570</v>
      </c>
      <c r="F6302" s="96">
        <v>2030.0</v>
      </c>
      <c r="J6302" s="96" t="s">
        <v>1147</v>
      </c>
      <c r="L6302" s="96" t="s">
        <v>1562</v>
      </c>
      <c r="M6302" s="96" t="s">
        <v>1147</v>
      </c>
      <c r="O6302" s="96" t="s">
        <v>1845</v>
      </c>
      <c r="P6302" s="96" t="s">
        <v>1564</v>
      </c>
      <c r="Q6302" s="96" t="s">
        <v>1590</v>
      </c>
      <c r="R6302" s="96" t="s">
        <v>1644</v>
      </c>
      <c r="S6302" s="96" t="s">
        <v>15997</v>
      </c>
      <c r="T6302" s="96" t="s">
        <v>1576</v>
      </c>
    </row>
    <row r="6303" ht="14.25" customHeight="1">
      <c r="A6303" s="96" t="s">
        <v>15998</v>
      </c>
      <c r="C6303" s="96" t="s">
        <v>15999</v>
      </c>
      <c r="D6303" s="96" t="s">
        <v>1350</v>
      </c>
      <c r="E6303" s="96" t="s">
        <v>1561</v>
      </c>
      <c r="F6303" s="96">
        <v>2028.0</v>
      </c>
      <c r="J6303" s="96" t="s">
        <v>1351</v>
      </c>
      <c r="L6303" s="96" t="s">
        <v>41</v>
      </c>
      <c r="M6303" s="96" t="s">
        <v>1147</v>
      </c>
      <c r="O6303" s="96" t="s">
        <v>1845</v>
      </c>
      <c r="P6303" s="96" t="s">
        <v>1564</v>
      </c>
      <c r="Q6303" s="96" t="s">
        <v>1580</v>
      </c>
      <c r="R6303" s="96" t="s">
        <v>1619</v>
      </c>
      <c r="S6303" s="96" t="s">
        <v>16000</v>
      </c>
      <c r="T6303" s="96" t="s">
        <v>1568</v>
      </c>
    </row>
    <row r="6304" ht="14.25" customHeight="1">
      <c r="A6304" s="96" t="s">
        <v>16001</v>
      </c>
      <c r="C6304" s="96" t="s">
        <v>16002</v>
      </c>
      <c r="D6304" s="96" t="s">
        <v>1355</v>
      </c>
      <c r="J6304" s="96" t="s">
        <v>1147</v>
      </c>
      <c r="L6304" s="96" t="s">
        <v>41</v>
      </c>
      <c r="M6304" s="96" t="s">
        <v>1147</v>
      </c>
      <c r="O6304" s="96" t="s">
        <v>1797</v>
      </c>
      <c r="P6304" s="96" t="s">
        <v>1564</v>
      </c>
      <c r="Q6304" s="96" t="s">
        <v>1675</v>
      </c>
      <c r="R6304" s="96" t="s">
        <v>1581</v>
      </c>
    </row>
    <row r="6305" ht="14.25" customHeight="1">
      <c r="A6305" s="96" t="s">
        <v>16003</v>
      </c>
      <c r="B6305" s="96" t="s">
        <v>16004</v>
      </c>
      <c r="C6305" s="96" t="s">
        <v>16005</v>
      </c>
      <c r="D6305" s="96" t="s">
        <v>1355</v>
      </c>
      <c r="J6305" s="96" t="s">
        <v>1351</v>
      </c>
      <c r="L6305" s="96" t="s">
        <v>41</v>
      </c>
      <c r="M6305" s="96" t="s">
        <v>1351</v>
      </c>
      <c r="N6305" s="96" t="s">
        <v>2030</v>
      </c>
      <c r="O6305" s="96" t="s">
        <v>1584</v>
      </c>
      <c r="P6305" s="96" t="s">
        <v>1564</v>
      </c>
      <c r="Q6305" s="96" t="s">
        <v>1756</v>
      </c>
      <c r="R6305" s="96" t="s">
        <v>1986</v>
      </c>
      <c r="U6305" s="96" t="s">
        <v>1788</v>
      </c>
    </row>
    <row r="6306" ht="14.25" customHeight="1">
      <c r="A6306" s="96" t="s">
        <v>16006</v>
      </c>
      <c r="B6306" s="96" t="s">
        <v>16007</v>
      </c>
      <c r="C6306" s="96" t="s">
        <v>16008</v>
      </c>
      <c r="D6306" s="96" t="s">
        <v>1350</v>
      </c>
      <c r="E6306" s="96" t="s">
        <v>1561</v>
      </c>
      <c r="F6306" s="96">
        <v>2030.0</v>
      </c>
      <c r="G6306" s="96" t="s">
        <v>1350</v>
      </c>
      <c r="H6306" s="96" t="s">
        <v>1561</v>
      </c>
      <c r="I6306" s="96">
        <v>2050.0</v>
      </c>
      <c r="J6306" s="96" t="s">
        <v>1351</v>
      </c>
      <c r="K6306" s="96">
        <v>2050.0</v>
      </c>
      <c r="L6306" s="96" t="s">
        <v>41</v>
      </c>
      <c r="M6306" s="96" t="s">
        <v>1351</v>
      </c>
      <c r="N6306" s="96" t="s">
        <v>1805</v>
      </c>
      <c r="O6306" s="96" t="s">
        <v>1845</v>
      </c>
      <c r="P6306" s="96" t="s">
        <v>1564</v>
      </c>
      <c r="Q6306" s="96" t="s">
        <v>1756</v>
      </c>
      <c r="R6306" s="96" t="s">
        <v>1676</v>
      </c>
      <c r="S6306" s="96" t="s">
        <v>16009</v>
      </c>
      <c r="T6306" s="96" t="s">
        <v>1568</v>
      </c>
    </row>
    <row r="6307" ht="14.25" customHeight="1">
      <c r="A6307" s="96" t="s">
        <v>16010</v>
      </c>
      <c r="D6307" s="96" t="s">
        <v>1350</v>
      </c>
      <c r="E6307" s="96" t="s">
        <v>1561</v>
      </c>
      <c r="F6307" s="96">
        <v>2030.0</v>
      </c>
      <c r="J6307" s="96" t="s">
        <v>1147</v>
      </c>
      <c r="L6307" s="96" t="s">
        <v>1562</v>
      </c>
      <c r="M6307" s="96" t="s">
        <v>1147</v>
      </c>
      <c r="O6307" s="96" t="s">
        <v>2194</v>
      </c>
      <c r="P6307" s="96" t="s">
        <v>1609</v>
      </c>
      <c r="Q6307" s="96" t="s">
        <v>1580</v>
      </c>
      <c r="R6307" s="96" t="s">
        <v>1676</v>
      </c>
      <c r="S6307" s="96" t="s">
        <v>16011</v>
      </c>
      <c r="T6307" s="96" t="s">
        <v>1568</v>
      </c>
    </row>
    <row r="6308" ht="14.25" customHeight="1">
      <c r="A6308" s="96" t="s">
        <v>16012</v>
      </c>
      <c r="C6308" s="96" t="s">
        <v>16013</v>
      </c>
      <c r="D6308" s="96" t="s">
        <v>1350</v>
      </c>
      <c r="E6308" s="96" t="s">
        <v>1561</v>
      </c>
      <c r="F6308" s="96">
        <v>2030.0</v>
      </c>
      <c r="G6308" s="96" t="s">
        <v>1350</v>
      </c>
      <c r="H6308" s="96" t="s">
        <v>1561</v>
      </c>
      <c r="I6308" s="96">
        <v>2050.0</v>
      </c>
      <c r="J6308" s="96" t="s">
        <v>1351</v>
      </c>
      <c r="K6308" s="96">
        <v>2050.0</v>
      </c>
      <c r="L6308" s="96" t="s">
        <v>41</v>
      </c>
      <c r="M6308" s="96" t="s">
        <v>1147</v>
      </c>
      <c r="O6308" s="96" t="s">
        <v>1845</v>
      </c>
      <c r="P6308" s="96" t="s">
        <v>1564</v>
      </c>
      <c r="Q6308" s="96" t="s">
        <v>1804</v>
      </c>
      <c r="R6308" s="96" t="s">
        <v>1676</v>
      </c>
      <c r="S6308" s="96" t="s">
        <v>16014</v>
      </c>
      <c r="T6308" s="96" t="s">
        <v>1568</v>
      </c>
    </row>
    <row r="6309" ht="14.25" customHeight="1">
      <c r="A6309" s="96" t="s">
        <v>16015</v>
      </c>
      <c r="C6309" s="96" t="s">
        <v>16016</v>
      </c>
      <c r="D6309" s="96" t="s">
        <v>1355</v>
      </c>
      <c r="J6309" s="96" t="s">
        <v>1147</v>
      </c>
      <c r="L6309" s="96" t="s">
        <v>41</v>
      </c>
      <c r="M6309" s="96" t="s">
        <v>1147</v>
      </c>
      <c r="O6309" s="96" t="s">
        <v>1578</v>
      </c>
      <c r="P6309" s="96" t="s">
        <v>1579</v>
      </c>
      <c r="Q6309" s="96" t="s">
        <v>1580</v>
      </c>
      <c r="R6309" s="96" t="s">
        <v>1676</v>
      </c>
    </row>
    <row r="6310" ht="14.25" customHeight="1">
      <c r="A6310" s="96" t="s">
        <v>16017</v>
      </c>
      <c r="D6310" s="96" t="s">
        <v>1355</v>
      </c>
      <c r="J6310" s="96" t="s">
        <v>1147</v>
      </c>
      <c r="L6310" s="96" t="s">
        <v>41</v>
      </c>
      <c r="M6310" s="96" t="s">
        <v>1147</v>
      </c>
      <c r="O6310" s="96" t="s">
        <v>1647</v>
      </c>
      <c r="P6310" s="96" t="s">
        <v>1564</v>
      </c>
      <c r="Q6310" s="96" t="s">
        <v>2015</v>
      </c>
      <c r="R6310" s="96" t="s">
        <v>1586</v>
      </c>
    </row>
    <row r="6311" ht="14.25" customHeight="1">
      <c r="A6311" s="96" t="s">
        <v>16018</v>
      </c>
      <c r="C6311" s="96" t="s">
        <v>16019</v>
      </c>
      <c r="D6311" s="96" t="s">
        <v>1355</v>
      </c>
      <c r="J6311" s="96" t="s">
        <v>1147</v>
      </c>
      <c r="L6311" s="96" t="s">
        <v>41</v>
      </c>
      <c r="M6311" s="96" t="s">
        <v>1147</v>
      </c>
      <c r="O6311" s="96" t="s">
        <v>1797</v>
      </c>
      <c r="P6311" s="96" t="s">
        <v>1564</v>
      </c>
      <c r="Q6311" s="96" t="s">
        <v>2015</v>
      </c>
      <c r="R6311" s="96" t="s">
        <v>1926</v>
      </c>
    </row>
    <row r="6312" ht="14.25" customHeight="1">
      <c r="A6312" s="96" t="s">
        <v>16020</v>
      </c>
      <c r="D6312" s="96" t="s">
        <v>1350</v>
      </c>
      <c r="E6312" s="96" t="s">
        <v>1561</v>
      </c>
      <c r="F6312" s="96">
        <v>2028.0</v>
      </c>
      <c r="J6312" s="96" t="s">
        <v>1147</v>
      </c>
      <c r="L6312" s="96" t="s">
        <v>41</v>
      </c>
      <c r="M6312" s="96" t="s">
        <v>1147</v>
      </c>
      <c r="O6312" s="96" t="s">
        <v>2194</v>
      </c>
      <c r="P6312" s="96" t="s">
        <v>1609</v>
      </c>
      <c r="Q6312" s="96" t="s">
        <v>1580</v>
      </c>
      <c r="R6312" s="96" t="s">
        <v>1926</v>
      </c>
      <c r="S6312" s="96" t="s">
        <v>16021</v>
      </c>
      <c r="T6312" s="96" t="s">
        <v>1568</v>
      </c>
    </row>
    <row r="6313" ht="14.25" customHeight="1">
      <c r="A6313" s="96" t="s">
        <v>16022</v>
      </c>
      <c r="C6313" s="96" t="s">
        <v>16023</v>
      </c>
      <c r="D6313" s="96" t="s">
        <v>1355</v>
      </c>
      <c r="J6313" s="96" t="s">
        <v>1147</v>
      </c>
      <c r="L6313" s="96" t="s">
        <v>41</v>
      </c>
      <c r="M6313" s="96" t="s">
        <v>1147</v>
      </c>
      <c r="O6313" s="96" t="s">
        <v>1713</v>
      </c>
      <c r="P6313" s="96" t="s">
        <v>1564</v>
      </c>
      <c r="Q6313" s="96" t="s">
        <v>1573</v>
      </c>
      <c r="R6313" s="96" t="s">
        <v>1648</v>
      </c>
    </row>
    <row r="6314" ht="14.25" customHeight="1">
      <c r="A6314" s="96" t="s">
        <v>16024</v>
      </c>
      <c r="D6314" s="96" t="s">
        <v>1350</v>
      </c>
      <c r="E6314" s="96" t="s">
        <v>1561</v>
      </c>
      <c r="F6314" s="96">
        <v>2030.0</v>
      </c>
      <c r="J6314" s="96" t="s">
        <v>1147</v>
      </c>
      <c r="L6314" s="96" t="s">
        <v>1562</v>
      </c>
      <c r="M6314" s="96" t="s">
        <v>1147</v>
      </c>
      <c r="O6314" s="96" t="s">
        <v>1578</v>
      </c>
      <c r="P6314" s="96" t="s">
        <v>1579</v>
      </c>
      <c r="Q6314" s="96" t="s">
        <v>1765</v>
      </c>
      <c r="R6314" s="96" t="s">
        <v>1676</v>
      </c>
      <c r="S6314" s="96" t="s">
        <v>16025</v>
      </c>
      <c r="T6314" s="96" t="s">
        <v>1568</v>
      </c>
    </row>
    <row r="6315" ht="14.25" customHeight="1">
      <c r="A6315" s="96" t="s">
        <v>16026</v>
      </c>
      <c r="D6315" s="96" t="s">
        <v>1355</v>
      </c>
      <c r="J6315" s="96" t="s">
        <v>1147</v>
      </c>
      <c r="L6315" s="96" t="s">
        <v>41</v>
      </c>
      <c r="M6315" s="96" t="s">
        <v>1147</v>
      </c>
      <c r="O6315" s="96" t="s">
        <v>1797</v>
      </c>
      <c r="P6315" s="96" t="s">
        <v>1564</v>
      </c>
      <c r="Q6315" s="96" t="s">
        <v>1754</v>
      </c>
      <c r="R6315" s="96" t="s">
        <v>1594</v>
      </c>
    </row>
    <row r="6316" ht="14.25" customHeight="1">
      <c r="A6316" s="96" t="s">
        <v>16027</v>
      </c>
      <c r="B6316" s="96" t="s">
        <v>16028</v>
      </c>
      <c r="C6316" s="96" t="s">
        <v>16029</v>
      </c>
      <c r="D6316" s="96" t="s">
        <v>1355</v>
      </c>
      <c r="J6316" s="96" t="s">
        <v>1147</v>
      </c>
      <c r="L6316" s="96" t="s">
        <v>41</v>
      </c>
      <c r="M6316" s="96" t="s">
        <v>1147</v>
      </c>
      <c r="O6316" s="96" t="s">
        <v>1578</v>
      </c>
      <c r="P6316" s="96" t="s">
        <v>1579</v>
      </c>
      <c r="Q6316" s="96" t="s">
        <v>1610</v>
      </c>
      <c r="R6316" s="96" t="s">
        <v>1631</v>
      </c>
    </row>
    <row r="6317" ht="14.25" customHeight="1">
      <c r="A6317" s="96" t="s">
        <v>16030</v>
      </c>
      <c r="D6317" s="96" t="s">
        <v>1350</v>
      </c>
      <c r="E6317" s="96" t="s">
        <v>1570</v>
      </c>
      <c r="F6317" s="96">
        <v>2030.0</v>
      </c>
      <c r="J6317" s="96" t="s">
        <v>1147</v>
      </c>
      <c r="L6317" s="96" t="s">
        <v>41</v>
      </c>
      <c r="M6317" s="96" t="s">
        <v>1147</v>
      </c>
      <c r="O6317" s="96" t="s">
        <v>1703</v>
      </c>
      <c r="P6317" s="96" t="s">
        <v>1564</v>
      </c>
      <c r="Q6317" s="96" t="s">
        <v>1590</v>
      </c>
      <c r="R6317" s="96" t="s">
        <v>1793</v>
      </c>
      <c r="S6317" s="96" t="s">
        <v>16031</v>
      </c>
      <c r="T6317" s="96" t="s">
        <v>1576</v>
      </c>
    </row>
    <row r="6318" ht="14.25" customHeight="1">
      <c r="A6318" s="96" t="s">
        <v>16032</v>
      </c>
      <c r="B6318" s="96" t="s">
        <v>16033</v>
      </c>
      <c r="C6318" s="96" t="s">
        <v>16034</v>
      </c>
      <c r="D6318" s="96" t="s">
        <v>1350</v>
      </c>
      <c r="E6318" s="96" t="s">
        <v>1561</v>
      </c>
      <c r="F6318" s="96">
        <v>2030.0</v>
      </c>
      <c r="J6318" s="96" t="s">
        <v>1147</v>
      </c>
      <c r="L6318" s="96" t="s">
        <v>41</v>
      </c>
      <c r="M6318" s="96" t="s">
        <v>1147</v>
      </c>
      <c r="O6318" s="96" t="s">
        <v>1713</v>
      </c>
      <c r="P6318" s="96" t="s">
        <v>1564</v>
      </c>
      <c r="Q6318" s="96" t="s">
        <v>1756</v>
      </c>
      <c r="R6318" s="96" t="s">
        <v>1605</v>
      </c>
      <c r="S6318" s="96" t="s">
        <v>16035</v>
      </c>
      <c r="T6318" s="96" t="s">
        <v>1568</v>
      </c>
    </row>
    <row r="6319" ht="14.25" customHeight="1">
      <c r="A6319" s="96" t="s">
        <v>16036</v>
      </c>
      <c r="D6319" s="96" t="s">
        <v>1355</v>
      </c>
      <c r="J6319" s="96" t="s">
        <v>1351</v>
      </c>
      <c r="L6319" s="96" t="s">
        <v>41</v>
      </c>
      <c r="M6319" s="96" t="s">
        <v>1147</v>
      </c>
      <c r="O6319" s="96" t="s">
        <v>1845</v>
      </c>
      <c r="P6319" s="96" t="s">
        <v>1564</v>
      </c>
      <c r="Q6319" s="96" t="s">
        <v>1756</v>
      </c>
      <c r="R6319" s="96" t="s">
        <v>1586</v>
      </c>
    </row>
    <row r="6320" ht="14.25" customHeight="1">
      <c r="A6320" s="96" t="s">
        <v>16037</v>
      </c>
      <c r="D6320" s="96" t="s">
        <v>1355</v>
      </c>
      <c r="J6320" s="96" t="s">
        <v>1147</v>
      </c>
      <c r="L6320" s="96" t="s">
        <v>41</v>
      </c>
      <c r="M6320" s="96" t="s">
        <v>1147</v>
      </c>
      <c r="O6320" s="96" t="s">
        <v>1578</v>
      </c>
      <c r="P6320" s="96" t="s">
        <v>1579</v>
      </c>
      <c r="Q6320" s="96" t="s">
        <v>1590</v>
      </c>
      <c r="R6320" s="96" t="s">
        <v>1631</v>
      </c>
    </row>
    <row r="6321" ht="14.25" customHeight="1">
      <c r="A6321" s="96" t="s">
        <v>16038</v>
      </c>
      <c r="D6321" s="96" t="s">
        <v>1372</v>
      </c>
      <c r="J6321" s="96" t="s">
        <v>1147</v>
      </c>
      <c r="L6321" s="96" t="s">
        <v>41</v>
      </c>
      <c r="M6321" s="96" t="s">
        <v>1147</v>
      </c>
      <c r="O6321" s="96" t="s">
        <v>1584</v>
      </c>
      <c r="P6321" s="96" t="s">
        <v>1564</v>
      </c>
      <c r="Q6321" s="96" t="s">
        <v>1639</v>
      </c>
      <c r="R6321" s="96" t="s">
        <v>6775</v>
      </c>
    </row>
    <row r="6322" ht="14.25" customHeight="1">
      <c r="A6322" s="96" t="s">
        <v>16039</v>
      </c>
      <c r="D6322" s="96" t="s">
        <v>1355</v>
      </c>
      <c r="J6322" s="96" t="s">
        <v>1351</v>
      </c>
      <c r="L6322" s="96" t="s">
        <v>41</v>
      </c>
      <c r="M6322" s="96" t="s">
        <v>1147</v>
      </c>
      <c r="O6322" s="96" t="s">
        <v>1620</v>
      </c>
      <c r="P6322" s="96" t="s">
        <v>1564</v>
      </c>
      <c r="Q6322" s="96" t="s">
        <v>1675</v>
      </c>
      <c r="R6322" s="96" t="s">
        <v>1586</v>
      </c>
    </row>
    <row r="6323" ht="14.25" customHeight="1">
      <c r="A6323" s="96" t="s">
        <v>16040</v>
      </c>
      <c r="B6323" s="96" t="s">
        <v>16041</v>
      </c>
      <c r="C6323" s="96" t="s">
        <v>16042</v>
      </c>
      <c r="D6323" s="96" t="s">
        <v>1350</v>
      </c>
      <c r="E6323" s="96" t="s">
        <v>1561</v>
      </c>
      <c r="F6323" s="96">
        <v>2030.0</v>
      </c>
      <c r="J6323" s="96" t="s">
        <v>1147</v>
      </c>
      <c r="L6323" s="96" t="s">
        <v>41</v>
      </c>
      <c r="M6323" s="96" t="s">
        <v>1147</v>
      </c>
      <c r="O6323" s="96" t="s">
        <v>1584</v>
      </c>
      <c r="P6323" s="96" t="s">
        <v>1564</v>
      </c>
      <c r="Q6323" s="96" t="s">
        <v>1756</v>
      </c>
      <c r="R6323" s="96" t="s">
        <v>1589</v>
      </c>
      <c r="S6323" s="96" t="s">
        <v>16043</v>
      </c>
      <c r="T6323" s="96" t="s">
        <v>1568</v>
      </c>
    </row>
    <row r="6324" ht="14.25" customHeight="1">
      <c r="A6324" s="96" t="s">
        <v>16044</v>
      </c>
      <c r="D6324" s="96" t="s">
        <v>1350</v>
      </c>
      <c r="E6324" s="96" t="s">
        <v>1561</v>
      </c>
      <c r="F6324" s="96">
        <v>2030.0</v>
      </c>
      <c r="J6324" s="96" t="s">
        <v>1147</v>
      </c>
      <c r="L6324" s="96" t="s">
        <v>1562</v>
      </c>
      <c r="M6324" s="96" t="s">
        <v>1147</v>
      </c>
      <c r="O6324" s="96" t="s">
        <v>1647</v>
      </c>
      <c r="P6324" s="96" t="s">
        <v>1564</v>
      </c>
      <c r="Q6324" s="96" t="s">
        <v>1685</v>
      </c>
      <c r="R6324" s="96" t="s">
        <v>1644</v>
      </c>
      <c r="S6324" s="96" t="s">
        <v>16045</v>
      </c>
      <c r="T6324" s="96" t="s">
        <v>1568</v>
      </c>
    </row>
    <row r="6325" ht="14.25" customHeight="1">
      <c r="A6325" s="96" t="s">
        <v>16046</v>
      </c>
      <c r="D6325" s="96" t="s">
        <v>1350</v>
      </c>
      <c r="E6325" s="96" t="s">
        <v>1561</v>
      </c>
      <c r="F6325" s="96" t="s">
        <v>7143</v>
      </c>
      <c r="J6325" s="96" t="s">
        <v>1351</v>
      </c>
      <c r="L6325" s="96" t="s">
        <v>41</v>
      </c>
      <c r="M6325" s="96" t="s">
        <v>1351</v>
      </c>
      <c r="N6325" s="96" t="s">
        <v>1589</v>
      </c>
      <c r="O6325" s="96" t="s">
        <v>2526</v>
      </c>
      <c r="P6325" s="96" t="s">
        <v>1564</v>
      </c>
      <c r="Q6325" s="96" t="s">
        <v>1636</v>
      </c>
      <c r="R6325" s="96" t="s">
        <v>1699</v>
      </c>
      <c r="S6325" s="96" t="s">
        <v>16047</v>
      </c>
      <c r="T6325" s="96" t="s">
        <v>1568</v>
      </c>
    </row>
    <row r="6326" ht="14.25" customHeight="1">
      <c r="A6326" s="96" t="s">
        <v>16048</v>
      </c>
      <c r="B6326" s="96" t="s">
        <v>16049</v>
      </c>
      <c r="D6326" s="96" t="s">
        <v>1355</v>
      </c>
      <c r="J6326" s="96" t="s">
        <v>1351</v>
      </c>
      <c r="L6326" s="96" t="s">
        <v>41</v>
      </c>
      <c r="M6326" s="96" t="s">
        <v>1351</v>
      </c>
      <c r="N6326" s="96" t="s">
        <v>1656</v>
      </c>
      <c r="O6326" s="96" t="s">
        <v>1672</v>
      </c>
      <c r="P6326" s="96" t="s">
        <v>1564</v>
      </c>
      <c r="Q6326" s="96" t="s">
        <v>1610</v>
      </c>
      <c r="R6326" s="96" t="s">
        <v>1656</v>
      </c>
    </row>
    <row r="6327" ht="14.25" customHeight="1">
      <c r="A6327" s="96" t="s">
        <v>16050</v>
      </c>
      <c r="D6327" s="96" t="s">
        <v>1355</v>
      </c>
      <c r="J6327" s="96" t="s">
        <v>1351</v>
      </c>
      <c r="L6327" s="96" t="s">
        <v>41</v>
      </c>
      <c r="M6327" s="96" t="s">
        <v>1147</v>
      </c>
      <c r="O6327" s="96" t="s">
        <v>1647</v>
      </c>
      <c r="P6327" s="96" t="s">
        <v>1564</v>
      </c>
      <c r="Q6327" s="96" t="s">
        <v>1590</v>
      </c>
      <c r="R6327" s="96" t="s">
        <v>1712</v>
      </c>
    </row>
    <row r="6328" ht="14.25" customHeight="1">
      <c r="A6328" s="96" t="s">
        <v>16051</v>
      </c>
      <c r="D6328" s="96" t="s">
        <v>1355</v>
      </c>
      <c r="J6328" s="96" t="s">
        <v>1351</v>
      </c>
      <c r="L6328" s="96" t="s">
        <v>41</v>
      </c>
      <c r="M6328" s="96" t="s">
        <v>1147</v>
      </c>
      <c r="O6328" s="96" t="s">
        <v>1647</v>
      </c>
      <c r="P6328" s="96" t="s">
        <v>1564</v>
      </c>
      <c r="Q6328" s="96" t="s">
        <v>1593</v>
      </c>
      <c r="R6328" s="96" t="s">
        <v>1644</v>
      </c>
    </row>
    <row r="6329" ht="14.25" customHeight="1">
      <c r="A6329" s="96" t="s">
        <v>16052</v>
      </c>
      <c r="C6329" s="96" t="s">
        <v>16053</v>
      </c>
      <c r="D6329" s="96" t="s">
        <v>1355</v>
      </c>
      <c r="J6329" s="96" t="s">
        <v>1351</v>
      </c>
      <c r="L6329" s="96" t="s">
        <v>41</v>
      </c>
      <c r="M6329" s="96" t="s">
        <v>1147</v>
      </c>
      <c r="O6329" s="96" t="s">
        <v>1647</v>
      </c>
      <c r="P6329" s="96" t="s">
        <v>1564</v>
      </c>
      <c r="Q6329" s="96" t="s">
        <v>1655</v>
      </c>
      <c r="R6329" s="96" t="s">
        <v>1594</v>
      </c>
    </row>
    <row r="6330" ht="14.25" customHeight="1">
      <c r="A6330" s="96" t="s">
        <v>16054</v>
      </c>
      <c r="B6330" s="96" t="s">
        <v>16055</v>
      </c>
      <c r="C6330" s="96" t="s">
        <v>16056</v>
      </c>
      <c r="D6330" s="96" t="s">
        <v>1350</v>
      </c>
      <c r="E6330" s="96" t="s">
        <v>1561</v>
      </c>
      <c r="F6330" s="96">
        <v>2030.0</v>
      </c>
      <c r="J6330" s="96" t="s">
        <v>1351</v>
      </c>
      <c r="L6330" s="96" t="s">
        <v>41</v>
      </c>
      <c r="M6330" s="96" t="s">
        <v>1351</v>
      </c>
      <c r="N6330" s="96" t="s">
        <v>1707</v>
      </c>
      <c r="O6330" s="96" t="s">
        <v>1647</v>
      </c>
      <c r="P6330" s="96" t="s">
        <v>1564</v>
      </c>
      <c r="Q6330" s="96" t="s">
        <v>1639</v>
      </c>
      <c r="R6330" s="96" t="s">
        <v>1779</v>
      </c>
      <c r="S6330" s="96" t="s">
        <v>16057</v>
      </c>
      <c r="T6330" s="96" t="s">
        <v>1568</v>
      </c>
    </row>
    <row r="6331" ht="14.25" customHeight="1">
      <c r="A6331" s="96" t="s">
        <v>16058</v>
      </c>
      <c r="B6331" s="96" t="s">
        <v>16059</v>
      </c>
      <c r="C6331" s="96" t="s">
        <v>16060</v>
      </c>
      <c r="D6331" s="96" t="s">
        <v>1350</v>
      </c>
      <c r="E6331" s="96" t="s">
        <v>1561</v>
      </c>
      <c r="F6331" s="96">
        <v>2030.0</v>
      </c>
      <c r="J6331" s="96" t="s">
        <v>1351</v>
      </c>
      <c r="L6331" s="96" t="s">
        <v>41</v>
      </c>
      <c r="M6331" s="96" t="s">
        <v>1351</v>
      </c>
      <c r="N6331" s="96" t="s">
        <v>1890</v>
      </c>
      <c r="O6331" s="96" t="s">
        <v>1647</v>
      </c>
      <c r="P6331" s="96" t="s">
        <v>1564</v>
      </c>
      <c r="Q6331" s="96" t="s">
        <v>1636</v>
      </c>
      <c r="R6331" s="96" t="s">
        <v>1589</v>
      </c>
      <c r="S6331" s="96" t="s">
        <v>16061</v>
      </c>
      <c r="T6331" s="96" t="s">
        <v>1568</v>
      </c>
    </row>
    <row r="6332" ht="14.25" customHeight="1">
      <c r="A6332" s="96" t="s">
        <v>16062</v>
      </c>
      <c r="D6332" s="96" t="s">
        <v>1350</v>
      </c>
      <c r="E6332" s="96" t="s">
        <v>1561</v>
      </c>
      <c r="F6332" s="96">
        <v>2030.0</v>
      </c>
      <c r="J6332" s="96" t="s">
        <v>1147</v>
      </c>
      <c r="L6332" s="96" t="s">
        <v>41</v>
      </c>
      <c r="M6332" s="96" t="s">
        <v>1147</v>
      </c>
      <c r="O6332" s="96" t="s">
        <v>1647</v>
      </c>
      <c r="P6332" s="96" t="s">
        <v>1564</v>
      </c>
      <c r="Q6332" s="96" t="s">
        <v>1590</v>
      </c>
      <c r="R6332" s="96" t="s">
        <v>1673</v>
      </c>
      <c r="S6332" s="96" t="s">
        <v>16063</v>
      </c>
      <c r="T6332" s="96" t="s">
        <v>1568</v>
      </c>
    </row>
    <row r="6333" ht="14.25" customHeight="1">
      <c r="A6333" s="96" t="s">
        <v>16064</v>
      </c>
      <c r="C6333" s="96" t="s">
        <v>16065</v>
      </c>
      <c r="D6333" s="96" t="s">
        <v>1350</v>
      </c>
      <c r="E6333" s="96" t="s">
        <v>1561</v>
      </c>
      <c r="F6333" s="96">
        <v>2030.0</v>
      </c>
      <c r="J6333" s="96" t="s">
        <v>1351</v>
      </c>
      <c r="L6333" s="96" t="s">
        <v>41</v>
      </c>
      <c r="M6333" s="96" t="s">
        <v>1351</v>
      </c>
      <c r="N6333" s="96" t="s">
        <v>2098</v>
      </c>
      <c r="O6333" s="96" t="s">
        <v>1647</v>
      </c>
      <c r="P6333" s="96" t="s">
        <v>1564</v>
      </c>
      <c r="Q6333" s="96" t="s">
        <v>1639</v>
      </c>
      <c r="R6333" s="96" t="s">
        <v>1805</v>
      </c>
      <c r="S6333" s="96" t="s">
        <v>16066</v>
      </c>
      <c r="T6333" s="96" t="s">
        <v>1568</v>
      </c>
    </row>
    <row r="6334" ht="14.25" customHeight="1">
      <c r="A6334" s="96" t="s">
        <v>16067</v>
      </c>
      <c r="B6334" s="96" t="s">
        <v>16068</v>
      </c>
      <c r="C6334" s="96" t="s">
        <v>16069</v>
      </c>
      <c r="D6334" s="96" t="s">
        <v>1350</v>
      </c>
      <c r="E6334" s="96" t="s">
        <v>1561</v>
      </c>
      <c r="F6334" s="96" t="s">
        <v>1628</v>
      </c>
      <c r="G6334" s="96" t="s">
        <v>1350</v>
      </c>
      <c r="H6334" s="96" t="s">
        <v>1561</v>
      </c>
      <c r="I6334" s="96" t="s">
        <v>1403</v>
      </c>
      <c r="J6334" s="96" t="s">
        <v>1351</v>
      </c>
      <c r="K6334" s="96" t="s">
        <v>1403</v>
      </c>
      <c r="L6334" s="96" t="s">
        <v>41</v>
      </c>
      <c r="M6334" s="96" t="s">
        <v>1351</v>
      </c>
      <c r="N6334" s="96" t="s">
        <v>1926</v>
      </c>
      <c r="O6334" s="96" t="s">
        <v>1584</v>
      </c>
      <c r="P6334" s="96" t="s">
        <v>1564</v>
      </c>
      <c r="Q6334" s="96" t="s">
        <v>2158</v>
      </c>
      <c r="R6334" s="96" t="s">
        <v>1793</v>
      </c>
      <c r="S6334" s="96" t="s">
        <v>16070</v>
      </c>
      <c r="T6334" s="96" t="s">
        <v>1568</v>
      </c>
    </row>
    <row r="6335" ht="14.25" customHeight="1">
      <c r="A6335" s="96" t="s">
        <v>16071</v>
      </c>
      <c r="C6335" s="96" t="s">
        <v>16072</v>
      </c>
      <c r="D6335" s="96" t="s">
        <v>1350</v>
      </c>
      <c r="E6335" s="96" t="s">
        <v>1561</v>
      </c>
      <c r="F6335" s="96">
        <v>2029.0</v>
      </c>
      <c r="G6335" s="96" t="s">
        <v>1350</v>
      </c>
      <c r="H6335" s="96" t="s">
        <v>1561</v>
      </c>
      <c r="I6335" s="96">
        <v>2050.0</v>
      </c>
      <c r="J6335" s="96" t="s">
        <v>1351</v>
      </c>
      <c r="K6335" s="96">
        <v>2050.0</v>
      </c>
      <c r="L6335" s="96" t="s">
        <v>41</v>
      </c>
      <c r="M6335" s="96" t="s">
        <v>1351</v>
      </c>
      <c r="N6335" s="96" t="s">
        <v>2256</v>
      </c>
      <c r="O6335" s="96" t="s">
        <v>1647</v>
      </c>
      <c r="P6335" s="96" t="s">
        <v>1564</v>
      </c>
      <c r="Q6335" s="96" t="s">
        <v>2099</v>
      </c>
      <c r="R6335" s="96" t="s">
        <v>1676</v>
      </c>
      <c r="S6335" s="96" t="s">
        <v>16073</v>
      </c>
      <c r="T6335" s="96" t="s">
        <v>1568</v>
      </c>
    </row>
    <row r="6336" ht="14.25" customHeight="1">
      <c r="A6336" s="96" t="s">
        <v>16074</v>
      </c>
      <c r="C6336" s="96" t="s">
        <v>16075</v>
      </c>
      <c r="D6336" s="96" t="s">
        <v>1355</v>
      </c>
      <c r="J6336" s="96" t="s">
        <v>1351</v>
      </c>
      <c r="L6336" s="96" t="s">
        <v>41</v>
      </c>
      <c r="M6336" s="96" t="s">
        <v>1351</v>
      </c>
      <c r="N6336" s="96" t="s">
        <v>1926</v>
      </c>
      <c r="O6336" s="96" t="s">
        <v>1647</v>
      </c>
      <c r="P6336" s="96" t="s">
        <v>1564</v>
      </c>
      <c r="Q6336" s="96" t="s">
        <v>1590</v>
      </c>
      <c r="R6336" s="96" t="s">
        <v>1926</v>
      </c>
    </row>
    <row r="6337" ht="14.25" customHeight="1">
      <c r="A6337" s="96" t="s">
        <v>16076</v>
      </c>
      <c r="D6337" s="96" t="s">
        <v>1355</v>
      </c>
      <c r="J6337" s="96" t="s">
        <v>1147</v>
      </c>
      <c r="L6337" s="96" t="s">
        <v>41</v>
      </c>
      <c r="M6337" s="96" t="s">
        <v>1147</v>
      </c>
      <c r="O6337" s="96" t="s">
        <v>1578</v>
      </c>
      <c r="P6337" s="96" t="s">
        <v>1579</v>
      </c>
      <c r="Q6337" s="96" t="s">
        <v>2015</v>
      </c>
      <c r="R6337" s="96" t="s">
        <v>1566</v>
      </c>
    </row>
    <row r="6338" ht="14.25" customHeight="1">
      <c r="A6338" s="96" t="s">
        <v>16077</v>
      </c>
      <c r="B6338" s="96" t="s">
        <v>16078</v>
      </c>
      <c r="C6338" s="96" t="s">
        <v>16079</v>
      </c>
      <c r="D6338" s="96" t="s">
        <v>1350</v>
      </c>
      <c r="E6338" s="96" t="s">
        <v>1561</v>
      </c>
      <c r="F6338" s="96">
        <v>2030.0</v>
      </c>
      <c r="J6338" s="96" t="s">
        <v>1351</v>
      </c>
      <c r="L6338" s="96" t="s">
        <v>41</v>
      </c>
      <c r="M6338" s="96" t="s">
        <v>1351</v>
      </c>
      <c r="N6338" s="96" t="s">
        <v>2384</v>
      </c>
      <c r="O6338" s="96" t="s">
        <v>1563</v>
      </c>
      <c r="P6338" s="96" t="s">
        <v>1564</v>
      </c>
      <c r="Q6338" s="96" t="s">
        <v>1590</v>
      </c>
      <c r="R6338" s="96" t="s">
        <v>1581</v>
      </c>
      <c r="S6338" s="96" t="s">
        <v>16080</v>
      </c>
      <c r="T6338" s="96" t="s">
        <v>1568</v>
      </c>
    </row>
    <row r="6339" ht="14.25" customHeight="1">
      <c r="A6339" s="96" t="s">
        <v>16081</v>
      </c>
      <c r="B6339" s="96" t="s">
        <v>16082</v>
      </c>
      <c r="C6339" s="96" t="s">
        <v>16083</v>
      </c>
      <c r="D6339" s="96" t="s">
        <v>1372</v>
      </c>
      <c r="J6339" s="96" t="s">
        <v>1147</v>
      </c>
      <c r="L6339" s="96" t="s">
        <v>41</v>
      </c>
      <c r="M6339" s="96" t="s">
        <v>1147</v>
      </c>
      <c r="O6339" s="96" t="s">
        <v>1647</v>
      </c>
      <c r="P6339" s="96" t="s">
        <v>1564</v>
      </c>
      <c r="Q6339" s="96" t="s">
        <v>6506</v>
      </c>
      <c r="R6339" s="96" t="s">
        <v>1574</v>
      </c>
    </row>
    <row r="6340" ht="14.25" customHeight="1">
      <c r="A6340" s="96" t="s">
        <v>16084</v>
      </c>
      <c r="B6340" s="96" t="s">
        <v>16085</v>
      </c>
      <c r="C6340" s="96" t="s">
        <v>16086</v>
      </c>
      <c r="D6340" s="96" t="s">
        <v>1350</v>
      </c>
      <c r="E6340" s="96" t="s">
        <v>1561</v>
      </c>
      <c r="F6340" s="96">
        <v>2034.0</v>
      </c>
      <c r="J6340" s="96" t="s">
        <v>1147</v>
      </c>
      <c r="L6340" s="96" t="s">
        <v>41</v>
      </c>
      <c r="M6340" s="96" t="s">
        <v>1351</v>
      </c>
      <c r="N6340" s="96" t="s">
        <v>1619</v>
      </c>
      <c r="O6340" s="96" t="s">
        <v>1584</v>
      </c>
      <c r="P6340" s="96" t="s">
        <v>1564</v>
      </c>
      <c r="Q6340" s="96" t="s">
        <v>1580</v>
      </c>
      <c r="R6340" s="96" t="s">
        <v>1574</v>
      </c>
      <c r="S6340" s="96" t="s">
        <v>16087</v>
      </c>
      <c r="T6340" s="96" t="s">
        <v>1568</v>
      </c>
    </row>
    <row r="6341" ht="14.25" customHeight="1">
      <c r="A6341" s="96" t="s">
        <v>16088</v>
      </c>
      <c r="B6341" s="96" t="s">
        <v>16089</v>
      </c>
      <c r="C6341" s="96" t="s">
        <v>16090</v>
      </c>
      <c r="D6341" s="96" t="s">
        <v>1350</v>
      </c>
      <c r="E6341" s="96" t="s">
        <v>1561</v>
      </c>
      <c r="F6341" s="96" t="s">
        <v>1628</v>
      </c>
      <c r="J6341" s="96" t="s">
        <v>1147</v>
      </c>
      <c r="L6341" s="96" t="s">
        <v>41</v>
      </c>
      <c r="M6341" s="96" t="s">
        <v>1147</v>
      </c>
      <c r="O6341" s="96" t="s">
        <v>1584</v>
      </c>
      <c r="P6341" s="96" t="s">
        <v>1564</v>
      </c>
      <c r="Q6341" s="96" t="s">
        <v>1756</v>
      </c>
      <c r="R6341" s="96" t="s">
        <v>1605</v>
      </c>
      <c r="S6341" s="96" t="s">
        <v>16091</v>
      </c>
    </row>
    <row r="6342" ht="14.25" customHeight="1">
      <c r="A6342" s="96" t="s">
        <v>16092</v>
      </c>
      <c r="C6342" s="96" t="s">
        <v>16093</v>
      </c>
      <c r="D6342" s="96" t="s">
        <v>1355</v>
      </c>
      <c r="J6342" s="96" t="s">
        <v>1147</v>
      </c>
      <c r="L6342" s="96" t="s">
        <v>41</v>
      </c>
      <c r="M6342" s="96" t="s">
        <v>1147</v>
      </c>
      <c r="O6342" s="96" t="s">
        <v>1584</v>
      </c>
      <c r="P6342" s="96" t="s">
        <v>1564</v>
      </c>
      <c r="Q6342" s="96" t="s">
        <v>1639</v>
      </c>
      <c r="R6342" s="96" t="s">
        <v>1673</v>
      </c>
    </row>
    <row r="6343" ht="14.25" customHeight="1">
      <c r="A6343" s="96" t="s">
        <v>16094</v>
      </c>
      <c r="D6343" s="96" t="s">
        <v>1355</v>
      </c>
      <c r="J6343" s="96" t="s">
        <v>1351</v>
      </c>
      <c r="L6343" s="96" t="s">
        <v>41</v>
      </c>
      <c r="M6343" s="96" t="s">
        <v>1351</v>
      </c>
      <c r="N6343" s="96" t="s">
        <v>1707</v>
      </c>
      <c r="O6343" s="96" t="s">
        <v>1584</v>
      </c>
      <c r="P6343" s="96" t="s">
        <v>1564</v>
      </c>
      <c r="Q6343" s="96" t="s">
        <v>1830</v>
      </c>
      <c r="R6343" s="96" t="s">
        <v>1707</v>
      </c>
    </row>
    <row r="6344" ht="14.25" customHeight="1">
      <c r="A6344" s="96" t="s">
        <v>16095</v>
      </c>
      <c r="D6344" s="96" t="s">
        <v>1350</v>
      </c>
      <c r="E6344" s="96" t="s">
        <v>1561</v>
      </c>
      <c r="F6344" s="96" t="s">
        <v>1628</v>
      </c>
      <c r="J6344" s="96" t="s">
        <v>1351</v>
      </c>
      <c r="L6344" s="96" t="s">
        <v>41</v>
      </c>
      <c r="M6344" s="96" t="s">
        <v>1351</v>
      </c>
      <c r="N6344" s="96" t="s">
        <v>1924</v>
      </c>
      <c r="O6344" s="96" t="s">
        <v>3417</v>
      </c>
      <c r="P6344" s="96" t="s">
        <v>1572</v>
      </c>
      <c r="Q6344" s="96" t="s">
        <v>1675</v>
      </c>
      <c r="R6344" s="96" t="s">
        <v>1589</v>
      </c>
      <c r="S6344" s="96" t="s">
        <v>16096</v>
      </c>
      <c r="T6344" s="96" t="s">
        <v>1568</v>
      </c>
    </row>
    <row r="6345" ht="14.25" customHeight="1">
      <c r="A6345" s="96" t="s">
        <v>16097</v>
      </c>
      <c r="D6345" s="96" t="s">
        <v>1350</v>
      </c>
      <c r="E6345" s="96" t="s">
        <v>1570</v>
      </c>
      <c r="F6345" s="96">
        <v>2030.0</v>
      </c>
      <c r="J6345" s="96" t="s">
        <v>1147</v>
      </c>
      <c r="L6345" s="96" t="s">
        <v>1562</v>
      </c>
      <c r="M6345" s="96" t="s">
        <v>1147</v>
      </c>
      <c r="O6345" s="96" t="s">
        <v>1845</v>
      </c>
      <c r="P6345" s="96" t="s">
        <v>1564</v>
      </c>
      <c r="Q6345" s="96" t="s">
        <v>2479</v>
      </c>
      <c r="R6345" s="96" t="s">
        <v>1787</v>
      </c>
      <c r="S6345" s="96" t="s">
        <v>16098</v>
      </c>
      <c r="T6345" s="96" t="s">
        <v>1576</v>
      </c>
    </row>
    <row r="6346" ht="14.25" customHeight="1">
      <c r="A6346" s="96" t="s">
        <v>16099</v>
      </c>
      <c r="D6346" s="96" t="s">
        <v>1350</v>
      </c>
      <c r="E6346" s="96" t="s">
        <v>1561</v>
      </c>
      <c r="F6346" s="96">
        <v>2030.0</v>
      </c>
      <c r="H6346" s="96" t="s">
        <v>1561</v>
      </c>
      <c r="I6346" s="96">
        <v>2050.0</v>
      </c>
      <c r="J6346" s="96" t="s">
        <v>1351</v>
      </c>
      <c r="K6346" s="96">
        <v>2050.0</v>
      </c>
      <c r="L6346" s="96" t="s">
        <v>1562</v>
      </c>
      <c r="M6346" s="96" t="s">
        <v>1351</v>
      </c>
      <c r="N6346" s="96" t="s">
        <v>1591</v>
      </c>
      <c r="O6346" s="96" t="s">
        <v>1703</v>
      </c>
      <c r="P6346" s="96" t="s">
        <v>1564</v>
      </c>
      <c r="Q6346" s="96" t="s">
        <v>4566</v>
      </c>
      <c r="R6346" s="96" t="s">
        <v>1591</v>
      </c>
      <c r="S6346" s="96" t="s">
        <v>16100</v>
      </c>
      <c r="T6346" s="96" t="s">
        <v>1568</v>
      </c>
    </row>
    <row r="6347" ht="14.25" customHeight="1">
      <c r="A6347" s="96" t="s">
        <v>16101</v>
      </c>
      <c r="C6347" s="96" t="s">
        <v>16102</v>
      </c>
      <c r="D6347" s="96" t="s">
        <v>1355</v>
      </c>
      <c r="J6347" s="96" t="s">
        <v>1147</v>
      </c>
      <c r="L6347" s="96" t="s">
        <v>41</v>
      </c>
      <c r="M6347" s="96" t="s">
        <v>1147</v>
      </c>
      <c r="O6347" s="96" t="s">
        <v>1845</v>
      </c>
      <c r="P6347" s="96" t="s">
        <v>1564</v>
      </c>
      <c r="Q6347" s="96" t="s">
        <v>1590</v>
      </c>
      <c r="R6347" s="96" t="s">
        <v>1699</v>
      </c>
    </row>
    <row r="6348" ht="14.25" customHeight="1">
      <c r="A6348" s="96" t="s">
        <v>16103</v>
      </c>
      <c r="D6348" s="96" t="s">
        <v>1350</v>
      </c>
      <c r="E6348" s="96" t="s">
        <v>1561</v>
      </c>
      <c r="F6348" s="96">
        <v>2030.0</v>
      </c>
      <c r="J6348" s="96" t="s">
        <v>1147</v>
      </c>
      <c r="L6348" s="96" t="s">
        <v>1562</v>
      </c>
      <c r="M6348" s="96" t="s">
        <v>1147</v>
      </c>
      <c r="O6348" s="96" t="s">
        <v>1578</v>
      </c>
      <c r="P6348" s="96" t="s">
        <v>1579</v>
      </c>
      <c r="Q6348" s="96" t="s">
        <v>1610</v>
      </c>
      <c r="R6348" s="96" t="s">
        <v>1673</v>
      </c>
      <c r="S6348" s="96" t="s">
        <v>16104</v>
      </c>
      <c r="T6348" s="96" t="s">
        <v>1568</v>
      </c>
    </row>
    <row r="6349" ht="14.25" customHeight="1">
      <c r="A6349" s="96" t="s">
        <v>16105</v>
      </c>
      <c r="D6349" s="96" t="s">
        <v>1355</v>
      </c>
      <c r="J6349" s="96" t="s">
        <v>1147</v>
      </c>
      <c r="L6349" s="96" t="s">
        <v>41</v>
      </c>
      <c r="M6349" s="96" t="s">
        <v>1147</v>
      </c>
      <c r="O6349" s="96" t="s">
        <v>1584</v>
      </c>
      <c r="P6349" s="96" t="s">
        <v>1564</v>
      </c>
      <c r="Q6349" s="96" t="s">
        <v>1585</v>
      </c>
      <c r="R6349" s="96" t="s">
        <v>1586</v>
      </c>
    </row>
    <row r="6350" ht="14.25" customHeight="1">
      <c r="A6350" s="96" t="s">
        <v>16106</v>
      </c>
      <c r="D6350" s="96" t="s">
        <v>1350</v>
      </c>
      <c r="E6350" s="96" t="s">
        <v>1561</v>
      </c>
      <c r="F6350" s="96">
        <v>2030.0</v>
      </c>
      <c r="J6350" s="96" t="s">
        <v>1147</v>
      </c>
      <c r="L6350" s="96" t="s">
        <v>1562</v>
      </c>
      <c r="M6350" s="96" t="s">
        <v>1147</v>
      </c>
      <c r="O6350" s="96" t="s">
        <v>1937</v>
      </c>
      <c r="P6350" s="96" t="s">
        <v>1728</v>
      </c>
      <c r="Q6350" s="96" t="s">
        <v>2015</v>
      </c>
      <c r="R6350" s="96" t="s">
        <v>1605</v>
      </c>
      <c r="S6350" s="96" t="s">
        <v>16107</v>
      </c>
      <c r="T6350" s="96" t="s">
        <v>1568</v>
      </c>
    </row>
    <row r="6351" ht="14.25" customHeight="1">
      <c r="A6351" s="96" t="s">
        <v>16108</v>
      </c>
      <c r="D6351" s="96" t="s">
        <v>1355</v>
      </c>
      <c r="J6351" s="96" t="s">
        <v>1147</v>
      </c>
      <c r="L6351" s="96" t="s">
        <v>41</v>
      </c>
      <c r="M6351" s="96" t="s">
        <v>1147</v>
      </c>
      <c r="O6351" s="96" t="s">
        <v>1845</v>
      </c>
      <c r="P6351" s="96" t="s">
        <v>1564</v>
      </c>
      <c r="Q6351" s="96" t="s">
        <v>1590</v>
      </c>
      <c r="R6351" s="96" t="s">
        <v>1712</v>
      </c>
    </row>
    <row r="6352" ht="14.25" customHeight="1">
      <c r="A6352" s="96" t="s">
        <v>16109</v>
      </c>
      <c r="B6352" s="96" t="s">
        <v>16110</v>
      </c>
      <c r="C6352" s="96" t="s">
        <v>16111</v>
      </c>
      <c r="D6352" s="96" t="s">
        <v>1350</v>
      </c>
      <c r="E6352" s="96" t="s">
        <v>1561</v>
      </c>
      <c r="F6352" s="96">
        <v>2030.0</v>
      </c>
      <c r="J6352" s="96" t="s">
        <v>1147</v>
      </c>
      <c r="L6352" s="96" t="s">
        <v>1562</v>
      </c>
      <c r="M6352" s="96" t="s">
        <v>1147</v>
      </c>
      <c r="O6352" s="96" t="s">
        <v>1741</v>
      </c>
      <c r="P6352" s="96" t="s">
        <v>1564</v>
      </c>
      <c r="Q6352" s="96" t="s">
        <v>1820</v>
      </c>
      <c r="R6352" s="96" t="s">
        <v>1574</v>
      </c>
      <c r="S6352" s="96" t="s">
        <v>16112</v>
      </c>
      <c r="T6352" s="96" t="s">
        <v>1568</v>
      </c>
    </row>
    <row r="6353" ht="14.25" customHeight="1">
      <c r="A6353" s="96" t="s">
        <v>16113</v>
      </c>
      <c r="D6353" s="96" t="s">
        <v>1350</v>
      </c>
      <c r="E6353" s="96" t="s">
        <v>1561</v>
      </c>
      <c r="F6353" s="96" t="s">
        <v>2622</v>
      </c>
      <c r="G6353" s="96" t="s">
        <v>1350</v>
      </c>
      <c r="H6353" s="96" t="s">
        <v>1561</v>
      </c>
      <c r="I6353" s="96">
        <v>2050.0</v>
      </c>
      <c r="J6353" s="96" t="s">
        <v>1351</v>
      </c>
      <c r="K6353" s="96">
        <v>2050.0</v>
      </c>
      <c r="L6353" s="96" t="s">
        <v>41</v>
      </c>
      <c r="M6353" s="96" t="s">
        <v>1147</v>
      </c>
      <c r="O6353" s="96" t="s">
        <v>1578</v>
      </c>
      <c r="P6353" s="96" t="s">
        <v>1579</v>
      </c>
      <c r="Q6353" s="96" t="s">
        <v>1580</v>
      </c>
      <c r="R6353" s="96" t="s">
        <v>1637</v>
      </c>
      <c r="S6353" s="96" t="s">
        <v>16114</v>
      </c>
      <c r="T6353" s="96" t="s">
        <v>1568</v>
      </c>
    </row>
    <row r="6354" ht="14.25" customHeight="1">
      <c r="A6354" s="96" t="s">
        <v>16115</v>
      </c>
      <c r="D6354" s="96" t="s">
        <v>1350</v>
      </c>
      <c r="E6354" s="96" t="s">
        <v>1561</v>
      </c>
      <c r="F6354" s="96">
        <v>2030.0</v>
      </c>
      <c r="J6354" s="96" t="s">
        <v>1147</v>
      </c>
      <c r="L6354" s="96" t="s">
        <v>1562</v>
      </c>
      <c r="M6354" s="96" t="s">
        <v>1147</v>
      </c>
      <c r="O6354" s="96" t="s">
        <v>1584</v>
      </c>
      <c r="P6354" s="96" t="s">
        <v>1564</v>
      </c>
      <c r="Q6354" s="96" t="s">
        <v>1580</v>
      </c>
      <c r="R6354" s="96" t="s">
        <v>1648</v>
      </c>
      <c r="S6354" s="96" t="s">
        <v>16116</v>
      </c>
      <c r="T6354" s="96" t="s">
        <v>1568</v>
      </c>
    </row>
    <row r="6355" ht="14.25" customHeight="1">
      <c r="A6355" s="96" t="s">
        <v>16117</v>
      </c>
      <c r="D6355" s="96" t="s">
        <v>1355</v>
      </c>
      <c r="J6355" s="96" t="s">
        <v>1351</v>
      </c>
      <c r="L6355" s="96" t="s">
        <v>41</v>
      </c>
      <c r="M6355" s="96" t="s">
        <v>1147</v>
      </c>
      <c r="O6355" s="96" t="s">
        <v>2314</v>
      </c>
      <c r="P6355" s="96" t="s">
        <v>1609</v>
      </c>
      <c r="Q6355" s="96" t="s">
        <v>1675</v>
      </c>
      <c r="R6355" s="96" t="s">
        <v>1631</v>
      </c>
    </row>
    <row r="6356" ht="14.25" customHeight="1">
      <c r="A6356" s="96" t="s">
        <v>16118</v>
      </c>
      <c r="D6356" s="96" t="s">
        <v>1355</v>
      </c>
      <c r="J6356" s="96" t="s">
        <v>1351</v>
      </c>
      <c r="L6356" s="96" t="s">
        <v>41</v>
      </c>
      <c r="M6356" s="96" t="s">
        <v>1147</v>
      </c>
      <c r="O6356" s="96" t="s">
        <v>1664</v>
      </c>
      <c r="P6356" s="96" t="s">
        <v>1564</v>
      </c>
      <c r="Q6356" s="96" t="s">
        <v>2479</v>
      </c>
      <c r="R6356" s="96" t="s">
        <v>1631</v>
      </c>
    </row>
    <row r="6357" ht="14.25" customHeight="1">
      <c r="A6357" s="96" t="s">
        <v>16119</v>
      </c>
      <c r="B6357" s="96" t="s">
        <v>16120</v>
      </c>
      <c r="C6357" s="96" t="s">
        <v>16121</v>
      </c>
      <c r="D6357" s="96" t="s">
        <v>1350</v>
      </c>
      <c r="E6357" s="96" t="s">
        <v>1570</v>
      </c>
      <c r="F6357" s="96">
        <v>2030.0</v>
      </c>
      <c r="J6357" s="96" t="s">
        <v>1351</v>
      </c>
      <c r="L6357" s="96" t="s">
        <v>41</v>
      </c>
      <c r="M6357" s="96" t="s">
        <v>1351</v>
      </c>
      <c r="N6357" s="96" t="s">
        <v>1697</v>
      </c>
      <c r="O6357" s="96" t="s">
        <v>1845</v>
      </c>
      <c r="P6357" s="96" t="s">
        <v>1564</v>
      </c>
      <c r="Q6357" s="96" t="s">
        <v>1665</v>
      </c>
      <c r="R6357" s="96" t="s">
        <v>2256</v>
      </c>
      <c r="S6357" s="96" t="s">
        <v>16122</v>
      </c>
      <c r="T6357" s="96" t="s">
        <v>1576</v>
      </c>
    </row>
    <row r="6358" ht="14.25" customHeight="1">
      <c r="A6358" s="96" t="s">
        <v>16123</v>
      </c>
      <c r="B6358" s="96" t="s">
        <v>16124</v>
      </c>
      <c r="C6358" s="96" t="s">
        <v>16125</v>
      </c>
      <c r="D6358" s="96" t="s">
        <v>1355</v>
      </c>
      <c r="J6358" s="96" t="s">
        <v>1351</v>
      </c>
      <c r="L6358" s="96" t="s">
        <v>41</v>
      </c>
      <c r="M6358" s="96" t="s">
        <v>1147</v>
      </c>
      <c r="O6358" s="96" t="s">
        <v>1584</v>
      </c>
      <c r="P6358" s="96" t="s">
        <v>1564</v>
      </c>
      <c r="Q6358" s="96" t="s">
        <v>1580</v>
      </c>
      <c r="R6358" s="96" t="s">
        <v>1690</v>
      </c>
    </row>
    <row r="6359" ht="14.25" customHeight="1">
      <c r="A6359" s="96" t="s">
        <v>16126</v>
      </c>
      <c r="D6359" s="96" t="s">
        <v>1355</v>
      </c>
      <c r="J6359" s="96" t="s">
        <v>1147</v>
      </c>
      <c r="L6359" s="96" t="s">
        <v>41</v>
      </c>
      <c r="M6359" s="96" t="s">
        <v>1147</v>
      </c>
      <c r="O6359" s="96" t="s">
        <v>1578</v>
      </c>
      <c r="P6359" s="96" t="s">
        <v>1579</v>
      </c>
      <c r="Q6359" s="96" t="s">
        <v>1580</v>
      </c>
      <c r="R6359" s="96" t="s">
        <v>1581</v>
      </c>
    </row>
    <row r="6360" ht="14.25" customHeight="1">
      <c r="A6360" s="96" t="s">
        <v>16127</v>
      </c>
      <c r="B6360" s="96" t="s">
        <v>16128</v>
      </c>
      <c r="C6360" s="96" t="s">
        <v>16129</v>
      </c>
      <c r="D6360" s="96" t="s">
        <v>1355</v>
      </c>
      <c r="J6360" s="96" t="s">
        <v>1147</v>
      </c>
      <c r="L6360" s="96" t="s">
        <v>41</v>
      </c>
      <c r="M6360" s="96" t="s">
        <v>1147</v>
      </c>
      <c r="O6360" s="96" t="s">
        <v>1669</v>
      </c>
      <c r="P6360" s="96" t="s">
        <v>1564</v>
      </c>
      <c r="Q6360" s="96" t="s">
        <v>2228</v>
      </c>
      <c r="R6360" s="96" t="s">
        <v>1707</v>
      </c>
    </row>
    <row r="6361" ht="14.25" customHeight="1">
      <c r="A6361" s="96" t="s">
        <v>16130</v>
      </c>
      <c r="D6361" s="96" t="s">
        <v>1350</v>
      </c>
      <c r="E6361" s="96" t="s">
        <v>1561</v>
      </c>
      <c r="F6361" s="96">
        <v>2030.0</v>
      </c>
      <c r="H6361" s="96" t="s">
        <v>1561</v>
      </c>
      <c r="I6361" s="96">
        <v>2050.0</v>
      </c>
      <c r="J6361" s="96" t="s">
        <v>1351</v>
      </c>
      <c r="K6361" s="96">
        <v>2050.0</v>
      </c>
      <c r="L6361" s="96" t="s">
        <v>1562</v>
      </c>
      <c r="M6361" s="96" t="s">
        <v>1351</v>
      </c>
      <c r="N6361" s="96" t="s">
        <v>1591</v>
      </c>
      <c r="O6361" s="96" t="s">
        <v>1664</v>
      </c>
      <c r="P6361" s="96" t="s">
        <v>1564</v>
      </c>
      <c r="Q6361" s="96" t="s">
        <v>1784</v>
      </c>
      <c r="R6361" s="96" t="s">
        <v>1591</v>
      </c>
      <c r="S6361" s="96" t="s">
        <v>16131</v>
      </c>
      <c r="T6361" s="96" t="s">
        <v>1568</v>
      </c>
    </row>
    <row r="6362" ht="14.25" customHeight="1">
      <c r="A6362" s="96" t="s">
        <v>16132</v>
      </c>
      <c r="B6362" s="96" t="s">
        <v>16133</v>
      </c>
      <c r="C6362" s="96" t="s">
        <v>16134</v>
      </c>
      <c r="D6362" s="96" t="s">
        <v>1350</v>
      </c>
      <c r="E6362" s="96" t="s">
        <v>1561</v>
      </c>
      <c r="F6362" s="96" t="s">
        <v>1628</v>
      </c>
      <c r="J6362" s="96" t="s">
        <v>1147</v>
      </c>
      <c r="L6362" s="96" t="s">
        <v>41</v>
      </c>
      <c r="M6362" s="96" t="s">
        <v>1147</v>
      </c>
      <c r="O6362" s="96" t="s">
        <v>1602</v>
      </c>
      <c r="P6362" s="96" t="s">
        <v>1603</v>
      </c>
      <c r="Q6362" s="96" t="s">
        <v>2005</v>
      </c>
      <c r="R6362" s="96" t="s">
        <v>1594</v>
      </c>
      <c r="S6362" s="96" t="s">
        <v>16135</v>
      </c>
      <c r="T6362" s="96" t="s">
        <v>1568</v>
      </c>
    </row>
    <row r="6363" ht="14.25" customHeight="1">
      <c r="A6363" s="96" t="s">
        <v>16136</v>
      </c>
      <c r="D6363" s="96" t="s">
        <v>1350</v>
      </c>
      <c r="E6363" s="96" t="s">
        <v>1561</v>
      </c>
      <c r="F6363" s="96">
        <v>2030.0</v>
      </c>
      <c r="J6363" s="96" t="s">
        <v>1147</v>
      </c>
      <c r="L6363" s="96" t="s">
        <v>1562</v>
      </c>
      <c r="M6363" s="96" t="s">
        <v>1147</v>
      </c>
      <c r="O6363" s="96" t="s">
        <v>1717</v>
      </c>
      <c r="P6363" s="96" t="s">
        <v>1609</v>
      </c>
      <c r="Q6363" s="96" t="s">
        <v>1897</v>
      </c>
      <c r="R6363" s="96" t="s">
        <v>1644</v>
      </c>
      <c r="S6363" s="96" t="s">
        <v>16137</v>
      </c>
      <c r="T6363" s="96" t="s">
        <v>1568</v>
      </c>
    </row>
    <row r="6364" ht="14.25" customHeight="1">
      <c r="A6364" s="96" t="s">
        <v>16138</v>
      </c>
      <c r="D6364" s="96" t="s">
        <v>1350</v>
      </c>
      <c r="E6364" s="96" t="s">
        <v>1561</v>
      </c>
      <c r="F6364" s="96">
        <v>2030.0</v>
      </c>
      <c r="J6364" s="96" t="s">
        <v>1147</v>
      </c>
      <c r="L6364" s="96" t="s">
        <v>1562</v>
      </c>
      <c r="M6364" s="96" t="s">
        <v>1147</v>
      </c>
      <c r="O6364" s="96" t="s">
        <v>1717</v>
      </c>
      <c r="P6364" s="96" t="s">
        <v>1609</v>
      </c>
      <c r="Q6364" s="96" t="s">
        <v>1756</v>
      </c>
      <c r="R6364" s="96" t="s">
        <v>1648</v>
      </c>
      <c r="S6364" s="96" t="s">
        <v>16139</v>
      </c>
      <c r="T6364" s="96" t="s">
        <v>1568</v>
      </c>
    </row>
    <row r="6365" ht="14.25" customHeight="1">
      <c r="A6365" s="96" t="s">
        <v>16140</v>
      </c>
      <c r="B6365" s="96" t="s">
        <v>16141</v>
      </c>
      <c r="C6365" s="96" t="s">
        <v>16142</v>
      </c>
      <c r="D6365" s="96" t="s">
        <v>1350</v>
      </c>
      <c r="E6365" s="96" t="s">
        <v>1561</v>
      </c>
      <c r="F6365" s="96">
        <v>2025.0</v>
      </c>
      <c r="J6365" s="96" t="s">
        <v>1351</v>
      </c>
      <c r="L6365" s="96" t="s">
        <v>41</v>
      </c>
      <c r="M6365" s="96" t="s">
        <v>1351</v>
      </c>
      <c r="N6365" s="96" t="s">
        <v>3066</v>
      </c>
      <c r="O6365" s="96" t="s">
        <v>1578</v>
      </c>
      <c r="P6365" s="96" t="s">
        <v>1579</v>
      </c>
      <c r="Q6365" s="96" t="s">
        <v>1580</v>
      </c>
      <c r="R6365" s="96" t="s">
        <v>1605</v>
      </c>
      <c r="S6365" s="96" t="s">
        <v>16143</v>
      </c>
      <c r="T6365" s="96" t="s">
        <v>1568</v>
      </c>
    </row>
    <row r="6366" ht="14.25" customHeight="1">
      <c r="A6366" s="96" t="s">
        <v>16144</v>
      </c>
      <c r="D6366" s="96" t="s">
        <v>1350</v>
      </c>
      <c r="E6366" s="96" t="s">
        <v>1561</v>
      </c>
      <c r="F6366" s="96">
        <v>2030.0</v>
      </c>
      <c r="J6366" s="96" t="s">
        <v>1147</v>
      </c>
      <c r="L6366" s="96" t="s">
        <v>1562</v>
      </c>
      <c r="M6366" s="96" t="s">
        <v>1147</v>
      </c>
      <c r="O6366" s="96" t="s">
        <v>1717</v>
      </c>
      <c r="P6366" s="96" t="s">
        <v>1609</v>
      </c>
      <c r="Q6366" s="96" t="s">
        <v>1948</v>
      </c>
      <c r="R6366" s="96" t="s">
        <v>1805</v>
      </c>
      <c r="S6366" s="96" t="s">
        <v>16145</v>
      </c>
      <c r="T6366" s="96" t="s">
        <v>1568</v>
      </c>
    </row>
    <row r="6367" ht="14.25" customHeight="1">
      <c r="A6367" s="96" t="s">
        <v>16146</v>
      </c>
      <c r="D6367" s="96" t="s">
        <v>1350</v>
      </c>
      <c r="E6367" s="96" t="s">
        <v>1561</v>
      </c>
      <c r="F6367" s="96">
        <v>2030.0</v>
      </c>
      <c r="J6367" s="96" t="s">
        <v>1147</v>
      </c>
      <c r="L6367" s="96" t="s">
        <v>1562</v>
      </c>
      <c r="M6367" s="96" t="s">
        <v>1147</v>
      </c>
      <c r="O6367" s="96" t="s">
        <v>2033</v>
      </c>
      <c r="P6367" s="96" t="s">
        <v>1564</v>
      </c>
      <c r="Q6367" s="96" t="s">
        <v>1862</v>
      </c>
      <c r="R6367" s="96" t="s">
        <v>1597</v>
      </c>
      <c r="S6367" s="96" t="s">
        <v>16147</v>
      </c>
      <c r="T6367" s="96" t="s">
        <v>1568</v>
      </c>
    </row>
    <row r="6368" ht="14.25" customHeight="1">
      <c r="A6368" s="96" t="s">
        <v>16148</v>
      </c>
      <c r="D6368" s="96" t="s">
        <v>1350</v>
      </c>
      <c r="E6368" s="96" t="s">
        <v>1561</v>
      </c>
      <c r="F6368" s="96">
        <v>2030.0</v>
      </c>
      <c r="J6368" s="96" t="s">
        <v>1147</v>
      </c>
      <c r="L6368" s="96" t="s">
        <v>1562</v>
      </c>
      <c r="M6368" s="96" t="s">
        <v>1147</v>
      </c>
      <c r="O6368" s="96" t="s">
        <v>1684</v>
      </c>
      <c r="P6368" s="96" t="s">
        <v>1564</v>
      </c>
      <c r="Q6368" s="96" t="s">
        <v>1800</v>
      </c>
      <c r="R6368" s="96" t="s">
        <v>1594</v>
      </c>
      <c r="S6368" s="96" t="s">
        <v>16149</v>
      </c>
      <c r="T6368" s="96" t="s">
        <v>1568</v>
      </c>
    </row>
    <row r="6369" ht="14.25" customHeight="1">
      <c r="A6369" s="96" t="s">
        <v>16150</v>
      </c>
      <c r="B6369" s="96" t="s">
        <v>16151</v>
      </c>
      <c r="D6369" s="96" t="s">
        <v>1355</v>
      </c>
      <c r="J6369" s="96" t="s">
        <v>1351</v>
      </c>
      <c r="L6369" s="96" t="s">
        <v>41</v>
      </c>
      <c r="M6369" s="96" t="s">
        <v>1147</v>
      </c>
      <c r="O6369" s="96" t="s">
        <v>1791</v>
      </c>
      <c r="P6369" s="96" t="s">
        <v>1609</v>
      </c>
      <c r="Q6369" s="96" t="s">
        <v>2158</v>
      </c>
      <c r="R6369" s="96" t="s">
        <v>1637</v>
      </c>
    </row>
    <row r="6370" ht="14.25" customHeight="1">
      <c r="A6370" s="96" t="s">
        <v>16152</v>
      </c>
      <c r="C6370" s="96" t="s">
        <v>16153</v>
      </c>
      <c r="D6370" s="96" t="s">
        <v>1355</v>
      </c>
      <c r="J6370" s="96" t="s">
        <v>1351</v>
      </c>
      <c r="L6370" s="96" t="s">
        <v>41</v>
      </c>
      <c r="M6370" s="96" t="s">
        <v>1351</v>
      </c>
      <c r="N6370" s="96" t="s">
        <v>1971</v>
      </c>
      <c r="O6370" s="96" t="s">
        <v>1845</v>
      </c>
      <c r="P6370" s="96" t="s">
        <v>1564</v>
      </c>
      <c r="Q6370" s="96" t="s">
        <v>1675</v>
      </c>
      <c r="R6370" s="96" t="s">
        <v>1971</v>
      </c>
    </row>
    <row r="6371" ht="14.25" customHeight="1">
      <c r="A6371" s="96" t="s">
        <v>16154</v>
      </c>
      <c r="D6371" s="96" t="s">
        <v>1350</v>
      </c>
      <c r="E6371" s="96" t="s">
        <v>1561</v>
      </c>
      <c r="F6371" s="96">
        <v>2030.0</v>
      </c>
      <c r="J6371" s="96" t="s">
        <v>1147</v>
      </c>
      <c r="L6371" s="96" t="s">
        <v>1562</v>
      </c>
      <c r="M6371" s="96" t="s">
        <v>1147</v>
      </c>
      <c r="O6371" s="96" t="s">
        <v>1584</v>
      </c>
      <c r="P6371" s="96" t="s">
        <v>1564</v>
      </c>
      <c r="Q6371" s="96" t="s">
        <v>1580</v>
      </c>
      <c r="R6371" s="96" t="s">
        <v>1619</v>
      </c>
      <c r="S6371" s="96" t="s">
        <v>16155</v>
      </c>
      <c r="T6371" s="96" t="s">
        <v>1568</v>
      </c>
    </row>
    <row r="6372" ht="14.25" customHeight="1">
      <c r="A6372" s="96" t="s">
        <v>16156</v>
      </c>
      <c r="B6372" s="96" t="s">
        <v>16157</v>
      </c>
      <c r="C6372" s="96" t="s">
        <v>16158</v>
      </c>
      <c r="D6372" s="96" t="s">
        <v>1355</v>
      </c>
      <c r="J6372" s="96" t="s">
        <v>1351</v>
      </c>
      <c r="L6372" s="96" t="s">
        <v>41</v>
      </c>
      <c r="M6372" s="96" t="s">
        <v>1351</v>
      </c>
      <c r="N6372" s="96" t="s">
        <v>1656</v>
      </c>
      <c r="O6372" s="96" t="s">
        <v>1584</v>
      </c>
      <c r="P6372" s="96" t="s">
        <v>1564</v>
      </c>
      <c r="Q6372" s="96" t="s">
        <v>1565</v>
      </c>
      <c r="R6372" s="96" t="s">
        <v>1656</v>
      </c>
    </row>
    <row r="6373" ht="14.25" customHeight="1">
      <c r="A6373" s="96" t="s">
        <v>16159</v>
      </c>
      <c r="B6373" s="96" t="s">
        <v>16160</v>
      </c>
      <c r="C6373" s="96" t="s">
        <v>16161</v>
      </c>
      <c r="D6373" s="96" t="s">
        <v>1350</v>
      </c>
      <c r="E6373" s="96" t="s">
        <v>1561</v>
      </c>
      <c r="F6373" s="96">
        <v>2030.0</v>
      </c>
      <c r="J6373" s="96" t="s">
        <v>1351</v>
      </c>
      <c r="L6373" s="96" t="s">
        <v>41</v>
      </c>
      <c r="M6373" s="96" t="s">
        <v>1351</v>
      </c>
      <c r="N6373" s="96" t="s">
        <v>1619</v>
      </c>
      <c r="O6373" s="96" t="s">
        <v>1741</v>
      </c>
      <c r="P6373" s="96" t="s">
        <v>1564</v>
      </c>
      <c r="Q6373" s="96" t="s">
        <v>2114</v>
      </c>
      <c r="R6373" s="96" t="s">
        <v>1656</v>
      </c>
      <c r="S6373" s="96" t="s">
        <v>1427</v>
      </c>
      <c r="T6373" s="96" t="s">
        <v>1568</v>
      </c>
    </row>
    <row r="6374" ht="14.25" customHeight="1">
      <c r="A6374" s="96" t="s">
        <v>16162</v>
      </c>
      <c r="D6374" s="96" t="s">
        <v>1350</v>
      </c>
      <c r="E6374" s="96" t="s">
        <v>1561</v>
      </c>
      <c r="F6374" s="96">
        <v>2030.0</v>
      </c>
      <c r="J6374" s="96" t="s">
        <v>1147</v>
      </c>
      <c r="L6374" s="96" t="s">
        <v>1562</v>
      </c>
      <c r="M6374" s="96" t="s">
        <v>1147</v>
      </c>
      <c r="O6374" s="96" t="s">
        <v>1937</v>
      </c>
      <c r="P6374" s="96" t="s">
        <v>1728</v>
      </c>
      <c r="Q6374" s="96" t="s">
        <v>1636</v>
      </c>
      <c r="R6374" s="96" t="s">
        <v>1707</v>
      </c>
      <c r="S6374" s="96" t="s">
        <v>16163</v>
      </c>
      <c r="T6374" s="96" t="s">
        <v>1568</v>
      </c>
    </row>
    <row r="6375" ht="14.25" customHeight="1">
      <c r="A6375" s="96" t="s">
        <v>16164</v>
      </c>
      <c r="C6375" s="96" t="s">
        <v>16165</v>
      </c>
      <c r="D6375" s="96" t="s">
        <v>1350</v>
      </c>
      <c r="E6375" s="96" t="s">
        <v>1561</v>
      </c>
      <c r="F6375" s="96">
        <v>2030.0</v>
      </c>
      <c r="J6375" s="96" t="s">
        <v>1147</v>
      </c>
      <c r="L6375" s="96" t="s">
        <v>1562</v>
      </c>
      <c r="M6375" s="96" t="s">
        <v>1147</v>
      </c>
      <c r="O6375" s="96" t="s">
        <v>1578</v>
      </c>
      <c r="P6375" s="96" t="s">
        <v>1579</v>
      </c>
      <c r="Q6375" s="96" t="s">
        <v>1652</v>
      </c>
      <c r="R6375" s="96" t="s">
        <v>1619</v>
      </c>
      <c r="S6375" s="96" t="s">
        <v>16166</v>
      </c>
      <c r="T6375" s="96" t="s">
        <v>1568</v>
      </c>
    </row>
    <row r="6376" ht="14.25" customHeight="1">
      <c r="A6376" s="96" t="s">
        <v>16167</v>
      </c>
      <c r="B6376" s="96" t="s">
        <v>16168</v>
      </c>
      <c r="C6376" s="96" t="s">
        <v>16169</v>
      </c>
      <c r="D6376" s="96" t="s">
        <v>1350</v>
      </c>
      <c r="E6376" s="96" t="s">
        <v>1561</v>
      </c>
      <c r="F6376" s="96">
        <v>2030.0</v>
      </c>
      <c r="J6376" s="96" t="s">
        <v>1147</v>
      </c>
      <c r="L6376" s="96" t="s">
        <v>41</v>
      </c>
      <c r="M6376" s="96" t="s">
        <v>1351</v>
      </c>
      <c r="N6376" s="96" t="s">
        <v>1850</v>
      </c>
      <c r="O6376" s="96" t="s">
        <v>1829</v>
      </c>
      <c r="P6376" s="96" t="s">
        <v>1564</v>
      </c>
      <c r="Q6376" s="96" t="s">
        <v>1639</v>
      </c>
      <c r="R6376" s="96" t="s">
        <v>1619</v>
      </c>
      <c r="S6376" s="96" t="s">
        <v>16170</v>
      </c>
      <c r="T6376" s="96" t="s">
        <v>1568</v>
      </c>
    </row>
    <row r="6377" ht="14.25" customHeight="1">
      <c r="A6377" s="96" t="s">
        <v>16171</v>
      </c>
      <c r="D6377" s="96" t="s">
        <v>1355</v>
      </c>
      <c r="J6377" s="96" t="s">
        <v>1351</v>
      </c>
      <c r="L6377" s="96" t="s">
        <v>41</v>
      </c>
      <c r="M6377" s="96" t="s">
        <v>1147</v>
      </c>
      <c r="O6377" s="96" t="s">
        <v>1937</v>
      </c>
      <c r="P6377" s="96" t="s">
        <v>1728</v>
      </c>
      <c r="Q6377" s="96" t="s">
        <v>2015</v>
      </c>
      <c r="R6377" s="96" t="s">
        <v>1594</v>
      </c>
    </row>
    <row r="6378" ht="14.25" customHeight="1">
      <c r="A6378" s="96" t="s">
        <v>16172</v>
      </c>
      <c r="D6378" s="96" t="s">
        <v>1355</v>
      </c>
      <c r="J6378" s="96" t="s">
        <v>1351</v>
      </c>
      <c r="L6378" s="96" t="s">
        <v>41</v>
      </c>
      <c r="M6378" s="96" t="s">
        <v>1147</v>
      </c>
      <c r="O6378" s="96" t="s">
        <v>2314</v>
      </c>
      <c r="P6378" s="96" t="s">
        <v>1609</v>
      </c>
      <c r="Q6378" s="96" t="s">
        <v>1675</v>
      </c>
      <c r="R6378" s="96" t="s">
        <v>1676</v>
      </c>
    </row>
    <row r="6379" ht="14.25" customHeight="1">
      <c r="A6379" s="96" t="s">
        <v>16173</v>
      </c>
      <c r="D6379" s="96" t="s">
        <v>1355</v>
      </c>
      <c r="J6379" s="96" t="s">
        <v>1351</v>
      </c>
      <c r="L6379" s="96" t="s">
        <v>41</v>
      </c>
      <c r="M6379" s="96" t="s">
        <v>1147</v>
      </c>
      <c r="O6379" s="96" t="s">
        <v>1608</v>
      </c>
      <c r="P6379" s="96" t="s">
        <v>1609</v>
      </c>
      <c r="Q6379" s="96" t="s">
        <v>1675</v>
      </c>
      <c r="R6379" s="96" t="s">
        <v>1637</v>
      </c>
    </row>
    <row r="6380" ht="14.25" customHeight="1">
      <c r="A6380" s="96" t="s">
        <v>16174</v>
      </c>
      <c r="D6380" s="96" t="s">
        <v>1355</v>
      </c>
      <c r="J6380" s="96" t="s">
        <v>1147</v>
      </c>
      <c r="L6380" s="96" t="s">
        <v>41</v>
      </c>
      <c r="M6380" s="96" t="s">
        <v>1147</v>
      </c>
      <c r="O6380" s="96" t="s">
        <v>1684</v>
      </c>
      <c r="P6380" s="96" t="s">
        <v>1564</v>
      </c>
      <c r="Q6380" s="96" t="s">
        <v>1948</v>
      </c>
      <c r="R6380" s="96" t="s">
        <v>1623</v>
      </c>
    </row>
    <row r="6381" ht="14.25" customHeight="1">
      <c r="A6381" s="96" t="s">
        <v>16175</v>
      </c>
      <c r="B6381" s="96" t="s">
        <v>16176</v>
      </c>
      <c r="D6381" s="96" t="s">
        <v>1350</v>
      </c>
      <c r="E6381" s="96" t="s">
        <v>1570</v>
      </c>
      <c r="F6381" s="96" t="s">
        <v>9281</v>
      </c>
      <c r="J6381" s="96" t="s">
        <v>1147</v>
      </c>
      <c r="L6381" s="96" t="s">
        <v>41</v>
      </c>
      <c r="M6381" s="96" t="s">
        <v>1147</v>
      </c>
      <c r="O6381" s="96" t="s">
        <v>2963</v>
      </c>
      <c r="P6381" s="96" t="s">
        <v>1572</v>
      </c>
      <c r="Q6381" s="96" t="s">
        <v>1604</v>
      </c>
      <c r="R6381" s="96" t="s">
        <v>2321</v>
      </c>
      <c r="S6381" s="96" t="s">
        <v>16177</v>
      </c>
      <c r="T6381" s="96" t="s">
        <v>1576</v>
      </c>
    </row>
    <row r="6382" ht="14.25" customHeight="1">
      <c r="A6382" s="96" t="s">
        <v>16178</v>
      </c>
      <c r="D6382" s="96" t="s">
        <v>1350</v>
      </c>
      <c r="E6382" s="96" t="s">
        <v>1561</v>
      </c>
      <c r="F6382" s="96">
        <v>2030.0</v>
      </c>
      <c r="J6382" s="96" t="s">
        <v>1147</v>
      </c>
      <c r="L6382" s="96" t="s">
        <v>1562</v>
      </c>
      <c r="M6382" s="96" t="s">
        <v>1147</v>
      </c>
      <c r="O6382" s="96" t="s">
        <v>1614</v>
      </c>
      <c r="P6382" s="96" t="s">
        <v>1609</v>
      </c>
      <c r="Q6382" s="96" t="s">
        <v>1585</v>
      </c>
      <c r="R6382" s="96" t="s">
        <v>1566</v>
      </c>
      <c r="S6382" s="96" t="s">
        <v>16179</v>
      </c>
      <c r="T6382" s="96" t="s">
        <v>1568</v>
      </c>
    </row>
    <row r="6383" ht="14.25" customHeight="1">
      <c r="A6383" s="96" t="s">
        <v>16180</v>
      </c>
      <c r="C6383" s="96" t="s">
        <v>16181</v>
      </c>
      <c r="D6383" s="96" t="s">
        <v>1355</v>
      </c>
      <c r="J6383" s="96" t="s">
        <v>1351</v>
      </c>
      <c r="L6383" s="96" t="s">
        <v>41</v>
      </c>
      <c r="M6383" s="96" t="s">
        <v>1147</v>
      </c>
      <c r="O6383" s="96" t="s">
        <v>1664</v>
      </c>
      <c r="P6383" s="96" t="s">
        <v>1564</v>
      </c>
      <c r="Q6383" s="96" t="s">
        <v>1639</v>
      </c>
      <c r="R6383" s="96" t="s">
        <v>1712</v>
      </c>
    </row>
    <row r="6384" ht="14.25" customHeight="1">
      <c r="A6384" s="96" t="s">
        <v>16182</v>
      </c>
      <c r="D6384" s="96" t="s">
        <v>1350</v>
      </c>
      <c r="E6384" s="96" t="s">
        <v>1561</v>
      </c>
      <c r="F6384" s="96">
        <v>2030.0</v>
      </c>
      <c r="J6384" s="96" t="s">
        <v>1147</v>
      </c>
      <c r="L6384" s="96" t="s">
        <v>1562</v>
      </c>
      <c r="M6384" s="96" t="s">
        <v>1147</v>
      </c>
      <c r="O6384" s="96" t="s">
        <v>1684</v>
      </c>
      <c r="P6384" s="96" t="s">
        <v>1564</v>
      </c>
      <c r="Q6384" s="96" t="s">
        <v>1610</v>
      </c>
      <c r="R6384" s="96" t="s">
        <v>1644</v>
      </c>
      <c r="S6384" s="96" t="s">
        <v>16183</v>
      </c>
      <c r="T6384" s="96" t="s">
        <v>1568</v>
      </c>
    </row>
    <row r="6385" ht="14.25" customHeight="1">
      <c r="A6385" s="96" t="s">
        <v>16184</v>
      </c>
      <c r="B6385" s="96" t="s">
        <v>16185</v>
      </c>
      <c r="C6385" s="96" t="s">
        <v>16186</v>
      </c>
      <c r="D6385" s="96" t="s">
        <v>1350</v>
      </c>
      <c r="E6385" s="96" t="s">
        <v>1561</v>
      </c>
      <c r="F6385" s="96">
        <v>2030.0</v>
      </c>
      <c r="J6385" s="96" t="s">
        <v>1147</v>
      </c>
      <c r="L6385" s="96" t="s">
        <v>41</v>
      </c>
      <c r="M6385" s="96" t="s">
        <v>1147</v>
      </c>
      <c r="O6385" s="96" t="s">
        <v>1684</v>
      </c>
      <c r="P6385" s="96" t="s">
        <v>1564</v>
      </c>
      <c r="Q6385" s="96" t="s">
        <v>1675</v>
      </c>
      <c r="R6385" s="96" t="s">
        <v>1699</v>
      </c>
      <c r="S6385" s="96" t="s">
        <v>16187</v>
      </c>
      <c r="T6385" s="96" t="s">
        <v>1568</v>
      </c>
    </row>
    <row r="6386" ht="14.25" customHeight="1">
      <c r="A6386" s="96" t="s">
        <v>16188</v>
      </c>
      <c r="B6386" s="96" t="s">
        <v>16189</v>
      </c>
      <c r="C6386" s="96" t="s">
        <v>16190</v>
      </c>
      <c r="D6386" s="96" t="s">
        <v>1350</v>
      </c>
      <c r="E6386" s="96" t="s">
        <v>1561</v>
      </c>
      <c r="F6386" s="96">
        <v>2030.0</v>
      </c>
      <c r="J6386" s="96" t="s">
        <v>1147</v>
      </c>
      <c r="L6386" s="96" t="s">
        <v>41</v>
      </c>
      <c r="M6386" s="96" t="s">
        <v>1147</v>
      </c>
      <c r="N6386" s="96" t="s">
        <v>1926</v>
      </c>
      <c r="O6386" s="96" t="s">
        <v>1703</v>
      </c>
      <c r="P6386" s="96" t="s">
        <v>1564</v>
      </c>
      <c r="Q6386" s="96" t="s">
        <v>2114</v>
      </c>
      <c r="R6386" s="96" t="s">
        <v>1597</v>
      </c>
      <c r="S6386" s="96" t="s">
        <v>16191</v>
      </c>
      <c r="T6386" s="96" t="s">
        <v>1568</v>
      </c>
    </row>
    <row r="6387" ht="14.25" customHeight="1">
      <c r="A6387" s="96" t="s">
        <v>16192</v>
      </c>
      <c r="D6387" s="96" t="s">
        <v>1355</v>
      </c>
      <c r="J6387" s="96" t="s">
        <v>1147</v>
      </c>
      <c r="L6387" s="96" t="s">
        <v>41</v>
      </c>
      <c r="M6387" s="96" t="s">
        <v>1147</v>
      </c>
      <c r="O6387" s="96" t="s">
        <v>3253</v>
      </c>
      <c r="P6387" s="96" t="s">
        <v>1572</v>
      </c>
      <c r="Q6387" s="96" t="s">
        <v>1636</v>
      </c>
    </row>
    <row r="6388" ht="14.25" customHeight="1">
      <c r="A6388" s="96" t="s">
        <v>16193</v>
      </c>
      <c r="C6388" s="96" t="s">
        <v>16194</v>
      </c>
      <c r="D6388" s="96" t="s">
        <v>1355</v>
      </c>
      <c r="J6388" s="96" t="s">
        <v>1351</v>
      </c>
      <c r="L6388" s="96" t="s">
        <v>41</v>
      </c>
      <c r="M6388" s="96" t="s">
        <v>1147</v>
      </c>
      <c r="O6388" s="96" t="s">
        <v>1584</v>
      </c>
      <c r="P6388" s="96" t="s">
        <v>1564</v>
      </c>
      <c r="Q6388" s="96" t="s">
        <v>1630</v>
      </c>
      <c r="R6388" s="96" t="s">
        <v>1594</v>
      </c>
    </row>
    <row r="6389" ht="14.25" customHeight="1">
      <c r="A6389" s="96" t="s">
        <v>16195</v>
      </c>
      <c r="B6389" s="96" t="s">
        <v>16196</v>
      </c>
      <c r="C6389" s="96" t="s">
        <v>16197</v>
      </c>
      <c r="D6389" s="96" t="s">
        <v>1355</v>
      </c>
      <c r="J6389" s="96" t="s">
        <v>1351</v>
      </c>
      <c r="L6389" s="96" t="s">
        <v>41</v>
      </c>
      <c r="M6389" s="96" t="s">
        <v>1351</v>
      </c>
      <c r="N6389" s="96" t="s">
        <v>1673</v>
      </c>
      <c r="O6389" s="96" t="s">
        <v>1614</v>
      </c>
      <c r="P6389" s="96" t="s">
        <v>1609</v>
      </c>
      <c r="Q6389" s="96" t="s">
        <v>1862</v>
      </c>
      <c r="R6389" s="96" t="s">
        <v>1673</v>
      </c>
    </row>
    <row r="6390" ht="14.25" customHeight="1">
      <c r="A6390" s="96" t="s">
        <v>16198</v>
      </c>
      <c r="D6390" s="96" t="s">
        <v>1350</v>
      </c>
      <c r="E6390" s="96" t="s">
        <v>1561</v>
      </c>
      <c r="F6390" s="96">
        <v>2030.0</v>
      </c>
      <c r="J6390" s="96" t="s">
        <v>1147</v>
      </c>
      <c r="L6390" s="96" t="s">
        <v>1562</v>
      </c>
      <c r="M6390" s="96" t="s">
        <v>1147</v>
      </c>
      <c r="O6390" s="96" t="s">
        <v>1717</v>
      </c>
      <c r="P6390" s="96" t="s">
        <v>1609</v>
      </c>
      <c r="Q6390" s="96" t="s">
        <v>1639</v>
      </c>
      <c r="R6390" s="96" t="s">
        <v>1637</v>
      </c>
      <c r="S6390" s="96" t="s">
        <v>16199</v>
      </c>
      <c r="T6390" s="96" t="s">
        <v>1568</v>
      </c>
    </row>
    <row r="6391" ht="14.25" customHeight="1">
      <c r="A6391" s="96" t="s">
        <v>16200</v>
      </c>
      <c r="D6391" s="96" t="s">
        <v>1350</v>
      </c>
      <c r="E6391" s="96" t="s">
        <v>1561</v>
      </c>
      <c r="F6391" s="96" t="s">
        <v>1628</v>
      </c>
      <c r="J6391" s="96" t="s">
        <v>1147</v>
      </c>
      <c r="L6391" s="96" t="s">
        <v>41</v>
      </c>
      <c r="M6391" s="96" t="s">
        <v>1147</v>
      </c>
      <c r="O6391" s="96" t="s">
        <v>1717</v>
      </c>
      <c r="P6391" s="96" t="s">
        <v>1609</v>
      </c>
      <c r="Q6391" s="96" t="s">
        <v>1784</v>
      </c>
      <c r="R6391" s="96" t="s">
        <v>1644</v>
      </c>
      <c r="S6391" s="96" t="s">
        <v>16201</v>
      </c>
      <c r="T6391" s="96" t="s">
        <v>1568</v>
      </c>
    </row>
    <row r="6392" ht="14.25" customHeight="1">
      <c r="A6392" s="96" t="s">
        <v>16202</v>
      </c>
      <c r="D6392" s="96" t="s">
        <v>1350</v>
      </c>
      <c r="E6392" s="96" t="s">
        <v>1561</v>
      </c>
      <c r="F6392" s="96">
        <v>2030.0</v>
      </c>
      <c r="J6392" s="96" t="s">
        <v>1351</v>
      </c>
      <c r="L6392" s="96" t="s">
        <v>41</v>
      </c>
      <c r="M6392" s="96" t="s">
        <v>1147</v>
      </c>
      <c r="O6392" s="96" t="s">
        <v>1703</v>
      </c>
      <c r="P6392" s="96" t="s">
        <v>1564</v>
      </c>
      <c r="Q6392" s="96" t="s">
        <v>1800</v>
      </c>
      <c r="R6392" s="96" t="s">
        <v>1676</v>
      </c>
      <c r="S6392" s="96" t="s">
        <v>16203</v>
      </c>
      <c r="T6392" s="96" t="s">
        <v>1568</v>
      </c>
    </row>
    <row r="6393" ht="14.25" customHeight="1">
      <c r="A6393" s="96" t="s">
        <v>16204</v>
      </c>
      <c r="D6393" s="96" t="s">
        <v>1355</v>
      </c>
      <c r="J6393" s="96" t="s">
        <v>1147</v>
      </c>
      <c r="L6393" s="96" t="s">
        <v>41</v>
      </c>
      <c r="M6393" s="96" t="s">
        <v>1147</v>
      </c>
      <c r="O6393" s="96" t="s">
        <v>1647</v>
      </c>
      <c r="P6393" s="96" t="s">
        <v>1564</v>
      </c>
      <c r="Q6393" s="96" t="s">
        <v>1610</v>
      </c>
      <c r="R6393" s="96" t="s">
        <v>1566</v>
      </c>
    </row>
    <row r="6394" ht="14.25" customHeight="1">
      <c r="A6394" s="96" t="s">
        <v>16205</v>
      </c>
      <c r="D6394" s="96" t="s">
        <v>1350</v>
      </c>
      <c r="E6394" s="96" t="s">
        <v>1570</v>
      </c>
      <c r="F6394" s="96">
        <v>2030.0</v>
      </c>
      <c r="J6394" s="96" t="s">
        <v>1147</v>
      </c>
      <c r="L6394" s="96" t="s">
        <v>1562</v>
      </c>
      <c r="M6394" s="96" t="s">
        <v>1147</v>
      </c>
      <c r="O6394" s="96" t="s">
        <v>1717</v>
      </c>
      <c r="P6394" s="96" t="s">
        <v>1609</v>
      </c>
      <c r="Q6394" s="96" t="s">
        <v>1585</v>
      </c>
      <c r="R6394" s="96" t="s">
        <v>1805</v>
      </c>
      <c r="S6394" s="96" t="s">
        <v>16206</v>
      </c>
      <c r="T6394" s="96" t="s">
        <v>1576</v>
      </c>
    </row>
    <row r="6395" ht="14.25" customHeight="1">
      <c r="A6395" s="96" t="s">
        <v>16207</v>
      </c>
      <c r="C6395" s="96" t="s">
        <v>16208</v>
      </c>
      <c r="D6395" s="96" t="s">
        <v>1355</v>
      </c>
      <c r="J6395" s="96" t="s">
        <v>1147</v>
      </c>
      <c r="L6395" s="96" t="s">
        <v>41</v>
      </c>
      <c r="M6395" s="96" t="s">
        <v>1147</v>
      </c>
      <c r="O6395" s="96" t="s">
        <v>1614</v>
      </c>
      <c r="P6395" s="96" t="s">
        <v>1609</v>
      </c>
      <c r="Q6395" s="96" t="s">
        <v>1754</v>
      </c>
      <c r="R6395" s="96" t="s">
        <v>1644</v>
      </c>
    </row>
    <row r="6396" ht="14.25" customHeight="1">
      <c r="A6396" s="96" t="s">
        <v>16209</v>
      </c>
      <c r="D6396" s="96" t="s">
        <v>1355</v>
      </c>
      <c r="J6396" s="96" t="s">
        <v>1351</v>
      </c>
      <c r="L6396" s="96" t="s">
        <v>41</v>
      </c>
      <c r="M6396" s="96" t="s">
        <v>1351</v>
      </c>
      <c r="N6396" s="96" t="s">
        <v>1656</v>
      </c>
      <c r="O6396" s="96" t="s">
        <v>1829</v>
      </c>
      <c r="P6396" s="96" t="s">
        <v>1564</v>
      </c>
      <c r="Q6396" s="96" t="s">
        <v>2188</v>
      </c>
      <c r="R6396" s="96" t="s">
        <v>1656</v>
      </c>
    </row>
    <row r="6397" ht="14.25" customHeight="1">
      <c r="A6397" s="96" t="s">
        <v>16210</v>
      </c>
      <c r="D6397" s="96" t="s">
        <v>1350</v>
      </c>
      <c r="E6397" s="96" t="s">
        <v>1561</v>
      </c>
      <c r="F6397" s="96">
        <v>2030.0</v>
      </c>
      <c r="J6397" s="96" t="s">
        <v>1147</v>
      </c>
      <c r="L6397" s="96" t="s">
        <v>1562</v>
      </c>
      <c r="M6397" s="96" t="s">
        <v>1147</v>
      </c>
      <c r="O6397" s="96" t="s">
        <v>1717</v>
      </c>
      <c r="P6397" s="96" t="s">
        <v>1609</v>
      </c>
      <c r="Q6397" s="96" t="s">
        <v>1639</v>
      </c>
      <c r="R6397" s="96" t="s">
        <v>1637</v>
      </c>
      <c r="S6397" s="96" t="s">
        <v>16211</v>
      </c>
      <c r="T6397" s="96" t="s">
        <v>1568</v>
      </c>
    </row>
    <row r="6398" ht="14.25" customHeight="1">
      <c r="A6398" s="96" t="s">
        <v>16212</v>
      </c>
      <c r="D6398" s="96" t="s">
        <v>1355</v>
      </c>
      <c r="J6398" s="96" t="s">
        <v>1147</v>
      </c>
      <c r="L6398" s="96" t="s">
        <v>41</v>
      </c>
      <c r="M6398" s="96" t="s">
        <v>1147</v>
      </c>
      <c r="O6398" s="96" t="s">
        <v>1791</v>
      </c>
      <c r="P6398" s="96" t="s">
        <v>1609</v>
      </c>
      <c r="Q6398" s="96" t="s">
        <v>4200</v>
      </c>
      <c r="R6398" s="96" t="s">
        <v>1566</v>
      </c>
    </row>
    <row r="6399" ht="14.25" customHeight="1">
      <c r="A6399" s="96" t="s">
        <v>16213</v>
      </c>
      <c r="B6399" s="96" t="s">
        <v>16214</v>
      </c>
      <c r="C6399" s="96" t="s">
        <v>16215</v>
      </c>
      <c r="D6399" s="96" t="s">
        <v>1350</v>
      </c>
      <c r="E6399" s="96" t="s">
        <v>1561</v>
      </c>
      <c r="F6399" s="96">
        <v>2030.0</v>
      </c>
      <c r="G6399" s="96" t="s">
        <v>1350</v>
      </c>
      <c r="H6399" s="96" t="s">
        <v>1561</v>
      </c>
      <c r="I6399" s="96">
        <v>2050.0</v>
      </c>
      <c r="J6399" s="96" t="s">
        <v>1351</v>
      </c>
      <c r="K6399" s="96">
        <v>2050.0</v>
      </c>
      <c r="L6399" s="96" t="s">
        <v>41</v>
      </c>
      <c r="M6399" s="96" t="s">
        <v>1351</v>
      </c>
      <c r="N6399" s="96" t="s">
        <v>2363</v>
      </c>
      <c r="O6399" s="96" t="s">
        <v>1703</v>
      </c>
      <c r="P6399" s="96" t="s">
        <v>1564</v>
      </c>
      <c r="Q6399" s="96" t="s">
        <v>1948</v>
      </c>
      <c r="R6399" s="96" t="s">
        <v>1805</v>
      </c>
      <c r="S6399" s="96" t="s">
        <v>16216</v>
      </c>
      <c r="T6399" s="96" t="s">
        <v>1568</v>
      </c>
    </row>
    <row r="6400" ht="14.25" customHeight="1">
      <c r="A6400" s="96" t="s">
        <v>16217</v>
      </c>
      <c r="D6400" s="96" t="s">
        <v>1355</v>
      </c>
      <c r="J6400" s="96" t="s">
        <v>1351</v>
      </c>
      <c r="L6400" s="96" t="s">
        <v>41</v>
      </c>
      <c r="M6400" s="96" t="s">
        <v>1351</v>
      </c>
      <c r="N6400" s="96" t="s">
        <v>1589</v>
      </c>
      <c r="O6400" s="96" t="s">
        <v>2194</v>
      </c>
      <c r="P6400" s="96" t="s">
        <v>1609</v>
      </c>
      <c r="Q6400" s="96" t="s">
        <v>1675</v>
      </c>
      <c r="R6400" s="96" t="s">
        <v>1589</v>
      </c>
    </row>
    <row r="6401" ht="14.25" customHeight="1">
      <c r="A6401" s="96" t="s">
        <v>16218</v>
      </c>
      <c r="D6401" s="96" t="s">
        <v>1350</v>
      </c>
      <c r="E6401" s="96" t="s">
        <v>1561</v>
      </c>
      <c r="F6401" s="96">
        <v>2030.0</v>
      </c>
      <c r="J6401" s="96" t="s">
        <v>1147</v>
      </c>
      <c r="L6401" s="96" t="s">
        <v>1562</v>
      </c>
      <c r="M6401" s="96" t="s">
        <v>1147</v>
      </c>
      <c r="O6401" s="96" t="s">
        <v>1717</v>
      </c>
      <c r="P6401" s="96" t="s">
        <v>1609</v>
      </c>
      <c r="Q6401" s="96" t="s">
        <v>1886</v>
      </c>
      <c r="R6401" s="96" t="s">
        <v>1605</v>
      </c>
      <c r="S6401" s="96" t="s">
        <v>16219</v>
      </c>
      <c r="T6401" s="96" t="s">
        <v>1568</v>
      </c>
    </row>
    <row r="6402" ht="14.25" customHeight="1">
      <c r="A6402" s="96" t="s">
        <v>16220</v>
      </c>
      <c r="D6402" s="96" t="s">
        <v>1350</v>
      </c>
      <c r="E6402" s="96" t="s">
        <v>1561</v>
      </c>
      <c r="F6402" s="96">
        <v>2030.0</v>
      </c>
      <c r="J6402" s="96" t="s">
        <v>1147</v>
      </c>
      <c r="L6402" s="96" t="s">
        <v>1562</v>
      </c>
      <c r="M6402" s="96" t="s">
        <v>1147</v>
      </c>
      <c r="O6402" s="96" t="s">
        <v>1717</v>
      </c>
      <c r="P6402" s="96" t="s">
        <v>1609</v>
      </c>
      <c r="Q6402" s="96" t="s">
        <v>1756</v>
      </c>
      <c r="R6402" s="96" t="s">
        <v>1648</v>
      </c>
      <c r="S6402" s="96" t="s">
        <v>16221</v>
      </c>
      <c r="T6402" s="96" t="s">
        <v>1568</v>
      </c>
    </row>
    <row r="6403" ht="14.25" customHeight="1">
      <c r="A6403" s="96" t="s">
        <v>16222</v>
      </c>
      <c r="D6403" s="96" t="s">
        <v>1350</v>
      </c>
      <c r="E6403" s="96" t="s">
        <v>1561</v>
      </c>
      <c r="F6403" s="96">
        <v>2030.0</v>
      </c>
      <c r="J6403" s="96" t="s">
        <v>1147</v>
      </c>
      <c r="L6403" s="96" t="s">
        <v>1562</v>
      </c>
      <c r="M6403" s="96" t="s">
        <v>1147</v>
      </c>
      <c r="O6403" s="96" t="s">
        <v>1717</v>
      </c>
      <c r="P6403" s="96" t="s">
        <v>1609</v>
      </c>
      <c r="Q6403" s="96" t="s">
        <v>2047</v>
      </c>
      <c r="R6403" s="96" t="s">
        <v>1566</v>
      </c>
      <c r="S6403" s="96" t="s">
        <v>16223</v>
      </c>
      <c r="T6403" s="96" t="s">
        <v>1568</v>
      </c>
    </row>
    <row r="6404" ht="14.25" customHeight="1">
      <c r="A6404" s="96" t="s">
        <v>16224</v>
      </c>
      <c r="D6404" s="96" t="s">
        <v>1350</v>
      </c>
      <c r="E6404" s="96" t="s">
        <v>1561</v>
      </c>
      <c r="F6404" s="96">
        <v>2030.0</v>
      </c>
      <c r="J6404" s="96" t="s">
        <v>1147</v>
      </c>
      <c r="L6404" s="96" t="s">
        <v>1562</v>
      </c>
      <c r="M6404" s="96" t="s">
        <v>1147</v>
      </c>
      <c r="O6404" s="96" t="s">
        <v>1717</v>
      </c>
      <c r="P6404" s="96" t="s">
        <v>1609</v>
      </c>
      <c r="Q6404" s="96" t="s">
        <v>2015</v>
      </c>
      <c r="R6404" s="96" t="s">
        <v>3066</v>
      </c>
      <c r="S6404" s="96" t="s">
        <v>16225</v>
      </c>
      <c r="T6404" s="96" t="s">
        <v>1568</v>
      </c>
    </row>
    <row r="6405" ht="14.25" customHeight="1">
      <c r="A6405" s="96" t="s">
        <v>16226</v>
      </c>
      <c r="D6405" s="96" t="s">
        <v>1350</v>
      </c>
      <c r="E6405" s="96" t="s">
        <v>1561</v>
      </c>
      <c r="F6405" s="96">
        <v>2030.0</v>
      </c>
      <c r="J6405" s="96" t="s">
        <v>1147</v>
      </c>
      <c r="L6405" s="96" t="s">
        <v>1562</v>
      </c>
      <c r="M6405" s="96" t="s">
        <v>1147</v>
      </c>
      <c r="O6405" s="96" t="s">
        <v>1717</v>
      </c>
      <c r="P6405" s="96" t="s">
        <v>1609</v>
      </c>
      <c r="Q6405" s="96" t="s">
        <v>2015</v>
      </c>
      <c r="R6405" s="96" t="s">
        <v>2384</v>
      </c>
      <c r="S6405" s="96" t="s">
        <v>16227</v>
      </c>
      <c r="T6405" s="96" t="s">
        <v>1568</v>
      </c>
    </row>
    <row r="6406" ht="14.25" customHeight="1">
      <c r="A6406" s="96" t="s">
        <v>16228</v>
      </c>
      <c r="D6406" s="96" t="s">
        <v>1350</v>
      </c>
      <c r="E6406" s="96" t="s">
        <v>1561</v>
      </c>
      <c r="F6406" s="96">
        <v>2030.0</v>
      </c>
      <c r="J6406" s="96" t="s">
        <v>1147</v>
      </c>
      <c r="L6406" s="96" t="s">
        <v>1562</v>
      </c>
      <c r="M6406" s="96" t="s">
        <v>1147</v>
      </c>
      <c r="O6406" s="96" t="s">
        <v>1717</v>
      </c>
      <c r="P6406" s="96" t="s">
        <v>1609</v>
      </c>
      <c r="Q6406" s="96" t="s">
        <v>1756</v>
      </c>
      <c r="R6406" s="96" t="s">
        <v>1586</v>
      </c>
      <c r="S6406" s="96" t="s">
        <v>16229</v>
      </c>
      <c r="T6406" s="96" t="s">
        <v>1568</v>
      </c>
    </row>
    <row r="6407" ht="14.25" customHeight="1">
      <c r="A6407" s="96" t="s">
        <v>16230</v>
      </c>
      <c r="D6407" s="96" t="s">
        <v>1355</v>
      </c>
      <c r="J6407" s="96" t="s">
        <v>1147</v>
      </c>
      <c r="L6407" s="96" t="s">
        <v>41</v>
      </c>
      <c r="M6407" s="96" t="s">
        <v>1147</v>
      </c>
      <c r="O6407" s="96" t="s">
        <v>1717</v>
      </c>
      <c r="P6407" s="96" t="s">
        <v>1609</v>
      </c>
      <c r="Q6407" s="96" t="s">
        <v>1636</v>
      </c>
      <c r="R6407" s="96" t="s">
        <v>1581</v>
      </c>
    </row>
    <row r="6408" ht="14.25" customHeight="1">
      <c r="A6408" s="96" t="s">
        <v>16231</v>
      </c>
      <c r="D6408" s="96" t="s">
        <v>1355</v>
      </c>
      <c r="J6408" s="96" t="s">
        <v>1351</v>
      </c>
      <c r="L6408" s="96" t="s">
        <v>41</v>
      </c>
      <c r="M6408" s="96" t="s">
        <v>1147</v>
      </c>
      <c r="O6408" s="96" t="s">
        <v>1614</v>
      </c>
      <c r="P6408" s="96" t="s">
        <v>1609</v>
      </c>
      <c r="Q6408" s="96" t="s">
        <v>2015</v>
      </c>
      <c r="R6408" s="96" t="s">
        <v>1566</v>
      </c>
    </row>
    <row r="6409" ht="14.25" customHeight="1">
      <c r="A6409" s="96" t="s">
        <v>16232</v>
      </c>
      <c r="D6409" s="96" t="s">
        <v>1350</v>
      </c>
      <c r="E6409" s="96" t="s">
        <v>1561</v>
      </c>
      <c r="F6409" s="96">
        <v>2030.0</v>
      </c>
      <c r="J6409" s="96" t="s">
        <v>1147</v>
      </c>
      <c r="L6409" s="96" t="s">
        <v>1562</v>
      </c>
      <c r="M6409" s="96" t="s">
        <v>1147</v>
      </c>
      <c r="O6409" s="96" t="s">
        <v>1717</v>
      </c>
      <c r="P6409" s="96" t="s">
        <v>1609</v>
      </c>
      <c r="Q6409" s="96" t="s">
        <v>1639</v>
      </c>
      <c r="R6409" s="96" t="s">
        <v>1699</v>
      </c>
      <c r="S6409" s="96" t="s">
        <v>16233</v>
      </c>
      <c r="T6409" s="96" t="s">
        <v>1568</v>
      </c>
    </row>
    <row r="6410" ht="14.25" customHeight="1">
      <c r="A6410" s="96" t="s">
        <v>16234</v>
      </c>
      <c r="D6410" s="96" t="s">
        <v>1350</v>
      </c>
      <c r="E6410" s="96" t="s">
        <v>1561</v>
      </c>
      <c r="F6410" s="96">
        <v>2030.0</v>
      </c>
      <c r="J6410" s="96" t="s">
        <v>1147</v>
      </c>
      <c r="L6410" s="96" t="s">
        <v>1562</v>
      </c>
      <c r="M6410" s="96" t="s">
        <v>1147</v>
      </c>
      <c r="O6410" s="96" t="s">
        <v>1717</v>
      </c>
      <c r="P6410" s="96" t="s">
        <v>1609</v>
      </c>
      <c r="Q6410" s="96" t="s">
        <v>2015</v>
      </c>
      <c r="R6410" s="96" t="s">
        <v>1676</v>
      </c>
      <c r="S6410" s="96" t="s">
        <v>16235</v>
      </c>
      <c r="T6410" s="96" t="s">
        <v>1568</v>
      </c>
    </row>
    <row r="6411" ht="14.25" customHeight="1">
      <c r="A6411" s="96" t="s">
        <v>16236</v>
      </c>
      <c r="D6411" s="96" t="s">
        <v>1350</v>
      </c>
      <c r="E6411" s="96" t="s">
        <v>1561</v>
      </c>
      <c r="F6411" s="96">
        <v>2030.0</v>
      </c>
      <c r="J6411" s="96" t="s">
        <v>1147</v>
      </c>
      <c r="L6411" s="96" t="s">
        <v>1562</v>
      </c>
      <c r="M6411" s="96" t="s">
        <v>1147</v>
      </c>
      <c r="O6411" s="96" t="s">
        <v>1717</v>
      </c>
      <c r="P6411" s="96" t="s">
        <v>1609</v>
      </c>
      <c r="Q6411" s="96" t="s">
        <v>1756</v>
      </c>
      <c r="R6411" s="96" t="s">
        <v>1637</v>
      </c>
      <c r="S6411" s="96" t="s">
        <v>16237</v>
      </c>
      <c r="T6411" s="96" t="s">
        <v>1568</v>
      </c>
    </row>
    <row r="6412" ht="14.25" customHeight="1">
      <c r="A6412" s="96" t="s">
        <v>16238</v>
      </c>
      <c r="D6412" s="96" t="s">
        <v>1350</v>
      </c>
      <c r="E6412" s="96" t="s">
        <v>1561</v>
      </c>
      <c r="F6412" s="96">
        <v>2030.0</v>
      </c>
      <c r="J6412" s="96" t="s">
        <v>1147</v>
      </c>
      <c r="L6412" s="96" t="s">
        <v>1562</v>
      </c>
      <c r="M6412" s="96" t="s">
        <v>1147</v>
      </c>
      <c r="O6412" s="96" t="s">
        <v>1717</v>
      </c>
      <c r="P6412" s="96" t="s">
        <v>1609</v>
      </c>
      <c r="Q6412" s="96" t="s">
        <v>1765</v>
      </c>
      <c r="R6412" s="96" t="s">
        <v>1699</v>
      </c>
      <c r="S6412" s="96" t="s">
        <v>16239</v>
      </c>
      <c r="T6412" s="96" t="s">
        <v>1568</v>
      </c>
    </row>
    <row r="6413" ht="14.25" customHeight="1">
      <c r="A6413" s="96" t="s">
        <v>16240</v>
      </c>
      <c r="B6413" s="96" t="s">
        <v>16241</v>
      </c>
      <c r="D6413" s="96" t="s">
        <v>1350</v>
      </c>
      <c r="E6413" s="96" t="s">
        <v>1570</v>
      </c>
      <c r="F6413" s="96">
        <v>2030.0</v>
      </c>
      <c r="J6413" s="96" t="s">
        <v>1147</v>
      </c>
      <c r="L6413" s="96" t="s">
        <v>41</v>
      </c>
      <c r="M6413" s="96" t="s">
        <v>1147</v>
      </c>
      <c r="O6413" s="96" t="s">
        <v>1791</v>
      </c>
      <c r="P6413" s="96" t="s">
        <v>1609</v>
      </c>
      <c r="Q6413" s="96" t="s">
        <v>1756</v>
      </c>
      <c r="R6413" s="96" t="s">
        <v>1619</v>
      </c>
      <c r="S6413" s="96" t="s">
        <v>16242</v>
      </c>
      <c r="T6413" s="96" t="s">
        <v>1576</v>
      </c>
    </row>
    <row r="6414" ht="14.25" customHeight="1">
      <c r="A6414" s="96" t="s">
        <v>16243</v>
      </c>
      <c r="B6414" s="96" t="s">
        <v>16244</v>
      </c>
      <c r="C6414" s="96" t="s">
        <v>16245</v>
      </c>
      <c r="D6414" s="96" t="s">
        <v>1350</v>
      </c>
      <c r="E6414" s="96" t="s">
        <v>1561</v>
      </c>
      <c r="F6414" s="96" t="s">
        <v>3187</v>
      </c>
      <c r="J6414" s="96" t="s">
        <v>1147</v>
      </c>
      <c r="L6414" s="96" t="s">
        <v>41</v>
      </c>
      <c r="M6414" s="96" t="s">
        <v>1351</v>
      </c>
      <c r="N6414" s="96" t="s">
        <v>2363</v>
      </c>
      <c r="O6414" s="96" t="s">
        <v>1578</v>
      </c>
      <c r="P6414" s="96" t="s">
        <v>1579</v>
      </c>
      <c r="Q6414" s="96" t="s">
        <v>1610</v>
      </c>
      <c r="R6414" s="96" t="s">
        <v>2181</v>
      </c>
      <c r="S6414" s="96" t="s">
        <v>16246</v>
      </c>
      <c r="T6414" s="96" t="s">
        <v>1568</v>
      </c>
    </row>
    <row r="6415" ht="14.25" customHeight="1">
      <c r="A6415" s="96" t="s">
        <v>16247</v>
      </c>
      <c r="D6415" s="96" t="s">
        <v>1355</v>
      </c>
      <c r="J6415" s="96" t="s">
        <v>1351</v>
      </c>
      <c r="L6415" s="96" t="s">
        <v>41</v>
      </c>
      <c r="M6415" s="96" t="s">
        <v>1147</v>
      </c>
      <c r="O6415" s="96" t="s">
        <v>3088</v>
      </c>
      <c r="P6415" s="96" t="s">
        <v>1609</v>
      </c>
      <c r="Q6415" s="96" t="s">
        <v>1585</v>
      </c>
      <c r="R6415" s="96" t="s">
        <v>1699</v>
      </c>
    </row>
    <row r="6416" ht="14.25" customHeight="1">
      <c r="A6416" s="96" t="s">
        <v>16248</v>
      </c>
      <c r="C6416" s="96" t="s">
        <v>16249</v>
      </c>
      <c r="D6416" s="96" t="s">
        <v>1350</v>
      </c>
      <c r="E6416" s="96" t="s">
        <v>1561</v>
      </c>
      <c r="F6416" s="96" t="s">
        <v>2853</v>
      </c>
      <c r="G6416" s="96" t="s">
        <v>1350</v>
      </c>
      <c r="H6416" s="96" t="s">
        <v>1561</v>
      </c>
      <c r="I6416" s="96">
        <v>2050.0</v>
      </c>
      <c r="J6416" s="96" t="s">
        <v>1351</v>
      </c>
      <c r="K6416" s="96">
        <v>2050.0</v>
      </c>
      <c r="L6416" s="96" t="s">
        <v>41</v>
      </c>
      <c r="M6416" s="96" t="s">
        <v>1351</v>
      </c>
      <c r="N6416" s="96" t="s">
        <v>2384</v>
      </c>
      <c r="O6416" s="96" t="s">
        <v>1563</v>
      </c>
      <c r="P6416" s="96" t="s">
        <v>1564</v>
      </c>
      <c r="Q6416" s="96" t="s">
        <v>1820</v>
      </c>
      <c r="R6416" s="96" t="s">
        <v>1712</v>
      </c>
      <c r="S6416" s="96" t="s">
        <v>16250</v>
      </c>
      <c r="T6416" s="96" t="s">
        <v>1568</v>
      </c>
    </row>
    <row r="6417" ht="14.25" customHeight="1">
      <c r="A6417" s="96" t="s">
        <v>16251</v>
      </c>
      <c r="B6417" s="96" t="s">
        <v>16252</v>
      </c>
      <c r="C6417" s="96" t="s">
        <v>16253</v>
      </c>
      <c r="D6417" s="96" t="s">
        <v>1350</v>
      </c>
      <c r="E6417" s="96" t="s">
        <v>1561</v>
      </c>
      <c r="F6417" s="96">
        <v>2030.0</v>
      </c>
      <c r="J6417" s="96" t="s">
        <v>1147</v>
      </c>
      <c r="L6417" s="96" t="s">
        <v>41</v>
      </c>
      <c r="M6417" s="96" t="s">
        <v>1147</v>
      </c>
      <c r="O6417" s="96" t="s">
        <v>1664</v>
      </c>
      <c r="P6417" s="96" t="s">
        <v>1564</v>
      </c>
      <c r="Q6417" s="96" t="s">
        <v>1679</v>
      </c>
      <c r="R6417" s="96" t="s">
        <v>1690</v>
      </c>
      <c r="S6417" s="96" t="s">
        <v>16254</v>
      </c>
      <c r="T6417" s="96" t="s">
        <v>1568</v>
      </c>
    </row>
    <row r="6418" ht="14.25" customHeight="1">
      <c r="A6418" s="96" t="s">
        <v>16255</v>
      </c>
      <c r="D6418" s="96" t="s">
        <v>1355</v>
      </c>
      <c r="J6418" s="96" t="s">
        <v>1147</v>
      </c>
      <c r="L6418" s="96" t="s">
        <v>41</v>
      </c>
      <c r="M6418" s="96" t="s">
        <v>1147</v>
      </c>
      <c r="O6418" s="96" t="s">
        <v>1925</v>
      </c>
      <c r="P6418" s="96" t="s">
        <v>1728</v>
      </c>
      <c r="Q6418" s="96" t="s">
        <v>1679</v>
      </c>
      <c r="R6418" s="96" t="s">
        <v>1589</v>
      </c>
    </row>
    <row r="6419" ht="14.25" customHeight="1">
      <c r="A6419" s="96" t="s">
        <v>16256</v>
      </c>
      <c r="D6419" s="96" t="s">
        <v>1372</v>
      </c>
      <c r="J6419" s="96" t="s">
        <v>1147</v>
      </c>
      <c r="L6419" s="96" t="s">
        <v>41</v>
      </c>
      <c r="M6419" s="96" t="s">
        <v>1147</v>
      </c>
      <c r="O6419" s="96" t="s">
        <v>1791</v>
      </c>
      <c r="P6419" s="96" t="s">
        <v>1609</v>
      </c>
      <c r="Q6419" s="96" t="s">
        <v>1800</v>
      </c>
      <c r="R6419" s="96" t="s">
        <v>1846</v>
      </c>
    </row>
    <row r="6420" ht="14.25" customHeight="1">
      <c r="A6420" s="96" t="s">
        <v>16257</v>
      </c>
      <c r="C6420" s="96" t="s">
        <v>16258</v>
      </c>
      <c r="D6420" s="96" t="s">
        <v>1350</v>
      </c>
      <c r="E6420" s="96" t="s">
        <v>1561</v>
      </c>
      <c r="F6420" s="96">
        <v>2030.0</v>
      </c>
      <c r="J6420" s="96" t="s">
        <v>1147</v>
      </c>
      <c r="L6420" s="96" t="s">
        <v>41</v>
      </c>
      <c r="M6420" s="96" t="s">
        <v>1147</v>
      </c>
      <c r="O6420" s="96" t="s">
        <v>1703</v>
      </c>
      <c r="P6420" s="96" t="s">
        <v>1564</v>
      </c>
      <c r="Q6420" s="96" t="s">
        <v>1675</v>
      </c>
      <c r="R6420" s="96" t="s">
        <v>1805</v>
      </c>
      <c r="S6420" s="96" t="s">
        <v>16259</v>
      </c>
      <c r="T6420" s="96" t="s">
        <v>1568</v>
      </c>
    </row>
    <row r="6421" ht="14.25" customHeight="1">
      <c r="A6421" s="96" t="s">
        <v>16260</v>
      </c>
      <c r="C6421" s="96" t="s">
        <v>16261</v>
      </c>
      <c r="D6421" s="96" t="s">
        <v>1355</v>
      </c>
      <c r="J6421" s="96" t="s">
        <v>1351</v>
      </c>
      <c r="L6421" s="96" t="s">
        <v>41</v>
      </c>
      <c r="M6421" s="96" t="s">
        <v>1147</v>
      </c>
      <c r="O6421" s="96" t="s">
        <v>1684</v>
      </c>
      <c r="P6421" s="96" t="s">
        <v>1564</v>
      </c>
      <c r="Q6421" s="96" t="s">
        <v>1590</v>
      </c>
      <c r="R6421" s="96" t="s">
        <v>1586</v>
      </c>
    </row>
    <row r="6422" ht="14.25" customHeight="1">
      <c r="A6422" s="96" t="s">
        <v>16262</v>
      </c>
      <c r="D6422" s="96" t="s">
        <v>1350</v>
      </c>
      <c r="E6422" s="96" t="s">
        <v>1561</v>
      </c>
      <c r="F6422" s="96">
        <v>2030.0</v>
      </c>
      <c r="J6422" s="96" t="s">
        <v>1147</v>
      </c>
      <c r="L6422" s="96" t="s">
        <v>1562</v>
      </c>
      <c r="M6422" s="96" t="s">
        <v>1147</v>
      </c>
      <c r="O6422" s="96" t="s">
        <v>1845</v>
      </c>
      <c r="P6422" s="96" t="s">
        <v>1564</v>
      </c>
      <c r="Q6422" s="96" t="s">
        <v>1754</v>
      </c>
      <c r="R6422" s="96" t="s">
        <v>1574</v>
      </c>
      <c r="S6422" s="96" t="s">
        <v>16263</v>
      </c>
      <c r="T6422" s="96" t="s">
        <v>1568</v>
      </c>
    </row>
    <row r="6423" ht="14.25" customHeight="1">
      <c r="A6423" s="96" t="s">
        <v>16264</v>
      </c>
      <c r="C6423" s="96" t="s">
        <v>16265</v>
      </c>
      <c r="D6423" s="96" t="s">
        <v>1355</v>
      </c>
      <c r="J6423" s="96" t="s">
        <v>1351</v>
      </c>
      <c r="L6423" s="96" t="s">
        <v>41</v>
      </c>
      <c r="M6423" s="96" t="s">
        <v>1147</v>
      </c>
      <c r="O6423" s="96" t="s">
        <v>1829</v>
      </c>
      <c r="P6423" s="96" t="s">
        <v>1564</v>
      </c>
      <c r="Q6423" s="96" t="s">
        <v>1784</v>
      </c>
      <c r="R6423" s="96" t="s">
        <v>1594</v>
      </c>
    </row>
    <row r="6424" ht="14.25" customHeight="1">
      <c r="A6424" s="96" t="s">
        <v>16266</v>
      </c>
      <c r="B6424" s="96" t="s">
        <v>16267</v>
      </c>
      <c r="C6424" s="96" t="s">
        <v>16268</v>
      </c>
      <c r="D6424" s="96" t="s">
        <v>1350</v>
      </c>
      <c r="E6424" s="96" t="s">
        <v>1561</v>
      </c>
      <c r="F6424" s="96">
        <v>2029.0</v>
      </c>
      <c r="J6424" s="96" t="s">
        <v>1147</v>
      </c>
      <c r="L6424" s="96" t="s">
        <v>41</v>
      </c>
      <c r="M6424" s="96" t="s">
        <v>1351</v>
      </c>
      <c r="N6424" s="96" t="s">
        <v>1903</v>
      </c>
      <c r="O6424" s="96" t="s">
        <v>1684</v>
      </c>
      <c r="P6424" s="96" t="s">
        <v>1564</v>
      </c>
      <c r="Q6424" s="96" t="s">
        <v>1675</v>
      </c>
      <c r="R6424" s="96" t="s">
        <v>1714</v>
      </c>
      <c r="S6424" s="96" t="s">
        <v>16269</v>
      </c>
      <c r="T6424" s="96" t="s">
        <v>1568</v>
      </c>
    </row>
    <row r="6425" ht="14.25" customHeight="1">
      <c r="A6425" s="96" t="s">
        <v>16270</v>
      </c>
      <c r="B6425" s="96" t="s">
        <v>16271</v>
      </c>
      <c r="C6425" s="96" t="s">
        <v>16272</v>
      </c>
      <c r="D6425" s="96" t="s">
        <v>1355</v>
      </c>
      <c r="J6425" s="96" t="s">
        <v>1351</v>
      </c>
      <c r="L6425" s="96" t="s">
        <v>41</v>
      </c>
      <c r="M6425" s="96" t="s">
        <v>1351</v>
      </c>
      <c r="N6425" s="96" t="s">
        <v>1666</v>
      </c>
      <c r="O6425" s="96" t="s">
        <v>1845</v>
      </c>
      <c r="P6425" s="96" t="s">
        <v>1564</v>
      </c>
      <c r="Q6425" s="96" t="s">
        <v>4566</v>
      </c>
      <c r="R6425" s="96" t="s">
        <v>1757</v>
      </c>
    </row>
    <row r="6426" ht="14.25" customHeight="1">
      <c r="A6426" s="96" t="s">
        <v>16273</v>
      </c>
      <c r="D6426" s="96" t="s">
        <v>1355</v>
      </c>
      <c r="J6426" s="96" t="s">
        <v>1147</v>
      </c>
      <c r="L6426" s="96" t="s">
        <v>41</v>
      </c>
      <c r="M6426" s="96" t="s">
        <v>1147</v>
      </c>
      <c r="O6426" s="96" t="s">
        <v>1578</v>
      </c>
      <c r="P6426" s="96" t="s">
        <v>1579</v>
      </c>
      <c r="Q6426" s="96" t="s">
        <v>1610</v>
      </c>
      <c r="R6426" s="96" t="s">
        <v>1623</v>
      </c>
    </row>
    <row r="6427" ht="14.25" customHeight="1">
      <c r="A6427" s="96" t="s">
        <v>16274</v>
      </c>
      <c r="D6427" s="96" t="s">
        <v>1355</v>
      </c>
      <c r="J6427" s="96" t="s">
        <v>1147</v>
      </c>
      <c r="L6427" s="96" t="s">
        <v>41</v>
      </c>
      <c r="M6427" s="96" t="s">
        <v>1147</v>
      </c>
      <c r="O6427" s="96" t="s">
        <v>1741</v>
      </c>
      <c r="P6427" s="96" t="s">
        <v>1564</v>
      </c>
      <c r="Q6427" s="96" t="s">
        <v>1580</v>
      </c>
      <c r="R6427" s="96" t="s">
        <v>1581</v>
      </c>
    </row>
    <row r="6428" ht="14.25" customHeight="1">
      <c r="A6428" s="96" t="s">
        <v>16275</v>
      </c>
      <c r="C6428" s="96" t="s">
        <v>16276</v>
      </c>
      <c r="D6428" s="96" t="s">
        <v>1350</v>
      </c>
      <c r="E6428" s="96" t="s">
        <v>1561</v>
      </c>
      <c r="F6428" s="96">
        <v>2030.0</v>
      </c>
      <c r="J6428" s="96" t="s">
        <v>1147</v>
      </c>
      <c r="L6428" s="96" t="s">
        <v>1562</v>
      </c>
      <c r="M6428" s="96" t="s">
        <v>1147</v>
      </c>
      <c r="O6428" s="96" t="s">
        <v>1741</v>
      </c>
      <c r="P6428" s="96" t="s">
        <v>1564</v>
      </c>
      <c r="Q6428" s="96" t="s">
        <v>1652</v>
      </c>
      <c r="R6428" s="96" t="s">
        <v>1574</v>
      </c>
      <c r="S6428" s="96" t="s">
        <v>1428</v>
      </c>
      <c r="T6428" s="96" t="s">
        <v>1568</v>
      </c>
    </row>
    <row r="6429" ht="14.25" customHeight="1">
      <c r="A6429" s="96" t="s">
        <v>16277</v>
      </c>
      <c r="B6429" s="96" t="s">
        <v>16278</v>
      </c>
      <c r="C6429" s="96" t="s">
        <v>16279</v>
      </c>
      <c r="D6429" s="96" t="s">
        <v>1355</v>
      </c>
      <c r="J6429" s="96" t="s">
        <v>1147</v>
      </c>
      <c r="L6429" s="96" t="s">
        <v>1629</v>
      </c>
      <c r="M6429" s="96" t="s">
        <v>1147</v>
      </c>
      <c r="O6429" s="96" t="s">
        <v>1672</v>
      </c>
      <c r="P6429" s="96" t="s">
        <v>1564</v>
      </c>
      <c r="Q6429" s="96" t="s">
        <v>1630</v>
      </c>
      <c r="R6429" s="96" t="s">
        <v>1676</v>
      </c>
    </row>
    <row r="6430" ht="14.25" customHeight="1">
      <c r="A6430" s="96" t="s">
        <v>16280</v>
      </c>
      <c r="D6430" s="96" t="s">
        <v>1355</v>
      </c>
      <c r="J6430" s="96" t="s">
        <v>1351</v>
      </c>
      <c r="L6430" s="96" t="s">
        <v>41</v>
      </c>
      <c r="M6430" s="96" t="s">
        <v>1351</v>
      </c>
      <c r="N6430" s="96" t="s">
        <v>1757</v>
      </c>
      <c r="O6430" s="96" t="s">
        <v>1578</v>
      </c>
      <c r="P6430" s="96" t="s">
        <v>1579</v>
      </c>
      <c r="Q6430" s="96" t="s">
        <v>1610</v>
      </c>
      <c r="R6430" s="96" t="s">
        <v>1757</v>
      </c>
    </row>
    <row r="6431" ht="14.25" customHeight="1">
      <c r="A6431" s="96" t="s">
        <v>16281</v>
      </c>
      <c r="D6431" s="96" t="s">
        <v>1355</v>
      </c>
      <c r="J6431" s="96" t="s">
        <v>1351</v>
      </c>
      <c r="L6431" s="96" t="s">
        <v>41</v>
      </c>
      <c r="M6431" s="96" t="s">
        <v>1351</v>
      </c>
      <c r="N6431" s="96" t="s">
        <v>1846</v>
      </c>
      <c r="O6431" s="96" t="s">
        <v>1647</v>
      </c>
      <c r="P6431" s="96" t="s">
        <v>1564</v>
      </c>
      <c r="Q6431" s="96" t="s">
        <v>1698</v>
      </c>
      <c r="R6431" s="96" t="s">
        <v>1697</v>
      </c>
    </row>
    <row r="6432" ht="14.25" customHeight="1">
      <c r="A6432" s="96" t="s">
        <v>16282</v>
      </c>
      <c r="D6432" s="96" t="s">
        <v>1350</v>
      </c>
      <c r="E6432" s="96" t="s">
        <v>1561</v>
      </c>
      <c r="F6432" s="96">
        <v>2030.0</v>
      </c>
      <c r="J6432" s="96" t="s">
        <v>1147</v>
      </c>
      <c r="L6432" s="96" t="s">
        <v>1562</v>
      </c>
      <c r="M6432" s="96" t="s">
        <v>1147</v>
      </c>
      <c r="O6432" s="96" t="s">
        <v>1602</v>
      </c>
      <c r="P6432" s="96" t="s">
        <v>1603</v>
      </c>
      <c r="Q6432" s="96" t="s">
        <v>1652</v>
      </c>
      <c r="R6432" s="96" t="s">
        <v>1707</v>
      </c>
      <c r="S6432" s="96" t="s">
        <v>16283</v>
      </c>
      <c r="T6432" s="96" t="s">
        <v>1568</v>
      </c>
    </row>
    <row r="6433" ht="14.25" customHeight="1">
      <c r="A6433" s="96" t="s">
        <v>16284</v>
      </c>
      <c r="B6433" s="96" t="s">
        <v>16285</v>
      </c>
      <c r="C6433" s="96" t="s">
        <v>16286</v>
      </c>
      <c r="D6433" s="96" t="s">
        <v>1355</v>
      </c>
      <c r="J6433" s="96" t="s">
        <v>1147</v>
      </c>
      <c r="L6433" s="96" t="s">
        <v>41</v>
      </c>
      <c r="M6433" s="96" t="s">
        <v>1147</v>
      </c>
      <c r="O6433" s="96" t="s">
        <v>1901</v>
      </c>
      <c r="P6433" s="96" t="s">
        <v>1564</v>
      </c>
      <c r="Q6433" s="96" t="s">
        <v>1675</v>
      </c>
      <c r="R6433" s="96" t="s">
        <v>1648</v>
      </c>
    </row>
    <row r="6434" ht="14.25" customHeight="1">
      <c r="A6434" s="96" t="s">
        <v>16287</v>
      </c>
      <c r="C6434" s="96" t="s">
        <v>16288</v>
      </c>
      <c r="D6434" s="96" t="s">
        <v>1355</v>
      </c>
      <c r="J6434" s="96" t="s">
        <v>1147</v>
      </c>
      <c r="L6434" s="96" t="s">
        <v>41</v>
      </c>
      <c r="M6434" s="96" t="s">
        <v>1147</v>
      </c>
      <c r="O6434" s="96" t="s">
        <v>1584</v>
      </c>
      <c r="P6434" s="96" t="s">
        <v>1564</v>
      </c>
      <c r="Q6434" s="96" t="s">
        <v>1590</v>
      </c>
      <c r="R6434" s="96" t="s">
        <v>1589</v>
      </c>
    </row>
    <row r="6435" ht="14.25" customHeight="1">
      <c r="A6435" s="96" t="s">
        <v>16289</v>
      </c>
      <c r="D6435" s="96" t="s">
        <v>1355</v>
      </c>
      <c r="J6435" s="96" t="s">
        <v>1147</v>
      </c>
      <c r="L6435" s="96" t="s">
        <v>41</v>
      </c>
      <c r="M6435" s="96" t="s">
        <v>1147</v>
      </c>
      <c r="O6435" s="96" t="s">
        <v>1857</v>
      </c>
      <c r="P6435" s="96" t="s">
        <v>1609</v>
      </c>
      <c r="Q6435" s="96" t="s">
        <v>1636</v>
      </c>
      <c r="R6435" s="96" t="s">
        <v>1581</v>
      </c>
    </row>
    <row r="6436" ht="14.25" customHeight="1">
      <c r="A6436" s="96" t="s">
        <v>16290</v>
      </c>
      <c r="D6436" s="96" t="s">
        <v>1350</v>
      </c>
      <c r="E6436" s="96" t="s">
        <v>1561</v>
      </c>
      <c r="F6436" s="96">
        <v>2030.0</v>
      </c>
      <c r="J6436" s="96" t="s">
        <v>1147</v>
      </c>
      <c r="L6436" s="96" t="s">
        <v>1562</v>
      </c>
      <c r="M6436" s="96" t="s">
        <v>1147</v>
      </c>
      <c r="O6436" s="96" t="s">
        <v>1717</v>
      </c>
      <c r="P6436" s="96" t="s">
        <v>1609</v>
      </c>
      <c r="Q6436" s="96" t="s">
        <v>1756</v>
      </c>
      <c r="R6436" s="96" t="s">
        <v>1586</v>
      </c>
      <c r="S6436" s="96" t="s">
        <v>16291</v>
      </c>
      <c r="T6436" s="96" t="s">
        <v>1568</v>
      </c>
    </row>
    <row r="6437" ht="14.25" customHeight="1">
      <c r="A6437" s="96" t="s">
        <v>16292</v>
      </c>
      <c r="B6437" s="96" t="s">
        <v>16293</v>
      </c>
      <c r="C6437" s="96" t="s">
        <v>16294</v>
      </c>
      <c r="D6437" s="96" t="s">
        <v>1350</v>
      </c>
      <c r="E6437" s="96" t="s">
        <v>1561</v>
      </c>
      <c r="F6437" s="96">
        <v>2030.0</v>
      </c>
      <c r="J6437" s="96" t="s">
        <v>1147</v>
      </c>
      <c r="L6437" s="96" t="s">
        <v>41</v>
      </c>
      <c r="M6437" s="96" t="s">
        <v>1147</v>
      </c>
      <c r="O6437" s="96" t="s">
        <v>1717</v>
      </c>
      <c r="P6437" s="96" t="s">
        <v>1609</v>
      </c>
      <c r="Q6437" s="96" t="s">
        <v>2015</v>
      </c>
      <c r="R6437" s="96" t="s">
        <v>1605</v>
      </c>
      <c r="S6437" s="96" t="s">
        <v>16295</v>
      </c>
      <c r="T6437" s="96" t="s">
        <v>1568</v>
      </c>
    </row>
    <row r="6438" ht="14.25" customHeight="1">
      <c r="A6438" s="96" t="s">
        <v>16296</v>
      </c>
      <c r="D6438" s="96" t="s">
        <v>1355</v>
      </c>
      <c r="J6438" s="96" t="s">
        <v>1147</v>
      </c>
      <c r="L6438" s="96" t="s">
        <v>41</v>
      </c>
      <c r="M6438" s="96" t="s">
        <v>1351</v>
      </c>
      <c r="N6438" s="96" t="s">
        <v>1621</v>
      </c>
      <c r="O6438" s="96" t="s">
        <v>4713</v>
      </c>
      <c r="P6438" s="96" t="s">
        <v>1609</v>
      </c>
      <c r="Q6438" s="96" t="s">
        <v>1948</v>
      </c>
      <c r="R6438" s="96" t="s">
        <v>1621</v>
      </c>
    </row>
    <row r="6439" ht="14.25" customHeight="1">
      <c r="A6439" s="96" t="s">
        <v>16297</v>
      </c>
      <c r="D6439" s="96" t="s">
        <v>1350</v>
      </c>
      <c r="E6439" s="96" t="s">
        <v>1561</v>
      </c>
      <c r="F6439" s="96">
        <v>2030.0</v>
      </c>
      <c r="J6439" s="96" t="s">
        <v>1147</v>
      </c>
      <c r="L6439" s="96" t="s">
        <v>1562</v>
      </c>
      <c r="M6439" s="96" t="s">
        <v>1147</v>
      </c>
      <c r="O6439" s="96" t="s">
        <v>1584</v>
      </c>
      <c r="P6439" s="96" t="s">
        <v>1564</v>
      </c>
      <c r="Q6439" s="96" t="s">
        <v>1580</v>
      </c>
      <c r="R6439" s="96" t="s">
        <v>1707</v>
      </c>
      <c r="S6439" s="96" t="s">
        <v>16298</v>
      </c>
      <c r="T6439" s="96" t="s">
        <v>1568</v>
      </c>
    </row>
    <row r="6440" ht="14.25" customHeight="1">
      <c r="A6440" s="96" t="s">
        <v>16299</v>
      </c>
      <c r="B6440" s="96" t="s">
        <v>16300</v>
      </c>
      <c r="C6440" s="96" t="s">
        <v>16301</v>
      </c>
      <c r="D6440" s="96" t="s">
        <v>1355</v>
      </c>
      <c r="J6440" s="96" t="s">
        <v>1147</v>
      </c>
      <c r="L6440" s="96" t="s">
        <v>41</v>
      </c>
      <c r="M6440" s="96" t="s">
        <v>1147</v>
      </c>
      <c r="O6440" s="96" t="s">
        <v>1797</v>
      </c>
      <c r="P6440" s="96" t="s">
        <v>1564</v>
      </c>
      <c r="Q6440" s="96" t="s">
        <v>1754</v>
      </c>
      <c r="R6440" s="96" t="s">
        <v>1566</v>
      </c>
    </row>
    <row r="6441" ht="14.25" customHeight="1">
      <c r="A6441" s="96" t="s">
        <v>16302</v>
      </c>
      <c r="B6441" s="96" t="s">
        <v>16303</v>
      </c>
      <c r="C6441" s="96" t="s">
        <v>16304</v>
      </c>
      <c r="D6441" s="96" t="s">
        <v>1350</v>
      </c>
      <c r="E6441" s="96" t="s">
        <v>1561</v>
      </c>
      <c r="F6441" s="96">
        <v>2030.0</v>
      </c>
      <c r="G6441" s="96" t="s">
        <v>1350</v>
      </c>
      <c r="H6441" s="96" t="s">
        <v>1561</v>
      </c>
      <c r="I6441" s="96">
        <v>2050.0</v>
      </c>
      <c r="J6441" s="96" t="s">
        <v>1351</v>
      </c>
      <c r="K6441" s="96">
        <v>2050.0</v>
      </c>
      <c r="L6441" s="96" t="s">
        <v>41</v>
      </c>
      <c r="M6441" s="96" t="s">
        <v>1351</v>
      </c>
      <c r="N6441" s="96" t="s">
        <v>1971</v>
      </c>
      <c r="O6441" s="96" t="s">
        <v>1741</v>
      </c>
      <c r="P6441" s="96" t="s">
        <v>1564</v>
      </c>
      <c r="Q6441" s="96" t="s">
        <v>1756</v>
      </c>
      <c r="R6441" s="96" t="s">
        <v>1676</v>
      </c>
      <c r="S6441" s="96" t="s">
        <v>1429</v>
      </c>
      <c r="T6441" s="96" t="s">
        <v>1568</v>
      </c>
    </row>
    <row r="6442" ht="14.25" customHeight="1">
      <c r="A6442" s="96" t="s">
        <v>16305</v>
      </c>
      <c r="D6442" s="96" t="s">
        <v>1350</v>
      </c>
      <c r="E6442" s="96" t="s">
        <v>1561</v>
      </c>
      <c r="F6442" s="96">
        <v>2030.0</v>
      </c>
      <c r="J6442" s="96" t="s">
        <v>1147</v>
      </c>
      <c r="L6442" s="96" t="s">
        <v>1562</v>
      </c>
      <c r="M6442" s="96" t="s">
        <v>1147</v>
      </c>
      <c r="O6442" s="96" t="s">
        <v>1717</v>
      </c>
      <c r="P6442" s="96" t="s">
        <v>1609</v>
      </c>
      <c r="Q6442" s="96" t="s">
        <v>1585</v>
      </c>
      <c r="R6442" s="96" t="s">
        <v>1566</v>
      </c>
      <c r="S6442" s="96" t="s">
        <v>16306</v>
      </c>
      <c r="T6442" s="96" t="s">
        <v>1568</v>
      </c>
    </row>
    <row r="6443" ht="14.25" customHeight="1">
      <c r="A6443" s="96" t="s">
        <v>16307</v>
      </c>
      <c r="D6443" s="96" t="s">
        <v>1350</v>
      </c>
      <c r="E6443" s="96" t="s">
        <v>1561</v>
      </c>
      <c r="F6443" s="96">
        <v>2030.0</v>
      </c>
      <c r="J6443" s="96" t="s">
        <v>1147</v>
      </c>
      <c r="L6443" s="96" t="s">
        <v>1562</v>
      </c>
      <c r="M6443" s="96" t="s">
        <v>1147</v>
      </c>
      <c r="O6443" s="96" t="s">
        <v>1829</v>
      </c>
      <c r="P6443" s="96" t="s">
        <v>1564</v>
      </c>
      <c r="Q6443" s="96" t="s">
        <v>2015</v>
      </c>
      <c r="R6443" s="96" t="s">
        <v>1637</v>
      </c>
      <c r="S6443" s="96" t="s">
        <v>16308</v>
      </c>
      <c r="T6443" s="96" t="s">
        <v>1568</v>
      </c>
    </row>
    <row r="6444" ht="14.25" customHeight="1">
      <c r="A6444" s="96" t="s">
        <v>16309</v>
      </c>
      <c r="D6444" s="96" t="s">
        <v>1350</v>
      </c>
      <c r="E6444" s="96" t="s">
        <v>1561</v>
      </c>
      <c r="F6444" s="96">
        <v>2030.0</v>
      </c>
      <c r="J6444" s="96" t="s">
        <v>1147</v>
      </c>
      <c r="L6444" s="96" t="s">
        <v>1562</v>
      </c>
      <c r="M6444" s="96" t="s">
        <v>1147</v>
      </c>
      <c r="O6444" s="96" t="s">
        <v>1717</v>
      </c>
      <c r="P6444" s="96" t="s">
        <v>1609</v>
      </c>
      <c r="Q6444" s="96" t="s">
        <v>1756</v>
      </c>
      <c r="R6444" s="96" t="s">
        <v>1637</v>
      </c>
      <c r="S6444" s="96" t="s">
        <v>16310</v>
      </c>
      <c r="T6444" s="96" t="s">
        <v>1568</v>
      </c>
    </row>
    <row r="6445" ht="14.25" customHeight="1">
      <c r="A6445" s="96" t="s">
        <v>16311</v>
      </c>
      <c r="D6445" s="96" t="s">
        <v>1350</v>
      </c>
      <c r="E6445" s="96" t="s">
        <v>1561</v>
      </c>
      <c r="F6445" s="96">
        <v>2030.0</v>
      </c>
      <c r="J6445" s="96" t="s">
        <v>1147</v>
      </c>
      <c r="L6445" s="96" t="s">
        <v>1562</v>
      </c>
      <c r="M6445" s="96" t="s">
        <v>1147</v>
      </c>
      <c r="O6445" s="96" t="s">
        <v>1717</v>
      </c>
      <c r="P6445" s="96" t="s">
        <v>1609</v>
      </c>
      <c r="Q6445" s="96" t="s">
        <v>1756</v>
      </c>
      <c r="R6445" s="96" t="s">
        <v>1699</v>
      </c>
      <c r="S6445" s="96" t="s">
        <v>16312</v>
      </c>
      <c r="T6445" s="96" t="s">
        <v>1568</v>
      </c>
    </row>
    <row r="6446" ht="14.25" customHeight="1">
      <c r="A6446" s="96" t="s">
        <v>16313</v>
      </c>
      <c r="B6446" s="96" t="s">
        <v>16314</v>
      </c>
      <c r="D6446" s="96" t="s">
        <v>1355</v>
      </c>
      <c r="J6446" s="96" t="s">
        <v>1351</v>
      </c>
      <c r="L6446" s="96" t="s">
        <v>41</v>
      </c>
      <c r="M6446" s="96" t="s">
        <v>1147</v>
      </c>
      <c r="O6446" s="96" t="s">
        <v>1717</v>
      </c>
      <c r="P6446" s="96" t="s">
        <v>1609</v>
      </c>
      <c r="Q6446" s="96" t="s">
        <v>1639</v>
      </c>
      <c r="R6446" s="96" t="s">
        <v>1699</v>
      </c>
    </row>
    <row r="6447" ht="14.25" customHeight="1">
      <c r="A6447" s="96" t="s">
        <v>16315</v>
      </c>
      <c r="D6447" s="96" t="s">
        <v>1350</v>
      </c>
      <c r="E6447" s="96" t="s">
        <v>1561</v>
      </c>
      <c r="F6447" s="96">
        <v>2030.0</v>
      </c>
      <c r="J6447" s="96" t="s">
        <v>1147</v>
      </c>
      <c r="L6447" s="96" t="s">
        <v>1562</v>
      </c>
      <c r="M6447" s="96" t="s">
        <v>1147</v>
      </c>
      <c r="O6447" s="96" t="s">
        <v>1717</v>
      </c>
      <c r="P6447" s="96" t="s">
        <v>1609</v>
      </c>
      <c r="Q6447" s="96" t="s">
        <v>2015</v>
      </c>
      <c r="R6447" s="96" t="s">
        <v>1619</v>
      </c>
      <c r="S6447" s="96" t="s">
        <v>16316</v>
      </c>
      <c r="T6447" s="96" t="s">
        <v>1568</v>
      </c>
    </row>
    <row r="6448" ht="14.25" customHeight="1">
      <c r="A6448" s="96" t="s">
        <v>16317</v>
      </c>
      <c r="D6448" s="96" t="s">
        <v>1350</v>
      </c>
      <c r="E6448" s="96" t="s">
        <v>1561</v>
      </c>
      <c r="F6448" s="96" t="s">
        <v>1628</v>
      </c>
      <c r="J6448" s="96" t="s">
        <v>1147</v>
      </c>
      <c r="L6448" s="96" t="s">
        <v>41</v>
      </c>
      <c r="M6448" s="96" t="s">
        <v>1147</v>
      </c>
      <c r="O6448" s="96" t="s">
        <v>1717</v>
      </c>
      <c r="P6448" s="96" t="s">
        <v>1609</v>
      </c>
      <c r="Q6448" s="96" t="s">
        <v>1573</v>
      </c>
      <c r="R6448" s="96" t="s">
        <v>1644</v>
      </c>
      <c r="S6448" s="96" t="s">
        <v>16318</v>
      </c>
      <c r="T6448" s="96" t="s">
        <v>1568</v>
      </c>
    </row>
    <row r="6449" ht="14.25" customHeight="1">
      <c r="A6449" s="96" t="s">
        <v>16319</v>
      </c>
      <c r="D6449" s="96" t="s">
        <v>1350</v>
      </c>
      <c r="E6449" s="96" t="s">
        <v>1561</v>
      </c>
      <c r="F6449" s="96">
        <v>2030.0</v>
      </c>
      <c r="J6449" s="96" t="s">
        <v>1147</v>
      </c>
      <c r="L6449" s="96" t="s">
        <v>1562</v>
      </c>
      <c r="M6449" s="96" t="s">
        <v>1147</v>
      </c>
      <c r="N6449" s="96" t="s">
        <v>2023</v>
      </c>
      <c r="O6449" s="96" t="s">
        <v>1717</v>
      </c>
      <c r="P6449" s="96" t="s">
        <v>1609</v>
      </c>
      <c r="Q6449" s="96" t="s">
        <v>1735</v>
      </c>
      <c r="R6449" s="96" t="s">
        <v>2023</v>
      </c>
      <c r="S6449" s="96" t="s">
        <v>16320</v>
      </c>
      <c r="T6449" s="96" t="s">
        <v>1568</v>
      </c>
    </row>
    <row r="6450" ht="14.25" customHeight="1">
      <c r="A6450" s="96" t="s">
        <v>16321</v>
      </c>
      <c r="D6450" s="96" t="s">
        <v>1350</v>
      </c>
      <c r="E6450" s="96" t="s">
        <v>1561</v>
      </c>
      <c r="F6450" s="96">
        <v>2030.0</v>
      </c>
      <c r="J6450" s="96" t="s">
        <v>1147</v>
      </c>
      <c r="L6450" s="96" t="s">
        <v>1562</v>
      </c>
      <c r="M6450" s="96" t="s">
        <v>1147</v>
      </c>
      <c r="O6450" s="96" t="s">
        <v>1717</v>
      </c>
      <c r="P6450" s="96" t="s">
        <v>1609</v>
      </c>
      <c r="Q6450" s="96" t="s">
        <v>1756</v>
      </c>
      <c r="R6450" s="96" t="s">
        <v>1676</v>
      </c>
      <c r="S6450" s="96" t="s">
        <v>16322</v>
      </c>
      <c r="T6450" s="96" t="s">
        <v>1568</v>
      </c>
    </row>
    <row r="6451" ht="14.25" customHeight="1">
      <c r="A6451" s="96" t="s">
        <v>16323</v>
      </c>
      <c r="D6451" s="96" t="s">
        <v>1350</v>
      </c>
      <c r="E6451" s="96" t="s">
        <v>1561</v>
      </c>
      <c r="F6451" s="96">
        <v>2030.0</v>
      </c>
      <c r="J6451" s="96" t="s">
        <v>1147</v>
      </c>
      <c r="L6451" s="96" t="s">
        <v>1562</v>
      </c>
      <c r="M6451" s="96" t="s">
        <v>1147</v>
      </c>
      <c r="O6451" s="96" t="s">
        <v>1717</v>
      </c>
      <c r="P6451" s="96" t="s">
        <v>1609</v>
      </c>
      <c r="Q6451" s="96" t="s">
        <v>16324</v>
      </c>
      <c r="R6451" s="96" t="s">
        <v>1637</v>
      </c>
      <c r="S6451" s="96" t="s">
        <v>16325</v>
      </c>
      <c r="T6451" s="96" t="s">
        <v>1568</v>
      </c>
    </row>
    <row r="6452" ht="14.25" customHeight="1">
      <c r="A6452" s="96" t="s">
        <v>16326</v>
      </c>
      <c r="D6452" s="96" t="s">
        <v>1350</v>
      </c>
      <c r="E6452" s="96" t="s">
        <v>1561</v>
      </c>
      <c r="F6452" s="96">
        <v>2030.0</v>
      </c>
      <c r="J6452" s="96" t="s">
        <v>1147</v>
      </c>
      <c r="L6452" s="96" t="s">
        <v>1562</v>
      </c>
      <c r="M6452" s="96" t="s">
        <v>1147</v>
      </c>
      <c r="O6452" s="96" t="s">
        <v>1717</v>
      </c>
      <c r="P6452" s="96" t="s">
        <v>1609</v>
      </c>
      <c r="Q6452" s="96" t="s">
        <v>1756</v>
      </c>
      <c r="R6452" s="96" t="s">
        <v>1699</v>
      </c>
      <c r="S6452" s="96" t="s">
        <v>16327</v>
      </c>
      <c r="T6452" s="96" t="s">
        <v>1568</v>
      </c>
    </row>
    <row r="6453" ht="14.25" customHeight="1">
      <c r="A6453" s="96" t="s">
        <v>16328</v>
      </c>
      <c r="D6453" s="96" t="s">
        <v>1350</v>
      </c>
      <c r="E6453" s="96" t="s">
        <v>1561</v>
      </c>
      <c r="F6453" s="96">
        <v>2030.0</v>
      </c>
      <c r="J6453" s="96" t="s">
        <v>1147</v>
      </c>
      <c r="L6453" s="96" t="s">
        <v>1562</v>
      </c>
      <c r="M6453" s="96" t="s">
        <v>1147</v>
      </c>
      <c r="O6453" s="96" t="s">
        <v>1717</v>
      </c>
      <c r="P6453" s="96" t="s">
        <v>1609</v>
      </c>
      <c r="Q6453" s="96" t="s">
        <v>1756</v>
      </c>
      <c r="R6453" s="96" t="s">
        <v>1566</v>
      </c>
      <c r="S6453" s="96" t="s">
        <v>16329</v>
      </c>
      <c r="T6453" s="96" t="s">
        <v>1568</v>
      </c>
    </row>
    <row r="6454" ht="14.25" customHeight="1">
      <c r="A6454" s="96" t="s">
        <v>16330</v>
      </c>
      <c r="D6454" s="96" t="s">
        <v>1350</v>
      </c>
      <c r="E6454" s="96" t="s">
        <v>1561</v>
      </c>
      <c r="F6454" s="96">
        <v>2030.0</v>
      </c>
      <c r="J6454" s="96" t="s">
        <v>1147</v>
      </c>
      <c r="L6454" s="96" t="s">
        <v>41</v>
      </c>
      <c r="M6454" s="96" t="s">
        <v>1147</v>
      </c>
      <c r="O6454" s="96" t="s">
        <v>1578</v>
      </c>
      <c r="P6454" s="96" t="s">
        <v>1579</v>
      </c>
      <c r="Q6454" s="96" t="s">
        <v>1675</v>
      </c>
      <c r="R6454" s="96" t="s">
        <v>1805</v>
      </c>
      <c r="S6454" s="96" t="s">
        <v>16331</v>
      </c>
      <c r="T6454" s="96" t="s">
        <v>1568</v>
      </c>
    </row>
    <row r="6455" ht="14.25" customHeight="1">
      <c r="A6455" s="96" t="s">
        <v>16332</v>
      </c>
      <c r="D6455" s="96" t="s">
        <v>1350</v>
      </c>
      <c r="E6455" s="96" t="s">
        <v>1561</v>
      </c>
      <c r="F6455" s="96">
        <v>2030.0</v>
      </c>
      <c r="J6455" s="96" t="s">
        <v>1147</v>
      </c>
      <c r="L6455" s="96" t="s">
        <v>1562</v>
      </c>
      <c r="M6455" s="96" t="s">
        <v>1147</v>
      </c>
      <c r="O6455" s="96" t="s">
        <v>1717</v>
      </c>
      <c r="P6455" s="96" t="s">
        <v>1609</v>
      </c>
      <c r="Q6455" s="96" t="s">
        <v>1639</v>
      </c>
      <c r="R6455" s="96" t="s">
        <v>1656</v>
      </c>
      <c r="S6455" s="96" t="s">
        <v>16333</v>
      </c>
      <c r="T6455" s="96" t="s">
        <v>1568</v>
      </c>
    </row>
    <row r="6456" ht="14.25" customHeight="1">
      <c r="A6456" s="96" t="s">
        <v>16334</v>
      </c>
      <c r="B6456" s="96" t="s">
        <v>16335</v>
      </c>
      <c r="C6456" s="96" t="s">
        <v>16336</v>
      </c>
      <c r="D6456" s="96" t="s">
        <v>1350</v>
      </c>
      <c r="E6456" s="96" t="s">
        <v>1561</v>
      </c>
      <c r="F6456" s="96" t="s">
        <v>1628</v>
      </c>
      <c r="G6456" s="96" t="s">
        <v>1350</v>
      </c>
      <c r="H6456" s="96" t="s">
        <v>1561</v>
      </c>
      <c r="I6456" s="96" t="s">
        <v>1366</v>
      </c>
      <c r="J6456" s="96" t="s">
        <v>1351</v>
      </c>
      <c r="K6456" s="96" t="s">
        <v>1366</v>
      </c>
      <c r="L6456" s="96" t="s">
        <v>41</v>
      </c>
      <c r="M6456" s="96" t="s">
        <v>1351</v>
      </c>
      <c r="N6456" s="96" t="s">
        <v>1779</v>
      </c>
      <c r="O6456" s="96" t="s">
        <v>1703</v>
      </c>
      <c r="P6456" s="96" t="s">
        <v>1564</v>
      </c>
      <c r="Q6456" s="96" t="s">
        <v>1754</v>
      </c>
      <c r="R6456" s="96" t="s">
        <v>1623</v>
      </c>
      <c r="S6456" s="96" t="s">
        <v>16337</v>
      </c>
      <c r="T6456" s="96" t="s">
        <v>1568</v>
      </c>
    </row>
    <row r="6457" ht="14.25" customHeight="1">
      <c r="A6457" s="96" t="s">
        <v>16338</v>
      </c>
      <c r="B6457" s="96" t="s">
        <v>16339</v>
      </c>
      <c r="C6457" s="96" t="s">
        <v>16340</v>
      </c>
      <c r="D6457" s="96" t="s">
        <v>1350</v>
      </c>
      <c r="E6457" s="96" t="s">
        <v>1561</v>
      </c>
      <c r="F6457" s="96">
        <v>2030.0</v>
      </c>
      <c r="J6457" s="96" t="s">
        <v>1147</v>
      </c>
      <c r="L6457" s="96" t="s">
        <v>41</v>
      </c>
      <c r="M6457" s="96" t="s">
        <v>1147</v>
      </c>
      <c r="O6457" s="96" t="s">
        <v>1672</v>
      </c>
      <c r="P6457" s="96" t="s">
        <v>1564</v>
      </c>
      <c r="Q6457" s="96" t="s">
        <v>1565</v>
      </c>
      <c r="R6457" s="96" t="s">
        <v>1637</v>
      </c>
      <c r="S6457" s="96" t="s">
        <v>16341</v>
      </c>
      <c r="T6457" s="96" t="s">
        <v>1568</v>
      </c>
    </row>
    <row r="6458" ht="14.25" customHeight="1">
      <c r="A6458" s="96" t="s">
        <v>16342</v>
      </c>
      <c r="B6458" s="96" t="s">
        <v>16343</v>
      </c>
      <c r="C6458" s="96" t="s">
        <v>16344</v>
      </c>
      <c r="D6458" s="96" t="s">
        <v>1355</v>
      </c>
      <c r="J6458" s="96" t="s">
        <v>1147</v>
      </c>
      <c r="L6458" s="96" t="s">
        <v>41</v>
      </c>
      <c r="M6458" s="96" t="s">
        <v>1147</v>
      </c>
      <c r="O6458" s="96" t="s">
        <v>1614</v>
      </c>
      <c r="P6458" s="96" t="s">
        <v>1609</v>
      </c>
      <c r="Q6458" s="96" t="s">
        <v>2015</v>
      </c>
      <c r="R6458" s="96" t="s">
        <v>1586</v>
      </c>
    </row>
    <row r="6459" ht="14.25" customHeight="1">
      <c r="A6459" s="96" t="s">
        <v>16345</v>
      </c>
      <c r="D6459" s="96" t="s">
        <v>1350</v>
      </c>
      <c r="E6459" s="96" t="s">
        <v>1561</v>
      </c>
      <c r="F6459" s="96">
        <v>2030.0</v>
      </c>
      <c r="J6459" s="96" t="s">
        <v>1147</v>
      </c>
      <c r="L6459" s="96" t="s">
        <v>1562</v>
      </c>
      <c r="M6459" s="96" t="s">
        <v>1147</v>
      </c>
      <c r="O6459" s="96" t="s">
        <v>1717</v>
      </c>
      <c r="P6459" s="96" t="s">
        <v>1609</v>
      </c>
      <c r="Q6459" s="96" t="s">
        <v>1756</v>
      </c>
      <c r="R6459" s="96" t="s">
        <v>1648</v>
      </c>
      <c r="S6459" s="96" t="s">
        <v>16346</v>
      </c>
      <c r="T6459" s="96" t="s">
        <v>1568</v>
      </c>
    </row>
    <row r="6460" ht="14.25" customHeight="1">
      <c r="A6460" s="96" t="s">
        <v>16347</v>
      </c>
      <c r="D6460" s="96" t="s">
        <v>1350</v>
      </c>
      <c r="E6460" s="96" t="s">
        <v>1570</v>
      </c>
      <c r="F6460" s="96">
        <v>2030.0</v>
      </c>
      <c r="J6460" s="96" t="s">
        <v>1147</v>
      </c>
      <c r="L6460" s="96" t="s">
        <v>1562</v>
      </c>
      <c r="M6460" s="96" t="s">
        <v>1147</v>
      </c>
      <c r="O6460" s="96" t="s">
        <v>1717</v>
      </c>
      <c r="P6460" s="96" t="s">
        <v>1609</v>
      </c>
      <c r="Q6460" s="96" t="s">
        <v>1948</v>
      </c>
      <c r="R6460" s="96" t="s">
        <v>1690</v>
      </c>
      <c r="S6460" s="96" t="s">
        <v>16348</v>
      </c>
      <c r="T6460" s="96" t="s">
        <v>1568</v>
      </c>
    </row>
    <row r="6461" ht="14.25" customHeight="1">
      <c r="A6461" s="96" t="s">
        <v>16349</v>
      </c>
      <c r="D6461" s="96" t="s">
        <v>1350</v>
      </c>
      <c r="E6461" s="96" t="s">
        <v>1561</v>
      </c>
      <c r="F6461" s="96">
        <v>2030.0</v>
      </c>
      <c r="J6461" s="96" t="s">
        <v>1147</v>
      </c>
      <c r="L6461" s="96" t="s">
        <v>1562</v>
      </c>
      <c r="M6461" s="96" t="s">
        <v>1147</v>
      </c>
      <c r="O6461" s="96" t="s">
        <v>1717</v>
      </c>
      <c r="P6461" s="96" t="s">
        <v>1609</v>
      </c>
      <c r="Q6461" s="96" t="s">
        <v>1756</v>
      </c>
      <c r="R6461" s="96" t="s">
        <v>1699</v>
      </c>
      <c r="S6461" s="96" t="s">
        <v>16350</v>
      </c>
      <c r="T6461" s="96" t="s">
        <v>1568</v>
      </c>
    </row>
    <row r="6462" ht="14.25" customHeight="1">
      <c r="A6462" s="96" t="s">
        <v>16351</v>
      </c>
      <c r="D6462" s="96" t="s">
        <v>1350</v>
      </c>
      <c r="E6462" s="96" t="s">
        <v>1561</v>
      </c>
      <c r="F6462" s="96">
        <v>2030.0</v>
      </c>
      <c r="J6462" s="96" t="s">
        <v>1147</v>
      </c>
      <c r="L6462" s="96" t="s">
        <v>1562</v>
      </c>
      <c r="M6462" s="96" t="s">
        <v>1147</v>
      </c>
      <c r="O6462" s="96" t="s">
        <v>1717</v>
      </c>
      <c r="P6462" s="96" t="s">
        <v>1609</v>
      </c>
      <c r="Q6462" s="96" t="s">
        <v>1756</v>
      </c>
      <c r="R6462" s="96" t="s">
        <v>2384</v>
      </c>
      <c r="S6462" s="96" t="s">
        <v>16352</v>
      </c>
      <c r="T6462" s="96" t="s">
        <v>1568</v>
      </c>
    </row>
    <row r="6463" ht="14.25" customHeight="1">
      <c r="A6463" s="96" t="s">
        <v>16353</v>
      </c>
      <c r="D6463" s="96" t="s">
        <v>1355</v>
      </c>
      <c r="J6463" s="96" t="s">
        <v>1147</v>
      </c>
      <c r="L6463" s="96" t="s">
        <v>41</v>
      </c>
      <c r="M6463" s="96" t="s">
        <v>1147</v>
      </c>
      <c r="O6463" s="96" t="s">
        <v>1925</v>
      </c>
      <c r="P6463" s="96" t="s">
        <v>1728</v>
      </c>
      <c r="Q6463" s="96" t="s">
        <v>1590</v>
      </c>
      <c r="R6463" s="96" t="s">
        <v>1666</v>
      </c>
    </row>
    <row r="6464" ht="14.25" customHeight="1">
      <c r="A6464" s="96" t="s">
        <v>16354</v>
      </c>
      <c r="B6464" s="96" t="s">
        <v>16355</v>
      </c>
      <c r="C6464" s="96" t="s">
        <v>16356</v>
      </c>
      <c r="D6464" s="96" t="s">
        <v>1350</v>
      </c>
      <c r="E6464" s="96" t="s">
        <v>1561</v>
      </c>
      <c r="F6464" s="96">
        <v>2030.0</v>
      </c>
      <c r="J6464" s="96" t="s">
        <v>1147</v>
      </c>
      <c r="L6464" s="96" t="s">
        <v>41</v>
      </c>
      <c r="M6464" s="96" t="s">
        <v>1147</v>
      </c>
      <c r="O6464" s="96" t="s">
        <v>1717</v>
      </c>
      <c r="P6464" s="96" t="s">
        <v>1609</v>
      </c>
      <c r="Q6464" s="96" t="s">
        <v>1754</v>
      </c>
      <c r="R6464" s="96" t="s">
        <v>1779</v>
      </c>
      <c r="S6464" s="96" t="s">
        <v>16357</v>
      </c>
      <c r="T6464" s="96" t="s">
        <v>1568</v>
      </c>
    </row>
    <row r="6465" ht="14.25" customHeight="1">
      <c r="A6465" s="96" t="s">
        <v>16358</v>
      </c>
      <c r="D6465" s="96" t="s">
        <v>1350</v>
      </c>
      <c r="E6465" s="96" t="s">
        <v>1561</v>
      </c>
      <c r="F6465" s="96">
        <v>2030.0</v>
      </c>
      <c r="J6465" s="96" t="s">
        <v>1147</v>
      </c>
      <c r="L6465" s="96" t="s">
        <v>1562</v>
      </c>
      <c r="M6465" s="96" t="s">
        <v>1147</v>
      </c>
      <c r="O6465" s="96" t="s">
        <v>1717</v>
      </c>
      <c r="P6465" s="96" t="s">
        <v>1609</v>
      </c>
      <c r="Q6465" s="96" t="s">
        <v>1639</v>
      </c>
      <c r="R6465" s="96" t="s">
        <v>1586</v>
      </c>
      <c r="S6465" s="96" t="s">
        <v>16359</v>
      </c>
      <c r="T6465" s="96" t="s">
        <v>1568</v>
      </c>
    </row>
    <row r="6466" ht="14.25" customHeight="1">
      <c r="A6466" s="96" t="s">
        <v>16360</v>
      </c>
      <c r="D6466" s="96" t="s">
        <v>1350</v>
      </c>
      <c r="E6466" s="96" t="s">
        <v>1561</v>
      </c>
      <c r="F6466" s="96">
        <v>2030.0</v>
      </c>
      <c r="J6466" s="96" t="s">
        <v>1147</v>
      </c>
      <c r="L6466" s="96" t="s">
        <v>1562</v>
      </c>
      <c r="M6466" s="96" t="s">
        <v>1147</v>
      </c>
      <c r="O6466" s="96" t="s">
        <v>1717</v>
      </c>
      <c r="P6466" s="96" t="s">
        <v>1609</v>
      </c>
      <c r="Q6466" s="96" t="s">
        <v>1639</v>
      </c>
      <c r="R6466" s="96" t="s">
        <v>1805</v>
      </c>
      <c r="S6466" s="96" t="s">
        <v>16361</v>
      </c>
      <c r="T6466" s="96" t="s">
        <v>1568</v>
      </c>
    </row>
    <row r="6467" ht="14.25" customHeight="1">
      <c r="A6467" s="96" t="s">
        <v>16362</v>
      </c>
      <c r="D6467" s="96" t="s">
        <v>1350</v>
      </c>
      <c r="E6467" s="96" t="s">
        <v>1561</v>
      </c>
      <c r="F6467" s="96">
        <v>2030.0</v>
      </c>
      <c r="J6467" s="96" t="s">
        <v>1147</v>
      </c>
      <c r="L6467" s="96" t="s">
        <v>1562</v>
      </c>
      <c r="M6467" s="96" t="s">
        <v>1147</v>
      </c>
      <c r="O6467" s="96" t="s">
        <v>1717</v>
      </c>
      <c r="P6467" s="96" t="s">
        <v>1609</v>
      </c>
      <c r="Q6467" s="96" t="s">
        <v>1948</v>
      </c>
      <c r="R6467" s="96" t="s">
        <v>1648</v>
      </c>
      <c r="S6467" s="96" t="s">
        <v>16363</v>
      </c>
      <c r="T6467" s="96" t="s">
        <v>1568</v>
      </c>
    </row>
    <row r="6468" ht="14.25" customHeight="1">
      <c r="A6468" s="96" t="s">
        <v>16364</v>
      </c>
      <c r="D6468" s="96" t="s">
        <v>1350</v>
      </c>
      <c r="E6468" s="96" t="s">
        <v>1561</v>
      </c>
      <c r="F6468" s="96">
        <v>2030.0</v>
      </c>
      <c r="J6468" s="96" t="s">
        <v>1147</v>
      </c>
      <c r="L6468" s="96" t="s">
        <v>1562</v>
      </c>
      <c r="M6468" s="96" t="s">
        <v>1147</v>
      </c>
      <c r="O6468" s="96" t="s">
        <v>1791</v>
      </c>
      <c r="P6468" s="96" t="s">
        <v>1609</v>
      </c>
      <c r="Q6468" s="96" t="s">
        <v>1886</v>
      </c>
      <c r="R6468" s="96" t="s">
        <v>1589</v>
      </c>
      <c r="S6468" s="96" t="s">
        <v>16365</v>
      </c>
      <c r="T6468" s="96" t="s">
        <v>1568</v>
      </c>
    </row>
    <row r="6469" ht="14.25" customHeight="1">
      <c r="A6469" s="96" t="s">
        <v>16366</v>
      </c>
      <c r="D6469" s="96" t="s">
        <v>1350</v>
      </c>
      <c r="E6469" s="96" t="s">
        <v>1561</v>
      </c>
      <c r="F6469" s="96">
        <v>2030.0</v>
      </c>
      <c r="J6469" s="96" t="s">
        <v>1147</v>
      </c>
      <c r="L6469" s="96" t="s">
        <v>1562</v>
      </c>
      <c r="M6469" s="96" t="s">
        <v>1147</v>
      </c>
      <c r="O6469" s="96" t="s">
        <v>1717</v>
      </c>
      <c r="P6469" s="96" t="s">
        <v>1609</v>
      </c>
      <c r="Q6469" s="96" t="s">
        <v>1756</v>
      </c>
      <c r="R6469" s="96" t="s">
        <v>1699</v>
      </c>
      <c r="S6469" s="96" t="s">
        <v>16367</v>
      </c>
      <c r="T6469" s="96" t="s">
        <v>1568</v>
      </c>
    </row>
    <row r="6470" ht="14.25" customHeight="1">
      <c r="A6470" s="96" t="s">
        <v>16368</v>
      </c>
      <c r="D6470" s="96" t="s">
        <v>1350</v>
      </c>
      <c r="E6470" s="96" t="s">
        <v>1561</v>
      </c>
      <c r="F6470" s="96">
        <v>2030.0</v>
      </c>
      <c r="J6470" s="96" t="s">
        <v>1147</v>
      </c>
      <c r="L6470" s="96" t="s">
        <v>1562</v>
      </c>
      <c r="M6470" s="96" t="s">
        <v>1147</v>
      </c>
      <c r="N6470" s="96" t="s">
        <v>2023</v>
      </c>
      <c r="O6470" s="96" t="s">
        <v>1717</v>
      </c>
      <c r="P6470" s="96" t="s">
        <v>1609</v>
      </c>
      <c r="Q6470" s="96" t="s">
        <v>2188</v>
      </c>
      <c r="R6470" s="96" t="s">
        <v>2023</v>
      </c>
      <c r="S6470" s="96" t="s">
        <v>16369</v>
      </c>
      <c r="T6470" s="96" t="s">
        <v>1568</v>
      </c>
    </row>
    <row r="6471" ht="14.25" customHeight="1">
      <c r="A6471" s="96" t="s">
        <v>16370</v>
      </c>
      <c r="D6471" s="96" t="s">
        <v>1350</v>
      </c>
      <c r="E6471" s="96" t="s">
        <v>1561</v>
      </c>
      <c r="F6471" s="96">
        <v>2030.0</v>
      </c>
      <c r="J6471" s="96" t="s">
        <v>1147</v>
      </c>
      <c r="L6471" s="96" t="s">
        <v>1562</v>
      </c>
      <c r="M6471" s="96" t="s">
        <v>1147</v>
      </c>
      <c r="O6471" s="96" t="s">
        <v>1717</v>
      </c>
      <c r="P6471" s="96" t="s">
        <v>1609</v>
      </c>
      <c r="Q6471" s="96" t="s">
        <v>1639</v>
      </c>
      <c r="R6471" s="96" t="s">
        <v>1586</v>
      </c>
      <c r="S6471" s="96" t="s">
        <v>16371</v>
      </c>
      <c r="T6471" s="96" t="s">
        <v>1568</v>
      </c>
    </row>
    <row r="6472" ht="14.25" customHeight="1">
      <c r="A6472" s="96" t="s">
        <v>16372</v>
      </c>
      <c r="B6472" s="96" t="s">
        <v>16373</v>
      </c>
      <c r="C6472" s="96" t="s">
        <v>16374</v>
      </c>
      <c r="D6472" s="96" t="s">
        <v>1350</v>
      </c>
      <c r="E6472" s="96" t="s">
        <v>1561</v>
      </c>
      <c r="F6472" s="96">
        <v>2025.0</v>
      </c>
      <c r="J6472" s="96" t="s">
        <v>1147</v>
      </c>
      <c r="L6472" s="96" t="s">
        <v>41</v>
      </c>
      <c r="M6472" s="96" t="s">
        <v>1351</v>
      </c>
      <c r="N6472" s="96" t="s">
        <v>1890</v>
      </c>
      <c r="O6472" s="96" t="s">
        <v>1845</v>
      </c>
      <c r="P6472" s="96" t="s">
        <v>1564</v>
      </c>
      <c r="Q6472" s="96" t="s">
        <v>1610</v>
      </c>
      <c r="R6472" s="96" t="s">
        <v>2994</v>
      </c>
      <c r="S6472" s="96" t="s">
        <v>16375</v>
      </c>
      <c r="T6472" s="96" t="s">
        <v>1568</v>
      </c>
    </row>
    <row r="6473" ht="14.25" customHeight="1">
      <c r="A6473" s="96" t="s">
        <v>16376</v>
      </c>
      <c r="D6473" s="96" t="s">
        <v>1350</v>
      </c>
      <c r="E6473" s="96" t="s">
        <v>1561</v>
      </c>
      <c r="F6473" s="96">
        <v>2030.0</v>
      </c>
      <c r="G6473" s="96" t="s">
        <v>1350</v>
      </c>
      <c r="H6473" s="96" t="s">
        <v>1561</v>
      </c>
      <c r="I6473" s="96">
        <v>2050.0</v>
      </c>
      <c r="J6473" s="96" t="s">
        <v>1351</v>
      </c>
      <c r="K6473" s="96">
        <v>2050.0</v>
      </c>
      <c r="L6473" s="96" t="s">
        <v>1562</v>
      </c>
      <c r="M6473" s="96" t="s">
        <v>1147</v>
      </c>
      <c r="O6473" s="96" t="s">
        <v>1584</v>
      </c>
      <c r="P6473" s="96" t="s">
        <v>1564</v>
      </c>
      <c r="Q6473" s="96" t="s">
        <v>2210</v>
      </c>
      <c r="R6473" s="96" t="s">
        <v>1793</v>
      </c>
      <c r="S6473" s="96" t="s">
        <v>16377</v>
      </c>
      <c r="T6473" s="96" t="s">
        <v>1568</v>
      </c>
    </row>
    <row r="6474" ht="14.25" customHeight="1">
      <c r="A6474" s="96" t="s">
        <v>16378</v>
      </c>
      <c r="D6474" s="96" t="s">
        <v>1372</v>
      </c>
      <c r="J6474" s="96" t="s">
        <v>1147</v>
      </c>
      <c r="L6474" s="96" t="s">
        <v>41</v>
      </c>
      <c r="M6474" s="96" t="s">
        <v>1351</v>
      </c>
      <c r="N6474" s="96" t="s">
        <v>1787</v>
      </c>
      <c r="O6474" s="96" t="s">
        <v>2314</v>
      </c>
      <c r="P6474" s="96" t="s">
        <v>1609</v>
      </c>
      <c r="Q6474" s="96" t="s">
        <v>1675</v>
      </c>
      <c r="R6474" s="96" t="s">
        <v>1779</v>
      </c>
    </row>
    <row r="6475" ht="14.25" customHeight="1">
      <c r="A6475" s="96" t="s">
        <v>16379</v>
      </c>
      <c r="C6475" s="96" t="s">
        <v>16380</v>
      </c>
      <c r="D6475" s="96" t="s">
        <v>1372</v>
      </c>
      <c r="J6475" s="96" t="s">
        <v>1147</v>
      </c>
      <c r="L6475" s="96" t="s">
        <v>41</v>
      </c>
      <c r="M6475" s="96" t="s">
        <v>1351</v>
      </c>
      <c r="N6475" s="96" t="s">
        <v>2256</v>
      </c>
      <c r="O6475" s="96" t="s">
        <v>2314</v>
      </c>
      <c r="P6475" s="96" t="s">
        <v>1609</v>
      </c>
      <c r="Q6475" s="96" t="s">
        <v>1675</v>
      </c>
      <c r="R6475" s="96" t="s">
        <v>2256</v>
      </c>
      <c r="U6475" s="96" t="s">
        <v>1742</v>
      </c>
    </row>
    <row r="6476" ht="14.25" customHeight="1">
      <c r="A6476" s="96" t="s">
        <v>16381</v>
      </c>
      <c r="D6476" s="96" t="s">
        <v>1372</v>
      </c>
      <c r="J6476" s="96" t="s">
        <v>1147</v>
      </c>
      <c r="L6476" s="96" t="s">
        <v>41</v>
      </c>
      <c r="M6476" s="96" t="s">
        <v>1147</v>
      </c>
      <c r="O6476" s="96" t="s">
        <v>1584</v>
      </c>
      <c r="P6476" s="96" t="s">
        <v>1564</v>
      </c>
      <c r="Q6476" s="96" t="s">
        <v>1941</v>
      </c>
      <c r="R6476" s="96" t="s">
        <v>1574</v>
      </c>
    </row>
    <row r="6477" ht="14.25" customHeight="1">
      <c r="A6477" s="96" t="s">
        <v>16382</v>
      </c>
      <c r="B6477" s="96" t="s">
        <v>16383</v>
      </c>
      <c r="D6477" s="96" t="s">
        <v>1350</v>
      </c>
      <c r="E6477" s="96" t="s">
        <v>1570</v>
      </c>
      <c r="F6477" s="96">
        <v>2030.0</v>
      </c>
      <c r="J6477" s="96" t="s">
        <v>1147</v>
      </c>
      <c r="L6477" s="96" t="s">
        <v>41</v>
      </c>
      <c r="M6477" s="96" t="s">
        <v>1147</v>
      </c>
      <c r="O6477" s="96" t="s">
        <v>3253</v>
      </c>
      <c r="P6477" s="96" t="s">
        <v>1572</v>
      </c>
      <c r="Q6477" s="96" t="s">
        <v>2188</v>
      </c>
      <c r="R6477" s="96" t="s">
        <v>1707</v>
      </c>
      <c r="S6477" s="96" t="s">
        <v>16384</v>
      </c>
      <c r="T6477" s="96" t="s">
        <v>1576</v>
      </c>
    </row>
    <row r="6478" ht="14.25" customHeight="1">
      <c r="A6478" s="96" t="s">
        <v>16385</v>
      </c>
      <c r="B6478" s="96" t="s">
        <v>16386</v>
      </c>
      <c r="C6478" s="96" t="s">
        <v>16387</v>
      </c>
      <c r="D6478" s="96" t="s">
        <v>1350</v>
      </c>
      <c r="E6478" s="96" t="s">
        <v>1561</v>
      </c>
      <c r="F6478" s="96">
        <v>2030.0</v>
      </c>
      <c r="J6478" s="96" t="s">
        <v>1147</v>
      </c>
      <c r="L6478" s="96" t="s">
        <v>41</v>
      </c>
      <c r="M6478" s="96" t="s">
        <v>1147</v>
      </c>
      <c r="O6478" s="96" t="s">
        <v>1717</v>
      </c>
      <c r="P6478" s="96" t="s">
        <v>1609</v>
      </c>
      <c r="Q6478" s="96" t="s">
        <v>1590</v>
      </c>
      <c r="R6478" s="96" t="s">
        <v>1594</v>
      </c>
      <c r="S6478" s="96" t="s">
        <v>16388</v>
      </c>
      <c r="T6478" s="96" t="s">
        <v>1568</v>
      </c>
    </row>
    <row r="6479" ht="14.25" customHeight="1">
      <c r="A6479" s="96" t="s">
        <v>16389</v>
      </c>
      <c r="D6479" s="96" t="s">
        <v>1355</v>
      </c>
      <c r="J6479" s="96" t="s">
        <v>1147</v>
      </c>
      <c r="L6479" s="96" t="s">
        <v>41</v>
      </c>
      <c r="M6479" s="96" t="s">
        <v>1147</v>
      </c>
      <c r="O6479" s="96" t="s">
        <v>2054</v>
      </c>
      <c r="P6479" s="96" t="s">
        <v>1579</v>
      </c>
      <c r="Q6479" s="96" t="s">
        <v>1590</v>
      </c>
      <c r="R6479" s="96" t="s">
        <v>1676</v>
      </c>
    </row>
    <row r="6480" ht="14.25" customHeight="1">
      <c r="A6480" s="96" t="s">
        <v>16390</v>
      </c>
      <c r="D6480" s="96" t="s">
        <v>1350</v>
      </c>
      <c r="E6480" s="96" t="s">
        <v>1561</v>
      </c>
      <c r="F6480" s="96">
        <v>2030.0</v>
      </c>
      <c r="J6480" s="96" t="s">
        <v>1147</v>
      </c>
      <c r="L6480" s="96" t="s">
        <v>41</v>
      </c>
      <c r="M6480" s="96" t="s">
        <v>1351</v>
      </c>
      <c r="N6480" s="96" t="s">
        <v>1746</v>
      </c>
      <c r="O6480" s="96" t="s">
        <v>3128</v>
      </c>
      <c r="P6480" s="96" t="s">
        <v>1609</v>
      </c>
      <c r="Q6480" s="96" t="s">
        <v>1665</v>
      </c>
      <c r="R6480" s="96" t="s">
        <v>1581</v>
      </c>
      <c r="S6480" s="96" t="s">
        <v>16391</v>
      </c>
      <c r="T6480" s="96" t="s">
        <v>1568</v>
      </c>
      <c r="U6480" s="96" t="s">
        <v>1742</v>
      </c>
    </row>
    <row r="6481" ht="14.25" customHeight="1">
      <c r="A6481" s="96" t="s">
        <v>16392</v>
      </c>
      <c r="D6481" s="96" t="s">
        <v>1372</v>
      </c>
      <c r="J6481" s="96" t="s">
        <v>1351</v>
      </c>
      <c r="L6481" s="96" t="s">
        <v>41</v>
      </c>
      <c r="M6481" s="96" t="s">
        <v>1351</v>
      </c>
      <c r="N6481" s="96" t="s">
        <v>1863</v>
      </c>
      <c r="O6481" s="96" t="s">
        <v>2314</v>
      </c>
      <c r="P6481" s="96" t="s">
        <v>1609</v>
      </c>
      <c r="Q6481" s="96" t="s">
        <v>1675</v>
      </c>
      <c r="R6481" s="96" t="s">
        <v>1863</v>
      </c>
    </row>
    <row r="6482" ht="14.25" customHeight="1">
      <c r="A6482" s="96" t="s">
        <v>16393</v>
      </c>
      <c r="B6482" s="96" t="s">
        <v>16394</v>
      </c>
      <c r="C6482" s="96" t="s">
        <v>16395</v>
      </c>
      <c r="D6482" s="96" t="s">
        <v>1355</v>
      </c>
      <c r="J6482" s="96" t="s">
        <v>1147</v>
      </c>
      <c r="L6482" s="96" t="s">
        <v>41</v>
      </c>
      <c r="M6482" s="96" t="s">
        <v>1147</v>
      </c>
      <c r="O6482" s="96" t="s">
        <v>1845</v>
      </c>
      <c r="P6482" s="96" t="s">
        <v>1564</v>
      </c>
      <c r="Q6482" s="96" t="s">
        <v>1754</v>
      </c>
      <c r="R6482" s="96" t="s">
        <v>1676</v>
      </c>
    </row>
    <row r="6483" ht="14.25" customHeight="1">
      <c r="A6483" s="96" t="s">
        <v>16396</v>
      </c>
      <c r="C6483" s="96" t="s">
        <v>16397</v>
      </c>
      <c r="D6483" s="96" t="s">
        <v>1350</v>
      </c>
      <c r="E6483" s="96" t="s">
        <v>1561</v>
      </c>
      <c r="F6483" s="96">
        <v>2030.0</v>
      </c>
      <c r="G6483" s="96" t="s">
        <v>1350</v>
      </c>
      <c r="H6483" s="96" t="s">
        <v>1561</v>
      </c>
      <c r="I6483" s="96">
        <v>2050.0</v>
      </c>
      <c r="J6483" s="96" t="s">
        <v>1351</v>
      </c>
      <c r="K6483" s="96">
        <v>2050.0</v>
      </c>
      <c r="L6483" s="96" t="s">
        <v>41</v>
      </c>
      <c r="M6483" s="96" t="s">
        <v>1351</v>
      </c>
      <c r="N6483" s="96" t="s">
        <v>1986</v>
      </c>
      <c r="O6483" s="96" t="s">
        <v>1578</v>
      </c>
      <c r="P6483" s="96" t="s">
        <v>1579</v>
      </c>
      <c r="Q6483" s="96" t="s">
        <v>1610</v>
      </c>
      <c r="R6483" s="96" t="s">
        <v>1793</v>
      </c>
      <c r="S6483" s="96" t="s">
        <v>1430</v>
      </c>
      <c r="T6483" s="96" t="s">
        <v>1568</v>
      </c>
    </row>
    <row r="6484" ht="14.25" customHeight="1">
      <c r="A6484" s="96" t="s">
        <v>16398</v>
      </c>
      <c r="B6484" s="96" t="s">
        <v>16399</v>
      </c>
      <c r="C6484" s="96" t="s">
        <v>16400</v>
      </c>
      <c r="D6484" s="96" t="s">
        <v>1372</v>
      </c>
      <c r="J6484" s="96" t="s">
        <v>1147</v>
      </c>
      <c r="L6484" s="96" t="s">
        <v>41</v>
      </c>
      <c r="M6484" s="96" t="s">
        <v>1147</v>
      </c>
      <c r="O6484" s="96" t="s">
        <v>1812</v>
      </c>
      <c r="P6484" s="96" t="s">
        <v>1609</v>
      </c>
      <c r="Q6484" s="96" t="s">
        <v>1636</v>
      </c>
      <c r="R6484" s="96" t="s">
        <v>1971</v>
      </c>
    </row>
    <row r="6485" ht="14.25" customHeight="1">
      <c r="A6485" s="96" t="s">
        <v>16401</v>
      </c>
      <c r="D6485" s="96" t="s">
        <v>1350</v>
      </c>
      <c r="E6485" s="96" t="s">
        <v>1561</v>
      </c>
      <c r="F6485" s="96">
        <v>2030.0</v>
      </c>
      <c r="J6485" s="96" t="s">
        <v>1147</v>
      </c>
      <c r="L6485" s="96" t="s">
        <v>1562</v>
      </c>
      <c r="M6485" s="96" t="s">
        <v>1147</v>
      </c>
      <c r="O6485" s="96" t="s">
        <v>1717</v>
      </c>
      <c r="P6485" s="96" t="s">
        <v>1609</v>
      </c>
      <c r="Q6485" s="96" t="s">
        <v>2047</v>
      </c>
      <c r="R6485" s="96" t="s">
        <v>1699</v>
      </c>
      <c r="S6485" s="96" t="s">
        <v>16402</v>
      </c>
      <c r="T6485" s="96" t="s">
        <v>1568</v>
      </c>
    </row>
    <row r="6486" ht="14.25" customHeight="1">
      <c r="A6486" s="96" t="s">
        <v>16403</v>
      </c>
      <c r="D6486" s="96" t="s">
        <v>1350</v>
      </c>
      <c r="E6486" s="96" t="s">
        <v>1561</v>
      </c>
      <c r="F6486" s="96">
        <v>2030.0</v>
      </c>
      <c r="J6486" s="96" t="s">
        <v>1147</v>
      </c>
      <c r="L6486" s="96" t="s">
        <v>1562</v>
      </c>
      <c r="M6486" s="96" t="s">
        <v>1147</v>
      </c>
      <c r="O6486" s="96" t="s">
        <v>1717</v>
      </c>
      <c r="P6486" s="96" t="s">
        <v>1609</v>
      </c>
      <c r="Q6486" s="96" t="s">
        <v>1948</v>
      </c>
      <c r="R6486" s="96" t="s">
        <v>1594</v>
      </c>
      <c r="S6486" s="96" t="s">
        <v>16404</v>
      </c>
      <c r="T6486" s="96" t="s">
        <v>1568</v>
      </c>
    </row>
    <row r="6487" ht="14.25" customHeight="1">
      <c r="A6487" s="96" t="s">
        <v>16405</v>
      </c>
      <c r="D6487" s="96" t="s">
        <v>1350</v>
      </c>
      <c r="E6487" s="96" t="s">
        <v>1561</v>
      </c>
      <c r="F6487" s="96">
        <v>2030.0</v>
      </c>
      <c r="J6487" s="96" t="s">
        <v>1147</v>
      </c>
      <c r="L6487" s="96" t="s">
        <v>1562</v>
      </c>
      <c r="M6487" s="96" t="s">
        <v>1147</v>
      </c>
      <c r="O6487" s="96" t="s">
        <v>1717</v>
      </c>
      <c r="P6487" s="96" t="s">
        <v>1609</v>
      </c>
      <c r="Q6487" s="96" t="s">
        <v>1756</v>
      </c>
      <c r="R6487" s="96" t="s">
        <v>1637</v>
      </c>
      <c r="S6487" s="96" t="s">
        <v>16406</v>
      </c>
      <c r="T6487" s="96" t="s">
        <v>1568</v>
      </c>
    </row>
    <row r="6488" ht="14.25" customHeight="1">
      <c r="A6488" s="96" t="s">
        <v>16407</v>
      </c>
      <c r="B6488" s="96" t="s">
        <v>16408</v>
      </c>
      <c r="C6488" s="96" t="s">
        <v>16409</v>
      </c>
      <c r="D6488" s="96" t="s">
        <v>1355</v>
      </c>
      <c r="J6488" s="96" t="s">
        <v>1147</v>
      </c>
      <c r="L6488" s="96" t="s">
        <v>41</v>
      </c>
      <c r="M6488" s="96" t="s">
        <v>1147</v>
      </c>
      <c r="O6488" s="96" t="s">
        <v>2792</v>
      </c>
      <c r="P6488" s="96" t="s">
        <v>1609</v>
      </c>
      <c r="Q6488" s="96" t="s">
        <v>2158</v>
      </c>
      <c r="R6488" s="96" t="s">
        <v>1707</v>
      </c>
    </row>
    <row r="6489" ht="14.25" customHeight="1">
      <c r="A6489" s="96" t="s">
        <v>16410</v>
      </c>
      <c r="D6489" s="96" t="s">
        <v>1355</v>
      </c>
      <c r="J6489" s="96" t="s">
        <v>1147</v>
      </c>
      <c r="L6489" s="96" t="s">
        <v>41</v>
      </c>
      <c r="M6489" s="96" t="s">
        <v>1147</v>
      </c>
      <c r="O6489" s="96" t="s">
        <v>2477</v>
      </c>
      <c r="P6489" s="96" t="s">
        <v>1609</v>
      </c>
      <c r="Q6489" s="96" t="s">
        <v>1573</v>
      </c>
      <c r="R6489" s="96" t="s">
        <v>1676</v>
      </c>
    </row>
    <row r="6490" ht="14.25" customHeight="1">
      <c r="A6490" s="96" t="s">
        <v>16411</v>
      </c>
      <c r="B6490" s="96" t="s">
        <v>16412</v>
      </c>
      <c r="C6490" s="96" t="s">
        <v>16413</v>
      </c>
      <c r="D6490" s="96" t="s">
        <v>1350</v>
      </c>
      <c r="E6490" s="96" t="s">
        <v>1561</v>
      </c>
      <c r="F6490" s="96">
        <v>2030.0</v>
      </c>
      <c r="G6490" s="96" t="s">
        <v>1350</v>
      </c>
      <c r="H6490" s="96" t="s">
        <v>1561</v>
      </c>
      <c r="I6490" s="96">
        <v>2050.0</v>
      </c>
      <c r="J6490" s="96" t="s">
        <v>1351</v>
      </c>
      <c r="K6490" s="96">
        <v>2050.0</v>
      </c>
      <c r="L6490" s="96" t="s">
        <v>41</v>
      </c>
      <c r="M6490" s="96" t="s">
        <v>1351</v>
      </c>
      <c r="N6490" s="96" t="s">
        <v>1850</v>
      </c>
      <c r="O6490" s="96" t="s">
        <v>12184</v>
      </c>
      <c r="P6490" s="96" t="s">
        <v>1609</v>
      </c>
      <c r="Q6490" s="96" t="s">
        <v>1604</v>
      </c>
      <c r="R6490" s="96" t="s">
        <v>1605</v>
      </c>
      <c r="S6490" s="96" t="s">
        <v>16414</v>
      </c>
      <c r="T6490" s="96" t="s">
        <v>1568</v>
      </c>
    </row>
    <row r="6491" ht="14.25" customHeight="1">
      <c r="A6491" s="96" t="s">
        <v>16415</v>
      </c>
      <c r="C6491" s="96" t="s">
        <v>16416</v>
      </c>
      <c r="D6491" s="96" t="s">
        <v>1350</v>
      </c>
      <c r="E6491" s="96" t="s">
        <v>1561</v>
      </c>
      <c r="F6491" s="96">
        <v>2030.0</v>
      </c>
      <c r="J6491" s="96" t="s">
        <v>1351</v>
      </c>
      <c r="L6491" s="96" t="s">
        <v>41</v>
      </c>
      <c r="M6491" s="96" t="s">
        <v>1351</v>
      </c>
      <c r="N6491" s="96" t="s">
        <v>1673</v>
      </c>
      <c r="O6491" s="96" t="s">
        <v>1703</v>
      </c>
      <c r="P6491" s="96" t="s">
        <v>1564</v>
      </c>
      <c r="Q6491" s="96" t="s">
        <v>1941</v>
      </c>
      <c r="R6491" s="96" t="s">
        <v>1676</v>
      </c>
      <c r="S6491" s="96" t="s">
        <v>16417</v>
      </c>
      <c r="T6491" s="96" t="s">
        <v>1568</v>
      </c>
    </row>
    <row r="6492" ht="14.25" customHeight="1">
      <c r="A6492" s="96" t="s">
        <v>16418</v>
      </c>
      <c r="D6492" s="96" t="s">
        <v>1350</v>
      </c>
      <c r="E6492" s="96" t="s">
        <v>1561</v>
      </c>
      <c r="F6492" s="96">
        <v>2030.0</v>
      </c>
      <c r="J6492" s="96" t="s">
        <v>1147</v>
      </c>
      <c r="L6492" s="96" t="s">
        <v>1562</v>
      </c>
      <c r="M6492" s="96" t="s">
        <v>1147</v>
      </c>
      <c r="O6492" s="96" t="s">
        <v>1937</v>
      </c>
      <c r="P6492" s="96" t="s">
        <v>1728</v>
      </c>
      <c r="Q6492" s="96" t="s">
        <v>1585</v>
      </c>
      <c r="R6492" s="96" t="s">
        <v>1648</v>
      </c>
      <c r="S6492" s="96" t="s">
        <v>16419</v>
      </c>
      <c r="T6492" s="96" t="s">
        <v>1568</v>
      </c>
    </row>
    <row r="6493" ht="14.25" customHeight="1">
      <c r="A6493" s="96" t="s">
        <v>16420</v>
      </c>
      <c r="C6493" s="96" t="s">
        <v>16421</v>
      </c>
      <c r="D6493" s="96" t="s">
        <v>1350</v>
      </c>
      <c r="E6493" s="96" t="s">
        <v>1561</v>
      </c>
      <c r="F6493" s="96">
        <v>2030.0</v>
      </c>
      <c r="J6493" s="96" t="s">
        <v>1147</v>
      </c>
      <c r="L6493" s="96" t="s">
        <v>1562</v>
      </c>
      <c r="M6493" s="96" t="s">
        <v>1147</v>
      </c>
      <c r="O6493" s="96" t="s">
        <v>1684</v>
      </c>
      <c r="P6493" s="96" t="s">
        <v>1564</v>
      </c>
      <c r="Q6493" s="96" t="s">
        <v>1675</v>
      </c>
      <c r="R6493" s="96" t="s">
        <v>1757</v>
      </c>
      <c r="S6493" s="96" t="s">
        <v>16422</v>
      </c>
      <c r="T6493" s="96" t="s">
        <v>1568</v>
      </c>
    </row>
    <row r="6494" ht="14.25" customHeight="1">
      <c r="A6494" s="96" t="s">
        <v>16423</v>
      </c>
      <c r="B6494" s="96" t="s">
        <v>16424</v>
      </c>
      <c r="C6494" s="96" t="s">
        <v>16425</v>
      </c>
      <c r="D6494" s="96" t="s">
        <v>1350</v>
      </c>
      <c r="E6494" s="96" t="s">
        <v>1570</v>
      </c>
      <c r="F6494" s="96">
        <v>2030.0</v>
      </c>
      <c r="J6494" s="96" t="s">
        <v>1147</v>
      </c>
      <c r="L6494" s="96" t="s">
        <v>41</v>
      </c>
      <c r="M6494" s="96" t="s">
        <v>1147</v>
      </c>
      <c r="O6494" s="96" t="s">
        <v>1703</v>
      </c>
      <c r="P6494" s="96" t="s">
        <v>1564</v>
      </c>
      <c r="Q6494" s="96" t="s">
        <v>1590</v>
      </c>
      <c r="R6494" s="96" t="s">
        <v>1623</v>
      </c>
      <c r="S6494" s="96" t="s">
        <v>16426</v>
      </c>
      <c r="T6494" s="96" t="s">
        <v>1576</v>
      </c>
    </row>
    <row r="6495" ht="14.25" customHeight="1">
      <c r="A6495" s="96" t="s">
        <v>16427</v>
      </c>
      <c r="C6495" s="96" t="s">
        <v>16428</v>
      </c>
      <c r="D6495" s="96" t="s">
        <v>1350</v>
      </c>
      <c r="E6495" s="96" t="s">
        <v>1570</v>
      </c>
      <c r="F6495" s="96">
        <v>2035.0</v>
      </c>
      <c r="J6495" s="96" t="s">
        <v>1147</v>
      </c>
      <c r="L6495" s="96" t="s">
        <v>41</v>
      </c>
      <c r="M6495" s="96" t="s">
        <v>1147</v>
      </c>
      <c r="O6495" s="96" t="s">
        <v>1703</v>
      </c>
      <c r="P6495" s="96" t="s">
        <v>1564</v>
      </c>
      <c r="Q6495" s="96" t="s">
        <v>1573</v>
      </c>
      <c r="R6495" s="96" t="s">
        <v>1656</v>
      </c>
      <c r="S6495" s="96" t="s">
        <v>16429</v>
      </c>
      <c r="T6495" s="96" t="s">
        <v>1576</v>
      </c>
    </row>
    <row r="6496" ht="14.25" customHeight="1">
      <c r="A6496" s="96" t="s">
        <v>16430</v>
      </c>
      <c r="B6496" s="96" t="s">
        <v>16431</v>
      </c>
      <c r="C6496" s="96" t="s">
        <v>16432</v>
      </c>
      <c r="D6496" s="96" t="s">
        <v>1350</v>
      </c>
      <c r="E6496" s="96" t="s">
        <v>1561</v>
      </c>
      <c r="F6496" s="96">
        <v>2030.0</v>
      </c>
      <c r="J6496" s="96" t="s">
        <v>1351</v>
      </c>
      <c r="L6496" s="96" t="s">
        <v>41</v>
      </c>
      <c r="M6496" s="96" t="s">
        <v>1351</v>
      </c>
      <c r="N6496" s="96" t="s">
        <v>1757</v>
      </c>
      <c r="O6496" s="96" t="s">
        <v>1584</v>
      </c>
      <c r="P6496" s="96" t="s">
        <v>1564</v>
      </c>
      <c r="Q6496" s="96" t="s">
        <v>1652</v>
      </c>
      <c r="R6496" s="96" t="s">
        <v>1648</v>
      </c>
      <c r="S6496" s="96" t="s">
        <v>16433</v>
      </c>
      <c r="T6496" s="96" t="s">
        <v>1568</v>
      </c>
    </row>
    <row r="6497" ht="14.25" customHeight="1">
      <c r="A6497" s="96" t="s">
        <v>16434</v>
      </c>
      <c r="D6497" s="96" t="s">
        <v>1355</v>
      </c>
      <c r="J6497" s="96" t="s">
        <v>1147</v>
      </c>
      <c r="L6497" s="96" t="s">
        <v>41</v>
      </c>
      <c r="M6497" s="96" t="s">
        <v>1147</v>
      </c>
      <c r="O6497" s="96" t="s">
        <v>12184</v>
      </c>
      <c r="P6497" s="96" t="s">
        <v>1609</v>
      </c>
      <c r="Q6497" s="96" t="s">
        <v>1590</v>
      </c>
      <c r="R6497" s="96" t="s">
        <v>1566</v>
      </c>
    </row>
    <row r="6498" ht="14.25" customHeight="1">
      <c r="A6498" s="96" t="s">
        <v>16435</v>
      </c>
      <c r="D6498" s="96" t="s">
        <v>1350</v>
      </c>
      <c r="E6498" s="96" t="s">
        <v>1561</v>
      </c>
      <c r="F6498" s="96">
        <v>2030.0</v>
      </c>
      <c r="J6498" s="96" t="s">
        <v>1147</v>
      </c>
      <c r="L6498" s="96" t="s">
        <v>1562</v>
      </c>
      <c r="M6498" s="96" t="s">
        <v>1147</v>
      </c>
      <c r="O6498" s="96" t="s">
        <v>1703</v>
      </c>
      <c r="P6498" s="96" t="s">
        <v>1564</v>
      </c>
      <c r="Q6498" s="96" t="s">
        <v>1593</v>
      </c>
      <c r="R6498" s="96" t="s">
        <v>1644</v>
      </c>
      <c r="S6498" s="96" t="s">
        <v>16436</v>
      </c>
      <c r="T6498" s="96" t="s">
        <v>1568</v>
      </c>
    </row>
    <row r="6499" ht="14.25" customHeight="1">
      <c r="A6499" s="96" t="s">
        <v>16437</v>
      </c>
      <c r="D6499" s="96" t="s">
        <v>1350</v>
      </c>
      <c r="E6499" s="96" t="s">
        <v>1561</v>
      </c>
      <c r="F6499" s="96">
        <v>2030.0</v>
      </c>
      <c r="J6499" s="96" t="s">
        <v>1147</v>
      </c>
      <c r="L6499" s="96" t="s">
        <v>1562</v>
      </c>
      <c r="M6499" s="96" t="s">
        <v>1147</v>
      </c>
      <c r="O6499" s="96" t="s">
        <v>1602</v>
      </c>
      <c r="P6499" s="96" t="s">
        <v>1603</v>
      </c>
      <c r="Q6499" s="96" t="s">
        <v>1639</v>
      </c>
      <c r="R6499" s="96" t="s">
        <v>1712</v>
      </c>
      <c r="S6499" s="96" t="s">
        <v>16438</v>
      </c>
      <c r="T6499" s="96" t="s">
        <v>1568</v>
      </c>
    </row>
    <row r="6500" ht="14.25" customHeight="1">
      <c r="A6500" s="96" t="s">
        <v>16439</v>
      </c>
      <c r="D6500" s="96" t="s">
        <v>1355</v>
      </c>
      <c r="J6500" s="96" t="s">
        <v>1147</v>
      </c>
      <c r="L6500" s="96" t="s">
        <v>41</v>
      </c>
      <c r="M6500" s="96" t="s">
        <v>1147</v>
      </c>
      <c r="O6500" s="96" t="s">
        <v>1614</v>
      </c>
      <c r="P6500" s="96" t="s">
        <v>1609</v>
      </c>
      <c r="Q6500" s="96" t="s">
        <v>1590</v>
      </c>
      <c r="R6500" s="96" t="s">
        <v>1605</v>
      </c>
    </row>
    <row r="6501" ht="14.25" customHeight="1">
      <c r="A6501" s="96" t="s">
        <v>16440</v>
      </c>
      <c r="D6501" s="96" t="s">
        <v>1350</v>
      </c>
      <c r="E6501" s="96" t="s">
        <v>1561</v>
      </c>
      <c r="F6501" s="96" t="s">
        <v>1628</v>
      </c>
      <c r="J6501" s="96" t="s">
        <v>1147</v>
      </c>
      <c r="L6501" s="96" t="s">
        <v>41</v>
      </c>
      <c r="M6501" s="96" t="s">
        <v>1147</v>
      </c>
      <c r="O6501" s="96" t="s">
        <v>1717</v>
      </c>
      <c r="P6501" s="96" t="s">
        <v>1609</v>
      </c>
      <c r="Q6501" s="96" t="s">
        <v>1585</v>
      </c>
      <c r="R6501" s="96" t="s">
        <v>1631</v>
      </c>
      <c r="S6501" s="96" t="s">
        <v>16441</v>
      </c>
      <c r="T6501" s="96" t="s">
        <v>1568</v>
      </c>
    </row>
    <row r="6502" ht="14.25" customHeight="1">
      <c r="A6502" s="96" t="s">
        <v>16442</v>
      </c>
      <c r="B6502" s="96" t="s">
        <v>16443</v>
      </c>
      <c r="D6502" s="96" t="s">
        <v>1355</v>
      </c>
      <c r="J6502" s="96" t="s">
        <v>1147</v>
      </c>
      <c r="L6502" s="96" t="s">
        <v>41</v>
      </c>
      <c r="M6502" s="96" t="s">
        <v>1147</v>
      </c>
      <c r="O6502" s="96" t="s">
        <v>1578</v>
      </c>
      <c r="P6502" s="96" t="s">
        <v>1579</v>
      </c>
      <c r="Q6502" s="96" t="s">
        <v>1652</v>
      </c>
      <c r="R6502" s="96" t="s">
        <v>1589</v>
      </c>
    </row>
    <row r="6503" ht="14.25" customHeight="1">
      <c r="A6503" s="96" t="s">
        <v>189</v>
      </c>
      <c r="D6503" s="96" t="s">
        <v>1355</v>
      </c>
      <c r="J6503" s="96" t="s">
        <v>1147</v>
      </c>
      <c r="L6503" s="96" t="s">
        <v>1629</v>
      </c>
      <c r="M6503" s="96" t="s">
        <v>1147</v>
      </c>
      <c r="O6503" s="96" t="s">
        <v>1741</v>
      </c>
      <c r="P6503" s="96" t="s">
        <v>1564</v>
      </c>
      <c r="Q6503" s="96" t="s">
        <v>1630</v>
      </c>
      <c r="R6503" s="96" t="s">
        <v>1656</v>
      </c>
    </row>
    <row r="6504" ht="14.25" customHeight="1">
      <c r="A6504" s="96" t="s">
        <v>16444</v>
      </c>
      <c r="D6504" s="96" t="s">
        <v>1350</v>
      </c>
      <c r="E6504" s="96" t="s">
        <v>1570</v>
      </c>
      <c r="J6504" s="96" t="s">
        <v>1147</v>
      </c>
      <c r="L6504" s="96" t="s">
        <v>1562</v>
      </c>
      <c r="M6504" s="96" t="s">
        <v>1147</v>
      </c>
      <c r="O6504" s="96" t="s">
        <v>1584</v>
      </c>
      <c r="P6504" s="96" t="s">
        <v>1564</v>
      </c>
      <c r="Q6504" s="96" t="s">
        <v>1630</v>
      </c>
      <c r="R6504" s="96" t="s">
        <v>1841</v>
      </c>
      <c r="S6504" s="96" t="s">
        <v>16445</v>
      </c>
      <c r="T6504" s="96" t="s">
        <v>1576</v>
      </c>
    </row>
    <row r="6505" ht="14.25" customHeight="1">
      <c r="A6505" s="96" t="s">
        <v>16446</v>
      </c>
      <c r="B6505" s="96" t="s">
        <v>16447</v>
      </c>
      <c r="C6505" s="96" t="s">
        <v>16448</v>
      </c>
      <c r="D6505" s="96" t="s">
        <v>1355</v>
      </c>
      <c r="J6505" s="96" t="s">
        <v>1351</v>
      </c>
      <c r="L6505" s="96" t="s">
        <v>41</v>
      </c>
      <c r="M6505" s="96" t="s">
        <v>1147</v>
      </c>
      <c r="O6505" s="96" t="s">
        <v>2033</v>
      </c>
      <c r="P6505" s="96" t="s">
        <v>1564</v>
      </c>
      <c r="Q6505" s="96" t="s">
        <v>1948</v>
      </c>
      <c r="R6505" s="96" t="s">
        <v>1793</v>
      </c>
      <c r="T6505" s="96" t="s">
        <v>1616</v>
      </c>
    </row>
    <row r="6506" ht="14.25" customHeight="1">
      <c r="A6506" s="96" t="s">
        <v>16449</v>
      </c>
      <c r="D6506" s="96" t="s">
        <v>1355</v>
      </c>
      <c r="J6506" s="96" t="s">
        <v>1351</v>
      </c>
      <c r="L6506" s="96" t="s">
        <v>41</v>
      </c>
      <c r="M6506" s="96" t="s">
        <v>1351</v>
      </c>
      <c r="N6506" s="96" t="s">
        <v>1841</v>
      </c>
      <c r="O6506" s="96" t="s">
        <v>1584</v>
      </c>
      <c r="P6506" s="96" t="s">
        <v>1564</v>
      </c>
      <c r="Q6506" s="96" t="s">
        <v>1685</v>
      </c>
      <c r="R6506" s="96" t="s">
        <v>1841</v>
      </c>
    </row>
    <row r="6507" ht="14.25" customHeight="1">
      <c r="A6507" s="96" t="s">
        <v>16450</v>
      </c>
      <c r="C6507" s="96" t="s">
        <v>16451</v>
      </c>
      <c r="D6507" s="96" t="s">
        <v>1350</v>
      </c>
      <c r="E6507" s="96" t="s">
        <v>1561</v>
      </c>
      <c r="F6507" s="96">
        <v>2030.0</v>
      </c>
      <c r="J6507" s="96" t="s">
        <v>1351</v>
      </c>
      <c r="L6507" s="96" t="s">
        <v>41</v>
      </c>
      <c r="M6507" s="96" t="s">
        <v>1351</v>
      </c>
      <c r="N6507" s="96" t="s">
        <v>2256</v>
      </c>
      <c r="O6507" s="96" t="s">
        <v>1563</v>
      </c>
      <c r="P6507" s="96" t="s">
        <v>1564</v>
      </c>
      <c r="Q6507" s="96" t="s">
        <v>2158</v>
      </c>
      <c r="R6507" s="96" t="s">
        <v>1615</v>
      </c>
      <c r="S6507" s="96" t="s">
        <v>16452</v>
      </c>
      <c r="T6507" s="96" t="s">
        <v>1568</v>
      </c>
    </row>
    <row r="6508" ht="14.25" customHeight="1">
      <c r="A6508" s="96" t="s">
        <v>16453</v>
      </c>
      <c r="D6508" s="96" t="s">
        <v>1350</v>
      </c>
      <c r="E6508" s="96" t="s">
        <v>1561</v>
      </c>
      <c r="F6508" s="96">
        <v>2030.0</v>
      </c>
      <c r="J6508" s="96" t="s">
        <v>1147</v>
      </c>
      <c r="L6508" s="96" t="s">
        <v>1562</v>
      </c>
      <c r="M6508" s="96" t="s">
        <v>1147</v>
      </c>
      <c r="O6508" s="96" t="s">
        <v>1563</v>
      </c>
      <c r="P6508" s="96" t="s">
        <v>1564</v>
      </c>
      <c r="Q6508" s="96" t="s">
        <v>1754</v>
      </c>
      <c r="R6508" s="96" t="s">
        <v>1648</v>
      </c>
      <c r="S6508" s="96" t="s">
        <v>16454</v>
      </c>
      <c r="T6508" s="96" t="s">
        <v>1568</v>
      </c>
    </row>
    <row r="6509" ht="14.25" customHeight="1">
      <c r="A6509" s="96" t="s">
        <v>16455</v>
      </c>
      <c r="D6509" s="96" t="s">
        <v>1355</v>
      </c>
      <c r="J6509" s="96" t="s">
        <v>1351</v>
      </c>
      <c r="L6509" s="96" t="s">
        <v>41</v>
      </c>
      <c r="M6509" s="96" t="s">
        <v>1147</v>
      </c>
      <c r="O6509" s="96" t="s">
        <v>1563</v>
      </c>
      <c r="P6509" s="96" t="s">
        <v>1564</v>
      </c>
      <c r="Q6509" s="96" t="s">
        <v>1593</v>
      </c>
      <c r="R6509" s="96" t="s">
        <v>1676</v>
      </c>
    </row>
    <row r="6510" ht="14.25" customHeight="1">
      <c r="A6510" s="96" t="s">
        <v>16456</v>
      </c>
      <c r="B6510" s="96" t="s">
        <v>16457</v>
      </c>
      <c r="C6510" s="96" t="s">
        <v>16458</v>
      </c>
      <c r="D6510" s="96" t="s">
        <v>1350</v>
      </c>
      <c r="E6510" s="96" t="s">
        <v>1561</v>
      </c>
      <c r="F6510" s="96">
        <v>2030.0</v>
      </c>
      <c r="J6510" s="96" t="s">
        <v>1147</v>
      </c>
      <c r="L6510" s="96" t="s">
        <v>1562</v>
      </c>
      <c r="M6510" s="96" t="s">
        <v>1147</v>
      </c>
      <c r="O6510" s="96" t="s">
        <v>1741</v>
      </c>
      <c r="P6510" s="96" t="s">
        <v>1564</v>
      </c>
      <c r="Q6510" s="96" t="s">
        <v>2188</v>
      </c>
      <c r="R6510" s="96" t="s">
        <v>1926</v>
      </c>
      <c r="S6510" s="96" t="s">
        <v>16459</v>
      </c>
      <c r="T6510" s="96" t="s">
        <v>1568</v>
      </c>
    </row>
    <row r="6511" ht="14.25" customHeight="1">
      <c r="A6511" s="96" t="s">
        <v>16460</v>
      </c>
      <c r="B6511" s="96" t="s">
        <v>16461</v>
      </c>
      <c r="C6511" s="96" t="s">
        <v>16462</v>
      </c>
      <c r="D6511" s="96" t="s">
        <v>1350</v>
      </c>
      <c r="E6511" s="96" t="s">
        <v>1561</v>
      </c>
      <c r="F6511" s="96">
        <v>2030.0</v>
      </c>
      <c r="J6511" s="96" t="s">
        <v>1147</v>
      </c>
      <c r="L6511" s="96" t="s">
        <v>41</v>
      </c>
      <c r="M6511" s="96" t="s">
        <v>1351</v>
      </c>
      <c r="N6511" s="96" t="s">
        <v>1846</v>
      </c>
      <c r="O6511" s="96" t="s">
        <v>1741</v>
      </c>
      <c r="P6511" s="96" t="s">
        <v>1564</v>
      </c>
      <c r="Q6511" s="96" t="s">
        <v>1590</v>
      </c>
      <c r="R6511" s="96" t="s">
        <v>1644</v>
      </c>
      <c r="S6511" s="96" t="s">
        <v>16463</v>
      </c>
      <c r="T6511" s="96" t="s">
        <v>1568</v>
      </c>
    </row>
    <row r="6512" ht="14.25" customHeight="1">
      <c r="A6512" s="96" t="s">
        <v>16464</v>
      </c>
      <c r="B6512" s="96" t="s">
        <v>16465</v>
      </c>
      <c r="C6512" s="96" t="s">
        <v>16466</v>
      </c>
      <c r="D6512" s="96" t="s">
        <v>1355</v>
      </c>
      <c r="J6512" s="96" t="s">
        <v>1351</v>
      </c>
      <c r="L6512" s="96" t="s">
        <v>41</v>
      </c>
      <c r="M6512" s="96" t="s">
        <v>1351</v>
      </c>
      <c r="N6512" s="96" t="s">
        <v>1656</v>
      </c>
      <c r="O6512" s="96" t="s">
        <v>1741</v>
      </c>
      <c r="P6512" s="96" t="s">
        <v>1564</v>
      </c>
      <c r="Q6512" s="96" t="s">
        <v>2228</v>
      </c>
      <c r="R6512" s="96" t="s">
        <v>1656</v>
      </c>
    </row>
    <row r="6513" ht="14.25" customHeight="1">
      <c r="A6513" s="96" t="s">
        <v>16467</v>
      </c>
      <c r="B6513" s="96" t="s">
        <v>16468</v>
      </c>
      <c r="C6513" s="96" t="s">
        <v>16469</v>
      </c>
      <c r="D6513" s="96" t="s">
        <v>1355</v>
      </c>
      <c r="J6513" s="96" t="s">
        <v>1351</v>
      </c>
      <c r="L6513" s="96" t="s">
        <v>41</v>
      </c>
      <c r="M6513" s="96" t="s">
        <v>1351</v>
      </c>
      <c r="N6513" s="96" t="s">
        <v>1673</v>
      </c>
      <c r="O6513" s="96" t="s">
        <v>1563</v>
      </c>
      <c r="P6513" s="96" t="s">
        <v>1564</v>
      </c>
      <c r="Q6513" s="96" t="s">
        <v>2531</v>
      </c>
      <c r="R6513" s="96" t="s">
        <v>1673</v>
      </c>
    </row>
    <row r="6514" ht="14.25" customHeight="1">
      <c r="A6514" s="96" t="s">
        <v>16470</v>
      </c>
      <c r="B6514" s="96" t="s">
        <v>16471</v>
      </c>
      <c r="C6514" s="96" t="s">
        <v>16472</v>
      </c>
      <c r="D6514" s="96" t="s">
        <v>1372</v>
      </c>
      <c r="J6514" s="96" t="s">
        <v>1147</v>
      </c>
      <c r="L6514" s="96" t="s">
        <v>41</v>
      </c>
      <c r="M6514" s="96" t="s">
        <v>1147</v>
      </c>
      <c r="O6514" s="96" t="s">
        <v>1672</v>
      </c>
      <c r="P6514" s="96" t="s">
        <v>1564</v>
      </c>
      <c r="Q6514" s="96" t="s">
        <v>1756</v>
      </c>
      <c r="R6514" s="96" t="s">
        <v>1574</v>
      </c>
    </row>
    <row r="6515" ht="14.25" customHeight="1">
      <c r="A6515" s="96" t="s">
        <v>16473</v>
      </c>
      <c r="B6515" s="96" t="s">
        <v>16474</v>
      </c>
      <c r="C6515" s="96" t="s">
        <v>16475</v>
      </c>
      <c r="D6515" s="96" t="s">
        <v>1350</v>
      </c>
      <c r="E6515" s="96" t="s">
        <v>1561</v>
      </c>
      <c r="F6515" s="96">
        <v>2025.0</v>
      </c>
      <c r="J6515" s="96" t="s">
        <v>1351</v>
      </c>
      <c r="L6515" s="96" t="s">
        <v>41</v>
      </c>
      <c r="M6515" s="96" t="s">
        <v>1351</v>
      </c>
      <c r="N6515" s="96" t="s">
        <v>2363</v>
      </c>
      <c r="O6515" s="96" t="s">
        <v>1741</v>
      </c>
      <c r="P6515" s="96" t="s">
        <v>1564</v>
      </c>
      <c r="Q6515" s="96" t="s">
        <v>1756</v>
      </c>
      <c r="R6515" s="96" t="s">
        <v>2873</v>
      </c>
      <c r="S6515" s="96" t="s">
        <v>16476</v>
      </c>
      <c r="T6515" s="96" t="s">
        <v>1568</v>
      </c>
      <c r="U6515" s="96" t="s">
        <v>1788</v>
      </c>
    </row>
    <row r="6516" ht="14.25" customHeight="1">
      <c r="A6516" s="96" t="s">
        <v>16477</v>
      </c>
      <c r="D6516" s="96" t="s">
        <v>1350</v>
      </c>
      <c r="E6516" s="96" t="s">
        <v>1561</v>
      </c>
      <c r="F6516" s="96">
        <v>2030.0</v>
      </c>
      <c r="J6516" s="96" t="s">
        <v>1147</v>
      </c>
      <c r="L6516" s="96" t="s">
        <v>1562</v>
      </c>
      <c r="M6516" s="96" t="s">
        <v>1147</v>
      </c>
      <c r="O6516" s="96" t="s">
        <v>1563</v>
      </c>
      <c r="P6516" s="96" t="s">
        <v>1564</v>
      </c>
      <c r="Q6516" s="96" t="s">
        <v>1585</v>
      </c>
      <c r="R6516" s="96" t="s">
        <v>1648</v>
      </c>
      <c r="S6516" s="96" t="s">
        <v>16478</v>
      </c>
      <c r="T6516" s="96" t="s">
        <v>1568</v>
      </c>
    </row>
    <row r="6517" ht="14.25" customHeight="1">
      <c r="A6517" s="96" t="s">
        <v>16479</v>
      </c>
      <c r="B6517" s="96" t="s">
        <v>16480</v>
      </c>
      <c r="C6517" s="96" t="s">
        <v>16481</v>
      </c>
      <c r="D6517" s="96" t="s">
        <v>1350</v>
      </c>
      <c r="E6517" s="96" t="s">
        <v>1561</v>
      </c>
      <c r="F6517" s="96">
        <v>2030.0</v>
      </c>
      <c r="J6517" s="96" t="s">
        <v>1147</v>
      </c>
      <c r="L6517" s="96" t="s">
        <v>41</v>
      </c>
      <c r="M6517" s="96" t="s">
        <v>1147</v>
      </c>
      <c r="O6517" s="96" t="s">
        <v>1741</v>
      </c>
      <c r="P6517" s="96" t="s">
        <v>1564</v>
      </c>
      <c r="Q6517" s="96" t="s">
        <v>1593</v>
      </c>
      <c r="R6517" s="96" t="s">
        <v>1986</v>
      </c>
      <c r="S6517" s="96" t="s">
        <v>16482</v>
      </c>
      <c r="T6517" s="96" t="s">
        <v>1771</v>
      </c>
    </row>
    <row r="6518" ht="14.25" customHeight="1">
      <c r="A6518" s="96" t="s">
        <v>16483</v>
      </c>
      <c r="B6518" s="96" t="s">
        <v>16484</v>
      </c>
      <c r="C6518" s="96" t="s">
        <v>16485</v>
      </c>
      <c r="D6518" s="96" t="s">
        <v>1350</v>
      </c>
      <c r="E6518" s="96" t="s">
        <v>1561</v>
      </c>
      <c r="F6518" s="96">
        <v>2030.0</v>
      </c>
      <c r="G6518" s="96" t="s">
        <v>1350</v>
      </c>
      <c r="H6518" s="96" t="s">
        <v>1561</v>
      </c>
      <c r="I6518" s="96">
        <v>2040.0</v>
      </c>
      <c r="J6518" s="96" t="s">
        <v>1351</v>
      </c>
      <c r="K6518" s="96">
        <v>2040.0</v>
      </c>
      <c r="L6518" s="96" t="s">
        <v>41</v>
      </c>
      <c r="M6518" s="96" t="s">
        <v>1351</v>
      </c>
      <c r="N6518" s="96" t="s">
        <v>1787</v>
      </c>
      <c r="O6518" s="96" t="s">
        <v>1664</v>
      </c>
      <c r="P6518" s="96" t="s">
        <v>1564</v>
      </c>
      <c r="Q6518" s="96" t="s">
        <v>1665</v>
      </c>
      <c r="R6518" s="96" t="s">
        <v>1597</v>
      </c>
      <c r="S6518" s="96" t="s">
        <v>16486</v>
      </c>
      <c r="T6518" s="96" t="s">
        <v>1568</v>
      </c>
    </row>
    <row r="6519" ht="14.25" customHeight="1">
      <c r="A6519" s="96" t="s">
        <v>16487</v>
      </c>
      <c r="B6519" s="96" t="s">
        <v>16488</v>
      </c>
      <c r="D6519" s="96" t="s">
        <v>1355</v>
      </c>
      <c r="J6519" s="96" t="s">
        <v>1351</v>
      </c>
      <c r="L6519" s="96" t="s">
        <v>1629</v>
      </c>
      <c r="M6519" s="96" t="s">
        <v>1351</v>
      </c>
      <c r="N6519" s="96" t="s">
        <v>1673</v>
      </c>
      <c r="O6519" s="96" t="s">
        <v>4713</v>
      </c>
      <c r="P6519" s="96" t="s">
        <v>1609</v>
      </c>
      <c r="Q6519" s="96" t="s">
        <v>1630</v>
      </c>
      <c r="R6519" s="96" t="s">
        <v>1673</v>
      </c>
    </row>
    <row r="6520" ht="14.25" customHeight="1">
      <c r="A6520" s="96" t="s">
        <v>16489</v>
      </c>
      <c r="C6520" s="96" t="s">
        <v>16490</v>
      </c>
      <c r="D6520" s="96" t="s">
        <v>1355</v>
      </c>
      <c r="J6520" s="96" t="s">
        <v>1351</v>
      </c>
      <c r="L6520" s="96" t="s">
        <v>41</v>
      </c>
      <c r="M6520" s="96" t="s">
        <v>1351</v>
      </c>
      <c r="N6520" s="96" t="s">
        <v>2384</v>
      </c>
      <c r="O6520" s="96" t="s">
        <v>1584</v>
      </c>
      <c r="P6520" s="96" t="s">
        <v>1564</v>
      </c>
      <c r="Q6520" s="96" t="s">
        <v>1610</v>
      </c>
      <c r="R6520" s="96" t="s">
        <v>2384</v>
      </c>
    </row>
    <row r="6521" ht="14.25" customHeight="1">
      <c r="A6521" s="96" t="s">
        <v>16491</v>
      </c>
      <c r="B6521" s="96" t="s">
        <v>16492</v>
      </c>
      <c r="C6521" s="96" t="s">
        <v>16493</v>
      </c>
      <c r="D6521" s="96" t="s">
        <v>1355</v>
      </c>
      <c r="J6521" s="96" t="s">
        <v>1147</v>
      </c>
      <c r="L6521" s="96" t="s">
        <v>41</v>
      </c>
      <c r="M6521" s="96" t="s">
        <v>1147</v>
      </c>
      <c r="O6521" s="96" t="s">
        <v>4713</v>
      </c>
      <c r="P6521" s="96" t="s">
        <v>1609</v>
      </c>
      <c r="Q6521" s="96" t="s">
        <v>1573</v>
      </c>
      <c r="R6521" s="96" t="s">
        <v>1757</v>
      </c>
    </row>
    <row r="6522" ht="14.25" customHeight="1">
      <c r="A6522" s="96" t="s">
        <v>16494</v>
      </c>
      <c r="B6522" s="96" t="s">
        <v>16495</v>
      </c>
      <c r="C6522" s="96" t="s">
        <v>16496</v>
      </c>
      <c r="D6522" s="96" t="s">
        <v>1350</v>
      </c>
      <c r="E6522" s="96" t="s">
        <v>1561</v>
      </c>
      <c r="F6522" s="96">
        <v>2030.0</v>
      </c>
      <c r="J6522" s="96" t="s">
        <v>1147</v>
      </c>
      <c r="L6522" s="96" t="s">
        <v>41</v>
      </c>
      <c r="M6522" s="96" t="s">
        <v>1147</v>
      </c>
      <c r="O6522" s="96" t="s">
        <v>1845</v>
      </c>
      <c r="P6522" s="96" t="s">
        <v>1564</v>
      </c>
      <c r="Q6522" s="96" t="s">
        <v>2015</v>
      </c>
      <c r="R6522" s="96" t="s">
        <v>1656</v>
      </c>
      <c r="S6522" s="96" t="s">
        <v>16497</v>
      </c>
      <c r="T6522" s="96" t="s">
        <v>1568</v>
      </c>
    </row>
    <row r="6523" ht="14.25" customHeight="1">
      <c r="A6523" s="96" t="s">
        <v>16498</v>
      </c>
      <c r="D6523" s="96" t="s">
        <v>1355</v>
      </c>
      <c r="J6523" s="96" t="s">
        <v>1147</v>
      </c>
      <c r="L6523" s="96" t="s">
        <v>41</v>
      </c>
      <c r="M6523" s="96" t="s">
        <v>1147</v>
      </c>
      <c r="O6523" s="96" t="s">
        <v>1845</v>
      </c>
      <c r="P6523" s="96" t="s">
        <v>1564</v>
      </c>
      <c r="Q6523" s="96" t="s">
        <v>1784</v>
      </c>
      <c r="R6523" s="96" t="s">
        <v>1637</v>
      </c>
    </row>
    <row r="6524" ht="14.25" customHeight="1">
      <c r="A6524" s="96" t="s">
        <v>16499</v>
      </c>
      <c r="D6524" s="96" t="s">
        <v>1350</v>
      </c>
      <c r="E6524" s="96" t="s">
        <v>1561</v>
      </c>
      <c r="F6524" s="96">
        <v>2030.0</v>
      </c>
      <c r="J6524" s="96" t="s">
        <v>1147</v>
      </c>
      <c r="L6524" s="96" t="s">
        <v>1562</v>
      </c>
      <c r="M6524" s="96" t="s">
        <v>1147</v>
      </c>
      <c r="O6524" s="96" t="s">
        <v>1845</v>
      </c>
      <c r="P6524" s="96" t="s">
        <v>1564</v>
      </c>
      <c r="Q6524" s="96" t="s">
        <v>2015</v>
      </c>
      <c r="R6524" s="96" t="s">
        <v>1637</v>
      </c>
      <c r="S6524" s="96" t="s">
        <v>16500</v>
      </c>
      <c r="T6524" s="96" t="s">
        <v>1568</v>
      </c>
    </row>
    <row r="6525" ht="14.25" customHeight="1">
      <c r="A6525" s="96" t="s">
        <v>16501</v>
      </c>
      <c r="B6525" s="96" t="s">
        <v>16502</v>
      </c>
      <c r="C6525" s="96" t="s">
        <v>16503</v>
      </c>
      <c r="D6525" s="96" t="s">
        <v>1350</v>
      </c>
      <c r="E6525" s="96" t="s">
        <v>1561</v>
      </c>
      <c r="F6525" s="96">
        <v>2030.0</v>
      </c>
      <c r="G6525" s="96" t="s">
        <v>1350</v>
      </c>
      <c r="H6525" s="96" t="s">
        <v>1561</v>
      </c>
      <c r="I6525" s="96">
        <v>2040.0</v>
      </c>
      <c r="J6525" s="96" t="s">
        <v>1351</v>
      </c>
      <c r="K6525" s="96">
        <v>2040.0</v>
      </c>
      <c r="L6525" s="96" t="s">
        <v>41</v>
      </c>
      <c r="M6525" s="96" t="s">
        <v>1351</v>
      </c>
      <c r="N6525" s="96" t="s">
        <v>1779</v>
      </c>
      <c r="O6525" s="96" t="s">
        <v>1797</v>
      </c>
      <c r="P6525" s="96" t="s">
        <v>1564</v>
      </c>
      <c r="Q6525" s="96" t="s">
        <v>1756</v>
      </c>
      <c r="R6525" s="96" t="s">
        <v>1673</v>
      </c>
      <c r="S6525" s="96" t="s">
        <v>16504</v>
      </c>
      <c r="T6525" s="96" t="s">
        <v>1568</v>
      </c>
    </row>
    <row r="6526" ht="14.25" customHeight="1">
      <c r="A6526" s="96" t="s">
        <v>16505</v>
      </c>
      <c r="D6526" s="96" t="s">
        <v>1350</v>
      </c>
      <c r="E6526" s="96" t="s">
        <v>1561</v>
      </c>
      <c r="F6526" s="96">
        <v>2030.0</v>
      </c>
      <c r="J6526" s="96" t="s">
        <v>1147</v>
      </c>
      <c r="L6526" s="96" t="s">
        <v>1562</v>
      </c>
      <c r="M6526" s="96" t="s">
        <v>1147</v>
      </c>
      <c r="O6526" s="96" t="s">
        <v>1717</v>
      </c>
      <c r="P6526" s="96" t="s">
        <v>1609</v>
      </c>
      <c r="Q6526" s="96" t="s">
        <v>1580</v>
      </c>
      <c r="R6526" s="96" t="s">
        <v>1566</v>
      </c>
      <c r="S6526" s="96" t="s">
        <v>16506</v>
      </c>
      <c r="T6526" s="96" t="s">
        <v>1568</v>
      </c>
    </row>
    <row r="6527" ht="14.25" customHeight="1">
      <c r="A6527" s="96" t="s">
        <v>16507</v>
      </c>
      <c r="B6527" s="96" t="s">
        <v>16508</v>
      </c>
      <c r="C6527" s="96" t="s">
        <v>16509</v>
      </c>
      <c r="D6527" s="96" t="s">
        <v>1350</v>
      </c>
      <c r="E6527" s="96" t="s">
        <v>1561</v>
      </c>
      <c r="F6527" s="96">
        <v>2030.0</v>
      </c>
      <c r="G6527" s="96" t="s">
        <v>1350</v>
      </c>
      <c r="H6527" s="96" t="s">
        <v>1561</v>
      </c>
      <c r="I6527" s="96">
        <v>2050.0</v>
      </c>
      <c r="J6527" s="96" t="s">
        <v>1351</v>
      </c>
      <c r="K6527" s="96">
        <v>2050.0</v>
      </c>
      <c r="L6527" s="96" t="s">
        <v>41</v>
      </c>
      <c r="M6527" s="96" t="s">
        <v>1351</v>
      </c>
      <c r="N6527" s="96" t="s">
        <v>1890</v>
      </c>
      <c r="O6527" s="96" t="s">
        <v>1703</v>
      </c>
      <c r="P6527" s="96" t="s">
        <v>1564</v>
      </c>
      <c r="Q6527" s="96" t="s">
        <v>1756</v>
      </c>
      <c r="R6527" s="96" t="s">
        <v>2363</v>
      </c>
      <c r="S6527" s="96" t="s">
        <v>16510</v>
      </c>
      <c r="T6527" s="96" t="s">
        <v>1568</v>
      </c>
    </row>
    <row r="6528" ht="14.25" customHeight="1">
      <c r="A6528" s="96" t="s">
        <v>16511</v>
      </c>
      <c r="C6528" s="96" t="s">
        <v>16512</v>
      </c>
      <c r="D6528" s="96" t="s">
        <v>1355</v>
      </c>
      <c r="J6528" s="96" t="s">
        <v>1351</v>
      </c>
      <c r="L6528" s="96" t="s">
        <v>41</v>
      </c>
      <c r="M6528" s="96" t="s">
        <v>1147</v>
      </c>
      <c r="O6528" s="96" t="s">
        <v>1845</v>
      </c>
      <c r="P6528" s="96" t="s">
        <v>1564</v>
      </c>
      <c r="Q6528" s="96" t="s">
        <v>1593</v>
      </c>
      <c r="R6528" s="96" t="s">
        <v>1637</v>
      </c>
    </row>
    <row r="6529" ht="14.25" customHeight="1">
      <c r="A6529" s="96" t="s">
        <v>16513</v>
      </c>
      <c r="B6529" s="96" t="s">
        <v>16514</v>
      </c>
      <c r="C6529" s="96" t="s">
        <v>16515</v>
      </c>
      <c r="D6529" s="96" t="s">
        <v>1355</v>
      </c>
      <c r="J6529" s="96" t="s">
        <v>1147</v>
      </c>
      <c r="L6529" s="96" t="s">
        <v>41</v>
      </c>
      <c r="M6529" s="96" t="s">
        <v>1147</v>
      </c>
      <c r="O6529" s="96" t="s">
        <v>1647</v>
      </c>
      <c r="P6529" s="96" t="s">
        <v>1564</v>
      </c>
      <c r="Q6529" s="96" t="s">
        <v>1573</v>
      </c>
      <c r="R6529" s="96" t="s">
        <v>1615</v>
      </c>
    </row>
    <row r="6530" ht="14.25" customHeight="1">
      <c r="A6530" s="96" t="s">
        <v>16516</v>
      </c>
      <c r="D6530" s="96" t="s">
        <v>1350</v>
      </c>
      <c r="E6530" s="96" t="s">
        <v>1561</v>
      </c>
      <c r="F6530" s="96">
        <v>2030.0</v>
      </c>
      <c r="J6530" s="96" t="s">
        <v>1147</v>
      </c>
      <c r="L6530" s="96" t="s">
        <v>1562</v>
      </c>
      <c r="M6530" s="96" t="s">
        <v>1147</v>
      </c>
      <c r="O6530" s="96" t="s">
        <v>1797</v>
      </c>
      <c r="P6530" s="96" t="s">
        <v>1564</v>
      </c>
      <c r="Q6530" s="96" t="s">
        <v>1675</v>
      </c>
      <c r="R6530" s="96" t="s">
        <v>1648</v>
      </c>
      <c r="S6530" s="96" t="s">
        <v>16517</v>
      </c>
      <c r="T6530" s="96" t="s">
        <v>1568</v>
      </c>
    </row>
    <row r="6531" ht="14.25" customHeight="1">
      <c r="A6531" s="96" t="s">
        <v>16518</v>
      </c>
      <c r="B6531" s="96" t="s">
        <v>16519</v>
      </c>
      <c r="C6531" s="96" t="s">
        <v>16520</v>
      </c>
      <c r="D6531" s="96" t="s">
        <v>1355</v>
      </c>
      <c r="J6531" s="96" t="s">
        <v>1147</v>
      </c>
      <c r="L6531" s="96" t="s">
        <v>41</v>
      </c>
      <c r="M6531" s="96" t="s">
        <v>1147</v>
      </c>
      <c r="O6531" s="96" t="s">
        <v>1713</v>
      </c>
      <c r="P6531" s="96" t="s">
        <v>1564</v>
      </c>
      <c r="Q6531" s="96" t="s">
        <v>1756</v>
      </c>
      <c r="R6531" s="96" t="s">
        <v>1637</v>
      </c>
    </row>
    <row r="6532" ht="14.25" customHeight="1">
      <c r="A6532" s="96" t="s">
        <v>16521</v>
      </c>
      <c r="D6532" s="96" t="s">
        <v>1355</v>
      </c>
      <c r="J6532" s="96" t="s">
        <v>1351</v>
      </c>
      <c r="L6532" s="96" t="s">
        <v>41</v>
      </c>
      <c r="M6532" s="96" t="s">
        <v>1147</v>
      </c>
      <c r="O6532" s="96" t="s">
        <v>1647</v>
      </c>
      <c r="P6532" s="96" t="s">
        <v>1564</v>
      </c>
      <c r="Q6532" s="96" t="s">
        <v>1573</v>
      </c>
      <c r="R6532" s="96" t="s">
        <v>1690</v>
      </c>
    </row>
    <row r="6533" ht="14.25" customHeight="1">
      <c r="A6533" s="96" t="s">
        <v>16522</v>
      </c>
      <c r="C6533" s="96" t="s">
        <v>16523</v>
      </c>
      <c r="D6533" s="96" t="s">
        <v>1350</v>
      </c>
      <c r="E6533" s="96" t="s">
        <v>1561</v>
      </c>
      <c r="F6533" s="96" t="s">
        <v>1628</v>
      </c>
      <c r="J6533" s="96" t="s">
        <v>1147</v>
      </c>
      <c r="L6533" s="96" t="s">
        <v>41</v>
      </c>
      <c r="M6533" s="96" t="s">
        <v>1147</v>
      </c>
      <c r="O6533" s="96" t="s">
        <v>1845</v>
      </c>
      <c r="P6533" s="96" t="s">
        <v>1564</v>
      </c>
      <c r="Q6533" s="96" t="s">
        <v>1800</v>
      </c>
      <c r="R6533" s="96" t="s">
        <v>1637</v>
      </c>
      <c r="S6533" s="96" t="s">
        <v>16524</v>
      </c>
      <c r="T6533" s="96" t="s">
        <v>1568</v>
      </c>
    </row>
    <row r="6534" ht="14.25" customHeight="1">
      <c r="A6534" s="96" t="s">
        <v>16525</v>
      </c>
      <c r="B6534" s="96" t="s">
        <v>16526</v>
      </c>
      <c r="C6534" s="96" t="s">
        <v>16527</v>
      </c>
      <c r="D6534" s="96" t="s">
        <v>1350</v>
      </c>
      <c r="E6534" s="96" t="s">
        <v>1561</v>
      </c>
      <c r="F6534" s="96">
        <v>2030.0</v>
      </c>
      <c r="J6534" s="96" t="s">
        <v>1147</v>
      </c>
      <c r="L6534" s="96" t="s">
        <v>41</v>
      </c>
      <c r="M6534" s="96" t="s">
        <v>1147</v>
      </c>
      <c r="O6534" s="96" t="s">
        <v>1620</v>
      </c>
      <c r="P6534" s="96" t="s">
        <v>1564</v>
      </c>
      <c r="Q6534" s="96" t="s">
        <v>1756</v>
      </c>
      <c r="R6534" s="96" t="s">
        <v>1699</v>
      </c>
      <c r="S6534" s="96" t="s">
        <v>16528</v>
      </c>
      <c r="T6534" s="96" t="s">
        <v>1568</v>
      </c>
    </row>
    <row r="6535" ht="14.25" customHeight="1">
      <c r="A6535" s="96" t="s">
        <v>16529</v>
      </c>
      <c r="C6535" s="96" t="s">
        <v>16530</v>
      </c>
      <c r="D6535" s="96" t="s">
        <v>1350</v>
      </c>
      <c r="E6535" s="96" t="s">
        <v>1721</v>
      </c>
      <c r="F6535" s="96">
        <v>2030.0</v>
      </c>
      <c r="J6535" s="96" t="s">
        <v>1147</v>
      </c>
      <c r="L6535" s="96" t="s">
        <v>41</v>
      </c>
      <c r="M6535" s="96" t="s">
        <v>1351</v>
      </c>
      <c r="N6535" s="96" t="s">
        <v>1621</v>
      </c>
      <c r="O6535" s="96" t="s">
        <v>1578</v>
      </c>
      <c r="P6535" s="96" t="s">
        <v>1579</v>
      </c>
      <c r="Q6535" s="96" t="s">
        <v>1590</v>
      </c>
      <c r="R6535" s="96" t="s">
        <v>11941</v>
      </c>
      <c r="S6535" s="96" t="s">
        <v>16531</v>
      </c>
      <c r="T6535" s="96" t="s">
        <v>1725</v>
      </c>
    </row>
    <row r="6536" ht="14.25" customHeight="1">
      <c r="A6536" s="96" t="s">
        <v>16532</v>
      </c>
      <c r="D6536" s="96" t="s">
        <v>1355</v>
      </c>
      <c r="J6536" s="96" t="s">
        <v>1351</v>
      </c>
      <c r="L6536" s="96" t="s">
        <v>41</v>
      </c>
      <c r="M6536" s="96" t="s">
        <v>1351</v>
      </c>
      <c r="N6536" s="96" t="s">
        <v>1656</v>
      </c>
      <c r="O6536" s="96" t="s">
        <v>1845</v>
      </c>
      <c r="P6536" s="96" t="s">
        <v>1564</v>
      </c>
      <c r="Q6536" s="96" t="s">
        <v>1573</v>
      </c>
      <c r="R6536" s="96" t="s">
        <v>1656</v>
      </c>
    </row>
    <row r="6537" ht="14.25" customHeight="1">
      <c r="A6537" s="96" t="s">
        <v>16533</v>
      </c>
      <c r="B6537" s="96" t="s">
        <v>16534</v>
      </c>
      <c r="C6537" s="96" t="s">
        <v>16535</v>
      </c>
      <c r="D6537" s="96" t="s">
        <v>1350</v>
      </c>
      <c r="E6537" s="96" t="s">
        <v>1561</v>
      </c>
      <c r="F6537" s="96" t="s">
        <v>2010</v>
      </c>
      <c r="J6537" s="96" t="s">
        <v>1351</v>
      </c>
      <c r="L6537" s="96" t="s">
        <v>1629</v>
      </c>
      <c r="M6537" s="96" t="s">
        <v>1351</v>
      </c>
      <c r="N6537" s="96" t="s">
        <v>1903</v>
      </c>
      <c r="O6537" s="96" t="s">
        <v>1584</v>
      </c>
      <c r="P6537" s="96" t="s">
        <v>1564</v>
      </c>
      <c r="Q6537" s="96" t="s">
        <v>1630</v>
      </c>
      <c r="R6537" s="96" t="s">
        <v>1574</v>
      </c>
      <c r="S6537" s="96" t="s">
        <v>16536</v>
      </c>
      <c r="T6537" s="96" t="s">
        <v>1568</v>
      </c>
      <c r="U6537" s="96" t="s">
        <v>3305</v>
      </c>
    </row>
    <row r="6538" ht="14.25" customHeight="1">
      <c r="A6538" s="96" t="s">
        <v>16537</v>
      </c>
      <c r="B6538" s="96" t="s">
        <v>16538</v>
      </c>
      <c r="D6538" s="96" t="s">
        <v>1355</v>
      </c>
      <c r="J6538" s="96" t="s">
        <v>1147</v>
      </c>
      <c r="L6538" s="96" t="s">
        <v>41</v>
      </c>
      <c r="M6538" s="96" t="s">
        <v>1147</v>
      </c>
      <c r="O6538" s="96" t="s">
        <v>1578</v>
      </c>
      <c r="P6538" s="96" t="s">
        <v>1579</v>
      </c>
      <c r="Q6538" s="96" t="s">
        <v>1610</v>
      </c>
      <c r="R6538" s="96" t="s">
        <v>1581</v>
      </c>
    </row>
    <row r="6539" ht="14.25" customHeight="1">
      <c r="A6539" s="96" t="s">
        <v>16539</v>
      </c>
      <c r="C6539" s="96" t="s">
        <v>16540</v>
      </c>
      <c r="D6539" s="96" t="s">
        <v>1350</v>
      </c>
      <c r="E6539" s="96" t="s">
        <v>1561</v>
      </c>
      <c r="F6539" s="96">
        <v>2025.0</v>
      </c>
      <c r="J6539" s="96" t="s">
        <v>1351</v>
      </c>
      <c r="L6539" s="96" t="s">
        <v>41</v>
      </c>
      <c r="M6539" s="96" t="s">
        <v>1351</v>
      </c>
      <c r="N6539" s="96" t="s">
        <v>1779</v>
      </c>
      <c r="O6539" s="96" t="s">
        <v>1845</v>
      </c>
      <c r="P6539" s="96" t="s">
        <v>1564</v>
      </c>
      <c r="Q6539" s="96" t="s">
        <v>1948</v>
      </c>
      <c r="R6539" s="96" t="s">
        <v>6775</v>
      </c>
      <c r="S6539" s="96" t="s">
        <v>16541</v>
      </c>
      <c r="T6539" s="96" t="s">
        <v>1771</v>
      </c>
    </row>
    <row r="6540" ht="14.25" customHeight="1">
      <c r="A6540" s="96" t="s">
        <v>16542</v>
      </c>
      <c r="C6540" s="96" t="s">
        <v>16543</v>
      </c>
      <c r="D6540" s="96" t="s">
        <v>1350</v>
      </c>
      <c r="E6540" s="96" t="s">
        <v>1561</v>
      </c>
      <c r="F6540" s="96">
        <v>2030.0</v>
      </c>
      <c r="J6540" s="96" t="s">
        <v>1147</v>
      </c>
      <c r="L6540" s="96" t="s">
        <v>41</v>
      </c>
      <c r="M6540" s="96" t="s">
        <v>1147</v>
      </c>
      <c r="N6540" s="96" t="s">
        <v>1673</v>
      </c>
      <c r="O6540" s="96" t="s">
        <v>1845</v>
      </c>
      <c r="P6540" s="96" t="s">
        <v>1564</v>
      </c>
      <c r="Q6540" s="96" t="s">
        <v>1754</v>
      </c>
      <c r="R6540" s="96" t="s">
        <v>1637</v>
      </c>
      <c r="S6540" s="96" t="s">
        <v>16544</v>
      </c>
      <c r="T6540" s="96" t="s">
        <v>1568</v>
      </c>
    </row>
    <row r="6541" ht="14.25" customHeight="1">
      <c r="A6541" s="96" t="s">
        <v>16545</v>
      </c>
      <c r="D6541" s="96" t="s">
        <v>1350</v>
      </c>
      <c r="E6541" s="96" t="s">
        <v>1561</v>
      </c>
      <c r="F6541" s="96">
        <v>2030.0</v>
      </c>
      <c r="J6541" s="96" t="s">
        <v>1147</v>
      </c>
      <c r="L6541" s="96" t="s">
        <v>1562</v>
      </c>
      <c r="M6541" s="96" t="s">
        <v>1147</v>
      </c>
      <c r="O6541" s="96" t="s">
        <v>1563</v>
      </c>
      <c r="P6541" s="96" t="s">
        <v>1564</v>
      </c>
      <c r="Q6541" s="96" t="s">
        <v>1820</v>
      </c>
      <c r="R6541" s="96" t="s">
        <v>1623</v>
      </c>
      <c r="S6541" s="96" t="s">
        <v>16546</v>
      </c>
      <c r="T6541" s="96" t="s">
        <v>1568</v>
      </c>
    </row>
    <row r="6542" ht="14.25" customHeight="1">
      <c r="A6542" s="96" t="s">
        <v>16547</v>
      </c>
      <c r="D6542" s="96" t="s">
        <v>1355</v>
      </c>
      <c r="J6542" s="96" t="s">
        <v>1147</v>
      </c>
      <c r="L6542" s="96" t="s">
        <v>41</v>
      </c>
      <c r="M6542" s="96" t="s">
        <v>1147</v>
      </c>
      <c r="O6542" s="96" t="s">
        <v>1845</v>
      </c>
      <c r="P6542" s="96" t="s">
        <v>1564</v>
      </c>
      <c r="Q6542" s="96" t="s">
        <v>1756</v>
      </c>
      <c r="R6542" s="96" t="s">
        <v>1566</v>
      </c>
    </row>
    <row r="6543" ht="14.25" customHeight="1">
      <c r="A6543" s="96" t="s">
        <v>16548</v>
      </c>
      <c r="D6543" s="96" t="s">
        <v>1350</v>
      </c>
      <c r="E6543" s="96" t="s">
        <v>1561</v>
      </c>
      <c r="F6543" s="96">
        <v>2030.0</v>
      </c>
      <c r="J6543" s="96" t="s">
        <v>1147</v>
      </c>
      <c r="L6543" s="96" t="s">
        <v>1562</v>
      </c>
      <c r="M6543" s="96" t="s">
        <v>1147</v>
      </c>
      <c r="O6543" s="96" t="s">
        <v>1845</v>
      </c>
      <c r="P6543" s="96" t="s">
        <v>1564</v>
      </c>
      <c r="Q6543" s="96" t="s">
        <v>2015</v>
      </c>
      <c r="R6543" s="96" t="s">
        <v>1631</v>
      </c>
      <c r="S6543" s="96" t="s">
        <v>16549</v>
      </c>
      <c r="T6543" s="96" t="s">
        <v>1568</v>
      </c>
    </row>
    <row r="6544" ht="14.25" customHeight="1">
      <c r="A6544" s="96" t="s">
        <v>16550</v>
      </c>
      <c r="D6544" s="96" t="s">
        <v>1350</v>
      </c>
      <c r="E6544" s="96" t="s">
        <v>1561</v>
      </c>
      <c r="F6544" s="96">
        <v>2030.0</v>
      </c>
      <c r="J6544" s="96" t="s">
        <v>1147</v>
      </c>
      <c r="L6544" s="96" t="s">
        <v>1562</v>
      </c>
      <c r="M6544" s="96" t="s">
        <v>1147</v>
      </c>
      <c r="O6544" s="96" t="s">
        <v>1664</v>
      </c>
      <c r="P6544" s="96" t="s">
        <v>1564</v>
      </c>
      <c r="Q6544" s="96" t="s">
        <v>1573</v>
      </c>
      <c r="R6544" s="96" t="s">
        <v>1605</v>
      </c>
      <c r="S6544" s="96" t="s">
        <v>16551</v>
      </c>
      <c r="T6544" s="96" t="s">
        <v>1568</v>
      </c>
    </row>
    <row r="6545" ht="14.25" customHeight="1">
      <c r="A6545" s="96" t="s">
        <v>16552</v>
      </c>
      <c r="D6545" s="96" t="s">
        <v>1350</v>
      </c>
      <c r="E6545" s="96" t="s">
        <v>1561</v>
      </c>
      <c r="F6545" s="96">
        <v>2030.0</v>
      </c>
      <c r="J6545" s="96" t="s">
        <v>1147</v>
      </c>
      <c r="L6545" s="96" t="s">
        <v>1562</v>
      </c>
      <c r="M6545" s="96" t="s">
        <v>1147</v>
      </c>
      <c r="O6545" s="96" t="s">
        <v>1797</v>
      </c>
      <c r="P6545" s="96" t="s">
        <v>1564</v>
      </c>
      <c r="Q6545" s="96" t="s">
        <v>1685</v>
      </c>
      <c r="R6545" s="96" t="s">
        <v>1586</v>
      </c>
      <c r="S6545" s="96" t="s">
        <v>16553</v>
      </c>
      <c r="T6545" s="96" t="s">
        <v>1568</v>
      </c>
    </row>
    <row r="6546" ht="14.25" customHeight="1">
      <c r="A6546" s="96" t="s">
        <v>16554</v>
      </c>
      <c r="C6546" s="96" t="s">
        <v>16555</v>
      </c>
      <c r="D6546" s="96" t="s">
        <v>1350</v>
      </c>
      <c r="E6546" s="96" t="s">
        <v>1561</v>
      </c>
      <c r="F6546" s="96" t="s">
        <v>2599</v>
      </c>
      <c r="J6546" s="96" t="s">
        <v>1147</v>
      </c>
      <c r="L6546" s="96" t="s">
        <v>41</v>
      </c>
      <c r="M6546" s="96" t="s">
        <v>1147</v>
      </c>
      <c r="O6546" s="96" t="s">
        <v>1845</v>
      </c>
      <c r="P6546" s="96" t="s">
        <v>1564</v>
      </c>
      <c r="Q6546" s="96" t="s">
        <v>1756</v>
      </c>
      <c r="R6546" s="96" t="s">
        <v>1631</v>
      </c>
      <c r="S6546" s="96" t="s">
        <v>16556</v>
      </c>
      <c r="T6546" s="96" t="s">
        <v>1568</v>
      </c>
    </row>
    <row r="6547" ht="14.25" customHeight="1">
      <c r="A6547" s="96" t="s">
        <v>16557</v>
      </c>
      <c r="D6547" s="96" t="s">
        <v>1355</v>
      </c>
      <c r="J6547" s="96" t="s">
        <v>1351</v>
      </c>
      <c r="L6547" s="96" t="s">
        <v>41</v>
      </c>
      <c r="M6547" s="96" t="s">
        <v>1351</v>
      </c>
      <c r="N6547" s="96" t="s">
        <v>1589</v>
      </c>
      <c r="O6547" s="96" t="s">
        <v>1845</v>
      </c>
      <c r="P6547" s="96" t="s">
        <v>1564</v>
      </c>
      <c r="Q6547" s="96" t="s">
        <v>1593</v>
      </c>
      <c r="R6547" s="96" t="s">
        <v>1589</v>
      </c>
    </row>
    <row r="6548" ht="14.25" customHeight="1">
      <c r="A6548" s="96" t="s">
        <v>16558</v>
      </c>
      <c r="D6548" s="96" t="s">
        <v>1350</v>
      </c>
      <c r="E6548" s="96" t="s">
        <v>1561</v>
      </c>
      <c r="F6548" s="96" t="s">
        <v>7675</v>
      </c>
      <c r="J6548" s="96" t="s">
        <v>1147</v>
      </c>
      <c r="L6548" s="96" t="s">
        <v>41</v>
      </c>
      <c r="M6548" s="96" t="s">
        <v>1147</v>
      </c>
      <c r="O6548" s="96" t="s">
        <v>1845</v>
      </c>
      <c r="P6548" s="96" t="s">
        <v>1564</v>
      </c>
      <c r="Q6548" s="96" t="s">
        <v>1820</v>
      </c>
      <c r="R6548" s="96" t="s">
        <v>1621</v>
      </c>
      <c r="S6548" s="96" t="s">
        <v>16559</v>
      </c>
      <c r="T6548" s="96" t="s">
        <v>1568</v>
      </c>
    </row>
    <row r="6549" ht="14.25" customHeight="1">
      <c r="A6549" s="96" t="s">
        <v>16560</v>
      </c>
      <c r="D6549" s="96" t="s">
        <v>1355</v>
      </c>
      <c r="J6549" s="96" t="s">
        <v>1351</v>
      </c>
      <c r="L6549" s="96" t="s">
        <v>41</v>
      </c>
      <c r="M6549" s="96" t="s">
        <v>1147</v>
      </c>
      <c r="O6549" s="96" t="s">
        <v>1901</v>
      </c>
      <c r="P6549" s="96" t="s">
        <v>1564</v>
      </c>
      <c r="Q6549" s="96" t="s">
        <v>1765</v>
      </c>
    </row>
    <row r="6550" ht="14.25" customHeight="1">
      <c r="A6550" s="96" t="s">
        <v>16561</v>
      </c>
      <c r="D6550" s="96" t="s">
        <v>1350</v>
      </c>
      <c r="E6550" s="96" t="s">
        <v>1561</v>
      </c>
      <c r="F6550" s="96">
        <v>2030.0</v>
      </c>
      <c r="J6550" s="96" t="s">
        <v>1147</v>
      </c>
      <c r="L6550" s="96" t="s">
        <v>1562</v>
      </c>
      <c r="M6550" s="96" t="s">
        <v>1147</v>
      </c>
      <c r="O6550" s="96" t="s">
        <v>1797</v>
      </c>
      <c r="P6550" s="96" t="s">
        <v>1564</v>
      </c>
      <c r="Q6550" s="96" t="s">
        <v>1590</v>
      </c>
      <c r="R6550" s="96" t="s">
        <v>1712</v>
      </c>
      <c r="S6550" s="96" t="s">
        <v>16562</v>
      </c>
      <c r="T6550" s="96" t="s">
        <v>1568</v>
      </c>
    </row>
    <row r="6551" ht="14.25" customHeight="1">
      <c r="A6551" s="96" t="s">
        <v>16563</v>
      </c>
      <c r="C6551" s="96" t="s">
        <v>16564</v>
      </c>
      <c r="D6551" s="96" t="s">
        <v>1350</v>
      </c>
      <c r="E6551" s="96" t="s">
        <v>1561</v>
      </c>
      <c r="F6551" s="96">
        <v>2030.0</v>
      </c>
      <c r="J6551" s="96" t="s">
        <v>1147</v>
      </c>
      <c r="L6551" s="96" t="s">
        <v>41</v>
      </c>
      <c r="M6551" s="96" t="s">
        <v>1147</v>
      </c>
      <c r="O6551" s="96" t="s">
        <v>1797</v>
      </c>
      <c r="P6551" s="96" t="s">
        <v>1564</v>
      </c>
      <c r="Q6551" s="96" t="s">
        <v>2479</v>
      </c>
      <c r="R6551" s="96" t="s">
        <v>1656</v>
      </c>
      <c r="S6551" s="96" t="s">
        <v>16565</v>
      </c>
      <c r="T6551" s="96" t="s">
        <v>1568</v>
      </c>
    </row>
    <row r="6552" ht="14.25" customHeight="1">
      <c r="A6552" s="96" t="s">
        <v>16566</v>
      </c>
      <c r="D6552" s="96" t="s">
        <v>1350</v>
      </c>
      <c r="E6552" s="96" t="s">
        <v>1570</v>
      </c>
      <c r="F6552" s="96">
        <v>2030.0</v>
      </c>
      <c r="J6552" s="96" t="s">
        <v>1147</v>
      </c>
      <c r="L6552" s="96" t="s">
        <v>1562</v>
      </c>
      <c r="M6552" s="96" t="s">
        <v>1147</v>
      </c>
      <c r="O6552" s="96" t="s">
        <v>1584</v>
      </c>
      <c r="P6552" s="96" t="s">
        <v>1564</v>
      </c>
      <c r="Q6552" s="96" t="s">
        <v>1639</v>
      </c>
      <c r="R6552" s="96" t="s">
        <v>2023</v>
      </c>
      <c r="S6552" s="96" t="s">
        <v>16567</v>
      </c>
      <c r="T6552" s="96" t="s">
        <v>1576</v>
      </c>
    </row>
    <row r="6553" ht="14.25" customHeight="1">
      <c r="A6553" s="96" t="s">
        <v>16568</v>
      </c>
      <c r="D6553" s="96" t="s">
        <v>1350</v>
      </c>
      <c r="E6553" s="96" t="s">
        <v>1561</v>
      </c>
      <c r="F6553" s="96">
        <v>2030.0</v>
      </c>
      <c r="J6553" s="96" t="s">
        <v>1351</v>
      </c>
      <c r="L6553" s="96" t="s">
        <v>1562</v>
      </c>
      <c r="M6553" s="96" t="s">
        <v>1351</v>
      </c>
      <c r="N6553" s="96" t="s">
        <v>1787</v>
      </c>
      <c r="O6553" s="96" t="s">
        <v>1584</v>
      </c>
      <c r="P6553" s="96" t="s">
        <v>1564</v>
      </c>
      <c r="Q6553" s="96" t="s">
        <v>1580</v>
      </c>
      <c r="R6553" s="96" t="s">
        <v>1699</v>
      </c>
      <c r="S6553" s="96" t="s">
        <v>16569</v>
      </c>
      <c r="T6553" s="96" t="s">
        <v>1568</v>
      </c>
    </row>
    <row r="6554" ht="14.25" customHeight="1">
      <c r="A6554" s="96" t="s">
        <v>16570</v>
      </c>
      <c r="D6554" s="96" t="s">
        <v>1350</v>
      </c>
      <c r="E6554" s="96" t="s">
        <v>1561</v>
      </c>
      <c r="F6554" s="96">
        <v>2030.0</v>
      </c>
      <c r="J6554" s="96" t="s">
        <v>1147</v>
      </c>
      <c r="L6554" s="96" t="s">
        <v>1562</v>
      </c>
      <c r="M6554" s="96" t="s">
        <v>1147</v>
      </c>
      <c r="O6554" s="96" t="s">
        <v>1584</v>
      </c>
      <c r="P6554" s="96" t="s">
        <v>1564</v>
      </c>
      <c r="Q6554" s="96" t="s">
        <v>1610</v>
      </c>
      <c r="R6554" s="96" t="s">
        <v>1637</v>
      </c>
      <c r="S6554" s="96" t="s">
        <v>16571</v>
      </c>
      <c r="T6554" s="96" t="s">
        <v>1568</v>
      </c>
    </row>
    <row r="6555" ht="14.25" customHeight="1">
      <c r="A6555" s="96" t="s">
        <v>16572</v>
      </c>
      <c r="D6555" s="96" t="s">
        <v>1350</v>
      </c>
      <c r="E6555" s="96" t="s">
        <v>1561</v>
      </c>
      <c r="F6555" s="96">
        <v>2030.0</v>
      </c>
      <c r="J6555" s="96" t="s">
        <v>1147</v>
      </c>
      <c r="L6555" s="96" t="s">
        <v>1562</v>
      </c>
      <c r="M6555" s="96" t="s">
        <v>1147</v>
      </c>
      <c r="O6555" s="96" t="s">
        <v>1584</v>
      </c>
      <c r="P6555" s="96" t="s">
        <v>1564</v>
      </c>
      <c r="Q6555" s="96" t="s">
        <v>1580</v>
      </c>
      <c r="R6555" s="96" t="s">
        <v>1605</v>
      </c>
      <c r="S6555" s="96" t="s">
        <v>16573</v>
      </c>
      <c r="T6555" s="96" t="s">
        <v>1568</v>
      </c>
    </row>
    <row r="6556" ht="14.25" customHeight="1">
      <c r="A6556" s="96" t="s">
        <v>16574</v>
      </c>
      <c r="C6556" s="96" t="s">
        <v>16575</v>
      </c>
      <c r="D6556" s="96" t="s">
        <v>1372</v>
      </c>
      <c r="J6556" s="96" t="s">
        <v>1147</v>
      </c>
      <c r="L6556" s="96" t="s">
        <v>41</v>
      </c>
      <c r="M6556" s="96" t="s">
        <v>1147</v>
      </c>
      <c r="O6556" s="96" t="s">
        <v>1614</v>
      </c>
      <c r="P6556" s="96" t="s">
        <v>1609</v>
      </c>
      <c r="Q6556" s="96" t="s">
        <v>1675</v>
      </c>
      <c r="R6556" s="96" t="s">
        <v>6775</v>
      </c>
    </row>
    <row r="6557" ht="14.25" customHeight="1">
      <c r="A6557" s="96" t="s">
        <v>16576</v>
      </c>
      <c r="D6557" s="96" t="s">
        <v>1350</v>
      </c>
      <c r="E6557" s="96" t="s">
        <v>1561</v>
      </c>
      <c r="F6557" s="96">
        <v>2030.0</v>
      </c>
      <c r="J6557" s="96" t="s">
        <v>1147</v>
      </c>
      <c r="L6557" s="96" t="s">
        <v>41</v>
      </c>
      <c r="M6557" s="96" t="s">
        <v>1147</v>
      </c>
      <c r="O6557" s="96" t="s">
        <v>1578</v>
      </c>
      <c r="P6557" s="96" t="s">
        <v>1579</v>
      </c>
      <c r="Q6557" s="96" t="s">
        <v>1580</v>
      </c>
      <c r="R6557" s="96" t="s">
        <v>1586</v>
      </c>
      <c r="S6557" s="96" t="s">
        <v>16577</v>
      </c>
      <c r="T6557" s="96" t="s">
        <v>1568</v>
      </c>
    </row>
    <row r="6558" ht="14.25" customHeight="1">
      <c r="A6558" s="96" t="s">
        <v>16578</v>
      </c>
      <c r="D6558" s="96" t="s">
        <v>1350</v>
      </c>
      <c r="E6558" s="96" t="s">
        <v>1561</v>
      </c>
      <c r="F6558" s="96">
        <v>2030.0</v>
      </c>
      <c r="G6558" s="96" t="s">
        <v>1350</v>
      </c>
      <c r="H6558" s="96" t="s">
        <v>1561</v>
      </c>
      <c r="I6558" s="96">
        <v>2040.0</v>
      </c>
      <c r="J6558" s="96" t="s">
        <v>1351</v>
      </c>
      <c r="K6558" s="96">
        <v>2040.0</v>
      </c>
      <c r="L6558" s="96" t="s">
        <v>1562</v>
      </c>
      <c r="M6558" s="96" t="s">
        <v>1351</v>
      </c>
      <c r="N6558" s="96" t="s">
        <v>1805</v>
      </c>
      <c r="O6558" s="96" t="s">
        <v>1584</v>
      </c>
      <c r="P6558" s="96" t="s">
        <v>1564</v>
      </c>
      <c r="Q6558" s="96" t="s">
        <v>1610</v>
      </c>
      <c r="R6558" s="96" t="s">
        <v>1805</v>
      </c>
      <c r="S6558" s="96" t="s">
        <v>16579</v>
      </c>
      <c r="T6558" s="96" t="s">
        <v>1568</v>
      </c>
    </row>
    <row r="6559" ht="14.25" customHeight="1">
      <c r="A6559" s="96" t="s">
        <v>16580</v>
      </c>
      <c r="C6559" s="96" t="s">
        <v>16581</v>
      </c>
      <c r="D6559" s="96" t="s">
        <v>1350</v>
      </c>
      <c r="E6559" s="96" t="s">
        <v>1561</v>
      </c>
      <c r="F6559" s="96" t="s">
        <v>1663</v>
      </c>
      <c r="J6559" s="96" t="s">
        <v>1147</v>
      </c>
      <c r="L6559" s="96" t="s">
        <v>41</v>
      </c>
      <c r="M6559" s="96" t="s">
        <v>1351</v>
      </c>
      <c r="N6559" s="96" t="s">
        <v>1903</v>
      </c>
      <c r="O6559" s="96" t="s">
        <v>1584</v>
      </c>
      <c r="P6559" s="96" t="s">
        <v>1564</v>
      </c>
      <c r="Q6559" s="96" t="s">
        <v>1665</v>
      </c>
      <c r="R6559" s="96" t="s">
        <v>1924</v>
      </c>
      <c r="S6559" s="96" t="s">
        <v>16582</v>
      </c>
      <c r="T6559" s="96" t="s">
        <v>1568</v>
      </c>
    </row>
    <row r="6560" ht="14.25" customHeight="1">
      <c r="A6560" s="96" t="s">
        <v>16583</v>
      </c>
      <c r="C6560" s="96" t="s">
        <v>16584</v>
      </c>
      <c r="D6560" s="96" t="s">
        <v>1355</v>
      </c>
      <c r="J6560" s="96" t="s">
        <v>1351</v>
      </c>
      <c r="L6560" s="96" t="s">
        <v>41</v>
      </c>
      <c r="M6560" s="96" t="s">
        <v>1351</v>
      </c>
      <c r="N6560" s="96" t="s">
        <v>1666</v>
      </c>
      <c r="O6560" s="96" t="s">
        <v>1584</v>
      </c>
      <c r="P6560" s="96" t="s">
        <v>1564</v>
      </c>
      <c r="Q6560" s="96" t="s">
        <v>1675</v>
      </c>
      <c r="R6560" s="96" t="s">
        <v>1666</v>
      </c>
    </row>
    <row r="6561" ht="14.25" customHeight="1">
      <c r="A6561" s="96" t="s">
        <v>16585</v>
      </c>
      <c r="D6561" s="96" t="s">
        <v>1350</v>
      </c>
      <c r="E6561" s="96" t="s">
        <v>1561</v>
      </c>
      <c r="F6561" s="96">
        <v>2030.0</v>
      </c>
      <c r="J6561" s="96" t="s">
        <v>1147</v>
      </c>
      <c r="L6561" s="96" t="s">
        <v>1562</v>
      </c>
      <c r="M6561" s="96" t="s">
        <v>1147</v>
      </c>
      <c r="O6561" s="96" t="s">
        <v>1584</v>
      </c>
      <c r="P6561" s="96" t="s">
        <v>1564</v>
      </c>
      <c r="Q6561" s="96" t="s">
        <v>1679</v>
      </c>
      <c r="R6561" s="96" t="s">
        <v>1712</v>
      </c>
      <c r="S6561" s="96" t="s">
        <v>16586</v>
      </c>
      <c r="T6561" s="96" t="s">
        <v>1568</v>
      </c>
    </row>
    <row r="6562" ht="14.25" customHeight="1">
      <c r="A6562" s="96" t="s">
        <v>16587</v>
      </c>
      <c r="D6562" s="96" t="s">
        <v>1350</v>
      </c>
      <c r="E6562" s="96" t="s">
        <v>1561</v>
      </c>
      <c r="F6562" s="96">
        <v>2030.0</v>
      </c>
      <c r="J6562" s="96" t="s">
        <v>1147</v>
      </c>
      <c r="L6562" s="96" t="s">
        <v>41</v>
      </c>
      <c r="M6562" s="96" t="s">
        <v>1147</v>
      </c>
      <c r="O6562" s="96" t="s">
        <v>1584</v>
      </c>
      <c r="P6562" s="96" t="s">
        <v>1564</v>
      </c>
      <c r="Q6562" s="96" t="s">
        <v>1665</v>
      </c>
      <c r="R6562" s="96" t="s">
        <v>1591</v>
      </c>
      <c r="S6562" s="96" t="s">
        <v>16588</v>
      </c>
      <c r="T6562" s="96" t="s">
        <v>1568</v>
      </c>
    </row>
    <row r="6563" ht="14.25" customHeight="1">
      <c r="A6563" s="96" t="s">
        <v>16589</v>
      </c>
      <c r="B6563" s="96" t="s">
        <v>16590</v>
      </c>
      <c r="C6563" s="96" t="s">
        <v>16591</v>
      </c>
      <c r="D6563" s="96" t="s">
        <v>1350</v>
      </c>
      <c r="E6563" s="96" t="s">
        <v>1570</v>
      </c>
      <c r="F6563" s="96">
        <v>2030.0</v>
      </c>
      <c r="J6563" s="96" t="s">
        <v>1147</v>
      </c>
      <c r="L6563" s="96" t="s">
        <v>41</v>
      </c>
      <c r="M6563" s="96" t="s">
        <v>1147</v>
      </c>
      <c r="O6563" s="96" t="s">
        <v>1620</v>
      </c>
      <c r="P6563" s="96" t="s">
        <v>1564</v>
      </c>
      <c r="Q6563" s="96" t="s">
        <v>1862</v>
      </c>
      <c r="R6563" s="96" t="s">
        <v>1591</v>
      </c>
      <c r="S6563" s="96" t="s">
        <v>16592</v>
      </c>
      <c r="T6563" s="96" t="s">
        <v>1576</v>
      </c>
    </row>
    <row r="6564" ht="14.25" customHeight="1">
      <c r="A6564" s="96" t="s">
        <v>16593</v>
      </c>
      <c r="D6564" s="96" t="s">
        <v>1350</v>
      </c>
      <c r="E6564" s="96" t="s">
        <v>1561</v>
      </c>
      <c r="F6564" s="96">
        <v>2030.0</v>
      </c>
      <c r="J6564" s="96" t="s">
        <v>1147</v>
      </c>
      <c r="L6564" s="96" t="s">
        <v>1562</v>
      </c>
      <c r="M6564" s="96" t="s">
        <v>1147</v>
      </c>
      <c r="O6564" s="96" t="s">
        <v>1614</v>
      </c>
      <c r="P6564" s="96" t="s">
        <v>1609</v>
      </c>
      <c r="Q6564" s="96" t="s">
        <v>1580</v>
      </c>
      <c r="R6564" s="96" t="s">
        <v>1615</v>
      </c>
      <c r="S6564" s="96" t="s">
        <v>16594</v>
      </c>
      <c r="T6564" s="96" t="s">
        <v>1568</v>
      </c>
    </row>
    <row r="6565" ht="14.25" customHeight="1">
      <c r="A6565" s="96" t="s">
        <v>16595</v>
      </c>
      <c r="B6565" s="96" t="s">
        <v>16596</v>
      </c>
      <c r="C6565" s="96" t="s">
        <v>16597</v>
      </c>
      <c r="D6565" s="96" t="s">
        <v>1350</v>
      </c>
      <c r="E6565" s="96" t="s">
        <v>1561</v>
      </c>
      <c r="F6565" s="96" t="s">
        <v>1628</v>
      </c>
      <c r="J6565" s="96" t="s">
        <v>1147</v>
      </c>
      <c r="L6565" s="96" t="s">
        <v>41</v>
      </c>
      <c r="M6565" s="96" t="s">
        <v>1147</v>
      </c>
      <c r="O6565" s="96" t="s">
        <v>1717</v>
      </c>
      <c r="P6565" s="96" t="s">
        <v>1609</v>
      </c>
      <c r="Q6565" s="96" t="s">
        <v>2047</v>
      </c>
      <c r="R6565" s="96" t="s">
        <v>1566</v>
      </c>
      <c r="S6565" s="96" t="s">
        <v>16598</v>
      </c>
      <c r="T6565" s="96" t="s">
        <v>1568</v>
      </c>
    </row>
    <row r="6566" ht="14.25" customHeight="1">
      <c r="A6566" s="96" t="s">
        <v>16599</v>
      </c>
      <c r="B6566" s="96" t="s">
        <v>16600</v>
      </c>
      <c r="C6566" s="96" t="s">
        <v>16601</v>
      </c>
      <c r="D6566" s="96" t="s">
        <v>1350</v>
      </c>
      <c r="E6566" s="96" t="s">
        <v>1561</v>
      </c>
      <c r="F6566" s="96">
        <v>2031.0</v>
      </c>
      <c r="J6566" s="96" t="s">
        <v>1147</v>
      </c>
      <c r="L6566" s="96" t="s">
        <v>41</v>
      </c>
      <c r="M6566" s="96" t="s">
        <v>1147</v>
      </c>
      <c r="O6566" s="96" t="s">
        <v>1717</v>
      </c>
      <c r="P6566" s="96" t="s">
        <v>1609</v>
      </c>
      <c r="Q6566" s="96" t="s">
        <v>1610</v>
      </c>
      <c r="R6566" s="96" t="s">
        <v>1787</v>
      </c>
      <c r="S6566" s="96" t="s">
        <v>16602</v>
      </c>
      <c r="T6566" s="96" t="s">
        <v>1568</v>
      </c>
    </row>
    <row r="6567" ht="14.25" customHeight="1">
      <c r="A6567" s="96" t="s">
        <v>16603</v>
      </c>
      <c r="D6567" s="96" t="s">
        <v>1350</v>
      </c>
      <c r="E6567" s="96" t="s">
        <v>1561</v>
      </c>
      <c r="F6567" s="96">
        <v>2030.0</v>
      </c>
      <c r="J6567" s="96" t="s">
        <v>1147</v>
      </c>
      <c r="L6567" s="96" t="s">
        <v>1562</v>
      </c>
      <c r="M6567" s="96" t="s">
        <v>1147</v>
      </c>
      <c r="O6567" s="96" t="s">
        <v>1717</v>
      </c>
      <c r="P6567" s="96" t="s">
        <v>1609</v>
      </c>
      <c r="Q6567" s="96" t="s">
        <v>1636</v>
      </c>
      <c r="R6567" s="96" t="s">
        <v>1591</v>
      </c>
      <c r="S6567" s="96" t="s">
        <v>16604</v>
      </c>
      <c r="T6567" s="96" t="s">
        <v>1568</v>
      </c>
    </row>
    <row r="6568" ht="14.25" customHeight="1">
      <c r="A6568" s="96" t="s">
        <v>16605</v>
      </c>
      <c r="D6568" s="96" t="s">
        <v>1350</v>
      </c>
      <c r="E6568" s="96" t="s">
        <v>1561</v>
      </c>
      <c r="F6568" s="96">
        <v>2030.0</v>
      </c>
      <c r="J6568" s="96" t="s">
        <v>1147</v>
      </c>
      <c r="L6568" s="96" t="s">
        <v>1562</v>
      </c>
      <c r="M6568" s="96" t="s">
        <v>1147</v>
      </c>
      <c r="O6568" s="96" t="s">
        <v>1717</v>
      </c>
      <c r="P6568" s="96" t="s">
        <v>1609</v>
      </c>
      <c r="Q6568" s="96" t="s">
        <v>1756</v>
      </c>
      <c r="R6568" s="96" t="s">
        <v>1566</v>
      </c>
      <c r="S6568" s="96" t="s">
        <v>16606</v>
      </c>
    </row>
    <row r="6569" ht="14.25" customHeight="1">
      <c r="A6569" s="96" t="s">
        <v>16607</v>
      </c>
      <c r="D6569" s="96" t="s">
        <v>1350</v>
      </c>
      <c r="E6569" s="96" t="s">
        <v>1561</v>
      </c>
      <c r="F6569" s="96">
        <v>2030.0</v>
      </c>
      <c r="J6569" s="96" t="s">
        <v>1147</v>
      </c>
      <c r="L6569" s="96" t="s">
        <v>1562</v>
      </c>
      <c r="M6569" s="96" t="s">
        <v>1147</v>
      </c>
      <c r="O6569" s="96" t="s">
        <v>1791</v>
      </c>
      <c r="P6569" s="96" t="s">
        <v>1609</v>
      </c>
      <c r="Q6569" s="96" t="s">
        <v>1639</v>
      </c>
      <c r="R6569" s="96" t="s">
        <v>1707</v>
      </c>
      <c r="S6569" s="96" t="s">
        <v>16608</v>
      </c>
      <c r="T6569" s="96" t="s">
        <v>1568</v>
      </c>
    </row>
    <row r="6570" ht="14.25" customHeight="1">
      <c r="A6570" s="96" t="s">
        <v>16609</v>
      </c>
      <c r="B6570" s="96" t="s">
        <v>16610</v>
      </c>
      <c r="C6570" s="96" t="s">
        <v>16611</v>
      </c>
      <c r="D6570" s="96" t="s">
        <v>1350</v>
      </c>
      <c r="E6570" s="96" t="s">
        <v>1570</v>
      </c>
      <c r="F6570" s="96">
        <v>2025.0</v>
      </c>
      <c r="J6570" s="96" t="s">
        <v>1147</v>
      </c>
      <c r="L6570" s="96" t="s">
        <v>41</v>
      </c>
      <c r="M6570" s="96" t="s">
        <v>1147</v>
      </c>
      <c r="O6570" s="96" t="s">
        <v>1669</v>
      </c>
      <c r="P6570" s="96" t="s">
        <v>1564</v>
      </c>
      <c r="Q6570" s="96" t="s">
        <v>1800</v>
      </c>
      <c r="R6570" s="96" t="s">
        <v>2321</v>
      </c>
      <c r="S6570" s="96" t="s">
        <v>16612</v>
      </c>
      <c r="T6570" s="96" t="s">
        <v>1576</v>
      </c>
    </row>
    <row r="6571" ht="14.25" customHeight="1">
      <c r="A6571" s="96" t="s">
        <v>16613</v>
      </c>
      <c r="B6571" s="96" t="s">
        <v>16614</v>
      </c>
      <c r="C6571" s="96" t="s">
        <v>16615</v>
      </c>
      <c r="D6571" s="96" t="s">
        <v>1350</v>
      </c>
      <c r="E6571" s="96" t="s">
        <v>1561</v>
      </c>
      <c r="F6571" s="96">
        <v>2030.0</v>
      </c>
      <c r="J6571" s="96" t="s">
        <v>1147</v>
      </c>
      <c r="L6571" s="96" t="s">
        <v>41</v>
      </c>
      <c r="M6571" s="96" t="s">
        <v>1147</v>
      </c>
      <c r="O6571" s="96" t="s">
        <v>1578</v>
      </c>
      <c r="P6571" s="96" t="s">
        <v>1579</v>
      </c>
      <c r="Q6571" s="96" t="s">
        <v>1573</v>
      </c>
      <c r="R6571" s="96" t="s">
        <v>1787</v>
      </c>
      <c r="S6571" s="96" t="s">
        <v>16616</v>
      </c>
      <c r="T6571" s="96" t="s">
        <v>1568</v>
      </c>
    </row>
    <row r="6572" ht="14.25" customHeight="1">
      <c r="A6572" s="96" t="s">
        <v>16617</v>
      </c>
      <c r="C6572" s="96" t="s">
        <v>16618</v>
      </c>
      <c r="D6572" s="96" t="s">
        <v>1350</v>
      </c>
      <c r="E6572" s="96" t="s">
        <v>1561</v>
      </c>
      <c r="F6572" s="96">
        <v>2030.0</v>
      </c>
      <c r="J6572" s="96" t="s">
        <v>1147</v>
      </c>
      <c r="L6572" s="96" t="s">
        <v>41</v>
      </c>
      <c r="M6572" s="96" t="s">
        <v>1147</v>
      </c>
      <c r="O6572" s="96" t="s">
        <v>1584</v>
      </c>
      <c r="P6572" s="96" t="s">
        <v>1564</v>
      </c>
      <c r="Q6572" s="96" t="s">
        <v>1675</v>
      </c>
      <c r="R6572" s="96" t="s">
        <v>1690</v>
      </c>
      <c r="S6572" s="96" t="s">
        <v>16619</v>
      </c>
      <c r="T6572" s="96" t="s">
        <v>1568</v>
      </c>
    </row>
    <row r="6573" ht="14.25" customHeight="1">
      <c r="A6573" s="96" t="s">
        <v>16620</v>
      </c>
      <c r="D6573" s="96" t="s">
        <v>1350</v>
      </c>
      <c r="E6573" s="96" t="s">
        <v>1570</v>
      </c>
      <c r="F6573" s="96">
        <v>2030.0</v>
      </c>
      <c r="J6573" s="96" t="s">
        <v>1147</v>
      </c>
      <c r="L6573" s="96" t="s">
        <v>1562</v>
      </c>
      <c r="M6573" s="96" t="s">
        <v>1147</v>
      </c>
      <c r="O6573" s="96" t="s">
        <v>2194</v>
      </c>
      <c r="P6573" s="96" t="s">
        <v>1609</v>
      </c>
      <c r="Q6573" s="96" t="s">
        <v>1585</v>
      </c>
      <c r="R6573" s="96" t="s">
        <v>1707</v>
      </c>
      <c r="S6573" s="96" t="s">
        <v>16621</v>
      </c>
      <c r="T6573" s="96" t="s">
        <v>1576</v>
      </c>
    </row>
    <row r="6574" ht="14.25" customHeight="1">
      <c r="A6574" s="96" t="s">
        <v>16622</v>
      </c>
      <c r="D6574" s="96" t="s">
        <v>1350</v>
      </c>
      <c r="E6574" s="96" t="s">
        <v>1561</v>
      </c>
      <c r="F6574" s="96">
        <v>2030.0</v>
      </c>
      <c r="G6574" s="96" t="s">
        <v>1350</v>
      </c>
      <c r="H6574" s="96" t="s">
        <v>1561</v>
      </c>
      <c r="I6574" s="96">
        <v>2050.0</v>
      </c>
      <c r="J6574" s="96" t="s">
        <v>1351</v>
      </c>
      <c r="K6574" s="96">
        <v>2050.0</v>
      </c>
      <c r="L6574" s="96" t="s">
        <v>1562</v>
      </c>
      <c r="M6574" s="96" t="s">
        <v>1147</v>
      </c>
      <c r="O6574" s="96" t="s">
        <v>1578</v>
      </c>
      <c r="P6574" s="96" t="s">
        <v>1579</v>
      </c>
      <c r="Q6574" s="96" t="s">
        <v>1590</v>
      </c>
      <c r="R6574" s="96" t="s">
        <v>1637</v>
      </c>
      <c r="S6574" s="96" t="s">
        <v>16623</v>
      </c>
      <c r="T6574" s="96" t="s">
        <v>1568</v>
      </c>
    </row>
    <row r="6575" ht="14.25" customHeight="1">
      <c r="A6575" s="96" t="s">
        <v>16624</v>
      </c>
      <c r="D6575" s="96" t="s">
        <v>1350</v>
      </c>
      <c r="E6575" s="96" t="s">
        <v>1561</v>
      </c>
      <c r="F6575" s="96">
        <v>2030.0</v>
      </c>
      <c r="J6575" s="96" t="s">
        <v>1147</v>
      </c>
      <c r="L6575" s="96" t="s">
        <v>1562</v>
      </c>
      <c r="M6575" s="96" t="s">
        <v>1147</v>
      </c>
      <c r="O6575" s="96" t="s">
        <v>1578</v>
      </c>
      <c r="P6575" s="96" t="s">
        <v>1579</v>
      </c>
      <c r="Q6575" s="96" t="s">
        <v>1804</v>
      </c>
      <c r="R6575" s="96" t="s">
        <v>1699</v>
      </c>
      <c r="S6575" s="96" t="s">
        <v>16625</v>
      </c>
      <c r="T6575" s="96" t="s">
        <v>1568</v>
      </c>
    </row>
    <row r="6576" ht="14.25" customHeight="1">
      <c r="A6576" s="96" t="s">
        <v>16626</v>
      </c>
      <c r="D6576" s="96" t="s">
        <v>1350</v>
      </c>
      <c r="E6576" s="96" t="s">
        <v>1561</v>
      </c>
      <c r="F6576" s="96">
        <v>2030.0</v>
      </c>
      <c r="J6576" s="96" t="s">
        <v>1147</v>
      </c>
      <c r="L6576" s="96" t="s">
        <v>1562</v>
      </c>
      <c r="M6576" s="96" t="s">
        <v>1147</v>
      </c>
      <c r="N6576" s="96" t="s">
        <v>1690</v>
      </c>
      <c r="O6576" s="96" t="s">
        <v>1614</v>
      </c>
      <c r="P6576" s="96" t="s">
        <v>1609</v>
      </c>
      <c r="Q6576" s="96" t="s">
        <v>1756</v>
      </c>
      <c r="R6576" s="96" t="s">
        <v>1690</v>
      </c>
      <c r="S6576" s="96" t="s">
        <v>16627</v>
      </c>
      <c r="T6576" s="96" t="s">
        <v>1568</v>
      </c>
    </row>
    <row r="6577" ht="14.25" customHeight="1">
      <c r="A6577" s="96" t="s">
        <v>16628</v>
      </c>
      <c r="B6577" s="96" t="s">
        <v>16629</v>
      </c>
      <c r="C6577" s="96" t="s">
        <v>16630</v>
      </c>
      <c r="D6577" s="96" t="s">
        <v>1350</v>
      </c>
      <c r="E6577" s="96" t="s">
        <v>1570</v>
      </c>
      <c r="F6577" s="96">
        <v>2030.0</v>
      </c>
      <c r="J6577" s="96" t="s">
        <v>1147</v>
      </c>
      <c r="L6577" s="96" t="s">
        <v>41</v>
      </c>
      <c r="M6577" s="96" t="s">
        <v>1147</v>
      </c>
      <c r="N6577" s="96" t="s">
        <v>1926</v>
      </c>
      <c r="O6577" s="96" t="s">
        <v>1703</v>
      </c>
      <c r="P6577" s="96" t="s">
        <v>1564</v>
      </c>
      <c r="Q6577" s="96" t="s">
        <v>1735</v>
      </c>
      <c r="R6577" s="96" t="s">
        <v>1597</v>
      </c>
      <c r="S6577" s="96" t="s">
        <v>16631</v>
      </c>
      <c r="T6577" s="96" t="s">
        <v>1576</v>
      </c>
    </row>
    <row r="6578" ht="14.25" customHeight="1">
      <c r="A6578" s="96" t="s">
        <v>16632</v>
      </c>
      <c r="C6578" s="96" t="s">
        <v>16633</v>
      </c>
      <c r="D6578" s="96" t="s">
        <v>1355</v>
      </c>
      <c r="J6578" s="96" t="s">
        <v>1147</v>
      </c>
      <c r="L6578" s="96" t="s">
        <v>41</v>
      </c>
      <c r="M6578" s="96" t="s">
        <v>1147</v>
      </c>
      <c r="O6578" s="96" t="s">
        <v>2526</v>
      </c>
      <c r="P6578" s="96" t="s">
        <v>1564</v>
      </c>
      <c r="Q6578" s="96" t="s">
        <v>1862</v>
      </c>
      <c r="R6578" s="96" t="s">
        <v>1926</v>
      </c>
    </row>
    <row r="6579" ht="14.25" customHeight="1">
      <c r="A6579" s="96" t="s">
        <v>16634</v>
      </c>
      <c r="B6579" s="96" t="s">
        <v>16635</v>
      </c>
      <c r="C6579" s="96" t="s">
        <v>16636</v>
      </c>
      <c r="D6579" s="96" t="s">
        <v>1350</v>
      </c>
      <c r="E6579" s="96" t="s">
        <v>1570</v>
      </c>
      <c r="F6579" s="96">
        <v>2030.0</v>
      </c>
      <c r="J6579" s="96" t="s">
        <v>1351</v>
      </c>
      <c r="L6579" s="96" t="s">
        <v>41</v>
      </c>
      <c r="M6579" s="96" t="s">
        <v>1351</v>
      </c>
      <c r="N6579" s="96" t="s">
        <v>1846</v>
      </c>
      <c r="O6579" s="96" t="s">
        <v>1717</v>
      </c>
      <c r="P6579" s="96" t="s">
        <v>1609</v>
      </c>
      <c r="Q6579" s="96" t="s">
        <v>1585</v>
      </c>
      <c r="R6579" s="96" t="s">
        <v>1779</v>
      </c>
      <c r="S6579" s="96" t="s">
        <v>16637</v>
      </c>
      <c r="T6579" s="96" t="s">
        <v>1576</v>
      </c>
    </row>
    <row r="6580" ht="14.25" customHeight="1">
      <c r="A6580" s="96" t="s">
        <v>16638</v>
      </c>
      <c r="D6580" s="96" t="s">
        <v>1350</v>
      </c>
      <c r="E6580" s="96" t="s">
        <v>1561</v>
      </c>
      <c r="F6580" s="96">
        <v>2030.0</v>
      </c>
      <c r="J6580" s="96" t="s">
        <v>1147</v>
      </c>
      <c r="L6580" s="96" t="s">
        <v>1562</v>
      </c>
      <c r="M6580" s="96" t="s">
        <v>1147</v>
      </c>
      <c r="O6580" s="96" t="s">
        <v>1647</v>
      </c>
      <c r="P6580" s="96" t="s">
        <v>1564</v>
      </c>
      <c r="Q6580" s="96" t="s">
        <v>1593</v>
      </c>
      <c r="R6580" s="96" t="s">
        <v>1605</v>
      </c>
      <c r="S6580" s="96" t="s">
        <v>16639</v>
      </c>
      <c r="T6580" s="96" t="s">
        <v>1568</v>
      </c>
    </row>
    <row r="6581" ht="14.25" customHeight="1">
      <c r="A6581" s="96" t="s">
        <v>16640</v>
      </c>
      <c r="D6581" s="96" t="s">
        <v>1355</v>
      </c>
      <c r="J6581" s="96" t="s">
        <v>1351</v>
      </c>
      <c r="L6581" s="96" t="s">
        <v>41</v>
      </c>
      <c r="M6581" s="96" t="s">
        <v>1351</v>
      </c>
      <c r="N6581" s="96" t="s">
        <v>2098</v>
      </c>
      <c r="O6581" s="96" t="s">
        <v>1893</v>
      </c>
      <c r="P6581" s="96" t="s">
        <v>1603</v>
      </c>
      <c r="Q6581" s="96" t="s">
        <v>1585</v>
      </c>
      <c r="R6581" s="96" t="s">
        <v>2098</v>
      </c>
    </row>
    <row r="6582" ht="14.25" customHeight="1">
      <c r="A6582" s="96" t="s">
        <v>16641</v>
      </c>
      <c r="D6582" s="96" t="s">
        <v>1372</v>
      </c>
      <c r="J6582" s="96" t="s">
        <v>1351</v>
      </c>
      <c r="L6582" s="96" t="s">
        <v>41</v>
      </c>
      <c r="M6582" s="96" t="s">
        <v>1351</v>
      </c>
      <c r="N6582" s="96" t="s">
        <v>1863</v>
      </c>
      <c r="O6582" s="96" t="s">
        <v>1584</v>
      </c>
      <c r="P6582" s="96" t="s">
        <v>1564</v>
      </c>
      <c r="Q6582" s="96" t="s">
        <v>1585</v>
      </c>
      <c r="R6582" s="96" t="s">
        <v>1863</v>
      </c>
    </row>
    <row r="6583" ht="14.25" customHeight="1">
      <c r="A6583" s="96" t="s">
        <v>16642</v>
      </c>
      <c r="D6583" s="96" t="s">
        <v>1350</v>
      </c>
      <c r="E6583" s="96" t="s">
        <v>1561</v>
      </c>
      <c r="F6583" s="96">
        <v>2030.0</v>
      </c>
      <c r="J6583" s="96" t="s">
        <v>1147</v>
      </c>
      <c r="L6583" s="96" t="s">
        <v>1562</v>
      </c>
      <c r="M6583" s="96" t="s">
        <v>1147</v>
      </c>
      <c r="O6583" s="96" t="s">
        <v>1713</v>
      </c>
      <c r="P6583" s="96" t="s">
        <v>1564</v>
      </c>
      <c r="Q6583" s="96" t="s">
        <v>1573</v>
      </c>
      <c r="R6583" s="96" t="s">
        <v>1581</v>
      </c>
      <c r="S6583" s="96" t="s">
        <v>16643</v>
      </c>
      <c r="T6583" s="96" t="s">
        <v>1568</v>
      </c>
    </row>
    <row r="6584" ht="14.25" customHeight="1">
      <c r="A6584" s="96" t="s">
        <v>16644</v>
      </c>
      <c r="B6584" s="96" t="s">
        <v>16645</v>
      </c>
      <c r="C6584" s="96" t="s">
        <v>16646</v>
      </c>
      <c r="D6584" s="96" t="s">
        <v>1350</v>
      </c>
      <c r="E6584" s="96" t="s">
        <v>1561</v>
      </c>
      <c r="F6584" s="96">
        <v>2030.0</v>
      </c>
      <c r="J6584" s="96" t="s">
        <v>1147</v>
      </c>
      <c r="L6584" s="96" t="s">
        <v>41</v>
      </c>
      <c r="M6584" s="96" t="s">
        <v>1147</v>
      </c>
      <c r="N6584" s="96" t="s">
        <v>1673</v>
      </c>
      <c r="O6584" s="96" t="s">
        <v>1741</v>
      </c>
      <c r="P6584" s="96" t="s">
        <v>1564</v>
      </c>
      <c r="Q6584" s="96" t="s">
        <v>1580</v>
      </c>
      <c r="R6584" s="96" t="s">
        <v>1566</v>
      </c>
      <c r="S6584" s="96" t="s">
        <v>1431</v>
      </c>
      <c r="T6584" s="96" t="s">
        <v>1568</v>
      </c>
    </row>
    <row r="6585" ht="14.25" customHeight="1">
      <c r="A6585" s="96" t="s">
        <v>16647</v>
      </c>
      <c r="C6585" s="96" t="s">
        <v>16648</v>
      </c>
      <c r="D6585" s="96" t="s">
        <v>1355</v>
      </c>
      <c r="J6585" s="96" t="s">
        <v>1147</v>
      </c>
      <c r="L6585" s="96" t="s">
        <v>41</v>
      </c>
      <c r="M6585" s="96" t="s">
        <v>1147</v>
      </c>
      <c r="O6585" s="96" t="s">
        <v>1684</v>
      </c>
      <c r="P6585" s="96" t="s">
        <v>1564</v>
      </c>
      <c r="Q6585" s="96" t="s">
        <v>1765</v>
      </c>
      <c r="R6585" s="96" t="s">
        <v>1648</v>
      </c>
    </row>
    <row r="6586" ht="14.25" customHeight="1">
      <c r="A6586" s="96" t="s">
        <v>16649</v>
      </c>
      <c r="D6586" s="96" t="s">
        <v>1355</v>
      </c>
      <c r="J6586" s="96" t="s">
        <v>1351</v>
      </c>
      <c r="L6586" s="96" t="s">
        <v>1629</v>
      </c>
      <c r="M6586" s="96" t="s">
        <v>1351</v>
      </c>
      <c r="N6586" s="96" t="s">
        <v>1589</v>
      </c>
      <c r="O6586" s="96" t="s">
        <v>1584</v>
      </c>
      <c r="P6586" s="96" t="s">
        <v>1564</v>
      </c>
      <c r="Q6586" s="96" t="s">
        <v>1630</v>
      </c>
      <c r="R6586" s="96" t="s">
        <v>1589</v>
      </c>
    </row>
    <row r="6587" ht="14.25" customHeight="1">
      <c r="A6587" s="96" t="s">
        <v>16650</v>
      </c>
      <c r="D6587" s="96" t="s">
        <v>1350</v>
      </c>
      <c r="E6587" s="96" t="s">
        <v>1561</v>
      </c>
      <c r="F6587" s="96">
        <v>2030.0</v>
      </c>
      <c r="J6587" s="96" t="s">
        <v>1147</v>
      </c>
      <c r="L6587" s="96" t="s">
        <v>1562</v>
      </c>
      <c r="M6587" s="96" t="s">
        <v>1147</v>
      </c>
      <c r="O6587" s="96" t="s">
        <v>1584</v>
      </c>
      <c r="P6587" s="96" t="s">
        <v>1564</v>
      </c>
      <c r="Q6587" s="96" t="s">
        <v>1862</v>
      </c>
      <c r="R6587" s="96" t="s">
        <v>1619</v>
      </c>
      <c r="S6587" s="96" t="s">
        <v>16651</v>
      </c>
      <c r="T6587" s="96" t="s">
        <v>1568</v>
      </c>
    </row>
    <row r="6588" ht="14.25" customHeight="1">
      <c r="A6588" s="96" t="s">
        <v>16652</v>
      </c>
      <c r="D6588" s="96" t="s">
        <v>1350</v>
      </c>
      <c r="E6588" s="96" t="s">
        <v>1570</v>
      </c>
      <c r="F6588" s="96">
        <v>2030.0</v>
      </c>
      <c r="J6588" s="96" t="s">
        <v>1147</v>
      </c>
      <c r="L6588" s="96" t="s">
        <v>1562</v>
      </c>
      <c r="M6588" s="96" t="s">
        <v>1147</v>
      </c>
      <c r="O6588" s="96" t="s">
        <v>1845</v>
      </c>
      <c r="P6588" s="96" t="s">
        <v>1564</v>
      </c>
      <c r="Q6588" s="96" t="s">
        <v>1585</v>
      </c>
      <c r="R6588" s="96" t="s">
        <v>1707</v>
      </c>
      <c r="S6588" s="96" t="s">
        <v>16653</v>
      </c>
      <c r="T6588" s="96" t="s">
        <v>1576</v>
      </c>
    </row>
    <row r="6589" ht="14.25" customHeight="1">
      <c r="A6589" s="96" t="s">
        <v>16654</v>
      </c>
      <c r="C6589" s="96" t="s">
        <v>16655</v>
      </c>
      <c r="D6589" s="96" t="s">
        <v>1350</v>
      </c>
      <c r="E6589" s="96" t="s">
        <v>1570</v>
      </c>
      <c r="F6589" s="96">
        <v>2030.0</v>
      </c>
      <c r="J6589" s="96" t="s">
        <v>1147</v>
      </c>
      <c r="L6589" s="96" t="s">
        <v>1562</v>
      </c>
      <c r="M6589" s="96" t="s">
        <v>1147</v>
      </c>
      <c r="O6589" s="96" t="s">
        <v>1614</v>
      </c>
      <c r="P6589" s="96" t="s">
        <v>1609</v>
      </c>
      <c r="Q6589" s="96" t="s">
        <v>1655</v>
      </c>
      <c r="R6589" s="96" t="s">
        <v>1673</v>
      </c>
      <c r="S6589" s="96" t="s">
        <v>16656</v>
      </c>
      <c r="T6589" s="96" t="s">
        <v>1576</v>
      </c>
    </row>
    <row r="6590" ht="14.25" customHeight="1">
      <c r="A6590" s="96" t="s">
        <v>16657</v>
      </c>
      <c r="D6590" s="96" t="s">
        <v>1350</v>
      </c>
      <c r="E6590" s="96" t="s">
        <v>1561</v>
      </c>
      <c r="F6590" s="96">
        <v>2030.0</v>
      </c>
      <c r="J6590" s="96" t="s">
        <v>1147</v>
      </c>
      <c r="L6590" s="96" t="s">
        <v>1562</v>
      </c>
      <c r="M6590" s="96" t="s">
        <v>1147</v>
      </c>
      <c r="O6590" s="96" t="s">
        <v>1741</v>
      </c>
      <c r="P6590" s="96" t="s">
        <v>1564</v>
      </c>
      <c r="Q6590" s="96" t="s">
        <v>1610</v>
      </c>
      <c r="R6590" s="96" t="s">
        <v>1566</v>
      </c>
      <c r="S6590" s="96" t="s">
        <v>16658</v>
      </c>
      <c r="T6590" s="96" t="s">
        <v>1568</v>
      </c>
    </row>
    <row r="6591" ht="14.25" customHeight="1">
      <c r="A6591" s="96" t="s">
        <v>16659</v>
      </c>
      <c r="B6591" s="96" t="s">
        <v>16660</v>
      </c>
      <c r="C6591" s="96" t="s">
        <v>16661</v>
      </c>
      <c r="D6591" s="96" t="s">
        <v>1350</v>
      </c>
      <c r="E6591" s="96" t="s">
        <v>1561</v>
      </c>
      <c r="F6591" s="96">
        <v>2030.0</v>
      </c>
      <c r="J6591" s="96" t="s">
        <v>1147</v>
      </c>
      <c r="L6591" s="96" t="s">
        <v>1562</v>
      </c>
      <c r="M6591" s="96" t="s">
        <v>1147</v>
      </c>
      <c r="O6591" s="96" t="s">
        <v>1584</v>
      </c>
      <c r="P6591" s="96" t="s">
        <v>1564</v>
      </c>
      <c r="Q6591" s="96" t="s">
        <v>1652</v>
      </c>
      <c r="R6591" s="96" t="s">
        <v>1971</v>
      </c>
      <c r="S6591" s="96" t="s">
        <v>16662</v>
      </c>
      <c r="T6591" s="96" t="s">
        <v>1568</v>
      </c>
    </row>
    <row r="6592" ht="14.25" customHeight="1">
      <c r="A6592" s="96" t="s">
        <v>16663</v>
      </c>
      <c r="D6592" s="96" t="s">
        <v>1350</v>
      </c>
      <c r="E6592" s="96" t="s">
        <v>1561</v>
      </c>
      <c r="F6592" s="96">
        <v>2030.0</v>
      </c>
      <c r="J6592" s="96" t="s">
        <v>1147</v>
      </c>
      <c r="L6592" s="96" t="s">
        <v>1562</v>
      </c>
      <c r="M6592" s="96" t="s">
        <v>1147</v>
      </c>
      <c r="O6592" s="96" t="s">
        <v>1791</v>
      </c>
      <c r="P6592" s="96" t="s">
        <v>1609</v>
      </c>
      <c r="Q6592" s="96" t="s">
        <v>1756</v>
      </c>
      <c r="R6592" s="96" t="s">
        <v>1793</v>
      </c>
      <c r="S6592" s="96" t="s">
        <v>16664</v>
      </c>
      <c r="T6592" s="96" t="s">
        <v>1568</v>
      </c>
    </row>
    <row r="6593" ht="14.25" customHeight="1">
      <c r="A6593" s="96" t="s">
        <v>16665</v>
      </c>
      <c r="D6593" s="96" t="s">
        <v>1350</v>
      </c>
      <c r="E6593" s="96" t="s">
        <v>1561</v>
      </c>
      <c r="F6593" s="96">
        <v>2030.0</v>
      </c>
      <c r="J6593" s="96" t="s">
        <v>1147</v>
      </c>
      <c r="L6593" s="96" t="s">
        <v>1562</v>
      </c>
      <c r="M6593" s="96" t="s">
        <v>1147</v>
      </c>
      <c r="O6593" s="96" t="s">
        <v>1717</v>
      </c>
      <c r="P6593" s="96" t="s">
        <v>1609</v>
      </c>
      <c r="Q6593" s="96" t="s">
        <v>1639</v>
      </c>
      <c r="R6593" s="96" t="s">
        <v>1648</v>
      </c>
      <c r="S6593" s="96" t="s">
        <v>16666</v>
      </c>
      <c r="T6593" s="96" t="s">
        <v>1568</v>
      </c>
    </row>
    <row r="6594" ht="14.25" customHeight="1">
      <c r="A6594" s="96" t="s">
        <v>16667</v>
      </c>
      <c r="C6594" s="96" t="s">
        <v>16668</v>
      </c>
      <c r="D6594" s="96" t="s">
        <v>1355</v>
      </c>
      <c r="J6594" s="96" t="s">
        <v>1147</v>
      </c>
      <c r="L6594" s="96" t="s">
        <v>41</v>
      </c>
      <c r="M6594" s="96" t="s">
        <v>1147</v>
      </c>
      <c r="O6594" s="96" t="s">
        <v>1845</v>
      </c>
      <c r="P6594" s="96" t="s">
        <v>1564</v>
      </c>
      <c r="Q6594" s="96" t="s">
        <v>1784</v>
      </c>
      <c r="R6594" s="96" t="s">
        <v>2023</v>
      </c>
    </row>
    <row r="6595" ht="14.25" customHeight="1">
      <c r="A6595" s="96" t="s">
        <v>16669</v>
      </c>
      <c r="D6595" s="96" t="s">
        <v>1350</v>
      </c>
      <c r="E6595" s="96" t="s">
        <v>1561</v>
      </c>
      <c r="F6595" s="96">
        <v>2030.0</v>
      </c>
      <c r="J6595" s="96" t="s">
        <v>1147</v>
      </c>
      <c r="L6595" s="96" t="s">
        <v>1562</v>
      </c>
      <c r="M6595" s="96" t="s">
        <v>1147</v>
      </c>
      <c r="O6595" s="96" t="s">
        <v>1717</v>
      </c>
      <c r="P6595" s="96" t="s">
        <v>1609</v>
      </c>
      <c r="Q6595" s="96" t="s">
        <v>1639</v>
      </c>
      <c r="R6595" s="96" t="s">
        <v>1648</v>
      </c>
      <c r="S6595" s="96" t="s">
        <v>16670</v>
      </c>
      <c r="T6595" s="96" t="s">
        <v>1568</v>
      </c>
    </row>
    <row r="6596" ht="14.25" customHeight="1">
      <c r="A6596" s="96" t="s">
        <v>16671</v>
      </c>
      <c r="D6596" s="96" t="s">
        <v>1350</v>
      </c>
      <c r="E6596" s="96" t="s">
        <v>1561</v>
      </c>
      <c r="F6596" s="96">
        <v>2030.0</v>
      </c>
      <c r="J6596" s="96" t="s">
        <v>1147</v>
      </c>
      <c r="L6596" s="96" t="s">
        <v>1562</v>
      </c>
      <c r="M6596" s="96" t="s">
        <v>1147</v>
      </c>
      <c r="O6596" s="96" t="s">
        <v>1717</v>
      </c>
      <c r="P6596" s="96" t="s">
        <v>1609</v>
      </c>
      <c r="Q6596" s="96" t="s">
        <v>1639</v>
      </c>
      <c r="R6596" s="96" t="s">
        <v>1690</v>
      </c>
      <c r="S6596" s="96" t="s">
        <v>16672</v>
      </c>
      <c r="T6596" s="96" t="s">
        <v>1576</v>
      </c>
    </row>
    <row r="6597" ht="14.25" customHeight="1">
      <c r="A6597" s="96" t="s">
        <v>16673</v>
      </c>
      <c r="D6597" s="96" t="s">
        <v>1350</v>
      </c>
      <c r="E6597" s="96" t="s">
        <v>1570</v>
      </c>
      <c r="F6597" s="96">
        <v>2030.0</v>
      </c>
      <c r="J6597" s="96" t="s">
        <v>1147</v>
      </c>
      <c r="L6597" s="96" t="s">
        <v>1562</v>
      </c>
      <c r="M6597" s="96" t="s">
        <v>1147</v>
      </c>
      <c r="O6597" s="96" t="s">
        <v>1717</v>
      </c>
      <c r="P6597" s="96" t="s">
        <v>1609</v>
      </c>
      <c r="Q6597" s="96" t="s">
        <v>1585</v>
      </c>
      <c r="R6597" s="96" t="s">
        <v>2023</v>
      </c>
      <c r="S6597" s="96" t="s">
        <v>16674</v>
      </c>
      <c r="T6597" s="96" t="s">
        <v>1576</v>
      </c>
    </row>
    <row r="6598" ht="14.25" customHeight="1">
      <c r="A6598" s="96" t="s">
        <v>16675</v>
      </c>
      <c r="B6598" s="96" t="s">
        <v>16676</v>
      </c>
      <c r="D6598" s="96" t="s">
        <v>1350</v>
      </c>
      <c r="E6598" s="96" t="s">
        <v>1561</v>
      </c>
      <c r="F6598" s="96" t="s">
        <v>1628</v>
      </c>
      <c r="J6598" s="96" t="s">
        <v>1147</v>
      </c>
      <c r="L6598" s="96" t="s">
        <v>41</v>
      </c>
      <c r="M6598" s="96" t="s">
        <v>1147</v>
      </c>
      <c r="O6598" s="96" t="s">
        <v>1717</v>
      </c>
      <c r="P6598" s="96" t="s">
        <v>1609</v>
      </c>
      <c r="Q6598" s="96" t="s">
        <v>1639</v>
      </c>
      <c r="R6598" s="96" t="s">
        <v>1690</v>
      </c>
      <c r="S6598" s="96" t="s">
        <v>16677</v>
      </c>
      <c r="T6598" s="96" t="s">
        <v>1568</v>
      </c>
    </row>
    <row r="6599" ht="14.25" customHeight="1">
      <c r="A6599" s="96" t="s">
        <v>16678</v>
      </c>
      <c r="D6599" s="96" t="s">
        <v>1350</v>
      </c>
      <c r="E6599" s="96" t="s">
        <v>1561</v>
      </c>
      <c r="F6599" s="96">
        <v>2030.0</v>
      </c>
      <c r="J6599" s="96" t="s">
        <v>1147</v>
      </c>
      <c r="L6599" s="96" t="s">
        <v>1562</v>
      </c>
      <c r="M6599" s="96" t="s">
        <v>1147</v>
      </c>
      <c r="O6599" s="96" t="s">
        <v>1717</v>
      </c>
      <c r="P6599" s="96" t="s">
        <v>1609</v>
      </c>
      <c r="Q6599" s="96" t="s">
        <v>2015</v>
      </c>
      <c r="R6599" s="96" t="s">
        <v>1699</v>
      </c>
      <c r="S6599" s="96" t="s">
        <v>16679</v>
      </c>
      <c r="T6599" s="96" t="s">
        <v>1568</v>
      </c>
    </row>
    <row r="6600" ht="14.25" customHeight="1">
      <c r="A6600" s="96" t="s">
        <v>16680</v>
      </c>
      <c r="B6600" s="96" t="s">
        <v>16681</v>
      </c>
      <c r="C6600" s="96" t="s">
        <v>16682</v>
      </c>
      <c r="D6600" s="96" t="s">
        <v>1350</v>
      </c>
      <c r="E6600" s="96" t="s">
        <v>1561</v>
      </c>
      <c r="F6600" s="96" t="s">
        <v>3227</v>
      </c>
      <c r="J6600" s="96" t="s">
        <v>1147</v>
      </c>
      <c r="L6600" s="96" t="s">
        <v>41</v>
      </c>
      <c r="M6600" s="96" t="s">
        <v>1147</v>
      </c>
      <c r="O6600" s="96" t="s">
        <v>1717</v>
      </c>
      <c r="P6600" s="96" t="s">
        <v>1609</v>
      </c>
      <c r="Q6600" s="96" t="s">
        <v>1800</v>
      </c>
      <c r="R6600" s="96" t="s">
        <v>2098</v>
      </c>
      <c r="S6600" s="96" t="s">
        <v>16683</v>
      </c>
      <c r="T6600" s="96" t="s">
        <v>1568</v>
      </c>
    </row>
    <row r="6601" ht="14.25" customHeight="1">
      <c r="A6601" s="96" t="s">
        <v>16684</v>
      </c>
      <c r="D6601" s="96" t="s">
        <v>1350</v>
      </c>
      <c r="E6601" s="96" t="s">
        <v>1561</v>
      </c>
      <c r="F6601" s="96">
        <v>2030.0</v>
      </c>
      <c r="J6601" s="96" t="s">
        <v>1147</v>
      </c>
      <c r="L6601" s="96" t="s">
        <v>1562</v>
      </c>
      <c r="M6601" s="96" t="s">
        <v>1147</v>
      </c>
      <c r="O6601" s="96" t="s">
        <v>1717</v>
      </c>
      <c r="P6601" s="96" t="s">
        <v>1609</v>
      </c>
      <c r="Q6601" s="96" t="s">
        <v>2047</v>
      </c>
      <c r="R6601" s="96" t="s">
        <v>1594</v>
      </c>
      <c r="S6601" s="96" t="s">
        <v>16685</v>
      </c>
      <c r="T6601" s="96" t="s">
        <v>1568</v>
      </c>
    </row>
    <row r="6602" ht="14.25" customHeight="1">
      <c r="A6602" s="96" t="s">
        <v>16686</v>
      </c>
      <c r="D6602" s="96" t="s">
        <v>1350</v>
      </c>
      <c r="E6602" s="96" t="s">
        <v>1561</v>
      </c>
      <c r="F6602" s="96">
        <v>2030.0</v>
      </c>
      <c r="J6602" s="96" t="s">
        <v>1147</v>
      </c>
      <c r="L6602" s="96" t="s">
        <v>1562</v>
      </c>
      <c r="M6602" s="96" t="s">
        <v>1147</v>
      </c>
      <c r="O6602" s="96" t="s">
        <v>1717</v>
      </c>
      <c r="P6602" s="96" t="s">
        <v>1609</v>
      </c>
      <c r="Q6602" s="96" t="s">
        <v>1756</v>
      </c>
      <c r="R6602" s="96" t="s">
        <v>1637</v>
      </c>
      <c r="S6602" s="96" t="s">
        <v>16687</v>
      </c>
    </row>
    <row r="6603" ht="14.25" customHeight="1">
      <c r="A6603" s="96" t="s">
        <v>16688</v>
      </c>
      <c r="D6603" s="96" t="s">
        <v>1350</v>
      </c>
      <c r="E6603" s="96" t="s">
        <v>1561</v>
      </c>
      <c r="F6603" s="96">
        <v>2030.0</v>
      </c>
      <c r="G6603" s="96" t="s">
        <v>1350</v>
      </c>
      <c r="H6603" s="96" t="s">
        <v>1561</v>
      </c>
      <c r="I6603" s="96">
        <v>2050.0</v>
      </c>
      <c r="J6603" s="96" t="s">
        <v>1351</v>
      </c>
      <c r="K6603" s="96">
        <v>2050.0</v>
      </c>
      <c r="L6603" s="96" t="s">
        <v>1562</v>
      </c>
      <c r="M6603" s="96" t="s">
        <v>1351</v>
      </c>
      <c r="O6603" s="96" t="s">
        <v>1584</v>
      </c>
      <c r="P6603" s="96" t="s">
        <v>1564</v>
      </c>
      <c r="Q6603" s="96" t="s">
        <v>1580</v>
      </c>
      <c r="R6603" s="96" t="s">
        <v>1589</v>
      </c>
      <c r="S6603" s="96" t="s">
        <v>16689</v>
      </c>
      <c r="T6603" s="96" t="s">
        <v>1568</v>
      </c>
    </row>
    <row r="6604" ht="14.25" customHeight="1">
      <c r="A6604" s="96" t="s">
        <v>16690</v>
      </c>
      <c r="D6604" s="96" t="s">
        <v>1350</v>
      </c>
      <c r="E6604" s="96" t="s">
        <v>1561</v>
      </c>
      <c r="F6604" s="96">
        <v>2030.0</v>
      </c>
      <c r="G6604" s="96" t="s">
        <v>1350</v>
      </c>
      <c r="H6604" s="96" t="s">
        <v>1561</v>
      </c>
      <c r="I6604" s="96">
        <v>2040.0</v>
      </c>
      <c r="J6604" s="96" t="s">
        <v>1351</v>
      </c>
      <c r="K6604" s="96">
        <v>2040.0</v>
      </c>
      <c r="L6604" s="96" t="s">
        <v>1562</v>
      </c>
      <c r="M6604" s="96" t="s">
        <v>1351</v>
      </c>
      <c r="N6604" s="96" t="s">
        <v>3916</v>
      </c>
      <c r="O6604" s="96" t="s">
        <v>1741</v>
      </c>
      <c r="P6604" s="96" t="s">
        <v>1564</v>
      </c>
      <c r="Q6604" s="96" t="s">
        <v>1636</v>
      </c>
      <c r="R6604" s="96" t="s">
        <v>1615</v>
      </c>
      <c r="S6604" s="96" t="s">
        <v>16691</v>
      </c>
      <c r="T6604" s="96" t="s">
        <v>1568</v>
      </c>
    </row>
    <row r="6605" ht="14.25" customHeight="1">
      <c r="A6605" s="96" t="s">
        <v>16692</v>
      </c>
      <c r="B6605" s="96" t="s">
        <v>16693</v>
      </c>
      <c r="C6605" s="96" t="s">
        <v>16694</v>
      </c>
      <c r="D6605" s="96" t="s">
        <v>1355</v>
      </c>
      <c r="J6605" s="96" t="s">
        <v>1147</v>
      </c>
      <c r="L6605" s="96" t="s">
        <v>1629</v>
      </c>
      <c r="M6605" s="96" t="s">
        <v>1147</v>
      </c>
      <c r="O6605" s="96" t="s">
        <v>1812</v>
      </c>
      <c r="P6605" s="96" t="s">
        <v>1609</v>
      </c>
      <c r="Q6605" s="96" t="s">
        <v>1630</v>
      </c>
      <c r="R6605" s="96" t="s">
        <v>1656</v>
      </c>
    </row>
    <row r="6606" ht="14.25" customHeight="1">
      <c r="A6606" s="96" t="s">
        <v>16695</v>
      </c>
      <c r="D6606" s="96" t="s">
        <v>1350</v>
      </c>
      <c r="E6606" s="96" t="s">
        <v>1561</v>
      </c>
      <c r="F6606" s="96">
        <v>2030.0</v>
      </c>
      <c r="J6606" s="96" t="s">
        <v>1147</v>
      </c>
      <c r="L6606" s="96" t="s">
        <v>1562</v>
      </c>
      <c r="M6606" s="96" t="s">
        <v>1147</v>
      </c>
      <c r="O6606" s="96" t="s">
        <v>1717</v>
      </c>
      <c r="P6606" s="96" t="s">
        <v>1609</v>
      </c>
      <c r="Q6606" s="96" t="s">
        <v>1756</v>
      </c>
      <c r="R6606" s="96" t="s">
        <v>1648</v>
      </c>
      <c r="S6606" s="96" t="s">
        <v>16696</v>
      </c>
      <c r="T6606" s="96" t="s">
        <v>1568</v>
      </c>
    </row>
    <row r="6607" ht="14.25" customHeight="1">
      <c r="A6607" s="96" t="s">
        <v>16697</v>
      </c>
      <c r="B6607" s="96" t="s">
        <v>16698</v>
      </c>
      <c r="C6607" s="96" t="s">
        <v>16699</v>
      </c>
      <c r="D6607" s="96" t="s">
        <v>1350</v>
      </c>
      <c r="E6607" s="96" t="s">
        <v>1561</v>
      </c>
      <c r="F6607" s="96" t="s">
        <v>1628</v>
      </c>
      <c r="J6607" s="96" t="s">
        <v>1147</v>
      </c>
      <c r="L6607" s="96" t="s">
        <v>41</v>
      </c>
      <c r="M6607" s="96" t="s">
        <v>1147</v>
      </c>
      <c r="O6607" s="96" t="s">
        <v>1717</v>
      </c>
      <c r="P6607" s="96" t="s">
        <v>1609</v>
      </c>
      <c r="Q6607" s="96" t="s">
        <v>1636</v>
      </c>
      <c r="R6607" s="96" t="s">
        <v>1712</v>
      </c>
      <c r="S6607" s="96" t="s">
        <v>16700</v>
      </c>
      <c r="T6607" s="96" t="s">
        <v>1568</v>
      </c>
    </row>
    <row r="6608" ht="14.25" customHeight="1">
      <c r="A6608" s="96" t="s">
        <v>16701</v>
      </c>
      <c r="D6608" s="96" t="s">
        <v>1350</v>
      </c>
      <c r="E6608" s="96" t="s">
        <v>1561</v>
      </c>
      <c r="F6608" s="96">
        <v>2030.0</v>
      </c>
      <c r="J6608" s="96" t="s">
        <v>1147</v>
      </c>
      <c r="L6608" s="96" t="s">
        <v>1562</v>
      </c>
      <c r="M6608" s="96" t="s">
        <v>1147</v>
      </c>
      <c r="O6608" s="96" t="s">
        <v>1717</v>
      </c>
      <c r="P6608" s="96" t="s">
        <v>1609</v>
      </c>
      <c r="Q6608" s="96" t="s">
        <v>1652</v>
      </c>
      <c r="R6608" s="96" t="s">
        <v>1712</v>
      </c>
      <c r="S6608" s="96" t="s">
        <v>16702</v>
      </c>
      <c r="T6608" s="96" t="s">
        <v>1568</v>
      </c>
    </row>
    <row r="6609" ht="14.25" customHeight="1">
      <c r="A6609" s="96" t="s">
        <v>16703</v>
      </c>
      <c r="B6609" s="96" t="s">
        <v>16704</v>
      </c>
      <c r="C6609" s="96" t="s">
        <v>16705</v>
      </c>
      <c r="D6609" s="96" t="s">
        <v>1350</v>
      </c>
      <c r="E6609" s="96" t="s">
        <v>1561</v>
      </c>
      <c r="F6609" s="96" t="s">
        <v>1628</v>
      </c>
      <c r="J6609" s="96" t="s">
        <v>1351</v>
      </c>
      <c r="L6609" s="96" t="s">
        <v>41</v>
      </c>
      <c r="M6609" s="96" t="s">
        <v>1351</v>
      </c>
      <c r="N6609" s="96" t="s">
        <v>1621</v>
      </c>
      <c r="O6609" s="96" t="s">
        <v>1717</v>
      </c>
      <c r="P6609" s="96" t="s">
        <v>1609</v>
      </c>
      <c r="Q6609" s="96" t="s">
        <v>2210</v>
      </c>
      <c r="R6609" s="96" t="s">
        <v>1644</v>
      </c>
      <c r="S6609" s="96" t="s">
        <v>16706</v>
      </c>
      <c r="T6609" s="96" t="s">
        <v>1568</v>
      </c>
    </row>
    <row r="6610" ht="14.25" customHeight="1">
      <c r="A6610" s="96" t="s">
        <v>16707</v>
      </c>
      <c r="B6610" s="96" t="s">
        <v>16708</v>
      </c>
      <c r="C6610" s="96" t="s">
        <v>16709</v>
      </c>
      <c r="D6610" s="96" t="s">
        <v>1350</v>
      </c>
      <c r="E6610" s="96" t="s">
        <v>1561</v>
      </c>
      <c r="F6610" s="96" t="s">
        <v>3187</v>
      </c>
      <c r="J6610" s="96" t="s">
        <v>1147</v>
      </c>
      <c r="L6610" s="96" t="s">
        <v>41</v>
      </c>
      <c r="M6610" s="96" t="s">
        <v>1147</v>
      </c>
      <c r="O6610" s="96" t="s">
        <v>1584</v>
      </c>
      <c r="P6610" s="96" t="s">
        <v>1564</v>
      </c>
      <c r="Q6610" s="96" t="s">
        <v>1820</v>
      </c>
      <c r="R6610" s="96" t="s">
        <v>1924</v>
      </c>
      <c r="S6610" s="96" t="s">
        <v>16710</v>
      </c>
      <c r="T6610" s="96" t="s">
        <v>1568</v>
      </c>
    </row>
    <row r="6611" ht="14.25" customHeight="1">
      <c r="A6611" s="96" t="s">
        <v>16711</v>
      </c>
      <c r="D6611" s="96" t="s">
        <v>1350</v>
      </c>
      <c r="E6611" s="96" t="s">
        <v>1561</v>
      </c>
      <c r="F6611" s="96">
        <v>2030.0</v>
      </c>
      <c r="J6611" s="96" t="s">
        <v>1147</v>
      </c>
      <c r="L6611" s="96" t="s">
        <v>1562</v>
      </c>
      <c r="M6611" s="96" t="s">
        <v>1147</v>
      </c>
      <c r="O6611" s="96" t="s">
        <v>1812</v>
      </c>
      <c r="P6611" s="96" t="s">
        <v>1564</v>
      </c>
      <c r="Q6611" s="96" t="s">
        <v>2015</v>
      </c>
      <c r="R6611" s="96" t="s">
        <v>1594</v>
      </c>
      <c r="S6611" s="96" t="s">
        <v>16712</v>
      </c>
      <c r="T6611" s="96" t="s">
        <v>1568</v>
      </c>
    </row>
    <row r="6612" ht="14.25" customHeight="1">
      <c r="A6612" s="96" t="s">
        <v>16713</v>
      </c>
      <c r="B6612" s="96" t="s">
        <v>16714</v>
      </c>
      <c r="D6612" s="96" t="s">
        <v>1355</v>
      </c>
      <c r="J6612" s="96" t="s">
        <v>1147</v>
      </c>
      <c r="L6612" s="96" t="s">
        <v>41</v>
      </c>
      <c r="M6612" s="96" t="s">
        <v>1147</v>
      </c>
      <c r="O6612" s="96" t="s">
        <v>1717</v>
      </c>
      <c r="P6612" s="96" t="s">
        <v>1609</v>
      </c>
      <c r="Q6612" s="96" t="s">
        <v>1580</v>
      </c>
      <c r="R6612" s="96" t="s">
        <v>1805</v>
      </c>
    </row>
    <row r="6613" ht="14.25" customHeight="1">
      <c r="A6613" s="96" t="s">
        <v>16715</v>
      </c>
      <c r="B6613" s="96" t="s">
        <v>16716</v>
      </c>
      <c r="C6613" s="96" t="s">
        <v>16717</v>
      </c>
      <c r="D6613" s="96" t="s">
        <v>1355</v>
      </c>
      <c r="J6613" s="96" t="s">
        <v>1147</v>
      </c>
      <c r="L6613" s="96" t="s">
        <v>41</v>
      </c>
      <c r="M6613" s="96" t="s">
        <v>1351</v>
      </c>
      <c r="N6613" s="96" t="s">
        <v>1779</v>
      </c>
      <c r="O6613" s="96" t="s">
        <v>1741</v>
      </c>
      <c r="P6613" s="96" t="s">
        <v>1564</v>
      </c>
      <c r="Q6613" s="96" t="s">
        <v>1580</v>
      </c>
      <c r="R6613" s="96" t="s">
        <v>1787</v>
      </c>
    </row>
    <row r="6614" ht="14.25" customHeight="1">
      <c r="A6614" s="96" t="s">
        <v>16718</v>
      </c>
      <c r="C6614" s="96" t="s">
        <v>16719</v>
      </c>
      <c r="D6614" s="96" t="s">
        <v>1372</v>
      </c>
      <c r="J6614" s="96" t="s">
        <v>1351</v>
      </c>
      <c r="L6614" s="96" t="s">
        <v>41</v>
      </c>
      <c r="M6614" s="96" t="s">
        <v>1351</v>
      </c>
      <c r="N6614" s="96" t="s">
        <v>1666</v>
      </c>
      <c r="O6614" s="96" t="s">
        <v>1845</v>
      </c>
      <c r="P6614" s="96" t="s">
        <v>1564</v>
      </c>
      <c r="Q6614" s="96" t="s">
        <v>2047</v>
      </c>
      <c r="R6614" s="96" t="s">
        <v>1757</v>
      </c>
    </row>
    <row r="6615" ht="14.25" customHeight="1">
      <c r="A6615" s="96" t="s">
        <v>16720</v>
      </c>
      <c r="C6615" s="96" t="s">
        <v>16721</v>
      </c>
      <c r="D6615" s="96" t="s">
        <v>1350</v>
      </c>
      <c r="E6615" s="96" t="s">
        <v>1561</v>
      </c>
      <c r="F6615" s="96">
        <v>2030.0</v>
      </c>
      <c r="J6615" s="96" t="s">
        <v>1147</v>
      </c>
      <c r="L6615" s="96" t="s">
        <v>41</v>
      </c>
      <c r="M6615" s="96" t="s">
        <v>1147</v>
      </c>
      <c r="O6615" s="96" t="s">
        <v>1563</v>
      </c>
      <c r="P6615" s="96" t="s">
        <v>1564</v>
      </c>
      <c r="Q6615" s="96" t="s">
        <v>1585</v>
      </c>
      <c r="R6615" s="96" t="s">
        <v>1637</v>
      </c>
      <c r="S6615" s="96" t="s">
        <v>16722</v>
      </c>
      <c r="T6615" s="96" t="s">
        <v>1568</v>
      </c>
    </row>
    <row r="6616" ht="14.25" customHeight="1">
      <c r="A6616" s="96" t="s">
        <v>16723</v>
      </c>
      <c r="B6616" s="96" t="s">
        <v>16724</v>
      </c>
      <c r="C6616" s="96" t="s">
        <v>16725</v>
      </c>
      <c r="D6616" s="96" t="s">
        <v>1355</v>
      </c>
      <c r="J6616" s="96" t="s">
        <v>1351</v>
      </c>
      <c r="L6616" s="96" t="s">
        <v>41</v>
      </c>
      <c r="M6616" s="96" t="s">
        <v>1147</v>
      </c>
      <c r="O6616" s="96" t="s">
        <v>1578</v>
      </c>
      <c r="P6616" s="96" t="s">
        <v>1579</v>
      </c>
      <c r="Q6616" s="96" t="s">
        <v>2047</v>
      </c>
      <c r="R6616" s="96" t="s">
        <v>1586</v>
      </c>
    </row>
    <row r="6617" ht="14.25" customHeight="1">
      <c r="A6617" s="96" t="s">
        <v>16726</v>
      </c>
      <c r="D6617" s="96" t="s">
        <v>1350</v>
      </c>
      <c r="E6617" s="96" t="s">
        <v>1561</v>
      </c>
      <c r="F6617" s="96">
        <v>2030.0</v>
      </c>
      <c r="J6617" s="96" t="s">
        <v>1147</v>
      </c>
      <c r="L6617" s="96" t="s">
        <v>1562</v>
      </c>
      <c r="M6617" s="96" t="s">
        <v>1147</v>
      </c>
      <c r="O6617" s="96" t="s">
        <v>2792</v>
      </c>
      <c r="P6617" s="96" t="s">
        <v>1609</v>
      </c>
      <c r="Q6617" s="96" t="s">
        <v>1754</v>
      </c>
      <c r="R6617" s="96" t="s">
        <v>1597</v>
      </c>
      <c r="S6617" s="96" t="s">
        <v>16727</v>
      </c>
      <c r="T6617" s="96" t="s">
        <v>1568</v>
      </c>
    </row>
    <row r="6618" ht="14.25" customHeight="1">
      <c r="A6618" s="96" t="s">
        <v>16728</v>
      </c>
      <c r="B6618" s="96" t="s">
        <v>16729</v>
      </c>
      <c r="C6618" s="96" t="s">
        <v>16730</v>
      </c>
      <c r="D6618" s="96" t="s">
        <v>1350</v>
      </c>
      <c r="E6618" s="96" t="s">
        <v>1561</v>
      </c>
      <c r="F6618" s="96">
        <v>2025.0</v>
      </c>
      <c r="G6618" s="96" t="s">
        <v>1350</v>
      </c>
      <c r="H6618" s="96" t="s">
        <v>1561</v>
      </c>
      <c r="I6618" s="96">
        <v>2040.0</v>
      </c>
      <c r="J6618" s="96" t="s">
        <v>1351</v>
      </c>
      <c r="K6618" s="96">
        <v>2040.0</v>
      </c>
      <c r="L6618" s="96" t="s">
        <v>41</v>
      </c>
      <c r="M6618" s="96" t="s">
        <v>1351</v>
      </c>
      <c r="N6618" s="96" t="s">
        <v>1621</v>
      </c>
      <c r="O6618" s="96" t="s">
        <v>1584</v>
      </c>
      <c r="P6618" s="96" t="s">
        <v>1564</v>
      </c>
      <c r="Q6618" s="96" t="s">
        <v>2114</v>
      </c>
      <c r="R6618" s="96" t="s">
        <v>1605</v>
      </c>
      <c r="S6618" s="96" t="s">
        <v>16731</v>
      </c>
      <c r="T6618" s="96" t="s">
        <v>1568</v>
      </c>
    </row>
    <row r="6619" ht="14.25" customHeight="1">
      <c r="A6619" s="96" t="s">
        <v>16732</v>
      </c>
      <c r="D6619" s="96" t="s">
        <v>1350</v>
      </c>
      <c r="E6619" s="96" t="s">
        <v>1561</v>
      </c>
      <c r="F6619" s="96">
        <v>2030.0</v>
      </c>
      <c r="G6619" s="96" t="s">
        <v>1350</v>
      </c>
      <c r="H6619" s="96" t="s">
        <v>1561</v>
      </c>
      <c r="I6619" s="96">
        <v>2040.0</v>
      </c>
      <c r="J6619" s="96" t="s">
        <v>1351</v>
      </c>
      <c r="K6619" s="96">
        <v>2040.0</v>
      </c>
      <c r="L6619" s="96" t="s">
        <v>1562</v>
      </c>
      <c r="M6619" s="96" t="s">
        <v>1147</v>
      </c>
      <c r="O6619" s="96" t="s">
        <v>1845</v>
      </c>
      <c r="P6619" s="96" t="s">
        <v>1564</v>
      </c>
      <c r="Q6619" s="96" t="s">
        <v>1610</v>
      </c>
      <c r="R6619" s="96" t="s">
        <v>1699</v>
      </c>
      <c r="S6619" s="96" t="s">
        <v>16733</v>
      </c>
      <c r="T6619" s="96" t="s">
        <v>1568</v>
      </c>
    </row>
    <row r="6620" ht="14.25" customHeight="1">
      <c r="A6620" s="96" t="s">
        <v>16734</v>
      </c>
      <c r="D6620" s="96" t="s">
        <v>1355</v>
      </c>
      <c r="J6620" s="96" t="s">
        <v>1351</v>
      </c>
      <c r="L6620" s="96" t="s">
        <v>41</v>
      </c>
      <c r="M6620" s="96" t="s">
        <v>1147</v>
      </c>
      <c r="O6620" s="96" t="s">
        <v>1578</v>
      </c>
      <c r="P6620" s="96" t="s">
        <v>1579</v>
      </c>
      <c r="Q6620" s="96" t="s">
        <v>1800</v>
      </c>
      <c r="R6620" s="96" t="s">
        <v>1581</v>
      </c>
    </row>
    <row r="6621" ht="14.25" customHeight="1">
      <c r="A6621" s="96" t="s">
        <v>16735</v>
      </c>
      <c r="D6621" s="96" t="s">
        <v>1350</v>
      </c>
      <c r="E6621" s="96" t="s">
        <v>1561</v>
      </c>
      <c r="F6621" s="96">
        <v>2030.0</v>
      </c>
      <c r="J6621" s="96" t="s">
        <v>1147</v>
      </c>
      <c r="L6621" s="96" t="s">
        <v>1562</v>
      </c>
      <c r="M6621" s="96" t="s">
        <v>1147</v>
      </c>
      <c r="O6621" s="96" t="s">
        <v>1703</v>
      </c>
      <c r="P6621" s="96" t="s">
        <v>1564</v>
      </c>
      <c r="Q6621" s="96" t="s">
        <v>1610</v>
      </c>
      <c r="R6621" s="96" t="s">
        <v>1644</v>
      </c>
      <c r="S6621" s="96" t="s">
        <v>16736</v>
      </c>
      <c r="T6621" s="96" t="s">
        <v>1568</v>
      </c>
    </row>
    <row r="6622" ht="14.25" customHeight="1">
      <c r="A6622" s="96" t="s">
        <v>16737</v>
      </c>
      <c r="D6622" s="96" t="s">
        <v>1355</v>
      </c>
      <c r="J6622" s="96" t="s">
        <v>1147</v>
      </c>
      <c r="L6622" s="96" t="s">
        <v>41</v>
      </c>
      <c r="M6622" s="96" t="s">
        <v>1147</v>
      </c>
      <c r="O6622" s="96" t="s">
        <v>1703</v>
      </c>
      <c r="P6622" s="96" t="s">
        <v>1564</v>
      </c>
      <c r="Q6622" s="96" t="s">
        <v>1636</v>
      </c>
      <c r="R6622" s="96" t="s">
        <v>1615</v>
      </c>
    </row>
    <row r="6623" ht="14.25" customHeight="1">
      <c r="A6623" s="96" t="s">
        <v>16738</v>
      </c>
      <c r="D6623" s="96" t="s">
        <v>1350</v>
      </c>
      <c r="E6623" s="96" t="s">
        <v>1561</v>
      </c>
      <c r="F6623" s="96">
        <v>2030.0</v>
      </c>
      <c r="J6623" s="96" t="s">
        <v>1147</v>
      </c>
      <c r="L6623" s="96" t="s">
        <v>1562</v>
      </c>
      <c r="M6623" s="96" t="s">
        <v>1147</v>
      </c>
      <c r="O6623" s="96" t="s">
        <v>1664</v>
      </c>
      <c r="P6623" s="96" t="s">
        <v>1564</v>
      </c>
      <c r="Q6623" s="96" t="s">
        <v>1604</v>
      </c>
      <c r="R6623" s="96" t="s">
        <v>1594</v>
      </c>
      <c r="S6623" s="96" t="s">
        <v>16739</v>
      </c>
      <c r="T6623" s="96" t="s">
        <v>1568</v>
      </c>
    </row>
    <row r="6624" ht="14.25" customHeight="1">
      <c r="A6624" s="96" t="s">
        <v>16740</v>
      </c>
      <c r="D6624" s="96" t="s">
        <v>1350</v>
      </c>
      <c r="E6624" s="96" t="s">
        <v>1561</v>
      </c>
      <c r="F6624" s="96">
        <v>2030.0</v>
      </c>
      <c r="J6624" s="96" t="s">
        <v>1147</v>
      </c>
      <c r="L6624" s="96" t="s">
        <v>1562</v>
      </c>
      <c r="M6624" s="96" t="s">
        <v>1147</v>
      </c>
      <c r="O6624" s="96" t="s">
        <v>1717</v>
      </c>
      <c r="P6624" s="96" t="s">
        <v>1609</v>
      </c>
      <c r="Q6624" s="96" t="s">
        <v>1639</v>
      </c>
      <c r="R6624" s="96" t="s">
        <v>1699</v>
      </c>
      <c r="S6624" s="96" t="s">
        <v>16741</v>
      </c>
      <c r="T6624" s="96" t="s">
        <v>1568</v>
      </c>
    </row>
    <row r="6625" ht="14.25" customHeight="1">
      <c r="A6625" s="96" t="s">
        <v>16742</v>
      </c>
      <c r="D6625" s="96" t="s">
        <v>1350</v>
      </c>
      <c r="E6625" s="96" t="s">
        <v>1561</v>
      </c>
      <c r="F6625" s="96">
        <v>2030.0</v>
      </c>
      <c r="G6625" s="96" t="s">
        <v>1350</v>
      </c>
      <c r="H6625" s="96" t="s">
        <v>1561</v>
      </c>
      <c r="I6625" s="96">
        <v>2050.0</v>
      </c>
      <c r="J6625" s="96" t="s">
        <v>1351</v>
      </c>
      <c r="K6625" s="96">
        <v>2050.0</v>
      </c>
      <c r="L6625" s="96" t="s">
        <v>1562</v>
      </c>
      <c r="M6625" s="96" t="s">
        <v>1147</v>
      </c>
      <c r="O6625" s="96" t="s">
        <v>1937</v>
      </c>
      <c r="P6625" s="96" t="s">
        <v>1728</v>
      </c>
      <c r="Q6625" s="96" t="s">
        <v>1886</v>
      </c>
      <c r="R6625" s="96" t="s">
        <v>1699</v>
      </c>
      <c r="S6625" s="96" t="s">
        <v>16743</v>
      </c>
      <c r="T6625" s="96" t="s">
        <v>1568</v>
      </c>
    </row>
    <row r="6626" ht="14.25" customHeight="1">
      <c r="A6626" s="96" t="s">
        <v>16744</v>
      </c>
      <c r="B6626" s="96" t="s">
        <v>16745</v>
      </c>
      <c r="C6626" s="96" t="s">
        <v>16746</v>
      </c>
      <c r="D6626" s="96" t="s">
        <v>1355</v>
      </c>
      <c r="J6626" s="96" t="s">
        <v>1351</v>
      </c>
      <c r="L6626" s="96" t="s">
        <v>41</v>
      </c>
      <c r="M6626" s="96" t="s">
        <v>1351</v>
      </c>
      <c r="N6626" s="96" t="s">
        <v>1656</v>
      </c>
      <c r="O6626" s="96" t="s">
        <v>1584</v>
      </c>
      <c r="P6626" s="96" t="s">
        <v>1564</v>
      </c>
      <c r="Q6626" s="96" t="s">
        <v>1585</v>
      </c>
      <c r="R6626" s="96" t="s">
        <v>1656</v>
      </c>
    </row>
    <row r="6627" ht="14.25" customHeight="1">
      <c r="A6627" s="96" t="s">
        <v>16747</v>
      </c>
      <c r="D6627" s="96" t="s">
        <v>1355</v>
      </c>
      <c r="J6627" s="96" t="s">
        <v>1147</v>
      </c>
      <c r="L6627" s="96" t="s">
        <v>41</v>
      </c>
      <c r="M6627" s="96" t="s">
        <v>1147</v>
      </c>
      <c r="O6627" s="96" t="s">
        <v>1857</v>
      </c>
      <c r="P6627" s="96" t="s">
        <v>1609</v>
      </c>
      <c r="Q6627" s="96" t="s">
        <v>1800</v>
      </c>
      <c r="R6627" s="96" t="s">
        <v>1712</v>
      </c>
    </row>
    <row r="6628" ht="14.25" customHeight="1">
      <c r="A6628" s="96" t="s">
        <v>16748</v>
      </c>
      <c r="D6628" s="96" t="s">
        <v>1350</v>
      </c>
      <c r="E6628" s="96" t="s">
        <v>1561</v>
      </c>
      <c r="F6628" s="96">
        <v>2030.0</v>
      </c>
      <c r="J6628" s="96" t="s">
        <v>1147</v>
      </c>
      <c r="L6628" s="96" t="s">
        <v>1562</v>
      </c>
      <c r="M6628" s="96" t="s">
        <v>1147</v>
      </c>
      <c r="O6628" s="96" t="s">
        <v>1741</v>
      </c>
      <c r="P6628" s="96" t="s">
        <v>1564</v>
      </c>
      <c r="Q6628" s="96" t="s">
        <v>2352</v>
      </c>
      <c r="R6628" s="96" t="s">
        <v>1699</v>
      </c>
      <c r="S6628" s="96" t="s">
        <v>16749</v>
      </c>
      <c r="T6628" s="96" t="s">
        <v>1568</v>
      </c>
      <c r="U6628" s="96" t="s">
        <v>16750</v>
      </c>
    </row>
    <row r="6629" ht="14.25" customHeight="1">
      <c r="A6629" s="96" t="s">
        <v>16751</v>
      </c>
      <c r="D6629" s="96" t="s">
        <v>1355</v>
      </c>
      <c r="J6629" s="96" t="s">
        <v>1351</v>
      </c>
      <c r="L6629" s="96" t="s">
        <v>41</v>
      </c>
      <c r="M6629" s="96" t="s">
        <v>1147</v>
      </c>
      <c r="O6629" s="96" t="s">
        <v>1684</v>
      </c>
      <c r="P6629" s="96" t="s">
        <v>1564</v>
      </c>
      <c r="Q6629" s="96" t="s">
        <v>1573</v>
      </c>
      <c r="R6629" s="96" t="s">
        <v>1605</v>
      </c>
    </row>
    <row r="6630" ht="14.25" customHeight="1">
      <c r="A6630" s="96" t="s">
        <v>16752</v>
      </c>
      <c r="C6630" s="96" t="s">
        <v>16753</v>
      </c>
      <c r="D6630" s="96" t="s">
        <v>1355</v>
      </c>
      <c r="J6630" s="96" t="s">
        <v>1351</v>
      </c>
      <c r="L6630" s="96" t="s">
        <v>41</v>
      </c>
      <c r="M6630" s="96" t="s">
        <v>1147</v>
      </c>
      <c r="O6630" s="96" t="s">
        <v>1829</v>
      </c>
      <c r="P6630" s="96" t="s">
        <v>1564</v>
      </c>
      <c r="Q6630" s="96" t="s">
        <v>1580</v>
      </c>
      <c r="R6630" s="96" t="s">
        <v>1676</v>
      </c>
      <c r="T6630" s="96" t="s">
        <v>1616</v>
      </c>
    </row>
    <row r="6631" ht="14.25" customHeight="1">
      <c r="A6631" s="96" t="s">
        <v>16754</v>
      </c>
      <c r="B6631" s="96" t="s">
        <v>16755</v>
      </c>
      <c r="C6631" s="96" t="s">
        <v>16756</v>
      </c>
      <c r="D6631" s="96" t="s">
        <v>1350</v>
      </c>
      <c r="E6631" s="96" t="s">
        <v>1561</v>
      </c>
      <c r="F6631" s="96">
        <v>2026.0</v>
      </c>
      <c r="J6631" s="96" t="s">
        <v>1147</v>
      </c>
      <c r="L6631" s="96" t="s">
        <v>41</v>
      </c>
      <c r="M6631" s="96" t="s">
        <v>1351</v>
      </c>
      <c r="N6631" s="96" t="s">
        <v>1619</v>
      </c>
      <c r="O6631" s="96" t="s">
        <v>1578</v>
      </c>
      <c r="P6631" s="96" t="s">
        <v>1579</v>
      </c>
      <c r="Q6631" s="96" t="s">
        <v>1610</v>
      </c>
      <c r="R6631" s="96" t="s">
        <v>2384</v>
      </c>
      <c r="S6631" s="96" t="s">
        <v>16757</v>
      </c>
      <c r="T6631" s="96" t="s">
        <v>1568</v>
      </c>
    </row>
    <row r="6632" ht="14.25" customHeight="1">
      <c r="A6632" s="96" t="s">
        <v>16758</v>
      </c>
      <c r="D6632" s="96" t="s">
        <v>1350</v>
      </c>
      <c r="E6632" s="96" t="s">
        <v>1721</v>
      </c>
      <c r="F6632" s="96" t="s">
        <v>3187</v>
      </c>
      <c r="J6632" s="96" t="s">
        <v>1147</v>
      </c>
      <c r="L6632" s="96" t="s">
        <v>41</v>
      </c>
      <c r="M6632" s="96" t="s">
        <v>1147</v>
      </c>
      <c r="O6632" s="96" t="s">
        <v>1703</v>
      </c>
      <c r="P6632" s="96" t="s">
        <v>1564</v>
      </c>
      <c r="Q6632" s="96" t="s">
        <v>1754</v>
      </c>
      <c r="R6632" s="96" t="s">
        <v>2030</v>
      </c>
      <c r="S6632" s="96" t="s">
        <v>16759</v>
      </c>
      <c r="T6632" s="96" t="s">
        <v>1725</v>
      </c>
    </row>
    <row r="6633" ht="14.25" customHeight="1">
      <c r="A6633" s="96" t="s">
        <v>16760</v>
      </c>
      <c r="B6633" s="96" t="s">
        <v>16761</v>
      </c>
      <c r="C6633" s="96" t="s">
        <v>16762</v>
      </c>
      <c r="D6633" s="96" t="s">
        <v>1355</v>
      </c>
      <c r="J6633" s="96" t="s">
        <v>1351</v>
      </c>
      <c r="L6633" s="96" t="s">
        <v>41</v>
      </c>
      <c r="M6633" s="96" t="s">
        <v>1351</v>
      </c>
      <c r="N6633" s="96" t="s">
        <v>1757</v>
      </c>
      <c r="O6633" s="96" t="s">
        <v>1901</v>
      </c>
      <c r="P6633" s="96" t="s">
        <v>1564</v>
      </c>
      <c r="Q6633" s="96" t="s">
        <v>1604</v>
      </c>
      <c r="R6633" s="96" t="s">
        <v>1757</v>
      </c>
    </row>
    <row r="6634" ht="14.25" customHeight="1">
      <c r="A6634" s="96" t="s">
        <v>16763</v>
      </c>
      <c r="B6634" s="96" t="s">
        <v>16764</v>
      </c>
      <c r="C6634" s="96" t="s">
        <v>16765</v>
      </c>
      <c r="D6634" s="96" t="s">
        <v>1355</v>
      </c>
      <c r="J6634" s="96" t="s">
        <v>1147</v>
      </c>
      <c r="L6634" s="96" t="s">
        <v>41</v>
      </c>
      <c r="M6634" s="96" t="s">
        <v>1147</v>
      </c>
      <c r="O6634" s="96" t="s">
        <v>1703</v>
      </c>
      <c r="P6634" s="96" t="s">
        <v>1564</v>
      </c>
      <c r="Q6634" s="96" t="s">
        <v>1800</v>
      </c>
      <c r="R6634" s="96" t="s">
        <v>1586</v>
      </c>
    </row>
    <row r="6635" ht="14.25" customHeight="1">
      <c r="A6635" s="96" t="s">
        <v>16766</v>
      </c>
      <c r="B6635" s="96" t="s">
        <v>16767</v>
      </c>
      <c r="C6635" s="96" t="s">
        <v>16768</v>
      </c>
      <c r="D6635" s="96" t="s">
        <v>1372</v>
      </c>
      <c r="J6635" s="96" t="s">
        <v>1147</v>
      </c>
      <c r="L6635" s="96" t="s">
        <v>41</v>
      </c>
      <c r="M6635" s="96" t="s">
        <v>1147</v>
      </c>
      <c r="O6635" s="96" t="s">
        <v>1717</v>
      </c>
      <c r="P6635" s="96" t="s">
        <v>1609</v>
      </c>
      <c r="Q6635" s="96" t="s">
        <v>1685</v>
      </c>
      <c r="R6635" s="96" t="s">
        <v>1666</v>
      </c>
    </row>
    <row r="6636" ht="14.25" customHeight="1">
      <c r="A6636" s="96" t="s">
        <v>16769</v>
      </c>
      <c r="D6636" s="96" t="s">
        <v>1350</v>
      </c>
      <c r="E6636" s="96" t="s">
        <v>1561</v>
      </c>
      <c r="F6636" s="96">
        <v>2030.0</v>
      </c>
      <c r="J6636" s="96" t="s">
        <v>1147</v>
      </c>
      <c r="L6636" s="96" t="s">
        <v>1562</v>
      </c>
      <c r="M6636" s="96" t="s">
        <v>1147</v>
      </c>
      <c r="O6636" s="96" t="s">
        <v>1717</v>
      </c>
      <c r="P6636" s="96" t="s">
        <v>1609</v>
      </c>
      <c r="Q6636" s="96" t="s">
        <v>1754</v>
      </c>
      <c r="R6636" s="96" t="s">
        <v>1566</v>
      </c>
      <c r="S6636" s="96" t="s">
        <v>16770</v>
      </c>
      <c r="T6636" s="96" t="s">
        <v>1568</v>
      </c>
    </row>
    <row r="6637" ht="14.25" customHeight="1">
      <c r="A6637" s="96" t="s">
        <v>16771</v>
      </c>
      <c r="B6637" s="96" t="s">
        <v>16772</v>
      </c>
      <c r="C6637" s="96" t="s">
        <v>16773</v>
      </c>
      <c r="D6637" s="96" t="s">
        <v>1350</v>
      </c>
      <c r="E6637" s="96" t="s">
        <v>1561</v>
      </c>
      <c r="F6637" s="96">
        <v>2030.0</v>
      </c>
      <c r="J6637" s="96" t="s">
        <v>1147</v>
      </c>
      <c r="L6637" s="96" t="s">
        <v>41</v>
      </c>
      <c r="M6637" s="96" t="s">
        <v>1351</v>
      </c>
      <c r="N6637" s="96" t="s">
        <v>2363</v>
      </c>
      <c r="O6637" s="96" t="s">
        <v>1578</v>
      </c>
      <c r="P6637" s="96" t="s">
        <v>1579</v>
      </c>
      <c r="Q6637" s="96" t="s">
        <v>1593</v>
      </c>
      <c r="R6637" s="96" t="s">
        <v>15413</v>
      </c>
      <c r="S6637" s="96" t="s">
        <v>16774</v>
      </c>
      <c r="T6637" s="96" t="s">
        <v>1568</v>
      </c>
    </row>
    <row r="6638" ht="14.25" customHeight="1">
      <c r="A6638" s="96" t="s">
        <v>16775</v>
      </c>
      <c r="B6638" s="96" t="s">
        <v>16776</v>
      </c>
      <c r="C6638" s="96" t="s">
        <v>16777</v>
      </c>
      <c r="D6638" s="96" t="s">
        <v>1350</v>
      </c>
      <c r="E6638" s="96" t="s">
        <v>1561</v>
      </c>
      <c r="F6638" s="96" t="s">
        <v>2599</v>
      </c>
      <c r="G6638" s="96" t="s">
        <v>1350</v>
      </c>
      <c r="H6638" s="96" t="s">
        <v>1561</v>
      </c>
      <c r="I6638" s="96" t="s">
        <v>1689</v>
      </c>
      <c r="J6638" s="96" t="s">
        <v>1351</v>
      </c>
      <c r="K6638" s="96" t="s">
        <v>1689</v>
      </c>
      <c r="L6638" s="96" t="s">
        <v>41</v>
      </c>
      <c r="M6638" s="96" t="s">
        <v>1351</v>
      </c>
      <c r="N6638" s="96" t="s">
        <v>1619</v>
      </c>
      <c r="O6638" s="96" t="s">
        <v>1584</v>
      </c>
      <c r="P6638" s="96" t="s">
        <v>1564</v>
      </c>
      <c r="Q6638" s="96" t="s">
        <v>1639</v>
      </c>
      <c r="R6638" s="96" t="s">
        <v>1699</v>
      </c>
      <c r="S6638" s="96" t="s">
        <v>16778</v>
      </c>
      <c r="T6638" s="96" t="s">
        <v>1568</v>
      </c>
    </row>
    <row r="6639" ht="14.25" customHeight="1">
      <c r="A6639" s="96" t="s">
        <v>16779</v>
      </c>
      <c r="B6639" s="96" t="s">
        <v>16780</v>
      </c>
      <c r="C6639" s="96" t="s">
        <v>16781</v>
      </c>
      <c r="D6639" s="96" t="s">
        <v>1350</v>
      </c>
      <c r="E6639" s="96" t="s">
        <v>1561</v>
      </c>
      <c r="F6639" s="96" t="s">
        <v>3125</v>
      </c>
      <c r="J6639" s="96" t="s">
        <v>1147</v>
      </c>
      <c r="L6639" s="96" t="s">
        <v>41</v>
      </c>
      <c r="M6639" s="96" t="s">
        <v>1351</v>
      </c>
      <c r="N6639" s="96" t="s">
        <v>1619</v>
      </c>
      <c r="O6639" s="96" t="s">
        <v>1584</v>
      </c>
      <c r="P6639" s="96" t="s">
        <v>1564</v>
      </c>
      <c r="Q6639" s="96" t="s">
        <v>1941</v>
      </c>
      <c r="R6639" s="96" t="s">
        <v>1863</v>
      </c>
      <c r="S6639" s="96" t="s">
        <v>16782</v>
      </c>
      <c r="T6639" s="96" t="s">
        <v>1568</v>
      </c>
    </row>
    <row r="6640" ht="14.25" customHeight="1">
      <c r="A6640" s="96" t="s">
        <v>16783</v>
      </c>
      <c r="D6640" s="96" t="s">
        <v>1350</v>
      </c>
      <c r="E6640" s="96" t="s">
        <v>1561</v>
      </c>
      <c r="F6640" s="96">
        <v>2030.0</v>
      </c>
      <c r="J6640" s="96" t="s">
        <v>1147</v>
      </c>
      <c r="L6640" s="96" t="s">
        <v>1562</v>
      </c>
      <c r="M6640" s="96" t="s">
        <v>1147</v>
      </c>
      <c r="O6640" s="96" t="s">
        <v>1584</v>
      </c>
      <c r="P6640" s="96" t="s">
        <v>1564</v>
      </c>
      <c r="Q6640" s="96" t="s">
        <v>1756</v>
      </c>
      <c r="R6640" s="96" t="s">
        <v>1594</v>
      </c>
      <c r="S6640" s="96" t="s">
        <v>16784</v>
      </c>
      <c r="T6640" s="96" t="s">
        <v>1568</v>
      </c>
    </row>
    <row r="6641" ht="14.25" customHeight="1">
      <c r="A6641" s="96" t="s">
        <v>16785</v>
      </c>
      <c r="B6641" s="96" t="s">
        <v>16786</v>
      </c>
      <c r="D6641" s="96" t="s">
        <v>1355</v>
      </c>
      <c r="J6641" s="96" t="s">
        <v>1351</v>
      </c>
      <c r="L6641" s="96" t="s">
        <v>41</v>
      </c>
      <c r="M6641" s="96" t="s">
        <v>1147</v>
      </c>
      <c r="O6641" s="96" t="s">
        <v>1797</v>
      </c>
      <c r="P6641" s="96" t="s">
        <v>1564</v>
      </c>
      <c r="Q6641" s="96" t="s">
        <v>1756</v>
      </c>
      <c r="R6641" s="96" t="s">
        <v>1699</v>
      </c>
    </row>
    <row r="6642" ht="14.25" customHeight="1">
      <c r="A6642" s="96" t="s">
        <v>16787</v>
      </c>
      <c r="D6642" s="96" t="s">
        <v>1355</v>
      </c>
      <c r="J6642" s="96" t="s">
        <v>1147</v>
      </c>
      <c r="L6642" s="96" t="s">
        <v>41</v>
      </c>
      <c r="M6642" s="96" t="s">
        <v>1147</v>
      </c>
      <c r="O6642" s="96" t="s">
        <v>1703</v>
      </c>
      <c r="P6642" s="96" t="s">
        <v>1564</v>
      </c>
      <c r="Q6642" s="96" t="s">
        <v>1573</v>
      </c>
      <c r="R6642" s="96" t="s">
        <v>1676</v>
      </c>
    </row>
    <row r="6643" ht="14.25" customHeight="1">
      <c r="A6643" s="96" t="s">
        <v>16788</v>
      </c>
      <c r="B6643" s="96" t="s">
        <v>16789</v>
      </c>
      <c r="C6643" s="96" t="s">
        <v>16790</v>
      </c>
      <c r="D6643" s="96" t="s">
        <v>1350</v>
      </c>
      <c r="E6643" s="96" t="s">
        <v>1561</v>
      </c>
      <c r="F6643" s="96">
        <v>2030.0</v>
      </c>
      <c r="G6643" s="96" t="s">
        <v>1350</v>
      </c>
      <c r="H6643" s="96" t="s">
        <v>1561</v>
      </c>
      <c r="I6643" s="96">
        <v>2050.0</v>
      </c>
      <c r="J6643" s="96" t="s">
        <v>1351</v>
      </c>
      <c r="K6643" s="96">
        <v>2050.0</v>
      </c>
      <c r="L6643" s="96" t="s">
        <v>41</v>
      </c>
      <c r="M6643" s="96" t="s">
        <v>1351</v>
      </c>
      <c r="N6643" s="96" t="s">
        <v>1621</v>
      </c>
      <c r="O6643" s="96" t="s">
        <v>1797</v>
      </c>
      <c r="P6643" s="96" t="s">
        <v>1564</v>
      </c>
      <c r="Q6643" s="96" t="s">
        <v>1580</v>
      </c>
      <c r="R6643" s="96" t="s">
        <v>1591</v>
      </c>
      <c r="S6643" s="96" t="s">
        <v>16791</v>
      </c>
      <c r="T6643" s="96" t="s">
        <v>1568</v>
      </c>
    </row>
    <row r="6644" ht="14.25" customHeight="1">
      <c r="A6644" s="96" t="s">
        <v>16792</v>
      </c>
      <c r="D6644" s="96" t="s">
        <v>1350</v>
      </c>
      <c r="E6644" s="96" t="s">
        <v>1570</v>
      </c>
      <c r="F6644" s="96">
        <v>2030.0</v>
      </c>
      <c r="J6644" s="96" t="s">
        <v>1147</v>
      </c>
      <c r="L6644" s="96" t="s">
        <v>1562</v>
      </c>
      <c r="M6644" s="96" t="s">
        <v>1147</v>
      </c>
      <c r="N6644" s="96" t="s">
        <v>1673</v>
      </c>
      <c r="O6644" s="96" t="s">
        <v>1578</v>
      </c>
      <c r="P6644" s="96" t="s">
        <v>1579</v>
      </c>
      <c r="Q6644" s="96" t="s">
        <v>1610</v>
      </c>
      <c r="R6644" s="96" t="s">
        <v>1673</v>
      </c>
      <c r="S6644" s="96" t="s">
        <v>16793</v>
      </c>
      <c r="T6644" s="96" t="s">
        <v>1576</v>
      </c>
    </row>
    <row r="6645" ht="14.25" customHeight="1">
      <c r="A6645" s="96" t="s">
        <v>16794</v>
      </c>
      <c r="D6645" s="96" t="s">
        <v>1350</v>
      </c>
      <c r="E6645" s="96" t="s">
        <v>1561</v>
      </c>
      <c r="F6645" s="96">
        <v>2030.0</v>
      </c>
      <c r="J6645" s="96" t="s">
        <v>1147</v>
      </c>
      <c r="L6645" s="96" t="s">
        <v>1562</v>
      </c>
      <c r="M6645" s="96" t="s">
        <v>1147</v>
      </c>
      <c r="O6645" s="96" t="s">
        <v>1578</v>
      </c>
      <c r="P6645" s="96" t="s">
        <v>1579</v>
      </c>
      <c r="Q6645" s="96" t="s">
        <v>1754</v>
      </c>
      <c r="R6645" s="96" t="s">
        <v>1699</v>
      </c>
      <c r="S6645" s="96" t="s">
        <v>16795</v>
      </c>
      <c r="T6645" s="96" t="s">
        <v>1568</v>
      </c>
    </row>
    <row r="6646" ht="14.25" customHeight="1">
      <c r="A6646" s="96" t="s">
        <v>16796</v>
      </c>
      <c r="B6646" s="96" t="s">
        <v>16797</v>
      </c>
      <c r="C6646" s="96" t="s">
        <v>16798</v>
      </c>
      <c r="D6646" s="96" t="s">
        <v>1350</v>
      </c>
      <c r="E6646" s="96" t="s">
        <v>1561</v>
      </c>
      <c r="F6646" s="96">
        <v>2030.0</v>
      </c>
      <c r="J6646" s="96" t="s">
        <v>1147</v>
      </c>
      <c r="L6646" s="96" t="s">
        <v>1562</v>
      </c>
      <c r="M6646" s="96" t="s">
        <v>1147</v>
      </c>
      <c r="O6646" s="96" t="s">
        <v>1584</v>
      </c>
      <c r="P6646" s="96" t="s">
        <v>1564</v>
      </c>
      <c r="Q6646" s="96" t="s">
        <v>1652</v>
      </c>
      <c r="R6646" s="96" t="s">
        <v>1903</v>
      </c>
      <c r="S6646" s="96" t="s">
        <v>16799</v>
      </c>
      <c r="T6646" s="96" t="s">
        <v>1568</v>
      </c>
    </row>
    <row r="6647" ht="14.25" customHeight="1">
      <c r="A6647" s="96" t="s">
        <v>16800</v>
      </c>
      <c r="D6647" s="96" t="s">
        <v>1355</v>
      </c>
      <c r="J6647" s="96" t="s">
        <v>1147</v>
      </c>
      <c r="L6647" s="96" t="s">
        <v>41</v>
      </c>
      <c r="M6647" s="96" t="s">
        <v>1147</v>
      </c>
      <c r="O6647" s="96" t="s">
        <v>1791</v>
      </c>
      <c r="P6647" s="96" t="s">
        <v>1609</v>
      </c>
      <c r="Q6647" s="96" t="s">
        <v>2015</v>
      </c>
      <c r="R6647" s="96" t="s">
        <v>1637</v>
      </c>
    </row>
    <row r="6648" ht="14.25" customHeight="1">
      <c r="A6648" s="96" t="s">
        <v>16801</v>
      </c>
      <c r="D6648" s="96" t="s">
        <v>1355</v>
      </c>
      <c r="J6648" s="96" t="s">
        <v>1351</v>
      </c>
      <c r="L6648" s="96" t="s">
        <v>41</v>
      </c>
      <c r="M6648" s="96" t="s">
        <v>1351</v>
      </c>
      <c r="N6648" s="96" t="s">
        <v>1597</v>
      </c>
      <c r="O6648" s="96" t="s">
        <v>1791</v>
      </c>
      <c r="P6648" s="96" t="s">
        <v>1609</v>
      </c>
      <c r="Q6648" s="96" t="s">
        <v>1886</v>
      </c>
      <c r="R6648" s="96" t="s">
        <v>1597</v>
      </c>
      <c r="T6648" s="96" t="s">
        <v>1616</v>
      </c>
    </row>
    <row r="6649" ht="14.25" customHeight="1">
      <c r="A6649" s="96" t="s">
        <v>16802</v>
      </c>
      <c r="D6649" s="96" t="s">
        <v>1372</v>
      </c>
      <c r="J6649" s="96" t="s">
        <v>1147</v>
      </c>
      <c r="L6649" s="96" t="s">
        <v>41</v>
      </c>
      <c r="M6649" s="96" t="s">
        <v>1147</v>
      </c>
      <c r="O6649" s="96" t="s">
        <v>1791</v>
      </c>
      <c r="P6649" s="96" t="s">
        <v>1609</v>
      </c>
      <c r="Q6649" s="96" t="s">
        <v>1636</v>
      </c>
      <c r="R6649" s="96" t="s">
        <v>3066</v>
      </c>
      <c r="U6649" s="96" t="s">
        <v>1742</v>
      </c>
    </row>
    <row r="6650" ht="14.25" customHeight="1">
      <c r="A6650" s="96" t="s">
        <v>16803</v>
      </c>
      <c r="D6650" s="96" t="s">
        <v>1350</v>
      </c>
      <c r="E6650" s="96" t="s">
        <v>1561</v>
      </c>
      <c r="F6650" s="96">
        <v>2030.0</v>
      </c>
      <c r="J6650" s="96" t="s">
        <v>1147</v>
      </c>
      <c r="L6650" s="96" t="s">
        <v>1562</v>
      </c>
      <c r="M6650" s="96" t="s">
        <v>1147</v>
      </c>
      <c r="O6650" s="96" t="s">
        <v>1791</v>
      </c>
      <c r="P6650" s="96" t="s">
        <v>1609</v>
      </c>
      <c r="Q6650" s="96" t="s">
        <v>1639</v>
      </c>
      <c r="R6650" s="96" t="s">
        <v>1805</v>
      </c>
      <c r="S6650" s="96" t="s">
        <v>16804</v>
      </c>
      <c r="T6650" s="96" t="s">
        <v>1568</v>
      </c>
    </row>
    <row r="6651" ht="14.25" customHeight="1">
      <c r="A6651" s="96" t="s">
        <v>16805</v>
      </c>
      <c r="D6651" s="96" t="s">
        <v>1350</v>
      </c>
      <c r="E6651" s="96" t="s">
        <v>1561</v>
      </c>
      <c r="F6651" s="96">
        <v>2030.0</v>
      </c>
      <c r="J6651" s="96" t="s">
        <v>1147</v>
      </c>
      <c r="L6651" s="96" t="s">
        <v>1562</v>
      </c>
      <c r="M6651" s="96" t="s">
        <v>1147</v>
      </c>
      <c r="O6651" s="96" t="s">
        <v>1791</v>
      </c>
      <c r="P6651" s="96" t="s">
        <v>1609</v>
      </c>
      <c r="Q6651" s="96" t="s">
        <v>1580</v>
      </c>
      <c r="R6651" s="96" t="s">
        <v>1637</v>
      </c>
      <c r="S6651" s="96" t="s">
        <v>16806</v>
      </c>
      <c r="T6651" s="96" t="s">
        <v>1568</v>
      </c>
    </row>
    <row r="6652" ht="14.25" customHeight="1">
      <c r="A6652" s="96" t="s">
        <v>16807</v>
      </c>
      <c r="D6652" s="96" t="s">
        <v>1355</v>
      </c>
      <c r="J6652" s="96" t="s">
        <v>1147</v>
      </c>
      <c r="L6652" s="96" t="s">
        <v>41</v>
      </c>
      <c r="M6652" s="96" t="s">
        <v>1147</v>
      </c>
      <c r="O6652" s="96" t="s">
        <v>1791</v>
      </c>
      <c r="P6652" s="96" t="s">
        <v>1609</v>
      </c>
      <c r="Q6652" s="96" t="s">
        <v>1754</v>
      </c>
      <c r="R6652" s="96" t="s">
        <v>1566</v>
      </c>
    </row>
    <row r="6653" ht="14.25" customHeight="1">
      <c r="A6653" s="96" t="s">
        <v>16808</v>
      </c>
      <c r="D6653" s="96" t="s">
        <v>1350</v>
      </c>
      <c r="E6653" s="96" t="s">
        <v>1561</v>
      </c>
      <c r="F6653" s="96">
        <v>2030.0</v>
      </c>
      <c r="J6653" s="96" t="s">
        <v>1147</v>
      </c>
      <c r="L6653" s="96" t="s">
        <v>1562</v>
      </c>
      <c r="M6653" s="96" t="s">
        <v>1147</v>
      </c>
      <c r="O6653" s="96" t="s">
        <v>1791</v>
      </c>
      <c r="P6653" s="96" t="s">
        <v>1609</v>
      </c>
      <c r="Q6653" s="96" t="s">
        <v>1580</v>
      </c>
      <c r="R6653" s="96" t="s">
        <v>1793</v>
      </c>
      <c r="S6653" s="96" t="s">
        <v>16809</v>
      </c>
      <c r="T6653" s="96" t="s">
        <v>1568</v>
      </c>
    </row>
    <row r="6654" ht="14.25" customHeight="1">
      <c r="A6654" s="96" t="s">
        <v>16810</v>
      </c>
      <c r="D6654" s="96" t="s">
        <v>1350</v>
      </c>
      <c r="E6654" s="96" t="s">
        <v>1561</v>
      </c>
      <c r="F6654" s="96">
        <v>2030.0</v>
      </c>
      <c r="J6654" s="96" t="s">
        <v>1147</v>
      </c>
      <c r="L6654" s="96" t="s">
        <v>1562</v>
      </c>
      <c r="M6654" s="96" t="s">
        <v>1147</v>
      </c>
      <c r="O6654" s="96" t="s">
        <v>1791</v>
      </c>
      <c r="P6654" s="96" t="s">
        <v>1609</v>
      </c>
      <c r="Q6654" s="96" t="s">
        <v>1948</v>
      </c>
      <c r="R6654" s="96" t="s">
        <v>1712</v>
      </c>
      <c r="S6654" s="96" t="s">
        <v>16811</v>
      </c>
      <c r="T6654" s="96" t="s">
        <v>1568</v>
      </c>
    </row>
    <row r="6655" ht="14.25" customHeight="1">
      <c r="A6655" s="96" t="s">
        <v>16812</v>
      </c>
      <c r="D6655" s="96" t="s">
        <v>1350</v>
      </c>
      <c r="E6655" s="96" t="s">
        <v>1561</v>
      </c>
      <c r="F6655" s="96">
        <v>2030.0</v>
      </c>
      <c r="J6655" s="96" t="s">
        <v>1147</v>
      </c>
      <c r="L6655" s="96" t="s">
        <v>1562</v>
      </c>
      <c r="M6655" s="96" t="s">
        <v>1147</v>
      </c>
      <c r="O6655" s="96" t="s">
        <v>1791</v>
      </c>
      <c r="P6655" s="96" t="s">
        <v>1609</v>
      </c>
      <c r="Q6655" s="96" t="s">
        <v>1897</v>
      </c>
      <c r="R6655" s="96" t="s">
        <v>1676</v>
      </c>
      <c r="S6655" s="96" t="s">
        <v>16813</v>
      </c>
      <c r="T6655" s="96" t="s">
        <v>1568</v>
      </c>
    </row>
    <row r="6656" ht="14.25" customHeight="1">
      <c r="A6656" s="96" t="s">
        <v>16814</v>
      </c>
      <c r="D6656" s="96" t="s">
        <v>1350</v>
      </c>
      <c r="E6656" s="96" t="s">
        <v>1561</v>
      </c>
      <c r="F6656" s="96">
        <v>2030.0</v>
      </c>
      <c r="J6656" s="96" t="s">
        <v>1147</v>
      </c>
      <c r="L6656" s="96" t="s">
        <v>1562</v>
      </c>
      <c r="M6656" s="96" t="s">
        <v>1147</v>
      </c>
      <c r="O6656" s="96" t="s">
        <v>1791</v>
      </c>
      <c r="P6656" s="96" t="s">
        <v>1609</v>
      </c>
      <c r="Q6656" s="96" t="s">
        <v>1580</v>
      </c>
      <c r="R6656" s="96" t="s">
        <v>1793</v>
      </c>
      <c r="S6656" s="96" t="s">
        <v>16815</v>
      </c>
      <c r="T6656" s="96" t="s">
        <v>1568</v>
      </c>
    </row>
    <row r="6657" ht="14.25" customHeight="1">
      <c r="A6657" s="96" t="s">
        <v>16816</v>
      </c>
      <c r="D6657" s="96" t="s">
        <v>1350</v>
      </c>
      <c r="E6657" s="96" t="s">
        <v>1561</v>
      </c>
      <c r="F6657" s="96">
        <v>2030.0</v>
      </c>
      <c r="J6657" s="96" t="s">
        <v>1147</v>
      </c>
      <c r="L6657" s="96" t="s">
        <v>1562</v>
      </c>
      <c r="M6657" s="96" t="s">
        <v>1147</v>
      </c>
      <c r="O6657" s="96" t="s">
        <v>1791</v>
      </c>
      <c r="P6657" s="96" t="s">
        <v>1609</v>
      </c>
      <c r="Q6657" s="96" t="s">
        <v>1610</v>
      </c>
      <c r="R6657" s="96" t="s">
        <v>1644</v>
      </c>
      <c r="S6657" s="96" t="s">
        <v>16817</v>
      </c>
      <c r="T6657" s="96" t="s">
        <v>1568</v>
      </c>
    </row>
    <row r="6658" ht="14.25" customHeight="1">
      <c r="A6658" s="96" t="s">
        <v>16818</v>
      </c>
      <c r="D6658" s="96" t="s">
        <v>1350</v>
      </c>
      <c r="E6658" s="96" t="s">
        <v>1561</v>
      </c>
      <c r="F6658" s="96">
        <v>2030.0</v>
      </c>
      <c r="J6658" s="96" t="s">
        <v>1147</v>
      </c>
      <c r="L6658" s="96" t="s">
        <v>1562</v>
      </c>
      <c r="M6658" s="96" t="s">
        <v>1147</v>
      </c>
      <c r="O6658" s="96" t="s">
        <v>1791</v>
      </c>
      <c r="P6658" s="96" t="s">
        <v>1609</v>
      </c>
      <c r="Q6658" s="96" t="s">
        <v>1639</v>
      </c>
      <c r="R6658" s="96" t="s">
        <v>1648</v>
      </c>
      <c r="S6658" s="96" t="s">
        <v>16819</v>
      </c>
      <c r="T6658" s="96" t="s">
        <v>1568</v>
      </c>
    </row>
    <row r="6659" ht="14.25" customHeight="1">
      <c r="A6659" s="96" t="s">
        <v>16820</v>
      </c>
      <c r="D6659" s="96" t="s">
        <v>1350</v>
      </c>
      <c r="E6659" s="96" t="s">
        <v>1561</v>
      </c>
      <c r="F6659" s="96">
        <v>2030.0</v>
      </c>
      <c r="J6659" s="96" t="s">
        <v>1147</v>
      </c>
      <c r="L6659" s="96" t="s">
        <v>1562</v>
      </c>
      <c r="M6659" s="96" t="s">
        <v>1147</v>
      </c>
      <c r="O6659" s="96" t="s">
        <v>1791</v>
      </c>
      <c r="P6659" s="96" t="s">
        <v>1609</v>
      </c>
      <c r="Q6659" s="96" t="s">
        <v>1585</v>
      </c>
      <c r="R6659" s="96" t="s">
        <v>1594</v>
      </c>
      <c r="S6659" s="96" t="s">
        <v>16821</v>
      </c>
      <c r="T6659" s="96" t="s">
        <v>1568</v>
      </c>
    </row>
    <row r="6660" ht="14.25" customHeight="1">
      <c r="A6660" s="96" t="s">
        <v>16822</v>
      </c>
      <c r="D6660" s="96" t="s">
        <v>1350</v>
      </c>
      <c r="E6660" s="96" t="s">
        <v>1561</v>
      </c>
      <c r="F6660" s="96">
        <v>2030.0</v>
      </c>
      <c r="J6660" s="96" t="s">
        <v>1147</v>
      </c>
      <c r="L6660" s="96" t="s">
        <v>1562</v>
      </c>
      <c r="M6660" s="96" t="s">
        <v>1147</v>
      </c>
      <c r="O6660" s="96" t="s">
        <v>1791</v>
      </c>
      <c r="P6660" s="96" t="s">
        <v>1609</v>
      </c>
      <c r="Q6660" s="96" t="s">
        <v>1580</v>
      </c>
      <c r="R6660" s="96" t="s">
        <v>1676</v>
      </c>
      <c r="S6660" s="96" t="s">
        <v>16823</v>
      </c>
      <c r="T6660" s="96" t="s">
        <v>1568</v>
      </c>
    </row>
    <row r="6661" ht="14.25" customHeight="1">
      <c r="A6661" s="96" t="s">
        <v>16824</v>
      </c>
      <c r="D6661" s="96" t="s">
        <v>1350</v>
      </c>
      <c r="E6661" s="96" t="s">
        <v>1561</v>
      </c>
      <c r="F6661" s="96">
        <v>2030.0</v>
      </c>
      <c r="G6661" s="96" t="s">
        <v>1350</v>
      </c>
      <c r="H6661" s="96" t="s">
        <v>1561</v>
      </c>
      <c r="I6661" s="96">
        <v>2050.0</v>
      </c>
      <c r="J6661" s="96" t="s">
        <v>1351</v>
      </c>
      <c r="K6661" s="96">
        <v>2050.0</v>
      </c>
      <c r="L6661" s="96" t="s">
        <v>1562</v>
      </c>
      <c r="M6661" s="96" t="s">
        <v>1147</v>
      </c>
      <c r="O6661" s="96" t="s">
        <v>1791</v>
      </c>
      <c r="P6661" s="96" t="s">
        <v>1609</v>
      </c>
      <c r="Q6661" s="96" t="s">
        <v>1610</v>
      </c>
      <c r="R6661" s="96" t="s">
        <v>1644</v>
      </c>
      <c r="S6661" s="96" t="s">
        <v>16825</v>
      </c>
      <c r="T6661" s="96" t="s">
        <v>1568</v>
      </c>
    </row>
    <row r="6662" ht="14.25" customHeight="1">
      <c r="A6662" s="96" t="s">
        <v>16826</v>
      </c>
      <c r="D6662" s="96" t="s">
        <v>1350</v>
      </c>
      <c r="E6662" s="96" t="s">
        <v>1561</v>
      </c>
      <c r="F6662" s="96">
        <v>2030.0</v>
      </c>
      <c r="J6662" s="96" t="s">
        <v>1147</v>
      </c>
      <c r="L6662" s="96" t="s">
        <v>1562</v>
      </c>
      <c r="M6662" s="96" t="s">
        <v>1147</v>
      </c>
      <c r="O6662" s="96" t="s">
        <v>1791</v>
      </c>
      <c r="P6662" s="96" t="s">
        <v>1609</v>
      </c>
      <c r="Q6662" s="96" t="s">
        <v>1593</v>
      </c>
      <c r="R6662" s="96" t="s">
        <v>1566</v>
      </c>
      <c r="S6662" s="96" t="s">
        <v>16827</v>
      </c>
      <c r="T6662" s="96" t="s">
        <v>1568</v>
      </c>
    </row>
    <row r="6663" ht="14.25" customHeight="1">
      <c r="A6663" s="96" t="s">
        <v>16828</v>
      </c>
      <c r="D6663" s="96" t="s">
        <v>1350</v>
      </c>
      <c r="E6663" s="96" t="s">
        <v>1561</v>
      </c>
      <c r="F6663" s="96">
        <v>2030.0</v>
      </c>
      <c r="J6663" s="96" t="s">
        <v>1147</v>
      </c>
      <c r="L6663" s="96" t="s">
        <v>1562</v>
      </c>
      <c r="M6663" s="96" t="s">
        <v>1147</v>
      </c>
      <c r="O6663" s="96" t="s">
        <v>1791</v>
      </c>
      <c r="P6663" s="96" t="s">
        <v>1609</v>
      </c>
      <c r="Q6663" s="96" t="s">
        <v>1585</v>
      </c>
      <c r="R6663" s="96" t="s">
        <v>1586</v>
      </c>
      <c r="S6663" s="96" t="s">
        <v>16829</v>
      </c>
      <c r="T6663" s="96" t="s">
        <v>1568</v>
      </c>
    </row>
    <row r="6664" ht="14.25" customHeight="1">
      <c r="A6664" s="96" t="s">
        <v>16830</v>
      </c>
      <c r="D6664" s="96" t="s">
        <v>1350</v>
      </c>
      <c r="E6664" s="96" t="s">
        <v>1561</v>
      </c>
      <c r="F6664" s="96">
        <v>2030.0</v>
      </c>
      <c r="J6664" s="96" t="s">
        <v>1147</v>
      </c>
      <c r="L6664" s="96" t="s">
        <v>1562</v>
      </c>
      <c r="M6664" s="96" t="s">
        <v>1147</v>
      </c>
      <c r="O6664" s="96" t="s">
        <v>1791</v>
      </c>
      <c r="P6664" s="96" t="s">
        <v>1609</v>
      </c>
      <c r="Q6664" s="96" t="s">
        <v>1756</v>
      </c>
      <c r="R6664" s="96" t="s">
        <v>1707</v>
      </c>
      <c r="S6664" s="96" t="s">
        <v>16831</v>
      </c>
      <c r="T6664" s="96" t="s">
        <v>1568</v>
      </c>
    </row>
    <row r="6665" ht="14.25" customHeight="1">
      <c r="A6665" s="96" t="s">
        <v>16832</v>
      </c>
      <c r="D6665" s="96" t="s">
        <v>1355</v>
      </c>
      <c r="J6665" s="96" t="s">
        <v>1147</v>
      </c>
      <c r="L6665" s="96" t="s">
        <v>41</v>
      </c>
      <c r="M6665" s="96" t="s">
        <v>1147</v>
      </c>
      <c r="O6665" s="96" t="s">
        <v>1791</v>
      </c>
      <c r="P6665" s="96" t="s">
        <v>1609</v>
      </c>
      <c r="Q6665" s="96" t="s">
        <v>1580</v>
      </c>
      <c r="R6665" s="96" t="s">
        <v>1591</v>
      </c>
    </row>
    <row r="6666" ht="14.25" customHeight="1">
      <c r="A6666" s="96" t="s">
        <v>16833</v>
      </c>
      <c r="D6666" s="96" t="s">
        <v>1355</v>
      </c>
      <c r="J6666" s="96" t="s">
        <v>1351</v>
      </c>
      <c r="L6666" s="96" t="s">
        <v>41</v>
      </c>
      <c r="M6666" s="96" t="s">
        <v>1351</v>
      </c>
      <c r="N6666" s="96" t="s">
        <v>1589</v>
      </c>
      <c r="O6666" s="96" t="s">
        <v>1791</v>
      </c>
      <c r="P6666" s="96" t="s">
        <v>1609</v>
      </c>
      <c r="Q6666" s="96" t="s">
        <v>1675</v>
      </c>
      <c r="R6666" s="96" t="s">
        <v>1589</v>
      </c>
    </row>
    <row r="6667" ht="14.25" customHeight="1">
      <c r="A6667" s="96" t="s">
        <v>16834</v>
      </c>
      <c r="D6667" s="96" t="s">
        <v>1350</v>
      </c>
      <c r="E6667" s="96" t="s">
        <v>1561</v>
      </c>
      <c r="F6667" s="96">
        <v>2030.0</v>
      </c>
      <c r="J6667" s="96" t="s">
        <v>1147</v>
      </c>
      <c r="L6667" s="96" t="s">
        <v>1562</v>
      </c>
      <c r="M6667" s="96" t="s">
        <v>1147</v>
      </c>
      <c r="O6667" s="96" t="s">
        <v>1791</v>
      </c>
      <c r="P6667" s="96" t="s">
        <v>1609</v>
      </c>
      <c r="Q6667" s="96" t="s">
        <v>1580</v>
      </c>
      <c r="R6667" s="96" t="s">
        <v>1615</v>
      </c>
      <c r="S6667" s="96" t="s">
        <v>16835</v>
      </c>
      <c r="T6667" s="96" t="s">
        <v>1568</v>
      </c>
    </row>
    <row r="6668" ht="14.25" customHeight="1">
      <c r="A6668" s="96" t="s">
        <v>16836</v>
      </c>
      <c r="D6668" s="96" t="s">
        <v>1350</v>
      </c>
      <c r="E6668" s="96" t="s">
        <v>1561</v>
      </c>
      <c r="F6668" s="96">
        <v>2030.0</v>
      </c>
      <c r="J6668" s="96" t="s">
        <v>1147</v>
      </c>
      <c r="L6668" s="96" t="s">
        <v>1562</v>
      </c>
      <c r="M6668" s="96" t="s">
        <v>1147</v>
      </c>
      <c r="O6668" s="96" t="s">
        <v>1791</v>
      </c>
      <c r="P6668" s="96" t="s">
        <v>1609</v>
      </c>
      <c r="Q6668" s="96" t="s">
        <v>2223</v>
      </c>
      <c r="R6668" s="96" t="s">
        <v>1605</v>
      </c>
      <c r="S6668" s="96" t="s">
        <v>16837</v>
      </c>
      <c r="T6668" s="96" t="s">
        <v>1568</v>
      </c>
    </row>
    <row r="6669" ht="14.25" customHeight="1">
      <c r="A6669" s="96" t="s">
        <v>16838</v>
      </c>
      <c r="D6669" s="96" t="s">
        <v>1355</v>
      </c>
      <c r="J6669" s="96" t="s">
        <v>1147</v>
      </c>
      <c r="L6669" s="96" t="s">
        <v>41</v>
      </c>
      <c r="M6669" s="96" t="s">
        <v>1147</v>
      </c>
      <c r="O6669" s="96" t="s">
        <v>1791</v>
      </c>
      <c r="P6669" s="96" t="s">
        <v>1609</v>
      </c>
      <c r="Q6669" s="96" t="s">
        <v>2015</v>
      </c>
      <c r="R6669" s="96" t="s">
        <v>1676</v>
      </c>
    </row>
    <row r="6670" ht="14.25" customHeight="1">
      <c r="A6670" s="96" t="s">
        <v>16839</v>
      </c>
      <c r="D6670" s="96" t="s">
        <v>1350</v>
      </c>
      <c r="E6670" s="96" t="s">
        <v>1561</v>
      </c>
      <c r="F6670" s="96">
        <v>2030.0</v>
      </c>
      <c r="J6670" s="96" t="s">
        <v>1147</v>
      </c>
      <c r="L6670" s="96" t="s">
        <v>1562</v>
      </c>
      <c r="M6670" s="96" t="s">
        <v>1147</v>
      </c>
      <c r="O6670" s="96" t="s">
        <v>1791</v>
      </c>
      <c r="P6670" s="96" t="s">
        <v>1609</v>
      </c>
      <c r="Q6670" s="96" t="s">
        <v>1580</v>
      </c>
      <c r="R6670" s="96" t="s">
        <v>1605</v>
      </c>
      <c r="S6670" s="96" t="s">
        <v>16840</v>
      </c>
      <c r="T6670" s="96" t="s">
        <v>1568</v>
      </c>
    </row>
    <row r="6671" ht="14.25" customHeight="1">
      <c r="A6671" s="96" t="s">
        <v>16841</v>
      </c>
      <c r="D6671" s="96" t="s">
        <v>1350</v>
      </c>
      <c r="E6671" s="96" t="s">
        <v>1561</v>
      </c>
      <c r="F6671" s="96">
        <v>2030.0</v>
      </c>
      <c r="J6671" s="96" t="s">
        <v>1147</v>
      </c>
      <c r="L6671" s="96" t="s">
        <v>1562</v>
      </c>
      <c r="M6671" s="96" t="s">
        <v>1147</v>
      </c>
      <c r="O6671" s="96" t="s">
        <v>1791</v>
      </c>
      <c r="P6671" s="96" t="s">
        <v>1609</v>
      </c>
      <c r="Q6671" s="96" t="s">
        <v>1580</v>
      </c>
      <c r="R6671" s="96" t="s">
        <v>1586</v>
      </c>
      <c r="S6671" s="96" t="s">
        <v>16842</v>
      </c>
      <c r="T6671" s="96" t="s">
        <v>1568</v>
      </c>
    </row>
    <row r="6672" ht="14.25" customHeight="1">
      <c r="A6672" s="96" t="s">
        <v>16843</v>
      </c>
      <c r="B6672" s="96" t="s">
        <v>16844</v>
      </c>
      <c r="D6672" s="96" t="s">
        <v>1355</v>
      </c>
      <c r="J6672" s="96" t="s">
        <v>1147</v>
      </c>
      <c r="L6672" s="96" t="s">
        <v>41</v>
      </c>
      <c r="M6672" s="96" t="s">
        <v>1147</v>
      </c>
      <c r="O6672" s="96" t="s">
        <v>1791</v>
      </c>
      <c r="P6672" s="96" t="s">
        <v>1609</v>
      </c>
      <c r="Q6672" s="96" t="s">
        <v>1573</v>
      </c>
      <c r="R6672" s="96" t="s">
        <v>1637</v>
      </c>
    </row>
    <row r="6673" ht="14.25" customHeight="1">
      <c r="A6673" s="96" t="s">
        <v>16845</v>
      </c>
      <c r="D6673" s="96" t="s">
        <v>1350</v>
      </c>
      <c r="E6673" s="96" t="s">
        <v>1561</v>
      </c>
      <c r="F6673" s="96">
        <v>2030.0</v>
      </c>
      <c r="J6673" s="96" t="s">
        <v>1147</v>
      </c>
      <c r="L6673" s="96" t="s">
        <v>1562</v>
      </c>
      <c r="M6673" s="96" t="s">
        <v>1147</v>
      </c>
      <c r="O6673" s="96" t="s">
        <v>1791</v>
      </c>
      <c r="P6673" s="96" t="s">
        <v>1609</v>
      </c>
      <c r="Q6673" s="96" t="s">
        <v>1565</v>
      </c>
      <c r="R6673" s="96" t="s">
        <v>1586</v>
      </c>
      <c r="S6673" s="96" t="s">
        <v>16846</v>
      </c>
      <c r="T6673" s="96" t="s">
        <v>1568</v>
      </c>
    </row>
    <row r="6674" ht="14.25" customHeight="1">
      <c r="A6674" s="96" t="s">
        <v>16847</v>
      </c>
      <c r="D6674" s="96" t="s">
        <v>1355</v>
      </c>
      <c r="J6674" s="96" t="s">
        <v>1351</v>
      </c>
      <c r="L6674" s="96" t="s">
        <v>41</v>
      </c>
      <c r="M6674" s="96" t="s">
        <v>1147</v>
      </c>
      <c r="O6674" s="96" t="s">
        <v>1791</v>
      </c>
      <c r="P6674" s="96" t="s">
        <v>1609</v>
      </c>
      <c r="Q6674" s="96" t="s">
        <v>2188</v>
      </c>
      <c r="R6674" s="96" t="s">
        <v>1615</v>
      </c>
    </row>
    <row r="6675" ht="14.25" customHeight="1">
      <c r="A6675" s="96" t="s">
        <v>16848</v>
      </c>
      <c r="D6675" s="96" t="s">
        <v>1350</v>
      </c>
      <c r="E6675" s="96" t="s">
        <v>1561</v>
      </c>
      <c r="F6675" s="96">
        <v>2030.0</v>
      </c>
      <c r="J6675" s="96" t="s">
        <v>1147</v>
      </c>
      <c r="L6675" s="96" t="s">
        <v>1562</v>
      </c>
      <c r="M6675" s="96" t="s">
        <v>1147</v>
      </c>
      <c r="O6675" s="96" t="s">
        <v>1791</v>
      </c>
      <c r="P6675" s="96" t="s">
        <v>1609</v>
      </c>
      <c r="Q6675" s="96" t="s">
        <v>1580</v>
      </c>
      <c r="R6675" s="96" t="s">
        <v>1637</v>
      </c>
      <c r="S6675" s="96" t="s">
        <v>16849</v>
      </c>
      <c r="T6675" s="96" t="s">
        <v>1568</v>
      </c>
    </row>
    <row r="6676" ht="14.25" customHeight="1">
      <c r="A6676" s="96" t="s">
        <v>16850</v>
      </c>
      <c r="D6676" s="96" t="s">
        <v>1355</v>
      </c>
      <c r="J6676" s="96" t="s">
        <v>1351</v>
      </c>
      <c r="L6676" s="96" t="s">
        <v>41</v>
      </c>
      <c r="M6676" s="96" t="s">
        <v>1147</v>
      </c>
      <c r="O6676" s="96" t="s">
        <v>1791</v>
      </c>
      <c r="P6676" s="96" t="s">
        <v>1609</v>
      </c>
      <c r="Q6676" s="96" t="s">
        <v>1573</v>
      </c>
      <c r="R6676" s="96" t="s">
        <v>1676</v>
      </c>
    </row>
    <row r="6677" ht="14.25" customHeight="1">
      <c r="A6677" s="96" t="s">
        <v>16851</v>
      </c>
      <c r="D6677" s="96" t="s">
        <v>1355</v>
      </c>
      <c r="J6677" s="96" t="s">
        <v>1147</v>
      </c>
      <c r="L6677" s="96" t="s">
        <v>41</v>
      </c>
      <c r="M6677" s="96" t="s">
        <v>1147</v>
      </c>
      <c r="O6677" s="96" t="s">
        <v>1791</v>
      </c>
      <c r="P6677" s="96" t="s">
        <v>1609</v>
      </c>
      <c r="Q6677" s="96" t="s">
        <v>1573</v>
      </c>
      <c r="R6677" s="96" t="s">
        <v>1712</v>
      </c>
    </row>
    <row r="6678" ht="14.25" customHeight="1">
      <c r="A6678" s="96" t="s">
        <v>16852</v>
      </c>
      <c r="B6678" s="96" t="s">
        <v>16853</v>
      </c>
      <c r="C6678" s="96" t="s">
        <v>16854</v>
      </c>
      <c r="D6678" s="96" t="s">
        <v>1350</v>
      </c>
      <c r="E6678" s="96" t="s">
        <v>1570</v>
      </c>
      <c r="F6678" s="96">
        <v>2030.0</v>
      </c>
      <c r="J6678" s="96" t="s">
        <v>1147</v>
      </c>
      <c r="L6678" s="96" t="s">
        <v>41</v>
      </c>
      <c r="M6678" s="96" t="s">
        <v>1351</v>
      </c>
      <c r="N6678" s="96" t="s">
        <v>1779</v>
      </c>
      <c r="O6678" s="96" t="s">
        <v>1791</v>
      </c>
      <c r="P6678" s="96" t="s">
        <v>1609</v>
      </c>
      <c r="Q6678" s="96" t="s">
        <v>2188</v>
      </c>
      <c r="R6678" s="96" t="s">
        <v>1805</v>
      </c>
      <c r="S6678" s="96" t="s">
        <v>16855</v>
      </c>
      <c r="T6678" s="96" t="s">
        <v>1576</v>
      </c>
    </row>
    <row r="6679" ht="14.25" customHeight="1">
      <c r="A6679" s="96" t="s">
        <v>16856</v>
      </c>
      <c r="D6679" s="96" t="s">
        <v>1355</v>
      </c>
      <c r="J6679" s="96" t="s">
        <v>1351</v>
      </c>
      <c r="L6679" s="96" t="s">
        <v>41</v>
      </c>
      <c r="M6679" s="96" t="s">
        <v>1147</v>
      </c>
      <c r="O6679" s="96" t="s">
        <v>1614</v>
      </c>
      <c r="P6679" s="96" t="s">
        <v>1609</v>
      </c>
      <c r="Q6679" s="96" t="s">
        <v>1675</v>
      </c>
      <c r="R6679" s="96" t="s">
        <v>1676</v>
      </c>
    </row>
    <row r="6680" ht="14.25" customHeight="1">
      <c r="A6680" s="96" t="s">
        <v>16857</v>
      </c>
      <c r="D6680" s="96" t="s">
        <v>1350</v>
      </c>
      <c r="E6680" s="96" t="s">
        <v>1561</v>
      </c>
      <c r="F6680" s="96">
        <v>2030.0</v>
      </c>
      <c r="J6680" s="96" t="s">
        <v>1147</v>
      </c>
      <c r="L6680" s="96" t="s">
        <v>1562</v>
      </c>
      <c r="M6680" s="96" t="s">
        <v>1147</v>
      </c>
      <c r="O6680" s="96" t="s">
        <v>2054</v>
      </c>
      <c r="P6680" s="96" t="s">
        <v>1579</v>
      </c>
      <c r="Q6680" s="96" t="s">
        <v>1580</v>
      </c>
      <c r="R6680" s="96" t="s">
        <v>1586</v>
      </c>
      <c r="S6680" s="96" t="s">
        <v>16858</v>
      </c>
      <c r="T6680" s="96" t="s">
        <v>1568</v>
      </c>
    </row>
    <row r="6681" ht="14.25" customHeight="1">
      <c r="A6681" s="96" t="s">
        <v>16859</v>
      </c>
      <c r="B6681" s="96" t="s">
        <v>16860</v>
      </c>
      <c r="C6681" s="96" t="s">
        <v>16861</v>
      </c>
      <c r="D6681" s="96" t="s">
        <v>1350</v>
      </c>
      <c r="E6681" s="96" t="s">
        <v>1561</v>
      </c>
      <c r="F6681" s="96" t="s">
        <v>1628</v>
      </c>
      <c r="J6681" s="96" t="s">
        <v>1147</v>
      </c>
      <c r="L6681" s="96" t="s">
        <v>41</v>
      </c>
      <c r="M6681" s="96" t="s">
        <v>1147</v>
      </c>
      <c r="O6681" s="96" t="s">
        <v>1717</v>
      </c>
      <c r="P6681" s="96" t="s">
        <v>1609</v>
      </c>
      <c r="Q6681" s="96" t="s">
        <v>1800</v>
      </c>
      <c r="R6681" s="96" t="s">
        <v>1594</v>
      </c>
      <c r="S6681" s="96" t="s">
        <v>16862</v>
      </c>
      <c r="T6681" s="96" t="s">
        <v>1568</v>
      </c>
    </row>
    <row r="6682" ht="14.25" customHeight="1">
      <c r="A6682" s="96" t="s">
        <v>16863</v>
      </c>
      <c r="D6682" s="96" t="s">
        <v>1355</v>
      </c>
      <c r="J6682" s="96" t="s">
        <v>1351</v>
      </c>
      <c r="L6682" s="96" t="s">
        <v>41</v>
      </c>
      <c r="M6682" s="96" t="s">
        <v>1147</v>
      </c>
      <c r="O6682" s="96" t="s">
        <v>1578</v>
      </c>
      <c r="P6682" s="96" t="s">
        <v>1579</v>
      </c>
      <c r="Q6682" s="96" t="s">
        <v>1754</v>
      </c>
      <c r="R6682" s="96" t="s">
        <v>1581</v>
      </c>
    </row>
    <row r="6683" ht="14.25" customHeight="1">
      <c r="A6683" s="96" t="s">
        <v>16864</v>
      </c>
      <c r="D6683" s="96" t="s">
        <v>1355</v>
      </c>
      <c r="J6683" s="96" t="s">
        <v>1351</v>
      </c>
      <c r="L6683" s="96" t="s">
        <v>41</v>
      </c>
      <c r="M6683" s="96" t="s">
        <v>1147</v>
      </c>
      <c r="O6683" s="96" t="s">
        <v>1584</v>
      </c>
      <c r="P6683" s="96" t="s">
        <v>1564</v>
      </c>
      <c r="Q6683" s="96" t="s">
        <v>1580</v>
      </c>
    </row>
    <row r="6684" ht="14.25" customHeight="1">
      <c r="A6684" s="96" t="s">
        <v>16865</v>
      </c>
      <c r="D6684" s="96" t="s">
        <v>1355</v>
      </c>
      <c r="J6684" s="96" t="s">
        <v>1147</v>
      </c>
      <c r="L6684" s="96" t="s">
        <v>41</v>
      </c>
      <c r="M6684" s="96" t="s">
        <v>1147</v>
      </c>
      <c r="O6684" s="96" t="s">
        <v>1791</v>
      </c>
      <c r="P6684" s="96" t="s">
        <v>1609</v>
      </c>
      <c r="Q6684" s="96" t="s">
        <v>1636</v>
      </c>
      <c r="R6684" s="96" t="s">
        <v>2384</v>
      </c>
    </row>
    <row r="6685" ht="14.25" customHeight="1">
      <c r="A6685" s="96" t="s">
        <v>16866</v>
      </c>
      <c r="D6685" s="96" t="s">
        <v>1355</v>
      </c>
      <c r="J6685" s="96" t="s">
        <v>1147</v>
      </c>
      <c r="L6685" s="96" t="s">
        <v>41</v>
      </c>
      <c r="M6685" s="96" t="s">
        <v>1147</v>
      </c>
      <c r="O6685" s="96" t="s">
        <v>1791</v>
      </c>
      <c r="P6685" s="96" t="s">
        <v>1609</v>
      </c>
      <c r="Q6685" s="96" t="s">
        <v>2047</v>
      </c>
      <c r="R6685" s="96" t="s">
        <v>1637</v>
      </c>
    </row>
    <row r="6686" ht="14.25" customHeight="1">
      <c r="A6686" s="96" t="s">
        <v>16867</v>
      </c>
      <c r="D6686" s="96" t="s">
        <v>1355</v>
      </c>
      <c r="J6686" s="96" t="s">
        <v>1351</v>
      </c>
      <c r="L6686" s="96" t="s">
        <v>41</v>
      </c>
      <c r="M6686" s="96" t="s">
        <v>1351</v>
      </c>
      <c r="N6686" s="96" t="s">
        <v>1673</v>
      </c>
      <c r="O6686" s="96" t="s">
        <v>1791</v>
      </c>
      <c r="P6686" s="96" t="s">
        <v>1609</v>
      </c>
      <c r="Q6686" s="96" t="s">
        <v>1573</v>
      </c>
      <c r="R6686" s="96" t="s">
        <v>1673</v>
      </c>
    </row>
    <row r="6687" ht="14.25" customHeight="1">
      <c r="A6687" s="96" t="s">
        <v>16868</v>
      </c>
      <c r="D6687" s="96" t="s">
        <v>1355</v>
      </c>
      <c r="J6687" s="96" t="s">
        <v>1147</v>
      </c>
      <c r="L6687" s="96" t="s">
        <v>41</v>
      </c>
      <c r="M6687" s="96" t="s">
        <v>1147</v>
      </c>
      <c r="O6687" s="96" t="s">
        <v>1791</v>
      </c>
      <c r="P6687" s="96" t="s">
        <v>1609</v>
      </c>
      <c r="Q6687" s="96" t="s">
        <v>1800</v>
      </c>
      <c r="R6687" s="96" t="s">
        <v>1615</v>
      </c>
    </row>
    <row r="6688" ht="14.25" customHeight="1">
      <c r="A6688" s="96" t="s">
        <v>16869</v>
      </c>
      <c r="D6688" s="96" t="s">
        <v>1355</v>
      </c>
      <c r="J6688" s="96" t="s">
        <v>1147</v>
      </c>
      <c r="L6688" s="96" t="s">
        <v>41</v>
      </c>
      <c r="M6688" s="96" t="s">
        <v>1147</v>
      </c>
      <c r="O6688" s="96" t="s">
        <v>1791</v>
      </c>
      <c r="P6688" s="96" t="s">
        <v>1609</v>
      </c>
      <c r="Q6688" s="96" t="s">
        <v>1800</v>
      </c>
      <c r="R6688" s="96" t="s">
        <v>1566</v>
      </c>
    </row>
    <row r="6689" ht="14.25" customHeight="1">
      <c r="A6689" s="96" t="s">
        <v>16870</v>
      </c>
      <c r="D6689" s="96" t="s">
        <v>1350</v>
      </c>
      <c r="E6689" s="96" t="s">
        <v>1561</v>
      </c>
      <c r="F6689" s="96">
        <v>2030.0</v>
      </c>
      <c r="J6689" s="96" t="s">
        <v>1147</v>
      </c>
      <c r="L6689" s="96" t="s">
        <v>1562</v>
      </c>
      <c r="M6689" s="96" t="s">
        <v>1147</v>
      </c>
      <c r="O6689" s="96" t="s">
        <v>1791</v>
      </c>
      <c r="P6689" s="96" t="s">
        <v>1609</v>
      </c>
      <c r="Q6689" s="96" t="s">
        <v>1800</v>
      </c>
      <c r="R6689" s="96" t="s">
        <v>1637</v>
      </c>
      <c r="S6689" s="96" t="s">
        <v>16871</v>
      </c>
      <c r="T6689" s="96" t="s">
        <v>1568</v>
      </c>
    </row>
    <row r="6690" ht="14.25" customHeight="1">
      <c r="A6690" s="96" t="s">
        <v>16872</v>
      </c>
      <c r="D6690" s="96" t="s">
        <v>1350</v>
      </c>
      <c r="E6690" s="96" t="s">
        <v>1561</v>
      </c>
      <c r="F6690" s="96">
        <v>2030.0</v>
      </c>
      <c r="J6690" s="96" t="s">
        <v>1147</v>
      </c>
      <c r="L6690" s="96" t="s">
        <v>41</v>
      </c>
      <c r="M6690" s="96" t="s">
        <v>1147</v>
      </c>
      <c r="O6690" s="96" t="s">
        <v>1791</v>
      </c>
      <c r="P6690" s="96" t="s">
        <v>1609</v>
      </c>
      <c r="Q6690" s="96" t="s">
        <v>1756</v>
      </c>
      <c r="R6690" s="96" t="s">
        <v>1699</v>
      </c>
      <c r="S6690" s="96" t="s">
        <v>16873</v>
      </c>
      <c r="T6690" s="96" t="s">
        <v>1568</v>
      </c>
    </row>
    <row r="6691" ht="14.25" customHeight="1">
      <c r="A6691" s="96" t="s">
        <v>16874</v>
      </c>
      <c r="D6691" s="96" t="s">
        <v>1355</v>
      </c>
      <c r="J6691" s="96" t="s">
        <v>1147</v>
      </c>
      <c r="L6691" s="96" t="s">
        <v>41</v>
      </c>
      <c r="M6691" s="96" t="s">
        <v>1147</v>
      </c>
      <c r="O6691" s="96" t="s">
        <v>1791</v>
      </c>
      <c r="P6691" s="96" t="s">
        <v>1609</v>
      </c>
      <c r="Q6691" s="96" t="s">
        <v>1800</v>
      </c>
      <c r="R6691" s="96" t="s">
        <v>1644</v>
      </c>
    </row>
    <row r="6692" ht="14.25" customHeight="1">
      <c r="A6692" s="96" t="s">
        <v>16875</v>
      </c>
      <c r="D6692" s="96" t="s">
        <v>1350</v>
      </c>
      <c r="E6692" s="96" t="s">
        <v>1561</v>
      </c>
      <c r="F6692" s="96">
        <v>2030.0</v>
      </c>
      <c r="J6692" s="96" t="s">
        <v>1147</v>
      </c>
      <c r="L6692" s="96" t="s">
        <v>1562</v>
      </c>
      <c r="M6692" s="96" t="s">
        <v>1147</v>
      </c>
      <c r="O6692" s="96" t="s">
        <v>1791</v>
      </c>
      <c r="P6692" s="96" t="s">
        <v>1609</v>
      </c>
      <c r="Q6692" s="96" t="s">
        <v>1756</v>
      </c>
      <c r="R6692" s="96" t="s">
        <v>1793</v>
      </c>
      <c r="S6692" s="96" t="s">
        <v>16876</v>
      </c>
      <c r="T6692" s="96" t="s">
        <v>1568</v>
      </c>
    </row>
    <row r="6693" ht="14.25" customHeight="1">
      <c r="A6693" s="96" t="s">
        <v>16877</v>
      </c>
      <c r="D6693" s="96" t="s">
        <v>1355</v>
      </c>
      <c r="J6693" s="96" t="s">
        <v>1351</v>
      </c>
      <c r="L6693" s="96" t="s">
        <v>41</v>
      </c>
      <c r="M6693" s="96" t="s">
        <v>1147</v>
      </c>
      <c r="O6693" s="96" t="s">
        <v>1791</v>
      </c>
      <c r="P6693" s="96" t="s">
        <v>1609</v>
      </c>
      <c r="Q6693" s="96" t="s">
        <v>1593</v>
      </c>
      <c r="R6693" s="96" t="s">
        <v>1586</v>
      </c>
    </row>
    <row r="6694" ht="14.25" customHeight="1">
      <c r="A6694" s="96" t="s">
        <v>16878</v>
      </c>
      <c r="D6694" s="96" t="s">
        <v>1355</v>
      </c>
      <c r="J6694" s="96" t="s">
        <v>1147</v>
      </c>
      <c r="L6694" s="96" t="s">
        <v>41</v>
      </c>
      <c r="M6694" s="96" t="s">
        <v>1147</v>
      </c>
      <c r="O6694" s="96" t="s">
        <v>1791</v>
      </c>
      <c r="P6694" s="96" t="s">
        <v>1609</v>
      </c>
      <c r="Q6694" s="96" t="s">
        <v>1756</v>
      </c>
      <c r="R6694" s="96" t="s">
        <v>1631</v>
      </c>
    </row>
    <row r="6695" ht="14.25" customHeight="1">
      <c r="A6695" s="96" t="s">
        <v>16879</v>
      </c>
      <c r="D6695" s="96" t="s">
        <v>1350</v>
      </c>
      <c r="E6695" s="96" t="s">
        <v>1561</v>
      </c>
      <c r="F6695" s="96">
        <v>2030.0</v>
      </c>
      <c r="J6695" s="96" t="s">
        <v>1147</v>
      </c>
      <c r="L6695" s="96" t="s">
        <v>1562</v>
      </c>
      <c r="M6695" s="96" t="s">
        <v>1147</v>
      </c>
      <c r="O6695" s="96" t="s">
        <v>1791</v>
      </c>
      <c r="P6695" s="96" t="s">
        <v>1609</v>
      </c>
      <c r="Q6695" s="96" t="s">
        <v>1756</v>
      </c>
      <c r="R6695" s="96" t="s">
        <v>1605</v>
      </c>
      <c r="S6695" s="96" t="s">
        <v>16880</v>
      </c>
      <c r="T6695" s="96" t="s">
        <v>1568</v>
      </c>
    </row>
    <row r="6696" ht="14.25" customHeight="1">
      <c r="A6696" s="96" t="s">
        <v>16881</v>
      </c>
      <c r="D6696" s="96" t="s">
        <v>1355</v>
      </c>
      <c r="J6696" s="96" t="s">
        <v>1147</v>
      </c>
      <c r="L6696" s="96" t="s">
        <v>41</v>
      </c>
      <c r="M6696" s="96" t="s">
        <v>1147</v>
      </c>
      <c r="O6696" s="96" t="s">
        <v>1791</v>
      </c>
      <c r="P6696" s="96" t="s">
        <v>1609</v>
      </c>
      <c r="Q6696" s="96" t="s">
        <v>1765</v>
      </c>
      <c r="R6696" s="96" t="s">
        <v>1566</v>
      </c>
    </row>
    <row r="6697" ht="14.25" customHeight="1">
      <c r="A6697" s="96" t="s">
        <v>16882</v>
      </c>
      <c r="D6697" s="96" t="s">
        <v>1350</v>
      </c>
      <c r="E6697" s="96" t="s">
        <v>1561</v>
      </c>
      <c r="F6697" s="96">
        <v>2030.0</v>
      </c>
      <c r="G6697" s="96" t="s">
        <v>1350</v>
      </c>
      <c r="H6697" s="96" t="s">
        <v>1561</v>
      </c>
      <c r="I6697" s="96">
        <v>2050.0</v>
      </c>
      <c r="J6697" s="96" t="s">
        <v>1351</v>
      </c>
      <c r="K6697" s="96">
        <v>2050.0</v>
      </c>
      <c r="L6697" s="96" t="s">
        <v>1562</v>
      </c>
      <c r="M6697" s="96" t="s">
        <v>1147</v>
      </c>
      <c r="O6697" s="96" t="s">
        <v>1791</v>
      </c>
      <c r="P6697" s="96" t="s">
        <v>1609</v>
      </c>
      <c r="Q6697" s="96" t="s">
        <v>1580</v>
      </c>
      <c r="R6697" s="96" t="s">
        <v>1594</v>
      </c>
      <c r="S6697" s="96" t="s">
        <v>16883</v>
      </c>
      <c r="T6697" s="96" t="s">
        <v>1568</v>
      </c>
    </row>
    <row r="6698" ht="14.25" customHeight="1">
      <c r="A6698" s="96" t="s">
        <v>16884</v>
      </c>
      <c r="D6698" s="96" t="s">
        <v>1355</v>
      </c>
      <c r="J6698" s="96" t="s">
        <v>1351</v>
      </c>
      <c r="L6698" s="96" t="s">
        <v>41</v>
      </c>
      <c r="M6698" s="96" t="s">
        <v>1147</v>
      </c>
      <c r="O6698" s="96" t="s">
        <v>1578</v>
      </c>
      <c r="P6698" s="96" t="s">
        <v>1579</v>
      </c>
      <c r="Q6698" s="96" t="s">
        <v>1800</v>
      </c>
      <c r="R6698" s="96" t="s">
        <v>1712</v>
      </c>
    </row>
    <row r="6699" ht="14.25" customHeight="1">
      <c r="A6699" s="96" t="s">
        <v>16885</v>
      </c>
      <c r="D6699" s="96" t="s">
        <v>1350</v>
      </c>
      <c r="E6699" s="96" t="s">
        <v>1561</v>
      </c>
      <c r="F6699" s="96">
        <v>2030.0</v>
      </c>
      <c r="J6699" s="96" t="s">
        <v>1147</v>
      </c>
      <c r="L6699" s="96" t="s">
        <v>1562</v>
      </c>
      <c r="M6699" s="96" t="s">
        <v>1147</v>
      </c>
      <c r="O6699" s="96" t="s">
        <v>1584</v>
      </c>
      <c r="P6699" s="96" t="s">
        <v>1564</v>
      </c>
      <c r="Q6699" s="96" t="s">
        <v>1800</v>
      </c>
      <c r="R6699" s="96" t="s">
        <v>1971</v>
      </c>
      <c r="S6699" s="96" t="s">
        <v>16886</v>
      </c>
      <c r="T6699" s="96" t="s">
        <v>1568</v>
      </c>
    </row>
    <row r="6700" ht="14.25" customHeight="1">
      <c r="A6700" s="96" t="s">
        <v>16887</v>
      </c>
      <c r="D6700" s="96" t="s">
        <v>1350</v>
      </c>
      <c r="E6700" s="96" t="s">
        <v>1561</v>
      </c>
      <c r="F6700" s="96">
        <v>2030.0</v>
      </c>
      <c r="J6700" s="96" t="s">
        <v>1147</v>
      </c>
      <c r="L6700" s="96" t="s">
        <v>1562</v>
      </c>
      <c r="M6700" s="96" t="s">
        <v>1147</v>
      </c>
      <c r="O6700" s="96" t="s">
        <v>1717</v>
      </c>
      <c r="P6700" s="96" t="s">
        <v>1609</v>
      </c>
      <c r="Q6700" s="96" t="s">
        <v>2158</v>
      </c>
      <c r="R6700" s="96" t="s">
        <v>1644</v>
      </c>
      <c r="S6700" s="96" t="s">
        <v>16888</v>
      </c>
      <c r="T6700" s="96" t="s">
        <v>1568</v>
      </c>
    </row>
    <row r="6701" ht="14.25" customHeight="1">
      <c r="A6701" s="96" t="s">
        <v>16889</v>
      </c>
      <c r="C6701" s="96" t="s">
        <v>16890</v>
      </c>
      <c r="D6701" s="96" t="s">
        <v>1350</v>
      </c>
      <c r="E6701" s="96" t="s">
        <v>1561</v>
      </c>
      <c r="F6701" s="96">
        <v>2030.0</v>
      </c>
      <c r="J6701" s="96" t="s">
        <v>1147</v>
      </c>
      <c r="L6701" s="96" t="s">
        <v>1562</v>
      </c>
      <c r="M6701" s="96" t="s">
        <v>1147</v>
      </c>
      <c r="O6701" s="96" t="s">
        <v>1614</v>
      </c>
      <c r="P6701" s="96" t="s">
        <v>1609</v>
      </c>
      <c r="Q6701" s="96" t="s">
        <v>1886</v>
      </c>
      <c r="R6701" s="96" t="s">
        <v>1926</v>
      </c>
      <c r="S6701" s="96" t="s">
        <v>16891</v>
      </c>
      <c r="T6701" s="96" t="s">
        <v>1568</v>
      </c>
    </row>
    <row r="6702" ht="14.25" customHeight="1">
      <c r="A6702" s="96" t="s">
        <v>16892</v>
      </c>
      <c r="C6702" s="96" t="s">
        <v>16893</v>
      </c>
      <c r="D6702" s="96" t="s">
        <v>1355</v>
      </c>
      <c r="J6702" s="96" t="s">
        <v>1351</v>
      </c>
      <c r="L6702" s="96" t="s">
        <v>41</v>
      </c>
      <c r="M6702" s="96" t="s">
        <v>1147</v>
      </c>
      <c r="O6702" s="96" t="s">
        <v>1614</v>
      </c>
      <c r="P6702" s="96" t="s">
        <v>1609</v>
      </c>
      <c r="Q6702" s="96" t="s">
        <v>1754</v>
      </c>
      <c r="R6702" s="96" t="s">
        <v>1566</v>
      </c>
    </row>
    <row r="6703" ht="14.25" customHeight="1">
      <c r="A6703" s="96" t="s">
        <v>16894</v>
      </c>
      <c r="D6703" s="96" t="s">
        <v>1350</v>
      </c>
      <c r="E6703" s="96" t="s">
        <v>1561</v>
      </c>
      <c r="F6703" s="96">
        <v>2030.0</v>
      </c>
      <c r="J6703" s="96" t="s">
        <v>1147</v>
      </c>
      <c r="L6703" s="96" t="s">
        <v>1562</v>
      </c>
      <c r="M6703" s="96" t="s">
        <v>1147</v>
      </c>
      <c r="O6703" s="96" t="s">
        <v>1717</v>
      </c>
      <c r="P6703" s="96" t="s">
        <v>1609</v>
      </c>
      <c r="Q6703" s="96" t="s">
        <v>1756</v>
      </c>
      <c r="R6703" s="96" t="s">
        <v>1656</v>
      </c>
      <c r="S6703" s="96" t="s">
        <v>16895</v>
      </c>
      <c r="T6703" s="96" t="s">
        <v>1568</v>
      </c>
    </row>
    <row r="6704" ht="14.25" customHeight="1">
      <c r="A6704" s="96" t="s">
        <v>16896</v>
      </c>
      <c r="B6704" s="96" t="s">
        <v>16897</v>
      </c>
      <c r="D6704" s="96" t="s">
        <v>1350</v>
      </c>
      <c r="E6704" s="96" t="s">
        <v>1561</v>
      </c>
      <c r="F6704" s="96">
        <v>2030.0</v>
      </c>
      <c r="J6704" s="96" t="s">
        <v>1147</v>
      </c>
      <c r="L6704" s="96" t="s">
        <v>41</v>
      </c>
      <c r="M6704" s="96" t="s">
        <v>1147</v>
      </c>
      <c r="O6704" s="96" t="s">
        <v>1717</v>
      </c>
      <c r="P6704" s="96" t="s">
        <v>1609</v>
      </c>
      <c r="Q6704" s="96" t="s">
        <v>1804</v>
      </c>
      <c r="R6704" s="96" t="s">
        <v>1591</v>
      </c>
      <c r="S6704" s="96" t="s">
        <v>16898</v>
      </c>
      <c r="T6704" s="96" t="s">
        <v>1568</v>
      </c>
    </row>
    <row r="6705" ht="14.25" customHeight="1">
      <c r="A6705" s="96" t="s">
        <v>16899</v>
      </c>
      <c r="B6705" s="96" t="s">
        <v>16900</v>
      </c>
      <c r="C6705" s="96" t="s">
        <v>16901</v>
      </c>
      <c r="D6705" s="96" t="s">
        <v>1350</v>
      </c>
      <c r="E6705" s="96" t="s">
        <v>1570</v>
      </c>
      <c r="F6705" s="96">
        <v>2030.0</v>
      </c>
      <c r="J6705" s="96" t="s">
        <v>1147</v>
      </c>
      <c r="L6705" s="96" t="s">
        <v>41</v>
      </c>
      <c r="M6705" s="96" t="s">
        <v>1147</v>
      </c>
      <c r="O6705" s="96" t="s">
        <v>1717</v>
      </c>
      <c r="P6705" s="96" t="s">
        <v>1609</v>
      </c>
      <c r="Q6705" s="96" t="s">
        <v>1639</v>
      </c>
      <c r="R6705" s="96" t="s">
        <v>2321</v>
      </c>
      <c r="S6705" s="96" t="s">
        <v>16902</v>
      </c>
      <c r="T6705" s="96" t="s">
        <v>1576</v>
      </c>
    </row>
    <row r="6706" ht="14.25" customHeight="1">
      <c r="A6706" s="96" t="s">
        <v>16903</v>
      </c>
      <c r="D6706" s="96" t="s">
        <v>1350</v>
      </c>
      <c r="E6706" s="96" t="s">
        <v>1561</v>
      </c>
      <c r="F6706" s="96">
        <v>2030.0</v>
      </c>
      <c r="J6706" s="96" t="s">
        <v>1147</v>
      </c>
      <c r="L6706" s="96" t="s">
        <v>1562</v>
      </c>
      <c r="M6706" s="96" t="s">
        <v>1147</v>
      </c>
      <c r="O6706" s="96" t="s">
        <v>1717</v>
      </c>
      <c r="P6706" s="96" t="s">
        <v>1609</v>
      </c>
      <c r="Q6706" s="96" t="s">
        <v>1756</v>
      </c>
      <c r="R6706" s="96" t="s">
        <v>1648</v>
      </c>
      <c r="S6706" s="96" t="s">
        <v>16904</v>
      </c>
      <c r="T6706" s="96" t="s">
        <v>1568</v>
      </c>
    </row>
    <row r="6707" ht="14.25" customHeight="1">
      <c r="A6707" s="96" t="s">
        <v>16905</v>
      </c>
      <c r="D6707" s="96" t="s">
        <v>1350</v>
      </c>
      <c r="E6707" s="96" t="s">
        <v>1561</v>
      </c>
      <c r="F6707" s="96">
        <v>2030.0</v>
      </c>
      <c r="J6707" s="96" t="s">
        <v>1147</v>
      </c>
      <c r="L6707" s="96" t="s">
        <v>1562</v>
      </c>
      <c r="M6707" s="96" t="s">
        <v>1147</v>
      </c>
      <c r="O6707" s="96" t="s">
        <v>1717</v>
      </c>
      <c r="P6707" s="96" t="s">
        <v>1609</v>
      </c>
      <c r="Q6707" s="96" t="s">
        <v>1639</v>
      </c>
      <c r="R6707" s="96" t="s">
        <v>1615</v>
      </c>
      <c r="S6707" s="96" t="s">
        <v>16906</v>
      </c>
      <c r="T6707" s="96" t="s">
        <v>1568</v>
      </c>
    </row>
    <row r="6708" ht="14.25" customHeight="1">
      <c r="A6708" s="96" t="s">
        <v>16907</v>
      </c>
      <c r="D6708" s="96" t="s">
        <v>1350</v>
      </c>
      <c r="E6708" s="96" t="s">
        <v>1561</v>
      </c>
      <c r="F6708" s="96">
        <v>2030.0</v>
      </c>
      <c r="J6708" s="96" t="s">
        <v>1147</v>
      </c>
      <c r="L6708" s="96" t="s">
        <v>1562</v>
      </c>
      <c r="M6708" s="96" t="s">
        <v>1147</v>
      </c>
      <c r="O6708" s="96" t="s">
        <v>1717</v>
      </c>
      <c r="P6708" s="96" t="s">
        <v>1609</v>
      </c>
      <c r="Q6708" s="96" t="s">
        <v>2015</v>
      </c>
      <c r="R6708" s="96" t="s">
        <v>1581</v>
      </c>
      <c r="S6708" s="96" t="s">
        <v>16908</v>
      </c>
      <c r="T6708" s="96" t="s">
        <v>1568</v>
      </c>
    </row>
    <row r="6709" ht="14.25" customHeight="1">
      <c r="A6709" s="96" t="s">
        <v>16909</v>
      </c>
      <c r="B6709" s="96" t="s">
        <v>16910</v>
      </c>
      <c r="C6709" s="96" t="s">
        <v>16911</v>
      </c>
      <c r="D6709" s="96" t="s">
        <v>1350</v>
      </c>
      <c r="E6709" s="96" t="s">
        <v>1561</v>
      </c>
      <c r="F6709" s="96">
        <v>2030.0</v>
      </c>
      <c r="J6709" s="96" t="s">
        <v>1351</v>
      </c>
      <c r="L6709" s="96" t="s">
        <v>1629</v>
      </c>
      <c r="M6709" s="96" t="s">
        <v>1351</v>
      </c>
      <c r="N6709" s="96" t="s">
        <v>1656</v>
      </c>
      <c r="O6709" s="96" t="s">
        <v>1857</v>
      </c>
      <c r="P6709" s="96" t="s">
        <v>1609</v>
      </c>
      <c r="Q6709" s="96" t="s">
        <v>1630</v>
      </c>
      <c r="R6709" s="96" t="s">
        <v>1648</v>
      </c>
      <c r="S6709" s="96" t="s">
        <v>16912</v>
      </c>
      <c r="T6709" s="96" t="s">
        <v>1568</v>
      </c>
    </row>
    <row r="6710" ht="14.25" customHeight="1">
      <c r="A6710" s="96" t="s">
        <v>16913</v>
      </c>
      <c r="B6710" s="96" t="s">
        <v>16914</v>
      </c>
      <c r="D6710" s="96" t="s">
        <v>1355</v>
      </c>
      <c r="J6710" s="96" t="s">
        <v>1147</v>
      </c>
      <c r="L6710" s="96" t="s">
        <v>41</v>
      </c>
      <c r="M6710" s="96" t="s">
        <v>1147</v>
      </c>
      <c r="O6710" s="96" t="s">
        <v>1717</v>
      </c>
      <c r="P6710" s="96" t="s">
        <v>1609</v>
      </c>
      <c r="Q6710" s="96" t="s">
        <v>1639</v>
      </c>
      <c r="R6710" s="96" t="s">
        <v>1594</v>
      </c>
    </row>
    <row r="6711" ht="14.25" customHeight="1">
      <c r="A6711" s="96" t="s">
        <v>16915</v>
      </c>
      <c r="B6711" s="96" t="s">
        <v>16916</v>
      </c>
      <c r="D6711" s="96" t="s">
        <v>1355</v>
      </c>
      <c r="J6711" s="96" t="s">
        <v>1147</v>
      </c>
      <c r="L6711" s="96" t="s">
        <v>41</v>
      </c>
      <c r="M6711" s="96" t="s">
        <v>1147</v>
      </c>
      <c r="O6711" s="96" t="s">
        <v>1717</v>
      </c>
      <c r="P6711" s="96" t="s">
        <v>1609</v>
      </c>
      <c r="Q6711" s="96" t="s">
        <v>1754</v>
      </c>
      <c r="R6711" s="96" t="s">
        <v>1676</v>
      </c>
    </row>
    <row r="6712" ht="14.25" customHeight="1">
      <c r="A6712" s="96" t="s">
        <v>16917</v>
      </c>
      <c r="D6712" s="96" t="s">
        <v>1355</v>
      </c>
      <c r="J6712" s="96" t="s">
        <v>1351</v>
      </c>
      <c r="L6712" s="96" t="s">
        <v>41</v>
      </c>
      <c r="M6712" s="96" t="s">
        <v>1147</v>
      </c>
      <c r="O6712" s="96" t="s">
        <v>1857</v>
      </c>
      <c r="P6712" s="96" t="s">
        <v>1609</v>
      </c>
      <c r="Q6712" s="96" t="s">
        <v>1800</v>
      </c>
      <c r="R6712" s="96" t="s">
        <v>1676</v>
      </c>
    </row>
    <row r="6713" ht="14.25" customHeight="1">
      <c r="A6713" s="96" t="s">
        <v>16918</v>
      </c>
      <c r="B6713" s="96" t="s">
        <v>16919</v>
      </c>
      <c r="D6713" s="96" t="s">
        <v>1350</v>
      </c>
      <c r="E6713" s="96" t="s">
        <v>1561</v>
      </c>
      <c r="F6713" s="96" t="s">
        <v>1628</v>
      </c>
      <c r="J6713" s="96" t="s">
        <v>1147</v>
      </c>
      <c r="L6713" s="96" t="s">
        <v>41</v>
      </c>
      <c r="M6713" s="96" t="s">
        <v>1147</v>
      </c>
      <c r="O6713" s="96" t="s">
        <v>1717</v>
      </c>
      <c r="P6713" s="96" t="s">
        <v>1609</v>
      </c>
      <c r="Q6713" s="96" t="s">
        <v>2047</v>
      </c>
      <c r="R6713" s="96" t="s">
        <v>1637</v>
      </c>
      <c r="S6713" s="96" t="s">
        <v>16920</v>
      </c>
      <c r="T6713" s="96" t="s">
        <v>1568</v>
      </c>
    </row>
    <row r="6714" ht="14.25" customHeight="1">
      <c r="A6714" s="96" t="s">
        <v>16921</v>
      </c>
      <c r="D6714" s="96" t="s">
        <v>1350</v>
      </c>
      <c r="E6714" s="96" t="s">
        <v>1561</v>
      </c>
      <c r="F6714" s="96">
        <v>2030.0</v>
      </c>
      <c r="J6714" s="96" t="s">
        <v>1147</v>
      </c>
      <c r="L6714" s="96" t="s">
        <v>1562</v>
      </c>
      <c r="M6714" s="96" t="s">
        <v>1147</v>
      </c>
      <c r="O6714" s="96" t="s">
        <v>1717</v>
      </c>
      <c r="P6714" s="96" t="s">
        <v>1609</v>
      </c>
      <c r="Q6714" s="96" t="s">
        <v>1756</v>
      </c>
      <c r="R6714" s="96" t="s">
        <v>1566</v>
      </c>
      <c r="S6714" s="96" t="s">
        <v>16922</v>
      </c>
      <c r="T6714" s="96" t="s">
        <v>1568</v>
      </c>
    </row>
    <row r="6715" ht="14.25" customHeight="1">
      <c r="A6715" s="96" t="s">
        <v>16923</v>
      </c>
      <c r="D6715" s="96" t="s">
        <v>1350</v>
      </c>
      <c r="E6715" s="96" t="s">
        <v>1561</v>
      </c>
      <c r="F6715" s="96">
        <v>2030.0</v>
      </c>
      <c r="J6715" s="96" t="s">
        <v>1147</v>
      </c>
      <c r="L6715" s="96" t="s">
        <v>1562</v>
      </c>
      <c r="M6715" s="96" t="s">
        <v>1147</v>
      </c>
      <c r="O6715" s="96" t="s">
        <v>1717</v>
      </c>
      <c r="P6715" s="96" t="s">
        <v>1609</v>
      </c>
      <c r="Q6715" s="96" t="s">
        <v>2015</v>
      </c>
      <c r="R6715" s="96" t="s">
        <v>1637</v>
      </c>
      <c r="S6715" s="96" t="s">
        <v>16924</v>
      </c>
      <c r="T6715" s="96" t="s">
        <v>1568</v>
      </c>
    </row>
    <row r="6716" ht="14.25" customHeight="1">
      <c r="A6716" s="96" t="s">
        <v>16925</v>
      </c>
      <c r="B6716" s="96" t="s">
        <v>16926</v>
      </c>
      <c r="C6716" s="96" t="s">
        <v>16927</v>
      </c>
      <c r="D6716" s="96" t="s">
        <v>1350</v>
      </c>
      <c r="E6716" s="96" t="s">
        <v>1561</v>
      </c>
      <c r="F6716" s="96">
        <v>2030.0</v>
      </c>
      <c r="J6716" s="96" t="s">
        <v>1147</v>
      </c>
      <c r="L6716" s="96" t="s">
        <v>1629</v>
      </c>
      <c r="M6716" s="96" t="s">
        <v>1147</v>
      </c>
      <c r="O6716" s="96" t="s">
        <v>1608</v>
      </c>
      <c r="P6716" s="96" t="s">
        <v>1609</v>
      </c>
      <c r="Q6716" s="96" t="s">
        <v>1630</v>
      </c>
      <c r="R6716" s="96" t="s">
        <v>1589</v>
      </c>
      <c r="S6716" s="96" t="s">
        <v>16928</v>
      </c>
      <c r="T6716" s="96" t="s">
        <v>1568</v>
      </c>
      <c r="U6716" s="96" t="s">
        <v>16929</v>
      </c>
    </row>
    <row r="6717" ht="14.25" customHeight="1">
      <c r="A6717" s="96" t="s">
        <v>16930</v>
      </c>
      <c r="D6717" s="96" t="s">
        <v>1355</v>
      </c>
      <c r="J6717" s="96" t="s">
        <v>1351</v>
      </c>
      <c r="L6717" s="96" t="s">
        <v>41</v>
      </c>
      <c r="M6717" s="96" t="s">
        <v>1147</v>
      </c>
      <c r="O6717" s="96" t="s">
        <v>1857</v>
      </c>
      <c r="P6717" s="96" t="s">
        <v>1609</v>
      </c>
      <c r="Q6717" s="96" t="s">
        <v>1636</v>
      </c>
      <c r="R6717" s="96" t="s">
        <v>1676</v>
      </c>
    </row>
    <row r="6718" ht="14.25" customHeight="1">
      <c r="A6718" s="96" t="s">
        <v>16931</v>
      </c>
      <c r="D6718" s="96" t="s">
        <v>1350</v>
      </c>
      <c r="E6718" s="96" t="s">
        <v>1561</v>
      </c>
      <c r="F6718" s="96">
        <v>2030.0</v>
      </c>
      <c r="J6718" s="96" t="s">
        <v>1147</v>
      </c>
      <c r="L6718" s="96" t="s">
        <v>1562</v>
      </c>
      <c r="M6718" s="96" t="s">
        <v>1147</v>
      </c>
      <c r="O6718" s="96" t="s">
        <v>1717</v>
      </c>
      <c r="P6718" s="96" t="s">
        <v>1609</v>
      </c>
      <c r="Q6718" s="96" t="s">
        <v>1573</v>
      </c>
      <c r="R6718" s="96" t="s">
        <v>1589</v>
      </c>
      <c r="S6718" s="96" t="s">
        <v>16932</v>
      </c>
      <c r="T6718" s="96" t="s">
        <v>1568</v>
      </c>
    </row>
    <row r="6719" ht="14.25" customHeight="1">
      <c r="A6719" s="96" t="s">
        <v>16933</v>
      </c>
      <c r="D6719" s="96" t="s">
        <v>1350</v>
      </c>
      <c r="E6719" s="96" t="s">
        <v>1570</v>
      </c>
      <c r="J6719" s="96" t="s">
        <v>1147</v>
      </c>
      <c r="L6719" s="96" t="s">
        <v>1562</v>
      </c>
      <c r="M6719" s="96" t="s">
        <v>1147</v>
      </c>
      <c r="O6719" s="96" t="s">
        <v>1717</v>
      </c>
      <c r="P6719" s="96" t="s">
        <v>1609</v>
      </c>
      <c r="Q6719" s="96" t="s">
        <v>1585</v>
      </c>
      <c r="R6719" s="96" t="s">
        <v>1757</v>
      </c>
      <c r="S6719" s="96" t="s">
        <v>16934</v>
      </c>
      <c r="T6719" s="96" t="s">
        <v>1576</v>
      </c>
    </row>
    <row r="6720" ht="14.25" customHeight="1">
      <c r="A6720" s="96" t="s">
        <v>16935</v>
      </c>
      <c r="D6720" s="96" t="s">
        <v>1350</v>
      </c>
      <c r="E6720" s="96" t="s">
        <v>1561</v>
      </c>
      <c r="F6720" s="96">
        <v>2030.0</v>
      </c>
      <c r="J6720" s="96" t="s">
        <v>1147</v>
      </c>
      <c r="L6720" s="96" t="s">
        <v>1562</v>
      </c>
      <c r="M6720" s="96" t="s">
        <v>1147</v>
      </c>
      <c r="O6720" s="96" t="s">
        <v>1717</v>
      </c>
      <c r="P6720" s="96" t="s">
        <v>1609</v>
      </c>
      <c r="Q6720" s="96" t="s">
        <v>1756</v>
      </c>
      <c r="R6720" s="96" t="s">
        <v>1805</v>
      </c>
      <c r="S6720" s="96" t="s">
        <v>16936</v>
      </c>
      <c r="T6720" s="96" t="s">
        <v>1568</v>
      </c>
    </row>
    <row r="6721" ht="14.25" customHeight="1">
      <c r="A6721" s="96" t="s">
        <v>16937</v>
      </c>
      <c r="D6721" s="96" t="s">
        <v>1350</v>
      </c>
      <c r="E6721" s="96" t="s">
        <v>1561</v>
      </c>
      <c r="F6721" s="96">
        <v>2030.0</v>
      </c>
      <c r="J6721" s="96" t="s">
        <v>1147</v>
      </c>
      <c r="L6721" s="96" t="s">
        <v>1562</v>
      </c>
      <c r="M6721" s="96" t="s">
        <v>1147</v>
      </c>
      <c r="O6721" s="96" t="s">
        <v>1717</v>
      </c>
      <c r="P6721" s="96" t="s">
        <v>1609</v>
      </c>
      <c r="Q6721" s="96" t="s">
        <v>1756</v>
      </c>
      <c r="R6721" s="96" t="s">
        <v>1637</v>
      </c>
      <c r="S6721" s="96" t="s">
        <v>16938</v>
      </c>
      <c r="T6721" s="96" t="s">
        <v>1568</v>
      </c>
    </row>
    <row r="6722" ht="14.25" customHeight="1">
      <c r="A6722" s="96" t="s">
        <v>16939</v>
      </c>
      <c r="D6722" s="96" t="s">
        <v>1350</v>
      </c>
      <c r="E6722" s="96" t="s">
        <v>1561</v>
      </c>
      <c r="F6722" s="96">
        <v>2030.0</v>
      </c>
      <c r="J6722" s="96" t="s">
        <v>1147</v>
      </c>
      <c r="L6722" s="96" t="s">
        <v>1562</v>
      </c>
      <c r="M6722" s="96" t="s">
        <v>1147</v>
      </c>
      <c r="O6722" s="96" t="s">
        <v>1717</v>
      </c>
      <c r="P6722" s="96" t="s">
        <v>1609</v>
      </c>
      <c r="Q6722" s="96" t="s">
        <v>1585</v>
      </c>
      <c r="R6722" s="96" t="s">
        <v>1591</v>
      </c>
      <c r="S6722" s="96" t="s">
        <v>16940</v>
      </c>
      <c r="T6722" s="96" t="s">
        <v>1568</v>
      </c>
    </row>
    <row r="6723" ht="14.25" customHeight="1">
      <c r="A6723" s="96" t="s">
        <v>16941</v>
      </c>
      <c r="D6723" s="96" t="s">
        <v>1350</v>
      </c>
      <c r="E6723" s="96" t="s">
        <v>1561</v>
      </c>
      <c r="F6723" s="96">
        <v>2030.0</v>
      </c>
      <c r="J6723" s="96" t="s">
        <v>1147</v>
      </c>
      <c r="L6723" s="96" t="s">
        <v>1562</v>
      </c>
      <c r="M6723" s="96" t="s">
        <v>1147</v>
      </c>
      <c r="O6723" s="96" t="s">
        <v>1717</v>
      </c>
      <c r="P6723" s="96" t="s">
        <v>1609</v>
      </c>
      <c r="Q6723" s="96" t="s">
        <v>1948</v>
      </c>
      <c r="R6723" s="96" t="s">
        <v>1712</v>
      </c>
      <c r="S6723" s="96" t="s">
        <v>16942</v>
      </c>
      <c r="T6723" s="96" t="s">
        <v>1568</v>
      </c>
    </row>
    <row r="6724" ht="14.25" customHeight="1">
      <c r="A6724" s="96" t="s">
        <v>16943</v>
      </c>
      <c r="D6724" s="96" t="s">
        <v>1350</v>
      </c>
      <c r="E6724" s="96" t="s">
        <v>1561</v>
      </c>
      <c r="F6724" s="96">
        <v>2030.0</v>
      </c>
      <c r="J6724" s="96" t="s">
        <v>1147</v>
      </c>
      <c r="L6724" s="96" t="s">
        <v>1562</v>
      </c>
      <c r="M6724" s="96" t="s">
        <v>1147</v>
      </c>
      <c r="O6724" s="96" t="s">
        <v>1717</v>
      </c>
      <c r="P6724" s="96" t="s">
        <v>1609</v>
      </c>
      <c r="Q6724" s="96" t="s">
        <v>1756</v>
      </c>
      <c r="R6724" s="96" t="s">
        <v>1594</v>
      </c>
      <c r="S6724" s="96" t="s">
        <v>16944</v>
      </c>
      <c r="T6724" s="96" t="s">
        <v>1568</v>
      </c>
    </row>
    <row r="6725" ht="14.25" customHeight="1">
      <c r="A6725" s="96" t="s">
        <v>16945</v>
      </c>
      <c r="D6725" s="96" t="s">
        <v>1350</v>
      </c>
      <c r="E6725" s="96" t="s">
        <v>1561</v>
      </c>
      <c r="F6725" s="96">
        <v>2030.0</v>
      </c>
      <c r="J6725" s="96" t="s">
        <v>1147</v>
      </c>
      <c r="L6725" s="96" t="s">
        <v>1562</v>
      </c>
      <c r="M6725" s="96" t="s">
        <v>1147</v>
      </c>
      <c r="O6725" s="96" t="s">
        <v>1717</v>
      </c>
      <c r="P6725" s="96" t="s">
        <v>1609</v>
      </c>
      <c r="Q6725" s="96" t="s">
        <v>1756</v>
      </c>
      <c r="R6725" s="96" t="s">
        <v>1637</v>
      </c>
      <c r="S6725" s="96" t="s">
        <v>16946</v>
      </c>
      <c r="T6725" s="96" t="s">
        <v>1568</v>
      </c>
    </row>
    <row r="6726" ht="14.25" customHeight="1">
      <c r="A6726" s="96" t="s">
        <v>16947</v>
      </c>
      <c r="D6726" s="96" t="s">
        <v>1350</v>
      </c>
      <c r="E6726" s="96" t="s">
        <v>1561</v>
      </c>
      <c r="F6726" s="96">
        <v>2030.0</v>
      </c>
      <c r="J6726" s="96" t="s">
        <v>1147</v>
      </c>
      <c r="L6726" s="96" t="s">
        <v>1562</v>
      </c>
      <c r="M6726" s="96" t="s">
        <v>1147</v>
      </c>
      <c r="O6726" s="96" t="s">
        <v>1717</v>
      </c>
      <c r="P6726" s="96" t="s">
        <v>1609</v>
      </c>
      <c r="Q6726" s="96" t="s">
        <v>1756</v>
      </c>
      <c r="R6726" s="96" t="s">
        <v>1707</v>
      </c>
      <c r="S6726" s="96" t="s">
        <v>16948</v>
      </c>
      <c r="T6726" s="96" t="s">
        <v>1568</v>
      </c>
    </row>
    <row r="6727" ht="14.25" customHeight="1">
      <c r="A6727" s="96" t="s">
        <v>16949</v>
      </c>
      <c r="D6727" s="96" t="s">
        <v>1350</v>
      </c>
      <c r="E6727" s="96" t="s">
        <v>1561</v>
      </c>
      <c r="F6727" s="96">
        <v>2030.0</v>
      </c>
      <c r="J6727" s="96" t="s">
        <v>1147</v>
      </c>
      <c r="L6727" s="96" t="s">
        <v>1562</v>
      </c>
      <c r="M6727" s="96" t="s">
        <v>1147</v>
      </c>
      <c r="O6727" s="96" t="s">
        <v>1717</v>
      </c>
      <c r="P6727" s="96" t="s">
        <v>1609</v>
      </c>
      <c r="Q6727" s="96" t="s">
        <v>1585</v>
      </c>
      <c r="R6727" s="96" t="s">
        <v>1676</v>
      </c>
      <c r="S6727" s="96" t="s">
        <v>16950</v>
      </c>
      <c r="T6727" s="96" t="s">
        <v>1568</v>
      </c>
    </row>
    <row r="6728" ht="14.25" customHeight="1">
      <c r="A6728" s="96" t="s">
        <v>16951</v>
      </c>
      <c r="D6728" s="96" t="s">
        <v>1350</v>
      </c>
      <c r="E6728" s="96" t="s">
        <v>1561</v>
      </c>
      <c r="F6728" s="96">
        <v>2030.0</v>
      </c>
      <c r="J6728" s="96" t="s">
        <v>1147</v>
      </c>
      <c r="L6728" s="96" t="s">
        <v>1562</v>
      </c>
      <c r="M6728" s="96" t="s">
        <v>1147</v>
      </c>
      <c r="O6728" s="96" t="s">
        <v>1717</v>
      </c>
      <c r="P6728" s="96" t="s">
        <v>1609</v>
      </c>
      <c r="Q6728" s="96" t="s">
        <v>1639</v>
      </c>
      <c r="R6728" s="96" t="s">
        <v>1623</v>
      </c>
      <c r="S6728" s="96" t="s">
        <v>16952</v>
      </c>
      <c r="T6728" s="96" t="s">
        <v>1568</v>
      </c>
    </row>
    <row r="6729" ht="14.25" customHeight="1">
      <c r="A6729" s="96" t="s">
        <v>16953</v>
      </c>
      <c r="D6729" s="96" t="s">
        <v>1350</v>
      </c>
      <c r="E6729" s="96" t="s">
        <v>1561</v>
      </c>
      <c r="F6729" s="96">
        <v>2030.0</v>
      </c>
      <c r="J6729" s="96" t="s">
        <v>1147</v>
      </c>
      <c r="L6729" s="96" t="s">
        <v>1562</v>
      </c>
      <c r="M6729" s="96" t="s">
        <v>1147</v>
      </c>
      <c r="O6729" s="96" t="s">
        <v>1717</v>
      </c>
      <c r="P6729" s="96" t="s">
        <v>1609</v>
      </c>
      <c r="Q6729" s="96" t="s">
        <v>1820</v>
      </c>
      <c r="R6729" s="96" t="s">
        <v>1566</v>
      </c>
      <c r="S6729" s="96" t="s">
        <v>16954</v>
      </c>
      <c r="T6729" s="96" t="s">
        <v>1568</v>
      </c>
    </row>
    <row r="6730" ht="14.25" customHeight="1">
      <c r="A6730" s="96" t="s">
        <v>16955</v>
      </c>
      <c r="D6730" s="96" t="s">
        <v>1350</v>
      </c>
      <c r="E6730" s="96" t="s">
        <v>1561</v>
      </c>
      <c r="F6730" s="96">
        <v>2030.0</v>
      </c>
      <c r="J6730" s="96" t="s">
        <v>1351</v>
      </c>
      <c r="L6730" s="96" t="s">
        <v>1562</v>
      </c>
      <c r="M6730" s="96" t="s">
        <v>1351</v>
      </c>
      <c r="N6730" s="96" t="s">
        <v>2098</v>
      </c>
      <c r="O6730" s="96" t="s">
        <v>1717</v>
      </c>
      <c r="P6730" s="96" t="s">
        <v>1609</v>
      </c>
      <c r="Q6730" s="96" t="s">
        <v>1639</v>
      </c>
      <c r="R6730" s="96" t="s">
        <v>2098</v>
      </c>
      <c r="S6730" s="96" t="s">
        <v>16956</v>
      </c>
      <c r="T6730" s="96" t="s">
        <v>1568</v>
      </c>
    </row>
    <row r="6731" ht="14.25" customHeight="1">
      <c r="A6731" s="96" t="s">
        <v>16957</v>
      </c>
      <c r="D6731" s="96" t="s">
        <v>1350</v>
      </c>
      <c r="E6731" s="96" t="s">
        <v>1561</v>
      </c>
      <c r="F6731" s="96">
        <v>2030.0</v>
      </c>
      <c r="J6731" s="96" t="s">
        <v>1147</v>
      </c>
      <c r="L6731" s="96" t="s">
        <v>1562</v>
      </c>
      <c r="M6731" s="96" t="s">
        <v>1147</v>
      </c>
      <c r="O6731" s="96" t="s">
        <v>1717</v>
      </c>
      <c r="P6731" s="96" t="s">
        <v>1609</v>
      </c>
      <c r="Q6731" s="96" t="s">
        <v>1580</v>
      </c>
      <c r="R6731" s="96" t="s">
        <v>1648</v>
      </c>
      <c r="S6731" s="96" t="s">
        <v>16958</v>
      </c>
      <c r="T6731" s="96" t="s">
        <v>1568</v>
      </c>
    </row>
    <row r="6732" ht="14.25" customHeight="1">
      <c r="A6732" s="96" t="s">
        <v>16959</v>
      </c>
      <c r="B6732" s="96" t="s">
        <v>16960</v>
      </c>
      <c r="D6732" s="96" t="s">
        <v>1355</v>
      </c>
      <c r="J6732" s="96" t="s">
        <v>1351</v>
      </c>
      <c r="L6732" s="96" t="s">
        <v>41</v>
      </c>
      <c r="M6732" s="96" t="s">
        <v>1351</v>
      </c>
      <c r="N6732" s="96" t="s">
        <v>1841</v>
      </c>
      <c r="O6732" s="96" t="s">
        <v>1608</v>
      </c>
      <c r="P6732" s="96" t="s">
        <v>1609</v>
      </c>
      <c r="Q6732" s="96" t="s">
        <v>1675</v>
      </c>
      <c r="R6732" s="96" t="s">
        <v>1841</v>
      </c>
    </row>
    <row r="6733" ht="14.25" customHeight="1">
      <c r="A6733" s="96" t="s">
        <v>16961</v>
      </c>
      <c r="D6733" s="96" t="s">
        <v>1350</v>
      </c>
      <c r="E6733" s="96" t="s">
        <v>1561</v>
      </c>
      <c r="F6733" s="96">
        <v>2030.0</v>
      </c>
      <c r="J6733" s="96" t="s">
        <v>1147</v>
      </c>
      <c r="L6733" s="96" t="s">
        <v>1562</v>
      </c>
      <c r="M6733" s="96" t="s">
        <v>1147</v>
      </c>
      <c r="O6733" s="96" t="s">
        <v>1717</v>
      </c>
      <c r="P6733" s="96" t="s">
        <v>1609</v>
      </c>
      <c r="Q6733" s="96" t="s">
        <v>1756</v>
      </c>
      <c r="R6733" s="96" t="s">
        <v>1648</v>
      </c>
      <c r="S6733" s="96" t="s">
        <v>16962</v>
      </c>
      <c r="T6733" s="96" t="s">
        <v>1568</v>
      </c>
    </row>
    <row r="6734" ht="14.25" customHeight="1">
      <c r="A6734" s="96" t="s">
        <v>16963</v>
      </c>
      <c r="B6734" s="96" t="s">
        <v>16964</v>
      </c>
      <c r="C6734" s="96" t="s">
        <v>16965</v>
      </c>
      <c r="D6734" s="96" t="s">
        <v>1350</v>
      </c>
      <c r="E6734" s="96" t="s">
        <v>1561</v>
      </c>
      <c r="F6734" s="96">
        <v>2031.0</v>
      </c>
      <c r="J6734" s="96" t="s">
        <v>1147</v>
      </c>
      <c r="L6734" s="96" t="s">
        <v>41</v>
      </c>
      <c r="M6734" s="96" t="s">
        <v>1147</v>
      </c>
      <c r="O6734" s="96" t="s">
        <v>1717</v>
      </c>
      <c r="P6734" s="96" t="s">
        <v>1609</v>
      </c>
      <c r="Q6734" s="96" t="s">
        <v>1754</v>
      </c>
      <c r="R6734" s="96" t="s">
        <v>1787</v>
      </c>
      <c r="S6734" s="96" t="s">
        <v>16966</v>
      </c>
      <c r="T6734" s="96" t="s">
        <v>1568</v>
      </c>
    </row>
    <row r="6735" ht="14.25" customHeight="1">
      <c r="A6735" s="96" t="s">
        <v>16967</v>
      </c>
      <c r="D6735" s="96" t="s">
        <v>1350</v>
      </c>
      <c r="E6735" s="96" t="s">
        <v>1561</v>
      </c>
      <c r="F6735" s="96">
        <v>2030.0</v>
      </c>
      <c r="J6735" s="96" t="s">
        <v>1147</v>
      </c>
      <c r="L6735" s="96" t="s">
        <v>1562</v>
      </c>
      <c r="M6735" s="96" t="s">
        <v>1147</v>
      </c>
      <c r="O6735" s="96" t="s">
        <v>1717</v>
      </c>
      <c r="P6735" s="96" t="s">
        <v>1609</v>
      </c>
      <c r="Q6735" s="96" t="s">
        <v>1756</v>
      </c>
      <c r="R6735" s="96" t="s">
        <v>1623</v>
      </c>
      <c r="S6735" s="96" t="s">
        <v>16968</v>
      </c>
      <c r="T6735" s="96" t="s">
        <v>1568</v>
      </c>
    </row>
    <row r="6736" ht="14.25" customHeight="1">
      <c r="A6736" s="96" t="s">
        <v>16969</v>
      </c>
      <c r="B6736" s="96" t="s">
        <v>16970</v>
      </c>
      <c r="C6736" s="96" t="s">
        <v>16971</v>
      </c>
      <c r="D6736" s="96" t="s">
        <v>1350</v>
      </c>
      <c r="E6736" s="96" t="s">
        <v>1561</v>
      </c>
      <c r="F6736" s="96">
        <v>2030.0</v>
      </c>
      <c r="G6736" s="96" t="s">
        <v>1350</v>
      </c>
      <c r="H6736" s="96" t="s">
        <v>1561</v>
      </c>
      <c r="I6736" s="96">
        <v>2050.0</v>
      </c>
      <c r="J6736" s="96" t="s">
        <v>1351</v>
      </c>
      <c r="K6736" s="96">
        <v>2050.0</v>
      </c>
      <c r="L6736" s="96" t="s">
        <v>41</v>
      </c>
      <c r="M6736" s="96" t="s">
        <v>1351</v>
      </c>
      <c r="N6736" s="96" t="s">
        <v>1656</v>
      </c>
      <c r="O6736" s="96" t="s">
        <v>1717</v>
      </c>
      <c r="P6736" s="96" t="s">
        <v>1609</v>
      </c>
      <c r="Q6736" s="96" t="s">
        <v>1593</v>
      </c>
      <c r="R6736" s="96" t="s">
        <v>1656</v>
      </c>
      <c r="S6736" s="96" t="s">
        <v>16972</v>
      </c>
      <c r="T6736" s="96" t="s">
        <v>1568</v>
      </c>
    </row>
    <row r="6737" ht="14.25" customHeight="1">
      <c r="A6737" s="96" t="s">
        <v>16973</v>
      </c>
      <c r="D6737" s="96" t="s">
        <v>1350</v>
      </c>
      <c r="E6737" s="96" t="s">
        <v>1561</v>
      </c>
      <c r="F6737" s="96">
        <v>2030.0</v>
      </c>
      <c r="J6737" s="96" t="s">
        <v>1147</v>
      </c>
      <c r="L6737" s="96" t="s">
        <v>41</v>
      </c>
      <c r="M6737" s="96" t="s">
        <v>1147</v>
      </c>
      <c r="O6737" s="96" t="s">
        <v>1797</v>
      </c>
      <c r="P6737" s="96" t="s">
        <v>1564</v>
      </c>
      <c r="Q6737" s="96" t="s">
        <v>1804</v>
      </c>
      <c r="R6737" s="96" t="s">
        <v>1637</v>
      </c>
      <c r="S6737" s="96" t="s">
        <v>16974</v>
      </c>
      <c r="T6737" s="96" t="s">
        <v>1568</v>
      </c>
    </row>
    <row r="6738" ht="14.25" customHeight="1">
      <c r="A6738" s="96" t="s">
        <v>16975</v>
      </c>
      <c r="D6738" s="96" t="s">
        <v>1350</v>
      </c>
      <c r="E6738" s="96" t="s">
        <v>1561</v>
      </c>
      <c r="F6738" s="96">
        <v>2030.0</v>
      </c>
      <c r="J6738" s="96" t="s">
        <v>1147</v>
      </c>
      <c r="L6738" s="96" t="s">
        <v>41</v>
      </c>
      <c r="M6738" s="96" t="s">
        <v>1147</v>
      </c>
      <c r="O6738" s="96" t="s">
        <v>6357</v>
      </c>
      <c r="P6738" s="96" t="s">
        <v>1609</v>
      </c>
      <c r="Q6738" s="96" t="s">
        <v>1675</v>
      </c>
      <c r="R6738" s="96" t="s">
        <v>1574</v>
      </c>
      <c r="S6738" s="96" t="s">
        <v>16976</v>
      </c>
      <c r="T6738" s="96" t="s">
        <v>1568</v>
      </c>
    </row>
    <row r="6739" ht="14.25" customHeight="1">
      <c r="A6739" s="96" t="s">
        <v>16977</v>
      </c>
      <c r="D6739" s="96" t="s">
        <v>1350</v>
      </c>
      <c r="E6739" s="96" t="s">
        <v>1561</v>
      </c>
      <c r="F6739" s="96" t="s">
        <v>1628</v>
      </c>
      <c r="G6739" s="96" t="s">
        <v>1350</v>
      </c>
      <c r="H6739" s="96" t="s">
        <v>1561</v>
      </c>
      <c r="I6739" s="96" t="s">
        <v>1403</v>
      </c>
      <c r="J6739" s="96" t="s">
        <v>1351</v>
      </c>
      <c r="K6739" s="96" t="s">
        <v>1403</v>
      </c>
      <c r="L6739" s="96" t="s">
        <v>41</v>
      </c>
      <c r="M6739" s="96" t="s">
        <v>1351</v>
      </c>
      <c r="N6739" s="96" t="s">
        <v>2256</v>
      </c>
      <c r="O6739" s="96" t="s">
        <v>1584</v>
      </c>
      <c r="P6739" s="96" t="s">
        <v>1564</v>
      </c>
      <c r="Q6739" s="96" t="s">
        <v>1580</v>
      </c>
      <c r="R6739" s="96" t="s">
        <v>1586</v>
      </c>
      <c r="S6739" s="96" t="s">
        <v>16978</v>
      </c>
      <c r="T6739" s="96" t="s">
        <v>1568</v>
      </c>
    </row>
    <row r="6740" ht="14.25" customHeight="1">
      <c r="A6740" s="96" t="s">
        <v>16979</v>
      </c>
      <c r="B6740" s="96" t="s">
        <v>16980</v>
      </c>
      <c r="C6740" s="96" t="s">
        <v>16981</v>
      </c>
      <c r="D6740" s="96" t="s">
        <v>1350</v>
      </c>
      <c r="E6740" s="96" t="s">
        <v>1561</v>
      </c>
      <c r="F6740" s="96" t="s">
        <v>1628</v>
      </c>
      <c r="J6740" s="96" t="s">
        <v>1147</v>
      </c>
      <c r="L6740" s="96" t="s">
        <v>41</v>
      </c>
      <c r="M6740" s="96" t="s">
        <v>1147</v>
      </c>
      <c r="O6740" s="96" t="s">
        <v>3253</v>
      </c>
      <c r="P6740" s="96" t="s">
        <v>1572</v>
      </c>
      <c r="Q6740" s="96" t="s">
        <v>1820</v>
      </c>
      <c r="R6740" s="96" t="s">
        <v>1589</v>
      </c>
      <c r="S6740" s="96" t="s">
        <v>16982</v>
      </c>
      <c r="T6740" s="96" t="s">
        <v>1568</v>
      </c>
    </row>
    <row r="6741" ht="14.25" customHeight="1">
      <c r="A6741" s="96" t="s">
        <v>16983</v>
      </c>
      <c r="D6741" s="96" t="s">
        <v>1350</v>
      </c>
      <c r="E6741" s="96" t="s">
        <v>1561</v>
      </c>
      <c r="F6741" s="96">
        <v>2030.0</v>
      </c>
      <c r="J6741" s="96" t="s">
        <v>1147</v>
      </c>
      <c r="L6741" s="96" t="s">
        <v>1562</v>
      </c>
      <c r="M6741" s="96" t="s">
        <v>1147</v>
      </c>
      <c r="O6741" s="96" t="s">
        <v>1578</v>
      </c>
      <c r="P6741" s="96" t="s">
        <v>1579</v>
      </c>
      <c r="Q6741" s="96" t="s">
        <v>1652</v>
      </c>
      <c r="R6741" s="96" t="s">
        <v>1793</v>
      </c>
      <c r="S6741" s="96" t="s">
        <v>16984</v>
      </c>
      <c r="T6741" s="96" t="s">
        <v>1568</v>
      </c>
    </row>
    <row r="6742" ht="14.25" customHeight="1">
      <c r="A6742" s="96" t="s">
        <v>16985</v>
      </c>
      <c r="D6742" s="96" t="s">
        <v>1350</v>
      </c>
      <c r="E6742" s="96" t="s">
        <v>1561</v>
      </c>
      <c r="F6742" s="96">
        <v>2030.0</v>
      </c>
      <c r="J6742" s="96" t="s">
        <v>1147</v>
      </c>
      <c r="L6742" s="96" t="s">
        <v>1562</v>
      </c>
      <c r="M6742" s="96" t="s">
        <v>1147</v>
      </c>
      <c r="O6742" s="96" t="s">
        <v>1717</v>
      </c>
      <c r="P6742" s="96" t="s">
        <v>1609</v>
      </c>
      <c r="Q6742" s="96" t="s">
        <v>1756</v>
      </c>
      <c r="R6742" s="96" t="s">
        <v>1566</v>
      </c>
      <c r="S6742" s="96" t="s">
        <v>16986</v>
      </c>
      <c r="T6742" s="96" t="s">
        <v>1568</v>
      </c>
    </row>
    <row r="6743" ht="14.25" customHeight="1">
      <c r="A6743" s="96" t="s">
        <v>16987</v>
      </c>
      <c r="D6743" s="96" t="s">
        <v>1350</v>
      </c>
      <c r="E6743" s="96" t="s">
        <v>1561</v>
      </c>
      <c r="F6743" s="96">
        <v>2030.0</v>
      </c>
      <c r="J6743" s="96" t="s">
        <v>1147</v>
      </c>
      <c r="L6743" s="96" t="s">
        <v>1562</v>
      </c>
      <c r="M6743" s="96" t="s">
        <v>1147</v>
      </c>
      <c r="O6743" s="96" t="s">
        <v>1717</v>
      </c>
      <c r="P6743" s="96" t="s">
        <v>1609</v>
      </c>
      <c r="Q6743" s="96" t="s">
        <v>1756</v>
      </c>
      <c r="R6743" s="96" t="s">
        <v>1566</v>
      </c>
      <c r="S6743" s="96" t="s">
        <v>16988</v>
      </c>
      <c r="T6743" s="96" t="s">
        <v>1568</v>
      </c>
    </row>
    <row r="6744" ht="14.25" customHeight="1">
      <c r="A6744" s="96" t="s">
        <v>16989</v>
      </c>
      <c r="D6744" s="96" t="s">
        <v>1350</v>
      </c>
      <c r="E6744" s="96" t="s">
        <v>1561</v>
      </c>
      <c r="F6744" s="96">
        <v>2030.0</v>
      </c>
      <c r="J6744" s="96" t="s">
        <v>1147</v>
      </c>
      <c r="L6744" s="96" t="s">
        <v>1562</v>
      </c>
      <c r="M6744" s="96" t="s">
        <v>1147</v>
      </c>
      <c r="O6744" s="96" t="s">
        <v>1717</v>
      </c>
      <c r="P6744" s="96" t="s">
        <v>1609</v>
      </c>
      <c r="Q6744" s="96" t="s">
        <v>1639</v>
      </c>
      <c r="R6744" s="96" t="s">
        <v>1566</v>
      </c>
      <c r="S6744" s="96" t="s">
        <v>16990</v>
      </c>
      <c r="T6744" s="96" t="s">
        <v>1568</v>
      </c>
    </row>
    <row r="6745" ht="14.25" customHeight="1">
      <c r="A6745" s="96" t="s">
        <v>16991</v>
      </c>
      <c r="D6745" s="96" t="s">
        <v>1350</v>
      </c>
      <c r="E6745" s="96" t="s">
        <v>1561</v>
      </c>
      <c r="F6745" s="96">
        <v>2030.0</v>
      </c>
      <c r="J6745" s="96" t="s">
        <v>1147</v>
      </c>
      <c r="L6745" s="96" t="s">
        <v>1562</v>
      </c>
      <c r="M6745" s="96" t="s">
        <v>1147</v>
      </c>
      <c r="O6745" s="96" t="s">
        <v>1717</v>
      </c>
      <c r="P6745" s="96" t="s">
        <v>1609</v>
      </c>
      <c r="Q6745" s="96" t="s">
        <v>1573</v>
      </c>
      <c r="R6745" s="96" t="s">
        <v>1699</v>
      </c>
      <c r="S6745" s="96" t="s">
        <v>16992</v>
      </c>
      <c r="T6745" s="96" t="s">
        <v>1568</v>
      </c>
    </row>
    <row r="6746" ht="14.25" customHeight="1">
      <c r="A6746" s="96" t="s">
        <v>16993</v>
      </c>
      <c r="D6746" s="96" t="s">
        <v>1350</v>
      </c>
      <c r="E6746" s="96" t="s">
        <v>1561</v>
      </c>
      <c r="F6746" s="96">
        <v>2030.0</v>
      </c>
      <c r="J6746" s="96" t="s">
        <v>1147</v>
      </c>
      <c r="L6746" s="96" t="s">
        <v>1562</v>
      </c>
      <c r="M6746" s="96" t="s">
        <v>1147</v>
      </c>
      <c r="O6746" s="96" t="s">
        <v>1717</v>
      </c>
      <c r="P6746" s="96" t="s">
        <v>1609</v>
      </c>
      <c r="Q6746" s="96" t="s">
        <v>1756</v>
      </c>
      <c r="R6746" s="96" t="s">
        <v>1594</v>
      </c>
      <c r="S6746" s="96" t="s">
        <v>16994</v>
      </c>
      <c r="T6746" s="96" t="s">
        <v>1568</v>
      </c>
    </row>
    <row r="6747" ht="14.25" customHeight="1">
      <c r="A6747" s="96" t="s">
        <v>16995</v>
      </c>
      <c r="D6747" s="96" t="s">
        <v>1350</v>
      </c>
      <c r="E6747" s="96" t="s">
        <v>1561</v>
      </c>
      <c r="F6747" s="96">
        <v>2030.0</v>
      </c>
      <c r="J6747" s="96" t="s">
        <v>1147</v>
      </c>
      <c r="L6747" s="96" t="s">
        <v>1562</v>
      </c>
      <c r="M6747" s="96" t="s">
        <v>1147</v>
      </c>
      <c r="O6747" s="96" t="s">
        <v>1584</v>
      </c>
      <c r="P6747" s="96" t="s">
        <v>1564</v>
      </c>
      <c r="Q6747" s="96" t="s">
        <v>1820</v>
      </c>
      <c r="R6747" s="96" t="s">
        <v>1623</v>
      </c>
      <c r="S6747" s="96" t="s">
        <v>16996</v>
      </c>
      <c r="T6747" s="96" t="s">
        <v>1568</v>
      </c>
    </row>
    <row r="6748" ht="14.25" customHeight="1">
      <c r="A6748" s="96" t="s">
        <v>16997</v>
      </c>
      <c r="D6748" s="96" t="s">
        <v>1350</v>
      </c>
      <c r="E6748" s="96" t="s">
        <v>1561</v>
      </c>
      <c r="F6748" s="96">
        <v>2030.0</v>
      </c>
      <c r="J6748" s="96" t="s">
        <v>1147</v>
      </c>
      <c r="L6748" s="96" t="s">
        <v>1562</v>
      </c>
      <c r="M6748" s="96" t="s">
        <v>1147</v>
      </c>
      <c r="O6748" s="96" t="s">
        <v>1717</v>
      </c>
      <c r="P6748" s="96" t="s">
        <v>1609</v>
      </c>
      <c r="Q6748" s="96" t="s">
        <v>1756</v>
      </c>
      <c r="R6748" s="96" t="s">
        <v>1581</v>
      </c>
      <c r="S6748" s="96" t="s">
        <v>16998</v>
      </c>
      <c r="T6748" s="96" t="s">
        <v>1568</v>
      </c>
    </row>
    <row r="6749" ht="14.25" customHeight="1">
      <c r="A6749" s="96" t="s">
        <v>16999</v>
      </c>
      <c r="D6749" s="96" t="s">
        <v>1350</v>
      </c>
      <c r="E6749" s="96" t="s">
        <v>1561</v>
      </c>
      <c r="F6749" s="96">
        <v>2030.0</v>
      </c>
      <c r="J6749" s="96" t="s">
        <v>1147</v>
      </c>
      <c r="L6749" s="96" t="s">
        <v>1562</v>
      </c>
      <c r="M6749" s="96" t="s">
        <v>1147</v>
      </c>
      <c r="O6749" s="96" t="s">
        <v>1717</v>
      </c>
      <c r="P6749" s="96" t="s">
        <v>1609</v>
      </c>
      <c r="Q6749" s="96" t="s">
        <v>1585</v>
      </c>
      <c r="R6749" s="96" t="s">
        <v>1623</v>
      </c>
      <c r="S6749" s="96" t="s">
        <v>17000</v>
      </c>
      <c r="T6749" s="96" t="s">
        <v>1568</v>
      </c>
    </row>
    <row r="6750" ht="14.25" customHeight="1">
      <c r="A6750" s="96" t="s">
        <v>17001</v>
      </c>
      <c r="B6750" s="96" t="s">
        <v>17002</v>
      </c>
      <c r="C6750" s="96" t="s">
        <v>17003</v>
      </c>
      <c r="D6750" s="96" t="s">
        <v>1350</v>
      </c>
      <c r="E6750" s="96" t="s">
        <v>1721</v>
      </c>
      <c r="F6750" s="96">
        <v>2030.0</v>
      </c>
      <c r="J6750" s="96" t="s">
        <v>1147</v>
      </c>
      <c r="L6750" s="96" t="s">
        <v>41</v>
      </c>
      <c r="M6750" s="96" t="s">
        <v>1147</v>
      </c>
      <c r="O6750" s="96" t="s">
        <v>1614</v>
      </c>
      <c r="P6750" s="96" t="s">
        <v>1609</v>
      </c>
      <c r="Q6750" s="96" t="s">
        <v>1862</v>
      </c>
      <c r="R6750" s="96" t="s">
        <v>2994</v>
      </c>
      <c r="S6750" s="96" t="s">
        <v>17004</v>
      </c>
      <c r="T6750" s="96" t="s">
        <v>1725</v>
      </c>
    </row>
    <row r="6751" ht="14.25" customHeight="1">
      <c r="A6751" s="96" t="s">
        <v>17005</v>
      </c>
      <c r="C6751" s="96" t="s">
        <v>17006</v>
      </c>
      <c r="D6751" s="96" t="s">
        <v>1355</v>
      </c>
      <c r="J6751" s="96" t="s">
        <v>1351</v>
      </c>
      <c r="L6751" s="96" t="s">
        <v>41</v>
      </c>
      <c r="M6751" s="96" t="s">
        <v>1147</v>
      </c>
      <c r="O6751" s="96" t="s">
        <v>1614</v>
      </c>
      <c r="P6751" s="96" t="s">
        <v>1609</v>
      </c>
      <c r="Q6751" s="96" t="s">
        <v>1675</v>
      </c>
      <c r="R6751" s="96" t="s">
        <v>1793</v>
      </c>
    </row>
    <row r="6752" ht="14.25" customHeight="1">
      <c r="A6752" s="96" t="s">
        <v>17007</v>
      </c>
      <c r="D6752" s="96" t="s">
        <v>1350</v>
      </c>
      <c r="E6752" s="96" t="s">
        <v>1561</v>
      </c>
      <c r="F6752" s="96">
        <v>2030.0</v>
      </c>
      <c r="G6752" s="96" t="s">
        <v>1350</v>
      </c>
      <c r="H6752" s="96" t="s">
        <v>1561</v>
      </c>
      <c r="I6752" s="96">
        <v>2035.0</v>
      </c>
      <c r="J6752" s="96" t="s">
        <v>1351</v>
      </c>
      <c r="K6752" s="96">
        <v>2035.0</v>
      </c>
      <c r="L6752" s="96" t="s">
        <v>1562</v>
      </c>
      <c r="M6752" s="96" t="s">
        <v>1147</v>
      </c>
      <c r="O6752" s="96" t="s">
        <v>1584</v>
      </c>
      <c r="P6752" s="96" t="s">
        <v>1564</v>
      </c>
      <c r="Q6752" s="96" t="s">
        <v>1679</v>
      </c>
      <c r="R6752" s="96" t="s">
        <v>1581</v>
      </c>
      <c r="S6752" s="96" t="s">
        <v>17008</v>
      </c>
      <c r="T6752" s="96" t="s">
        <v>1568</v>
      </c>
    </row>
    <row r="6753" ht="14.25" customHeight="1">
      <c r="A6753" s="96" t="s">
        <v>17009</v>
      </c>
      <c r="C6753" s="96" t="s">
        <v>17010</v>
      </c>
      <c r="D6753" s="96" t="s">
        <v>1355</v>
      </c>
      <c r="J6753" s="96" t="s">
        <v>1351</v>
      </c>
      <c r="L6753" s="96" t="s">
        <v>41</v>
      </c>
      <c r="M6753" s="96" t="s">
        <v>1351</v>
      </c>
      <c r="N6753" s="96" t="s">
        <v>1591</v>
      </c>
      <c r="O6753" s="96" t="s">
        <v>1845</v>
      </c>
      <c r="P6753" s="96" t="s">
        <v>1564</v>
      </c>
      <c r="Q6753" s="96" t="s">
        <v>1886</v>
      </c>
      <c r="R6753" s="96" t="s">
        <v>1591</v>
      </c>
    </row>
    <row r="6754" ht="14.25" customHeight="1">
      <c r="A6754" s="96" t="s">
        <v>17011</v>
      </c>
      <c r="B6754" s="96" t="s">
        <v>17012</v>
      </c>
      <c r="C6754" s="96" t="s">
        <v>17013</v>
      </c>
      <c r="D6754" s="96" t="s">
        <v>1350</v>
      </c>
      <c r="E6754" s="96" t="s">
        <v>1561</v>
      </c>
      <c r="F6754" s="96">
        <v>2030.0</v>
      </c>
      <c r="J6754" s="96" t="s">
        <v>1147</v>
      </c>
      <c r="L6754" s="96" t="s">
        <v>41</v>
      </c>
      <c r="M6754" s="96" t="s">
        <v>1147</v>
      </c>
      <c r="O6754" s="96" t="s">
        <v>1791</v>
      </c>
      <c r="P6754" s="96" t="s">
        <v>1609</v>
      </c>
      <c r="Q6754" s="96" t="s">
        <v>1652</v>
      </c>
      <c r="R6754" s="96" t="s">
        <v>1586</v>
      </c>
      <c r="S6754" s="96" t="s">
        <v>17014</v>
      </c>
      <c r="T6754" s="96" t="s">
        <v>1568</v>
      </c>
    </row>
    <row r="6755" ht="14.25" customHeight="1">
      <c r="A6755" s="96" t="s">
        <v>17015</v>
      </c>
      <c r="D6755" s="96" t="s">
        <v>1355</v>
      </c>
      <c r="J6755" s="96" t="s">
        <v>1147</v>
      </c>
      <c r="L6755" s="96" t="s">
        <v>41</v>
      </c>
      <c r="M6755" s="96" t="s">
        <v>1147</v>
      </c>
      <c r="O6755" s="96" t="s">
        <v>1791</v>
      </c>
      <c r="P6755" s="96" t="s">
        <v>1609</v>
      </c>
      <c r="Q6755" s="96" t="s">
        <v>1573</v>
      </c>
      <c r="R6755" s="96" t="s">
        <v>1615</v>
      </c>
    </row>
    <row r="6756" ht="14.25" customHeight="1">
      <c r="A6756" s="96" t="s">
        <v>17016</v>
      </c>
      <c r="D6756" s="96" t="s">
        <v>1355</v>
      </c>
      <c r="J6756" s="96" t="s">
        <v>1147</v>
      </c>
      <c r="L6756" s="96" t="s">
        <v>41</v>
      </c>
      <c r="M6756" s="96" t="s">
        <v>1147</v>
      </c>
      <c r="O6756" s="96" t="s">
        <v>2423</v>
      </c>
      <c r="P6756" s="96" t="s">
        <v>1609</v>
      </c>
      <c r="Q6756" s="96" t="s">
        <v>1675</v>
      </c>
      <c r="R6756" s="96" t="s">
        <v>1676</v>
      </c>
    </row>
    <row r="6757" ht="14.25" customHeight="1">
      <c r="A6757" s="96" t="s">
        <v>17017</v>
      </c>
      <c r="D6757" s="96" t="s">
        <v>1355</v>
      </c>
      <c r="J6757" s="96" t="s">
        <v>1351</v>
      </c>
      <c r="L6757" s="96" t="s">
        <v>41</v>
      </c>
      <c r="M6757" s="96" t="s">
        <v>1351</v>
      </c>
      <c r="N6757" s="96" t="s">
        <v>1589</v>
      </c>
      <c r="O6757" s="96" t="s">
        <v>1857</v>
      </c>
      <c r="P6757" s="96" t="s">
        <v>1609</v>
      </c>
      <c r="Q6757" s="96" t="s">
        <v>1675</v>
      </c>
      <c r="R6757" s="96" t="s">
        <v>1591</v>
      </c>
    </row>
    <row r="6758" ht="14.25" customHeight="1">
      <c r="A6758" s="96" t="s">
        <v>17018</v>
      </c>
      <c r="D6758" s="96" t="s">
        <v>1355</v>
      </c>
      <c r="J6758" s="96" t="s">
        <v>1351</v>
      </c>
      <c r="L6758" s="96" t="s">
        <v>41</v>
      </c>
      <c r="M6758" s="96" t="s">
        <v>1351</v>
      </c>
      <c r="N6758" s="96" t="s">
        <v>1841</v>
      </c>
      <c r="O6758" s="96" t="s">
        <v>1703</v>
      </c>
      <c r="P6758" s="96" t="s">
        <v>1564</v>
      </c>
      <c r="Q6758" s="96" t="s">
        <v>1580</v>
      </c>
      <c r="R6758" s="96" t="s">
        <v>1841</v>
      </c>
    </row>
    <row r="6759" ht="14.25" customHeight="1">
      <c r="A6759" s="96" t="s">
        <v>17019</v>
      </c>
      <c r="B6759" s="96" t="s">
        <v>17020</v>
      </c>
      <c r="C6759" s="96" t="s">
        <v>17021</v>
      </c>
      <c r="D6759" s="96" t="s">
        <v>1350</v>
      </c>
      <c r="E6759" s="96" t="s">
        <v>1570</v>
      </c>
      <c r="F6759" s="96">
        <v>2030.0</v>
      </c>
      <c r="J6759" s="96" t="s">
        <v>1147</v>
      </c>
      <c r="L6759" s="96" t="s">
        <v>41</v>
      </c>
      <c r="M6759" s="96" t="s">
        <v>1147</v>
      </c>
      <c r="O6759" s="96" t="s">
        <v>4713</v>
      </c>
      <c r="P6759" s="96" t="s">
        <v>1609</v>
      </c>
      <c r="Q6759" s="96" t="s">
        <v>1862</v>
      </c>
      <c r="R6759" s="96" t="s">
        <v>1637</v>
      </c>
      <c r="S6759" s="96" t="s">
        <v>17022</v>
      </c>
      <c r="T6759" s="96" t="s">
        <v>1576</v>
      </c>
    </row>
    <row r="6760" ht="14.25" customHeight="1">
      <c r="A6760" s="96" t="s">
        <v>17023</v>
      </c>
      <c r="B6760" s="96" t="s">
        <v>17024</v>
      </c>
      <c r="C6760" s="96" t="s">
        <v>17025</v>
      </c>
      <c r="D6760" s="96" t="s">
        <v>1355</v>
      </c>
      <c r="J6760" s="96" t="s">
        <v>1351</v>
      </c>
      <c r="L6760" s="96" t="s">
        <v>1629</v>
      </c>
      <c r="M6760" s="96" t="s">
        <v>1147</v>
      </c>
      <c r="O6760" s="96" t="s">
        <v>1764</v>
      </c>
      <c r="P6760" s="96" t="s">
        <v>1564</v>
      </c>
      <c r="Q6760" s="96" t="s">
        <v>1630</v>
      </c>
      <c r="R6760" s="96" t="s">
        <v>1566</v>
      </c>
    </row>
    <row r="6761" ht="14.25" customHeight="1">
      <c r="A6761" s="96" t="s">
        <v>17026</v>
      </c>
      <c r="B6761" s="96" t="s">
        <v>17027</v>
      </c>
      <c r="C6761" s="96" t="s">
        <v>17028</v>
      </c>
      <c r="D6761" s="96" t="s">
        <v>1350</v>
      </c>
      <c r="E6761" s="96" t="s">
        <v>1721</v>
      </c>
      <c r="F6761" s="96">
        <v>2025.0</v>
      </c>
      <c r="J6761" s="96" t="s">
        <v>1147</v>
      </c>
      <c r="L6761" s="96" t="s">
        <v>41</v>
      </c>
      <c r="M6761" s="96" t="s">
        <v>1147</v>
      </c>
      <c r="O6761" s="96" t="s">
        <v>3253</v>
      </c>
      <c r="P6761" s="96" t="s">
        <v>1572</v>
      </c>
      <c r="Q6761" s="96" t="s">
        <v>4566</v>
      </c>
      <c r="R6761" s="96" t="s">
        <v>4313</v>
      </c>
      <c r="S6761" s="96" t="s">
        <v>17029</v>
      </c>
      <c r="T6761" s="96" t="s">
        <v>1725</v>
      </c>
    </row>
    <row r="6762" ht="14.25" customHeight="1">
      <c r="A6762" s="96" t="s">
        <v>17030</v>
      </c>
      <c r="B6762" s="96" t="s">
        <v>17031</v>
      </c>
      <c r="C6762" s="96" t="s">
        <v>17032</v>
      </c>
      <c r="D6762" s="96" t="s">
        <v>1355</v>
      </c>
      <c r="J6762" s="96" t="s">
        <v>1147</v>
      </c>
      <c r="L6762" s="96" t="s">
        <v>41</v>
      </c>
      <c r="M6762" s="96" t="s">
        <v>1147</v>
      </c>
      <c r="O6762" s="96" t="s">
        <v>1703</v>
      </c>
      <c r="P6762" s="96" t="s">
        <v>1564</v>
      </c>
      <c r="Q6762" s="96" t="s">
        <v>2188</v>
      </c>
      <c r="R6762" s="96" t="s">
        <v>1707</v>
      </c>
    </row>
    <row r="6763" ht="14.25" customHeight="1">
      <c r="A6763" s="96" t="s">
        <v>17033</v>
      </c>
      <c r="D6763" s="96" t="s">
        <v>1355</v>
      </c>
      <c r="J6763" s="96" t="s">
        <v>1147</v>
      </c>
      <c r="L6763" s="96" t="s">
        <v>41</v>
      </c>
      <c r="M6763" s="96" t="s">
        <v>1147</v>
      </c>
      <c r="O6763" s="96" t="s">
        <v>1845</v>
      </c>
      <c r="P6763" s="96" t="s">
        <v>1564</v>
      </c>
      <c r="Q6763" s="96" t="s">
        <v>1585</v>
      </c>
      <c r="R6763" s="96" t="s">
        <v>1676</v>
      </c>
    </row>
    <row r="6764" ht="14.25" customHeight="1">
      <c r="A6764" s="96" t="s">
        <v>17034</v>
      </c>
      <c r="B6764" s="96" t="s">
        <v>17035</v>
      </c>
      <c r="D6764" s="96" t="s">
        <v>1355</v>
      </c>
      <c r="J6764" s="96" t="s">
        <v>1351</v>
      </c>
      <c r="L6764" s="96" t="s">
        <v>41</v>
      </c>
      <c r="M6764" s="96" t="s">
        <v>1147</v>
      </c>
      <c r="O6764" s="96" t="s">
        <v>1791</v>
      </c>
      <c r="P6764" s="96" t="s">
        <v>1609</v>
      </c>
      <c r="Q6764" s="96" t="s">
        <v>1590</v>
      </c>
      <c r="R6764" s="96" t="s">
        <v>1712</v>
      </c>
    </row>
    <row r="6765" ht="14.25" customHeight="1">
      <c r="A6765" s="96" t="s">
        <v>17036</v>
      </c>
      <c r="D6765" s="96" t="s">
        <v>1372</v>
      </c>
      <c r="J6765" s="96" t="s">
        <v>1147</v>
      </c>
      <c r="L6765" s="96" t="s">
        <v>41</v>
      </c>
      <c r="M6765" s="96" t="s">
        <v>1147</v>
      </c>
      <c r="O6765" s="96" t="s">
        <v>1791</v>
      </c>
      <c r="P6765" s="96" t="s">
        <v>1609</v>
      </c>
      <c r="Q6765" s="96" t="s">
        <v>2047</v>
      </c>
      <c r="R6765" s="96" t="s">
        <v>1846</v>
      </c>
    </row>
    <row r="6766" ht="14.25" customHeight="1">
      <c r="A6766" s="96" t="s">
        <v>17037</v>
      </c>
      <c r="D6766" s="96" t="s">
        <v>1372</v>
      </c>
      <c r="J6766" s="96" t="s">
        <v>1351</v>
      </c>
      <c r="L6766" s="96" t="s">
        <v>41</v>
      </c>
      <c r="M6766" s="96" t="s">
        <v>1351</v>
      </c>
      <c r="N6766" s="96" t="s">
        <v>1621</v>
      </c>
      <c r="O6766" s="96" t="s">
        <v>1791</v>
      </c>
      <c r="P6766" s="96" t="s">
        <v>1609</v>
      </c>
      <c r="Q6766" s="96" t="s">
        <v>1756</v>
      </c>
      <c r="R6766" s="96" t="s">
        <v>1621</v>
      </c>
    </row>
    <row r="6767" ht="14.25" customHeight="1">
      <c r="A6767" s="96" t="s">
        <v>17038</v>
      </c>
      <c r="D6767" s="96" t="s">
        <v>1350</v>
      </c>
      <c r="E6767" s="96" t="s">
        <v>1561</v>
      </c>
      <c r="F6767" s="96">
        <v>2030.0</v>
      </c>
      <c r="J6767" s="96" t="s">
        <v>1147</v>
      </c>
      <c r="L6767" s="96" t="s">
        <v>1562</v>
      </c>
      <c r="M6767" s="96" t="s">
        <v>1147</v>
      </c>
      <c r="O6767" s="96" t="s">
        <v>1684</v>
      </c>
      <c r="P6767" s="96" t="s">
        <v>1564</v>
      </c>
      <c r="Q6767" s="96" t="s">
        <v>1573</v>
      </c>
      <c r="R6767" s="96" t="s">
        <v>1637</v>
      </c>
      <c r="S6767" s="96" t="s">
        <v>17039</v>
      </c>
      <c r="T6767" s="96" t="s">
        <v>1568</v>
      </c>
    </row>
    <row r="6768" ht="14.25" customHeight="1">
      <c r="A6768" s="96" t="s">
        <v>17040</v>
      </c>
      <c r="D6768" s="96" t="s">
        <v>1350</v>
      </c>
      <c r="E6768" s="96" t="s">
        <v>1561</v>
      </c>
      <c r="F6768" s="96">
        <v>2030.0</v>
      </c>
      <c r="J6768" s="96" t="s">
        <v>1147</v>
      </c>
      <c r="L6768" s="96" t="s">
        <v>1562</v>
      </c>
      <c r="M6768" s="96" t="s">
        <v>1147</v>
      </c>
      <c r="O6768" s="96" t="s">
        <v>1829</v>
      </c>
      <c r="P6768" s="96" t="s">
        <v>1564</v>
      </c>
      <c r="Q6768" s="96" t="s">
        <v>1585</v>
      </c>
      <c r="R6768" s="96" t="s">
        <v>1699</v>
      </c>
      <c r="S6768" s="96" t="s">
        <v>17041</v>
      </c>
      <c r="T6768" s="96" t="s">
        <v>1568</v>
      </c>
    </row>
    <row r="6769" ht="14.25" customHeight="1">
      <c r="A6769" s="96" t="s">
        <v>17042</v>
      </c>
      <c r="D6769" s="96" t="s">
        <v>1350</v>
      </c>
      <c r="E6769" s="96" t="s">
        <v>1561</v>
      </c>
      <c r="F6769" s="96">
        <v>2030.0</v>
      </c>
      <c r="J6769" s="96" t="s">
        <v>1147</v>
      </c>
      <c r="L6769" s="96" t="s">
        <v>1562</v>
      </c>
      <c r="M6769" s="96" t="s">
        <v>1147</v>
      </c>
      <c r="O6769" s="96" t="s">
        <v>1614</v>
      </c>
      <c r="P6769" s="96" t="s">
        <v>1609</v>
      </c>
      <c r="Q6769" s="96" t="s">
        <v>1639</v>
      </c>
      <c r="R6769" s="96" t="s">
        <v>1676</v>
      </c>
      <c r="S6769" s="96" t="s">
        <v>17043</v>
      </c>
      <c r="T6769" s="96" t="s">
        <v>1568</v>
      </c>
    </row>
    <row r="6770" ht="14.25" customHeight="1">
      <c r="A6770" s="96" t="s">
        <v>17044</v>
      </c>
      <c r="D6770" s="96" t="s">
        <v>1372</v>
      </c>
      <c r="J6770" s="96" t="s">
        <v>1351</v>
      </c>
      <c r="L6770" s="96" t="s">
        <v>41</v>
      </c>
      <c r="M6770" s="96" t="s">
        <v>1351</v>
      </c>
      <c r="N6770" s="96" t="s">
        <v>1621</v>
      </c>
      <c r="O6770" s="96" t="s">
        <v>2314</v>
      </c>
      <c r="P6770" s="96" t="s">
        <v>1609</v>
      </c>
      <c r="Q6770" s="96" t="s">
        <v>1675</v>
      </c>
      <c r="R6770" s="96" t="s">
        <v>1621</v>
      </c>
    </row>
    <row r="6771" ht="14.25" customHeight="1">
      <c r="A6771" s="96" t="s">
        <v>17045</v>
      </c>
      <c r="D6771" s="96" t="s">
        <v>1350</v>
      </c>
      <c r="E6771" s="96" t="s">
        <v>1561</v>
      </c>
      <c r="F6771" s="96">
        <v>2030.0</v>
      </c>
      <c r="J6771" s="96" t="s">
        <v>1147</v>
      </c>
      <c r="L6771" s="96" t="s">
        <v>41</v>
      </c>
      <c r="M6771" s="96" t="s">
        <v>1147</v>
      </c>
      <c r="O6771" s="96" t="s">
        <v>1684</v>
      </c>
      <c r="P6771" s="96" t="s">
        <v>1564</v>
      </c>
      <c r="Q6771" s="96" t="s">
        <v>1573</v>
      </c>
      <c r="R6771" s="96" t="s">
        <v>1615</v>
      </c>
      <c r="S6771" s="96" t="s">
        <v>17046</v>
      </c>
      <c r="T6771" s="96" t="s">
        <v>1568</v>
      </c>
    </row>
    <row r="6772" ht="14.25" customHeight="1">
      <c r="A6772" s="96" t="s">
        <v>17047</v>
      </c>
      <c r="C6772" s="96" t="s">
        <v>17048</v>
      </c>
      <c r="D6772" s="96" t="s">
        <v>1350</v>
      </c>
      <c r="E6772" s="96" t="s">
        <v>1561</v>
      </c>
      <c r="F6772" s="96">
        <v>2033.0</v>
      </c>
      <c r="J6772" s="96" t="s">
        <v>1147</v>
      </c>
      <c r="L6772" s="96" t="s">
        <v>41</v>
      </c>
      <c r="M6772" s="96" t="s">
        <v>1147</v>
      </c>
      <c r="O6772" s="96" t="s">
        <v>1829</v>
      </c>
      <c r="P6772" s="96" t="s">
        <v>1564</v>
      </c>
      <c r="Q6772" s="96" t="s">
        <v>1886</v>
      </c>
      <c r="R6772" s="96" t="s">
        <v>1699</v>
      </c>
      <c r="S6772" s="96" t="s">
        <v>17049</v>
      </c>
      <c r="T6772" s="96" t="s">
        <v>1568</v>
      </c>
    </row>
    <row r="6773" ht="14.25" customHeight="1">
      <c r="A6773" s="96" t="s">
        <v>17050</v>
      </c>
      <c r="D6773" s="96" t="s">
        <v>1350</v>
      </c>
      <c r="E6773" s="96" t="s">
        <v>1561</v>
      </c>
      <c r="F6773" s="96">
        <v>2030.0</v>
      </c>
      <c r="J6773" s="96" t="s">
        <v>1147</v>
      </c>
      <c r="L6773" s="96" t="s">
        <v>1562</v>
      </c>
      <c r="M6773" s="96" t="s">
        <v>1147</v>
      </c>
      <c r="O6773" s="96" t="s">
        <v>1925</v>
      </c>
      <c r="P6773" s="96" t="s">
        <v>1728</v>
      </c>
      <c r="Q6773" s="96" t="s">
        <v>1886</v>
      </c>
      <c r="R6773" s="96" t="s">
        <v>1566</v>
      </c>
      <c r="S6773" s="96" t="s">
        <v>17051</v>
      </c>
      <c r="T6773" s="96" t="s">
        <v>1568</v>
      </c>
    </row>
    <row r="6774" ht="14.25" customHeight="1">
      <c r="A6774" s="96" t="s">
        <v>17052</v>
      </c>
      <c r="B6774" s="96" t="s">
        <v>17053</v>
      </c>
      <c r="D6774" s="96" t="s">
        <v>1372</v>
      </c>
      <c r="J6774" s="96" t="s">
        <v>1147</v>
      </c>
      <c r="L6774" s="96" t="s">
        <v>41</v>
      </c>
      <c r="M6774" s="96" t="s">
        <v>1147</v>
      </c>
      <c r="O6774" s="96" t="s">
        <v>1571</v>
      </c>
      <c r="P6774" s="96" t="s">
        <v>1572</v>
      </c>
      <c r="Q6774" s="96" t="s">
        <v>1636</v>
      </c>
      <c r="R6774" s="96" t="s">
        <v>1574</v>
      </c>
    </row>
    <row r="6775" ht="14.25" customHeight="1">
      <c r="A6775" s="96" t="s">
        <v>17054</v>
      </c>
      <c r="C6775" s="96" t="s">
        <v>17055</v>
      </c>
      <c r="D6775" s="96" t="s">
        <v>1355</v>
      </c>
      <c r="J6775" s="96" t="s">
        <v>1351</v>
      </c>
      <c r="L6775" s="96" t="s">
        <v>41</v>
      </c>
      <c r="M6775" s="96" t="s">
        <v>1147</v>
      </c>
      <c r="O6775" s="96" t="s">
        <v>1684</v>
      </c>
      <c r="P6775" s="96" t="s">
        <v>1564</v>
      </c>
      <c r="Q6775" s="96" t="s">
        <v>1675</v>
      </c>
      <c r="R6775" s="96" t="s">
        <v>1648</v>
      </c>
    </row>
    <row r="6776" ht="14.25" customHeight="1">
      <c r="A6776" s="96" t="s">
        <v>17056</v>
      </c>
      <c r="D6776" s="96" t="s">
        <v>1350</v>
      </c>
      <c r="E6776" s="96" t="s">
        <v>1561</v>
      </c>
      <c r="F6776" s="96">
        <v>2030.0</v>
      </c>
      <c r="H6776" s="96" t="s">
        <v>1561</v>
      </c>
      <c r="I6776" s="96">
        <v>2050.0</v>
      </c>
      <c r="J6776" s="96" t="s">
        <v>1351</v>
      </c>
      <c r="K6776" s="96">
        <v>2050.0</v>
      </c>
      <c r="L6776" s="96" t="s">
        <v>1562</v>
      </c>
      <c r="M6776" s="96" t="s">
        <v>1147</v>
      </c>
      <c r="O6776" s="96" t="s">
        <v>1845</v>
      </c>
      <c r="P6776" s="96" t="s">
        <v>1564</v>
      </c>
      <c r="Q6776" s="96" t="s">
        <v>2015</v>
      </c>
      <c r="R6776" s="96" t="s">
        <v>1699</v>
      </c>
      <c r="S6776" s="96" t="s">
        <v>17057</v>
      </c>
      <c r="T6776" s="96" t="s">
        <v>1568</v>
      </c>
    </row>
    <row r="6777" ht="14.25" customHeight="1">
      <c r="A6777" s="96" t="s">
        <v>17058</v>
      </c>
      <c r="B6777" s="96" t="s">
        <v>17059</v>
      </c>
      <c r="C6777" s="96" t="s">
        <v>17060</v>
      </c>
      <c r="D6777" s="96" t="s">
        <v>1355</v>
      </c>
      <c r="J6777" s="96" t="s">
        <v>1351</v>
      </c>
      <c r="L6777" s="96" t="s">
        <v>41</v>
      </c>
      <c r="M6777" s="96" t="s">
        <v>1351</v>
      </c>
      <c r="N6777" s="96" t="s">
        <v>1589</v>
      </c>
      <c r="O6777" s="96" t="s">
        <v>1797</v>
      </c>
      <c r="P6777" s="96" t="s">
        <v>1564</v>
      </c>
      <c r="Q6777" s="96" t="s">
        <v>1754</v>
      </c>
      <c r="R6777" s="96" t="s">
        <v>1589</v>
      </c>
    </row>
    <row r="6778" ht="14.25" customHeight="1">
      <c r="A6778" s="96" t="s">
        <v>17061</v>
      </c>
      <c r="B6778" s="96" t="s">
        <v>17062</v>
      </c>
      <c r="C6778" s="96" t="s">
        <v>17063</v>
      </c>
      <c r="D6778" s="96" t="s">
        <v>1350</v>
      </c>
      <c r="E6778" s="96" t="s">
        <v>1561</v>
      </c>
      <c r="F6778" s="96">
        <v>2030.0</v>
      </c>
      <c r="G6778" s="96" t="s">
        <v>1350</v>
      </c>
      <c r="H6778" s="96" t="s">
        <v>1561</v>
      </c>
      <c r="I6778" s="96">
        <v>2050.0</v>
      </c>
      <c r="J6778" s="96" t="s">
        <v>1351</v>
      </c>
      <c r="K6778" s="96">
        <v>2050.0</v>
      </c>
      <c r="L6778" s="96" t="s">
        <v>41</v>
      </c>
      <c r="M6778" s="96" t="s">
        <v>1351</v>
      </c>
      <c r="N6778" s="96" t="s">
        <v>1591</v>
      </c>
      <c r="O6778" s="96" t="s">
        <v>1845</v>
      </c>
      <c r="P6778" s="96" t="s">
        <v>1564</v>
      </c>
      <c r="Q6778" s="96" t="s">
        <v>1636</v>
      </c>
      <c r="R6778" s="96" t="s">
        <v>1676</v>
      </c>
      <c r="S6778" s="96" t="s">
        <v>17064</v>
      </c>
      <c r="T6778" s="96" t="s">
        <v>1568</v>
      </c>
    </row>
    <row r="6779" ht="14.25" customHeight="1">
      <c r="A6779" s="96" t="s">
        <v>17065</v>
      </c>
      <c r="B6779" s="96" t="s">
        <v>17066</v>
      </c>
      <c r="C6779" s="96" t="s">
        <v>17067</v>
      </c>
      <c r="D6779" s="96" t="s">
        <v>1350</v>
      </c>
      <c r="E6779" s="96" t="s">
        <v>1561</v>
      </c>
      <c r="F6779" s="96">
        <v>2030.0</v>
      </c>
      <c r="J6779" s="96" t="s">
        <v>1351</v>
      </c>
      <c r="L6779" s="96" t="s">
        <v>41</v>
      </c>
      <c r="M6779" s="96" t="s">
        <v>1351</v>
      </c>
      <c r="N6779" s="96" t="s">
        <v>1863</v>
      </c>
      <c r="O6779" s="96" t="s">
        <v>1845</v>
      </c>
      <c r="P6779" s="96" t="s">
        <v>1564</v>
      </c>
      <c r="Q6779" s="96" t="s">
        <v>1756</v>
      </c>
      <c r="R6779" s="96" t="s">
        <v>1903</v>
      </c>
      <c r="S6779" s="96" t="s">
        <v>17068</v>
      </c>
      <c r="T6779" s="96" t="s">
        <v>1568</v>
      </c>
    </row>
    <row r="6780" ht="14.25" customHeight="1">
      <c r="A6780" s="96" t="s">
        <v>17069</v>
      </c>
      <c r="B6780" s="96" t="s">
        <v>17070</v>
      </c>
      <c r="C6780" s="96" t="s">
        <v>17071</v>
      </c>
      <c r="D6780" s="96" t="s">
        <v>1350</v>
      </c>
      <c r="E6780" s="96" t="s">
        <v>1561</v>
      </c>
      <c r="F6780" s="96" t="s">
        <v>9281</v>
      </c>
      <c r="J6780" s="96" t="s">
        <v>1147</v>
      </c>
      <c r="L6780" s="96" t="s">
        <v>41</v>
      </c>
      <c r="M6780" s="96" t="s">
        <v>1147</v>
      </c>
      <c r="O6780" s="96" t="s">
        <v>1845</v>
      </c>
      <c r="P6780" s="96" t="s">
        <v>1564</v>
      </c>
      <c r="Q6780" s="96" t="s">
        <v>1756</v>
      </c>
      <c r="R6780" s="96" t="s">
        <v>1846</v>
      </c>
      <c r="S6780" s="96" t="s">
        <v>17072</v>
      </c>
      <c r="T6780" s="96" t="s">
        <v>1568</v>
      </c>
    </row>
    <row r="6781" ht="14.25" customHeight="1">
      <c r="A6781" s="96" t="s">
        <v>17073</v>
      </c>
      <c r="B6781" s="96" t="s">
        <v>17074</v>
      </c>
      <c r="C6781" s="96" t="s">
        <v>17075</v>
      </c>
      <c r="D6781" s="96" t="s">
        <v>1350</v>
      </c>
      <c r="E6781" s="96" t="s">
        <v>1561</v>
      </c>
      <c r="F6781" s="96">
        <v>2025.0</v>
      </c>
      <c r="J6781" s="96" t="s">
        <v>1351</v>
      </c>
      <c r="L6781" s="96" t="s">
        <v>41</v>
      </c>
      <c r="M6781" s="96" t="s">
        <v>1351</v>
      </c>
      <c r="N6781" s="96" t="s">
        <v>2181</v>
      </c>
      <c r="O6781" s="96" t="s">
        <v>1829</v>
      </c>
      <c r="P6781" s="96" t="s">
        <v>1564</v>
      </c>
      <c r="Q6781" s="96" t="s">
        <v>1665</v>
      </c>
      <c r="R6781" s="96" t="s">
        <v>1924</v>
      </c>
      <c r="S6781" s="96" t="s">
        <v>17076</v>
      </c>
      <c r="T6781" s="96" t="s">
        <v>1771</v>
      </c>
    </row>
    <row r="6782" ht="14.25" customHeight="1">
      <c r="A6782" s="96" t="s">
        <v>17077</v>
      </c>
      <c r="B6782" s="96" t="s">
        <v>17078</v>
      </c>
      <c r="C6782" s="96" t="s">
        <v>17079</v>
      </c>
      <c r="D6782" s="96" t="s">
        <v>1350</v>
      </c>
      <c r="E6782" s="96" t="s">
        <v>1561</v>
      </c>
      <c r="F6782" s="96">
        <v>2030.0</v>
      </c>
      <c r="J6782" s="96" t="s">
        <v>1351</v>
      </c>
      <c r="L6782" s="96" t="s">
        <v>41</v>
      </c>
      <c r="M6782" s="96" t="s">
        <v>1147</v>
      </c>
      <c r="O6782" s="96" t="s">
        <v>1845</v>
      </c>
      <c r="P6782" s="96" t="s">
        <v>1564</v>
      </c>
      <c r="Q6782" s="96" t="s">
        <v>1804</v>
      </c>
      <c r="R6782" s="96" t="s">
        <v>1621</v>
      </c>
      <c r="S6782" s="96" t="s">
        <v>17080</v>
      </c>
      <c r="T6782" s="96" t="s">
        <v>1568</v>
      </c>
    </row>
    <row r="6783" ht="14.25" customHeight="1">
      <c r="A6783" s="96" t="s">
        <v>17081</v>
      </c>
      <c r="D6783" s="96" t="s">
        <v>1350</v>
      </c>
      <c r="E6783" s="96" t="s">
        <v>1561</v>
      </c>
      <c r="F6783" s="96">
        <v>2031.0</v>
      </c>
      <c r="J6783" s="96" t="s">
        <v>1351</v>
      </c>
      <c r="L6783" s="96" t="s">
        <v>41</v>
      </c>
      <c r="M6783" s="96" t="s">
        <v>1351</v>
      </c>
      <c r="N6783" s="96" t="s">
        <v>1673</v>
      </c>
      <c r="O6783" s="96" t="s">
        <v>1578</v>
      </c>
      <c r="P6783" s="96" t="s">
        <v>1579</v>
      </c>
      <c r="Q6783" s="96" t="s">
        <v>1800</v>
      </c>
      <c r="R6783" s="96" t="s">
        <v>1676</v>
      </c>
      <c r="S6783" s="96" t="s">
        <v>17082</v>
      </c>
      <c r="T6783" s="96" t="s">
        <v>1568</v>
      </c>
    </row>
    <row r="6784" ht="14.25" customHeight="1">
      <c r="A6784" s="96" t="s">
        <v>17083</v>
      </c>
      <c r="C6784" s="96" t="s">
        <v>17084</v>
      </c>
      <c r="D6784" s="96" t="s">
        <v>1355</v>
      </c>
      <c r="J6784" s="96" t="s">
        <v>1147</v>
      </c>
      <c r="L6784" s="96" t="s">
        <v>1629</v>
      </c>
      <c r="M6784" s="96" t="s">
        <v>1147</v>
      </c>
      <c r="O6784" s="96" t="s">
        <v>1901</v>
      </c>
      <c r="P6784" s="96" t="s">
        <v>1564</v>
      </c>
      <c r="Q6784" s="96" t="s">
        <v>1630</v>
      </c>
      <c r="R6784" s="96" t="s">
        <v>1566</v>
      </c>
    </row>
    <row r="6785" ht="14.25" customHeight="1">
      <c r="A6785" s="96" t="s">
        <v>17085</v>
      </c>
      <c r="B6785" s="96" t="s">
        <v>17086</v>
      </c>
      <c r="C6785" s="96" t="s">
        <v>17087</v>
      </c>
      <c r="D6785" s="96" t="s">
        <v>1350</v>
      </c>
      <c r="E6785" s="96" t="s">
        <v>1561</v>
      </c>
      <c r="F6785" s="96">
        <v>2030.0</v>
      </c>
      <c r="G6785" s="96" t="s">
        <v>1350</v>
      </c>
      <c r="H6785" s="96" t="s">
        <v>1561</v>
      </c>
      <c r="I6785" s="96">
        <v>2050.0</v>
      </c>
      <c r="J6785" s="96" t="s">
        <v>1351</v>
      </c>
      <c r="K6785" s="96">
        <v>2050.0</v>
      </c>
      <c r="L6785" s="96" t="s">
        <v>41</v>
      </c>
      <c r="M6785" s="96" t="s">
        <v>1351</v>
      </c>
      <c r="N6785" s="96" t="s">
        <v>1621</v>
      </c>
      <c r="O6785" s="96" t="s">
        <v>1797</v>
      </c>
      <c r="P6785" s="96" t="s">
        <v>1564</v>
      </c>
      <c r="Q6785" s="96" t="s">
        <v>1573</v>
      </c>
      <c r="R6785" s="96" t="s">
        <v>1586</v>
      </c>
      <c r="S6785" s="96" t="s">
        <v>17088</v>
      </c>
      <c r="T6785" s="96" t="s">
        <v>1568</v>
      </c>
    </row>
    <row r="6786" ht="14.25" customHeight="1">
      <c r="A6786" s="96" t="s">
        <v>17089</v>
      </c>
      <c r="C6786" s="96" t="s">
        <v>17090</v>
      </c>
      <c r="D6786" s="96" t="s">
        <v>1350</v>
      </c>
      <c r="E6786" s="96" t="s">
        <v>1570</v>
      </c>
      <c r="F6786" s="96">
        <v>2027.0</v>
      </c>
      <c r="J6786" s="96" t="s">
        <v>1147</v>
      </c>
      <c r="L6786" s="96" t="s">
        <v>41</v>
      </c>
      <c r="M6786" s="96" t="s">
        <v>1147</v>
      </c>
      <c r="O6786" s="96" t="s">
        <v>2126</v>
      </c>
      <c r="P6786" s="96" t="s">
        <v>1728</v>
      </c>
      <c r="Q6786" s="96" t="s">
        <v>1590</v>
      </c>
      <c r="R6786" s="96" t="s">
        <v>1644</v>
      </c>
      <c r="S6786" s="96" t="s">
        <v>17091</v>
      </c>
      <c r="T6786" s="96" t="s">
        <v>1576</v>
      </c>
    </row>
    <row r="6787" ht="14.25" customHeight="1">
      <c r="A6787" s="96" t="s">
        <v>17092</v>
      </c>
      <c r="D6787" s="96" t="s">
        <v>1350</v>
      </c>
      <c r="E6787" s="96" t="s">
        <v>1561</v>
      </c>
      <c r="F6787" s="96">
        <v>2030.0</v>
      </c>
      <c r="J6787" s="96" t="s">
        <v>1147</v>
      </c>
      <c r="L6787" s="96" t="s">
        <v>1562</v>
      </c>
      <c r="M6787" s="96" t="s">
        <v>1147</v>
      </c>
      <c r="O6787" s="96" t="s">
        <v>1717</v>
      </c>
      <c r="P6787" s="96" t="s">
        <v>1609</v>
      </c>
      <c r="Q6787" s="96" t="s">
        <v>2015</v>
      </c>
      <c r="R6787" s="96" t="s">
        <v>1623</v>
      </c>
      <c r="S6787" s="96" t="s">
        <v>17093</v>
      </c>
      <c r="T6787" s="96" t="s">
        <v>1568</v>
      </c>
    </row>
    <row r="6788" ht="14.25" customHeight="1">
      <c r="A6788" s="96" t="s">
        <v>17094</v>
      </c>
      <c r="B6788" s="96" t="s">
        <v>17095</v>
      </c>
      <c r="C6788" s="96" t="s">
        <v>17096</v>
      </c>
      <c r="D6788" s="96" t="s">
        <v>1355</v>
      </c>
      <c r="J6788" s="96" t="s">
        <v>1351</v>
      </c>
      <c r="L6788" s="96" t="s">
        <v>41</v>
      </c>
      <c r="M6788" s="96" t="s">
        <v>1351</v>
      </c>
      <c r="N6788" s="96" t="s">
        <v>1589</v>
      </c>
      <c r="O6788" s="96" t="s">
        <v>1584</v>
      </c>
      <c r="P6788" s="96" t="s">
        <v>1564</v>
      </c>
      <c r="Q6788" s="96" t="s">
        <v>1862</v>
      </c>
      <c r="R6788" s="96" t="s">
        <v>1589</v>
      </c>
    </row>
    <row r="6789" ht="14.25" customHeight="1">
      <c r="A6789" s="96" t="s">
        <v>17097</v>
      </c>
      <c r="D6789" s="96" t="s">
        <v>1350</v>
      </c>
      <c r="E6789" s="96" t="s">
        <v>1561</v>
      </c>
      <c r="F6789" s="96">
        <v>2030.0</v>
      </c>
      <c r="G6789" s="96" t="s">
        <v>1350</v>
      </c>
      <c r="H6789" s="96" t="s">
        <v>1561</v>
      </c>
      <c r="I6789" s="96">
        <v>2035.0</v>
      </c>
      <c r="J6789" s="96" t="s">
        <v>1351</v>
      </c>
      <c r="K6789" s="96">
        <v>2035.0</v>
      </c>
      <c r="L6789" s="96" t="s">
        <v>1562</v>
      </c>
      <c r="M6789" s="96" t="s">
        <v>1351</v>
      </c>
      <c r="N6789" s="96" t="s">
        <v>1690</v>
      </c>
      <c r="O6789" s="96" t="s">
        <v>1584</v>
      </c>
      <c r="P6789" s="96" t="s">
        <v>1564</v>
      </c>
      <c r="Q6789" s="96" t="s">
        <v>1580</v>
      </c>
      <c r="R6789" s="96" t="s">
        <v>1690</v>
      </c>
      <c r="S6789" s="96" t="s">
        <v>17098</v>
      </c>
      <c r="T6789" s="96" t="s">
        <v>1568</v>
      </c>
    </row>
    <row r="6790" ht="14.25" customHeight="1">
      <c r="A6790" s="96" t="s">
        <v>17099</v>
      </c>
      <c r="D6790" s="96" t="s">
        <v>1355</v>
      </c>
      <c r="J6790" s="96" t="s">
        <v>1351</v>
      </c>
      <c r="L6790" s="96" t="s">
        <v>41</v>
      </c>
      <c r="M6790" s="96" t="s">
        <v>1147</v>
      </c>
      <c r="O6790" s="96" t="s">
        <v>1578</v>
      </c>
      <c r="P6790" s="96" t="s">
        <v>1579</v>
      </c>
      <c r="Q6790" s="96" t="s">
        <v>1610</v>
      </c>
      <c r="R6790" s="96" t="s">
        <v>1699</v>
      </c>
    </row>
    <row r="6791" ht="14.25" customHeight="1">
      <c r="A6791" s="96" t="s">
        <v>17100</v>
      </c>
      <c r="D6791" s="96" t="s">
        <v>1350</v>
      </c>
      <c r="E6791" s="96" t="s">
        <v>1561</v>
      </c>
      <c r="F6791" s="96">
        <v>2030.0</v>
      </c>
      <c r="J6791" s="96" t="s">
        <v>1147</v>
      </c>
      <c r="L6791" s="96" t="s">
        <v>1562</v>
      </c>
      <c r="M6791" s="96" t="s">
        <v>1147</v>
      </c>
      <c r="O6791" s="96" t="s">
        <v>1829</v>
      </c>
      <c r="P6791" s="96" t="s">
        <v>1564</v>
      </c>
      <c r="Q6791" s="96" t="s">
        <v>1580</v>
      </c>
      <c r="R6791" s="96" t="s">
        <v>1581</v>
      </c>
      <c r="S6791" s="96" t="s">
        <v>17101</v>
      </c>
      <c r="T6791" s="96" t="s">
        <v>1568</v>
      </c>
    </row>
    <row r="6792" ht="14.25" customHeight="1">
      <c r="A6792" s="96" t="s">
        <v>17102</v>
      </c>
      <c r="B6792" s="96" t="s">
        <v>17103</v>
      </c>
      <c r="C6792" s="96" t="s">
        <v>17104</v>
      </c>
      <c r="D6792" s="96" t="s">
        <v>1350</v>
      </c>
      <c r="E6792" s="96" t="s">
        <v>1561</v>
      </c>
      <c r="F6792" s="96">
        <v>2030.0</v>
      </c>
      <c r="G6792" s="96" t="s">
        <v>1350</v>
      </c>
      <c r="H6792" s="96" t="s">
        <v>1561</v>
      </c>
      <c r="I6792" s="96">
        <v>2040.0</v>
      </c>
      <c r="J6792" s="96" t="s">
        <v>1351</v>
      </c>
      <c r="K6792" s="96">
        <v>2040.0</v>
      </c>
      <c r="L6792" s="96" t="s">
        <v>41</v>
      </c>
      <c r="M6792" s="96" t="s">
        <v>1351</v>
      </c>
      <c r="N6792" s="96" t="s">
        <v>1890</v>
      </c>
      <c r="O6792" s="96" t="s">
        <v>1647</v>
      </c>
      <c r="P6792" s="96" t="s">
        <v>1564</v>
      </c>
      <c r="Q6792" s="96" t="s">
        <v>1756</v>
      </c>
      <c r="R6792" s="96" t="s">
        <v>1648</v>
      </c>
      <c r="S6792" s="96" t="s">
        <v>17105</v>
      </c>
      <c r="T6792" s="96" t="s">
        <v>1568</v>
      </c>
    </row>
    <row r="6793" ht="14.25" customHeight="1">
      <c r="A6793" s="96" t="s">
        <v>17106</v>
      </c>
      <c r="D6793" s="96" t="s">
        <v>1350</v>
      </c>
      <c r="E6793" s="96" t="s">
        <v>1561</v>
      </c>
      <c r="F6793" s="96">
        <v>2030.0</v>
      </c>
      <c r="J6793" s="96" t="s">
        <v>1147</v>
      </c>
      <c r="L6793" s="96" t="s">
        <v>41</v>
      </c>
      <c r="M6793" s="96" t="s">
        <v>1147</v>
      </c>
      <c r="O6793" s="96" t="s">
        <v>1812</v>
      </c>
      <c r="P6793" s="96" t="s">
        <v>1609</v>
      </c>
      <c r="Q6793" s="96" t="s">
        <v>1675</v>
      </c>
      <c r="R6793" s="96" t="s">
        <v>1586</v>
      </c>
      <c r="S6793" s="96" t="s">
        <v>17107</v>
      </c>
      <c r="T6793" s="96" t="s">
        <v>1568</v>
      </c>
    </row>
    <row r="6794" ht="14.25" customHeight="1">
      <c r="A6794" s="96" t="s">
        <v>17108</v>
      </c>
      <c r="C6794" s="96" t="s">
        <v>17109</v>
      </c>
      <c r="D6794" s="96" t="s">
        <v>1355</v>
      </c>
      <c r="J6794" s="96" t="s">
        <v>1351</v>
      </c>
      <c r="L6794" s="96" t="s">
        <v>41</v>
      </c>
      <c r="M6794" s="96" t="s">
        <v>1351</v>
      </c>
      <c r="N6794" s="96" t="s">
        <v>1805</v>
      </c>
      <c r="O6794" s="96" t="s">
        <v>1797</v>
      </c>
      <c r="P6794" s="96" t="s">
        <v>1564</v>
      </c>
      <c r="Q6794" s="96" t="s">
        <v>1636</v>
      </c>
      <c r="R6794" s="96" t="s">
        <v>1805</v>
      </c>
    </row>
    <row r="6795" ht="14.25" customHeight="1">
      <c r="A6795" s="96" t="s">
        <v>17110</v>
      </c>
      <c r="D6795" s="96" t="s">
        <v>1350</v>
      </c>
      <c r="E6795" s="96" t="s">
        <v>1570</v>
      </c>
      <c r="F6795" s="96">
        <v>2030.0</v>
      </c>
      <c r="J6795" s="96" t="s">
        <v>1147</v>
      </c>
      <c r="L6795" s="96" t="s">
        <v>1562</v>
      </c>
      <c r="M6795" s="96" t="s">
        <v>1147</v>
      </c>
      <c r="O6795" s="96" t="s">
        <v>1703</v>
      </c>
      <c r="P6795" s="96" t="s">
        <v>1564</v>
      </c>
      <c r="Q6795" s="96" t="s">
        <v>1754</v>
      </c>
      <c r="R6795" s="96" t="s">
        <v>3066</v>
      </c>
      <c r="S6795" s="96" t="s">
        <v>17111</v>
      </c>
      <c r="T6795" s="96" t="s">
        <v>1576</v>
      </c>
    </row>
    <row r="6796" ht="14.25" customHeight="1">
      <c r="A6796" s="96" t="s">
        <v>17112</v>
      </c>
      <c r="D6796" s="96" t="s">
        <v>1350</v>
      </c>
      <c r="E6796" s="96" t="s">
        <v>1561</v>
      </c>
      <c r="F6796" s="96">
        <v>2030.0</v>
      </c>
      <c r="J6796" s="96" t="s">
        <v>1147</v>
      </c>
      <c r="L6796" s="96" t="s">
        <v>1562</v>
      </c>
      <c r="M6796" s="96" t="s">
        <v>1147</v>
      </c>
      <c r="O6796" s="96" t="s">
        <v>2526</v>
      </c>
      <c r="P6796" s="96" t="s">
        <v>1564</v>
      </c>
      <c r="Q6796" s="96" t="s">
        <v>2015</v>
      </c>
      <c r="R6796" s="96" t="s">
        <v>1615</v>
      </c>
      <c r="S6796" s="96" t="s">
        <v>17113</v>
      </c>
      <c r="T6796" s="96" t="s">
        <v>1568</v>
      </c>
    </row>
    <row r="6797" ht="14.25" customHeight="1">
      <c r="A6797" s="96" t="s">
        <v>17114</v>
      </c>
      <c r="D6797" s="96" t="s">
        <v>1350</v>
      </c>
      <c r="E6797" s="96" t="s">
        <v>1561</v>
      </c>
      <c r="F6797" s="96" t="s">
        <v>1628</v>
      </c>
      <c r="J6797" s="96" t="s">
        <v>1147</v>
      </c>
      <c r="L6797" s="96" t="s">
        <v>41</v>
      </c>
      <c r="M6797" s="96" t="s">
        <v>1351</v>
      </c>
      <c r="N6797" s="96" t="s">
        <v>1863</v>
      </c>
      <c r="O6797" s="96" t="s">
        <v>1584</v>
      </c>
      <c r="P6797" s="96" t="s">
        <v>1564</v>
      </c>
      <c r="Q6797" s="96" t="s">
        <v>1593</v>
      </c>
      <c r="R6797" s="96" t="s">
        <v>1805</v>
      </c>
      <c r="S6797" s="96" t="s">
        <v>17115</v>
      </c>
      <c r="T6797" s="96" t="s">
        <v>1568</v>
      </c>
    </row>
    <row r="6798" ht="14.25" customHeight="1">
      <c r="A6798" s="96" t="s">
        <v>17116</v>
      </c>
      <c r="B6798" s="96" t="s">
        <v>17117</v>
      </c>
      <c r="C6798" s="96" t="s">
        <v>17118</v>
      </c>
      <c r="D6798" s="96" t="s">
        <v>1372</v>
      </c>
      <c r="J6798" s="96" t="s">
        <v>1351</v>
      </c>
      <c r="L6798" s="96" t="s">
        <v>41</v>
      </c>
      <c r="M6798" s="96" t="s">
        <v>1351</v>
      </c>
      <c r="N6798" s="96" t="s">
        <v>2023</v>
      </c>
      <c r="O6798" s="96" t="s">
        <v>1578</v>
      </c>
      <c r="P6798" s="96" t="s">
        <v>1579</v>
      </c>
      <c r="Q6798" s="96" t="s">
        <v>1573</v>
      </c>
      <c r="R6798" s="96" t="s">
        <v>2023</v>
      </c>
    </row>
    <row r="6799" ht="14.25" customHeight="1">
      <c r="A6799" s="96" t="s">
        <v>17119</v>
      </c>
      <c r="B6799" s="96" t="s">
        <v>17120</v>
      </c>
      <c r="C6799" s="96" t="s">
        <v>17118</v>
      </c>
      <c r="D6799" s="96" t="s">
        <v>1355</v>
      </c>
      <c r="J6799" s="96" t="s">
        <v>1147</v>
      </c>
      <c r="L6799" s="96" t="s">
        <v>41</v>
      </c>
      <c r="M6799" s="96" t="s">
        <v>1147</v>
      </c>
      <c r="O6799" s="96" t="s">
        <v>1578</v>
      </c>
      <c r="P6799" s="96" t="s">
        <v>1579</v>
      </c>
      <c r="Q6799" s="96" t="s">
        <v>1573</v>
      </c>
      <c r="R6799" s="96" t="s">
        <v>1566</v>
      </c>
    </row>
    <row r="6800" ht="14.25" customHeight="1">
      <c r="A6800" s="96" t="s">
        <v>17121</v>
      </c>
      <c r="B6800" s="96" t="s">
        <v>17120</v>
      </c>
      <c r="D6800" s="96" t="s">
        <v>1372</v>
      </c>
      <c r="J6800" s="96" t="s">
        <v>1147</v>
      </c>
      <c r="L6800" s="96" t="s">
        <v>41</v>
      </c>
      <c r="M6800" s="96" t="s">
        <v>1147</v>
      </c>
      <c r="O6800" s="96" t="s">
        <v>1578</v>
      </c>
      <c r="P6800" s="96" t="s">
        <v>1579</v>
      </c>
      <c r="Q6800" s="96" t="s">
        <v>1573</v>
      </c>
      <c r="R6800" s="96" t="s">
        <v>1779</v>
      </c>
    </row>
    <row r="6801" ht="14.25" customHeight="1">
      <c r="A6801" s="96" t="s">
        <v>17122</v>
      </c>
      <c r="D6801" s="96" t="s">
        <v>1355</v>
      </c>
      <c r="J6801" s="96" t="s">
        <v>1351</v>
      </c>
      <c r="L6801" s="96" t="s">
        <v>41</v>
      </c>
      <c r="M6801" s="96" t="s">
        <v>1147</v>
      </c>
      <c r="O6801" s="96" t="s">
        <v>1857</v>
      </c>
      <c r="P6801" s="96" t="s">
        <v>1609</v>
      </c>
      <c r="Q6801" s="96" t="s">
        <v>2015</v>
      </c>
      <c r="R6801" s="96" t="s">
        <v>1793</v>
      </c>
    </row>
    <row r="6802" ht="14.25" customHeight="1">
      <c r="A6802" s="96" t="s">
        <v>17123</v>
      </c>
      <c r="B6802" s="96" t="s">
        <v>17124</v>
      </c>
      <c r="C6802" s="96" t="s">
        <v>17125</v>
      </c>
      <c r="D6802" s="96" t="s">
        <v>1372</v>
      </c>
      <c r="F6802" s="96">
        <v>2030.0</v>
      </c>
      <c r="J6802" s="96" t="s">
        <v>1351</v>
      </c>
      <c r="L6802" s="96" t="s">
        <v>41</v>
      </c>
      <c r="M6802" s="96" t="s">
        <v>1351</v>
      </c>
      <c r="N6802" s="96" t="s">
        <v>2098</v>
      </c>
      <c r="O6802" s="96" t="s">
        <v>1845</v>
      </c>
      <c r="P6802" s="96" t="s">
        <v>1564</v>
      </c>
      <c r="Q6802" s="96" t="s">
        <v>2047</v>
      </c>
      <c r="R6802" s="96" t="s">
        <v>2098</v>
      </c>
    </row>
    <row r="6803" ht="14.25" customHeight="1">
      <c r="A6803" s="96" t="s">
        <v>17126</v>
      </c>
      <c r="C6803" s="96" t="s">
        <v>17127</v>
      </c>
      <c r="D6803" s="96" t="s">
        <v>1355</v>
      </c>
      <c r="J6803" s="96" t="s">
        <v>1147</v>
      </c>
      <c r="L6803" s="96" t="s">
        <v>41</v>
      </c>
      <c r="M6803" s="96" t="s">
        <v>1147</v>
      </c>
      <c r="O6803" s="96" t="s">
        <v>1602</v>
      </c>
      <c r="P6803" s="96" t="s">
        <v>1603</v>
      </c>
      <c r="Q6803" s="96" t="s">
        <v>1679</v>
      </c>
      <c r="R6803" s="96" t="s">
        <v>2098</v>
      </c>
    </row>
    <row r="6804" ht="14.25" customHeight="1">
      <c r="A6804" s="96" t="s">
        <v>17128</v>
      </c>
      <c r="D6804" s="96" t="s">
        <v>1350</v>
      </c>
      <c r="E6804" s="96" t="s">
        <v>1561</v>
      </c>
      <c r="F6804" s="96">
        <v>2030.0</v>
      </c>
      <c r="J6804" s="96" t="s">
        <v>1147</v>
      </c>
      <c r="L6804" s="96" t="s">
        <v>1562</v>
      </c>
      <c r="M6804" s="96" t="s">
        <v>1147</v>
      </c>
      <c r="N6804" s="96" t="s">
        <v>2023</v>
      </c>
      <c r="O6804" s="96" t="s">
        <v>1703</v>
      </c>
      <c r="P6804" s="96" t="s">
        <v>1564</v>
      </c>
      <c r="Q6804" s="96" t="s">
        <v>1820</v>
      </c>
      <c r="R6804" s="96" t="s">
        <v>2023</v>
      </c>
      <c r="S6804" s="96" t="s">
        <v>17129</v>
      </c>
      <c r="T6804" s="96" t="s">
        <v>1568</v>
      </c>
    </row>
    <row r="6805" ht="14.25" customHeight="1">
      <c r="A6805" s="96" t="s">
        <v>17130</v>
      </c>
      <c r="D6805" s="96" t="s">
        <v>1350</v>
      </c>
      <c r="E6805" s="96" t="s">
        <v>1561</v>
      </c>
      <c r="F6805" s="96">
        <v>2030.0</v>
      </c>
      <c r="J6805" s="96" t="s">
        <v>1147</v>
      </c>
      <c r="L6805" s="96" t="s">
        <v>1562</v>
      </c>
      <c r="M6805" s="96" t="s">
        <v>1147</v>
      </c>
      <c r="O6805" s="96" t="s">
        <v>1584</v>
      </c>
      <c r="P6805" s="96" t="s">
        <v>1564</v>
      </c>
      <c r="Q6805" s="96" t="s">
        <v>1897</v>
      </c>
      <c r="R6805" s="96" t="s">
        <v>1676</v>
      </c>
      <c r="S6805" s="96" t="s">
        <v>17131</v>
      </c>
      <c r="T6805" s="96" t="s">
        <v>1568</v>
      </c>
    </row>
    <row r="6806" ht="14.25" customHeight="1">
      <c r="A6806" s="96" t="s">
        <v>17132</v>
      </c>
      <c r="D6806" s="96" t="s">
        <v>1350</v>
      </c>
      <c r="E6806" s="96" t="s">
        <v>1561</v>
      </c>
      <c r="F6806" s="96">
        <v>2030.0</v>
      </c>
      <c r="J6806" s="96" t="s">
        <v>1147</v>
      </c>
      <c r="L6806" s="96" t="s">
        <v>1562</v>
      </c>
      <c r="M6806" s="96" t="s">
        <v>1147</v>
      </c>
      <c r="O6806" s="96" t="s">
        <v>1584</v>
      </c>
      <c r="P6806" s="96" t="s">
        <v>1564</v>
      </c>
      <c r="Q6806" s="96" t="s">
        <v>2015</v>
      </c>
      <c r="R6806" s="96" t="s">
        <v>1637</v>
      </c>
      <c r="S6806" s="96" t="s">
        <v>17133</v>
      </c>
      <c r="T6806" s="96" t="s">
        <v>1568</v>
      </c>
    </row>
    <row r="6807" ht="14.25" customHeight="1">
      <c r="A6807" s="96" t="s">
        <v>17134</v>
      </c>
      <c r="D6807" s="96" t="s">
        <v>1350</v>
      </c>
      <c r="E6807" s="96" t="s">
        <v>1561</v>
      </c>
      <c r="F6807" s="96">
        <v>2030.0</v>
      </c>
      <c r="J6807" s="96" t="s">
        <v>1147</v>
      </c>
      <c r="L6807" s="96" t="s">
        <v>1562</v>
      </c>
      <c r="M6807" s="96" t="s">
        <v>1147</v>
      </c>
      <c r="O6807" s="96" t="s">
        <v>1584</v>
      </c>
      <c r="P6807" s="96" t="s">
        <v>1564</v>
      </c>
      <c r="Q6807" s="96" t="s">
        <v>1784</v>
      </c>
      <c r="R6807" s="96" t="s">
        <v>1656</v>
      </c>
      <c r="S6807" s="96" t="s">
        <v>17135</v>
      </c>
      <c r="T6807" s="96" t="s">
        <v>1568</v>
      </c>
    </row>
    <row r="6808" ht="14.25" customHeight="1">
      <c r="A6808" s="96" t="s">
        <v>17136</v>
      </c>
      <c r="B6808" s="96" t="s">
        <v>17137</v>
      </c>
      <c r="D6808" s="96" t="s">
        <v>1350</v>
      </c>
      <c r="E6808" s="96" t="s">
        <v>1561</v>
      </c>
      <c r="F6808" s="96" t="s">
        <v>2622</v>
      </c>
      <c r="G6808" s="96" t="s">
        <v>1350</v>
      </c>
      <c r="H6808" s="96" t="s">
        <v>1561</v>
      </c>
      <c r="I6808" s="96">
        <v>2050.0</v>
      </c>
      <c r="J6808" s="96" t="s">
        <v>1351</v>
      </c>
      <c r="K6808" s="96">
        <v>2050.0</v>
      </c>
      <c r="L6808" s="96" t="s">
        <v>41</v>
      </c>
      <c r="M6808" s="96" t="s">
        <v>1351</v>
      </c>
      <c r="N6808" s="96" t="s">
        <v>1805</v>
      </c>
      <c r="O6808" s="96" t="s">
        <v>3128</v>
      </c>
      <c r="P6808" s="96" t="s">
        <v>1609</v>
      </c>
      <c r="Q6808" s="96" t="s">
        <v>1655</v>
      </c>
      <c r="R6808" s="96" t="s">
        <v>1566</v>
      </c>
      <c r="S6808" s="96" t="s">
        <v>17138</v>
      </c>
      <c r="T6808" s="96" t="s">
        <v>1568</v>
      </c>
    </row>
    <row r="6809" ht="14.25" customHeight="1">
      <c r="A6809" s="96" t="s">
        <v>17139</v>
      </c>
      <c r="D6809" s="96" t="s">
        <v>1350</v>
      </c>
      <c r="E6809" s="96" t="s">
        <v>1561</v>
      </c>
      <c r="F6809" s="96">
        <v>2030.0</v>
      </c>
      <c r="J6809" s="96" t="s">
        <v>1147</v>
      </c>
      <c r="L6809" s="96" t="s">
        <v>1562</v>
      </c>
      <c r="M6809" s="96" t="s">
        <v>1147</v>
      </c>
      <c r="O6809" s="96" t="s">
        <v>1584</v>
      </c>
      <c r="P6809" s="96" t="s">
        <v>1564</v>
      </c>
      <c r="Q6809" s="96" t="s">
        <v>1756</v>
      </c>
      <c r="R6809" s="96" t="s">
        <v>1623</v>
      </c>
      <c r="S6809" s="96" t="s">
        <v>17140</v>
      </c>
      <c r="T6809" s="96" t="s">
        <v>1568</v>
      </c>
    </row>
    <row r="6810" ht="14.25" customHeight="1">
      <c r="A6810" s="96" t="s">
        <v>17141</v>
      </c>
      <c r="D6810" s="96" t="s">
        <v>1350</v>
      </c>
      <c r="E6810" s="96" t="s">
        <v>1561</v>
      </c>
      <c r="F6810" s="96">
        <v>2030.0</v>
      </c>
      <c r="J6810" s="96" t="s">
        <v>1147</v>
      </c>
      <c r="L6810" s="96" t="s">
        <v>41</v>
      </c>
      <c r="M6810" s="96" t="s">
        <v>1147</v>
      </c>
      <c r="O6810" s="96" t="s">
        <v>1584</v>
      </c>
      <c r="P6810" s="96" t="s">
        <v>1564</v>
      </c>
      <c r="Q6810" s="96" t="s">
        <v>1580</v>
      </c>
      <c r="R6810" s="96" t="s">
        <v>1615</v>
      </c>
      <c r="S6810" s="96" t="s">
        <v>17142</v>
      </c>
      <c r="T6810" s="96" t="s">
        <v>1568</v>
      </c>
    </row>
    <row r="6811" ht="14.25" customHeight="1">
      <c r="A6811" s="96" t="s">
        <v>17143</v>
      </c>
      <c r="D6811" s="96" t="s">
        <v>1350</v>
      </c>
      <c r="E6811" s="96" t="s">
        <v>1561</v>
      </c>
      <c r="F6811" s="96">
        <v>2030.0</v>
      </c>
      <c r="J6811" s="96" t="s">
        <v>1147</v>
      </c>
      <c r="L6811" s="96" t="s">
        <v>1562</v>
      </c>
      <c r="M6811" s="96" t="s">
        <v>1147</v>
      </c>
      <c r="O6811" s="96" t="s">
        <v>2526</v>
      </c>
      <c r="P6811" s="96" t="s">
        <v>1564</v>
      </c>
      <c r="Q6811" s="96" t="s">
        <v>1590</v>
      </c>
      <c r="R6811" s="96" t="s">
        <v>1971</v>
      </c>
      <c r="S6811" s="96" t="s">
        <v>17144</v>
      </c>
      <c r="T6811" s="96" t="s">
        <v>1568</v>
      </c>
    </row>
    <row r="6812" ht="14.25" customHeight="1">
      <c r="A6812" s="96" t="s">
        <v>17145</v>
      </c>
      <c r="B6812" s="96" t="s">
        <v>17146</v>
      </c>
      <c r="C6812" s="96" t="s">
        <v>17147</v>
      </c>
      <c r="D6812" s="96" t="s">
        <v>1350</v>
      </c>
      <c r="E6812" s="96" t="s">
        <v>1561</v>
      </c>
      <c r="F6812" s="96">
        <v>2035.0</v>
      </c>
      <c r="J6812" s="96" t="s">
        <v>1147</v>
      </c>
      <c r="L6812" s="96" t="s">
        <v>41</v>
      </c>
      <c r="M6812" s="96" t="s">
        <v>1147</v>
      </c>
      <c r="O6812" s="96" t="s">
        <v>1578</v>
      </c>
      <c r="P6812" s="96" t="s">
        <v>1579</v>
      </c>
      <c r="Q6812" s="96" t="s">
        <v>1652</v>
      </c>
      <c r="R6812" s="96" t="s">
        <v>1882</v>
      </c>
      <c r="S6812" s="96" t="s">
        <v>17148</v>
      </c>
      <c r="T6812" s="96" t="s">
        <v>1568</v>
      </c>
    </row>
    <row r="6813" ht="14.25" customHeight="1">
      <c r="A6813" s="96" t="s">
        <v>17149</v>
      </c>
      <c r="D6813" s="96" t="s">
        <v>1350</v>
      </c>
      <c r="E6813" s="96" t="s">
        <v>1561</v>
      </c>
      <c r="F6813" s="96">
        <v>2030.0</v>
      </c>
      <c r="G6813" s="96" t="s">
        <v>1350</v>
      </c>
      <c r="H6813" s="96" t="s">
        <v>1561</v>
      </c>
      <c r="I6813" s="96">
        <v>2050.0</v>
      </c>
      <c r="J6813" s="96" t="s">
        <v>1351</v>
      </c>
      <c r="K6813" s="96">
        <v>2050.0</v>
      </c>
      <c r="L6813" s="96" t="s">
        <v>41</v>
      </c>
      <c r="M6813" s="96" t="s">
        <v>1351</v>
      </c>
      <c r="N6813" s="96" t="s">
        <v>1805</v>
      </c>
      <c r="O6813" s="96" t="s">
        <v>1845</v>
      </c>
      <c r="P6813" s="96" t="s">
        <v>1564</v>
      </c>
      <c r="Q6813" s="96" t="s">
        <v>1580</v>
      </c>
      <c r="R6813" s="96" t="s">
        <v>1566</v>
      </c>
      <c r="S6813" s="96" t="s">
        <v>17150</v>
      </c>
      <c r="T6813" s="96" t="s">
        <v>1568</v>
      </c>
    </row>
    <row r="6814" ht="14.25" customHeight="1">
      <c r="A6814" s="96" t="s">
        <v>17151</v>
      </c>
      <c r="C6814" s="96" t="s">
        <v>17152</v>
      </c>
      <c r="D6814" s="96" t="s">
        <v>1355</v>
      </c>
      <c r="J6814" s="96" t="s">
        <v>1147</v>
      </c>
      <c r="L6814" s="96" t="s">
        <v>41</v>
      </c>
      <c r="M6814" s="96" t="s">
        <v>1147</v>
      </c>
      <c r="O6814" s="96" t="s">
        <v>1845</v>
      </c>
      <c r="P6814" s="96" t="s">
        <v>1564</v>
      </c>
      <c r="Q6814" s="96" t="s">
        <v>1948</v>
      </c>
      <c r="R6814" s="96" t="s">
        <v>1699</v>
      </c>
    </row>
    <row r="6815" ht="14.25" customHeight="1">
      <c r="A6815" s="96" t="s">
        <v>17153</v>
      </c>
      <c r="C6815" s="96" t="s">
        <v>17154</v>
      </c>
      <c r="D6815" s="96" t="s">
        <v>1355</v>
      </c>
      <c r="J6815" s="96" t="s">
        <v>1351</v>
      </c>
      <c r="L6815" s="96" t="s">
        <v>41</v>
      </c>
      <c r="M6815" s="96" t="s">
        <v>1147</v>
      </c>
      <c r="O6815" s="96" t="s">
        <v>1741</v>
      </c>
      <c r="P6815" s="96" t="s">
        <v>1564</v>
      </c>
      <c r="Q6815" s="96" t="s">
        <v>1630</v>
      </c>
      <c r="R6815" s="96" t="s">
        <v>1712</v>
      </c>
    </row>
    <row r="6816" ht="14.25" customHeight="1">
      <c r="A6816" s="96" t="s">
        <v>17155</v>
      </c>
      <c r="B6816" s="96" t="s">
        <v>17156</v>
      </c>
      <c r="D6816" s="96" t="s">
        <v>1350</v>
      </c>
      <c r="E6816" s="96" t="s">
        <v>1561</v>
      </c>
      <c r="F6816" s="96">
        <v>2030.0</v>
      </c>
      <c r="J6816" s="96" t="s">
        <v>1147</v>
      </c>
      <c r="L6816" s="96" t="s">
        <v>41</v>
      </c>
      <c r="M6816" s="96" t="s">
        <v>1147</v>
      </c>
      <c r="O6816" s="96" t="s">
        <v>1857</v>
      </c>
      <c r="P6816" s="96" t="s">
        <v>1609</v>
      </c>
      <c r="Q6816" s="96" t="s">
        <v>1800</v>
      </c>
      <c r="R6816" s="96" t="s">
        <v>1615</v>
      </c>
      <c r="S6816" s="96" t="s">
        <v>17157</v>
      </c>
      <c r="T6816" s="96" t="s">
        <v>1568</v>
      </c>
    </row>
    <row r="6817" ht="14.25" customHeight="1">
      <c r="A6817" s="96" t="s">
        <v>17158</v>
      </c>
      <c r="B6817" s="96" t="s">
        <v>17159</v>
      </c>
      <c r="D6817" s="96" t="s">
        <v>1355</v>
      </c>
      <c r="J6817" s="96" t="s">
        <v>1147</v>
      </c>
      <c r="L6817" s="96" t="s">
        <v>41</v>
      </c>
      <c r="M6817" s="96" t="s">
        <v>1147</v>
      </c>
      <c r="O6817" s="96" t="s">
        <v>2792</v>
      </c>
      <c r="P6817" s="96" t="s">
        <v>1609</v>
      </c>
      <c r="Q6817" s="96" t="s">
        <v>1652</v>
      </c>
      <c r="R6817" s="96" t="s">
        <v>1566</v>
      </c>
    </row>
    <row r="6818" ht="14.25" customHeight="1">
      <c r="A6818" s="96" t="s">
        <v>17160</v>
      </c>
      <c r="D6818" s="96" t="s">
        <v>1350</v>
      </c>
      <c r="E6818" s="96" t="s">
        <v>1561</v>
      </c>
      <c r="F6818" s="96">
        <v>2030.0</v>
      </c>
      <c r="J6818" s="96" t="s">
        <v>1147</v>
      </c>
      <c r="L6818" s="96" t="s">
        <v>1562</v>
      </c>
      <c r="M6818" s="96" t="s">
        <v>1147</v>
      </c>
      <c r="O6818" s="96" t="s">
        <v>1717</v>
      </c>
      <c r="P6818" s="96" t="s">
        <v>1609</v>
      </c>
      <c r="Q6818" s="96" t="s">
        <v>1585</v>
      </c>
      <c r="R6818" s="96" t="s">
        <v>1676</v>
      </c>
      <c r="S6818" s="96" t="s">
        <v>17161</v>
      </c>
      <c r="T6818" s="96" t="s">
        <v>1568</v>
      </c>
    </row>
    <row r="6819" ht="14.25" customHeight="1">
      <c r="A6819" s="96" t="s">
        <v>17162</v>
      </c>
      <c r="B6819" s="96" t="s">
        <v>17163</v>
      </c>
      <c r="C6819" s="96" t="s">
        <v>17164</v>
      </c>
      <c r="D6819" s="96" t="s">
        <v>1355</v>
      </c>
      <c r="J6819" s="96" t="s">
        <v>1351</v>
      </c>
      <c r="L6819" s="96" t="s">
        <v>41</v>
      </c>
      <c r="M6819" s="96" t="s">
        <v>1147</v>
      </c>
      <c r="O6819" s="96" t="s">
        <v>1741</v>
      </c>
      <c r="P6819" s="96" t="s">
        <v>1564</v>
      </c>
      <c r="Q6819" s="96" t="s">
        <v>1604</v>
      </c>
      <c r="R6819" s="96" t="s">
        <v>1566</v>
      </c>
    </row>
    <row r="6820" ht="14.25" customHeight="1">
      <c r="A6820" s="96" t="s">
        <v>17165</v>
      </c>
      <c r="D6820" s="96" t="s">
        <v>1350</v>
      </c>
      <c r="E6820" s="96" t="s">
        <v>1561</v>
      </c>
      <c r="F6820" s="96">
        <v>2030.0</v>
      </c>
      <c r="J6820" s="96" t="s">
        <v>1147</v>
      </c>
      <c r="L6820" s="96" t="s">
        <v>1562</v>
      </c>
      <c r="M6820" s="96" t="s">
        <v>1147</v>
      </c>
      <c r="O6820" s="96" t="s">
        <v>1717</v>
      </c>
      <c r="P6820" s="96" t="s">
        <v>1609</v>
      </c>
      <c r="Q6820" s="96" t="s">
        <v>1756</v>
      </c>
      <c r="R6820" s="96" t="s">
        <v>1648</v>
      </c>
      <c r="S6820" s="96" t="s">
        <v>17166</v>
      </c>
      <c r="T6820" s="96" t="s">
        <v>1568</v>
      </c>
    </row>
    <row r="6821" ht="14.25" customHeight="1">
      <c r="A6821" s="96" t="s">
        <v>17167</v>
      </c>
      <c r="D6821" s="96" t="s">
        <v>1350</v>
      </c>
      <c r="E6821" s="96" t="s">
        <v>1561</v>
      </c>
      <c r="F6821" s="96">
        <v>2030.0</v>
      </c>
      <c r="J6821" s="96" t="s">
        <v>1147</v>
      </c>
      <c r="L6821" s="96" t="s">
        <v>1562</v>
      </c>
      <c r="M6821" s="96" t="s">
        <v>1147</v>
      </c>
      <c r="O6821" s="96" t="s">
        <v>1703</v>
      </c>
      <c r="P6821" s="96" t="s">
        <v>1564</v>
      </c>
      <c r="Q6821" s="96" t="s">
        <v>1610</v>
      </c>
      <c r="R6821" s="96" t="s">
        <v>1605</v>
      </c>
      <c r="S6821" s="96" t="s">
        <v>17168</v>
      </c>
      <c r="T6821" s="96" t="s">
        <v>1568</v>
      </c>
    </row>
    <row r="6822" ht="14.25" customHeight="1">
      <c r="A6822" s="96" t="s">
        <v>17169</v>
      </c>
      <c r="D6822" s="96" t="s">
        <v>1350</v>
      </c>
      <c r="E6822" s="96" t="s">
        <v>1561</v>
      </c>
      <c r="F6822" s="96">
        <v>2030.0</v>
      </c>
      <c r="J6822" s="96" t="s">
        <v>1147</v>
      </c>
      <c r="L6822" s="96" t="s">
        <v>1562</v>
      </c>
      <c r="M6822" s="96" t="s">
        <v>1147</v>
      </c>
      <c r="O6822" s="96" t="s">
        <v>1563</v>
      </c>
      <c r="P6822" s="96" t="s">
        <v>1564</v>
      </c>
      <c r="Q6822" s="96" t="s">
        <v>1593</v>
      </c>
      <c r="R6822" s="96" t="s">
        <v>1676</v>
      </c>
      <c r="S6822" s="96" t="s">
        <v>17170</v>
      </c>
      <c r="T6822" s="96" t="s">
        <v>1568</v>
      </c>
    </row>
    <row r="6823" ht="14.25" customHeight="1">
      <c r="A6823" s="96" t="s">
        <v>17171</v>
      </c>
      <c r="B6823" s="96" t="s">
        <v>17172</v>
      </c>
      <c r="C6823" s="96" t="s">
        <v>17173</v>
      </c>
      <c r="D6823" s="96" t="s">
        <v>1350</v>
      </c>
      <c r="E6823" s="96" t="s">
        <v>1561</v>
      </c>
      <c r="F6823" s="96" t="s">
        <v>2176</v>
      </c>
      <c r="J6823" s="96" t="s">
        <v>1147</v>
      </c>
      <c r="L6823" s="96" t="s">
        <v>41</v>
      </c>
      <c r="M6823" s="96" t="s">
        <v>1351</v>
      </c>
      <c r="N6823" s="96" t="s">
        <v>1779</v>
      </c>
      <c r="O6823" s="96" t="s">
        <v>2792</v>
      </c>
      <c r="P6823" s="96" t="s">
        <v>1609</v>
      </c>
      <c r="Q6823" s="96" t="s">
        <v>2352</v>
      </c>
      <c r="R6823" s="96" t="s">
        <v>1805</v>
      </c>
      <c r="S6823" s="96" t="s">
        <v>17174</v>
      </c>
      <c r="T6823" s="96" t="s">
        <v>1568</v>
      </c>
    </row>
    <row r="6824" ht="14.25" customHeight="1">
      <c r="A6824" s="96" t="s">
        <v>17175</v>
      </c>
      <c r="B6824" s="96" t="s">
        <v>17176</v>
      </c>
      <c r="C6824" s="96" t="s">
        <v>17177</v>
      </c>
      <c r="D6824" s="96" t="s">
        <v>1350</v>
      </c>
      <c r="E6824" s="96" t="s">
        <v>1561</v>
      </c>
      <c r="F6824" s="96" t="s">
        <v>1628</v>
      </c>
      <c r="G6824" s="96" t="s">
        <v>1350</v>
      </c>
      <c r="H6824" s="96" t="s">
        <v>1561</v>
      </c>
      <c r="I6824" s="96" t="s">
        <v>1366</v>
      </c>
      <c r="J6824" s="96" t="s">
        <v>1351</v>
      </c>
      <c r="K6824" s="96" t="s">
        <v>1366</v>
      </c>
      <c r="L6824" s="96" t="s">
        <v>41</v>
      </c>
      <c r="M6824" s="96" t="s">
        <v>1351</v>
      </c>
      <c r="N6824" s="96" t="s">
        <v>1890</v>
      </c>
      <c r="O6824" s="96" t="s">
        <v>2792</v>
      </c>
      <c r="P6824" s="96" t="s">
        <v>1609</v>
      </c>
      <c r="Q6824" s="96" t="s">
        <v>1604</v>
      </c>
      <c r="R6824" s="96" t="s">
        <v>1566</v>
      </c>
      <c r="S6824" s="96" t="s">
        <v>17178</v>
      </c>
      <c r="T6824" s="96" t="s">
        <v>1568</v>
      </c>
    </row>
    <row r="6825" ht="14.25" customHeight="1">
      <c r="A6825" s="96" t="s">
        <v>17179</v>
      </c>
      <c r="C6825" s="96" t="s">
        <v>17180</v>
      </c>
      <c r="D6825" s="96" t="s">
        <v>1350</v>
      </c>
      <c r="E6825" s="96" t="s">
        <v>1561</v>
      </c>
      <c r="F6825" s="96">
        <v>2030.0</v>
      </c>
      <c r="J6825" s="96" t="s">
        <v>1147</v>
      </c>
      <c r="L6825" s="96" t="s">
        <v>1562</v>
      </c>
      <c r="M6825" s="96" t="s">
        <v>1147</v>
      </c>
      <c r="O6825" s="96" t="s">
        <v>1672</v>
      </c>
      <c r="P6825" s="96" t="s">
        <v>1564</v>
      </c>
      <c r="Q6825" s="96" t="s">
        <v>1593</v>
      </c>
      <c r="R6825" s="96" t="s">
        <v>1757</v>
      </c>
      <c r="S6825" s="96" t="s">
        <v>17181</v>
      </c>
      <c r="T6825" s="96" t="s">
        <v>1568</v>
      </c>
    </row>
    <row r="6826" ht="14.25" customHeight="1">
      <c r="A6826" s="96" t="s">
        <v>17182</v>
      </c>
      <c r="D6826" s="96" t="s">
        <v>1350</v>
      </c>
      <c r="E6826" s="96" t="s">
        <v>1561</v>
      </c>
      <c r="F6826" s="96">
        <v>2030.0</v>
      </c>
      <c r="J6826" s="96" t="s">
        <v>1147</v>
      </c>
      <c r="L6826" s="96" t="s">
        <v>1562</v>
      </c>
      <c r="M6826" s="96" t="s">
        <v>1147</v>
      </c>
      <c r="O6826" s="96" t="s">
        <v>1717</v>
      </c>
      <c r="P6826" s="96" t="s">
        <v>1609</v>
      </c>
      <c r="Q6826" s="96" t="s">
        <v>1756</v>
      </c>
      <c r="R6826" s="96" t="s">
        <v>1586</v>
      </c>
      <c r="S6826" s="96" t="s">
        <v>17183</v>
      </c>
      <c r="T6826" s="96" t="s">
        <v>1568</v>
      </c>
    </row>
    <row r="6827" ht="14.25" customHeight="1">
      <c r="A6827" s="96" t="s">
        <v>17184</v>
      </c>
      <c r="B6827" s="96" t="s">
        <v>17185</v>
      </c>
      <c r="C6827" s="96" t="s">
        <v>17186</v>
      </c>
      <c r="D6827" s="96" t="s">
        <v>1350</v>
      </c>
      <c r="E6827" s="96" t="s">
        <v>1561</v>
      </c>
      <c r="F6827" s="96" t="s">
        <v>1628</v>
      </c>
      <c r="J6827" s="96" t="s">
        <v>1351</v>
      </c>
      <c r="L6827" s="96" t="s">
        <v>41</v>
      </c>
      <c r="M6827" s="96" t="s">
        <v>1351</v>
      </c>
      <c r="N6827" s="96" t="s">
        <v>1697</v>
      </c>
      <c r="O6827" s="96" t="s">
        <v>2194</v>
      </c>
      <c r="P6827" s="96" t="s">
        <v>1609</v>
      </c>
      <c r="Q6827" s="96" t="s">
        <v>1652</v>
      </c>
      <c r="R6827" s="96" t="s">
        <v>1793</v>
      </c>
      <c r="S6827" s="96" t="s">
        <v>17187</v>
      </c>
      <c r="T6827" s="96" t="s">
        <v>1568</v>
      </c>
    </row>
    <row r="6828" ht="14.25" customHeight="1">
      <c r="A6828" s="96" t="s">
        <v>17188</v>
      </c>
      <c r="D6828" s="96" t="s">
        <v>1355</v>
      </c>
      <c r="J6828" s="96" t="s">
        <v>1147</v>
      </c>
      <c r="L6828" s="96" t="s">
        <v>41</v>
      </c>
      <c r="M6828" s="96" t="s">
        <v>1147</v>
      </c>
      <c r="O6828" s="96" t="s">
        <v>1857</v>
      </c>
      <c r="P6828" s="96" t="s">
        <v>1609</v>
      </c>
      <c r="Q6828" s="96" t="s">
        <v>2047</v>
      </c>
      <c r="R6828" s="96" t="s">
        <v>1676</v>
      </c>
    </row>
    <row r="6829" ht="14.25" customHeight="1">
      <c r="A6829" s="96" t="s">
        <v>17189</v>
      </c>
      <c r="D6829" s="96" t="s">
        <v>1355</v>
      </c>
      <c r="J6829" s="96" t="s">
        <v>1147</v>
      </c>
      <c r="L6829" s="96" t="s">
        <v>41</v>
      </c>
      <c r="M6829" s="96" t="s">
        <v>1147</v>
      </c>
      <c r="O6829" s="96" t="s">
        <v>1791</v>
      </c>
      <c r="P6829" s="96" t="s">
        <v>1609</v>
      </c>
      <c r="Q6829" s="96" t="s">
        <v>2015</v>
      </c>
      <c r="R6829" s="96" t="s">
        <v>1566</v>
      </c>
    </row>
    <row r="6830" ht="14.25" customHeight="1">
      <c r="A6830" s="96" t="s">
        <v>17190</v>
      </c>
      <c r="B6830" s="96" t="s">
        <v>17191</v>
      </c>
      <c r="D6830" s="96" t="s">
        <v>1350</v>
      </c>
      <c r="E6830" s="96" t="s">
        <v>1561</v>
      </c>
      <c r="F6830" s="96">
        <v>2030.0</v>
      </c>
      <c r="J6830" s="96" t="s">
        <v>1351</v>
      </c>
      <c r="L6830" s="96" t="s">
        <v>1629</v>
      </c>
      <c r="M6830" s="96" t="s">
        <v>1147</v>
      </c>
      <c r="O6830" s="96" t="s">
        <v>1857</v>
      </c>
      <c r="P6830" s="96" t="s">
        <v>1609</v>
      </c>
      <c r="Q6830" s="96" t="s">
        <v>1630</v>
      </c>
      <c r="R6830" s="96" t="s">
        <v>1566</v>
      </c>
      <c r="S6830" s="96" t="s">
        <v>17192</v>
      </c>
      <c r="T6830" s="96" t="s">
        <v>1568</v>
      </c>
    </row>
    <row r="6831" ht="14.25" customHeight="1">
      <c r="A6831" s="96" t="s">
        <v>17193</v>
      </c>
      <c r="D6831" s="96" t="s">
        <v>1355</v>
      </c>
      <c r="J6831" s="96" t="s">
        <v>1147</v>
      </c>
      <c r="L6831" s="96" t="s">
        <v>41</v>
      </c>
      <c r="M6831" s="96" t="s">
        <v>1147</v>
      </c>
      <c r="O6831" s="96" t="s">
        <v>1791</v>
      </c>
      <c r="P6831" s="96" t="s">
        <v>1609</v>
      </c>
      <c r="Q6831" s="96" t="s">
        <v>2158</v>
      </c>
      <c r="R6831" s="96" t="s">
        <v>1637</v>
      </c>
    </row>
    <row r="6832" ht="14.25" customHeight="1">
      <c r="A6832" s="96" t="s">
        <v>17194</v>
      </c>
      <c r="D6832" s="96" t="s">
        <v>1355</v>
      </c>
      <c r="J6832" s="96" t="s">
        <v>1147</v>
      </c>
      <c r="L6832" s="96" t="s">
        <v>41</v>
      </c>
      <c r="M6832" s="96" t="s">
        <v>1147</v>
      </c>
      <c r="O6832" s="96" t="s">
        <v>1845</v>
      </c>
      <c r="P6832" s="96" t="s">
        <v>1564</v>
      </c>
      <c r="Q6832" s="96" t="s">
        <v>1590</v>
      </c>
      <c r="R6832" s="96" t="s">
        <v>1591</v>
      </c>
    </row>
    <row r="6833" ht="14.25" customHeight="1">
      <c r="A6833" s="96" t="s">
        <v>17195</v>
      </c>
      <c r="D6833" s="96" t="s">
        <v>1350</v>
      </c>
      <c r="E6833" s="96" t="s">
        <v>1561</v>
      </c>
      <c r="F6833" s="96">
        <v>2030.0</v>
      </c>
      <c r="J6833" s="96" t="s">
        <v>1147</v>
      </c>
      <c r="L6833" s="96" t="s">
        <v>1562</v>
      </c>
      <c r="M6833" s="96" t="s">
        <v>1147</v>
      </c>
      <c r="O6833" s="96" t="s">
        <v>1717</v>
      </c>
      <c r="P6833" s="96" t="s">
        <v>1609</v>
      </c>
      <c r="Q6833" s="96" t="s">
        <v>1756</v>
      </c>
      <c r="R6833" s="96" t="s">
        <v>1699</v>
      </c>
      <c r="S6833" s="96" t="s">
        <v>17196</v>
      </c>
      <c r="T6833" s="96" t="s">
        <v>1568</v>
      </c>
    </row>
    <row r="6834" ht="14.25" customHeight="1">
      <c r="A6834" s="96" t="s">
        <v>17197</v>
      </c>
      <c r="D6834" s="96" t="s">
        <v>1350</v>
      </c>
      <c r="E6834" s="96" t="s">
        <v>1561</v>
      </c>
      <c r="F6834" s="96">
        <v>2030.0</v>
      </c>
      <c r="J6834" s="96" t="s">
        <v>1147</v>
      </c>
      <c r="L6834" s="96" t="s">
        <v>1562</v>
      </c>
      <c r="M6834" s="96" t="s">
        <v>1147</v>
      </c>
      <c r="O6834" s="96" t="s">
        <v>1717</v>
      </c>
      <c r="P6834" s="96" t="s">
        <v>1609</v>
      </c>
      <c r="Q6834" s="96" t="s">
        <v>1756</v>
      </c>
      <c r="R6834" s="96" t="s">
        <v>1637</v>
      </c>
      <c r="S6834" s="96" t="s">
        <v>17198</v>
      </c>
      <c r="T6834" s="96" t="s">
        <v>1568</v>
      </c>
    </row>
    <row r="6835" ht="14.25" customHeight="1">
      <c r="A6835" s="96" t="s">
        <v>17199</v>
      </c>
      <c r="D6835" s="96" t="s">
        <v>1355</v>
      </c>
      <c r="J6835" s="96" t="s">
        <v>1147</v>
      </c>
      <c r="L6835" s="96" t="s">
        <v>41</v>
      </c>
      <c r="M6835" s="96" t="s">
        <v>1147</v>
      </c>
      <c r="O6835" s="96" t="s">
        <v>1857</v>
      </c>
      <c r="P6835" s="96" t="s">
        <v>1609</v>
      </c>
      <c r="Q6835" s="96" t="s">
        <v>1675</v>
      </c>
      <c r="R6835" s="96" t="s">
        <v>1644</v>
      </c>
    </row>
    <row r="6836" ht="14.25" customHeight="1">
      <c r="A6836" s="96" t="s">
        <v>17200</v>
      </c>
      <c r="B6836" s="96" t="s">
        <v>17201</v>
      </c>
      <c r="D6836" s="96" t="s">
        <v>1350</v>
      </c>
      <c r="E6836" s="96" t="s">
        <v>1561</v>
      </c>
      <c r="F6836" s="96">
        <v>2030.0</v>
      </c>
      <c r="J6836" s="96" t="s">
        <v>1147</v>
      </c>
      <c r="L6836" s="96" t="s">
        <v>41</v>
      </c>
      <c r="M6836" s="96" t="s">
        <v>1351</v>
      </c>
      <c r="N6836" s="96" t="s">
        <v>1619</v>
      </c>
      <c r="O6836" s="96" t="s">
        <v>1857</v>
      </c>
      <c r="P6836" s="96" t="s">
        <v>1609</v>
      </c>
      <c r="Q6836" s="96" t="s">
        <v>1652</v>
      </c>
      <c r="R6836" s="96" t="s">
        <v>1863</v>
      </c>
      <c r="S6836" s="96" t="s">
        <v>17202</v>
      </c>
      <c r="T6836" s="96" t="s">
        <v>1568</v>
      </c>
    </row>
    <row r="6837" ht="14.25" customHeight="1">
      <c r="A6837" s="96" t="s">
        <v>17203</v>
      </c>
      <c r="D6837" s="96" t="s">
        <v>1350</v>
      </c>
      <c r="E6837" s="96" t="s">
        <v>1561</v>
      </c>
      <c r="F6837" s="96">
        <v>2030.0</v>
      </c>
      <c r="J6837" s="96" t="s">
        <v>1351</v>
      </c>
      <c r="L6837" s="96" t="s">
        <v>41</v>
      </c>
      <c r="M6837" s="96" t="s">
        <v>1351</v>
      </c>
      <c r="N6837" s="96" t="s">
        <v>1666</v>
      </c>
      <c r="O6837" s="96" t="s">
        <v>1584</v>
      </c>
      <c r="P6837" s="96" t="s">
        <v>1564</v>
      </c>
      <c r="Q6837" s="96" t="s">
        <v>1590</v>
      </c>
      <c r="R6837" s="96" t="s">
        <v>1787</v>
      </c>
      <c r="S6837" s="96" t="s">
        <v>17204</v>
      </c>
      <c r="T6837" s="96" t="s">
        <v>1568</v>
      </c>
    </row>
    <row r="6838" ht="14.25" customHeight="1">
      <c r="A6838" s="96" t="s">
        <v>17205</v>
      </c>
      <c r="C6838" s="96" t="s">
        <v>17206</v>
      </c>
      <c r="D6838" s="96" t="s">
        <v>1350</v>
      </c>
      <c r="E6838" s="96" t="s">
        <v>1561</v>
      </c>
      <c r="F6838" s="96" t="s">
        <v>1628</v>
      </c>
      <c r="G6838" s="96" t="s">
        <v>1350</v>
      </c>
      <c r="H6838" s="96" t="s">
        <v>1561</v>
      </c>
      <c r="I6838" s="96" t="s">
        <v>1366</v>
      </c>
      <c r="J6838" s="96" t="s">
        <v>1351</v>
      </c>
      <c r="K6838" s="96" t="s">
        <v>1366</v>
      </c>
      <c r="L6838" s="96" t="s">
        <v>41</v>
      </c>
      <c r="M6838" s="96" t="s">
        <v>1351</v>
      </c>
      <c r="N6838" s="96" t="s">
        <v>1621</v>
      </c>
      <c r="O6838" s="96" t="s">
        <v>1584</v>
      </c>
      <c r="P6838" s="96" t="s">
        <v>1564</v>
      </c>
      <c r="Q6838" s="96" t="s">
        <v>1639</v>
      </c>
      <c r="R6838" s="96" t="s">
        <v>1644</v>
      </c>
      <c r="S6838" s="96" t="s">
        <v>17207</v>
      </c>
      <c r="T6838" s="96" t="s">
        <v>1568</v>
      </c>
    </row>
    <row r="6839" ht="14.25" customHeight="1">
      <c r="A6839" s="96" t="s">
        <v>17208</v>
      </c>
      <c r="D6839" s="96" t="s">
        <v>1350</v>
      </c>
      <c r="E6839" s="96" t="s">
        <v>1561</v>
      </c>
      <c r="F6839" s="96">
        <v>2030.0</v>
      </c>
      <c r="J6839" s="96" t="s">
        <v>1147</v>
      </c>
      <c r="L6839" s="96" t="s">
        <v>1562</v>
      </c>
      <c r="M6839" s="96" t="s">
        <v>1147</v>
      </c>
      <c r="O6839" s="96" t="s">
        <v>1614</v>
      </c>
      <c r="P6839" s="96" t="s">
        <v>1609</v>
      </c>
      <c r="Q6839" s="96" t="s">
        <v>1754</v>
      </c>
      <c r="R6839" s="96" t="s">
        <v>1566</v>
      </c>
      <c r="S6839" s="96" t="s">
        <v>17209</v>
      </c>
      <c r="T6839" s="96" t="s">
        <v>1568</v>
      </c>
    </row>
    <row r="6840" ht="14.25" customHeight="1">
      <c r="A6840" s="96" t="s">
        <v>17210</v>
      </c>
      <c r="C6840" s="96" t="s">
        <v>17211</v>
      </c>
      <c r="D6840" s="96" t="s">
        <v>1350</v>
      </c>
      <c r="E6840" s="96" t="s">
        <v>1561</v>
      </c>
      <c r="F6840" s="96">
        <v>2030.0</v>
      </c>
      <c r="J6840" s="96" t="s">
        <v>1147</v>
      </c>
      <c r="L6840" s="96" t="s">
        <v>1562</v>
      </c>
      <c r="M6840" s="96" t="s">
        <v>1147</v>
      </c>
      <c r="O6840" s="96" t="s">
        <v>1669</v>
      </c>
      <c r="P6840" s="96" t="s">
        <v>1564</v>
      </c>
      <c r="Q6840" s="96" t="s">
        <v>1604</v>
      </c>
      <c r="R6840" s="96" t="s">
        <v>1574</v>
      </c>
      <c r="S6840" s="96" t="s">
        <v>17212</v>
      </c>
      <c r="T6840" s="96" t="s">
        <v>1568</v>
      </c>
    </row>
    <row r="6841" ht="14.25" customHeight="1">
      <c r="A6841" s="96" t="s">
        <v>17213</v>
      </c>
      <c r="D6841" s="96" t="s">
        <v>1350</v>
      </c>
      <c r="E6841" s="96" t="s">
        <v>1561</v>
      </c>
      <c r="F6841" s="96" t="s">
        <v>2622</v>
      </c>
      <c r="G6841" s="96" t="s">
        <v>1350</v>
      </c>
      <c r="H6841" s="96" t="s">
        <v>1561</v>
      </c>
      <c r="I6841" s="96">
        <v>2050.0</v>
      </c>
      <c r="J6841" s="96" t="s">
        <v>1351</v>
      </c>
      <c r="K6841" s="96">
        <v>2050.0</v>
      </c>
      <c r="L6841" s="96" t="s">
        <v>41</v>
      </c>
      <c r="M6841" s="96" t="s">
        <v>1351</v>
      </c>
      <c r="N6841" s="96" t="s">
        <v>1971</v>
      </c>
      <c r="O6841" s="96" t="s">
        <v>1797</v>
      </c>
      <c r="P6841" s="96" t="s">
        <v>1564</v>
      </c>
      <c r="Q6841" s="96" t="s">
        <v>1610</v>
      </c>
      <c r="R6841" s="96" t="s">
        <v>1637</v>
      </c>
      <c r="S6841" s="96" t="s">
        <v>17214</v>
      </c>
      <c r="T6841" s="96" t="s">
        <v>1568</v>
      </c>
    </row>
    <row r="6842" ht="14.25" customHeight="1">
      <c r="A6842" s="96" t="s">
        <v>17215</v>
      </c>
      <c r="D6842" s="96" t="s">
        <v>1350</v>
      </c>
      <c r="E6842" s="96" t="s">
        <v>1561</v>
      </c>
      <c r="F6842" s="96">
        <v>2030.0</v>
      </c>
      <c r="J6842" s="96" t="s">
        <v>1147</v>
      </c>
      <c r="L6842" s="96" t="s">
        <v>1562</v>
      </c>
      <c r="M6842" s="96" t="s">
        <v>1147</v>
      </c>
      <c r="O6842" s="96" t="s">
        <v>1664</v>
      </c>
      <c r="P6842" s="96" t="s">
        <v>1564</v>
      </c>
      <c r="Q6842" s="96" t="s">
        <v>1604</v>
      </c>
      <c r="R6842" s="96" t="s">
        <v>1566</v>
      </c>
      <c r="S6842" s="96" t="s">
        <v>17216</v>
      </c>
      <c r="T6842" s="96" t="s">
        <v>1568</v>
      </c>
    </row>
    <row r="6843" ht="14.25" customHeight="1">
      <c r="A6843" s="96" t="s">
        <v>17217</v>
      </c>
      <c r="D6843" s="96" t="s">
        <v>1350</v>
      </c>
      <c r="E6843" s="96" t="s">
        <v>1561</v>
      </c>
      <c r="F6843" s="96">
        <v>2030.0</v>
      </c>
      <c r="G6843" s="96" t="s">
        <v>1350</v>
      </c>
      <c r="H6843" s="96" t="s">
        <v>1561</v>
      </c>
      <c r="I6843" s="96">
        <v>2050.0</v>
      </c>
      <c r="J6843" s="96" t="s">
        <v>1351</v>
      </c>
      <c r="K6843" s="96">
        <v>2050.0</v>
      </c>
      <c r="L6843" s="96" t="s">
        <v>1562</v>
      </c>
      <c r="M6843" s="96" t="s">
        <v>1351</v>
      </c>
      <c r="N6843" s="96" t="s">
        <v>1712</v>
      </c>
      <c r="O6843" s="96" t="s">
        <v>1664</v>
      </c>
      <c r="P6843" s="96" t="s">
        <v>1564</v>
      </c>
      <c r="Q6843" s="96" t="s">
        <v>1604</v>
      </c>
      <c r="R6843" s="96" t="s">
        <v>1712</v>
      </c>
      <c r="S6843" s="96" t="s">
        <v>17218</v>
      </c>
      <c r="T6843" s="96" t="s">
        <v>1568</v>
      </c>
    </row>
    <row r="6844" ht="14.25" customHeight="1">
      <c r="A6844" s="96" t="s">
        <v>17219</v>
      </c>
      <c r="B6844" s="96" t="s">
        <v>17220</v>
      </c>
      <c r="C6844" s="96" t="s">
        <v>17221</v>
      </c>
      <c r="D6844" s="96" t="s">
        <v>1355</v>
      </c>
      <c r="J6844" s="96" t="s">
        <v>1147</v>
      </c>
      <c r="L6844" s="96" t="s">
        <v>41</v>
      </c>
      <c r="M6844" s="96" t="s">
        <v>1147</v>
      </c>
      <c r="O6844" s="96" t="s">
        <v>1672</v>
      </c>
      <c r="P6844" s="96" t="s">
        <v>1564</v>
      </c>
      <c r="Q6844" s="96" t="s">
        <v>1639</v>
      </c>
      <c r="R6844" s="96" t="s">
        <v>1581</v>
      </c>
    </row>
    <row r="6845" ht="14.25" customHeight="1">
      <c r="A6845" s="96" t="s">
        <v>17222</v>
      </c>
      <c r="C6845" s="96" t="s">
        <v>17223</v>
      </c>
      <c r="D6845" s="96" t="s">
        <v>1355</v>
      </c>
      <c r="J6845" s="96" t="s">
        <v>1351</v>
      </c>
      <c r="L6845" s="96" t="s">
        <v>41</v>
      </c>
      <c r="M6845" s="96" t="s">
        <v>1351</v>
      </c>
      <c r="N6845" s="96" t="s">
        <v>1805</v>
      </c>
      <c r="O6845" s="96" t="s">
        <v>1797</v>
      </c>
      <c r="P6845" s="96" t="s">
        <v>1564</v>
      </c>
      <c r="Q6845" s="96" t="s">
        <v>1610</v>
      </c>
      <c r="R6845" s="96" t="s">
        <v>1805</v>
      </c>
    </row>
    <row r="6846" ht="14.25" customHeight="1">
      <c r="A6846" s="96" t="s">
        <v>17224</v>
      </c>
      <c r="B6846" s="96" t="s">
        <v>17225</v>
      </c>
      <c r="C6846" s="96" t="s">
        <v>17226</v>
      </c>
      <c r="D6846" s="96" t="s">
        <v>1355</v>
      </c>
      <c r="J6846" s="96" t="s">
        <v>1351</v>
      </c>
      <c r="L6846" s="96" t="s">
        <v>41</v>
      </c>
      <c r="M6846" s="96" t="s">
        <v>1147</v>
      </c>
      <c r="O6846" s="96" t="s">
        <v>1845</v>
      </c>
      <c r="P6846" s="96" t="s">
        <v>1564</v>
      </c>
      <c r="Q6846" s="96" t="s">
        <v>1784</v>
      </c>
      <c r="R6846" s="96" t="s">
        <v>1793</v>
      </c>
      <c r="T6846" s="96" t="s">
        <v>1616</v>
      </c>
    </row>
    <row r="6847" ht="14.25" customHeight="1">
      <c r="A6847" s="96" t="s">
        <v>17227</v>
      </c>
      <c r="B6847" s="96" t="s">
        <v>17228</v>
      </c>
      <c r="C6847" s="96" t="s">
        <v>17229</v>
      </c>
      <c r="D6847" s="96" t="s">
        <v>1350</v>
      </c>
      <c r="E6847" s="96" t="s">
        <v>1561</v>
      </c>
      <c r="F6847" s="96">
        <v>2032.0</v>
      </c>
      <c r="J6847" s="96" t="s">
        <v>1351</v>
      </c>
      <c r="L6847" s="96" t="s">
        <v>41</v>
      </c>
      <c r="M6847" s="96" t="s">
        <v>1351</v>
      </c>
      <c r="N6847" s="96" t="s">
        <v>1597</v>
      </c>
      <c r="O6847" s="96" t="s">
        <v>1608</v>
      </c>
      <c r="P6847" s="96" t="s">
        <v>1609</v>
      </c>
      <c r="Q6847" s="96" t="s">
        <v>1636</v>
      </c>
      <c r="R6847" s="96" t="s">
        <v>1581</v>
      </c>
      <c r="S6847" s="96" t="s">
        <v>17230</v>
      </c>
      <c r="T6847" s="96" t="s">
        <v>1568</v>
      </c>
    </row>
    <row r="6848" ht="14.25" customHeight="1">
      <c r="A6848" s="96" t="s">
        <v>17231</v>
      </c>
      <c r="B6848" s="96" t="s">
        <v>17232</v>
      </c>
      <c r="C6848" s="96" t="s">
        <v>17233</v>
      </c>
      <c r="D6848" s="96" t="s">
        <v>1350</v>
      </c>
      <c r="E6848" s="96" t="s">
        <v>1561</v>
      </c>
      <c r="F6848" s="96" t="s">
        <v>1628</v>
      </c>
      <c r="J6848" s="96" t="s">
        <v>1147</v>
      </c>
      <c r="L6848" s="96" t="s">
        <v>41</v>
      </c>
      <c r="M6848" s="96" t="s">
        <v>1147</v>
      </c>
      <c r="N6848" s="96" t="s">
        <v>1673</v>
      </c>
      <c r="O6848" s="96" t="s">
        <v>1608</v>
      </c>
      <c r="P6848" s="96" t="s">
        <v>1609</v>
      </c>
      <c r="Q6848" s="96" t="s">
        <v>1639</v>
      </c>
      <c r="R6848" s="96" t="s">
        <v>1597</v>
      </c>
      <c r="S6848" s="96" t="s">
        <v>17234</v>
      </c>
      <c r="T6848" s="96" t="s">
        <v>1568</v>
      </c>
    </row>
    <row r="6849" ht="14.25" customHeight="1">
      <c r="A6849" s="96" t="s">
        <v>17235</v>
      </c>
      <c r="B6849" s="96" t="s">
        <v>17236</v>
      </c>
      <c r="D6849" s="96" t="s">
        <v>1355</v>
      </c>
      <c r="J6849" s="96" t="s">
        <v>1147</v>
      </c>
      <c r="L6849" s="96" t="s">
        <v>41</v>
      </c>
      <c r="M6849" s="96" t="s">
        <v>1147</v>
      </c>
      <c r="O6849" s="96" t="s">
        <v>1608</v>
      </c>
      <c r="P6849" s="96" t="s">
        <v>1609</v>
      </c>
      <c r="Q6849" s="96" t="s">
        <v>1610</v>
      </c>
      <c r="R6849" s="96" t="s">
        <v>1805</v>
      </c>
    </row>
    <row r="6850" ht="14.25" customHeight="1">
      <c r="A6850" s="96" t="s">
        <v>17237</v>
      </c>
      <c r="D6850" s="96" t="s">
        <v>1350</v>
      </c>
      <c r="E6850" s="96" t="s">
        <v>1561</v>
      </c>
      <c r="F6850" s="96">
        <v>2030.0</v>
      </c>
      <c r="J6850" s="96" t="s">
        <v>1147</v>
      </c>
      <c r="L6850" s="96" t="s">
        <v>1562</v>
      </c>
      <c r="M6850" s="96" t="s">
        <v>1147</v>
      </c>
      <c r="O6850" s="96" t="s">
        <v>1614</v>
      </c>
      <c r="P6850" s="96" t="s">
        <v>1609</v>
      </c>
      <c r="Q6850" s="96" t="s">
        <v>1610</v>
      </c>
      <c r="R6850" s="96" t="s">
        <v>1566</v>
      </c>
      <c r="S6850" s="96" t="s">
        <v>17238</v>
      </c>
      <c r="T6850" s="96" t="s">
        <v>1568</v>
      </c>
    </row>
    <row r="6851" ht="14.25" customHeight="1">
      <c r="A6851" s="96" t="s">
        <v>17239</v>
      </c>
      <c r="B6851" s="96" t="s">
        <v>17240</v>
      </c>
      <c r="C6851" s="96" t="s">
        <v>17241</v>
      </c>
      <c r="D6851" s="96" t="s">
        <v>1350</v>
      </c>
      <c r="E6851" s="96" t="s">
        <v>1561</v>
      </c>
      <c r="F6851" s="96">
        <v>2031.0</v>
      </c>
      <c r="G6851" s="96" t="s">
        <v>1350</v>
      </c>
      <c r="H6851" s="96" t="s">
        <v>1561</v>
      </c>
      <c r="I6851" s="96">
        <v>2050.0</v>
      </c>
      <c r="J6851" s="96" t="s">
        <v>1351</v>
      </c>
      <c r="K6851" s="96">
        <v>2050.0</v>
      </c>
      <c r="L6851" s="96" t="s">
        <v>41</v>
      </c>
      <c r="M6851" s="96" t="s">
        <v>1147</v>
      </c>
      <c r="O6851" s="96" t="s">
        <v>1608</v>
      </c>
      <c r="P6851" s="96" t="s">
        <v>1609</v>
      </c>
      <c r="Q6851" s="96" t="s">
        <v>1585</v>
      </c>
      <c r="R6851" s="96" t="s">
        <v>1676</v>
      </c>
      <c r="S6851" s="96" t="s">
        <v>17242</v>
      </c>
      <c r="T6851" s="96" t="s">
        <v>1568</v>
      </c>
    </row>
    <row r="6852" ht="14.25" customHeight="1">
      <c r="A6852" s="96" t="s">
        <v>17243</v>
      </c>
      <c r="D6852" s="96" t="s">
        <v>1355</v>
      </c>
      <c r="J6852" s="96" t="s">
        <v>1351</v>
      </c>
      <c r="L6852" s="96" t="s">
        <v>41</v>
      </c>
      <c r="M6852" s="96" t="s">
        <v>1147</v>
      </c>
      <c r="O6852" s="96" t="s">
        <v>1578</v>
      </c>
      <c r="P6852" s="96" t="s">
        <v>1579</v>
      </c>
      <c r="Q6852" s="96" t="s">
        <v>1754</v>
      </c>
      <c r="R6852" s="96" t="s">
        <v>1623</v>
      </c>
    </row>
    <row r="6853" ht="14.25" customHeight="1">
      <c r="A6853" s="96" t="s">
        <v>17244</v>
      </c>
      <c r="B6853" s="96" t="s">
        <v>17245</v>
      </c>
      <c r="C6853" s="96" t="s">
        <v>17246</v>
      </c>
      <c r="D6853" s="96" t="s">
        <v>1350</v>
      </c>
      <c r="E6853" s="96" t="s">
        <v>1561</v>
      </c>
      <c r="F6853" s="96">
        <v>2030.0</v>
      </c>
      <c r="J6853" s="96" t="s">
        <v>1147</v>
      </c>
      <c r="L6853" s="96" t="s">
        <v>1629</v>
      </c>
      <c r="M6853" s="96" t="s">
        <v>1147</v>
      </c>
      <c r="O6853" s="96" t="s">
        <v>1608</v>
      </c>
      <c r="P6853" s="96" t="s">
        <v>1609</v>
      </c>
      <c r="Q6853" s="96" t="s">
        <v>1630</v>
      </c>
      <c r="R6853" s="96" t="s">
        <v>1589</v>
      </c>
      <c r="S6853" s="96" t="s">
        <v>17247</v>
      </c>
      <c r="T6853" s="96" t="s">
        <v>1568</v>
      </c>
    </row>
    <row r="6854" ht="14.25" customHeight="1">
      <c r="A6854" s="96" t="s">
        <v>17248</v>
      </c>
      <c r="D6854" s="96" t="s">
        <v>1355</v>
      </c>
      <c r="J6854" s="96" t="s">
        <v>1147</v>
      </c>
      <c r="L6854" s="96" t="s">
        <v>41</v>
      </c>
      <c r="M6854" s="96" t="s">
        <v>1147</v>
      </c>
      <c r="O6854" s="96" t="s">
        <v>1608</v>
      </c>
      <c r="P6854" s="96" t="s">
        <v>1609</v>
      </c>
      <c r="Q6854" s="96" t="s">
        <v>1585</v>
      </c>
      <c r="R6854" s="96" t="s">
        <v>1648</v>
      </c>
    </row>
    <row r="6855" ht="14.25" customHeight="1">
      <c r="A6855" s="96" t="s">
        <v>17249</v>
      </c>
      <c r="B6855" s="96" t="s">
        <v>17250</v>
      </c>
      <c r="C6855" s="96" t="s">
        <v>17251</v>
      </c>
      <c r="D6855" s="96" t="s">
        <v>1350</v>
      </c>
      <c r="E6855" s="96" t="s">
        <v>1561</v>
      </c>
      <c r="F6855" s="96">
        <v>2030.0</v>
      </c>
      <c r="J6855" s="96" t="s">
        <v>1147</v>
      </c>
      <c r="L6855" s="96" t="s">
        <v>41</v>
      </c>
      <c r="M6855" s="96" t="s">
        <v>1147</v>
      </c>
      <c r="O6855" s="96" t="s">
        <v>1608</v>
      </c>
      <c r="P6855" s="96" t="s">
        <v>1609</v>
      </c>
      <c r="Q6855" s="96" t="s">
        <v>1604</v>
      </c>
      <c r="R6855" s="96" t="s">
        <v>1690</v>
      </c>
      <c r="S6855" s="96" t="s">
        <v>17252</v>
      </c>
      <c r="T6855" s="96" t="s">
        <v>1568</v>
      </c>
    </row>
    <row r="6856" ht="14.25" customHeight="1">
      <c r="A6856" s="96" t="s">
        <v>17253</v>
      </c>
      <c r="B6856" s="96" t="s">
        <v>17254</v>
      </c>
      <c r="C6856" s="96" t="s">
        <v>17255</v>
      </c>
      <c r="D6856" s="96" t="s">
        <v>1350</v>
      </c>
      <c r="E6856" s="96" t="s">
        <v>1561</v>
      </c>
      <c r="F6856" s="96">
        <v>2030.0</v>
      </c>
      <c r="J6856" s="96" t="s">
        <v>1147</v>
      </c>
      <c r="L6856" s="96" t="s">
        <v>41</v>
      </c>
      <c r="M6856" s="96" t="s">
        <v>1147</v>
      </c>
      <c r="O6856" s="96" t="s">
        <v>1741</v>
      </c>
      <c r="P6856" s="96" t="s">
        <v>1564</v>
      </c>
      <c r="Q6856" s="96" t="s">
        <v>1639</v>
      </c>
      <c r="R6856" s="96" t="s">
        <v>2098</v>
      </c>
      <c r="S6856" s="96" t="s">
        <v>1432</v>
      </c>
      <c r="T6856" s="96" t="s">
        <v>1568</v>
      </c>
    </row>
    <row r="6857" ht="14.25" customHeight="1">
      <c r="A6857" s="96" t="s">
        <v>17256</v>
      </c>
      <c r="D6857" s="96" t="s">
        <v>1355</v>
      </c>
      <c r="J6857" s="96" t="s">
        <v>1147</v>
      </c>
      <c r="L6857" s="96" t="s">
        <v>41</v>
      </c>
      <c r="M6857" s="96" t="s">
        <v>1351</v>
      </c>
      <c r="N6857" s="96" t="s">
        <v>1621</v>
      </c>
      <c r="O6857" s="96" t="s">
        <v>1578</v>
      </c>
      <c r="P6857" s="96" t="s">
        <v>1579</v>
      </c>
      <c r="Q6857" s="96" t="s">
        <v>1580</v>
      </c>
      <c r="R6857" s="96" t="s">
        <v>1621</v>
      </c>
    </row>
    <row r="6858" ht="14.25" customHeight="1">
      <c r="A6858" s="96" t="s">
        <v>17257</v>
      </c>
      <c r="D6858" s="96" t="s">
        <v>1350</v>
      </c>
      <c r="E6858" s="96" t="s">
        <v>1561</v>
      </c>
      <c r="F6858" s="96">
        <v>2030.0</v>
      </c>
      <c r="J6858" s="96" t="s">
        <v>1147</v>
      </c>
      <c r="L6858" s="96" t="s">
        <v>1562</v>
      </c>
      <c r="M6858" s="96" t="s">
        <v>1147</v>
      </c>
      <c r="O6858" s="96" t="s">
        <v>1578</v>
      </c>
      <c r="P6858" s="96" t="s">
        <v>1579</v>
      </c>
      <c r="Q6858" s="96" t="s">
        <v>1675</v>
      </c>
      <c r="R6858" s="96" t="s">
        <v>1594</v>
      </c>
      <c r="S6858" s="96" t="s">
        <v>17258</v>
      </c>
      <c r="T6858" s="96" t="s">
        <v>1568</v>
      </c>
    </row>
    <row r="6859" ht="14.25" customHeight="1">
      <c r="A6859" s="96" t="s">
        <v>17259</v>
      </c>
      <c r="C6859" s="96" t="s">
        <v>17260</v>
      </c>
      <c r="D6859" s="96" t="s">
        <v>1372</v>
      </c>
      <c r="J6859" s="96" t="s">
        <v>1351</v>
      </c>
      <c r="L6859" s="96" t="s">
        <v>1629</v>
      </c>
      <c r="M6859" s="96" t="s">
        <v>1351</v>
      </c>
      <c r="N6859" s="96" t="s">
        <v>1656</v>
      </c>
      <c r="O6859" s="96" t="s">
        <v>1584</v>
      </c>
      <c r="P6859" s="96" t="s">
        <v>1564</v>
      </c>
      <c r="Q6859" s="96" t="s">
        <v>1630</v>
      </c>
      <c r="R6859" s="96" t="s">
        <v>1656</v>
      </c>
    </row>
    <row r="6860" ht="14.25" customHeight="1">
      <c r="A6860" s="96" t="s">
        <v>17261</v>
      </c>
      <c r="D6860" s="96" t="s">
        <v>1355</v>
      </c>
      <c r="J6860" s="96" t="s">
        <v>1147</v>
      </c>
      <c r="L6860" s="96" t="s">
        <v>41</v>
      </c>
      <c r="M6860" s="96" t="s">
        <v>1147</v>
      </c>
      <c r="O6860" s="96" t="s">
        <v>1703</v>
      </c>
      <c r="P6860" s="96" t="s">
        <v>1564</v>
      </c>
      <c r="Q6860" s="96" t="s">
        <v>1593</v>
      </c>
      <c r="R6860" s="96" t="s">
        <v>1841</v>
      </c>
    </row>
    <row r="6861" ht="14.25" customHeight="1">
      <c r="A6861" s="96" t="s">
        <v>17262</v>
      </c>
      <c r="B6861" s="96" t="s">
        <v>17263</v>
      </c>
      <c r="C6861" s="96" t="s">
        <v>17264</v>
      </c>
      <c r="D6861" s="96" t="s">
        <v>1350</v>
      </c>
      <c r="E6861" s="96" t="s">
        <v>1561</v>
      </c>
      <c r="F6861" s="96" t="s">
        <v>1628</v>
      </c>
      <c r="J6861" s="96" t="s">
        <v>1147</v>
      </c>
      <c r="L6861" s="96" t="s">
        <v>41</v>
      </c>
      <c r="M6861" s="96" t="s">
        <v>1147</v>
      </c>
      <c r="O6861" s="96" t="s">
        <v>1741</v>
      </c>
      <c r="P6861" s="96" t="s">
        <v>1564</v>
      </c>
      <c r="Q6861" s="96" t="s">
        <v>1897</v>
      </c>
      <c r="R6861" s="96" t="s">
        <v>1586</v>
      </c>
      <c r="S6861" s="96" t="s">
        <v>17265</v>
      </c>
      <c r="T6861" s="96" t="s">
        <v>1568</v>
      </c>
    </row>
    <row r="6862" ht="14.25" customHeight="1">
      <c r="A6862" s="96" t="s">
        <v>17266</v>
      </c>
      <c r="D6862" s="96" t="s">
        <v>1350</v>
      </c>
      <c r="E6862" s="96" t="s">
        <v>1561</v>
      </c>
      <c r="F6862" s="96">
        <v>2030.0</v>
      </c>
      <c r="J6862" s="96" t="s">
        <v>1147</v>
      </c>
      <c r="L6862" s="96" t="s">
        <v>1562</v>
      </c>
      <c r="M6862" s="96" t="s">
        <v>1147</v>
      </c>
      <c r="O6862" s="96" t="s">
        <v>1614</v>
      </c>
      <c r="P6862" s="96" t="s">
        <v>1609</v>
      </c>
      <c r="Q6862" s="96" t="s">
        <v>1639</v>
      </c>
      <c r="R6862" s="96" t="s">
        <v>1676</v>
      </c>
      <c r="S6862" s="96" t="s">
        <v>17267</v>
      </c>
      <c r="T6862" s="96" t="s">
        <v>1568</v>
      </c>
    </row>
    <row r="6863" ht="14.25" customHeight="1">
      <c r="A6863" s="96" t="s">
        <v>17268</v>
      </c>
      <c r="D6863" s="96" t="s">
        <v>1350</v>
      </c>
      <c r="E6863" s="96" t="s">
        <v>1561</v>
      </c>
      <c r="F6863" s="96">
        <v>2025.0</v>
      </c>
      <c r="J6863" s="96" t="s">
        <v>1147</v>
      </c>
      <c r="L6863" s="96" t="s">
        <v>41</v>
      </c>
      <c r="M6863" s="96" t="s">
        <v>1147</v>
      </c>
      <c r="O6863" s="96" t="s">
        <v>1829</v>
      </c>
      <c r="P6863" s="96" t="s">
        <v>1564</v>
      </c>
      <c r="Q6863" s="96" t="s">
        <v>1675</v>
      </c>
      <c r="R6863" s="96" t="s">
        <v>5456</v>
      </c>
      <c r="S6863" s="96" t="s">
        <v>17269</v>
      </c>
      <c r="T6863" s="96" t="s">
        <v>1568</v>
      </c>
    </row>
    <row r="6864" ht="14.25" customHeight="1">
      <c r="A6864" s="96" t="s">
        <v>17270</v>
      </c>
      <c r="D6864" s="96" t="s">
        <v>1350</v>
      </c>
      <c r="E6864" s="96" t="s">
        <v>1561</v>
      </c>
      <c r="F6864" s="96">
        <v>2030.0</v>
      </c>
      <c r="J6864" s="96" t="s">
        <v>1147</v>
      </c>
      <c r="L6864" s="96" t="s">
        <v>1562</v>
      </c>
      <c r="M6864" s="96" t="s">
        <v>1147</v>
      </c>
      <c r="O6864" s="96" t="s">
        <v>1717</v>
      </c>
      <c r="P6864" s="96" t="s">
        <v>1609</v>
      </c>
      <c r="Q6864" s="96" t="s">
        <v>1756</v>
      </c>
      <c r="R6864" s="96" t="s">
        <v>1637</v>
      </c>
      <c r="S6864" s="96" t="s">
        <v>17271</v>
      </c>
      <c r="T6864" s="96" t="s">
        <v>1568</v>
      </c>
    </row>
    <row r="6865" ht="14.25" customHeight="1">
      <c r="A6865" s="96" t="s">
        <v>17272</v>
      </c>
      <c r="B6865" s="96" t="s">
        <v>17273</v>
      </c>
      <c r="C6865" s="96" t="s">
        <v>17274</v>
      </c>
      <c r="D6865" s="96" t="s">
        <v>1350</v>
      </c>
      <c r="E6865" s="96" t="s">
        <v>1561</v>
      </c>
      <c r="F6865" s="96">
        <v>2030.0</v>
      </c>
      <c r="J6865" s="96" t="s">
        <v>1351</v>
      </c>
      <c r="L6865" s="96" t="s">
        <v>41</v>
      </c>
      <c r="M6865" s="96" t="s">
        <v>1351</v>
      </c>
      <c r="N6865" s="96" t="s">
        <v>2182</v>
      </c>
      <c r="O6865" s="96" t="s">
        <v>1584</v>
      </c>
      <c r="P6865" s="96" t="s">
        <v>1564</v>
      </c>
      <c r="Q6865" s="96" t="s">
        <v>1565</v>
      </c>
      <c r="R6865" s="96" t="s">
        <v>1697</v>
      </c>
      <c r="S6865" s="96" t="s">
        <v>17275</v>
      </c>
      <c r="T6865" s="96" t="s">
        <v>1568</v>
      </c>
    </row>
    <row r="6866" ht="14.25" customHeight="1">
      <c r="A6866" s="96" t="s">
        <v>17276</v>
      </c>
      <c r="D6866" s="96" t="s">
        <v>1350</v>
      </c>
      <c r="E6866" s="96" t="s">
        <v>1561</v>
      </c>
      <c r="F6866" s="96">
        <v>2030.0</v>
      </c>
      <c r="J6866" s="96" t="s">
        <v>1147</v>
      </c>
      <c r="L6866" s="96" t="s">
        <v>1562</v>
      </c>
      <c r="M6866" s="96" t="s">
        <v>1147</v>
      </c>
      <c r="O6866" s="96" t="s">
        <v>1797</v>
      </c>
      <c r="P6866" s="96" t="s">
        <v>1564</v>
      </c>
      <c r="Q6866" s="96" t="s">
        <v>1754</v>
      </c>
      <c r="R6866" s="96" t="s">
        <v>1787</v>
      </c>
      <c r="S6866" s="96" t="s">
        <v>17277</v>
      </c>
      <c r="T6866" s="96" t="s">
        <v>1568</v>
      </c>
    </row>
    <row r="6867" ht="14.25" customHeight="1">
      <c r="A6867" s="96" t="s">
        <v>17278</v>
      </c>
      <c r="B6867" s="96" t="s">
        <v>17279</v>
      </c>
      <c r="D6867" s="96" t="s">
        <v>1350</v>
      </c>
      <c r="E6867" s="96" t="s">
        <v>1570</v>
      </c>
      <c r="F6867" s="96" t="s">
        <v>9281</v>
      </c>
      <c r="J6867" s="96" t="s">
        <v>1147</v>
      </c>
      <c r="L6867" s="96" t="s">
        <v>41</v>
      </c>
      <c r="M6867" s="96" t="s">
        <v>1147</v>
      </c>
      <c r="O6867" s="96" t="s">
        <v>1602</v>
      </c>
      <c r="P6867" s="96" t="s">
        <v>1603</v>
      </c>
      <c r="Q6867" s="96" t="s">
        <v>1897</v>
      </c>
      <c r="R6867" s="96" t="s">
        <v>10357</v>
      </c>
      <c r="S6867" s="96" t="s">
        <v>17280</v>
      </c>
      <c r="T6867" s="96" t="s">
        <v>1576</v>
      </c>
    </row>
    <row r="6868" ht="14.25" customHeight="1">
      <c r="A6868" s="96" t="s">
        <v>17281</v>
      </c>
      <c r="B6868" s="96" t="s">
        <v>17282</v>
      </c>
      <c r="C6868" s="96" t="s">
        <v>17283</v>
      </c>
      <c r="D6868" s="96" t="s">
        <v>1355</v>
      </c>
      <c r="J6868" s="96" t="s">
        <v>1147</v>
      </c>
      <c r="L6868" s="96" t="s">
        <v>41</v>
      </c>
      <c r="M6868" s="96" t="s">
        <v>1147</v>
      </c>
      <c r="O6868" s="96" t="s">
        <v>1717</v>
      </c>
      <c r="P6868" s="96" t="s">
        <v>1609</v>
      </c>
      <c r="Q6868" s="96" t="s">
        <v>1897</v>
      </c>
      <c r="R6868" s="96" t="s">
        <v>1615</v>
      </c>
      <c r="T6868" s="96" t="s">
        <v>1616</v>
      </c>
    </row>
    <row r="6869" ht="14.25" customHeight="1">
      <c r="A6869" s="96" t="s">
        <v>17284</v>
      </c>
      <c r="D6869" s="96" t="s">
        <v>1350</v>
      </c>
      <c r="E6869" s="96" t="s">
        <v>1561</v>
      </c>
      <c r="F6869" s="96">
        <v>2030.0</v>
      </c>
      <c r="J6869" s="96" t="s">
        <v>1147</v>
      </c>
      <c r="L6869" s="96" t="s">
        <v>1562</v>
      </c>
      <c r="M6869" s="96" t="s">
        <v>1147</v>
      </c>
      <c r="O6869" s="96" t="s">
        <v>1614</v>
      </c>
      <c r="P6869" s="96" t="s">
        <v>1609</v>
      </c>
      <c r="Q6869" s="96" t="s">
        <v>1585</v>
      </c>
      <c r="R6869" s="96" t="s">
        <v>1712</v>
      </c>
      <c r="S6869" s="96" t="s">
        <v>17285</v>
      </c>
      <c r="T6869" s="96" t="s">
        <v>1568</v>
      </c>
    </row>
    <row r="6870" ht="14.25" customHeight="1">
      <c r="A6870" s="96" t="s">
        <v>17286</v>
      </c>
      <c r="D6870" s="96" t="s">
        <v>1372</v>
      </c>
      <c r="J6870" s="96" t="s">
        <v>1351</v>
      </c>
      <c r="L6870" s="96" t="s">
        <v>41</v>
      </c>
      <c r="M6870" s="96" t="s">
        <v>1351</v>
      </c>
      <c r="N6870" s="96" t="s">
        <v>2363</v>
      </c>
      <c r="O6870" s="96" t="s">
        <v>2054</v>
      </c>
      <c r="P6870" s="96" t="s">
        <v>1579</v>
      </c>
      <c r="Q6870" s="96" t="s">
        <v>1665</v>
      </c>
      <c r="R6870" s="96" t="s">
        <v>2363</v>
      </c>
      <c r="U6870" s="96" t="s">
        <v>1701</v>
      </c>
    </row>
    <row r="6871" ht="14.25" customHeight="1">
      <c r="A6871" s="96" t="s">
        <v>17287</v>
      </c>
      <c r="B6871" s="96" t="s">
        <v>17288</v>
      </c>
      <c r="C6871" s="96" t="s">
        <v>17289</v>
      </c>
      <c r="D6871" s="96" t="s">
        <v>1350</v>
      </c>
      <c r="E6871" s="96" t="s">
        <v>1561</v>
      </c>
      <c r="F6871" s="96">
        <v>2031.0</v>
      </c>
      <c r="J6871" s="96" t="s">
        <v>1147</v>
      </c>
      <c r="L6871" s="96" t="s">
        <v>41</v>
      </c>
      <c r="M6871" s="96" t="s">
        <v>1147</v>
      </c>
      <c r="O6871" s="96" t="s">
        <v>1578</v>
      </c>
      <c r="P6871" s="96" t="s">
        <v>1579</v>
      </c>
      <c r="Q6871" s="96" t="s">
        <v>1652</v>
      </c>
      <c r="R6871" s="96" t="s">
        <v>1623</v>
      </c>
      <c r="S6871" s="96" t="s">
        <v>17290</v>
      </c>
      <c r="T6871" s="96" t="s">
        <v>1568</v>
      </c>
    </row>
    <row r="6872" ht="14.25" customHeight="1">
      <c r="A6872" s="96" t="s">
        <v>17291</v>
      </c>
      <c r="D6872" s="96" t="s">
        <v>1355</v>
      </c>
      <c r="J6872" s="96" t="s">
        <v>1147</v>
      </c>
      <c r="L6872" s="96" t="s">
        <v>41</v>
      </c>
      <c r="M6872" s="96" t="s">
        <v>1147</v>
      </c>
      <c r="O6872" s="96" t="s">
        <v>1578</v>
      </c>
      <c r="P6872" s="96" t="s">
        <v>1579</v>
      </c>
      <c r="Q6872" s="96" t="s">
        <v>1610</v>
      </c>
      <c r="R6872" s="96" t="s">
        <v>1591</v>
      </c>
    </row>
    <row r="6873" ht="14.25" customHeight="1">
      <c r="A6873" s="96" t="s">
        <v>17292</v>
      </c>
      <c r="C6873" s="96" t="s">
        <v>17293</v>
      </c>
      <c r="D6873" s="96" t="s">
        <v>1355</v>
      </c>
      <c r="J6873" s="96" t="s">
        <v>1351</v>
      </c>
      <c r="L6873" s="96" t="s">
        <v>41</v>
      </c>
      <c r="M6873" s="96" t="s">
        <v>1147</v>
      </c>
      <c r="O6873" s="96" t="s">
        <v>1741</v>
      </c>
      <c r="P6873" s="96" t="s">
        <v>1564</v>
      </c>
      <c r="Q6873" s="96" t="s">
        <v>1652</v>
      </c>
      <c r="R6873" s="96" t="s">
        <v>1644</v>
      </c>
    </row>
    <row r="6874" ht="14.25" customHeight="1">
      <c r="A6874" s="96" t="s">
        <v>17294</v>
      </c>
      <c r="D6874" s="96" t="s">
        <v>1350</v>
      </c>
      <c r="E6874" s="96" t="s">
        <v>1561</v>
      </c>
      <c r="F6874" s="96">
        <v>2030.0</v>
      </c>
      <c r="G6874" s="96" t="s">
        <v>1350</v>
      </c>
      <c r="H6874" s="96" t="s">
        <v>1561</v>
      </c>
      <c r="I6874" s="96">
        <v>2040.0</v>
      </c>
      <c r="J6874" s="96" t="s">
        <v>1351</v>
      </c>
      <c r="K6874" s="96">
        <v>2040.0</v>
      </c>
      <c r="L6874" s="96" t="s">
        <v>41</v>
      </c>
      <c r="M6874" s="96" t="s">
        <v>1351</v>
      </c>
      <c r="N6874" s="96" t="s">
        <v>1779</v>
      </c>
      <c r="O6874" s="96" t="s">
        <v>1584</v>
      </c>
      <c r="P6874" s="96" t="s">
        <v>1564</v>
      </c>
      <c r="Q6874" s="96" t="s">
        <v>1580</v>
      </c>
      <c r="R6874" s="96" t="s">
        <v>1926</v>
      </c>
      <c r="S6874" s="96" t="s">
        <v>17295</v>
      </c>
      <c r="T6874" s="96" t="s">
        <v>1568</v>
      </c>
    </row>
    <row r="6875" ht="14.25" customHeight="1">
      <c r="A6875" s="96" t="s">
        <v>17296</v>
      </c>
      <c r="C6875" s="96" t="s">
        <v>17297</v>
      </c>
      <c r="D6875" s="96" t="s">
        <v>1350</v>
      </c>
      <c r="E6875" s="96" t="s">
        <v>1561</v>
      </c>
      <c r="F6875" s="96">
        <v>2030.0</v>
      </c>
      <c r="G6875" s="96" t="s">
        <v>1350</v>
      </c>
      <c r="H6875" s="96" t="s">
        <v>1561</v>
      </c>
      <c r="I6875" s="96">
        <v>2040.0</v>
      </c>
      <c r="J6875" s="96" t="s">
        <v>1351</v>
      </c>
      <c r="K6875" s="96">
        <v>2040.0</v>
      </c>
      <c r="L6875" s="96" t="s">
        <v>41</v>
      </c>
      <c r="M6875" s="96" t="s">
        <v>1351</v>
      </c>
      <c r="N6875" s="96" t="s">
        <v>1779</v>
      </c>
      <c r="O6875" s="96" t="s">
        <v>1584</v>
      </c>
      <c r="P6875" s="96" t="s">
        <v>1564</v>
      </c>
      <c r="Q6875" s="96" t="s">
        <v>1580</v>
      </c>
      <c r="R6875" s="96" t="s">
        <v>1648</v>
      </c>
      <c r="S6875" s="96" t="s">
        <v>17298</v>
      </c>
      <c r="T6875" s="96" t="s">
        <v>1568</v>
      </c>
    </row>
    <row r="6876" ht="14.25" customHeight="1">
      <c r="A6876" s="96" t="s">
        <v>17299</v>
      </c>
      <c r="D6876" s="96" t="s">
        <v>1355</v>
      </c>
      <c r="J6876" s="96" t="s">
        <v>1351</v>
      </c>
      <c r="L6876" s="96" t="s">
        <v>41</v>
      </c>
      <c r="M6876" s="96" t="s">
        <v>1147</v>
      </c>
      <c r="O6876" s="96" t="s">
        <v>3436</v>
      </c>
      <c r="P6876" s="96" t="s">
        <v>1609</v>
      </c>
      <c r="Q6876" s="96" t="s">
        <v>1652</v>
      </c>
      <c r="R6876" s="96" t="s">
        <v>1644</v>
      </c>
    </row>
    <row r="6877" ht="14.25" customHeight="1">
      <c r="A6877" s="96" t="s">
        <v>17300</v>
      </c>
      <c r="B6877" s="96" t="s">
        <v>17301</v>
      </c>
      <c r="D6877" s="96" t="s">
        <v>1355</v>
      </c>
      <c r="J6877" s="96" t="s">
        <v>1147</v>
      </c>
      <c r="L6877" s="96" t="s">
        <v>41</v>
      </c>
      <c r="M6877" s="96" t="s">
        <v>1147</v>
      </c>
      <c r="O6877" s="96" t="s">
        <v>1845</v>
      </c>
      <c r="P6877" s="96" t="s">
        <v>1564</v>
      </c>
      <c r="Q6877" s="96" t="s">
        <v>1756</v>
      </c>
      <c r="R6877" s="96" t="s">
        <v>1793</v>
      </c>
      <c r="T6877" s="96" t="s">
        <v>1616</v>
      </c>
    </row>
    <row r="6878" ht="14.25" customHeight="1">
      <c r="A6878" s="96" t="s">
        <v>17302</v>
      </c>
      <c r="D6878" s="96" t="s">
        <v>1350</v>
      </c>
      <c r="E6878" s="96" t="s">
        <v>1561</v>
      </c>
      <c r="F6878" s="96">
        <v>2030.0</v>
      </c>
      <c r="J6878" s="96" t="s">
        <v>1147</v>
      </c>
      <c r="L6878" s="96" t="s">
        <v>1562</v>
      </c>
      <c r="M6878" s="96" t="s">
        <v>1147</v>
      </c>
      <c r="O6878" s="96" t="s">
        <v>1578</v>
      </c>
      <c r="P6878" s="96" t="s">
        <v>1579</v>
      </c>
      <c r="Q6878" s="96" t="s">
        <v>1580</v>
      </c>
      <c r="R6878" s="96" t="s">
        <v>1699</v>
      </c>
      <c r="S6878" s="96" t="s">
        <v>17303</v>
      </c>
      <c r="T6878" s="96" t="s">
        <v>1568</v>
      </c>
    </row>
    <row r="6879" ht="14.25" customHeight="1">
      <c r="A6879" s="96" t="s">
        <v>17304</v>
      </c>
      <c r="D6879" s="96" t="s">
        <v>1350</v>
      </c>
      <c r="E6879" s="96" t="s">
        <v>1561</v>
      </c>
      <c r="F6879" s="96">
        <v>2030.0</v>
      </c>
      <c r="J6879" s="96" t="s">
        <v>1147</v>
      </c>
      <c r="L6879" s="96" t="s">
        <v>1562</v>
      </c>
      <c r="M6879" s="96" t="s">
        <v>1147</v>
      </c>
      <c r="O6879" s="96" t="s">
        <v>1717</v>
      </c>
      <c r="P6879" s="96" t="s">
        <v>1609</v>
      </c>
      <c r="Q6879" s="96" t="s">
        <v>1585</v>
      </c>
      <c r="R6879" s="96" t="s">
        <v>1712</v>
      </c>
      <c r="S6879" s="96" t="s">
        <v>17305</v>
      </c>
      <c r="T6879" s="96" t="s">
        <v>1568</v>
      </c>
    </row>
    <row r="6880" ht="14.25" customHeight="1">
      <c r="A6880" s="96" t="s">
        <v>17306</v>
      </c>
      <c r="D6880" s="96" t="s">
        <v>1372</v>
      </c>
      <c r="J6880" s="96" t="s">
        <v>1351</v>
      </c>
      <c r="L6880" s="96" t="s">
        <v>41</v>
      </c>
      <c r="M6880" s="96" t="s">
        <v>1351</v>
      </c>
      <c r="N6880" s="96" t="s">
        <v>4313</v>
      </c>
      <c r="O6880" s="96" t="s">
        <v>1578</v>
      </c>
      <c r="P6880" s="96" t="s">
        <v>1579</v>
      </c>
      <c r="Q6880" s="96" t="s">
        <v>1756</v>
      </c>
      <c r="R6880" s="96" t="s">
        <v>1890</v>
      </c>
      <c r="U6880" s="96" t="s">
        <v>1701</v>
      </c>
    </row>
    <row r="6881" ht="14.25" customHeight="1">
      <c r="A6881" s="96" t="s">
        <v>17307</v>
      </c>
      <c r="D6881" s="96" t="s">
        <v>1355</v>
      </c>
      <c r="J6881" s="96" t="s">
        <v>1351</v>
      </c>
      <c r="L6881" s="96" t="s">
        <v>41</v>
      </c>
      <c r="M6881" s="96" t="s">
        <v>1147</v>
      </c>
      <c r="O6881" s="96" t="s">
        <v>3088</v>
      </c>
      <c r="P6881" s="96" t="s">
        <v>1609</v>
      </c>
      <c r="Q6881" s="96" t="s">
        <v>1800</v>
      </c>
      <c r="R6881" s="96" t="s">
        <v>1699</v>
      </c>
    </row>
    <row r="6882" ht="14.25" customHeight="1">
      <c r="A6882" s="96" t="s">
        <v>17308</v>
      </c>
      <c r="D6882" s="96" t="s">
        <v>1355</v>
      </c>
      <c r="J6882" s="96" t="s">
        <v>1351</v>
      </c>
      <c r="L6882" s="96" t="s">
        <v>41</v>
      </c>
      <c r="M6882" s="96" t="s">
        <v>1147</v>
      </c>
      <c r="O6882" s="96" t="s">
        <v>2054</v>
      </c>
      <c r="P6882" s="96" t="s">
        <v>1579</v>
      </c>
      <c r="Q6882" s="96" t="s">
        <v>1580</v>
      </c>
      <c r="R6882" s="96" t="s">
        <v>1594</v>
      </c>
    </row>
    <row r="6883" ht="14.25" customHeight="1">
      <c r="A6883" s="96" t="s">
        <v>17309</v>
      </c>
      <c r="D6883" s="96" t="s">
        <v>1350</v>
      </c>
      <c r="E6883" s="96" t="s">
        <v>1561</v>
      </c>
      <c r="F6883" s="96">
        <v>2030.0</v>
      </c>
      <c r="J6883" s="96" t="s">
        <v>1147</v>
      </c>
      <c r="L6883" s="96" t="s">
        <v>1562</v>
      </c>
      <c r="M6883" s="96" t="s">
        <v>1147</v>
      </c>
      <c r="O6883" s="96" t="s">
        <v>1647</v>
      </c>
      <c r="P6883" s="96" t="s">
        <v>1564</v>
      </c>
      <c r="Q6883" s="96" t="s">
        <v>1593</v>
      </c>
      <c r="R6883" s="96" t="s">
        <v>1648</v>
      </c>
      <c r="S6883" s="96" t="s">
        <v>17310</v>
      </c>
      <c r="T6883" s="96" t="s">
        <v>1568</v>
      </c>
    </row>
    <row r="6884" ht="14.25" customHeight="1">
      <c r="A6884" s="96" t="s">
        <v>17311</v>
      </c>
      <c r="B6884" s="96" t="s">
        <v>17312</v>
      </c>
      <c r="C6884" s="96" t="s">
        <v>17313</v>
      </c>
      <c r="D6884" s="96" t="s">
        <v>1355</v>
      </c>
      <c r="J6884" s="96" t="s">
        <v>1351</v>
      </c>
      <c r="L6884" s="96" t="s">
        <v>41</v>
      </c>
      <c r="M6884" s="96" t="s">
        <v>1147</v>
      </c>
      <c r="O6884" s="96" t="s">
        <v>1717</v>
      </c>
      <c r="P6884" s="96" t="s">
        <v>1609</v>
      </c>
      <c r="Q6884" s="96" t="s">
        <v>1756</v>
      </c>
      <c r="R6884" s="96" t="s">
        <v>1615</v>
      </c>
    </row>
    <row r="6885" ht="14.25" customHeight="1">
      <c r="A6885" s="96" t="s">
        <v>17314</v>
      </c>
      <c r="B6885" s="96" t="s">
        <v>17315</v>
      </c>
      <c r="C6885" s="96" t="s">
        <v>17316</v>
      </c>
      <c r="D6885" s="96" t="s">
        <v>1350</v>
      </c>
      <c r="E6885" s="96" t="s">
        <v>1561</v>
      </c>
      <c r="F6885" s="96">
        <v>2030.0</v>
      </c>
      <c r="J6885" s="96" t="s">
        <v>1147</v>
      </c>
      <c r="L6885" s="96" t="s">
        <v>41</v>
      </c>
      <c r="M6885" s="96" t="s">
        <v>1147</v>
      </c>
      <c r="O6885" s="96" t="s">
        <v>1703</v>
      </c>
      <c r="P6885" s="96" t="s">
        <v>1564</v>
      </c>
      <c r="Q6885" s="96" t="s">
        <v>1675</v>
      </c>
      <c r="R6885" s="96" t="s">
        <v>1699</v>
      </c>
      <c r="S6885" s="96" t="s">
        <v>17317</v>
      </c>
      <c r="T6885" s="96" t="s">
        <v>1568</v>
      </c>
    </row>
    <row r="6886" ht="14.25" customHeight="1">
      <c r="A6886" s="96" t="s">
        <v>17318</v>
      </c>
      <c r="D6886" s="96" t="s">
        <v>1355</v>
      </c>
      <c r="J6886" s="96" t="s">
        <v>1147</v>
      </c>
      <c r="L6886" s="96" t="s">
        <v>41</v>
      </c>
      <c r="M6886" s="96" t="s">
        <v>1351</v>
      </c>
      <c r="N6886" s="96" t="s">
        <v>1619</v>
      </c>
      <c r="O6886" s="96" t="s">
        <v>1893</v>
      </c>
      <c r="P6886" s="96" t="s">
        <v>1603</v>
      </c>
      <c r="Q6886" s="96" t="s">
        <v>1580</v>
      </c>
      <c r="R6886" s="96" t="s">
        <v>1619</v>
      </c>
    </row>
    <row r="6887" ht="14.25" customHeight="1">
      <c r="A6887" s="96" t="s">
        <v>17319</v>
      </c>
      <c r="B6887" s="96" t="s">
        <v>17320</v>
      </c>
      <c r="C6887" s="96" t="s">
        <v>17321</v>
      </c>
      <c r="D6887" s="96" t="s">
        <v>1372</v>
      </c>
      <c r="J6887" s="96" t="s">
        <v>1147</v>
      </c>
      <c r="L6887" s="96" t="s">
        <v>41</v>
      </c>
      <c r="M6887" s="96" t="s">
        <v>1351</v>
      </c>
      <c r="N6887" s="96" t="s">
        <v>1697</v>
      </c>
      <c r="O6887" s="96" t="s">
        <v>1578</v>
      </c>
      <c r="P6887" s="96" t="s">
        <v>1579</v>
      </c>
      <c r="Q6887" s="96" t="s">
        <v>1679</v>
      </c>
      <c r="R6887" s="96" t="s">
        <v>1697</v>
      </c>
    </row>
    <row r="6888" ht="14.25" customHeight="1">
      <c r="A6888" s="96" t="s">
        <v>17322</v>
      </c>
      <c r="B6888" s="96" t="s">
        <v>17323</v>
      </c>
      <c r="C6888" s="96" t="s">
        <v>17324</v>
      </c>
      <c r="D6888" s="96" t="s">
        <v>1350</v>
      </c>
      <c r="E6888" s="96" t="s">
        <v>1561</v>
      </c>
      <c r="F6888" s="96" t="s">
        <v>17325</v>
      </c>
      <c r="G6888" s="96" t="s">
        <v>1350</v>
      </c>
      <c r="H6888" s="96" t="s">
        <v>1561</v>
      </c>
      <c r="I6888" s="96" t="s">
        <v>1689</v>
      </c>
      <c r="J6888" s="96" t="s">
        <v>1351</v>
      </c>
      <c r="K6888" s="96" t="s">
        <v>1689</v>
      </c>
      <c r="L6888" s="96" t="s">
        <v>41</v>
      </c>
      <c r="M6888" s="96" t="s">
        <v>1351</v>
      </c>
      <c r="N6888" s="96" t="s">
        <v>1619</v>
      </c>
      <c r="O6888" s="96" t="s">
        <v>1584</v>
      </c>
      <c r="P6888" s="96" t="s">
        <v>1564</v>
      </c>
      <c r="Q6888" s="96" t="s">
        <v>1756</v>
      </c>
      <c r="R6888" s="96" t="s">
        <v>1566</v>
      </c>
      <c r="S6888" s="96" t="s">
        <v>17326</v>
      </c>
      <c r="T6888" s="96" t="s">
        <v>1568</v>
      </c>
    </row>
    <row r="6889" ht="14.25" customHeight="1">
      <c r="A6889" s="96" t="s">
        <v>17327</v>
      </c>
      <c r="D6889" s="96" t="s">
        <v>1350</v>
      </c>
      <c r="E6889" s="96" t="s">
        <v>1561</v>
      </c>
      <c r="F6889" s="96">
        <v>2030.0</v>
      </c>
      <c r="J6889" s="96" t="s">
        <v>1147</v>
      </c>
      <c r="L6889" s="96" t="s">
        <v>41</v>
      </c>
      <c r="M6889" s="96" t="s">
        <v>1147</v>
      </c>
      <c r="O6889" s="96" t="s">
        <v>2194</v>
      </c>
      <c r="P6889" s="96" t="s">
        <v>1609</v>
      </c>
      <c r="Q6889" s="96" t="s">
        <v>2223</v>
      </c>
      <c r="R6889" s="96" t="s">
        <v>1648</v>
      </c>
      <c r="S6889" s="96" t="s">
        <v>17328</v>
      </c>
      <c r="T6889" s="96" t="s">
        <v>1568</v>
      </c>
    </row>
    <row r="6890" ht="14.25" customHeight="1">
      <c r="A6890" s="96" t="s">
        <v>17329</v>
      </c>
      <c r="B6890" s="96" t="s">
        <v>17330</v>
      </c>
      <c r="D6890" s="96" t="s">
        <v>1355</v>
      </c>
      <c r="J6890" s="96" t="s">
        <v>1147</v>
      </c>
      <c r="L6890" s="96" t="s">
        <v>41</v>
      </c>
      <c r="M6890" s="96" t="s">
        <v>1147</v>
      </c>
      <c r="O6890" s="96" t="s">
        <v>1791</v>
      </c>
      <c r="P6890" s="96" t="s">
        <v>1609</v>
      </c>
      <c r="Q6890" s="96" t="s">
        <v>1593</v>
      </c>
      <c r="R6890" s="96" t="s">
        <v>1597</v>
      </c>
    </row>
    <row r="6891" ht="14.25" customHeight="1">
      <c r="A6891" s="96" t="s">
        <v>17331</v>
      </c>
      <c r="B6891" s="96" t="s">
        <v>17332</v>
      </c>
      <c r="D6891" s="96" t="s">
        <v>1355</v>
      </c>
      <c r="J6891" s="96" t="s">
        <v>1147</v>
      </c>
      <c r="L6891" s="96" t="s">
        <v>41</v>
      </c>
      <c r="M6891" s="96" t="s">
        <v>1147</v>
      </c>
      <c r="O6891" s="96" t="s">
        <v>1717</v>
      </c>
      <c r="P6891" s="96" t="s">
        <v>1609</v>
      </c>
      <c r="Q6891" s="96" t="s">
        <v>1580</v>
      </c>
      <c r="R6891" s="96" t="s">
        <v>1566</v>
      </c>
    </row>
    <row r="6892" ht="14.25" customHeight="1">
      <c r="A6892" s="96" t="s">
        <v>17333</v>
      </c>
      <c r="B6892" s="96" t="s">
        <v>17334</v>
      </c>
      <c r="C6892" s="96" t="s">
        <v>17335</v>
      </c>
      <c r="D6892" s="96" t="s">
        <v>1350</v>
      </c>
      <c r="E6892" s="96" t="s">
        <v>1570</v>
      </c>
      <c r="F6892" s="96">
        <v>2030.0</v>
      </c>
      <c r="J6892" s="96" t="s">
        <v>1147</v>
      </c>
      <c r="L6892" s="96" t="s">
        <v>41</v>
      </c>
      <c r="M6892" s="96" t="s">
        <v>1147</v>
      </c>
      <c r="O6892" s="96" t="s">
        <v>1669</v>
      </c>
      <c r="P6892" s="96" t="s">
        <v>1564</v>
      </c>
      <c r="Q6892" s="96" t="s">
        <v>2188</v>
      </c>
      <c r="R6892" s="96" t="s">
        <v>1971</v>
      </c>
      <c r="S6892" s="96" t="s">
        <v>17336</v>
      </c>
      <c r="T6892" s="96" t="s">
        <v>1576</v>
      </c>
    </row>
    <row r="6893" ht="14.25" customHeight="1">
      <c r="A6893" s="96" t="s">
        <v>17337</v>
      </c>
      <c r="B6893" s="96" t="s">
        <v>17338</v>
      </c>
      <c r="C6893" s="96" t="s">
        <v>17339</v>
      </c>
      <c r="D6893" s="96" t="s">
        <v>1350</v>
      </c>
      <c r="E6893" s="96" t="s">
        <v>1561</v>
      </c>
      <c r="F6893" s="96">
        <v>2025.0</v>
      </c>
      <c r="J6893" s="96" t="s">
        <v>1147</v>
      </c>
      <c r="L6893" s="96" t="s">
        <v>41</v>
      </c>
      <c r="M6893" s="96" t="s">
        <v>1351</v>
      </c>
      <c r="N6893" s="96" t="s">
        <v>2256</v>
      </c>
      <c r="O6893" s="96" t="s">
        <v>1578</v>
      </c>
      <c r="P6893" s="96" t="s">
        <v>1579</v>
      </c>
      <c r="Q6893" s="96" t="s">
        <v>1610</v>
      </c>
      <c r="R6893" s="96" t="s">
        <v>1697</v>
      </c>
      <c r="S6893" s="96" t="s">
        <v>17340</v>
      </c>
      <c r="T6893" s="96" t="s">
        <v>1568</v>
      </c>
    </row>
    <row r="6894" ht="14.25" customHeight="1">
      <c r="A6894" s="96" t="s">
        <v>17341</v>
      </c>
      <c r="D6894" s="96" t="s">
        <v>1350</v>
      </c>
      <c r="E6894" s="96" t="s">
        <v>1561</v>
      </c>
      <c r="F6894" s="96">
        <v>2030.0</v>
      </c>
      <c r="G6894" s="96" t="s">
        <v>1350</v>
      </c>
      <c r="H6894" s="96" t="s">
        <v>1561</v>
      </c>
      <c r="I6894" s="96">
        <v>2045.0</v>
      </c>
      <c r="J6894" s="96" t="s">
        <v>1351</v>
      </c>
      <c r="K6894" s="96">
        <v>2045.0</v>
      </c>
      <c r="L6894" s="96" t="s">
        <v>1562</v>
      </c>
      <c r="M6894" s="96" t="s">
        <v>1147</v>
      </c>
      <c r="O6894" s="96" t="s">
        <v>1845</v>
      </c>
      <c r="P6894" s="96" t="s">
        <v>1564</v>
      </c>
      <c r="Q6894" s="96" t="s">
        <v>1675</v>
      </c>
      <c r="R6894" s="96" t="s">
        <v>1581</v>
      </c>
      <c r="S6894" s="96" t="s">
        <v>17342</v>
      </c>
      <c r="T6894" s="96" t="s">
        <v>1568</v>
      </c>
    </row>
    <row r="6895" ht="14.25" customHeight="1">
      <c r="A6895" s="96" t="s">
        <v>17343</v>
      </c>
      <c r="D6895" s="96" t="s">
        <v>1350</v>
      </c>
      <c r="E6895" s="96" t="s">
        <v>1561</v>
      </c>
      <c r="F6895" s="96">
        <v>2030.0</v>
      </c>
      <c r="J6895" s="96" t="s">
        <v>1147</v>
      </c>
      <c r="L6895" s="96" t="s">
        <v>1562</v>
      </c>
      <c r="M6895" s="96" t="s">
        <v>1147</v>
      </c>
      <c r="O6895" s="96" t="s">
        <v>1584</v>
      </c>
      <c r="P6895" s="96" t="s">
        <v>1564</v>
      </c>
      <c r="Q6895" s="96" t="s">
        <v>1820</v>
      </c>
      <c r="R6895" s="96" t="s">
        <v>1597</v>
      </c>
      <c r="S6895" s="96" t="s">
        <v>17344</v>
      </c>
      <c r="T6895" s="96" t="s">
        <v>1568</v>
      </c>
    </row>
    <row r="6896" ht="14.25" customHeight="1">
      <c r="A6896" s="96" t="s">
        <v>17345</v>
      </c>
      <c r="D6896" s="96" t="s">
        <v>1350</v>
      </c>
      <c r="E6896" s="96" t="s">
        <v>1561</v>
      </c>
      <c r="F6896" s="96">
        <v>2030.0</v>
      </c>
      <c r="J6896" s="96" t="s">
        <v>1147</v>
      </c>
      <c r="L6896" s="96" t="s">
        <v>1562</v>
      </c>
      <c r="M6896" s="96" t="s">
        <v>1147</v>
      </c>
      <c r="O6896" s="96" t="s">
        <v>1703</v>
      </c>
      <c r="P6896" s="96" t="s">
        <v>1564</v>
      </c>
      <c r="Q6896" s="96" t="s">
        <v>1580</v>
      </c>
      <c r="R6896" s="96" t="s">
        <v>1621</v>
      </c>
      <c r="S6896" s="96" t="s">
        <v>17346</v>
      </c>
      <c r="T6896" s="96" t="s">
        <v>1568</v>
      </c>
    </row>
    <row r="6897" ht="14.25" customHeight="1">
      <c r="A6897" s="96" t="s">
        <v>17347</v>
      </c>
      <c r="D6897" s="96" t="s">
        <v>1355</v>
      </c>
      <c r="J6897" s="96" t="s">
        <v>1147</v>
      </c>
      <c r="L6897" s="96" t="s">
        <v>41</v>
      </c>
      <c r="M6897" s="96" t="s">
        <v>1147</v>
      </c>
      <c r="O6897" s="96" t="s">
        <v>1684</v>
      </c>
      <c r="P6897" s="96" t="s">
        <v>1564</v>
      </c>
      <c r="Q6897" s="96" t="s">
        <v>1941</v>
      </c>
      <c r="R6897" s="96" t="s">
        <v>1644</v>
      </c>
    </row>
    <row r="6898" ht="14.25" customHeight="1">
      <c r="A6898" s="96" t="s">
        <v>17348</v>
      </c>
      <c r="B6898" s="96" t="s">
        <v>17349</v>
      </c>
      <c r="C6898" s="96" t="s">
        <v>17350</v>
      </c>
      <c r="D6898" s="96" t="s">
        <v>1350</v>
      </c>
      <c r="E6898" s="96" t="s">
        <v>1561</v>
      </c>
      <c r="F6898" s="96">
        <v>2030.0</v>
      </c>
      <c r="J6898" s="96" t="s">
        <v>1147</v>
      </c>
      <c r="L6898" s="96" t="s">
        <v>1562</v>
      </c>
      <c r="M6898" s="96" t="s">
        <v>1147</v>
      </c>
      <c r="O6898" s="96" t="s">
        <v>1703</v>
      </c>
      <c r="P6898" s="96" t="s">
        <v>1564</v>
      </c>
      <c r="Q6898" s="96" t="s">
        <v>1652</v>
      </c>
      <c r="R6898" s="96" t="s">
        <v>1863</v>
      </c>
      <c r="S6898" s="96" t="s">
        <v>17351</v>
      </c>
      <c r="T6898" s="96" t="s">
        <v>1568</v>
      </c>
    </row>
    <row r="6899" ht="14.25" customHeight="1">
      <c r="A6899" s="96" t="s">
        <v>17352</v>
      </c>
      <c r="D6899" s="96" t="s">
        <v>1350</v>
      </c>
      <c r="E6899" s="96" t="s">
        <v>1561</v>
      </c>
      <c r="F6899" s="96" t="s">
        <v>1628</v>
      </c>
      <c r="G6899" s="96" t="s">
        <v>1350</v>
      </c>
      <c r="H6899" s="96" t="s">
        <v>1561</v>
      </c>
      <c r="I6899" s="96" t="s">
        <v>1403</v>
      </c>
      <c r="J6899" s="96" t="s">
        <v>1351</v>
      </c>
      <c r="K6899" s="96" t="s">
        <v>1403</v>
      </c>
      <c r="L6899" s="96" t="s">
        <v>41</v>
      </c>
      <c r="M6899" s="96" t="s">
        <v>1351</v>
      </c>
      <c r="N6899" s="96" t="s">
        <v>2098</v>
      </c>
      <c r="O6899" s="96" t="s">
        <v>1584</v>
      </c>
      <c r="P6899" s="96" t="s">
        <v>1564</v>
      </c>
      <c r="Q6899" s="96" t="s">
        <v>1897</v>
      </c>
      <c r="R6899" s="96" t="s">
        <v>1605</v>
      </c>
      <c r="S6899" s="96" t="s">
        <v>17353</v>
      </c>
      <c r="T6899" s="96" t="s">
        <v>1568</v>
      </c>
    </row>
    <row r="6900" ht="14.25" customHeight="1">
      <c r="A6900" s="96" t="s">
        <v>17354</v>
      </c>
      <c r="C6900" s="96" t="s">
        <v>17355</v>
      </c>
      <c r="D6900" s="96" t="s">
        <v>1350</v>
      </c>
      <c r="E6900" s="96" t="s">
        <v>1561</v>
      </c>
      <c r="F6900" s="96" t="s">
        <v>1628</v>
      </c>
      <c r="J6900" s="96" t="s">
        <v>1147</v>
      </c>
      <c r="L6900" s="96" t="s">
        <v>41</v>
      </c>
      <c r="M6900" s="96" t="s">
        <v>1147</v>
      </c>
      <c r="N6900" s="96" t="s">
        <v>2023</v>
      </c>
      <c r="O6900" s="96" t="s">
        <v>1620</v>
      </c>
      <c r="P6900" s="96" t="s">
        <v>1564</v>
      </c>
      <c r="Q6900" s="96" t="s">
        <v>1580</v>
      </c>
      <c r="R6900" s="96" t="s">
        <v>2023</v>
      </c>
      <c r="S6900" s="96" t="s">
        <v>17356</v>
      </c>
      <c r="T6900" s="96" t="s">
        <v>1568</v>
      </c>
    </row>
    <row r="6901" ht="14.25" customHeight="1">
      <c r="A6901" s="96" t="s">
        <v>17357</v>
      </c>
      <c r="B6901" s="96" t="s">
        <v>17358</v>
      </c>
      <c r="C6901" s="96" t="s">
        <v>17359</v>
      </c>
      <c r="D6901" s="96" t="s">
        <v>1350</v>
      </c>
      <c r="E6901" s="96" t="s">
        <v>1561</v>
      </c>
      <c r="F6901" s="96" t="s">
        <v>1628</v>
      </c>
      <c r="G6901" s="96" t="s">
        <v>1350</v>
      </c>
      <c r="H6901" s="96" t="s">
        <v>1561</v>
      </c>
      <c r="I6901" s="96" t="s">
        <v>1403</v>
      </c>
      <c r="J6901" s="96" t="s">
        <v>1351</v>
      </c>
      <c r="K6901" s="96" t="s">
        <v>1403</v>
      </c>
      <c r="L6901" s="96" t="s">
        <v>41</v>
      </c>
      <c r="M6901" s="96" t="s">
        <v>1351</v>
      </c>
      <c r="N6901" s="96" t="s">
        <v>2363</v>
      </c>
      <c r="O6901" s="96" t="s">
        <v>1703</v>
      </c>
      <c r="P6901" s="96" t="s">
        <v>1564</v>
      </c>
      <c r="Q6901" s="96" t="s">
        <v>1897</v>
      </c>
      <c r="R6901" s="96" t="s">
        <v>1676</v>
      </c>
      <c r="S6901" s="96" t="s">
        <v>17360</v>
      </c>
      <c r="T6901" s="96" t="s">
        <v>1568</v>
      </c>
    </row>
    <row r="6902" ht="14.25" customHeight="1">
      <c r="A6902" s="96" t="s">
        <v>17361</v>
      </c>
      <c r="D6902" s="96" t="s">
        <v>1350</v>
      </c>
      <c r="E6902" s="96" t="s">
        <v>1570</v>
      </c>
      <c r="F6902" s="96">
        <v>2030.0</v>
      </c>
      <c r="J6902" s="96" t="s">
        <v>1147</v>
      </c>
      <c r="L6902" s="96" t="s">
        <v>41</v>
      </c>
      <c r="M6902" s="96" t="s">
        <v>1147</v>
      </c>
      <c r="O6902" s="96" t="s">
        <v>1703</v>
      </c>
      <c r="P6902" s="96" t="s">
        <v>1564</v>
      </c>
      <c r="Q6902" s="96" t="s">
        <v>1590</v>
      </c>
      <c r="R6902" s="96" t="s">
        <v>1656</v>
      </c>
      <c r="S6902" s="96" t="s">
        <v>17362</v>
      </c>
      <c r="T6902" s="96" t="s">
        <v>1576</v>
      </c>
    </row>
    <row r="6903" ht="14.25" customHeight="1">
      <c r="A6903" s="96" t="s">
        <v>17363</v>
      </c>
      <c r="C6903" s="96" t="s">
        <v>17364</v>
      </c>
      <c r="D6903" s="96" t="s">
        <v>1350</v>
      </c>
      <c r="E6903" s="96" t="s">
        <v>1561</v>
      </c>
      <c r="F6903" s="96">
        <v>2030.0</v>
      </c>
      <c r="J6903" s="96" t="s">
        <v>1351</v>
      </c>
      <c r="L6903" s="96" t="s">
        <v>41</v>
      </c>
      <c r="M6903" s="96" t="s">
        <v>1351</v>
      </c>
      <c r="N6903" s="96" t="s">
        <v>1740</v>
      </c>
      <c r="O6903" s="96" t="s">
        <v>1741</v>
      </c>
      <c r="P6903" s="96" t="s">
        <v>1564</v>
      </c>
      <c r="Q6903" s="96" t="s">
        <v>2188</v>
      </c>
      <c r="R6903" s="96" t="s">
        <v>1597</v>
      </c>
      <c r="S6903" s="96" t="s">
        <v>1433</v>
      </c>
      <c r="T6903" s="96" t="s">
        <v>1568</v>
      </c>
    </row>
    <row r="6904" ht="14.25" customHeight="1">
      <c r="A6904" s="96" t="s">
        <v>17365</v>
      </c>
      <c r="D6904" s="96" t="s">
        <v>1355</v>
      </c>
      <c r="J6904" s="96" t="s">
        <v>1351</v>
      </c>
      <c r="L6904" s="96" t="s">
        <v>41</v>
      </c>
      <c r="M6904" s="96" t="s">
        <v>1147</v>
      </c>
      <c r="O6904" s="96" t="s">
        <v>1563</v>
      </c>
      <c r="P6904" s="96" t="s">
        <v>1564</v>
      </c>
      <c r="Q6904" s="96" t="s">
        <v>1820</v>
      </c>
      <c r="R6904" s="96" t="s">
        <v>1605</v>
      </c>
    </row>
    <row r="6905" ht="14.25" customHeight="1">
      <c r="A6905" s="96" t="s">
        <v>17366</v>
      </c>
      <c r="C6905" s="96" t="s">
        <v>17367</v>
      </c>
      <c r="D6905" s="96" t="s">
        <v>1350</v>
      </c>
      <c r="E6905" s="96" t="s">
        <v>1570</v>
      </c>
      <c r="F6905" s="96">
        <v>2030.0</v>
      </c>
      <c r="J6905" s="96" t="s">
        <v>1351</v>
      </c>
      <c r="L6905" s="96" t="s">
        <v>41</v>
      </c>
      <c r="M6905" s="96" t="s">
        <v>1147</v>
      </c>
      <c r="O6905" s="96" t="s">
        <v>1684</v>
      </c>
      <c r="P6905" s="96" t="s">
        <v>1564</v>
      </c>
      <c r="Q6905" s="96" t="s">
        <v>1593</v>
      </c>
      <c r="R6905" s="96" t="s">
        <v>1746</v>
      </c>
      <c r="S6905" s="96" t="s">
        <v>17368</v>
      </c>
      <c r="T6905" s="96" t="s">
        <v>1576</v>
      </c>
    </row>
    <row r="6906" ht="14.25" customHeight="1">
      <c r="A6906" s="96" t="s">
        <v>17369</v>
      </c>
      <c r="D6906" s="96" t="s">
        <v>1355</v>
      </c>
      <c r="J6906" s="96" t="s">
        <v>1351</v>
      </c>
      <c r="L6906" s="96" t="s">
        <v>41</v>
      </c>
      <c r="M6906" s="96" t="s">
        <v>1147</v>
      </c>
      <c r="O6906" s="96" t="s">
        <v>1584</v>
      </c>
      <c r="P6906" s="96" t="s">
        <v>1564</v>
      </c>
      <c r="Q6906" s="96" t="s">
        <v>1679</v>
      </c>
      <c r="R6906" s="96" t="s">
        <v>1605</v>
      </c>
    </row>
    <row r="6907" ht="14.25" customHeight="1">
      <c r="A6907" s="96" t="s">
        <v>17370</v>
      </c>
      <c r="B6907" s="96" t="s">
        <v>17371</v>
      </c>
      <c r="C6907" s="96" t="s">
        <v>17372</v>
      </c>
      <c r="D6907" s="96" t="s">
        <v>1355</v>
      </c>
      <c r="J6907" s="96" t="s">
        <v>1147</v>
      </c>
      <c r="L6907" s="96" t="s">
        <v>1629</v>
      </c>
      <c r="M6907" s="96" t="s">
        <v>1147</v>
      </c>
      <c r="O6907" s="96" t="s">
        <v>1620</v>
      </c>
      <c r="P6907" s="96" t="s">
        <v>1564</v>
      </c>
      <c r="Q6907" s="96" t="s">
        <v>1630</v>
      </c>
      <c r="R6907" s="96" t="s">
        <v>1594</v>
      </c>
    </row>
    <row r="6908" ht="14.25" customHeight="1">
      <c r="A6908" s="96" t="s">
        <v>17373</v>
      </c>
      <c r="B6908" s="96" t="s">
        <v>17374</v>
      </c>
      <c r="C6908" s="96" t="s">
        <v>17375</v>
      </c>
      <c r="D6908" s="96" t="s">
        <v>1350</v>
      </c>
      <c r="E6908" s="96" t="s">
        <v>1561</v>
      </c>
      <c r="F6908" s="96">
        <v>2031.0</v>
      </c>
      <c r="J6908" s="96" t="s">
        <v>1351</v>
      </c>
      <c r="L6908" s="96" t="s">
        <v>41</v>
      </c>
      <c r="M6908" s="96" t="s">
        <v>1147</v>
      </c>
      <c r="O6908" s="96" t="s">
        <v>1717</v>
      </c>
      <c r="P6908" s="96" t="s">
        <v>1609</v>
      </c>
      <c r="Q6908" s="96" t="s">
        <v>1604</v>
      </c>
      <c r="R6908" s="96" t="s">
        <v>1787</v>
      </c>
      <c r="S6908" s="96" t="s">
        <v>17376</v>
      </c>
      <c r="T6908" s="96" t="s">
        <v>1568</v>
      </c>
    </row>
    <row r="6909" ht="14.25" customHeight="1">
      <c r="A6909" s="96" t="s">
        <v>17377</v>
      </c>
      <c r="B6909" s="96" t="s">
        <v>17378</v>
      </c>
      <c r="C6909" s="96" t="s">
        <v>17379</v>
      </c>
      <c r="D6909" s="96" t="s">
        <v>1350</v>
      </c>
      <c r="E6909" s="96" t="s">
        <v>1561</v>
      </c>
      <c r="F6909" s="96" t="s">
        <v>1628</v>
      </c>
      <c r="G6909" s="96" t="s">
        <v>1350</v>
      </c>
      <c r="H6909" s="96" t="s">
        <v>1561</v>
      </c>
      <c r="I6909" s="96" t="s">
        <v>1403</v>
      </c>
      <c r="J6909" s="96" t="s">
        <v>1351</v>
      </c>
      <c r="K6909" s="96" t="s">
        <v>1403</v>
      </c>
      <c r="L6909" s="96" t="s">
        <v>41</v>
      </c>
      <c r="M6909" s="96" t="s">
        <v>1351</v>
      </c>
      <c r="N6909" s="96" t="s">
        <v>1903</v>
      </c>
      <c r="O6909" s="96" t="s">
        <v>1584</v>
      </c>
      <c r="P6909" s="96" t="s">
        <v>1564</v>
      </c>
      <c r="Q6909" s="96" t="s">
        <v>1610</v>
      </c>
      <c r="R6909" s="96" t="s">
        <v>1690</v>
      </c>
      <c r="S6909" s="96" t="s">
        <v>17380</v>
      </c>
      <c r="T6909" s="96" t="s">
        <v>1568</v>
      </c>
    </row>
    <row r="6910" ht="14.25" customHeight="1">
      <c r="A6910" s="96" t="s">
        <v>17381</v>
      </c>
      <c r="D6910" s="96" t="s">
        <v>1355</v>
      </c>
      <c r="J6910" s="96" t="s">
        <v>1147</v>
      </c>
      <c r="L6910" s="96" t="s">
        <v>41</v>
      </c>
      <c r="M6910" s="96" t="s">
        <v>1147</v>
      </c>
      <c r="O6910" s="96" t="s">
        <v>1614</v>
      </c>
      <c r="P6910" s="96" t="s">
        <v>1609</v>
      </c>
      <c r="Q6910" s="96" t="s">
        <v>1610</v>
      </c>
      <c r="R6910" s="96" t="s">
        <v>1615</v>
      </c>
      <c r="T6910" s="96" t="s">
        <v>1616</v>
      </c>
    </row>
    <row r="6911" ht="14.25" customHeight="1">
      <c r="A6911" s="96" t="s">
        <v>17382</v>
      </c>
      <c r="D6911" s="96" t="s">
        <v>1350</v>
      </c>
      <c r="E6911" s="96" t="s">
        <v>1561</v>
      </c>
      <c r="F6911" s="96">
        <v>2030.0</v>
      </c>
      <c r="G6911" s="96" t="s">
        <v>1350</v>
      </c>
      <c r="H6911" s="96" t="s">
        <v>1561</v>
      </c>
      <c r="I6911" s="96">
        <v>2033.0</v>
      </c>
      <c r="J6911" s="96" t="s">
        <v>1351</v>
      </c>
      <c r="K6911" s="96">
        <v>2033.0</v>
      </c>
      <c r="L6911" s="96" t="s">
        <v>1562</v>
      </c>
      <c r="M6911" s="96" t="s">
        <v>1147</v>
      </c>
      <c r="O6911" s="96" t="s">
        <v>1584</v>
      </c>
      <c r="P6911" s="96" t="s">
        <v>1564</v>
      </c>
      <c r="Q6911" s="96" t="s">
        <v>1580</v>
      </c>
      <c r="R6911" s="96" t="s">
        <v>1699</v>
      </c>
      <c r="S6911" s="96" t="s">
        <v>17383</v>
      </c>
      <c r="T6911" s="96" t="s">
        <v>1568</v>
      </c>
    </row>
    <row r="6912" ht="14.25" customHeight="1">
      <c r="A6912" s="96" t="s">
        <v>17384</v>
      </c>
      <c r="D6912" s="96" t="s">
        <v>1355</v>
      </c>
      <c r="J6912" s="96" t="s">
        <v>1147</v>
      </c>
      <c r="L6912" s="96" t="s">
        <v>41</v>
      </c>
      <c r="M6912" s="96" t="s">
        <v>1147</v>
      </c>
      <c r="O6912" s="96" t="s">
        <v>1797</v>
      </c>
      <c r="P6912" s="96" t="s">
        <v>1564</v>
      </c>
      <c r="Q6912" s="96" t="s">
        <v>1610</v>
      </c>
      <c r="R6912" s="96" t="s">
        <v>1676</v>
      </c>
    </row>
    <row r="6913" ht="14.25" customHeight="1">
      <c r="A6913" s="96" t="s">
        <v>17385</v>
      </c>
      <c r="D6913" s="96" t="s">
        <v>1350</v>
      </c>
      <c r="E6913" s="96" t="s">
        <v>1561</v>
      </c>
      <c r="F6913" s="96">
        <v>2030.0</v>
      </c>
      <c r="J6913" s="96" t="s">
        <v>1147</v>
      </c>
      <c r="L6913" s="96" t="s">
        <v>1562</v>
      </c>
      <c r="M6913" s="96" t="s">
        <v>1147</v>
      </c>
      <c r="O6913" s="96" t="s">
        <v>1845</v>
      </c>
      <c r="P6913" s="96" t="s">
        <v>1564</v>
      </c>
      <c r="Q6913" s="96" t="s">
        <v>1610</v>
      </c>
      <c r="R6913" s="96" t="s">
        <v>1594</v>
      </c>
      <c r="S6913" s="96" t="s">
        <v>17386</v>
      </c>
      <c r="T6913" s="96" t="s">
        <v>1568</v>
      </c>
    </row>
    <row r="6914" ht="14.25" customHeight="1">
      <c r="A6914" s="96" t="s">
        <v>17387</v>
      </c>
      <c r="D6914" s="96" t="s">
        <v>1350</v>
      </c>
      <c r="E6914" s="96" t="s">
        <v>1561</v>
      </c>
      <c r="F6914" s="96">
        <v>2030.0</v>
      </c>
      <c r="J6914" s="96" t="s">
        <v>1147</v>
      </c>
      <c r="L6914" s="96" t="s">
        <v>41</v>
      </c>
      <c r="M6914" s="96" t="s">
        <v>1147</v>
      </c>
      <c r="O6914" s="96" t="s">
        <v>1703</v>
      </c>
      <c r="P6914" s="96" t="s">
        <v>1564</v>
      </c>
      <c r="Q6914" s="96" t="s">
        <v>1604</v>
      </c>
      <c r="R6914" s="96" t="s">
        <v>1699</v>
      </c>
      <c r="S6914" s="96" t="s">
        <v>17388</v>
      </c>
      <c r="T6914" s="96" t="s">
        <v>1568</v>
      </c>
    </row>
    <row r="6915" ht="14.25" customHeight="1">
      <c r="A6915" s="96" t="s">
        <v>17389</v>
      </c>
      <c r="D6915" s="96" t="s">
        <v>1350</v>
      </c>
      <c r="E6915" s="96" t="s">
        <v>1561</v>
      </c>
      <c r="F6915" s="96">
        <v>2030.0</v>
      </c>
      <c r="J6915" s="96" t="s">
        <v>1147</v>
      </c>
      <c r="L6915" s="96" t="s">
        <v>1562</v>
      </c>
      <c r="M6915" s="96" t="s">
        <v>1147</v>
      </c>
      <c r="O6915" s="96" t="s">
        <v>1717</v>
      </c>
      <c r="P6915" s="96" t="s">
        <v>1609</v>
      </c>
      <c r="Q6915" s="96" t="s">
        <v>1948</v>
      </c>
      <c r="R6915" s="96" t="s">
        <v>1841</v>
      </c>
      <c r="S6915" s="96" t="s">
        <v>17390</v>
      </c>
      <c r="T6915" s="96" t="s">
        <v>1568</v>
      </c>
    </row>
    <row r="6916" ht="14.25" customHeight="1">
      <c r="A6916" s="96" t="s">
        <v>17391</v>
      </c>
      <c r="D6916" s="96" t="s">
        <v>1355</v>
      </c>
      <c r="J6916" s="96" t="s">
        <v>1351</v>
      </c>
      <c r="L6916" s="96" t="s">
        <v>41</v>
      </c>
      <c r="M6916" s="96" t="s">
        <v>1147</v>
      </c>
      <c r="O6916" s="96" t="s">
        <v>1791</v>
      </c>
      <c r="P6916" s="96" t="s">
        <v>1609</v>
      </c>
      <c r="Q6916" s="96" t="s">
        <v>1652</v>
      </c>
      <c r="R6916" s="96" t="s">
        <v>1793</v>
      </c>
    </row>
    <row r="6917" ht="14.25" customHeight="1">
      <c r="A6917" s="96" t="s">
        <v>17392</v>
      </c>
      <c r="D6917" s="96" t="s">
        <v>1350</v>
      </c>
      <c r="E6917" s="96" t="s">
        <v>1561</v>
      </c>
      <c r="F6917" s="96">
        <v>2030.0</v>
      </c>
      <c r="J6917" s="96" t="s">
        <v>1147</v>
      </c>
      <c r="L6917" s="96" t="s">
        <v>1562</v>
      </c>
      <c r="M6917" s="96" t="s">
        <v>1147</v>
      </c>
      <c r="O6917" s="96" t="s">
        <v>1717</v>
      </c>
      <c r="P6917" s="96" t="s">
        <v>1609</v>
      </c>
      <c r="Q6917" s="96" t="s">
        <v>1573</v>
      </c>
      <c r="R6917" s="96" t="s">
        <v>1644</v>
      </c>
      <c r="S6917" s="96" t="s">
        <v>17393</v>
      </c>
      <c r="T6917" s="96" t="s">
        <v>1568</v>
      </c>
    </row>
    <row r="6918" ht="14.25" customHeight="1">
      <c r="A6918" s="96" t="s">
        <v>17394</v>
      </c>
      <c r="D6918" s="96" t="s">
        <v>1372</v>
      </c>
      <c r="J6918" s="96" t="s">
        <v>1147</v>
      </c>
      <c r="L6918" s="96" t="s">
        <v>41</v>
      </c>
      <c r="M6918" s="96" t="s">
        <v>1147</v>
      </c>
      <c r="O6918" s="96" t="s">
        <v>1584</v>
      </c>
      <c r="P6918" s="96" t="s">
        <v>1564</v>
      </c>
      <c r="Q6918" s="96" t="s">
        <v>1639</v>
      </c>
      <c r="R6918" s="96" t="s">
        <v>1574</v>
      </c>
    </row>
    <row r="6919" ht="14.25" customHeight="1">
      <c r="A6919" s="96" t="s">
        <v>17395</v>
      </c>
      <c r="B6919" s="96" t="s">
        <v>17396</v>
      </c>
      <c r="C6919" s="96" t="s">
        <v>17397</v>
      </c>
      <c r="D6919" s="96" t="s">
        <v>1350</v>
      </c>
      <c r="E6919" s="96" t="s">
        <v>1561</v>
      </c>
      <c r="F6919" s="96">
        <v>2026.0</v>
      </c>
      <c r="J6919" s="96" t="s">
        <v>1147</v>
      </c>
      <c r="L6919" s="96" t="s">
        <v>41</v>
      </c>
      <c r="M6919" s="96" t="s">
        <v>1147</v>
      </c>
      <c r="O6919" s="96" t="s">
        <v>1703</v>
      </c>
      <c r="P6919" s="96" t="s">
        <v>1564</v>
      </c>
      <c r="Q6919" s="96" t="s">
        <v>2047</v>
      </c>
      <c r="R6919" s="96" t="s">
        <v>2098</v>
      </c>
      <c r="S6919" s="96" t="s">
        <v>17398</v>
      </c>
      <c r="T6919" s="96" t="s">
        <v>1568</v>
      </c>
    </row>
    <row r="6920" ht="14.25" customHeight="1">
      <c r="A6920" s="96" t="s">
        <v>17399</v>
      </c>
      <c r="D6920" s="96" t="s">
        <v>1350</v>
      </c>
      <c r="E6920" s="96" t="s">
        <v>1561</v>
      </c>
      <c r="F6920" s="96" t="s">
        <v>9281</v>
      </c>
      <c r="J6920" s="96" t="s">
        <v>1351</v>
      </c>
      <c r="L6920" s="96" t="s">
        <v>41</v>
      </c>
      <c r="M6920" s="96" t="s">
        <v>1147</v>
      </c>
      <c r="O6920" s="96" t="s">
        <v>1672</v>
      </c>
      <c r="P6920" s="96" t="s">
        <v>1564</v>
      </c>
      <c r="Q6920" s="96" t="s">
        <v>1820</v>
      </c>
      <c r="R6920" s="96" t="s">
        <v>2030</v>
      </c>
      <c r="S6920" s="96" t="s">
        <v>17400</v>
      </c>
      <c r="T6920" s="96" t="s">
        <v>1568</v>
      </c>
    </row>
    <row r="6921" ht="14.25" customHeight="1">
      <c r="A6921" s="96" t="s">
        <v>17401</v>
      </c>
      <c r="D6921" s="96" t="s">
        <v>1350</v>
      </c>
      <c r="E6921" s="96" t="s">
        <v>1561</v>
      </c>
      <c r="F6921" s="96">
        <v>2030.0</v>
      </c>
      <c r="J6921" s="96" t="s">
        <v>1147</v>
      </c>
      <c r="L6921" s="96" t="s">
        <v>1562</v>
      </c>
      <c r="M6921" s="96" t="s">
        <v>1147</v>
      </c>
      <c r="O6921" s="96" t="s">
        <v>1717</v>
      </c>
      <c r="P6921" s="96" t="s">
        <v>1609</v>
      </c>
      <c r="Q6921" s="96" t="s">
        <v>2015</v>
      </c>
      <c r="R6921" s="96" t="s">
        <v>1591</v>
      </c>
      <c r="S6921" s="96" t="s">
        <v>17402</v>
      </c>
      <c r="T6921" s="96" t="s">
        <v>1568</v>
      </c>
    </row>
    <row r="6922" ht="14.25" customHeight="1">
      <c r="A6922" s="96" t="s">
        <v>17403</v>
      </c>
      <c r="D6922" s="96" t="s">
        <v>1350</v>
      </c>
      <c r="E6922" s="96" t="s">
        <v>1561</v>
      </c>
      <c r="F6922" s="96">
        <v>2030.0</v>
      </c>
      <c r="J6922" s="96" t="s">
        <v>1147</v>
      </c>
      <c r="L6922" s="96" t="s">
        <v>1562</v>
      </c>
      <c r="M6922" s="96" t="s">
        <v>1147</v>
      </c>
      <c r="O6922" s="96" t="s">
        <v>1845</v>
      </c>
      <c r="P6922" s="96" t="s">
        <v>1564</v>
      </c>
      <c r="Q6922" s="96" t="s">
        <v>2352</v>
      </c>
      <c r="R6922" s="96" t="s">
        <v>1589</v>
      </c>
      <c r="S6922" s="96" t="s">
        <v>17404</v>
      </c>
      <c r="T6922" s="96" t="s">
        <v>1568</v>
      </c>
    </row>
    <row r="6923" ht="14.25" customHeight="1">
      <c r="A6923" s="96" t="s">
        <v>17405</v>
      </c>
      <c r="B6923" s="96" t="s">
        <v>17406</v>
      </c>
      <c r="C6923" s="96" t="s">
        <v>17407</v>
      </c>
      <c r="D6923" s="96" t="s">
        <v>1350</v>
      </c>
      <c r="E6923" s="96" t="s">
        <v>1561</v>
      </c>
      <c r="F6923" s="96">
        <v>2030.0</v>
      </c>
      <c r="J6923" s="96" t="s">
        <v>1147</v>
      </c>
      <c r="L6923" s="96" t="s">
        <v>41</v>
      </c>
      <c r="M6923" s="96" t="s">
        <v>1147</v>
      </c>
      <c r="O6923" s="96" t="s">
        <v>1563</v>
      </c>
      <c r="P6923" s="96" t="s">
        <v>1564</v>
      </c>
      <c r="Q6923" s="96" t="s">
        <v>1585</v>
      </c>
      <c r="R6923" s="96" t="s">
        <v>1676</v>
      </c>
      <c r="S6923" s="96" t="s">
        <v>17408</v>
      </c>
      <c r="T6923" s="96" t="s">
        <v>1568</v>
      </c>
    </row>
    <row r="6924" ht="14.25" customHeight="1">
      <c r="A6924" s="96" t="s">
        <v>17409</v>
      </c>
      <c r="D6924" s="96" t="s">
        <v>1350</v>
      </c>
      <c r="E6924" s="96" t="s">
        <v>1561</v>
      </c>
      <c r="F6924" s="96">
        <v>2030.0</v>
      </c>
      <c r="G6924" s="96" t="s">
        <v>1350</v>
      </c>
      <c r="H6924" s="96" t="s">
        <v>1561</v>
      </c>
      <c r="I6924" s="96">
        <v>2050.0</v>
      </c>
      <c r="J6924" s="96" t="s">
        <v>1351</v>
      </c>
      <c r="K6924" s="96">
        <v>2050.0</v>
      </c>
      <c r="L6924" s="96" t="s">
        <v>1562</v>
      </c>
      <c r="M6924" s="96" t="s">
        <v>1351</v>
      </c>
      <c r="N6924" s="96" t="s">
        <v>1712</v>
      </c>
      <c r="O6924" s="96" t="s">
        <v>1829</v>
      </c>
      <c r="P6924" s="96" t="s">
        <v>1564</v>
      </c>
      <c r="Q6924" s="96" t="s">
        <v>1665</v>
      </c>
      <c r="R6924" s="96" t="s">
        <v>1712</v>
      </c>
      <c r="S6924" s="96" t="s">
        <v>17410</v>
      </c>
      <c r="T6924" s="96" t="s">
        <v>1568</v>
      </c>
    </row>
    <row r="6925" ht="14.25" customHeight="1">
      <c r="A6925" s="96" t="s">
        <v>17411</v>
      </c>
      <c r="D6925" s="96" t="s">
        <v>1350</v>
      </c>
      <c r="E6925" s="96" t="s">
        <v>1561</v>
      </c>
      <c r="F6925" s="96">
        <v>2030.0</v>
      </c>
      <c r="J6925" s="96" t="s">
        <v>1147</v>
      </c>
      <c r="L6925" s="96" t="s">
        <v>1562</v>
      </c>
      <c r="M6925" s="96" t="s">
        <v>1147</v>
      </c>
      <c r="O6925" s="96" t="s">
        <v>1829</v>
      </c>
      <c r="P6925" s="96" t="s">
        <v>1564</v>
      </c>
      <c r="Q6925" s="96" t="s">
        <v>1665</v>
      </c>
      <c r="R6925" s="96" t="s">
        <v>1805</v>
      </c>
      <c r="S6925" s="96" t="s">
        <v>17412</v>
      </c>
      <c r="T6925" s="96" t="s">
        <v>1568</v>
      </c>
    </row>
    <row r="6926" ht="14.25" customHeight="1">
      <c r="A6926" s="96" t="s">
        <v>17413</v>
      </c>
      <c r="D6926" s="96" t="s">
        <v>1355</v>
      </c>
      <c r="J6926" s="96" t="s">
        <v>1147</v>
      </c>
      <c r="L6926" s="96" t="s">
        <v>41</v>
      </c>
      <c r="M6926" s="96" t="s">
        <v>1147</v>
      </c>
      <c r="O6926" s="96" t="s">
        <v>1578</v>
      </c>
      <c r="P6926" s="96" t="s">
        <v>1579</v>
      </c>
      <c r="Q6926" s="96" t="s">
        <v>1636</v>
      </c>
      <c r="R6926" s="96" t="s">
        <v>1605</v>
      </c>
    </row>
    <row r="6927" ht="14.25" customHeight="1">
      <c r="A6927" s="96" t="s">
        <v>17414</v>
      </c>
      <c r="D6927" s="96" t="s">
        <v>1350</v>
      </c>
      <c r="E6927" s="96" t="s">
        <v>1561</v>
      </c>
      <c r="F6927" s="96" t="s">
        <v>1628</v>
      </c>
      <c r="J6927" s="96" t="s">
        <v>1147</v>
      </c>
      <c r="L6927" s="96" t="s">
        <v>41</v>
      </c>
      <c r="M6927" s="96" t="s">
        <v>1147</v>
      </c>
      <c r="O6927" s="96" t="s">
        <v>1578</v>
      </c>
      <c r="P6927" s="96" t="s">
        <v>1579</v>
      </c>
      <c r="Q6927" s="96" t="s">
        <v>1610</v>
      </c>
      <c r="R6927" s="96" t="s">
        <v>1594</v>
      </c>
      <c r="S6927" s="96" t="s">
        <v>17415</v>
      </c>
      <c r="T6927" s="96" t="s">
        <v>1568</v>
      </c>
    </row>
    <row r="6928" ht="14.25" customHeight="1">
      <c r="A6928" s="96" t="s">
        <v>17416</v>
      </c>
      <c r="C6928" s="96" t="s">
        <v>17417</v>
      </c>
      <c r="D6928" s="96" t="s">
        <v>1355</v>
      </c>
      <c r="J6928" s="96" t="s">
        <v>1147</v>
      </c>
      <c r="L6928" s="96" t="s">
        <v>41</v>
      </c>
      <c r="M6928" s="96" t="s">
        <v>1147</v>
      </c>
      <c r="O6928" s="96" t="s">
        <v>1703</v>
      </c>
      <c r="P6928" s="96" t="s">
        <v>1564</v>
      </c>
      <c r="Q6928" s="96" t="s">
        <v>1590</v>
      </c>
      <c r="R6928" s="96" t="s">
        <v>1586</v>
      </c>
    </row>
    <row r="6929" ht="14.25" customHeight="1">
      <c r="A6929" s="96" t="s">
        <v>17418</v>
      </c>
      <c r="C6929" s="96" t="s">
        <v>17419</v>
      </c>
      <c r="D6929" s="96" t="s">
        <v>1355</v>
      </c>
      <c r="J6929" s="96" t="s">
        <v>1147</v>
      </c>
      <c r="L6929" s="96" t="s">
        <v>41</v>
      </c>
      <c r="M6929" s="96" t="s">
        <v>1351</v>
      </c>
      <c r="N6929" s="96" t="s">
        <v>1863</v>
      </c>
      <c r="O6929" s="96" t="s">
        <v>1672</v>
      </c>
      <c r="P6929" s="96" t="s">
        <v>1564</v>
      </c>
      <c r="Q6929" s="96" t="s">
        <v>1610</v>
      </c>
      <c r="R6929" s="96" t="s">
        <v>1863</v>
      </c>
    </row>
    <row r="6930" ht="14.25" customHeight="1">
      <c r="A6930" s="96" t="s">
        <v>17420</v>
      </c>
      <c r="D6930" s="96" t="s">
        <v>1355</v>
      </c>
      <c r="J6930" s="96" t="s">
        <v>1147</v>
      </c>
      <c r="L6930" s="96" t="s">
        <v>41</v>
      </c>
      <c r="M6930" s="96" t="s">
        <v>1147</v>
      </c>
      <c r="O6930" s="96" t="s">
        <v>1703</v>
      </c>
      <c r="P6930" s="96" t="s">
        <v>1564</v>
      </c>
      <c r="Q6930" s="96" t="s">
        <v>1585</v>
      </c>
      <c r="R6930" s="96" t="s">
        <v>1699</v>
      </c>
    </row>
    <row r="6931" ht="14.25" customHeight="1">
      <c r="A6931" s="96" t="s">
        <v>17421</v>
      </c>
      <c r="D6931" s="96" t="s">
        <v>1350</v>
      </c>
      <c r="E6931" s="96" t="s">
        <v>1561</v>
      </c>
      <c r="F6931" s="96">
        <v>2030.0</v>
      </c>
      <c r="J6931" s="96" t="s">
        <v>1147</v>
      </c>
      <c r="L6931" s="96" t="s">
        <v>1562</v>
      </c>
      <c r="M6931" s="96" t="s">
        <v>1147</v>
      </c>
      <c r="O6931" s="96" t="s">
        <v>1578</v>
      </c>
      <c r="P6931" s="96" t="s">
        <v>1579</v>
      </c>
      <c r="Q6931" s="96" t="s">
        <v>1610</v>
      </c>
      <c r="R6931" s="96" t="s">
        <v>1805</v>
      </c>
      <c r="S6931" s="96" t="s">
        <v>17422</v>
      </c>
      <c r="T6931" s="96" t="s">
        <v>1568</v>
      </c>
    </row>
    <row r="6932" ht="14.25" customHeight="1">
      <c r="A6932" s="96" t="s">
        <v>17423</v>
      </c>
      <c r="B6932" s="96" t="s">
        <v>17424</v>
      </c>
      <c r="C6932" s="96" t="s">
        <v>17425</v>
      </c>
      <c r="D6932" s="96" t="s">
        <v>1355</v>
      </c>
      <c r="J6932" s="96" t="s">
        <v>1147</v>
      </c>
      <c r="L6932" s="96" t="s">
        <v>41</v>
      </c>
      <c r="M6932" s="96" t="s">
        <v>1147</v>
      </c>
      <c r="O6932" s="96" t="s">
        <v>1901</v>
      </c>
      <c r="P6932" s="96" t="s">
        <v>1564</v>
      </c>
      <c r="Q6932" s="96" t="s">
        <v>1604</v>
      </c>
      <c r="R6932" s="96" t="s">
        <v>1699</v>
      </c>
    </row>
    <row r="6933" ht="14.25" customHeight="1">
      <c r="A6933" s="96" t="s">
        <v>17426</v>
      </c>
      <c r="B6933" s="96" t="s">
        <v>17427</v>
      </c>
      <c r="C6933" s="96" t="s">
        <v>17428</v>
      </c>
      <c r="D6933" s="96" t="s">
        <v>1350</v>
      </c>
      <c r="E6933" s="96" t="s">
        <v>1570</v>
      </c>
      <c r="F6933" s="96">
        <v>2030.0</v>
      </c>
      <c r="J6933" s="96" t="s">
        <v>1147</v>
      </c>
      <c r="L6933" s="96" t="s">
        <v>41</v>
      </c>
      <c r="M6933" s="96" t="s">
        <v>1147</v>
      </c>
      <c r="O6933" s="96" t="s">
        <v>1620</v>
      </c>
      <c r="P6933" s="96" t="s">
        <v>1564</v>
      </c>
      <c r="Q6933" s="96" t="s">
        <v>1636</v>
      </c>
      <c r="R6933" s="96" t="s">
        <v>1623</v>
      </c>
      <c r="S6933" s="96" t="s">
        <v>17429</v>
      </c>
      <c r="T6933" s="96" t="s">
        <v>1576</v>
      </c>
    </row>
    <row r="6934" ht="14.25" customHeight="1">
      <c r="A6934" s="96" t="s">
        <v>17430</v>
      </c>
      <c r="D6934" s="96" t="s">
        <v>1350</v>
      </c>
      <c r="E6934" s="96" t="s">
        <v>1570</v>
      </c>
      <c r="F6934" s="96">
        <v>2030.0</v>
      </c>
      <c r="J6934" s="96" t="s">
        <v>1147</v>
      </c>
      <c r="L6934" s="96" t="s">
        <v>1562</v>
      </c>
      <c r="M6934" s="96" t="s">
        <v>1147</v>
      </c>
      <c r="O6934" s="96" t="s">
        <v>1614</v>
      </c>
      <c r="P6934" s="96" t="s">
        <v>1609</v>
      </c>
      <c r="Q6934" s="96" t="s">
        <v>1610</v>
      </c>
      <c r="R6934" s="96" t="s">
        <v>1574</v>
      </c>
      <c r="S6934" s="96" t="s">
        <v>17431</v>
      </c>
      <c r="T6934" s="96" t="s">
        <v>1576</v>
      </c>
    </row>
    <row r="6935" ht="14.25" customHeight="1">
      <c r="A6935" s="96" t="s">
        <v>17432</v>
      </c>
      <c r="B6935" s="96" t="s">
        <v>17433</v>
      </c>
      <c r="C6935" s="96" t="s">
        <v>17434</v>
      </c>
      <c r="D6935" s="96" t="s">
        <v>1350</v>
      </c>
      <c r="E6935" s="96" t="s">
        <v>1561</v>
      </c>
      <c r="F6935" s="96">
        <v>2030.0</v>
      </c>
      <c r="J6935" s="96" t="s">
        <v>1147</v>
      </c>
      <c r="L6935" s="96" t="s">
        <v>41</v>
      </c>
      <c r="M6935" s="96" t="s">
        <v>1147</v>
      </c>
      <c r="O6935" s="96" t="s">
        <v>1703</v>
      </c>
      <c r="P6935" s="96" t="s">
        <v>1564</v>
      </c>
      <c r="Q6935" s="96" t="s">
        <v>1756</v>
      </c>
      <c r="R6935" s="96" t="s">
        <v>1621</v>
      </c>
      <c r="S6935" s="96" t="s">
        <v>17435</v>
      </c>
      <c r="T6935" s="96" t="s">
        <v>1568</v>
      </c>
    </row>
    <row r="6936" ht="14.25" customHeight="1">
      <c r="A6936" s="96" t="s">
        <v>17436</v>
      </c>
      <c r="B6936" s="96" t="s">
        <v>17437</v>
      </c>
      <c r="C6936" s="96" t="s">
        <v>17438</v>
      </c>
      <c r="D6936" s="96" t="s">
        <v>1355</v>
      </c>
      <c r="J6936" s="96" t="s">
        <v>1147</v>
      </c>
      <c r="L6936" s="96" t="s">
        <v>1629</v>
      </c>
      <c r="M6936" s="96" t="s">
        <v>1147</v>
      </c>
      <c r="O6936" s="96" t="s">
        <v>1717</v>
      </c>
      <c r="P6936" s="96" t="s">
        <v>1609</v>
      </c>
      <c r="Q6936" s="96" t="s">
        <v>1630</v>
      </c>
      <c r="R6936" s="96" t="s">
        <v>3647</v>
      </c>
      <c r="U6936" s="96" t="s">
        <v>2331</v>
      </c>
    </row>
    <row r="6937" ht="14.25" customHeight="1">
      <c r="A6937" s="96" t="s">
        <v>17439</v>
      </c>
      <c r="D6937" s="96" t="s">
        <v>1350</v>
      </c>
      <c r="E6937" s="96" t="s">
        <v>1561</v>
      </c>
      <c r="F6937" s="96">
        <v>2030.0</v>
      </c>
      <c r="J6937" s="96" t="s">
        <v>1351</v>
      </c>
      <c r="L6937" s="96" t="s">
        <v>41</v>
      </c>
      <c r="M6937" s="96" t="s">
        <v>1147</v>
      </c>
      <c r="O6937" s="96" t="s">
        <v>2526</v>
      </c>
      <c r="P6937" s="96" t="s">
        <v>1564</v>
      </c>
      <c r="Q6937" s="96" t="s">
        <v>1652</v>
      </c>
      <c r="R6937" s="96" t="s">
        <v>1676</v>
      </c>
      <c r="S6937" s="96" t="s">
        <v>17440</v>
      </c>
      <c r="T6937" s="96" t="s">
        <v>1568</v>
      </c>
    </row>
    <row r="6938" ht="14.25" customHeight="1">
      <c r="A6938" s="96" t="s">
        <v>17441</v>
      </c>
      <c r="C6938" s="96" t="s">
        <v>17442</v>
      </c>
      <c r="D6938" s="96" t="s">
        <v>1350</v>
      </c>
      <c r="E6938" s="96" t="s">
        <v>1561</v>
      </c>
      <c r="F6938" s="96">
        <v>2030.0</v>
      </c>
      <c r="J6938" s="96" t="s">
        <v>1147</v>
      </c>
      <c r="L6938" s="96" t="s">
        <v>41</v>
      </c>
      <c r="M6938" s="96" t="s">
        <v>1147</v>
      </c>
      <c r="O6938" s="96" t="s">
        <v>1703</v>
      </c>
      <c r="P6938" s="96" t="s">
        <v>1564</v>
      </c>
      <c r="Q6938" s="96" t="s">
        <v>1756</v>
      </c>
      <c r="R6938" s="96" t="s">
        <v>1656</v>
      </c>
      <c r="S6938" s="96" t="s">
        <v>17443</v>
      </c>
      <c r="T6938" s="96" t="s">
        <v>1568</v>
      </c>
    </row>
    <row r="6939" ht="14.25" customHeight="1">
      <c r="A6939" s="96" t="s">
        <v>17444</v>
      </c>
      <c r="D6939" s="96" t="s">
        <v>1350</v>
      </c>
      <c r="E6939" s="96" t="s">
        <v>1561</v>
      </c>
      <c r="F6939" s="96">
        <v>2030.0</v>
      </c>
      <c r="J6939" s="96" t="s">
        <v>1147</v>
      </c>
      <c r="L6939" s="96" t="s">
        <v>1562</v>
      </c>
      <c r="M6939" s="96" t="s">
        <v>1147</v>
      </c>
      <c r="O6939" s="96" t="s">
        <v>1791</v>
      </c>
      <c r="P6939" s="96" t="s">
        <v>1609</v>
      </c>
      <c r="Q6939" s="96" t="s">
        <v>1593</v>
      </c>
      <c r="R6939" s="96" t="s">
        <v>1841</v>
      </c>
      <c r="S6939" s="96" t="s">
        <v>17445</v>
      </c>
      <c r="T6939" s="96" t="s">
        <v>1568</v>
      </c>
    </row>
    <row r="6940" ht="14.25" customHeight="1">
      <c r="A6940" s="96" t="s">
        <v>17446</v>
      </c>
      <c r="D6940" s="96" t="s">
        <v>1350</v>
      </c>
      <c r="E6940" s="96" t="s">
        <v>1561</v>
      </c>
      <c r="F6940" s="96">
        <v>2030.0</v>
      </c>
      <c r="J6940" s="96" t="s">
        <v>1147</v>
      </c>
      <c r="L6940" s="96" t="s">
        <v>1562</v>
      </c>
      <c r="M6940" s="96" t="s">
        <v>1147</v>
      </c>
      <c r="O6940" s="96" t="s">
        <v>1717</v>
      </c>
      <c r="P6940" s="96" t="s">
        <v>1609</v>
      </c>
      <c r="Q6940" s="96" t="s">
        <v>1784</v>
      </c>
      <c r="R6940" s="96" t="s">
        <v>1648</v>
      </c>
      <c r="S6940" s="96" t="s">
        <v>17447</v>
      </c>
      <c r="T6940" s="96" t="s">
        <v>1568</v>
      </c>
    </row>
    <row r="6941" ht="14.25" customHeight="1">
      <c r="A6941" s="96" t="s">
        <v>17448</v>
      </c>
      <c r="B6941" s="96" t="s">
        <v>17449</v>
      </c>
      <c r="C6941" s="96" t="s">
        <v>17450</v>
      </c>
      <c r="D6941" s="96" t="s">
        <v>1350</v>
      </c>
      <c r="E6941" s="96" t="s">
        <v>1570</v>
      </c>
      <c r="F6941" s="96">
        <v>2030.0</v>
      </c>
      <c r="J6941" s="96" t="s">
        <v>1147</v>
      </c>
      <c r="L6941" s="96" t="s">
        <v>41</v>
      </c>
      <c r="M6941" s="96" t="s">
        <v>1147</v>
      </c>
      <c r="O6941" s="96" t="s">
        <v>1578</v>
      </c>
      <c r="P6941" s="96" t="s">
        <v>1579</v>
      </c>
      <c r="Q6941" s="96" t="s">
        <v>2188</v>
      </c>
      <c r="R6941" s="96" t="s">
        <v>1779</v>
      </c>
      <c r="S6941" s="96" t="s">
        <v>17451</v>
      </c>
      <c r="T6941" s="96" t="s">
        <v>1576</v>
      </c>
    </row>
    <row r="6942" ht="14.25" customHeight="1">
      <c r="A6942" s="96" t="s">
        <v>17452</v>
      </c>
      <c r="D6942" s="96" t="s">
        <v>1350</v>
      </c>
      <c r="E6942" s="96" t="s">
        <v>1561</v>
      </c>
      <c r="F6942" s="96">
        <v>2030.0</v>
      </c>
      <c r="J6942" s="96" t="s">
        <v>1147</v>
      </c>
      <c r="L6942" s="96" t="s">
        <v>1562</v>
      </c>
      <c r="M6942" s="96" t="s">
        <v>1147</v>
      </c>
      <c r="O6942" s="96" t="s">
        <v>1578</v>
      </c>
      <c r="P6942" s="96" t="s">
        <v>1579</v>
      </c>
      <c r="Q6942" s="96" t="s">
        <v>1590</v>
      </c>
      <c r="R6942" s="96" t="s">
        <v>1699</v>
      </c>
      <c r="S6942" s="96" t="s">
        <v>17453</v>
      </c>
      <c r="T6942" s="96" t="s">
        <v>1568</v>
      </c>
    </row>
    <row r="6943" ht="14.25" customHeight="1">
      <c r="A6943" s="96" t="s">
        <v>17454</v>
      </c>
      <c r="B6943" s="96" t="s">
        <v>17455</v>
      </c>
      <c r="C6943" s="96" t="s">
        <v>17456</v>
      </c>
      <c r="D6943" s="96" t="s">
        <v>1350</v>
      </c>
      <c r="E6943" s="96" t="s">
        <v>1561</v>
      </c>
      <c r="F6943" s="96">
        <v>2032.0</v>
      </c>
      <c r="J6943" s="96" t="s">
        <v>1147</v>
      </c>
      <c r="L6943" s="96" t="s">
        <v>41</v>
      </c>
      <c r="M6943" s="96" t="s">
        <v>1147</v>
      </c>
      <c r="O6943" s="96" t="s">
        <v>1797</v>
      </c>
      <c r="P6943" s="96" t="s">
        <v>1564</v>
      </c>
      <c r="Q6943" s="96" t="s">
        <v>1804</v>
      </c>
      <c r="R6943" s="96" t="s">
        <v>1586</v>
      </c>
      <c r="S6943" s="96" t="s">
        <v>17457</v>
      </c>
      <c r="T6943" s="96" t="s">
        <v>1568</v>
      </c>
    </row>
    <row r="6944" ht="14.25" customHeight="1">
      <c r="A6944" s="96" t="s">
        <v>17458</v>
      </c>
      <c r="B6944" s="96" t="s">
        <v>17459</v>
      </c>
      <c r="C6944" s="96" t="s">
        <v>17460</v>
      </c>
      <c r="D6944" s="96" t="s">
        <v>1350</v>
      </c>
      <c r="E6944" s="96" t="s">
        <v>1561</v>
      </c>
      <c r="F6944" s="96" t="s">
        <v>17461</v>
      </c>
      <c r="G6944" s="96" t="s">
        <v>1350</v>
      </c>
      <c r="H6944" s="96" t="s">
        <v>1561</v>
      </c>
      <c r="I6944" s="96" t="s">
        <v>1403</v>
      </c>
      <c r="J6944" s="96" t="s">
        <v>1351</v>
      </c>
      <c r="K6944" s="96" t="s">
        <v>1403</v>
      </c>
      <c r="L6944" s="96" t="s">
        <v>41</v>
      </c>
      <c r="M6944" s="96" t="s">
        <v>1351</v>
      </c>
      <c r="N6944" s="96" t="s">
        <v>1805</v>
      </c>
      <c r="O6944" s="96" t="s">
        <v>1717</v>
      </c>
      <c r="P6944" s="96" t="s">
        <v>1609</v>
      </c>
      <c r="Q6944" s="96" t="s">
        <v>1593</v>
      </c>
      <c r="R6944" s="96" t="s">
        <v>1805</v>
      </c>
      <c r="S6944" s="96" t="s">
        <v>17462</v>
      </c>
      <c r="T6944" s="96" t="s">
        <v>1568</v>
      </c>
    </row>
    <row r="6945" ht="14.25" customHeight="1">
      <c r="A6945" s="96" t="s">
        <v>17463</v>
      </c>
      <c r="D6945" s="96" t="s">
        <v>1355</v>
      </c>
      <c r="J6945" s="96" t="s">
        <v>1351</v>
      </c>
      <c r="L6945" s="96" t="s">
        <v>41</v>
      </c>
      <c r="M6945" s="96" t="s">
        <v>1351</v>
      </c>
      <c r="N6945" s="96" t="s">
        <v>1863</v>
      </c>
      <c r="O6945" s="96" t="s">
        <v>2314</v>
      </c>
      <c r="P6945" s="96" t="s">
        <v>1609</v>
      </c>
      <c r="Q6945" s="96" t="s">
        <v>1675</v>
      </c>
      <c r="R6945" s="96" t="s">
        <v>1863</v>
      </c>
    </row>
    <row r="6946" ht="14.25" customHeight="1">
      <c r="A6946" s="96" t="s">
        <v>17464</v>
      </c>
      <c r="B6946" s="96" t="s">
        <v>17465</v>
      </c>
      <c r="C6946" s="96" t="s">
        <v>17466</v>
      </c>
      <c r="D6946" s="96" t="s">
        <v>1350</v>
      </c>
      <c r="E6946" s="96" t="s">
        <v>1561</v>
      </c>
      <c r="F6946" s="96">
        <v>2030.0</v>
      </c>
      <c r="G6946" s="96" t="s">
        <v>1350</v>
      </c>
      <c r="H6946" s="96" t="s">
        <v>1561</v>
      </c>
      <c r="I6946" s="96">
        <v>2040.0</v>
      </c>
      <c r="J6946" s="96" t="s">
        <v>1351</v>
      </c>
      <c r="K6946" s="96">
        <v>2040.0</v>
      </c>
      <c r="L6946" s="96" t="s">
        <v>41</v>
      </c>
      <c r="M6946" s="96" t="s">
        <v>1351</v>
      </c>
      <c r="N6946" s="96" t="s">
        <v>2181</v>
      </c>
      <c r="O6946" s="96" t="s">
        <v>1703</v>
      </c>
      <c r="P6946" s="96" t="s">
        <v>1564</v>
      </c>
      <c r="Q6946" s="96" t="s">
        <v>1610</v>
      </c>
      <c r="R6946" s="96" t="s">
        <v>1586</v>
      </c>
      <c r="S6946" s="96" t="s">
        <v>17467</v>
      </c>
      <c r="T6946" s="96" t="s">
        <v>1568</v>
      </c>
    </row>
    <row r="6947" ht="14.25" customHeight="1">
      <c r="A6947" s="96" t="s">
        <v>17468</v>
      </c>
      <c r="C6947" s="96" t="s">
        <v>17469</v>
      </c>
      <c r="D6947" s="96" t="s">
        <v>1350</v>
      </c>
      <c r="E6947" s="96" t="s">
        <v>1561</v>
      </c>
      <c r="F6947" s="96">
        <v>2030.0</v>
      </c>
      <c r="J6947" s="96" t="s">
        <v>1147</v>
      </c>
      <c r="L6947" s="96" t="s">
        <v>1562</v>
      </c>
      <c r="M6947" s="96" t="s">
        <v>1147</v>
      </c>
      <c r="O6947" s="96" t="s">
        <v>1741</v>
      </c>
      <c r="P6947" s="96" t="s">
        <v>1564</v>
      </c>
      <c r="Q6947" s="96" t="s">
        <v>1655</v>
      </c>
      <c r="R6947" s="96" t="s">
        <v>1746</v>
      </c>
      <c r="S6947" s="96" t="s">
        <v>17470</v>
      </c>
      <c r="T6947" s="96" t="s">
        <v>1568</v>
      </c>
    </row>
    <row r="6948" ht="14.25" customHeight="1">
      <c r="A6948" s="96" t="s">
        <v>17471</v>
      </c>
      <c r="D6948" s="96" t="s">
        <v>1350</v>
      </c>
      <c r="E6948" s="96" t="s">
        <v>1561</v>
      </c>
      <c r="F6948" s="96">
        <v>2030.0</v>
      </c>
      <c r="J6948" s="96" t="s">
        <v>1147</v>
      </c>
      <c r="L6948" s="96" t="s">
        <v>1562</v>
      </c>
      <c r="M6948" s="96" t="s">
        <v>1147</v>
      </c>
      <c r="O6948" s="96" t="s">
        <v>1584</v>
      </c>
      <c r="P6948" s="96" t="s">
        <v>1564</v>
      </c>
      <c r="Q6948" s="96" t="s">
        <v>1580</v>
      </c>
      <c r="R6948" s="96" t="s">
        <v>1644</v>
      </c>
      <c r="S6948" s="96" t="s">
        <v>17472</v>
      </c>
      <c r="T6948" s="96" t="s">
        <v>1568</v>
      </c>
    </row>
    <row r="6949" ht="14.25" customHeight="1">
      <c r="A6949" s="96" t="s">
        <v>17473</v>
      </c>
      <c r="D6949" s="96" t="s">
        <v>1372</v>
      </c>
      <c r="J6949" s="96" t="s">
        <v>1351</v>
      </c>
      <c r="L6949" s="96" t="s">
        <v>41</v>
      </c>
      <c r="M6949" s="96" t="s">
        <v>1351</v>
      </c>
      <c r="N6949" s="96" t="s">
        <v>2023</v>
      </c>
      <c r="O6949" s="96" t="s">
        <v>2272</v>
      </c>
      <c r="P6949" s="96" t="s">
        <v>1609</v>
      </c>
      <c r="Q6949" s="96" t="s">
        <v>1675</v>
      </c>
      <c r="R6949" s="96" t="s">
        <v>2023</v>
      </c>
    </row>
    <row r="6950" ht="14.25" customHeight="1">
      <c r="A6950" s="96" t="s">
        <v>17474</v>
      </c>
      <c r="D6950" s="96" t="s">
        <v>1372</v>
      </c>
      <c r="J6950" s="96" t="s">
        <v>1351</v>
      </c>
      <c r="L6950" s="96" t="s">
        <v>41</v>
      </c>
      <c r="M6950" s="96" t="s">
        <v>1351</v>
      </c>
      <c r="N6950" s="96" t="s">
        <v>2181</v>
      </c>
      <c r="O6950" s="96" t="s">
        <v>1893</v>
      </c>
      <c r="P6950" s="96" t="s">
        <v>1603</v>
      </c>
      <c r="Q6950" s="96" t="s">
        <v>1941</v>
      </c>
      <c r="R6950" s="96" t="s">
        <v>1850</v>
      </c>
      <c r="U6950" s="96" t="s">
        <v>1701</v>
      </c>
    </row>
    <row r="6951" ht="14.25" customHeight="1">
      <c r="A6951" s="96" t="s">
        <v>17475</v>
      </c>
      <c r="D6951" s="96" t="s">
        <v>1350</v>
      </c>
      <c r="E6951" s="96" t="s">
        <v>1561</v>
      </c>
      <c r="F6951" s="96">
        <v>2030.0</v>
      </c>
      <c r="G6951" s="96" t="s">
        <v>1350</v>
      </c>
      <c r="H6951" s="96" t="s">
        <v>1561</v>
      </c>
      <c r="I6951" s="96">
        <v>2040.0</v>
      </c>
      <c r="J6951" s="96" t="s">
        <v>1351</v>
      </c>
      <c r="K6951" s="96">
        <v>2040.0</v>
      </c>
      <c r="L6951" s="96" t="s">
        <v>41</v>
      </c>
      <c r="M6951" s="96" t="s">
        <v>1351</v>
      </c>
      <c r="N6951" s="96" t="s">
        <v>1846</v>
      </c>
      <c r="O6951" s="96" t="s">
        <v>1797</v>
      </c>
      <c r="P6951" s="96" t="s">
        <v>1564</v>
      </c>
      <c r="Q6951" s="96" t="s">
        <v>1580</v>
      </c>
      <c r="R6951" s="96" t="s">
        <v>1566</v>
      </c>
      <c r="S6951" s="96" t="s">
        <v>17476</v>
      </c>
      <c r="T6951" s="96" t="s">
        <v>1568</v>
      </c>
    </row>
    <row r="6952" ht="14.25" customHeight="1">
      <c r="A6952" s="96" t="s">
        <v>17477</v>
      </c>
      <c r="D6952" s="96" t="s">
        <v>1355</v>
      </c>
      <c r="J6952" s="96" t="s">
        <v>1351</v>
      </c>
      <c r="L6952" s="96" t="s">
        <v>41</v>
      </c>
      <c r="M6952" s="96" t="s">
        <v>1147</v>
      </c>
      <c r="O6952" s="96" t="s">
        <v>1845</v>
      </c>
      <c r="P6952" s="96" t="s">
        <v>1564</v>
      </c>
      <c r="Q6952" s="96" t="s">
        <v>2158</v>
      </c>
      <c r="R6952" s="96" t="s">
        <v>1648</v>
      </c>
    </row>
    <row r="6953" ht="14.25" customHeight="1">
      <c r="A6953" s="96" t="s">
        <v>17478</v>
      </c>
      <c r="D6953" s="96" t="s">
        <v>1350</v>
      </c>
      <c r="E6953" s="96" t="s">
        <v>1561</v>
      </c>
      <c r="F6953" s="96" t="s">
        <v>5968</v>
      </c>
      <c r="J6953" s="96" t="s">
        <v>1147</v>
      </c>
      <c r="L6953" s="96" t="s">
        <v>41</v>
      </c>
      <c r="M6953" s="96" t="s">
        <v>1147</v>
      </c>
      <c r="O6953" s="96" t="s">
        <v>1584</v>
      </c>
      <c r="P6953" s="96" t="s">
        <v>1564</v>
      </c>
      <c r="Q6953" s="96" t="s">
        <v>1665</v>
      </c>
      <c r="R6953" s="96" t="s">
        <v>1673</v>
      </c>
      <c r="S6953" s="96" t="s">
        <v>17479</v>
      </c>
      <c r="T6953" s="96" t="s">
        <v>1568</v>
      </c>
    </row>
    <row r="6954" ht="14.25" customHeight="1">
      <c r="A6954" s="96" t="s">
        <v>17480</v>
      </c>
      <c r="D6954" s="96" t="s">
        <v>1350</v>
      </c>
      <c r="E6954" s="96" t="s">
        <v>1561</v>
      </c>
      <c r="F6954" s="96">
        <v>2030.0</v>
      </c>
      <c r="J6954" s="96" t="s">
        <v>1147</v>
      </c>
      <c r="L6954" s="96" t="s">
        <v>1562</v>
      </c>
      <c r="M6954" s="96" t="s">
        <v>1147</v>
      </c>
      <c r="O6954" s="96" t="s">
        <v>1684</v>
      </c>
      <c r="P6954" s="96" t="s">
        <v>1564</v>
      </c>
      <c r="Q6954" s="96" t="s">
        <v>1675</v>
      </c>
      <c r="R6954" s="96" t="s">
        <v>1637</v>
      </c>
      <c r="S6954" s="96" t="s">
        <v>17481</v>
      </c>
      <c r="T6954" s="96" t="s">
        <v>1568</v>
      </c>
    </row>
    <row r="6955" ht="14.25" customHeight="1">
      <c r="A6955" s="96" t="s">
        <v>17482</v>
      </c>
      <c r="D6955" s="96" t="s">
        <v>1350</v>
      </c>
      <c r="E6955" s="96" t="s">
        <v>1561</v>
      </c>
      <c r="F6955" s="96">
        <v>2030.0</v>
      </c>
      <c r="J6955" s="96" t="s">
        <v>1147</v>
      </c>
      <c r="L6955" s="96" t="s">
        <v>1562</v>
      </c>
      <c r="M6955" s="96" t="s">
        <v>1147</v>
      </c>
      <c r="O6955" s="96" t="s">
        <v>1584</v>
      </c>
      <c r="P6955" s="96" t="s">
        <v>1564</v>
      </c>
      <c r="Q6955" s="96" t="s">
        <v>1580</v>
      </c>
      <c r="R6955" s="96" t="s">
        <v>1673</v>
      </c>
      <c r="S6955" s="96" t="s">
        <v>17483</v>
      </c>
      <c r="T6955" s="96" t="s">
        <v>1568</v>
      </c>
    </row>
    <row r="6956" ht="14.25" customHeight="1">
      <c r="A6956" s="96" t="s">
        <v>17484</v>
      </c>
      <c r="D6956" s="96" t="s">
        <v>1350</v>
      </c>
      <c r="E6956" s="96" t="s">
        <v>1561</v>
      </c>
      <c r="F6956" s="96">
        <v>2030.0</v>
      </c>
      <c r="G6956" s="96" t="s">
        <v>1350</v>
      </c>
      <c r="H6956" s="96" t="s">
        <v>1561</v>
      </c>
      <c r="I6956" s="96">
        <v>2050.0</v>
      </c>
      <c r="J6956" s="96" t="s">
        <v>1351</v>
      </c>
      <c r="K6956" s="96">
        <v>2050.0</v>
      </c>
      <c r="L6956" s="96" t="s">
        <v>1562</v>
      </c>
      <c r="M6956" s="96" t="s">
        <v>1351</v>
      </c>
      <c r="N6956" s="96" t="s">
        <v>1712</v>
      </c>
      <c r="O6956" s="96" t="s">
        <v>2792</v>
      </c>
      <c r="P6956" s="96" t="s">
        <v>1609</v>
      </c>
      <c r="Q6956" s="96" t="s">
        <v>1639</v>
      </c>
      <c r="R6956" s="96" t="s">
        <v>1712</v>
      </c>
      <c r="S6956" s="96" t="s">
        <v>17485</v>
      </c>
      <c r="T6956" s="96" t="s">
        <v>1568</v>
      </c>
    </row>
    <row r="6957" ht="14.25" customHeight="1">
      <c r="A6957" s="96" t="s">
        <v>17486</v>
      </c>
      <c r="B6957" s="96" t="s">
        <v>17487</v>
      </c>
      <c r="C6957" s="96" t="s">
        <v>17488</v>
      </c>
      <c r="D6957" s="96" t="s">
        <v>1350</v>
      </c>
      <c r="E6957" s="96" t="s">
        <v>1570</v>
      </c>
      <c r="F6957" s="96">
        <v>2030.0</v>
      </c>
      <c r="J6957" s="96" t="s">
        <v>1147</v>
      </c>
      <c r="L6957" s="96" t="s">
        <v>41</v>
      </c>
      <c r="M6957" s="96" t="s">
        <v>1147</v>
      </c>
      <c r="O6957" s="96" t="s">
        <v>1620</v>
      </c>
      <c r="P6957" s="96" t="s">
        <v>1564</v>
      </c>
      <c r="Q6957" s="96" t="s">
        <v>1590</v>
      </c>
      <c r="R6957" s="96" t="s">
        <v>2181</v>
      </c>
      <c r="S6957" s="96" t="s">
        <v>17489</v>
      </c>
      <c r="T6957" s="96" t="s">
        <v>1576</v>
      </c>
    </row>
    <row r="6958" ht="14.25" customHeight="1">
      <c r="A6958" s="96" t="s">
        <v>17490</v>
      </c>
      <c r="B6958" s="96" t="s">
        <v>17491</v>
      </c>
      <c r="C6958" s="96" t="s">
        <v>17492</v>
      </c>
      <c r="D6958" s="96" t="s">
        <v>1355</v>
      </c>
      <c r="J6958" s="96" t="s">
        <v>1351</v>
      </c>
      <c r="L6958" s="96" t="s">
        <v>1629</v>
      </c>
      <c r="M6958" s="96" t="s">
        <v>1147</v>
      </c>
      <c r="O6958" s="96" t="s">
        <v>1664</v>
      </c>
      <c r="P6958" s="96" t="s">
        <v>1564</v>
      </c>
      <c r="Q6958" s="96" t="s">
        <v>1630</v>
      </c>
      <c r="R6958" s="96" t="s">
        <v>1648</v>
      </c>
    </row>
    <row r="6959" ht="14.25" customHeight="1">
      <c r="A6959" s="96" t="s">
        <v>17493</v>
      </c>
      <c r="B6959" s="96" t="s">
        <v>17494</v>
      </c>
      <c r="C6959" s="96" t="s">
        <v>17495</v>
      </c>
      <c r="D6959" s="96" t="s">
        <v>1355</v>
      </c>
      <c r="J6959" s="96" t="s">
        <v>1351</v>
      </c>
      <c r="L6959" s="96" t="s">
        <v>1629</v>
      </c>
      <c r="M6959" s="96" t="s">
        <v>1147</v>
      </c>
      <c r="O6959" s="96" t="s">
        <v>1664</v>
      </c>
      <c r="P6959" s="96" t="s">
        <v>1564</v>
      </c>
      <c r="Q6959" s="96" t="s">
        <v>1630</v>
      </c>
      <c r="R6959" s="96" t="s">
        <v>1589</v>
      </c>
    </row>
    <row r="6960" ht="14.25" customHeight="1">
      <c r="A6960" s="96" t="s">
        <v>17496</v>
      </c>
      <c r="B6960" s="96" t="s">
        <v>17497</v>
      </c>
      <c r="C6960" s="96" t="s">
        <v>17498</v>
      </c>
      <c r="D6960" s="96" t="s">
        <v>1355</v>
      </c>
      <c r="J6960" s="96" t="s">
        <v>1351</v>
      </c>
      <c r="L6960" s="96" t="s">
        <v>1629</v>
      </c>
      <c r="M6960" s="96" t="s">
        <v>1351</v>
      </c>
      <c r="N6960" s="96" t="s">
        <v>1574</v>
      </c>
      <c r="O6960" s="96" t="s">
        <v>1664</v>
      </c>
      <c r="P6960" s="96" t="s">
        <v>1564</v>
      </c>
      <c r="Q6960" s="96" t="s">
        <v>1630</v>
      </c>
      <c r="R6960" s="96" t="s">
        <v>1574</v>
      </c>
      <c r="U6960" s="96" t="s">
        <v>3980</v>
      </c>
    </row>
    <row r="6961" ht="14.25" customHeight="1">
      <c r="A6961" s="96" t="s">
        <v>17499</v>
      </c>
      <c r="B6961" s="96" t="s">
        <v>17500</v>
      </c>
      <c r="C6961" s="96" t="s">
        <v>17501</v>
      </c>
      <c r="D6961" s="96" t="s">
        <v>1350</v>
      </c>
      <c r="E6961" s="96" t="s">
        <v>1561</v>
      </c>
      <c r="F6961" s="96" t="s">
        <v>7675</v>
      </c>
      <c r="J6961" s="96" t="s">
        <v>1147</v>
      </c>
      <c r="L6961" s="96" t="s">
        <v>41</v>
      </c>
      <c r="M6961" s="96" t="s">
        <v>1147</v>
      </c>
      <c r="O6961" s="96" t="s">
        <v>1602</v>
      </c>
      <c r="P6961" s="96" t="s">
        <v>1603</v>
      </c>
      <c r="Q6961" s="96" t="s">
        <v>1604</v>
      </c>
      <c r="R6961" s="96" t="s">
        <v>1619</v>
      </c>
      <c r="S6961" s="96" t="s">
        <v>17502</v>
      </c>
      <c r="T6961" s="96" t="s">
        <v>1568</v>
      </c>
    </row>
    <row r="6962" ht="14.25" customHeight="1">
      <c r="A6962" s="96" t="s">
        <v>17503</v>
      </c>
      <c r="C6962" s="96" t="s">
        <v>17504</v>
      </c>
      <c r="D6962" s="96" t="s">
        <v>1355</v>
      </c>
      <c r="J6962" s="96" t="s">
        <v>1147</v>
      </c>
      <c r="L6962" s="96" t="s">
        <v>41</v>
      </c>
      <c r="M6962" s="96" t="s">
        <v>1147</v>
      </c>
      <c r="O6962" s="96" t="s">
        <v>1578</v>
      </c>
      <c r="P6962" s="96" t="s">
        <v>1579</v>
      </c>
      <c r="Q6962" s="96" t="s">
        <v>1639</v>
      </c>
      <c r="R6962" s="96" t="s">
        <v>1623</v>
      </c>
    </row>
    <row r="6963" ht="14.25" customHeight="1">
      <c r="A6963" s="96" t="s">
        <v>17505</v>
      </c>
      <c r="D6963" s="96" t="s">
        <v>1355</v>
      </c>
      <c r="J6963" s="96" t="s">
        <v>1351</v>
      </c>
      <c r="L6963" s="96" t="s">
        <v>41</v>
      </c>
      <c r="M6963" s="96" t="s">
        <v>1147</v>
      </c>
      <c r="O6963" s="96" t="s">
        <v>1584</v>
      </c>
      <c r="P6963" s="96" t="s">
        <v>1564</v>
      </c>
      <c r="Q6963" s="96" t="s">
        <v>1580</v>
      </c>
      <c r="R6963" s="96" t="s">
        <v>1793</v>
      </c>
    </row>
    <row r="6964" ht="14.25" customHeight="1">
      <c r="A6964" s="96" t="s">
        <v>17506</v>
      </c>
      <c r="D6964" s="96" t="s">
        <v>1350</v>
      </c>
      <c r="E6964" s="96" t="s">
        <v>1561</v>
      </c>
      <c r="F6964" s="96">
        <v>2030.0</v>
      </c>
      <c r="J6964" s="96" t="s">
        <v>1147</v>
      </c>
      <c r="L6964" s="96" t="s">
        <v>1562</v>
      </c>
      <c r="M6964" s="96" t="s">
        <v>1147</v>
      </c>
      <c r="O6964" s="96" t="s">
        <v>1664</v>
      </c>
      <c r="P6964" s="96" t="s">
        <v>1564</v>
      </c>
      <c r="Q6964" s="96" t="s">
        <v>1610</v>
      </c>
      <c r="R6964" s="96" t="s">
        <v>1644</v>
      </c>
      <c r="S6964" s="96" t="s">
        <v>17507</v>
      </c>
      <c r="T6964" s="96" t="s">
        <v>1568</v>
      </c>
    </row>
    <row r="6965" ht="14.25" customHeight="1">
      <c r="A6965" s="96" t="s">
        <v>17508</v>
      </c>
      <c r="C6965" s="96" t="s">
        <v>17509</v>
      </c>
      <c r="D6965" s="96" t="s">
        <v>1355</v>
      </c>
      <c r="J6965" s="96" t="s">
        <v>1147</v>
      </c>
      <c r="L6965" s="96" t="s">
        <v>41</v>
      </c>
      <c r="M6965" s="96" t="s">
        <v>1147</v>
      </c>
      <c r="O6965" s="96" t="s">
        <v>1684</v>
      </c>
      <c r="P6965" s="96" t="s">
        <v>1564</v>
      </c>
      <c r="Q6965" s="96" t="s">
        <v>1756</v>
      </c>
      <c r="R6965" s="96" t="s">
        <v>1566</v>
      </c>
    </row>
    <row r="6966" ht="14.25" customHeight="1">
      <c r="A6966" s="96" t="s">
        <v>17510</v>
      </c>
      <c r="D6966" s="96" t="s">
        <v>1355</v>
      </c>
      <c r="J6966" s="96" t="s">
        <v>1351</v>
      </c>
      <c r="L6966" s="96" t="s">
        <v>41</v>
      </c>
      <c r="M6966" s="96" t="s">
        <v>1147</v>
      </c>
      <c r="O6966" s="96" t="s">
        <v>1893</v>
      </c>
      <c r="P6966" s="96" t="s">
        <v>1603</v>
      </c>
      <c r="Q6966" s="96" t="s">
        <v>1565</v>
      </c>
      <c r="R6966" s="96" t="s">
        <v>1631</v>
      </c>
    </row>
    <row r="6967" ht="14.25" customHeight="1">
      <c r="A6967" s="96" t="s">
        <v>17511</v>
      </c>
      <c r="B6967" s="96" t="s">
        <v>17512</v>
      </c>
      <c r="C6967" s="96" t="s">
        <v>17513</v>
      </c>
      <c r="D6967" s="96" t="s">
        <v>1350</v>
      </c>
      <c r="E6967" s="96" t="s">
        <v>1561</v>
      </c>
      <c r="F6967" s="96">
        <v>2030.0</v>
      </c>
      <c r="J6967" s="96" t="s">
        <v>1147</v>
      </c>
      <c r="L6967" s="96" t="s">
        <v>1562</v>
      </c>
      <c r="M6967" s="96" t="s">
        <v>1147</v>
      </c>
      <c r="O6967" s="96" t="s">
        <v>1741</v>
      </c>
      <c r="P6967" s="96" t="s">
        <v>1564</v>
      </c>
      <c r="Q6967" s="96" t="s">
        <v>1652</v>
      </c>
      <c r="R6967" s="96" t="s">
        <v>1779</v>
      </c>
      <c r="S6967" s="96" t="s">
        <v>17514</v>
      </c>
      <c r="T6967" s="96" t="s">
        <v>1568</v>
      </c>
    </row>
    <row r="6968" ht="14.25" customHeight="1">
      <c r="A6968" s="96" t="s">
        <v>17515</v>
      </c>
      <c r="D6968" s="96" t="s">
        <v>1350</v>
      </c>
      <c r="E6968" s="96" t="s">
        <v>1561</v>
      </c>
      <c r="F6968" s="96">
        <v>2030.0</v>
      </c>
      <c r="G6968" s="96" t="s">
        <v>1350</v>
      </c>
      <c r="H6968" s="96" t="s">
        <v>1561</v>
      </c>
      <c r="I6968" s="96">
        <v>2050.0</v>
      </c>
      <c r="J6968" s="96" t="s">
        <v>1351</v>
      </c>
      <c r="K6968" s="96">
        <v>2050.0</v>
      </c>
      <c r="L6968" s="96" t="s">
        <v>1562</v>
      </c>
      <c r="M6968" s="96" t="s">
        <v>1351</v>
      </c>
      <c r="N6968" s="96" t="s">
        <v>1707</v>
      </c>
      <c r="O6968" s="96" t="s">
        <v>1584</v>
      </c>
      <c r="P6968" s="96" t="s">
        <v>1564</v>
      </c>
      <c r="Q6968" s="96" t="s">
        <v>1580</v>
      </c>
      <c r="R6968" s="96" t="s">
        <v>1707</v>
      </c>
      <c r="S6968" s="96" t="s">
        <v>17516</v>
      </c>
      <c r="T6968" s="96" t="s">
        <v>1568</v>
      </c>
    </row>
    <row r="6969" ht="14.25" customHeight="1">
      <c r="A6969" s="96" t="s">
        <v>17517</v>
      </c>
      <c r="D6969" s="96" t="s">
        <v>1350</v>
      </c>
      <c r="E6969" s="96" t="s">
        <v>1561</v>
      </c>
      <c r="F6969" s="96">
        <v>2030.0</v>
      </c>
      <c r="J6969" s="96" t="s">
        <v>1147</v>
      </c>
      <c r="L6969" s="96" t="s">
        <v>1562</v>
      </c>
      <c r="M6969" s="96" t="s">
        <v>1147</v>
      </c>
      <c r="O6969" s="96" t="s">
        <v>1578</v>
      </c>
      <c r="P6969" s="96" t="s">
        <v>1579</v>
      </c>
      <c r="Q6969" s="96" t="s">
        <v>2005</v>
      </c>
      <c r="R6969" s="96" t="s">
        <v>1644</v>
      </c>
      <c r="S6969" s="96" t="s">
        <v>17518</v>
      </c>
      <c r="T6969" s="96" t="s">
        <v>1568</v>
      </c>
    </row>
    <row r="6970" ht="14.25" customHeight="1">
      <c r="A6970" s="96" t="s">
        <v>17519</v>
      </c>
      <c r="B6970" s="96" t="s">
        <v>17520</v>
      </c>
      <c r="D6970" s="96" t="s">
        <v>1350</v>
      </c>
      <c r="E6970" s="96" t="s">
        <v>1561</v>
      </c>
      <c r="F6970" s="96">
        <v>2030.0</v>
      </c>
      <c r="J6970" s="96" t="s">
        <v>1147</v>
      </c>
      <c r="L6970" s="96" t="s">
        <v>1562</v>
      </c>
      <c r="M6970" s="96" t="s">
        <v>1147</v>
      </c>
      <c r="O6970" s="96" t="s">
        <v>1647</v>
      </c>
      <c r="P6970" s="96" t="s">
        <v>1564</v>
      </c>
      <c r="Q6970" s="96" t="s">
        <v>1585</v>
      </c>
      <c r="R6970" s="96" t="s">
        <v>1586</v>
      </c>
      <c r="S6970" s="96" t="s">
        <v>17521</v>
      </c>
      <c r="T6970" s="96" t="s">
        <v>1568</v>
      </c>
    </row>
    <row r="6971" ht="14.25" customHeight="1">
      <c r="A6971" s="96" t="s">
        <v>17522</v>
      </c>
      <c r="D6971" s="96" t="s">
        <v>1350</v>
      </c>
      <c r="E6971" s="96" t="s">
        <v>1561</v>
      </c>
      <c r="F6971" s="96" t="s">
        <v>1628</v>
      </c>
      <c r="G6971" s="96" t="s">
        <v>1350</v>
      </c>
      <c r="H6971" s="96" t="s">
        <v>1561</v>
      </c>
      <c r="I6971" s="96" t="s">
        <v>1689</v>
      </c>
      <c r="J6971" s="96" t="s">
        <v>1351</v>
      </c>
      <c r="K6971" s="96" t="s">
        <v>1689</v>
      </c>
      <c r="L6971" s="96" t="s">
        <v>41</v>
      </c>
      <c r="M6971" s="96" t="s">
        <v>1147</v>
      </c>
      <c r="O6971" s="96" t="s">
        <v>1584</v>
      </c>
      <c r="P6971" s="96" t="s">
        <v>1564</v>
      </c>
      <c r="Q6971" s="96" t="s">
        <v>1804</v>
      </c>
      <c r="R6971" s="96" t="s">
        <v>1648</v>
      </c>
      <c r="S6971" s="96" t="s">
        <v>17523</v>
      </c>
      <c r="T6971" s="96" t="s">
        <v>1568</v>
      </c>
    </row>
    <row r="6972" ht="14.25" customHeight="1">
      <c r="A6972" s="96" t="s">
        <v>17524</v>
      </c>
      <c r="D6972" s="96" t="s">
        <v>1355</v>
      </c>
      <c r="J6972" s="96" t="s">
        <v>1147</v>
      </c>
      <c r="L6972" s="96" t="s">
        <v>41</v>
      </c>
      <c r="M6972" s="96" t="s">
        <v>1147</v>
      </c>
      <c r="O6972" s="96" t="s">
        <v>1578</v>
      </c>
      <c r="P6972" s="96" t="s">
        <v>1579</v>
      </c>
      <c r="Q6972" s="96" t="s">
        <v>1580</v>
      </c>
      <c r="R6972" s="96" t="s">
        <v>1605</v>
      </c>
    </row>
    <row r="6973" ht="14.25" customHeight="1">
      <c r="A6973" s="96" t="s">
        <v>17525</v>
      </c>
      <c r="D6973" s="96" t="s">
        <v>1355</v>
      </c>
      <c r="J6973" s="96" t="s">
        <v>1351</v>
      </c>
      <c r="L6973" s="96" t="s">
        <v>41</v>
      </c>
      <c r="M6973" s="96" t="s">
        <v>1147</v>
      </c>
      <c r="O6973" s="96" t="s">
        <v>1563</v>
      </c>
      <c r="P6973" s="96" t="s">
        <v>1564</v>
      </c>
      <c r="Q6973" s="96" t="s">
        <v>1675</v>
      </c>
      <c r="R6973" s="96" t="s">
        <v>1615</v>
      </c>
    </row>
    <row r="6974" ht="14.25" customHeight="1">
      <c r="A6974" s="96" t="s">
        <v>17526</v>
      </c>
      <c r="B6974" s="96" t="s">
        <v>17527</v>
      </c>
      <c r="C6974" s="96" t="s">
        <v>17528</v>
      </c>
      <c r="D6974" s="96" t="s">
        <v>1350</v>
      </c>
      <c r="E6974" s="96" t="s">
        <v>1561</v>
      </c>
      <c r="F6974" s="96">
        <v>2030.0</v>
      </c>
      <c r="J6974" s="96" t="s">
        <v>1147</v>
      </c>
      <c r="L6974" s="96" t="s">
        <v>41</v>
      </c>
      <c r="M6974" s="96" t="s">
        <v>1351</v>
      </c>
      <c r="N6974" s="96" t="s">
        <v>1619</v>
      </c>
      <c r="O6974" s="96" t="s">
        <v>1584</v>
      </c>
      <c r="P6974" s="96" t="s">
        <v>1564</v>
      </c>
      <c r="Q6974" s="96" t="s">
        <v>1800</v>
      </c>
      <c r="R6974" s="96" t="s">
        <v>1621</v>
      </c>
      <c r="S6974" s="96" t="s">
        <v>17529</v>
      </c>
      <c r="T6974" s="96" t="s">
        <v>1568</v>
      </c>
    </row>
    <row r="6975" ht="14.25" customHeight="1">
      <c r="A6975" s="96" t="s">
        <v>17530</v>
      </c>
      <c r="D6975" s="96" t="s">
        <v>1350</v>
      </c>
      <c r="E6975" s="96" t="s">
        <v>1561</v>
      </c>
      <c r="F6975" s="96">
        <v>2030.0</v>
      </c>
      <c r="G6975" s="96" t="s">
        <v>1350</v>
      </c>
      <c r="H6975" s="96" t="s">
        <v>1561</v>
      </c>
      <c r="I6975" s="96">
        <v>2030.0</v>
      </c>
      <c r="J6975" s="96" t="s">
        <v>1351</v>
      </c>
      <c r="K6975" s="96">
        <v>2030.0</v>
      </c>
      <c r="L6975" s="96" t="s">
        <v>1562</v>
      </c>
      <c r="M6975" s="96" t="s">
        <v>1147</v>
      </c>
      <c r="O6975" s="96" t="s">
        <v>1584</v>
      </c>
      <c r="P6975" s="96" t="s">
        <v>1564</v>
      </c>
      <c r="Q6975" s="96" t="s">
        <v>1800</v>
      </c>
      <c r="R6975" s="96" t="s">
        <v>1566</v>
      </c>
      <c r="S6975" s="96" t="s">
        <v>17531</v>
      </c>
      <c r="T6975" s="96" t="s">
        <v>1568</v>
      </c>
    </row>
    <row r="6976" ht="14.25" customHeight="1">
      <c r="A6976" s="96" t="s">
        <v>17532</v>
      </c>
      <c r="D6976" s="96" t="s">
        <v>1355</v>
      </c>
      <c r="J6976" s="96" t="s">
        <v>1351</v>
      </c>
      <c r="L6976" s="96" t="s">
        <v>41</v>
      </c>
      <c r="M6976" s="96" t="s">
        <v>1147</v>
      </c>
      <c r="O6976" s="96" t="s">
        <v>1845</v>
      </c>
      <c r="P6976" s="96" t="s">
        <v>1564</v>
      </c>
      <c r="Q6976" s="96" t="s">
        <v>1784</v>
      </c>
      <c r="R6976" s="96" t="s">
        <v>1586</v>
      </c>
    </row>
    <row r="6977" ht="14.25" customHeight="1">
      <c r="A6977" s="96" t="s">
        <v>17533</v>
      </c>
      <c r="D6977" s="96" t="s">
        <v>1350</v>
      </c>
      <c r="E6977" s="96" t="s">
        <v>1561</v>
      </c>
      <c r="F6977" s="96">
        <v>2030.0</v>
      </c>
      <c r="J6977" s="96" t="s">
        <v>1147</v>
      </c>
      <c r="L6977" s="96" t="s">
        <v>1562</v>
      </c>
      <c r="M6977" s="96" t="s">
        <v>1147</v>
      </c>
      <c r="O6977" s="96" t="s">
        <v>1791</v>
      </c>
      <c r="P6977" s="96" t="s">
        <v>1609</v>
      </c>
      <c r="Q6977" s="96" t="s">
        <v>2158</v>
      </c>
      <c r="R6977" s="96" t="s">
        <v>1589</v>
      </c>
      <c r="S6977" s="96" t="s">
        <v>17534</v>
      </c>
      <c r="T6977" s="96" t="s">
        <v>1568</v>
      </c>
    </row>
    <row r="6978" ht="14.25" customHeight="1">
      <c r="A6978" s="96" t="s">
        <v>17535</v>
      </c>
      <c r="D6978" s="96" t="s">
        <v>1355</v>
      </c>
      <c r="J6978" s="96" t="s">
        <v>1351</v>
      </c>
      <c r="L6978" s="96" t="s">
        <v>41</v>
      </c>
      <c r="M6978" s="96" t="s">
        <v>1351</v>
      </c>
      <c r="N6978" s="96" t="s">
        <v>1841</v>
      </c>
      <c r="O6978" s="96" t="s">
        <v>1584</v>
      </c>
      <c r="P6978" s="96" t="s">
        <v>1564</v>
      </c>
      <c r="Q6978" s="96" t="s">
        <v>1585</v>
      </c>
      <c r="R6978" s="96" t="s">
        <v>1841</v>
      </c>
    </row>
    <row r="6979" ht="14.25" customHeight="1">
      <c r="A6979" s="96" t="s">
        <v>17536</v>
      </c>
      <c r="D6979" s="96" t="s">
        <v>1350</v>
      </c>
      <c r="E6979" s="96" t="s">
        <v>1561</v>
      </c>
      <c r="F6979" s="96" t="s">
        <v>1628</v>
      </c>
      <c r="G6979" s="96" t="s">
        <v>1350</v>
      </c>
      <c r="H6979" s="96" t="s">
        <v>1561</v>
      </c>
      <c r="I6979" s="96" t="s">
        <v>1403</v>
      </c>
      <c r="J6979" s="96" t="s">
        <v>1351</v>
      </c>
      <c r="K6979" s="96" t="s">
        <v>1403</v>
      </c>
      <c r="L6979" s="96" t="s">
        <v>41</v>
      </c>
      <c r="M6979" s="96" t="s">
        <v>1147</v>
      </c>
      <c r="O6979" s="96" t="s">
        <v>1584</v>
      </c>
      <c r="P6979" s="96" t="s">
        <v>1564</v>
      </c>
      <c r="Q6979" s="96" t="s">
        <v>1585</v>
      </c>
      <c r="R6979" s="96" t="s">
        <v>1637</v>
      </c>
      <c r="S6979" s="96" t="s">
        <v>17537</v>
      </c>
      <c r="T6979" s="96" t="s">
        <v>1568</v>
      </c>
    </row>
    <row r="6980" ht="14.25" customHeight="1">
      <c r="A6980" s="96" t="s">
        <v>17538</v>
      </c>
      <c r="C6980" s="96" t="s">
        <v>17539</v>
      </c>
      <c r="D6980" s="96" t="s">
        <v>1355</v>
      </c>
      <c r="J6980" s="96" t="s">
        <v>1351</v>
      </c>
      <c r="L6980" s="96" t="s">
        <v>41</v>
      </c>
      <c r="M6980" s="96" t="s">
        <v>1351</v>
      </c>
      <c r="N6980" s="96" t="s">
        <v>1656</v>
      </c>
      <c r="O6980" s="96" t="s">
        <v>1845</v>
      </c>
      <c r="P6980" s="96" t="s">
        <v>1564</v>
      </c>
      <c r="Q6980" s="96" t="s">
        <v>1886</v>
      </c>
      <c r="R6980" s="96" t="s">
        <v>1656</v>
      </c>
    </row>
    <row r="6981" ht="14.25" customHeight="1">
      <c r="A6981" s="96" t="s">
        <v>17540</v>
      </c>
      <c r="D6981" s="96" t="s">
        <v>1350</v>
      </c>
      <c r="E6981" s="96" t="s">
        <v>1561</v>
      </c>
      <c r="F6981" s="96">
        <v>2030.0</v>
      </c>
      <c r="G6981" s="96" t="s">
        <v>1350</v>
      </c>
      <c r="H6981" s="96" t="s">
        <v>1561</v>
      </c>
      <c r="I6981" s="96">
        <v>2050.0</v>
      </c>
      <c r="J6981" s="96" t="s">
        <v>1351</v>
      </c>
      <c r="K6981" s="96">
        <v>2050.0</v>
      </c>
      <c r="L6981" s="96" t="s">
        <v>1562</v>
      </c>
      <c r="M6981" s="96" t="s">
        <v>1147</v>
      </c>
      <c r="O6981" s="96" t="s">
        <v>1584</v>
      </c>
      <c r="P6981" s="96" t="s">
        <v>1564</v>
      </c>
      <c r="Q6981" s="96" t="s">
        <v>1580</v>
      </c>
      <c r="R6981" s="96" t="s">
        <v>1793</v>
      </c>
      <c r="S6981" s="96" t="s">
        <v>17541</v>
      </c>
      <c r="T6981" s="96" t="s">
        <v>1568</v>
      </c>
    </row>
    <row r="6982" ht="14.25" customHeight="1">
      <c r="A6982" s="96" t="s">
        <v>17542</v>
      </c>
      <c r="C6982" s="96" t="s">
        <v>17543</v>
      </c>
      <c r="D6982" s="96" t="s">
        <v>1350</v>
      </c>
      <c r="E6982" s="96" t="s">
        <v>1561</v>
      </c>
      <c r="F6982" s="96">
        <v>2030.0</v>
      </c>
      <c r="J6982" s="96" t="s">
        <v>1147</v>
      </c>
      <c r="L6982" s="96" t="s">
        <v>41</v>
      </c>
      <c r="M6982" s="96" t="s">
        <v>1147</v>
      </c>
      <c r="O6982" s="96" t="s">
        <v>1741</v>
      </c>
      <c r="P6982" s="96" t="s">
        <v>1564</v>
      </c>
      <c r="Q6982" s="96" t="s">
        <v>1590</v>
      </c>
      <c r="R6982" s="96" t="s">
        <v>1656</v>
      </c>
      <c r="S6982" s="96" t="s">
        <v>17544</v>
      </c>
      <c r="T6982" s="96" t="s">
        <v>1568</v>
      </c>
    </row>
    <row r="6983" ht="14.25" customHeight="1">
      <c r="A6983" s="96" t="s">
        <v>17545</v>
      </c>
      <c r="D6983" s="96" t="s">
        <v>1350</v>
      </c>
      <c r="E6983" s="96" t="s">
        <v>1561</v>
      </c>
      <c r="F6983" s="96">
        <v>2030.0</v>
      </c>
      <c r="J6983" s="96" t="s">
        <v>1147</v>
      </c>
      <c r="L6983" s="96" t="s">
        <v>41</v>
      </c>
      <c r="M6983" s="96" t="s">
        <v>1147</v>
      </c>
      <c r="O6983" s="96" t="s">
        <v>1578</v>
      </c>
      <c r="P6983" s="96" t="s">
        <v>1579</v>
      </c>
      <c r="Q6983" s="96" t="s">
        <v>1610</v>
      </c>
      <c r="R6983" s="96" t="s">
        <v>1594</v>
      </c>
      <c r="S6983" s="96" t="s">
        <v>17546</v>
      </c>
      <c r="T6983" s="96" t="s">
        <v>1568</v>
      </c>
      <c r="U6983" s="96" t="s">
        <v>1742</v>
      </c>
    </row>
    <row r="6984" ht="14.25" customHeight="1">
      <c r="A6984" s="96" t="s">
        <v>17547</v>
      </c>
      <c r="D6984" s="96" t="s">
        <v>1350</v>
      </c>
      <c r="E6984" s="96" t="s">
        <v>1561</v>
      </c>
      <c r="F6984" s="96">
        <v>2030.0</v>
      </c>
      <c r="J6984" s="96" t="s">
        <v>1147</v>
      </c>
      <c r="L6984" s="96" t="s">
        <v>1562</v>
      </c>
      <c r="M6984" s="96" t="s">
        <v>1147</v>
      </c>
      <c r="O6984" s="96" t="s">
        <v>1684</v>
      </c>
      <c r="P6984" s="96" t="s">
        <v>1564</v>
      </c>
      <c r="Q6984" s="96" t="s">
        <v>1636</v>
      </c>
      <c r="R6984" s="96" t="s">
        <v>1793</v>
      </c>
      <c r="S6984" s="96" t="s">
        <v>17548</v>
      </c>
      <c r="T6984" s="96" t="s">
        <v>1568</v>
      </c>
    </row>
    <row r="6985" ht="14.25" customHeight="1">
      <c r="A6985" s="96" t="s">
        <v>17549</v>
      </c>
      <c r="B6985" s="96" t="s">
        <v>17550</v>
      </c>
      <c r="C6985" s="96" t="s">
        <v>17551</v>
      </c>
      <c r="D6985" s="96" t="s">
        <v>1350</v>
      </c>
      <c r="E6985" s="96" t="s">
        <v>1561</v>
      </c>
      <c r="F6985" s="96">
        <v>2025.0</v>
      </c>
      <c r="J6985" s="96" t="s">
        <v>1147</v>
      </c>
      <c r="L6985" s="96" t="s">
        <v>41</v>
      </c>
      <c r="M6985" s="96" t="s">
        <v>1351</v>
      </c>
      <c r="N6985" s="96" t="s">
        <v>1697</v>
      </c>
      <c r="O6985" s="96" t="s">
        <v>1703</v>
      </c>
      <c r="P6985" s="96" t="s">
        <v>1564</v>
      </c>
      <c r="Q6985" s="96" t="s">
        <v>1585</v>
      </c>
      <c r="R6985" s="96" t="s">
        <v>2384</v>
      </c>
      <c r="S6985" s="96" t="s">
        <v>17552</v>
      </c>
      <c r="T6985" s="96" t="s">
        <v>1568</v>
      </c>
    </row>
    <row r="6986" ht="14.25" customHeight="1">
      <c r="A6986" s="96" t="s">
        <v>17553</v>
      </c>
      <c r="D6986" s="96" t="s">
        <v>1355</v>
      </c>
      <c r="J6986" s="96" t="s">
        <v>1351</v>
      </c>
      <c r="L6986" s="96" t="s">
        <v>41</v>
      </c>
      <c r="M6986" s="96" t="s">
        <v>1147</v>
      </c>
      <c r="O6986" s="96" t="s">
        <v>3253</v>
      </c>
      <c r="P6986" s="96" t="s">
        <v>1572</v>
      </c>
      <c r="Q6986" s="96" t="s">
        <v>1590</v>
      </c>
      <c r="R6986" s="96" t="s">
        <v>1648</v>
      </c>
    </row>
    <row r="6987" ht="14.25" customHeight="1">
      <c r="A6987" s="96" t="s">
        <v>17554</v>
      </c>
      <c r="D6987" s="96" t="s">
        <v>1355</v>
      </c>
      <c r="J6987" s="96" t="s">
        <v>1351</v>
      </c>
      <c r="L6987" s="96" t="s">
        <v>41</v>
      </c>
      <c r="M6987" s="96" t="s">
        <v>1351</v>
      </c>
      <c r="N6987" s="96" t="s">
        <v>1690</v>
      </c>
      <c r="O6987" s="96" t="s">
        <v>1584</v>
      </c>
      <c r="P6987" s="96" t="s">
        <v>1564</v>
      </c>
      <c r="Q6987" s="96" t="s">
        <v>1593</v>
      </c>
      <c r="R6987" s="96" t="s">
        <v>1690</v>
      </c>
    </row>
    <row r="6988" ht="14.25" customHeight="1">
      <c r="A6988" s="96" t="s">
        <v>17555</v>
      </c>
      <c r="B6988" s="96" t="s">
        <v>17556</v>
      </c>
      <c r="C6988" s="96" t="s">
        <v>17557</v>
      </c>
      <c r="D6988" s="96" t="s">
        <v>1350</v>
      </c>
      <c r="E6988" s="96" t="s">
        <v>1561</v>
      </c>
      <c r="F6988" s="96">
        <v>2032.0</v>
      </c>
      <c r="G6988" s="96" t="s">
        <v>1350</v>
      </c>
      <c r="H6988" s="96" t="s">
        <v>1561</v>
      </c>
      <c r="I6988" s="96">
        <v>2050.0</v>
      </c>
      <c r="J6988" s="96" t="s">
        <v>1351</v>
      </c>
      <c r="K6988" s="96">
        <v>2050.0</v>
      </c>
      <c r="L6988" s="96" t="s">
        <v>41</v>
      </c>
      <c r="M6988" s="96" t="s">
        <v>1351</v>
      </c>
      <c r="N6988" s="96" t="s">
        <v>1619</v>
      </c>
      <c r="O6988" s="96" t="s">
        <v>1584</v>
      </c>
      <c r="P6988" s="96" t="s">
        <v>1564</v>
      </c>
      <c r="Q6988" s="96" t="s">
        <v>1756</v>
      </c>
      <c r="R6988" s="96" t="s">
        <v>1637</v>
      </c>
      <c r="S6988" s="96" t="s">
        <v>17558</v>
      </c>
      <c r="T6988" s="96" t="s">
        <v>1568</v>
      </c>
    </row>
    <row r="6989" ht="14.25" customHeight="1">
      <c r="A6989" s="96" t="s">
        <v>17559</v>
      </c>
      <c r="D6989" s="96" t="s">
        <v>1355</v>
      </c>
      <c r="J6989" s="96" t="s">
        <v>1351</v>
      </c>
      <c r="L6989" s="96" t="s">
        <v>41</v>
      </c>
      <c r="M6989" s="96" t="s">
        <v>1147</v>
      </c>
      <c r="O6989" s="96" t="s">
        <v>1578</v>
      </c>
      <c r="P6989" s="96" t="s">
        <v>1579</v>
      </c>
      <c r="Q6989" s="96" t="s">
        <v>1580</v>
      </c>
      <c r="R6989" s="96" t="s">
        <v>1581</v>
      </c>
    </row>
    <row r="6990" ht="14.25" customHeight="1">
      <c r="A6990" s="96" t="s">
        <v>17560</v>
      </c>
      <c r="D6990" s="96" t="s">
        <v>1372</v>
      </c>
      <c r="J6990" s="96" t="s">
        <v>1147</v>
      </c>
      <c r="L6990" s="96" t="s">
        <v>41</v>
      </c>
      <c r="M6990" s="96" t="s">
        <v>1351</v>
      </c>
      <c r="N6990" s="96" t="s">
        <v>1621</v>
      </c>
      <c r="O6990" s="96" t="s">
        <v>1584</v>
      </c>
      <c r="P6990" s="96" t="s">
        <v>1564</v>
      </c>
      <c r="Q6990" s="96" t="s">
        <v>1639</v>
      </c>
      <c r="R6990" s="96" t="s">
        <v>1621</v>
      </c>
    </row>
    <row r="6991" ht="14.25" customHeight="1">
      <c r="A6991" s="96" t="s">
        <v>17561</v>
      </c>
      <c r="D6991" s="96" t="s">
        <v>1350</v>
      </c>
      <c r="E6991" s="96" t="s">
        <v>1561</v>
      </c>
      <c r="F6991" s="96">
        <v>2030.0</v>
      </c>
      <c r="G6991" s="96" t="s">
        <v>1350</v>
      </c>
      <c r="H6991" s="96" t="s">
        <v>1561</v>
      </c>
      <c r="I6991" s="96">
        <v>2050.0</v>
      </c>
      <c r="J6991" s="96" t="s">
        <v>1351</v>
      </c>
      <c r="K6991" s="96">
        <v>2050.0</v>
      </c>
      <c r="L6991" s="96" t="s">
        <v>1562</v>
      </c>
      <c r="M6991" s="96" t="s">
        <v>1147</v>
      </c>
      <c r="O6991" s="96" t="s">
        <v>1584</v>
      </c>
      <c r="P6991" s="96" t="s">
        <v>1564</v>
      </c>
      <c r="Q6991" s="96" t="s">
        <v>1800</v>
      </c>
      <c r="R6991" s="96" t="s">
        <v>1676</v>
      </c>
      <c r="S6991" s="96" t="s">
        <v>17562</v>
      </c>
      <c r="T6991" s="96" t="s">
        <v>1568</v>
      </c>
    </row>
    <row r="6992" ht="14.25" customHeight="1">
      <c r="A6992" s="96" t="s">
        <v>17563</v>
      </c>
      <c r="D6992" s="96" t="s">
        <v>1350</v>
      </c>
      <c r="E6992" s="96" t="s">
        <v>1561</v>
      </c>
      <c r="F6992" s="96">
        <v>2030.0</v>
      </c>
      <c r="J6992" s="96" t="s">
        <v>1147</v>
      </c>
      <c r="L6992" s="96" t="s">
        <v>1562</v>
      </c>
      <c r="M6992" s="96" t="s">
        <v>1147</v>
      </c>
      <c r="O6992" s="96" t="s">
        <v>1741</v>
      </c>
      <c r="P6992" s="96" t="s">
        <v>1564</v>
      </c>
      <c r="Q6992" s="96" t="s">
        <v>1585</v>
      </c>
      <c r="R6992" s="96" t="s">
        <v>1644</v>
      </c>
      <c r="S6992" s="96" t="s">
        <v>17564</v>
      </c>
      <c r="T6992" s="96" t="s">
        <v>1568</v>
      </c>
    </row>
    <row r="6993" ht="14.25" customHeight="1">
      <c r="A6993" s="96" t="s">
        <v>17565</v>
      </c>
      <c r="B6993" s="96" t="s">
        <v>17566</v>
      </c>
      <c r="C6993" s="96" t="s">
        <v>17567</v>
      </c>
      <c r="D6993" s="96" t="s">
        <v>1372</v>
      </c>
      <c r="J6993" s="96" t="s">
        <v>1351</v>
      </c>
      <c r="L6993" s="96" t="s">
        <v>41</v>
      </c>
      <c r="M6993" s="96" t="s">
        <v>1351</v>
      </c>
      <c r="N6993" s="96" t="s">
        <v>1621</v>
      </c>
      <c r="O6993" s="96" t="s">
        <v>1578</v>
      </c>
      <c r="P6993" s="96" t="s">
        <v>1579</v>
      </c>
      <c r="Q6993" s="96" t="s">
        <v>1610</v>
      </c>
      <c r="R6993" s="96" t="s">
        <v>1621</v>
      </c>
    </row>
    <row r="6994" ht="14.25" customHeight="1">
      <c r="A6994" s="96" t="s">
        <v>17568</v>
      </c>
      <c r="B6994" s="96" t="s">
        <v>17569</v>
      </c>
      <c r="C6994" s="96" t="s">
        <v>17570</v>
      </c>
      <c r="D6994" s="96" t="s">
        <v>1350</v>
      </c>
      <c r="E6994" s="96" t="s">
        <v>1561</v>
      </c>
      <c r="J6994" s="96" t="s">
        <v>1147</v>
      </c>
      <c r="L6994" s="96" t="s">
        <v>1562</v>
      </c>
      <c r="M6994" s="96" t="s">
        <v>1147</v>
      </c>
      <c r="O6994" s="96" t="s">
        <v>1672</v>
      </c>
      <c r="P6994" s="96" t="s">
        <v>1564</v>
      </c>
      <c r="Q6994" s="96" t="s">
        <v>1652</v>
      </c>
      <c r="R6994" s="96" t="s">
        <v>1757</v>
      </c>
      <c r="S6994" s="96" t="s">
        <v>17571</v>
      </c>
      <c r="T6994" s="96" t="s">
        <v>1568</v>
      </c>
    </row>
    <row r="6995" ht="14.25" customHeight="1">
      <c r="A6995" s="96" t="s">
        <v>17572</v>
      </c>
      <c r="D6995" s="96" t="s">
        <v>1350</v>
      </c>
      <c r="E6995" s="96" t="s">
        <v>1561</v>
      </c>
      <c r="F6995" s="96">
        <v>2030.0</v>
      </c>
      <c r="J6995" s="96" t="s">
        <v>1147</v>
      </c>
      <c r="L6995" s="96" t="s">
        <v>1562</v>
      </c>
      <c r="M6995" s="96" t="s">
        <v>1147</v>
      </c>
      <c r="O6995" s="96" t="s">
        <v>1584</v>
      </c>
      <c r="P6995" s="96" t="s">
        <v>1564</v>
      </c>
      <c r="Q6995" s="96" t="s">
        <v>1580</v>
      </c>
      <c r="R6995" s="96" t="s">
        <v>1699</v>
      </c>
      <c r="S6995" s="96" t="s">
        <v>17573</v>
      </c>
      <c r="T6995" s="96" t="s">
        <v>1568</v>
      </c>
    </row>
    <row r="6996" ht="14.25" customHeight="1">
      <c r="A6996" s="96" t="s">
        <v>17574</v>
      </c>
      <c r="D6996" s="96" t="s">
        <v>1350</v>
      </c>
      <c r="E6996" s="96" t="s">
        <v>1561</v>
      </c>
      <c r="F6996" s="96">
        <v>2030.0</v>
      </c>
      <c r="J6996" s="96" t="s">
        <v>1147</v>
      </c>
      <c r="L6996" s="96" t="s">
        <v>1562</v>
      </c>
      <c r="M6996" s="96" t="s">
        <v>1147</v>
      </c>
      <c r="O6996" s="96" t="s">
        <v>1664</v>
      </c>
      <c r="P6996" s="96" t="s">
        <v>1564</v>
      </c>
      <c r="Q6996" s="96" t="s">
        <v>1565</v>
      </c>
      <c r="R6996" s="96" t="s">
        <v>1699</v>
      </c>
      <c r="S6996" s="96" t="s">
        <v>17575</v>
      </c>
      <c r="T6996" s="96" t="s">
        <v>1568</v>
      </c>
    </row>
    <row r="6997" ht="14.25" customHeight="1">
      <c r="A6997" s="96" t="s">
        <v>17576</v>
      </c>
      <c r="C6997" s="96" t="s">
        <v>17577</v>
      </c>
      <c r="D6997" s="96" t="s">
        <v>1355</v>
      </c>
      <c r="J6997" s="96" t="s">
        <v>1351</v>
      </c>
      <c r="L6997" s="96" t="s">
        <v>41</v>
      </c>
      <c r="M6997" s="96" t="s">
        <v>1351</v>
      </c>
      <c r="N6997" s="96" t="s">
        <v>1656</v>
      </c>
      <c r="O6997" s="96" t="s">
        <v>1684</v>
      </c>
      <c r="P6997" s="96" t="s">
        <v>1564</v>
      </c>
      <c r="Q6997" s="96" t="s">
        <v>1820</v>
      </c>
      <c r="R6997" s="96" t="s">
        <v>1656</v>
      </c>
    </row>
    <row r="6998" ht="14.25" customHeight="1">
      <c r="A6998" s="96" t="s">
        <v>17578</v>
      </c>
      <c r="C6998" s="96" t="s">
        <v>17579</v>
      </c>
      <c r="D6998" s="96" t="s">
        <v>1355</v>
      </c>
      <c r="J6998" s="96" t="s">
        <v>1147</v>
      </c>
      <c r="L6998" s="96" t="s">
        <v>41</v>
      </c>
      <c r="M6998" s="96" t="s">
        <v>1147</v>
      </c>
      <c r="O6998" s="96" t="s">
        <v>1684</v>
      </c>
      <c r="P6998" s="96" t="s">
        <v>1564</v>
      </c>
      <c r="Q6998" s="96" t="s">
        <v>1655</v>
      </c>
      <c r="R6998" s="96" t="s">
        <v>1597</v>
      </c>
    </row>
    <row r="6999" ht="14.25" customHeight="1">
      <c r="A6999" s="96" t="s">
        <v>17580</v>
      </c>
      <c r="D6999" s="96" t="s">
        <v>1350</v>
      </c>
      <c r="E6999" s="96" t="s">
        <v>1561</v>
      </c>
      <c r="F6999" s="96">
        <v>2032.0</v>
      </c>
      <c r="G6999" s="96" t="s">
        <v>1350</v>
      </c>
      <c r="H6999" s="96" t="s">
        <v>1561</v>
      </c>
      <c r="I6999" s="96">
        <v>2040.0</v>
      </c>
      <c r="J6999" s="96" t="s">
        <v>1351</v>
      </c>
      <c r="K6999" s="96">
        <v>2040.0</v>
      </c>
      <c r="L6999" s="96" t="s">
        <v>41</v>
      </c>
      <c r="M6999" s="96" t="s">
        <v>1351</v>
      </c>
      <c r="N6999" s="96" t="s">
        <v>1619</v>
      </c>
      <c r="O6999" s="96" t="s">
        <v>1845</v>
      </c>
      <c r="P6999" s="96" t="s">
        <v>1564</v>
      </c>
      <c r="Q6999" s="96" t="s">
        <v>1565</v>
      </c>
      <c r="R6999" s="96" t="s">
        <v>1676</v>
      </c>
      <c r="S6999" s="96" t="s">
        <v>17581</v>
      </c>
      <c r="T6999" s="96" t="s">
        <v>1568</v>
      </c>
    </row>
    <row r="7000" ht="14.25" customHeight="1">
      <c r="A7000" s="96" t="s">
        <v>17582</v>
      </c>
      <c r="D7000" s="96" t="s">
        <v>1355</v>
      </c>
      <c r="J7000" s="96" t="s">
        <v>1351</v>
      </c>
      <c r="L7000" s="96" t="s">
        <v>41</v>
      </c>
      <c r="M7000" s="96" t="s">
        <v>1147</v>
      </c>
      <c r="O7000" s="96" t="s">
        <v>1584</v>
      </c>
      <c r="P7000" s="96" t="s">
        <v>1564</v>
      </c>
      <c r="Q7000" s="96" t="s">
        <v>1655</v>
      </c>
      <c r="R7000" s="96" t="s">
        <v>1648</v>
      </c>
    </row>
    <row r="7001" ht="14.25" customHeight="1">
      <c r="A7001" s="96" t="s">
        <v>17583</v>
      </c>
      <c r="D7001" s="96" t="s">
        <v>1355</v>
      </c>
      <c r="J7001" s="96" t="s">
        <v>1147</v>
      </c>
      <c r="L7001" s="96" t="s">
        <v>41</v>
      </c>
      <c r="M7001" s="96" t="s">
        <v>1147</v>
      </c>
      <c r="O7001" s="96" t="s">
        <v>1578</v>
      </c>
      <c r="P7001" s="96" t="s">
        <v>1579</v>
      </c>
      <c r="Q7001" s="96" t="s">
        <v>1610</v>
      </c>
      <c r="R7001" s="96" t="s">
        <v>1605</v>
      </c>
    </row>
    <row r="7002" ht="14.25" customHeight="1">
      <c r="A7002" s="96" t="s">
        <v>17584</v>
      </c>
      <c r="D7002" s="96" t="s">
        <v>1350</v>
      </c>
      <c r="E7002" s="96" t="s">
        <v>1561</v>
      </c>
      <c r="F7002" s="96">
        <v>2030.0</v>
      </c>
      <c r="J7002" s="96" t="s">
        <v>1147</v>
      </c>
      <c r="L7002" s="96" t="s">
        <v>1562</v>
      </c>
      <c r="M7002" s="96" t="s">
        <v>1147</v>
      </c>
      <c r="O7002" s="96" t="s">
        <v>1664</v>
      </c>
      <c r="P7002" s="96" t="s">
        <v>1564</v>
      </c>
      <c r="Q7002" s="96" t="s">
        <v>1580</v>
      </c>
      <c r="R7002" s="96" t="s">
        <v>1586</v>
      </c>
      <c r="S7002" s="96" t="s">
        <v>17585</v>
      </c>
      <c r="T7002" s="96" t="s">
        <v>1568</v>
      </c>
    </row>
    <row r="7003" ht="14.25" customHeight="1">
      <c r="A7003" s="96" t="s">
        <v>17586</v>
      </c>
      <c r="D7003" s="96" t="s">
        <v>1350</v>
      </c>
      <c r="E7003" s="96" t="s">
        <v>1561</v>
      </c>
      <c r="F7003" s="96">
        <v>2030.0</v>
      </c>
      <c r="G7003" s="96" t="s">
        <v>1350</v>
      </c>
      <c r="H7003" s="96" t="s">
        <v>1561</v>
      </c>
      <c r="I7003" s="96">
        <v>2040.0</v>
      </c>
      <c r="J7003" s="96" t="s">
        <v>1351</v>
      </c>
      <c r="K7003" s="96">
        <v>2040.0</v>
      </c>
      <c r="L7003" s="96" t="s">
        <v>1562</v>
      </c>
      <c r="M7003" s="96" t="s">
        <v>1351</v>
      </c>
      <c r="N7003" s="96" t="s">
        <v>1712</v>
      </c>
      <c r="O7003" s="96" t="s">
        <v>1563</v>
      </c>
      <c r="P7003" s="96" t="s">
        <v>1564</v>
      </c>
      <c r="Q7003" s="96" t="s">
        <v>1593</v>
      </c>
      <c r="R7003" s="96" t="s">
        <v>1712</v>
      </c>
      <c r="S7003" s="96" t="s">
        <v>17587</v>
      </c>
      <c r="T7003" s="96" t="s">
        <v>1568</v>
      </c>
    </row>
    <row r="7004" ht="14.25" customHeight="1">
      <c r="A7004" s="96" t="s">
        <v>17588</v>
      </c>
      <c r="D7004" s="96" t="s">
        <v>1355</v>
      </c>
      <c r="J7004" s="96" t="s">
        <v>1351</v>
      </c>
      <c r="L7004" s="96" t="s">
        <v>41</v>
      </c>
      <c r="M7004" s="96" t="s">
        <v>1147</v>
      </c>
      <c r="O7004" s="96" t="s">
        <v>1797</v>
      </c>
      <c r="P7004" s="96" t="s">
        <v>1564</v>
      </c>
      <c r="Q7004" s="96" t="s">
        <v>1580</v>
      </c>
      <c r="R7004" s="96" t="s">
        <v>1676</v>
      </c>
    </row>
    <row r="7005" ht="14.25" customHeight="1">
      <c r="A7005" s="96" t="s">
        <v>17589</v>
      </c>
      <c r="B7005" s="96" t="s">
        <v>17590</v>
      </c>
      <c r="D7005" s="96" t="s">
        <v>1355</v>
      </c>
      <c r="J7005" s="96" t="s">
        <v>1147</v>
      </c>
      <c r="L7005" s="96" t="s">
        <v>41</v>
      </c>
      <c r="M7005" s="96" t="s">
        <v>1351</v>
      </c>
      <c r="N7005" s="96" t="s">
        <v>1621</v>
      </c>
      <c r="O7005" s="96" t="s">
        <v>1925</v>
      </c>
      <c r="P7005" s="96" t="s">
        <v>1728</v>
      </c>
      <c r="Q7005" s="96" t="s">
        <v>1636</v>
      </c>
      <c r="R7005" s="96" t="s">
        <v>1621</v>
      </c>
    </row>
    <row r="7006" ht="14.25" customHeight="1">
      <c r="A7006" s="96" t="s">
        <v>17591</v>
      </c>
      <c r="D7006" s="96" t="s">
        <v>1350</v>
      </c>
      <c r="E7006" s="96" t="s">
        <v>1561</v>
      </c>
      <c r="F7006" s="96">
        <v>2031.0</v>
      </c>
      <c r="J7006" s="96" t="s">
        <v>1147</v>
      </c>
      <c r="L7006" s="96" t="s">
        <v>41</v>
      </c>
      <c r="M7006" s="96" t="s">
        <v>1147</v>
      </c>
      <c r="O7006" s="96" t="s">
        <v>1703</v>
      </c>
      <c r="P7006" s="96" t="s">
        <v>1564</v>
      </c>
      <c r="Q7006" s="96" t="s">
        <v>1580</v>
      </c>
      <c r="R7006" s="96" t="s">
        <v>1623</v>
      </c>
      <c r="S7006" s="96" t="s">
        <v>17592</v>
      </c>
    </row>
    <row r="7007" ht="14.25" customHeight="1">
      <c r="A7007" s="96" t="s">
        <v>17593</v>
      </c>
      <c r="C7007" s="96" t="s">
        <v>17594</v>
      </c>
      <c r="D7007" s="96" t="s">
        <v>1355</v>
      </c>
      <c r="J7007" s="96" t="s">
        <v>1351</v>
      </c>
      <c r="L7007" s="96" t="s">
        <v>41</v>
      </c>
      <c r="M7007" s="96" t="s">
        <v>1351</v>
      </c>
      <c r="N7007" s="96" t="s">
        <v>1656</v>
      </c>
      <c r="O7007" s="96" t="s">
        <v>8482</v>
      </c>
      <c r="P7007" s="96" t="s">
        <v>1564</v>
      </c>
      <c r="Q7007" s="96" t="s">
        <v>2352</v>
      </c>
      <c r="R7007" s="96" t="s">
        <v>1656</v>
      </c>
    </row>
    <row r="7008" ht="14.25" customHeight="1">
      <c r="A7008" s="96" t="s">
        <v>17595</v>
      </c>
      <c r="D7008" s="96" t="s">
        <v>1372</v>
      </c>
      <c r="J7008" s="96" t="s">
        <v>1147</v>
      </c>
      <c r="L7008" s="96" t="s">
        <v>41</v>
      </c>
      <c r="M7008" s="96" t="s">
        <v>1147</v>
      </c>
      <c r="O7008" s="96" t="s">
        <v>1584</v>
      </c>
      <c r="P7008" s="96" t="s">
        <v>1564</v>
      </c>
      <c r="Q7008" s="96" t="s">
        <v>1580</v>
      </c>
      <c r="R7008" s="96" t="s">
        <v>1621</v>
      </c>
    </row>
    <row r="7009" ht="14.25" customHeight="1">
      <c r="A7009" s="96" t="s">
        <v>17596</v>
      </c>
      <c r="D7009" s="96" t="s">
        <v>1355</v>
      </c>
      <c r="J7009" s="96" t="s">
        <v>1351</v>
      </c>
      <c r="L7009" s="96" t="s">
        <v>41</v>
      </c>
      <c r="M7009" s="96" t="s">
        <v>1147</v>
      </c>
      <c r="O7009" s="96" t="s">
        <v>1614</v>
      </c>
      <c r="P7009" s="96" t="s">
        <v>1609</v>
      </c>
      <c r="Q7009" s="96" t="s">
        <v>1675</v>
      </c>
      <c r="R7009" s="96" t="s">
        <v>1581</v>
      </c>
    </row>
    <row r="7010" ht="14.25" customHeight="1">
      <c r="A7010" s="96" t="s">
        <v>17597</v>
      </c>
      <c r="B7010" s="96" t="s">
        <v>17598</v>
      </c>
      <c r="D7010" s="96" t="s">
        <v>1355</v>
      </c>
      <c r="J7010" s="96" t="s">
        <v>1351</v>
      </c>
      <c r="L7010" s="96" t="s">
        <v>41</v>
      </c>
      <c r="M7010" s="96" t="s">
        <v>1351</v>
      </c>
      <c r="N7010" s="96" t="s">
        <v>1841</v>
      </c>
      <c r="O7010" s="96" t="s">
        <v>1614</v>
      </c>
      <c r="P7010" s="96" t="s">
        <v>1609</v>
      </c>
      <c r="Q7010" s="96" t="s">
        <v>1675</v>
      </c>
      <c r="R7010" s="96" t="s">
        <v>1841</v>
      </c>
    </row>
    <row r="7011" ht="14.25" customHeight="1">
      <c r="A7011" s="96" t="s">
        <v>17599</v>
      </c>
      <c r="B7011" s="96" t="s">
        <v>17600</v>
      </c>
      <c r="C7011" s="96" t="s">
        <v>17601</v>
      </c>
      <c r="D7011" s="96" t="s">
        <v>1355</v>
      </c>
      <c r="J7011" s="96" t="s">
        <v>1351</v>
      </c>
      <c r="L7011" s="96" t="s">
        <v>41</v>
      </c>
      <c r="M7011" s="96" t="s">
        <v>1147</v>
      </c>
      <c r="O7011" s="96" t="s">
        <v>1672</v>
      </c>
      <c r="P7011" s="96" t="s">
        <v>1564</v>
      </c>
      <c r="Q7011" s="96" t="s">
        <v>1639</v>
      </c>
      <c r="R7011" s="96" t="s">
        <v>1581</v>
      </c>
    </row>
    <row r="7012" ht="14.25" customHeight="1">
      <c r="A7012" s="96" t="s">
        <v>151</v>
      </c>
      <c r="B7012" s="96" t="s">
        <v>17602</v>
      </c>
      <c r="C7012" s="96" t="s">
        <v>17603</v>
      </c>
      <c r="D7012" s="96" t="s">
        <v>1350</v>
      </c>
      <c r="E7012" s="96" t="s">
        <v>1570</v>
      </c>
      <c r="F7012" s="96">
        <v>2032.0</v>
      </c>
      <c r="J7012" s="96" t="s">
        <v>1351</v>
      </c>
      <c r="L7012" s="96" t="s">
        <v>41</v>
      </c>
      <c r="M7012" s="96" t="s">
        <v>1351</v>
      </c>
      <c r="N7012" s="96" t="s">
        <v>1621</v>
      </c>
      <c r="O7012" s="96" t="s">
        <v>1741</v>
      </c>
      <c r="P7012" s="96" t="s">
        <v>1564</v>
      </c>
      <c r="Q7012" s="96" t="s">
        <v>1886</v>
      </c>
      <c r="R7012" s="96" t="s">
        <v>1882</v>
      </c>
      <c r="S7012" s="96" t="s">
        <v>1435</v>
      </c>
      <c r="T7012" s="96" t="s">
        <v>1576</v>
      </c>
    </row>
    <row r="7013" ht="14.25" customHeight="1">
      <c r="A7013" s="96" t="s">
        <v>17604</v>
      </c>
      <c r="B7013" s="96" t="s">
        <v>17605</v>
      </c>
      <c r="C7013" s="96" t="s">
        <v>17606</v>
      </c>
      <c r="D7013" s="96" t="s">
        <v>1350</v>
      </c>
      <c r="E7013" s="96" t="s">
        <v>1561</v>
      </c>
      <c r="F7013" s="96" t="s">
        <v>17607</v>
      </c>
      <c r="J7013" s="96" t="s">
        <v>1351</v>
      </c>
      <c r="L7013" s="96" t="s">
        <v>41</v>
      </c>
      <c r="M7013" s="96" t="s">
        <v>1351</v>
      </c>
      <c r="N7013" s="96" t="s">
        <v>1882</v>
      </c>
      <c r="O7013" s="96" t="s">
        <v>1584</v>
      </c>
      <c r="P7013" s="96" t="s">
        <v>1564</v>
      </c>
      <c r="Q7013" s="96" t="s">
        <v>1665</v>
      </c>
      <c r="R7013" s="96" t="s">
        <v>2384</v>
      </c>
      <c r="S7013" s="96" t="s">
        <v>17608</v>
      </c>
      <c r="T7013" s="96" t="s">
        <v>1568</v>
      </c>
    </row>
    <row r="7014" ht="14.25" customHeight="1">
      <c r="A7014" s="96" t="s">
        <v>17609</v>
      </c>
      <c r="D7014" s="96" t="s">
        <v>1350</v>
      </c>
      <c r="E7014" s="96" t="s">
        <v>1561</v>
      </c>
      <c r="F7014" s="96" t="s">
        <v>17610</v>
      </c>
      <c r="J7014" s="96" t="s">
        <v>1147</v>
      </c>
      <c r="L7014" s="96" t="s">
        <v>41</v>
      </c>
      <c r="M7014" s="96" t="s">
        <v>1351</v>
      </c>
      <c r="N7014" s="96" t="s">
        <v>1863</v>
      </c>
      <c r="O7014" s="96" t="s">
        <v>1584</v>
      </c>
      <c r="P7014" s="96" t="s">
        <v>1564</v>
      </c>
      <c r="Q7014" s="96" t="s">
        <v>1665</v>
      </c>
      <c r="R7014" s="96" t="s">
        <v>1621</v>
      </c>
      <c r="S7014" s="96" t="s">
        <v>17611</v>
      </c>
      <c r="T7014" s="96" t="s">
        <v>1568</v>
      </c>
    </row>
    <row r="7015" ht="14.25" customHeight="1">
      <c r="A7015" s="96" t="s">
        <v>17612</v>
      </c>
      <c r="D7015" s="96" t="s">
        <v>1355</v>
      </c>
      <c r="J7015" s="96" t="s">
        <v>1351</v>
      </c>
      <c r="L7015" s="96" t="s">
        <v>41</v>
      </c>
      <c r="M7015" s="96" t="s">
        <v>1351</v>
      </c>
      <c r="N7015" s="96" t="s">
        <v>1926</v>
      </c>
      <c r="O7015" s="96" t="s">
        <v>1578</v>
      </c>
      <c r="P7015" s="96" t="s">
        <v>1579</v>
      </c>
      <c r="Q7015" s="96" t="s">
        <v>1639</v>
      </c>
      <c r="R7015" s="96" t="s">
        <v>1926</v>
      </c>
    </row>
    <row r="7016" ht="14.25" customHeight="1">
      <c r="A7016" s="96" t="s">
        <v>17613</v>
      </c>
      <c r="B7016" s="96" t="s">
        <v>17614</v>
      </c>
      <c r="C7016" s="96" t="s">
        <v>17615</v>
      </c>
      <c r="D7016" s="96" t="s">
        <v>1350</v>
      </c>
      <c r="E7016" s="96" t="s">
        <v>1561</v>
      </c>
      <c r="F7016" s="96" t="s">
        <v>3065</v>
      </c>
      <c r="G7016" s="96" t="s">
        <v>1350</v>
      </c>
      <c r="H7016" s="96" t="s">
        <v>1561</v>
      </c>
      <c r="I7016" s="96" t="s">
        <v>1403</v>
      </c>
      <c r="J7016" s="96" t="s">
        <v>1351</v>
      </c>
      <c r="K7016" s="96" t="s">
        <v>1403</v>
      </c>
      <c r="L7016" s="96" t="s">
        <v>41</v>
      </c>
      <c r="M7016" s="96" t="s">
        <v>1351</v>
      </c>
      <c r="N7016" s="96" t="s">
        <v>1589</v>
      </c>
      <c r="O7016" s="96" t="s">
        <v>1584</v>
      </c>
      <c r="P7016" s="96" t="s">
        <v>1564</v>
      </c>
      <c r="Q7016" s="96" t="s">
        <v>1897</v>
      </c>
      <c r="R7016" s="96" t="s">
        <v>1793</v>
      </c>
      <c r="S7016" s="96" t="s">
        <v>17616</v>
      </c>
      <c r="T7016" s="96" t="s">
        <v>1568</v>
      </c>
    </row>
    <row r="7017" ht="14.25" customHeight="1">
      <c r="A7017" s="96" t="s">
        <v>17617</v>
      </c>
      <c r="D7017" s="96" t="s">
        <v>1355</v>
      </c>
      <c r="J7017" s="96" t="s">
        <v>1147</v>
      </c>
      <c r="L7017" s="96" t="s">
        <v>41</v>
      </c>
      <c r="M7017" s="96" t="s">
        <v>1147</v>
      </c>
      <c r="O7017" s="96" t="s">
        <v>1578</v>
      </c>
      <c r="P7017" s="96" t="s">
        <v>1579</v>
      </c>
      <c r="Q7017" s="96" t="s">
        <v>1580</v>
      </c>
      <c r="R7017" s="96" t="s">
        <v>1581</v>
      </c>
    </row>
    <row r="7018" ht="14.25" customHeight="1">
      <c r="A7018" s="96" t="s">
        <v>17618</v>
      </c>
      <c r="D7018" s="96" t="s">
        <v>1350</v>
      </c>
      <c r="E7018" s="96" t="s">
        <v>1561</v>
      </c>
      <c r="F7018" s="96">
        <v>2030.0</v>
      </c>
      <c r="G7018" s="96" t="s">
        <v>1350</v>
      </c>
      <c r="H7018" s="96" t="s">
        <v>1561</v>
      </c>
      <c r="I7018" s="96">
        <v>2040.0</v>
      </c>
      <c r="J7018" s="96" t="s">
        <v>1351</v>
      </c>
      <c r="K7018" s="96">
        <v>2040.0</v>
      </c>
      <c r="L7018" s="96" t="s">
        <v>1562</v>
      </c>
      <c r="M7018" s="96" t="s">
        <v>1147</v>
      </c>
      <c r="O7018" s="96" t="s">
        <v>1797</v>
      </c>
      <c r="P7018" s="96" t="s">
        <v>1564</v>
      </c>
      <c r="Q7018" s="96" t="s">
        <v>1665</v>
      </c>
      <c r="R7018" s="96" t="s">
        <v>1676</v>
      </c>
      <c r="S7018" s="96" t="s">
        <v>17619</v>
      </c>
      <c r="T7018" s="96" t="s">
        <v>1568</v>
      </c>
    </row>
    <row r="7019" ht="14.25" customHeight="1">
      <c r="A7019" s="96" t="s">
        <v>17620</v>
      </c>
      <c r="B7019" s="96" t="s">
        <v>17621</v>
      </c>
      <c r="C7019" s="96" t="s">
        <v>17622</v>
      </c>
      <c r="D7019" s="96" t="s">
        <v>1355</v>
      </c>
      <c r="J7019" s="96" t="s">
        <v>1351</v>
      </c>
      <c r="L7019" s="96" t="s">
        <v>1629</v>
      </c>
      <c r="M7019" s="96" t="s">
        <v>1351</v>
      </c>
      <c r="N7019" s="96" t="s">
        <v>1779</v>
      </c>
      <c r="O7019" s="96" t="s">
        <v>1584</v>
      </c>
      <c r="P7019" s="96" t="s">
        <v>1564</v>
      </c>
      <c r="Q7019" s="96" t="s">
        <v>1630</v>
      </c>
      <c r="R7019" s="96" t="s">
        <v>1779</v>
      </c>
      <c r="U7019" s="96" t="s">
        <v>3305</v>
      </c>
    </row>
    <row r="7020" ht="14.25" customHeight="1">
      <c r="A7020" s="96" t="s">
        <v>17623</v>
      </c>
      <c r="B7020" s="96" t="s">
        <v>17624</v>
      </c>
      <c r="C7020" s="96" t="s">
        <v>17625</v>
      </c>
      <c r="D7020" s="96" t="s">
        <v>1350</v>
      </c>
      <c r="E7020" s="96" t="s">
        <v>1561</v>
      </c>
      <c r="F7020" s="96">
        <v>2030.0</v>
      </c>
      <c r="G7020" s="96" t="s">
        <v>1350</v>
      </c>
      <c r="H7020" s="96" t="s">
        <v>1561</v>
      </c>
      <c r="I7020" s="96">
        <v>2050.0</v>
      </c>
      <c r="J7020" s="96" t="s">
        <v>1351</v>
      </c>
      <c r="K7020" s="96">
        <v>2050.0</v>
      </c>
      <c r="L7020" s="96" t="s">
        <v>41</v>
      </c>
      <c r="M7020" s="96" t="s">
        <v>1351</v>
      </c>
      <c r="N7020" s="96" t="s">
        <v>1697</v>
      </c>
      <c r="O7020" s="96" t="s">
        <v>1584</v>
      </c>
      <c r="P7020" s="96" t="s">
        <v>1564</v>
      </c>
      <c r="Q7020" s="96" t="s">
        <v>1652</v>
      </c>
      <c r="R7020" s="96" t="s">
        <v>1566</v>
      </c>
      <c r="S7020" s="96" t="s">
        <v>17626</v>
      </c>
      <c r="T7020" s="96" t="s">
        <v>1568</v>
      </c>
    </row>
    <row r="7021" ht="14.25" customHeight="1">
      <c r="A7021" s="96" t="s">
        <v>17627</v>
      </c>
      <c r="D7021" s="96" t="s">
        <v>1355</v>
      </c>
      <c r="J7021" s="96" t="s">
        <v>1147</v>
      </c>
      <c r="L7021" s="96" t="s">
        <v>41</v>
      </c>
      <c r="M7021" s="96" t="s">
        <v>1147</v>
      </c>
      <c r="O7021" s="96" t="s">
        <v>1791</v>
      </c>
      <c r="P7021" s="96" t="s">
        <v>1609</v>
      </c>
      <c r="Q7021" s="96" t="s">
        <v>1754</v>
      </c>
      <c r="R7021" s="96" t="s">
        <v>1676</v>
      </c>
    </row>
    <row r="7022" ht="14.25" customHeight="1">
      <c r="A7022" s="96" t="s">
        <v>17628</v>
      </c>
      <c r="B7022" s="96" t="s">
        <v>17629</v>
      </c>
      <c r="C7022" s="96" t="s">
        <v>17630</v>
      </c>
      <c r="D7022" s="96" t="s">
        <v>1355</v>
      </c>
      <c r="J7022" s="96" t="s">
        <v>1351</v>
      </c>
      <c r="L7022" s="96" t="s">
        <v>41</v>
      </c>
      <c r="M7022" s="96" t="s">
        <v>1147</v>
      </c>
      <c r="O7022" s="96" t="s">
        <v>1797</v>
      </c>
      <c r="P7022" s="96" t="s">
        <v>1564</v>
      </c>
      <c r="Q7022" s="96" t="s">
        <v>2479</v>
      </c>
      <c r="R7022" s="96" t="s">
        <v>1566</v>
      </c>
    </row>
    <row r="7023" ht="14.25" customHeight="1">
      <c r="A7023" s="96" t="s">
        <v>17631</v>
      </c>
      <c r="D7023" s="96" t="s">
        <v>1350</v>
      </c>
      <c r="E7023" s="96" t="s">
        <v>1561</v>
      </c>
      <c r="F7023" s="96">
        <v>2030.0</v>
      </c>
      <c r="J7023" s="96" t="s">
        <v>1147</v>
      </c>
      <c r="L7023" s="96" t="s">
        <v>1562</v>
      </c>
      <c r="M7023" s="96" t="s">
        <v>1147</v>
      </c>
      <c r="O7023" s="96" t="s">
        <v>1797</v>
      </c>
      <c r="P7023" s="96" t="s">
        <v>1564</v>
      </c>
      <c r="Q7023" s="96" t="s">
        <v>1590</v>
      </c>
      <c r="R7023" s="96" t="s">
        <v>1605</v>
      </c>
      <c r="S7023" s="96" t="s">
        <v>17632</v>
      </c>
      <c r="T7023" s="96" t="s">
        <v>1568</v>
      </c>
    </row>
    <row r="7024" ht="14.25" customHeight="1">
      <c r="A7024" s="96" t="s">
        <v>17633</v>
      </c>
      <c r="D7024" s="96" t="s">
        <v>1350</v>
      </c>
      <c r="E7024" s="96" t="s">
        <v>1561</v>
      </c>
      <c r="F7024" s="96">
        <v>2030.0</v>
      </c>
      <c r="J7024" s="96" t="s">
        <v>1147</v>
      </c>
      <c r="L7024" s="96" t="s">
        <v>1562</v>
      </c>
      <c r="M7024" s="96" t="s">
        <v>1147</v>
      </c>
      <c r="O7024" s="96" t="s">
        <v>1717</v>
      </c>
      <c r="P7024" s="96" t="s">
        <v>1609</v>
      </c>
      <c r="Q7024" s="96" t="s">
        <v>1756</v>
      </c>
      <c r="R7024" s="96" t="s">
        <v>1581</v>
      </c>
      <c r="S7024" s="96" t="s">
        <v>17634</v>
      </c>
      <c r="T7024" s="96" t="s">
        <v>1568</v>
      </c>
    </row>
    <row r="7025" ht="14.25" customHeight="1">
      <c r="A7025" s="96" t="s">
        <v>17635</v>
      </c>
      <c r="C7025" s="96" t="s">
        <v>17636</v>
      </c>
      <c r="D7025" s="96" t="s">
        <v>1350</v>
      </c>
      <c r="E7025" s="96" t="s">
        <v>1561</v>
      </c>
      <c r="F7025" s="96">
        <v>2030.0</v>
      </c>
      <c r="J7025" s="96" t="s">
        <v>1147</v>
      </c>
      <c r="L7025" s="96" t="s">
        <v>1562</v>
      </c>
      <c r="M7025" s="96" t="s">
        <v>1147</v>
      </c>
      <c r="O7025" s="96" t="s">
        <v>1578</v>
      </c>
      <c r="P7025" s="96" t="s">
        <v>1579</v>
      </c>
      <c r="Q7025" s="96" t="s">
        <v>1652</v>
      </c>
      <c r="R7025" s="96" t="s">
        <v>1926</v>
      </c>
      <c r="S7025" s="96" t="s">
        <v>17637</v>
      </c>
      <c r="T7025" s="96" t="s">
        <v>1568</v>
      </c>
    </row>
    <row r="7026" ht="14.25" customHeight="1">
      <c r="A7026" s="96" t="s">
        <v>17638</v>
      </c>
      <c r="B7026" s="96" t="s">
        <v>17639</v>
      </c>
      <c r="C7026" s="96" t="s">
        <v>17640</v>
      </c>
      <c r="D7026" s="96" t="s">
        <v>1355</v>
      </c>
      <c r="J7026" s="96" t="s">
        <v>1351</v>
      </c>
      <c r="L7026" s="96" t="s">
        <v>41</v>
      </c>
      <c r="M7026" s="96" t="s">
        <v>1351</v>
      </c>
      <c r="N7026" s="96" t="s">
        <v>1619</v>
      </c>
      <c r="O7026" s="96" t="s">
        <v>1584</v>
      </c>
      <c r="P7026" s="96" t="s">
        <v>1564</v>
      </c>
      <c r="Q7026" s="96" t="s">
        <v>1784</v>
      </c>
      <c r="R7026" s="96" t="s">
        <v>1619</v>
      </c>
    </row>
    <row r="7027" ht="14.25" customHeight="1">
      <c r="A7027" s="96" t="s">
        <v>17641</v>
      </c>
      <c r="D7027" s="96" t="s">
        <v>1350</v>
      </c>
      <c r="E7027" s="96" t="s">
        <v>1561</v>
      </c>
      <c r="F7027" s="96">
        <v>2030.0</v>
      </c>
      <c r="G7027" s="96" t="s">
        <v>1350</v>
      </c>
      <c r="H7027" s="96" t="s">
        <v>1561</v>
      </c>
      <c r="I7027" s="96">
        <v>2050.0</v>
      </c>
      <c r="J7027" s="96" t="s">
        <v>1351</v>
      </c>
      <c r="K7027" s="96">
        <v>2050.0</v>
      </c>
      <c r="L7027" s="96" t="s">
        <v>1562</v>
      </c>
      <c r="M7027" s="96" t="s">
        <v>1147</v>
      </c>
      <c r="O7027" s="96" t="s">
        <v>1584</v>
      </c>
      <c r="P7027" s="96" t="s">
        <v>1564</v>
      </c>
      <c r="Q7027" s="96" t="s">
        <v>1565</v>
      </c>
      <c r="R7027" s="96" t="s">
        <v>1644</v>
      </c>
      <c r="S7027" s="96" t="s">
        <v>17642</v>
      </c>
      <c r="T7027" s="96" t="s">
        <v>1568</v>
      </c>
    </row>
    <row r="7028" ht="14.25" customHeight="1">
      <c r="A7028" s="96" t="s">
        <v>17643</v>
      </c>
      <c r="D7028" s="96" t="s">
        <v>1350</v>
      </c>
      <c r="E7028" s="96" t="s">
        <v>1561</v>
      </c>
      <c r="F7028" s="96">
        <v>2030.0</v>
      </c>
      <c r="J7028" s="96" t="s">
        <v>1147</v>
      </c>
      <c r="L7028" s="96" t="s">
        <v>41</v>
      </c>
      <c r="M7028" s="96" t="s">
        <v>1147</v>
      </c>
      <c r="O7028" s="96" t="s">
        <v>1647</v>
      </c>
      <c r="P7028" s="96" t="s">
        <v>1564</v>
      </c>
      <c r="Q7028" s="96" t="s">
        <v>1636</v>
      </c>
      <c r="R7028" s="96" t="s">
        <v>1615</v>
      </c>
      <c r="S7028" s="96" t="s">
        <v>17644</v>
      </c>
      <c r="T7028" s="96" t="s">
        <v>1568</v>
      </c>
    </row>
    <row r="7029" ht="14.25" customHeight="1">
      <c r="A7029" s="96" t="s">
        <v>17645</v>
      </c>
      <c r="D7029" s="96" t="s">
        <v>1350</v>
      </c>
      <c r="E7029" s="96" t="s">
        <v>1561</v>
      </c>
      <c r="F7029" s="96">
        <v>2030.0</v>
      </c>
      <c r="J7029" s="96" t="s">
        <v>1147</v>
      </c>
      <c r="L7029" s="96" t="s">
        <v>1562</v>
      </c>
      <c r="M7029" s="96" t="s">
        <v>1147</v>
      </c>
      <c r="O7029" s="96" t="s">
        <v>1614</v>
      </c>
      <c r="P7029" s="96" t="s">
        <v>1609</v>
      </c>
      <c r="Q7029" s="96" t="s">
        <v>1639</v>
      </c>
      <c r="R7029" s="96" t="s">
        <v>1631</v>
      </c>
      <c r="S7029" s="96" t="s">
        <v>17646</v>
      </c>
      <c r="T7029" s="96" t="s">
        <v>1568</v>
      </c>
    </row>
    <row r="7030" ht="14.25" customHeight="1">
      <c r="A7030" s="96" t="s">
        <v>17647</v>
      </c>
      <c r="B7030" s="96" t="s">
        <v>17648</v>
      </c>
      <c r="C7030" s="96" t="s">
        <v>17649</v>
      </c>
      <c r="D7030" s="96" t="s">
        <v>1372</v>
      </c>
      <c r="J7030" s="96" t="s">
        <v>1147</v>
      </c>
      <c r="L7030" s="96" t="s">
        <v>1629</v>
      </c>
      <c r="M7030" s="96" t="s">
        <v>1147</v>
      </c>
      <c r="O7030" s="96" t="s">
        <v>1584</v>
      </c>
      <c r="P7030" s="96" t="s">
        <v>1564</v>
      </c>
      <c r="Q7030" s="96" t="s">
        <v>1630</v>
      </c>
      <c r="R7030" s="96" t="s">
        <v>3485</v>
      </c>
      <c r="U7030" s="96" t="s">
        <v>1742</v>
      </c>
    </row>
    <row r="7031" ht="14.25" customHeight="1">
      <c r="A7031" s="96" t="s">
        <v>17650</v>
      </c>
      <c r="D7031" s="96" t="s">
        <v>1350</v>
      </c>
      <c r="E7031" s="96" t="s">
        <v>1561</v>
      </c>
      <c r="F7031" s="96">
        <v>2030.0</v>
      </c>
      <c r="J7031" s="96" t="s">
        <v>1147</v>
      </c>
      <c r="L7031" s="96" t="s">
        <v>1562</v>
      </c>
      <c r="M7031" s="96" t="s">
        <v>1147</v>
      </c>
      <c r="O7031" s="96" t="s">
        <v>1829</v>
      </c>
      <c r="P7031" s="96" t="s">
        <v>1564</v>
      </c>
      <c r="Q7031" s="96" t="s">
        <v>1585</v>
      </c>
      <c r="R7031" s="96" t="s">
        <v>1699</v>
      </c>
      <c r="S7031" s="96" t="s">
        <v>17651</v>
      </c>
      <c r="T7031" s="96" t="s">
        <v>1568</v>
      </c>
    </row>
    <row r="7032" ht="14.25" customHeight="1">
      <c r="A7032" s="96" t="s">
        <v>17652</v>
      </c>
      <c r="D7032" s="96" t="s">
        <v>1350</v>
      </c>
      <c r="E7032" s="96" t="s">
        <v>1561</v>
      </c>
      <c r="F7032" s="96">
        <v>2030.0</v>
      </c>
      <c r="J7032" s="96" t="s">
        <v>1147</v>
      </c>
      <c r="L7032" s="96" t="s">
        <v>1562</v>
      </c>
      <c r="M7032" s="96" t="s">
        <v>1147</v>
      </c>
      <c r="O7032" s="96" t="s">
        <v>1717</v>
      </c>
      <c r="P7032" s="96" t="s">
        <v>1609</v>
      </c>
      <c r="Q7032" s="96" t="s">
        <v>1784</v>
      </c>
      <c r="R7032" s="96" t="s">
        <v>1615</v>
      </c>
      <c r="S7032" s="96" t="s">
        <v>17653</v>
      </c>
      <c r="T7032" s="96" t="s">
        <v>1568</v>
      </c>
    </row>
    <row r="7033" ht="14.25" customHeight="1">
      <c r="A7033" s="96" t="s">
        <v>17654</v>
      </c>
      <c r="D7033" s="96" t="s">
        <v>1350</v>
      </c>
      <c r="E7033" s="96" t="s">
        <v>1561</v>
      </c>
      <c r="F7033" s="96">
        <v>2030.0</v>
      </c>
      <c r="J7033" s="96" t="s">
        <v>1147</v>
      </c>
      <c r="L7033" s="96" t="s">
        <v>1562</v>
      </c>
      <c r="M7033" s="96" t="s">
        <v>1147</v>
      </c>
      <c r="O7033" s="96" t="s">
        <v>1584</v>
      </c>
      <c r="P7033" s="96" t="s">
        <v>1564</v>
      </c>
      <c r="Q7033" s="96" t="s">
        <v>1652</v>
      </c>
      <c r="R7033" s="96" t="s">
        <v>1597</v>
      </c>
      <c r="S7033" s="96" t="s">
        <v>17655</v>
      </c>
      <c r="T7033" s="96" t="s">
        <v>1568</v>
      </c>
    </row>
    <row r="7034" ht="14.25" customHeight="1">
      <c r="A7034" s="96" t="s">
        <v>17656</v>
      </c>
      <c r="B7034" s="96" t="s">
        <v>17657</v>
      </c>
      <c r="C7034" s="96" t="s">
        <v>17658</v>
      </c>
      <c r="D7034" s="96" t="s">
        <v>1350</v>
      </c>
      <c r="E7034" s="96" t="s">
        <v>1561</v>
      </c>
      <c r="F7034" s="96">
        <v>2030.0</v>
      </c>
      <c r="J7034" s="96" t="s">
        <v>1147</v>
      </c>
      <c r="L7034" s="96" t="s">
        <v>41</v>
      </c>
      <c r="M7034" s="96" t="s">
        <v>1351</v>
      </c>
      <c r="N7034" s="96" t="s">
        <v>1619</v>
      </c>
      <c r="O7034" s="96" t="s">
        <v>1578</v>
      </c>
      <c r="P7034" s="96" t="s">
        <v>1579</v>
      </c>
      <c r="Q7034" s="96" t="s">
        <v>1756</v>
      </c>
      <c r="R7034" s="96" t="s">
        <v>2427</v>
      </c>
      <c r="S7034" s="96" t="s">
        <v>17659</v>
      </c>
      <c r="T7034" s="96" t="s">
        <v>1568</v>
      </c>
    </row>
    <row r="7035" ht="14.25" customHeight="1">
      <c r="A7035" s="96" t="s">
        <v>17660</v>
      </c>
      <c r="B7035" s="96" t="s">
        <v>17661</v>
      </c>
      <c r="C7035" s="96" t="s">
        <v>17662</v>
      </c>
      <c r="D7035" s="96" t="s">
        <v>1350</v>
      </c>
      <c r="E7035" s="96" t="s">
        <v>1561</v>
      </c>
      <c r="J7035" s="96" t="s">
        <v>1351</v>
      </c>
      <c r="L7035" s="96" t="s">
        <v>41</v>
      </c>
      <c r="M7035" s="96" t="s">
        <v>1351</v>
      </c>
      <c r="N7035" s="96" t="s">
        <v>2256</v>
      </c>
      <c r="O7035" s="96" t="s">
        <v>2054</v>
      </c>
      <c r="P7035" s="96" t="s">
        <v>1579</v>
      </c>
      <c r="Q7035" s="96" t="s">
        <v>1580</v>
      </c>
      <c r="R7035" s="96" t="s">
        <v>1621</v>
      </c>
      <c r="S7035" s="96" t="s">
        <v>17663</v>
      </c>
      <c r="T7035" s="96" t="s">
        <v>1568</v>
      </c>
    </row>
    <row r="7036" ht="14.25" customHeight="1">
      <c r="A7036" s="96" t="s">
        <v>17664</v>
      </c>
      <c r="D7036" s="96" t="s">
        <v>1350</v>
      </c>
      <c r="E7036" s="96" t="s">
        <v>1561</v>
      </c>
      <c r="F7036" s="96">
        <v>2030.0</v>
      </c>
      <c r="J7036" s="96" t="s">
        <v>1147</v>
      </c>
      <c r="L7036" s="96" t="s">
        <v>1562</v>
      </c>
      <c r="M7036" s="96" t="s">
        <v>1147</v>
      </c>
      <c r="O7036" s="96" t="s">
        <v>1584</v>
      </c>
      <c r="P7036" s="96" t="s">
        <v>1564</v>
      </c>
      <c r="Q7036" s="96" t="s">
        <v>1580</v>
      </c>
      <c r="R7036" s="96" t="s">
        <v>2098</v>
      </c>
      <c r="S7036" s="96" t="s">
        <v>17665</v>
      </c>
      <c r="T7036" s="96" t="s">
        <v>1568</v>
      </c>
    </row>
    <row r="7037" ht="14.25" customHeight="1">
      <c r="A7037" s="96" t="s">
        <v>17666</v>
      </c>
      <c r="B7037" s="96" t="s">
        <v>17667</v>
      </c>
      <c r="C7037" s="96" t="s">
        <v>17668</v>
      </c>
      <c r="D7037" s="96" t="s">
        <v>1350</v>
      </c>
      <c r="E7037" s="96" t="s">
        <v>1561</v>
      </c>
      <c r="F7037" s="96" t="s">
        <v>5933</v>
      </c>
      <c r="J7037" s="96" t="s">
        <v>1147</v>
      </c>
      <c r="L7037" s="96" t="s">
        <v>41</v>
      </c>
      <c r="M7037" s="96" t="s">
        <v>1147</v>
      </c>
      <c r="O7037" s="96" t="s">
        <v>1578</v>
      </c>
      <c r="P7037" s="96" t="s">
        <v>1579</v>
      </c>
      <c r="Q7037" s="96" t="s">
        <v>1585</v>
      </c>
      <c r="R7037" s="96" t="s">
        <v>1676</v>
      </c>
      <c r="S7037" s="96" t="s">
        <v>17669</v>
      </c>
      <c r="T7037" s="96" t="s">
        <v>1568</v>
      </c>
    </row>
    <row r="7038" ht="14.25" customHeight="1">
      <c r="A7038" s="96" t="s">
        <v>17670</v>
      </c>
      <c r="D7038" s="96" t="s">
        <v>1355</v>
      </c>
      <c r="J7038" s="96" t="s">
        <v>1351</v>
      </c>
      <c r="L7038" s="96" t="s">
        <v>41</v>
      </c>
      <c r="M7038" s="96" t="s">
        <v>1351</v>
      </c>
      <c r="N7038" s="96" t="s">
        <v>1589</v>
      </c>
      <c r="O7038" s="96" t="s">
        <v>1791</v>
      </c>
      <c r="P7038" s="96" t="s">
        <v>1609</v>
      </c>
      <c r="Q7038" s="96" t="s">
        <v>1675</v>
      </c>
      <c r="R7038" s="96" t="s">
        <v>1591</v>
      </c>
    </row>
    <row r="7039" ht="14.25" customHeight="1">
      <c r="A7039" s="96" t="s">
        <v>17671</v>
      </c>
      <c r="D7039" s="96" t="s">
        <v>1350</v>
      </c>
      <c r="E7039" s="96" t="s">
        <v>1561</v>
      </c>
      <c r="F7039" s="96">
        <v>2030.0</v>
      </c>
      <c r="J7039" s="96" t="s">
        <v>1147</v>
      </c>
      <c r="L7039" s="96" t="s">
        <v>1562</v>
      </c>
      <c r="M7039" s="96" t="s">
        <v>1147</v>
      </c>
      <c r="O7039" s="96" t="s">
        <v>1584</v>
      </c>
      <c r="P7039" s="96" t="s">
        <v>1564</v>
      </c>
      <c r="Q7039" s="96" t="s">
        <v>1639</v>
      </c>
      <c r="R7039" s="96" t="s">
        <v>1594</v>
      </c>
      <c r="S7039" s="96" t="s">
        <v>17672</v>
      </c>
      <c r="T7039" s="96" t="s">
        <v>1568</v>
      </c>
    </row>
    <row r="7040" ht="14.25" customHeight="1">
      <c r="A7040" s="96" t="s">
        <v>17673</v>
      </c>
      <c r="D7040" s="96" t="s">
        <v>1350</v>
      </c>
      <c r="E7040" s="96" t="s">
        <v>1561</v>
      </c>
      <c r="F7040" s="96">
        <v>2030.0</v>
      </c>
      <c r="G7040" s="96" t="s">
        <v>1350</v>
      </c>
      <c r="H7040" s="96" t="s">
        <v>1561</v>
      </c>
      <c r="I7040" s="96">
        <v>2050.0</v>
      </c>
      <c r="J7040" s="96" t="s">
        <v>1351</v>
      </c>
      <c r="K7040" s="96">
        <v>2050.0</v>
      </c>
      <c r="L7040" s="96" t="s">
        <v>1562</v>
      </c>
      <c r="M7040" s="96" t="s">
        <v>1351</v>
      </c>
      <c r="N7040" s="96" t="s">
        <v>1707</v>
      </c>
      <c r="O7040" s="96" t="s">
        <v>4713</v>
      </c>
      <c r="P7040" s="96" t="s">
        <v>1609</v>
      </c>
      <c r="Q7040" s="96" t="s">
        <v>1820</v>
      </c>
      <c r="R7040" s="96" t="s">
        <v>1707</v>
      </c>
      <c r="S7040" s="96" t="s">
        <v>17674</v>
      </c>
      <c r="T7040" s="96" t="s">
        <v>1568</v>
      </c>
    </row>
    <row r="7041" ht="14.25" customHeight="1">
      <c r="A7041" s="96" t="s">
        <v>17675</v>
      </c>
      <c r="B7041" s="96" t="s">
        <v>17676</v>
      </c>
      <c r="C7041" s="96" t="s">
        <v>17677</v>
      </c>
      <c r="D7041" s="96" t="s">
        <v>1350</v>
      </c>
      <c r="E7041" s="96" t="s">
        <v>1561</v>
      </c>
      <c r="F7041" s="96">
        <v>2030.0</v>
      </c>
      <c r="J7041" s="96" t="s">
        <v>1147</v>
      </c>
      <c r="L7041" s="96" t="s">
        <v>41</v>
      </c>
      <c r="M7041" s="96" t="s">
        <v>1351</v>
      </c>
      <c r="N7041" s="96" t="s">
        <v>1619</v>
      </c>
      <c r="O7041" s="96" t="s">
        <v>1578</v>
      </c>
      <c r="P7041" s="96" t="s">
        <v>1579</v>
      </c>
      <c r="Q7041" s="96" t="s">
        <v>1590</v>
      </c>
      <c r="R7041" s="96" t="s">
        <v>1666</v>
      </c>
      <c r="S7041" s="96" t="s">
        <v>17678</v>
      </c>
      <c r="T7041" s="96" t="s">
        <v>1568</v>
      </c>
    </row>
    <row r="7042" ht="14.25" customHeight="1">
      <c r="A7042" s="96" t="s">
        <v>17679</v>
      </c>
      <c r="B7042" s="96" t="s">
        <v>17680</v>
      </c>
      <c r="D7042" s="96" t="s">
        <v>1350</v>
      </c>
      <c r="E7042" s="96" t="s">
        <v>1561</v>
      </c>
      <c r="F7042" s="96">
        <v>2030.0</v>
      </c>
      <c r="G7042" s="96" t="s">
        <v>1350</v>
      </c>
      <c r="H7042" s="96" t="s">
        <v>1561</v>
      </c>
      <c r="I7042" s="96">
        <v>2050.0</v>
      </c>
      <c r="J7042" s="96" t="s">
        <v>1351</v>
      </c>
      <c r="K7042" s="96">
        <v>2050.0</v>
      </c>
      <c r="L7042" s="96" t="s">
        <v>41</v>
      </c>
      <c r="M7042" s="96" t="s">
        <v>1351</v>
      </c>
      <c r="N7042" s="96" t="s">
        <v>1597</v>
      </c>
      <c r="O7042" s="96" t="s">
        <v>2792</v>
      </c>
      <c r="P7042" s="96" t="s">
        <v>1609</v>
      </c>
      <c r="Q7042" s="96" t="s">
        <v>1604</v>
      </c>
      <c r="R7042" s="96" t="s">
        <v>1581</v>
      </c>
      <c r="S7042" s="96" t="s">
        <v>17681</v>
      </c>
      <c r="T7042" s="96" t="s">
        <v>1568</v>
      </c>
    </row>
    <row r="7043" ht="14.25" customHeight="1">
      <c r="A7043" s="96" t="s">
        <v>17682</v>
      </c>
      <c r="C7043" s="96" t="s">
        <v>17683</v>
      </c>
      <c r="D7043" s="96" t="s">
        <v>1350</v>
      </c>
      <c r="E7043" s="96" t="s">
        <v>1561</v>
      </c>
      <c r="F7043" s="96" t="s">
        <v>1628</v>
      </c>
      <c r="J7043" s="96" t="s">
        <v>1351</v>
      </c>
      <c r="L7043" s="96" t="s">
        <v>41</v>
      </c>
      <c r="M7043" s="96" t="s">
        <v>1351</v>
      </c>
      <c r="N7043" s="96" t="s">
        <v>1666</v>
      </c>
      <c r="O7043" s="96" t="s">
        <v>1563</v>
      </c>
      <c r="P7043" s="96" t="s">
        <v>1564</v>
      </c>
      <c r="Q7043" s="96" t="s">
        <v>1820</v>
      </c>
      <c r="R7043" s="96" t="s">
        <v>1574</v>
      </c>
      <c r="S7043" s="96" t="s">
        <v>17684</v>
      </c>
      <c r="T7043" s="96" t="s">
        <v>1568</v>
      </c>
    </row>
    <row r="7044" ht="14.25" customHeight="1">
      <c r="A7044" s="96" t="s">
        <v>17685</v>
      </c>
      <c r="C7044" s="96" t="s">
        <v>17686</v>
      </c>
      <c r="D7044" s="96" t="s">
        <v>1355</v>
      </c>
      <c r="J7044" s="96" t="s">
        <v>1147</v>
      </c>
      <c r="L7044" s="96" t="s">
        <v>1629</v>
      </c>
      <c r="M7044" s="96" t="s">
        <v>1147</v>
      </c>
      <c r="O7044" s="96" t="s">
        <v>1584</v>
      </c>
      <c r="P7044" s="96" t="s">
        <v>1564</v>
      </c>
      <c r="Q7044" s="96" t="s">
        <v>1630</v>
      </c>
      <c r="R7044" s="96" t="s">
        <v>1621</v>
      </c>
      <c r="U7044" s="96" t="s">
        <v>5813</v>
      </c>
    </row>
    <row r="7045" ht="14.25" customHeight="1">
      <c r="A7045" s="96" t="s">
        <v>17687</v>
      </c>
      <c r="C7045" s="96" t="s">
        <v>17688</v>
      </c>
      <c r="D7045" s="96" t="s">
        <v>1355</v>
      </c>
      <c r="J7045" s="96" t="s">
        <v>1351</v>
      </c>
      <c r="L7045" s="96" t="s">
        <v>41</v>
      </c>
      <c r="M7045" s="96" t="s">
        <v>1147</v>
      </c>
      <c r="O7045" s="96" t="s">
        <v>1845</v>
      </c>
      <c r="P7045" s="96" t="s">
        <v>1564</v>
      </c>
      <c r="Q7045" s="96" t="s">
        <v>1756</v>
      </c>
      <c r="R7045" s="96" t="s">
        <v>1631</v>
      </c>
    </row>
    <row r="7046" ht="14.25" customHeight="1">
      <c r="A7046" s="96" t="s">
        <v>17689</v>
      </c>
      <c r="D7046" s="96" t="s">
        <v>1350</v>
      </c>
      <c r="E7046" s="96" t="s">
        <v>1561</v>
      </c>
      <c r="F7046" s="96">
        <v>2030.0</v>
      </c>
      <c r="J7046" s="96" t="s">
        <v>1147</v>
      </c>
      <c r="L7046" s="96" t="s">
        <v>1562</v>
      </c>
      <c r="M7046" s="96" t="s">
        <v>1147</v>
      </c>
      <c r="O7046" s="96" t="s">
        <v>1614</v>
      </c>
      <c r="P7046" s="96" t="s">
        <v>1609</v>
      </c>
      <c r="Q7046" s="96" t="s">
        <v>1610</v>
      </c>
      <c r="R7046" s="96" t="s">
        <v>1594</v>
      </c>
      <c r="S7046" s="96" t="s">
        <v>17690</v>
      </c>
      <c r="T7046" s="96" t="s">
        <v>1568</v>
      </c>
    </row>
    <row r="7047" ht="14.25" customHeight="1">
      <c r="A7047" s="96" t="s">
        <v>17691</v>
      </c>
      <c r="B7047" s="96" t="s">
        <v>17692</v>
      </c>
      <c r="D7047" s="96" t="s">
        <v>1355</v>
      </c>
      <c r="J7047" s="96" t="s">
        <v>1147</v>
      </c>
      <c r="L7047" s="96" t="s">
        <v>41</v>
      </c>
      <c r="M7047" s="96" t="s">
        <v>1147</v>
      </c>
      <c r="O7047" s="96" t="s">
        <v>1717</v>
      </c>
      <c r="P7047" s="96" t="s">
        <v>1609</v>
      </c>
      <c r="Q7047" s="96" t="s">
        <v>1585</v>
      </c>
      <c r="R7047" s="96" t="s">
        <v>1656</v>
      </c>
    </row>
    <row r="7048" ht="14.25" customHeight="1">
      <c r="A7048" s="96" t="s">
        <v>17693</v>
      </c>
      <c r="D7048" s="96" t="s">
        <v>1350</v>
      </c>
      <c r="E7048" s="96" t="s">
        <v>1561</v>
      </c>
      <c r="F7048" s="96">
        <v>2030.0</v>
      </c>
      <c r="J7048" s="96" t="s">
        <v>1147</v>
      </c>
      <c r="L7048" s="96" t="s">
        <v>1562</v>
      </c>
      <c r="M7048" s="96" t="s">
        <v>1147</v>
      </c>
      <c r="O7048" s="96" t="s">
        <v>1620</v>
      </c>
      <c r="P7048" s="96" t="s">
        <v>1564</v>
      </c>
      <c r="Q7048" s="96" t="s">
        <v>1565</v>
      </c>
      <c r="R7048" s="96" t="s">
        <v>1971</v>
      </c>
      <c r="S7048" s="96" t="s">
        <v>17694</v>
      </c>
      <c r="T7048" s="96" t="s">
        <v>1568</v>
      </c>
    </row>
    <row r="7049" ht="14.25" customHeight="1">
      <c r="A7049" s="96" t="s">
        <v>17695</v>
      </c>
      <c r="B7049" s="96" t="s">
        <v>17696</v>
      </c>
      <c r="C7049" s="96" t="s">
        <v>17697</v>
      </c>
      <c r="D7049" s="96" t="s">
        <v>1355</v>
      </c>
      <c r="J7049" s="96" t="s">
        <v>1351</v>
      </c>
      <c r="L7049" s="96" t="s">
        <v>41</v>
      </c>
      <c r="M7049" s="96" t="s">
        <v>1147</v>
      </c>
      <c r="O7049" s="96" t="s">
        <v>1664</v>
      </c>
      <c r="P7049" s="96" t="s">
        <v>1564</v>
      </c>
      <c r="Q7049" s="96" t="s">
        <v>1665</v>
      </c>
      <c r="R7049" s="96" t="s">
        <v>1712</v>
      </c>
    </row>
    <row r="7050" ht="14.25" customHeight="1">
      <c r="A7050" s="96" t="s">
        <v>17698</v>
      </c>
      <c r="C7050" s="96" t="s">
        <v>17699</v>
      </c>
      <c r="D7050" s="96" t="s">
        <v>1372</v>
      </c>
      <c r="J7050" s="96" t="s">
        <v>1351</v>
      </c>
      <c r="L7050" s="96" t="s">
        <v>41</v>
      </c>
      <c r="M7050" s="96" t="s">
        <v>1351</v>
      </c>
      <c r="N7050" s="96" t="s">
        <v>1971</v>
      </c>
      <c r="O7050" s="96" t="s">
        <v>1669</v>
      </c>
      <c r="P7050" s="96" t="s">
        <v>1564</v>
      </c>
      <c r="Q7050" s="96" t="s">
        <v>1897</v>
      </c>
      <c r="R7050" s="96" t="s">
        <v>1971</v>
      </c>
    </row>
    <row r="7051" ht="14.25" customHeight="1">
      <c r="A7051" s="96" t="s">
        <v>17700</v>
      </c>
      <c r="D7051" s="96" t="s">
        <v>1350</v>
      </c>
      <c r="E7051" s="96" t="s">
        <v>1561</v>
      </c>
      <c r="F7051" s="96">
        <v>2030.0</v>
      </c>
      <c r="J7051" s="96" t="s">
        <v>1147</v>
      </c>
      <c r="L7051" s="96" t="s">
        <v>1562</v>
      </c>
      <c r="M7051" s="96" t="s">
        <v>1147</v>
      </c>
      <c r="O7051" s="96" t="s">
        <v>1584</v>
      </c>
      <c r="P7051" s="96" t="s">
        <v>1564</v>
      </c>
      <c r="Q7051" s="96" t="s">
        <v>1756</v>
      </c>
      <c r="R7051" s="96" t="s">
        <v>1656</v>
      </c>
      <c r="S7051" s="96" t="s">
        <v>17701</v>
      </c>
      <c r="T7051" s="96" t="s">
        <v>1568</v>
      </c>
    </row>
    <row r="7052" ht="14.25" customHeight="1">
      <c r="A7052" s="96" t="s">
        <v>17702</v>
      </c>
      <c r="D7052" s="96" t="s">
        <v>1350</v>
      </c>
      <c r="E7052" s="96" t="s">
        <v>1561</v>
      </c>
      <c r="F7052" s="96">
        <v>2030.0</v>
      </c>
      <c r="J7052" s="96" t="s">
        <v>1147</v>
      </c>
      <c r="L7052" s="96" t="s">
        <v>1562</v>
      </c>
      <c r="M7052" s="96" t="s">
        <v>1147</v>
      </c>
      <c r="O7052" s="96" t="s">
        <v>1614</v>
      </c>
      <c r="P7052" s="96" t="s">
        <v>1609</v>
      </c>
      <c r="Q7052" s="96" t="s">
        <v>1580</v>
      </c>
      <c r="R7052" s="96" t="s">
        <v>1623</v>
      </c>
      <c r="S7052" s="96" t="s">
        <v>17703</v>
      </c>
      <c r="T7052" s="96" t="s">
        <v>1568</v>
      </c>
    </row>
    <row r="7053" ht="14.25" customHeight="1">
      <c r="A7053" s="96" t="s">
        <v>17704</v>
      </c>
      <c r="C7053" s="96" t="s">
        <v>17705</v>
      </c>
      <c r="D7053" s="96" t="s">
        <v>1355</v>
      </c>
      <c r="J7053" s="96" t="s">
        <v>1147</v>
      </c>
      <c r="L7053" s="96" t="s">
        <v>41</v>
      </c>
      <c r="M7053" s="96" t="s">
        <v>1147</v>
      </c>
      <c r="O7053" s="96" t="s">
        <v>1647</v>
      </c>
      <c r="P7053" s="96" t="s">
        <v>1564</v>
      </c>
      <c r="Q7053" s="96" t="s">
        <v>1665</v>
      </c>
      <c r="R7053" s="96" t="s">
        <v>1699</v>
      </c>
    </row>
    <row r="7054" ht="14.25" customHeight="1">
      <c r="A7054" s="96" t="s">
        <v>17706</v>
      </c>
      <c r="B7054" s="96" t="s">
        <v>17707</v>
      </c>
      <c r="C7054" s="96" t="s">
        <v>17708</v>
      </c>
      <c r="D7054" s="96" t="s">
        <v>1350</v>
      </c>
      <c r="E7054" s="96" t="s">
        <v>1561</v>
      </c>
      <c r="F7054" s="96" t="s">
        <v>2176</v>
      </c>
      <c r="G7054" s="96" t="s">
        <v>1350</v>
      </c>
      <c r="H7054" s="96" t="s">
        <v>1561</v>
      </c>
      <c r="I7054" s="96" t="s">
        <v>1689</v>
      </c>
      <c r="J7054" s="96" t="s">
        <v>1351</v>
      </c>
      <c r="K7054" s="96" t="s">
        <v>1689</v>
      </c>
      <c r="L7054" s="96" t="s">
        <v>41</v>
      </c>
      <c r="M7054" s="96" t="s">
        <v>1351</v>
      </c>
      <c r="N7054" s="96" t="s">
        <v>1621</v>
      </c>
      <c r="O7054" s="96" t="s">
        <v>1578</v>
      </c>
      <c r="P7054" s="96" t="s">
        <v>1579</v>
      </c>
      <c r="Q7054" s="96" t="s">
        <v>1593</v>
      </c>
      <c r="R7054" s="96" t="s">
        <v>1631</v>
      </c>
      <c r="S7054" s="96" t="s">
        <v>17709</v>
      </c>
      <c r="T7054" s="96" t="s">
        <v>1568</v>
      </c>
    </row>
    <row r="7055" ht="14.25" customHeight="1">
      <c r="A7055" s="96" t="s">
        <v>17710</v>
      </c>
      <c r="D7055" s="96" t="s">
        <v>1355</v>
      </c>
      <c r="J7055" s="96" t="s">
        <v>1351</v>
      </c>
      <c r="L7055" s="96" t="s">
        <v>41</v>
      </c>
      <c r="M7055" s="96" t="s">
        <v>1147</v>
      </c>
      <c r="O7055" s="96" t="s">
        <v>1578</v>
      </c>
      <c r="P7055" s="96" t="s">
        <v>1579</v>
      </c>
      <c r="Q7055" s="96" t="s">
        <v>1886</v>
      </c>
      <c r="R7055" s="96" t="s">
        <v>1699</v>
      </c>
    </row>
    <row r="7056" ht="14.25" customHeight="1">
      <c r="A7056" s="96" t="s">
        <v>17711</v>
      </c>
      <c r="D7056" s="96" t="s">
        <v>1350</v>
      </c>
      <c r="E7056" s="96" t="s">
        <v>1561</v>
      </c>
      <c r="F7056" s="96">
        <v>2030.0</v>
      </c>
      <c r="J7056" s="96" t="s">
        <v>1147</v>
      </c>
      <c r="L7056" s="96" t="s">
        <v>1562</v>
      </c>
      <c r="M7056" s="96" t="s">
        <v>1147</v>
      </c>
      <c r="O7056" s="96" t="s">
        <v>1620</v>
      </c>
      <c r="P7056" s="96" t="s">
        <v>1564</v>
      </c>
      <c r="Q7056" s="96" t="s">
        <v>1862</v>
      </c>
      <c r="R7056" s="96" t="s">
        <v>1597</v>
      </c>
      <c r="S7056" s="96" t="s">
        <v>17712</v>
      </c>
      <c r="T7056" s="96" t="s">
        <v>1568</v>
      </c>
    </row>
    <row r="7057" ht="14.25" customHeight="1">
      <c r="A7057" s="96" t="s">
        <v>17713</v>
      </c>
      <c r="D7057" s="96" t="s">
        <v>1350</v>
      </c>
      <c r="E7057" s="96" t="s">
        <v>1561</v>
      </c>
      <c r="F7057" s="96">
        <v>2030.0</v>
      </c>
      <c r="J7057" s="96" t="s">
        <v>1147</v>
      </c>
      <c r="L7057" s="96" t="s">
        <v>1562</v>
      </c>
      <c r="M7057" s="96" t="s">
        <v>1147</v>
      </c>
      <c r="O7057" s="96" t="s">
        <v>1578</v>
      </c>
      <c r="P7057" s="96" t="s">
        <v>1579</v>
      </c>
      <c r="Q7057" s="96" t="s">
        <v>1580</v>
      </c>
      <c r="R7057" s="96" t="s">
        <v>1623</v>
      </c>
      <c r="S7057" s="96" t="s">
        <v>17714</v>
      </c>
      <c r="T7057" s="96" t="s">
        <v>1568</v>
      </c>
    </row>
    <row r="7058" ht="14.25" customHeight="1">
      <c r="A7058" s="96" t="s">
        <v>17715</v>
      </c>
      <c r="D7058" s="96" t="s">
        <v>1350</v>
      </c>
      <c r="E7058" s="96" t="s">
        <v>1561</v>
      </c>
      <c r="F7058" s="96">
        <v>2030.0</v>
      </c>
      <c r="G7058" s="96" t="s">
        <v>1350</v>
      </c>
      <c r="H7058" s="96" t="s">
        <v>1561</v>
      </c>
      <c r="I7058" s="96">
        <v>2040.0</v>
      </c>
      <c r="J7058" s="96" t="s">
        <v>1351</v>
      </c>
      <c r="K7058" s="96">
        <v>2040.0</v>
      </c>
      <c r="L7058" s="96" t="s">
        <v>1562</v>
      </c>
      <c r="M7058" s="96" t="s">
        <v>1351</v>
      </c>
      <c r="N7058" s="96" t="s">
        <v>1656</v>
      </c>
      <c r="O7058" s="96" t="s">
        <v>1584</v>
      </c>
      <c r="P7058" s="96" t="s">
        <v>1564</v>
      </c>
      <c r="Q7058" s="96" t="s">
        <v>1585</v>
      </c>
      <c r="R7058" s="96" t="s">
        <v>1656</v>
      </c>
      <c r="S7058" s="96" t="s">
        <v>17716</v>
      </c>
      <c r="T7058" s="96" t="s">
        <v>1568</v>
      </c>
    </row>
    <row r="7059" ht="14.25" customHeight="1">
      <c r="A7059" s="96" t="s">
        <v>17717</v>
      </c>
      <c r="D7059" s="96" t="s">
        <v>1355</v>
      </c>
      <c r="J7059" s="96" t="s">
        <v>1351</v>
      </c>
      <c r="L7059" s="96" t="s">
        <v>41</v>
      </c>
      <c r="M7059" s="96" t="s">
        <v>1147</v>
      </c>
      <c r="O7059" s="96" t="s">
        <v>9355</v>
      </c>
      <c r="P7059" s="96" t="s">
        <v>1564</v>
      </c>
      <c r="Q7059" s="96" t="s">
        <v>1573</v>
      </c>
      <c r="R7059" s="96" t="s">
        <v>1586</v>
      </c>
    </row>
    <row r="7060" ht="14.25" customHeight="1">
      <c r="A7060" s="96" t="s">
        <v>17718</v>
      </c>
      <c r="D7060" s="96" t="s">
        <v>1350</v>
      </c>
      <c r="E7060" s="96" t="s">
        <v>1561</v>
      </c>
      <c r="F7060" s="96">
        <v>2030.0</v>
      </c>
      <c r="G7060" s="96" t="s">
        <v>1350</v>
      </c>
      <c r="H7060" s="96" t="s">
        <v>1561</v>
      </c>
      <c r="I7060" s="96">
        <v>2040.0</v>
      </c>
      <c r="J7060" s="96" t="s">
        <v>1351</v>
      </c>
      <c r="K7060" s="96">
        <v>2040.0</v>
      </c>
      <c r="L7060" s="96" t="s">
        <v>41</v>
      </c>
      <c r="M7060" s="96" t="s">
        <v>1351</v>
      </c>
      <c r="N7060" s="96" t="s">
        <v>1740</v>
      </c>
      <c r="O7060" s="96" t="s">
        <v>1584</v>
      </c>
      <c r="P7060" s="96" t="s">
        <v>1564</v>
      </c>
      <c r="Q7060" s="96" t="s">
        <v>1675</v>
      </c>
      <c r="R7060" s="96" t="s">
        <v>1586</v>
      </c>
      <c r="S7060" s="96" t="s">
        <v>17719</v>
      </c>
      <c r="T7060" s="96" t="s">
        <v>1568</v>
      </c>
    </row>
    <row r="7061" ht="14.25" customHeight="1">
      <c r="A7061" s="96" t="s">
        <v>17720</v>
      </c>
      <c r="D7061" s="96" t="s">
        <v>1350</v>
      </c>
      <c r="E7061" s="96" t="s">
        <v>1561</v>
      </c>
      <c r="F7061" s="96">
        <v>2030.0</v>
      </c>
      <c r="G7061" s="96" t="s">
        <v>1350</v>
      </c>
      <c r="H7061" s="96" t="s">
        <v>1561</v>
      </c>
      <c r="I7061" s="96">
        <v>2050.0</v>
      </c>
      <c r="J7061" s="96" t="s">
        <v>1351</v>
      </c>
      <c r="K7061" s="96">
        <v>2050.0</v>
      </c>
      <c r="L7061" s="96" t="s">
        <v>1562</v>
      </c>
      <c r="M7061" s="96" t="s">
        <v>1147</v>
      </c>
      <c r="O7061" s="96" t="s">
        <v>3253</v>
      </c>
      <c r="P7061" s="96" t="s">
        <v>1572</v>
      </c>
      <c r="Q7061" s="96" t="s">
        <v>1590</v>
      </c>
      <c r="R7061" s="96" t="s">
        <v>1581</v>
      </c>
      <c r="S7061" s="96" t="s">
        <v>17721</v>
      </c>
      <c r="T7061" s="96" t="s">
        <v>1568</v>
      </c>
    </row>
    <row r="7062" ht="14.25" customHeight="1">
      <c r="A7062" s="96" t="s">
        <v>17722</v>
      </c>
      <c r="D7062" s="96" t="s">
        <v>1355</v>
      </c>
      <c r="J7062" s="96" t="s">
        <v>1147</v>
      </c>
      <c r="L7062" s="96" t="s">
        <v>41</v>
      </c>
      <c r="M7062" s="96" t="s">
        <v>1147</v>
      </c>
      <c r="O7062" s="96" t="s">
        <v>1703</v>
      </c>
      <c r="P7062" s="96" t="s">
        <v>1564</v>
      </c>
      <c r="Q7062" s="96" t="s">
        <v>1580</v>
      </c>
      <c r="R7062" s="96" t="s">
        <v>1676</v>
      </c>
    </row>
    <row r="7063" ht="14.25" customHeight="1">
      <c r="A7063" s="96" t="s">
        <v>17723</v>
      </c>
      <c r="D7063" s="96" t="s">
        <v>1355</v>
      </c>
      <c r="J7063" s="96" t="s">
        <v>1351</v>
      </c>
      <c r="L7063" s="96" t="s">
        <v>41</v>
      </c>
      <c r="M7063" s="96" t="s">
        <v>1351</v>
      </c>
      <c r="N7063" s="96" t="s">
        <v>1656</v>
      </c>
      <c r="O7063" s="96" t="s">
        <v>1741</v>
      </c>
      <c r="P7063" s="96" t="s">
        <v>1564</v>
      </c>
      <c r="Q7063" s="96" t="s">
        <v>1886</v>
      </c>
      <c r="R7063" s="96" t="s">
        <v>1656</v>
      </c>
    </row>
    <row r="7064" ht="14.25" customHeight="1">
      <c r="A7064" s="96" t="s">
        <v>17724</v>
      </c>
      <c r="D7064" s="96" t="s">
        <v>1350</v>
      </c>
      <c r="E7064" s="96" t="s">
        <v>1561</v>
      </c>
      <c r="F7064" s="96">
        <v>2030.0</v>
      </c>
      <c r="J7064" s="96" t="s">
        <v>1351</v>
      </c>
      <c r="L7064" s="96" t="s">
        <v>41</v>
      </c>
      <c r="M7064" s="96" t="s">
        <v>1351</v>
      </c>
      <c r="O7064" s="96" t="s">
        <v>1741</v>
      </c>
      <c r="P7064" s="96" t="s">
        <v>1564</v>
      </c>
      <c r="Q7064" s="96" t="s">
        <v>1735</v>
      </c>
      <c r="R7064" s="96" t="s">
        <v>1793</v>
      </c>
      <c r="S7064" s="96" t="s">
        <v>17725</v>
      </c>
      <c r="T7064" s="96" t="s">
        <v>1568</v>
      </c>
    </row>
    <row r="7065" ht="14.25" customHeight="1">
      <c r="A7065" s="96" t="s">
        <v>17726</v>
      </c>
      <c r="D7065" s="96" t="s">
        <v>1350</v>
      </c>
      <c r="E7065" s="96" t="s">
        <v>1561</v>
      </c>
      <c r="F7065" s="96">
        <v>2030.0</v>
      </c>
      <c r="H7065" s="96" t="s">
        <v>1561</v>
      </c>
      <c r="I7065" s="96">
        <v>2050.0</v>
      </c>
      <c r="J7065" s="96" t="s">
        <v>1351</v>
      </c>
      <c r="K7065" s="96">
        <v>2050.0</v>
      </c>
      <c r="L7065" s="96" t="s">
        <v>1562</v>
      </c>
      <c r="M7065" s="96" t="s">
        <v>1147</v>
      </c>
      <c r="O7065" s="96" t="s">
        <v>1563</v>
      </c>
      <c r="P7065" s="96" t="s">
        <v>1564</v>
      </c>
      <c r="Q7065" s="96" t="s">
        <v>1652</v>
      </c>
      <c r="R7065" s="96" t="s">
        <v>1594</v>
      </c>
      <c r="S7065" s="96" t="s">
        <v>17727</v>
      </c>
      <c r="T7065" s="96" t="s">
        <v>1568</v>
      </c>
    </row>
    <row r="7066" ht="14.25" customHeight="1">
      <c r="A7066" s="96" t="s">
        <v>17728</v>
      </c>
      <c r="D7066" s="96" t="s">
        <v>1350</v>
      </c>
      <c r="E7066" s="96" t="s">
        <v>1561</v>
      </c>
      <c r="F7066" s="96">
        <v>2030.0</v>
      </c>
      <c r="J7066" s="96" t="s">
        <v>1147</v>
      </c>
      <c r="L7066" s="96" t="s">
        <v>1562</v>
      </c>
      <c r="M7066" s="96" t="s">
        <v>1147</v>
      </c>
      <c r="O7066" s="96" t="s">
        <v>1584</v>
      </c>
      <c r="P7066" s="96" t="s">
        <v>1564</v>
      </c>
      <c r="Q7066" s="96" t="s">
        <v>1675</v>
      </c>
      <c r="R7066" s="96" t="s">
        <v>1673</v>
      </c>
      <c r="S7066" s="96" t="s">
        <v>17729</v>
      </c>
      <c r="T7066" s="96" t="s">
        <v>1568</v>
      </c>
    </row>
    <row r="7067" ht="14.25" customHeight="1">
      <c r="A7067" s="96" t="s">
        <v>17730</v>
      </c>
      <c r="D7067" s="96" t="s">
        <v>1355</v>
      </c>
      <c r="J7067" s="96" t="s">
        <v>1147</v>
      </c>
      <c r="L7067" s="96" t="s">
        <v>41</v>
      </c>
      <c r="M7067" s="96" t="s">
        <v>1147</v>
      </c>
      <c r="O7067" s="96" t="s">
        <v>1584</v>
      </c>
      <c r="P7067" s="96" t="s">
        <v>1564</v>
      </c>
      <c r="Q7067" s="96" t="s">
        <v>1754</v>
      </c>
      <c r="R7067" s="96" t="s">
        <v>1712</v>
      </c>
    </row>
    <row r="7068" ht="14.25" customHeight="1">
      <c r="A7068" s="96" t="s">
        <v>17731</v>
      </c>
      <c r="B7068" s="96" t="s">
        <v>17732</v>
      </c>
      <c r="C7068" s="96" t="s">
        <v>17733</v>
      </c>
      <c r="D7068" s="96" t="s">
        <v>1355</v>
      </c>
      <c r="J7068" s="96" t="s">
        <v>1351</v>
      </c>
      <c r="L7068" s="96" t="s">
        <v>41</v>
      </c>
      <c r="M7068" s="96" t="s">
        <v>1351</v>
      </c>
      <c r="N7068" s="96" t="s">
        <v>1656</v>
      </c>
      <c r="O7068" s="96" t="s">
        <v>1614</v>
      </c>
      <c r="P7068" s="96" t="s">
        <v>1609</v>
      </c>
      <c r="Q7068" s="96" t="s">
        <v>1604</v>
      </c>
      <c r="R7068" s="96" t="s">
        <v>1656</v>
      </c>
    </row>
    <row r="7069" ht="14.25" customHeight="1">
      <c r="A7069" s="96" t="s">
        <v>17734</v>
      </c>
      <c r="D7069" s="96" t="s">
        <v>1350</v>
      </c>
      <c r="E7069" s="96" t="s">
        <v>1561</v>
      </c>
      <c r="F7069" s="96">
        <v>2030.0</v>
      </c>
      <c r="G7069" s="96" t="s">
        <v>1350</v>
      </c>
      <c r="H7069" s="96" t="s">
        <v>1561</v>
      </c>
      <c r="I7069" s="96">
        <v>2050.0</v>
      </c>
      <c r="J7069" s="96" t="s">
        <v>1351</v>
      </c>
      <c r="K7069" s="96">
        <v>2050.0</v>
      </c>
      <c r="L7069" s="96" t="s">
        <v>41</v>
      </c>
      <c r="M7069" s="96" t="s">
        <v>1351</v>
      </c>
      <c r="N7069" s="96" t="s">
        <v>1589</v>
      </c>
      <c r="O7069" s="96" t="s">
        <v>1703</v>
      </c>
      <c r="P7069" s="96" t="s">
        <v>1564</v>
      </c>
      <c r="Q7069" s="96" t="s">
        <v>1784</v>
      </c>
      <c r="R7069" s="96" t="s">
        <v>1581</v>
      </c>
      <c r="S7069" s="96" t="s">
        <v>17735</v>
      </c>
      <c r="T7069" s="96" t="s">
        <v>1568</v>
      </c>
    </row>
    <row r="7070" ht="14.25" customHeight="1">
      <c r="A7070" s="96" t="s">
        <v>17736</v>
      </c>
      <c r="B7070" s="96" t="s">
        <v>17737</v>
      </c>
      <c r="C7070" s="96" t="s">
        <v>17738</v>
      </c>
      <c r="D7070" s="96" t="s">
        <v>1350</v>
      </c>
      <c r="E7070" s="96" t="s">
        <v>1561</v>
      </c>
      <c r="F7070" s="96">
        <v>2030.0</v>
      </c>
      <c r="J7070" s="96" t="s">
        <v>1147</v>
      </c>
      <c r="L7070" s="96" t="s">
        <v>41</v>
      </c>
      <c r="M7070" s="96" t="s">
        <v>1147</v>
      </c>
      <c r="O7070" s="96" t="s">
        <v>1578</v>
      </c>
      <c r="P7070" s="96" t="s">
        <v>1579</v>
      </c>
      <c r="Q7070" s="96" t="s">
        <v>1675</v>
      </c>
      <c r="R7070" s="96" t="s">
        <v>1793</v>
      </c>
      <c r="S7070" s="96" t="s">
        <v>17739</v>
      </c>
      <c r="T7070" s="96" t="s">
        <v>1568</v>
      </c>
    </row>
    <row r="7071" ht="14.25" customHeight="1">
      <c r="A7071" s="96" t="s">
        <v>17740</v>
      </c>
      <c r="B7071" s="96" t="s">
        <v>17741</v>
      </c>
      <c r="C7071" s="96" t="s">
        <v>17742</v>
      </c>
      <c r="D7071" s="96" t="s">
        <v>1350</v>
      </c>
      <c r="E7071" s="96" t="s">
        <v>1561</v>
      </c>
      <c r="F7071" s="96">
        <v>2030.0</v>
      </c>
      <c r="G7071" s="96" t="s">
        <v>1350</v>
      </c>
      <c r="H7071" s="96" t="s">
        <v>1561</v>
      </c>
      <c r="I7071" s="96">
        <v>2050.0</v>
      </c>
      <c r="J7071" s="96" t="s">
        <v>1351</v>
      </c>
      <c r="K7071" s="96">
        <v>2050.0</v>
      </c>
      <c r="L7071" s="96" t="s">
        <v>41</v>
      </c>
      <c r="M7071" s="96" t="s">
        <v>1351</v>
      </c>
      <c r="N7071" s="96" t="s">
        <v>1926</v>
      </c>
      <c r="O7071" s="96" t="s">
        <v>1584</v>
      </c>
      <c r="P7071" s="96" t="s">
        <v>1564</v>
      </c>
      <c r="Q7071" s="96" t="s">
        <v>1580</v>
      </c>
      <c r="R7071" s="96" t="s">
        <v>1591</v>
      </c>
      <c r="S7071" s="96" t="s">
        <v>17743</v>
      </c>
      <c r="T7071" s="96" t="s">
        <v>1568</v>
      </c>
    </row>
    <row r="7072" ht="14.25" customHeight="1">
      <c r="A7072" s="96" t="s">
        <v>17744</v>
      </c>
      <c r="D7072" s="96" t="s">
        <v>1355</v>
      </c>
      <c r="J7072" s="96" t="s">
        <v>1351</v>
      </c>
      <c r="L7072" s="96" t="s">
        <v>41</v>
      </c>
      <c r="M7072" s="96" t="s">
        <v>1147</v>
      </c>
      <c r="O7072" s="96" t="s">
        <v>1845</v>
      </c>
      <c r="P7072" s="96" t="s">
        <v>1564</v>
      </c>
      <c r="Q7072" s="96" t="s">
        <v>1573</v>
      </c>
      <c r="R7072" s="96" t="s">
        <v>1586</v>
      </c>
    </row>
    <row r="7073" ht="14.25" customHeight="1">
      <c r="A7073" s="96" t="s">
        <v>17745</v>
      </c>
      <c r="D7073" s="96" t="s">
        <v>1355</v>
      </c>
      <c r="J7073" s="96" t="s">
        <v>1351</v>
      </c>
      <c r="L7073" s="96" t="s">
        <v>41</v>
      </c>
      <c r="M7073" s="96" t="s">
        <v>1147</v>
      </c>
      <c r="O7073" s="96" t="s">
        <v>1563</v>
      </c>
      <c r="P7073" s="96" t="s">
        <v>1564</v>
      </c>
      <c r="Q7073" s="96" t="s">
        <v>1610</v>
      </c>
      <c r="R7073" s="96" t="s">
        <v>1712</v>
      </c>
    </row>
    <row r="7074" ht="14.25" customHeight="1">
      <c r="A7074" s="96" t="s">
        <v>17746</v>
      </c>
      <c r="D7074" s="96" t="s">
        <v>1355</v>
      </c>
      <c r="J7074" s="96" t="s">
        <v>1147</v>
      </c>
      <c r="L7074" s="96" t="s">
        <v>41</v>
      </c>
      <c r="M7074" s="96" t="s">
        <v>1147</v>
      </c>
      <c r="O7074" s="96" t="s">
        <v>1845</v>
      </c>
      <c r="P7074" s="96" t="s">
        <v>1564</v>
      </c>
      <c r="Q7074" s="96" t="s">
        <v>1756</v>
      </c>
      <c r="R7074" s="96" t="s">
        <v>1631</v>
      </c>
    </row>
    <row r="7075" ht="14.25" customHeight="1">
      <c r="A7075" s="96" t="s">
        <v>17747</v>
      </c>
      <c r="B7075" s="96" t="s">
        <v>17748</v>
      </c>
      <c r="C7075" s="96" t="s">
        <v>17749</v>
      </c>
      <c r="D7075" s="96" t="s">
        <v>1350</v>
      </c>
      <c r="E7075" s="96" t="s">
        <v>1561</v>
      </c>
      <c r="F7075" s="96">
        <v>2030.0</v>
      </c>
      <c r="J7075" s="96" t="s">
        <v>1147</v>
      </c>
      <c r="L7075" s="96" t="s">
        <v>41</v>
      </c>
      <c r="M7075" s="96" t="s">
        <v>1147</v>
      </c>
      <c r="O7075" s="96" t="s">
        <v>1741</v>
      </c>
      <c r="P7075" s="96" t="s">
        <v>1564</v>
      </c>
      <c r="Q7075" s="96" t="s">
        <v>1610</v>
      </c>
      <c r="R7075" s="96" t="s">
        <v>1699</v>
      </c>
      <c r="S7075" s="96" t="s">
        <v>17750</v>
      </c>
      <c r="T7075" s="96" t="s">
        <v>1568</v>
      </c>
    </row>
    <row r="7076" ht="14.25" customHeight="1">
      <c r="A7076" s="96" t="s">
        <v>17751</v>
      </c>
      <c r="D7076" s="96" t="s">
        <v>1350</v>
      </c>
      <c r="E7076" s="96" t="s">
        <v>1561</v>
      </c>
      <c r="F7076" s="96">
        <v>2030.0</v>
      </c>
      <c r="G7076" s="96" t="s">
        <v>1350</v>
      </c>
      <c r="H7076" s="96" t="s">
        <v>1561</v>
      </c>
      <c r="I7076" s="96">
        <v>2050.0</v>
      </c>
      <c r="J7076" s="96" t="s">
        <v>1351</v>
      </c>
      <c r="K7076" s="96">
        <v>2050.0</v>
      </c>
      <c r="L7076" s="96" t="s">
        <v>1562</v>
      </c>
      <c r="M7076" s="96" t="s">
        <v>1147</v>
      </c>
      <c r="O7076" s="96" t="s">
        <v>1584</v>
      </c>
      <c r="P7076" s="96" t="s">
        <v>1564</v>
      </c>
      <c r="Q7076" s="96" t="s">
        <v>1585</v>
      </c>
      <c r="R7076" s="96" t="s">
        <v>1648</v>
      </c>
      <c r="S7076" s="96" t="s">
        <v>17752</v>
      </c>
      <c r="T7076" s="96" t="s">
        <v>1568</v>
      </c>
    </row>
    <row r="7077" ht="14.25" customHeight="1">
      <c r="A7077" s="96" t="s">
        <v>17753</v>
      </c>
      <c r="B7077" s="96" t="s">
        <v>17754</v>
      </c>
      <c r="C7077" s="96" t="s">
        <v>17755</v>
      </c>
      <c r="D7077" s="96" t="s">
        <v>1350</v>
      </c>
      <c r="E7077" s="96" t="s">
        <v>1561</v>
      </c>
      <c r="F7077" s="96" t="s">
        <v>2010</v>
      </c>
      <c r="J7077" s="96" t="s">
        <v>1147</v>
      </c>
      <c r="L7077" s="96" t="s">
        <v>41</v>
      </c>
      <c r="M7077" s="96" t="s">
        <v>1351</v>
      </c>
      <c r="N7077" s="96" t="s">
        <v>1746</v>
      </c>
      <c r="O7077" s="96" t="s">
        <v>1797</v>
      </c>
      <c r="P7077" s="96" t="s">
        <v>1564</v>
      </c>
      <c r="Q7077" s="96" t="s">
        <v>2047</v>
      </c>
      <c r="R7077" s="96" t="s">
        <v>2256</v>
      </c>
      <c r="S7077" s="96" t="s">
        <v>17756</v>
      </c>
      <c r="T7077" s="96" t="s">
        <v>1771</v>
      </c>
    </row>
    <row r="7078" ht="14.25" customHeight="1">
      <c r="A7078" s="96" t="s">
        <v>17757</v>
      </c>
      <c r="D7078" s="96" t="s">
        <v>1350</v>
      </c>
      <c r="E7078" s="96" t="s">
        <v>1561</v>
      </c>
      <c r="F7078" s="96">
        <v>2030.0</v>
      </c>
      <c r="J7078" s="96" t="s">
        <v>1147</v>
      </c>
      <c r="L7078" s="96" t="s">
        <v>1562</v>
      </c>
      <c r="M7078" s="96" t="s">
        <v>1147</v>
      </c>
      <c r="O7078" s="96" t="s">
        <v>1620</v>
      </c>
      <c r="P7078" s="96" t="s">
        <v>1564</v>
      </c>
      <c r="Q7078" s="96" t="s">
        <v>1862</v>
      </c>
      <c r="R7078" s="96" t="s">
        <v>1623</v>
      </c>
      <c r="S7078" s="96" t="s">
        <v>17758</v>
      </c>
      <c r="T7078" s="96" t="s">
        <v>1568</v>
      </c>
    </row>
    <row r="7079" ht="14.25" customHeight="1">
      <c r="A7079" s="96" t="s">
        <v>17759</v>
      </c>
      <c r="B7079" s="96" t="s">
        <v>17760</v>
      </c>
      <c r="D7079" s="96" t="s">
        <v>1355</v>
      </c>
      <c r="J7079" s="96" t="s">
        <v>1351</v>
      </c>
      <c r="L7079" s="96" t="s">
        <v>41</v>
      </c>
      <c r="M7079" s="96" t="s">
        <v>1351</v>
      </c>
      <c r="N7079" s="96" t="s">
        <v>1619</v>
      </c>
      <c r="O7079" s="96" t="s">
        <v>1893</v>
      </c>
      <c r="P7079" s="96" t="s">
        <v>1603</v>
      </c>
      <c r="Q7079" s="96" t="s">
        <v>1652</v>
      </c>
      <c r="R7079" s="96" t="s">
        <v>1621</v>
      </c>
    </row>
    <row r="7080" ht="14.25" customHeight="1">
      <c r="A7080" s="96" t="s">
        <v>17761</v>
      </c>
      <c r="D7080" s="96" t="s">
        <v>1350</v>
      </c>
      <c r="E7080" s="96" t="s">
        <v>1561</v>
      </c>
      <c r="F7080" s="96">
        <v>2030.0</v>
      </c>
      <c r="J7080" s="96" t="s">
        <v>1147</v>
      </c>
      <c r="L7080" s="96" t="s">
        <v>41</v>
      </c>
      <c r="M7080" s="96" t="s">
        <v>1147</v>
      </c>
      <c r="O7080" s="96" t="s">
        <v>1713</v>
      </c>
      <c r="P7080" s="96" t="s">
        <v>1564</v>
      </c>
      <c r="Q7080" s="96" t="s">
        <v>1573</v>
      </c>
      <c r="R7080" s="96" t="s">
        <v>1793</v>
      </c>
      <c r="S7080" s="96" t="s">
        <v>17762</v>
      </c>
      <c r="T7080" s="96" t="s">
        <v>1568</v>
      </c>
    </row>
    <row r="7081" ht="14.25" customHeight="1">
      <c r="A7081" s="96" t="s">
        <v>17763</v>
      </c>
      <c r="C7081" s="96" t="s">
        <v>17764</v>
      </c>
      <c r="D7081" s="96" t="s">
        <v>1350</v>
      </c>
      <c r="E7081" s="96" t="s">
        <v>1561</v>
      </c>
      <c r="F7081" s="96">
        <v>2030.0</v>
      </c>
      <c r="J7081" s="96" t="s">
        <v>1147</v>
      </c>
      <c r="L7081" s="96" t="s">
        <v>1562</v>
      </c>
      <c r="M7081" s="96" t="s">
        <v>1147</v>
      </c>
      <c r="O7081" s="96" t="s">
        <v>1664</v>
      </c>
      <c r="P7081" s="96" t="s">
        <v>1564</v>
      </c>
      <c r="Q7081" s="96" t="s">
        <v>1593</v>
      </c>
      <c r="R7081" s="96" t="s">
        <v>2023</v>
      </c>
      <c r="S7081" s="96" t="s">
        <v>17765</v>
      </c>
      <c r="T7081" s="96" t="s">
        <v>1568</v>
      </c>
    </row>
    <row r="7082" ht="14.25" customHeight="1">
      <c r="A7082" s="96" t="s">
        <v>17766</v>
      </c>
      <c r="D7082" s="96" t="s">
        <v>1355</v>
      </c>
      <c r="J7082" s="96" t="s">
        <v>1351</v>
      </c>
      <c r="L7082" s="96" t="s">
        <v>41</v>
      </c>
      <c r="M7082" s="96" t="s">
        <v>1147</v>
      </c>
      <c r="O7082" s="96" t="s">
        <v>1647</v>
      </c>
      <c r="P7082" s="96" t="s">
        <v>1564</v>
      </c>
      <c r="Q7082" s="96" t="s">
        <v>1698</v>
      </c>
      <c r="R7082" s="96" t="s">
        <v>1605</v>
      </c>
    </row>
    <row r="7083" ht="14.25" customHeight="1">
      <c r="A7083" s="96" t="s">
        <v>17767</v>
      </c>
      <c r="D7083" s="96" t="s">
        <v>1350</v>
      </c>
      <c r="E7083" s="96" t="s">
        <v>1561</v>
      </c>
      <c r="F7083" s="96">
        <v>2030.0</v>
      </c>
      <c r="J7083" s="96" t="s">
        <v>1147</v>
      </c>
      <c r="L7083" s="96" t="s">
        <v>1562</v>
      </c>
      <c r="M7083" s="96" t="s">
        <v>1147</v>
      </c>
      <c r="O7083" s="96" t="s">
        <v>1584</v>
      </c>
      <c r="P7083" s="96" t="s">
        <v>1564</v>
      </c>
      <c r="Q7083" s="96" t="s">
        <v>1639</v>
      </c>
      <c r="R7083" s="96" t="s">
        <v>1644</v>
      </c>
      <c r="S7083" s="96" t="s">
        <v>17768</v>
      </c>
      <c r="T7083" s="96" t="s">
        <v>1568</v>
      </c>
    </row>
    <row r="7084" ht="14.25" customHeight="1">
      <c r="A7084" s="96" t="s">
        <v>17769</v>
      </c>
      <c r="C7084" s="96" t="s">
        <v>17770</v>
      </c>
      <c r="D7084" s="96" t="s">
        <v>1372</v>
      </c>
      <c r="J7084" s="96" t="s">
        <v>1351</v>
      </c>
      <c r="L7084" s="96" t="s">
        <v>41</v>
      </c>
      <c r="M7084" s="96" t="s">
        <v>1351</v>
      </c>
      <c r="N7084" s="96" t="s">
        <v>2023</v>
      </c>
      <c r="O7084" s="96" t="s">
        <v>1614</v>
      </c>
      <c r="P7084" s="96" t="s">
        <v>1609</v>
      </c>
      <c r="Q7084" s="96" t="s">
        <v>1675</v>
      </c>
      <c r="R7084" s="96" t="s">
        <v>2023</v>
      </c>
    </row>
    <row r="7085" ht="14.25" customHeight="1">
      <c r="A7085" s="96" t="s">
        <v>17771</v>
      </c>
      <c r="B7085" s="96" t="s">
        <v>17772</v>
      </c>
      <c r="D7085" s="96" t="s">
        <v>1350</v>
      </c>
      <c r="E7085" s="96" t="s">
        <v>1721</v>
      </c>
      <c r="F7085" s="96">
        <v>2030.0</v>
      </c>
      <c r="J7085" s="96" t="s">
        <v>1147</v>
      </c>
      <c r="L7085" s="96" t="s">
        <v>41</v>
      </c>
      <c r="M7085" s="96" t="s">
        <v>1147</v>
      </c>
      <c r="O7085" s="96" t="s">
        <v>1578</v>
      </c>
      <c r="P7085" s="96" t="s">
        <v>1579</v>
      </c>
      <c r="Q7085" s="96" t="s">
        <v>1590</v>
      </c>
      <c r="R7085" s="96" t="s">
        <v>2321</v>
      </c>
      <c r="S7085" s="96" t="s">
        <v>17773</v>
      </c>
      <c r="T7085" s="96" t="s">
        <v>1725</v>
      </c>
    </row>
    <row r="7086" ht="14.25" customHeight="1">
      <c r="A7086" s="96" t="s">
        <v>153</v>
      </c>
      <c r="B7086" s="96" t="s">
        <v>17774</v>
      </c>
      <c r="C7086" s="96" t="s">
        <v>17775</v>
      </c>
      <c r="D7086" s="96" t="s">
        <v>1350</v>
      </c>
      <c r="E7086" s="96" t="s">
        <v>1561</v>
      </c>
      <c r="F7086" s="96">
        <v>2030.0</v>
      </c>
      <c r="J7086" s="96" t="s">
        <v>1147</v>
      </c>
      <c r="L7086" s="96" t="s">
        <v>41</v>
      </c>
      <c r="M7086" s="96" t="s">
        <v>1351</v>
      </c>
      <c r="O7086" s="96" t="s">
        <v>1672</v>
      </c>
      <c r="P7086" s="96" t="s">
        <v>1564</v>
      </c>
      <c r="Q7086" s="96" t="s">
        <v>2188</v>
      </c>
      <c r="R7086" s="96" t="s">
        <v>1621</v>
      </c>
      <c r="S7086" s="96" t="s">
        <v>1436</v>
      </c>
      <c r="T7086" s="96" t="s">
        <v>1568</v>
      </c>
    </row>
    <row r="7087" ht="14.25" customHeight="1">
      <c r="A7087" s="96" t="s">
        <v>17776</v>
      </c>
      <c r="D7087" s="96" t="s">
        <v>1350</v>
      </c>
      <c r="E7087" s="96" t="s">
        <v>1561</v>
      </c>
      <c r="F7087" s="96">
        <v>2030.0</v>
      </c>
      <c r="J7087" s="96" t="s">
        <v>1147</v>
      </c>
      <c r="L7087" s="96" t="s">
        <v>41</v>
      </c>
      <c r="M7087" s="96" t="s">
        <v>1147</v>
      </c>
      <c r="O7087" s="96" t="s">
        <v>1578</v>
      </c>
      <c r="P7087" s="96" t="s">
        <v>1579</v>
      </c>
      <c r="Q7087" s="96" t="s">
        <v>1610</v>
      </c>
      <c r="R7087" s="96" t="s">
        <v>1676</v>
      </c>
      <c r="S7087" s="96" t="s">
        <v>17777</v>
      </c>
      <c r="T7087" s="96" t="s">
        <v>1568</v>
      </c>
    </row>
    <row r="7088" ht="14.25" customHeight="1">
      <c r="A7088" s="96" t="s">
        <v>17778</v>
      </c>
      <c r="D7088" s="96" t="s">
        <v>1350</v>
      </c>
      <c r="E7088" s="96" t="s">
        <v>1561</v>
      </c>
      <c r="F7088" s="96">
        <v>2030.0</v>
      </c>
      <c r="J7088" s="96" t="s">
        <v>1147</v>
      </c>
      <c r="L7088" s="96" t="s">
        <v>1562</v>
      </c>
      <c r="M7088" s="96" t="s">
        <v>1147</v>
      </c>
      <c r="O7088" s="96" t="s">
        <v>1703</v>
      </c>
      <c r="P7088" s="96" t="s">
        <v>1564</v>
      </c>
      <c r="Q7088" s="96" t="s">
        <v>1580</v>
      </c>
      <c r="R7088" s="96" t="s">
        <v>1581</v>
      </c>
      <c r="S7088" s="96" t="s">
        <v>17779</v>
      </c>
      <c r="T7088" s="96" t="s">
        <v>1568</v>
      </c>
    </row>
    <row r="7089" ht="14.25" customHeight="1">
      <c r="A7089" s="96" t="s">
        <v>17780</v>
      </c>
      <c r="B7089" s="96" t="s">
        <v>17781</v>
      </c>
      <c r="C7089" s="96" t="s">
        <v>17782</v>
      </c>
      <c r="D7089" s="96" t="s">
        <v>1350</v>
      </c>
      <c r="E7089" s="96" t="s">
        <v>1561</v>
      </c>
      <c r="F7089" s="96">
        <v>2030.0</v>
      </c>
      <c r="J7089" s="96" t="s">
        <v>1351</v>
      </c>
      <c r="L7089" s="96" t="s">
        <v>1629</v>
      </c>
      <c r="M7089" s="96" t="s">
        <v>1351</v>
      </c>
      <c r="N7089" s="96" t="s">
        <v>2363</v>
      </c>
      <c r="O7089" s="96" t="s">
        <v>1664</v>
      </c>
      <c r="P7089" s="96" t="s">
        <v>1564</v>
      </c>
      <c r="Q7089" s="96" t="s">
        <v>1630</v>
      </c>
      <c r="R7089" s="96" t="s">
        <v>1656</v>
      </c>
      <c r="S7089" s="96" t="s">
        <v>17783</v>
      </c>
      <c r="T7089" s="96" t="s">
        <v>1568</v>
      </c>
      <c r="U7089" s="96" t="s">
        <v>3305</v>
      </c>
    </row>
    <row r="7090" ht="14.25" customHeight="1">
      <c r="A7090" s="96" t="s">
        <v>154</v>
      </c>
      <c r="C7090" s="96" t="s">
        <v>17784</v>
      </c>
      <c r="D7090" s="96" t="s">
        <v>1355</v>
      </c>
      <c r="J7090" s="96" t="s">
        <v>1351</v>
      </c>
      <c r="L7090" s="96" t="s">
        <v>1629</v>
      </c>
      <c r="M7090" s="96" t="s">
        <v>1351</v>
      </c>
      <c r="N7090" s="96" t="s">
        <v>1619</v>
      </c>
      <c r="O7090" s="96" t="s">
        <v>1741</v>
      </c>
      <c r="P7090" s="96" t="s">
        <v>1564</v>
      </c>
      <c r="Q7090" s="96" t="s">
        <v>1630</v>
      </c>
      <c r="R7090" s="96" t="s">
        <v>1619</v>
      </c>
      <c r="U7090" s="96" t="s">
        <v>3305</v>
      </c>
    </row>
    <row r="7091" ht="14.25" customHeight="1">
      <c r="A7091" s="96" t="s">
        <v>17785</v>
      </c>
      <c r="C7091" s="96" t="s">
        <v>17786</v>
      </c>
      <c r="D7091" s="96" t="s">
        <v>1350</v>
      </c>
      <c r="E7091" s="96" t="s">
        <v>1561</v>
      </c>
      <c r="F7091" s="96" t="s">
        <v>1628</v>
      </c>
      <c r="J7091" s="96" t="s">
        <v>1147</v>
      </c>
      <c r="L7091" s="96" t="s">
        <v>41</v>
      </c>
      <c r="M7091" s="96" t="s">
        <v>1351</v>
      </c>
      <c r="N7091" s="96" t="s">
        <v>1666</v>
      </c>
      <c r="O7091" s="96" t="s">
        <v>1584</v>
      </c>
      <c r="P7091" s="96" t="s">
        <v>1564</v>
      </c>
      <c r="Q7091" s="96" t="s">
        <v>1639</v>
      </c>
      <c r="R7091" s="96" t="s">
        <v>1690</v>
      </c>
      <c r="S7091" s="96" t="s">
        <v>17787</v>
      </c>
      <c r="T7091" s="96" t="s">
        <v>1568</v>
      </c>
    </row>
    <row r="7092" ht="14.25" customHeight="1">
      <c r="A7092" s="96" t="s">
        <v>17788</v>
      </c>
      <c r="B7092" s="96" t="s">
        <v>17789</v>
      </c>
      <c r="C7092" s="96" t="s">
        <v>17790</v>
      </c>
      <c r="D7092" s="96" t="s">
        <v>1372</v>
      </c>
      <c r="J7092" s="96" t="s">
        <v>1351</v>
      </c>
      <c r="L7092" s="96" t="s">
        <v>41</v>
      </c>
      <c r="M7092" s="96" t="s">
        <v>1351</v>
      </c>
      <c r="N7092" s="96" t="s">
        <v>2023</v>
      </c>
      <c r="O7092" s="96" t="s">
        <v>1741</v>
      </c>
      <c r="P7092" s="96" t="s">
        <v>1564</v>
      </c>
      <c r="Q7092" s="96" t="s">
        <v>1565</v>
      </c>
      <c r="R7092" s="96" t="s">
        <v>2023</v>
      </c>
    </row>
    <row r="7093" ht="14.25" customHeight="1">
      <c r="A7093" s="96" t="s">
        <v>17791</v>
      </c>
      <c r="D7093" s="96" t="s">
        <v>1350</v>
      </c>
      <c r="E7093" s="96" t="s">
        <v>1561</v>
      </c>
      <c r="F7093" s="96">
        <v>2030.0</v>
      </c>
      <c r="J7093" s="96" t="s">
        <v>1147</v>
      </c>
      <c r="L7093" s="96" t="s">
        <v>1562</v>
      </c>
      <c r="M7093" s="96" t="s">
        <v>1147</v>
      </c>
      <c r="O7093" s="96" t="s">
        <v>1845</v>
      </c>
      <c r="P7093" s="96" t="s">
        <v>1564</v>
      </c>
      <c r="Q7093" s="96" t="s">
        <v>1610</v>
      </c>
      <c r="R7093" s="96" t="s">
        <v>1690</v>
      </c>
      <c r="S7093" s="96" t="s">
        <v>17792</v>
      </c>
      <c r="T7093" s="96" t="s">
        <v>1568</v>
      </c>
    </row>
    <row r="7094" ht="14.25" customHeight="1">
      <c r="A7094" s="96" t="s">
        <v>17793</v>
      </c>
      <c r="D7094" s="96" t="s">
        <v>1355</v>
      </c>
      <c r="J7094" s="96" t="s">
        <v>1351</v>
      </c>
      <c r="L7094" s="96" t="s">
        <v>41</v>
      </c>
      <c r="M7094" s="96" t="s">
        <v>1147</v>
      </c>
      <c r="O7094" s="96" t="s">
        <v>2792</v>
      </c>
      <c r="P7094" s="96" t="s">
        <v>1609</v>
      </c>
      <c r="Q7094" s="96" t="s">
        <v>1610</v>
      </c>
      <c r="R7094" s="96" t="s">
        <v>1605</v>
      </c>
    </row>
    <row r="7095" ht="14.25" customHeight="1">
      <c r="A7095" s="96" t="s">
        <v>17794</v>
      </c>
      <c r="B7095" s="96" t="s">
        <v>17795</v>
      </c>
      <c r="C7095" s="96" t="s">
        <v>17796</v>
      </c>
      <c r="D7095" s="96" t="s">
        <v>1355</v>
      </c>
      <c r="J7095" s="96" t="s">
        <v>1351</v>
      </c>
      <c r="L7095" s="96" t="s">
        <v>41</v>
      </c>
      <c r="M7095" s="96" t="s">
        <v>1351</v>
      </c>
      <c r="N7095" s="96" t="s">
        <v>1656</v>
      </c>
      <c r="O7095" s="96" t="s">
        <v>1845</v>
      </c>
      <c r="P7095" s="96" t="s">
        <v>1564</v>
      </c>
      <c r="Q7095" s="96" t="s">
        <v>1804</v>
      </c>
      <c r="R7095" s="96" t="s">
        <v>1656</v>
      </c>
    </row>
    <row r="7096" ht="14.25" customHeight="1">
      <c r="A7096" s="96" t="s">
        <v>17797</v>
      </c>
      <c r="D7096" s="96" t="s">
        <v>1350</v>
      </c>
      <c r="E7096" s="96" t="s">
        <v>1561</v>
      </c>
      <c r="F7096" s="96">
        <v>2030.0</v>
      </c>
      <c r="G7096" s="96" t="s">
        <v>1350</v>
      </c>
      <c r="H7096" s="96" t="s">
        <v>1561</v>
      </c>
      <c r="I7096" s="96">
        <v>2042.0</v>
      </c>
      <c r="J7096" s="96" t="s">
        <v>1351</v>
      </c>
      <c r="K7096" s="96">
        <v>2042.0</v>
      </c>
      <c r="L7096" s="96" t="s">
        <v>1562</v>
      </c>
      <c r="M7096" s="96" t="s">
        <v>1147</v>
      </c>
      <c r="O7096" s="96" t="s">
        <v>1584</v>
      </c>
      <c r="P7096" s="96" t="s">
        <v>1564</v>
      </c>
      <c r="Q7096" s="96" t="s">
        <v>1754</v>
      </c>
      <c r="R7096" s="96" t="s">
        <v>1699</v>
      </c>
      <c r="S7096" s="96" t="s">
        <v>17798</v>
      </c>
      <c r="T7096" s="96" t="s">
        <v>1568</v>
      </c>
    </row>
    <row r="7097" ht="14.25" customHeight="1">
      <c r="A7097" s="96" t="s">
        <v>17799</v>
      </c>
      <c r="D7097" s="96" t="s">
        <v>1350</v>
      </c>
      <c r="E7097" s="96" t="s">
        <v>1561</v>
      </c>
      <c r="F7097" s="96">
        <v>2029.0</v>
      </c>
      <c r="J7097" s="96" t="s">
        <v>1147</v>
      </c>
      <c r="L7097" s="96" t="s">
        <v>41</v>
      </c>
      <c r="M7097" s="96" t="s">
        <v>1147</v>
      </c>
      <c r="O7097" s="96" t="s">
        <v>2194</v>
      </c>
      <c r="P7097" s="96" t="s">
        <v>1609</v>
      </c>
      <c r="Q7097" s="96" t="s">
        <v>1593</v>
      </c>
      <c r="R7097" s="96" t="s">
        <v>1615</v>
      </c>
      <c r="S7097" s="96" t="s">
        <v>17800</v>
      </c>
      <c r="T7097" s="96" t="s">
        <v>1568</v>
      </c>
    </row>
    <row r="7098" ht="14.25" customHeight="1">
      <c r="A7098" s="96" t="s">
        <v>17801</v>
      </c>
      <c r="C7098" s="96" t="s">
        <v>17802</v>
      </c>
      <c r="D7098" s="96" t="s">
        <v>1355</v>
      </c>
      <c r="J7098" s="96" t="s">
        <v>1147</v>
      </c>
      <c r="L7098" s="96" t="s">
        <v>41</v>
      </c>
      <c r="M7098" s="96" t="s">
        <v>1147</v>
      </c>
      <c r="N7098" s="96" t="s">
        <v>1926</v>
      </c>
      <c r="O7098" s="96" t="s">
        <v>1845</v>
      </c>
      <c r="P7098" s="96" t="s">
        <v>1564</v>
      </c>
      <c r="Q7098" s="96" t="s">
        <v>2188</v>
      </c>
      <c r="R7098" s="96" t="s">
        <v>1926</v>
      </c>
    </row>
    <row r="7099" ht="14.25" customHeight="1">
      <c r="A7099" s="96" t="s">
        <v>17803</v>
      </c>
      <c r="B7099" s="96" t="s">
        <v>17804</v>
      </c>
      <c r="C7099" s="96" t="s">
        <v>17805</v>
      </c>
      <c r="D7099" s="96" t="s">
        <v>1350</v>
      </c>
      <c r="E7099" s="96" t="s">
        <v>1561</v>
      </c>
      <c r="F7099" s="96">
        <v>2030.0</v>
      </c>
      <c r="G7099" s="96" t="s">
        <v>1350</v>
      </c>
      <c r="H7099" s="96" t="s">
        <v>1561</v>
      </c>
      <c r="I7099" s="96">
        <v>2040.0</v>
      </c>
      <c r="J7099" s="96" t="s">
        <v>1351</v>
      </c>
      <c r="K7099" s="96">
        <v>2040.0</v>
      </c>
      <c r="L7099" s="96" t="s">
        <v>41</v>
      </c>
      <c r="M7099" s="96" t="s">
        <v>1351</v>
      </c>
      <c r="N7099" s="96" t="s">
        <v>1971</v>
      </c>
      <c r="O7099" s="96" t="s">
        <v>1797</v>
      </c>
      <c r="P7099" s="96" t="s">
        <v>1564</v>
      </c>
      <c r="Q7099" s="96" t="s">
        <v>1804</v>
      </c>
      <c r="R7099" s="96" t="s">
        <v>1793</v>
      </c>
      <c r="S7099" s="96" t="s">
        <v>17806</v>
      </c>
      <c r="T7099" s="96" t="s">
        <v>1568</v>
      </c>
    </row>
    <row r="7100" ht="14.25" customHeight="1">
      <c r="A7100" s="96" t="s">
        <v>17807</v>
      </c>
      <c r="D7100" s="96" t="s">
        <v>1350</v>
      </c>
      <c r="E7100" s="96" t="s">
        <v>1561</v>
      </c>
      <c r="F7100" s="96">
        <v>2030.0</v>
      </c>
      <c r="J7100" s="96" t="s">
        <v>1147</v>
      </c>
      <c r="L7100" s="96" t="s">
        <v>1562</v>
      </c>
      <c r="M7100" s="96" t="s">
        <v>1147</v>
      </c>
      <c r="O7100" s="96" t="s">
        <v>1584</v>
      </c>
      <c r="P7100" s="96" t="s">
        <v>1564</v>
      </c>
      <c r="Q7100" s="96" t="s">
        <v>1655</v>
      </c>
      <c r="R7100" s="96" t="s">
        <v>1793</v>
      </c>
      <c r="S7100" s="96" t="s">
        <v>17808</v>
      </c>
      <c r="T7100" s="96" t="s">
        <v>1568</v>
      </c>
    </row>
    <row r="7101" ht="14.25" customHeight="1">
      <c r="A7101" s="96" t="s">
        <v>17809</v>
      </c>
      <c r="B7101" s="96" t="s">
        <v>509</v>
      </c>
      <c r="D7101" s="96" t="s">
        <v>1355</v>
      </c>
      <c r="J7101" s="96" t="s">
        <v>1147</v>
      </c>
      <c r="L7101" s="96" t="s">
        <v>41</v>
      </c>
      <c r="M7101" s="96" t="s">
        <v>1147</v>
      </c>
      <c r="N7101" s="96" t="s">
        <v>1757</v>
      </c>
      <c r="O7101" s="96" t="s">
        <v>2194</v>
      </c>
      <c r="P7101" s="96" t="s">
        <v>1609</v>
      </c>
      <c r="Q7101" s="96" t="s">
        <v>1675</v>
      </c>
      <c r="R7101" s="96" t="s">
        <v>1757</v>
      </c>
    </row>
    <row r="7102" ht="14.25" customHeight="1">
      <c r="A7102" s="96" t="s">
        <v>17810</v>
      </c>
      <c r="D7102" s="96" t="s">
        <v>1350</v>
      </c>
      <c r="E7102" s="96" t="s">
        <v>1561</v>
      </c>
      <c r="F7102" s="96">
        <v>2030.0</v>
      </c>
      <c r="G7102" s="96" t="s">
        <v>1350</v>
      </c>
      <c r="H7102" s="96" t="s">
        <v>1561</v>
      </c>
      <c r="I7102" s="96">
        <v>2050.0</v>
      </c>
      <c r="J7102" s="96" t="s">
        <v>1351</v>
      </c>
      <c r="K7102" s="96">
        <v>2050.0</v>
      </c>
      <c r="L7102" s="96" t="s">
        <v>1562</v>
      </c>
      <c r="M7102" s="96" t="s">
        <v>1147</v>
      </c>
      <c r="O7102" s="96" t="s">
        <v>1584</v>
      </c>
      <c r="P7102" s="96" t="s">
        <v>1564</v>
      </c>
      <c r="Q7102" s="96" t="s">
        <v>1580</v>
      </c>
      <c r="R7102" s="96" t="s">
        <v>1648</v>
      </c>
      <c r="S7102" s="96" t="s">
        <v>17811</v>
      </c>
      <c r="T7102" s="96" t="s">
        <v>1568</v>
      </c>
    </row>
    <row r="7103" ht="14.25" customHeight="1">
      <c r="A7103" s="96" t="s">
        <v>17812</v>
      </c>
      <c r="D7103" s="96" t="s">
        <v>1350</v>
      </c>
      <c r="E7103" s="96" t="s">
        <v>1561</v>
      </c>
      <c r="F7103" s="96">
        <v>2030.0</v>
      </c>
      <c r="J7103" s="96" t="s">
        <v>1147</v>
      </c>
      <c r="L7103" s="96" t="s">
        <v>1562</v>
      </c>
      <c r="M7103" s="96" t="s">
        <v>1147</v>
      </c>
      <c r="O7103" s="96" t="s">
        <v>1741</v>
      </c>
      <c r="P7103" s="96" t="s">
        <v>1564</v>
      </c>
      <c r="Q7103" s="96" t="s">
        <v>1585</v>
      </c>
      <c r="R7103" s="96" t="s">
        <v>1676</v>
      </c>
      <c r="S7103" s="96" t="s">
        <v>17813</v>
      </c>
      <c r="T7103" s="96" t="s">
        <v>1568</v>
      </c>
    </row>
    <row r="7104" ht="14.25" customHeight="1">
      <c r="A7104" s="96" t="s">
        <v>17814</v>
      </c>
      <c r="D7104" s="96" t="s">
        <v>1350</v>
      </c>
      <c r="E7104" s="96" t="s">
        <v>1561</v>
      </c>
      <c r="F7104" s="96">
        <v>2030.0</v>
      </c>
      <c r="G7104" s="96" t="s">
        <v>1350</v>
      </c>
      <c r="H7104" s="96" t="s">
        <v>1561</v>
      </c>
      <c r="I7104" s="96">
        <v>2040.0</v>
      </c>
      <c r="J7104" s="96" t="s">
        <v>1351</v>
      </c>
      <c r="K7104" s="96">
        <v>2040.0</v>
      </c>
      <c r="L7104" s="96" t="s">
        <v>1562</v>
      </c>
      <c r="M7104" s="96" t="s">
        <v>1147</v>
      </c>
      <c r="O7104" s="96" t="s">
        <v>1669</v>
      </c>
      <c r="P7104" s="96" t="s">
        <v>1564</v>
      </c>
      <c r="Q7104" s="96" t="s">
        <v>1590</v>
      </c>
      <c r="R7104" s="96" t="s">
        <v>1594</v>
      </c>
      <c r="S7104" s="96" t="s">
        <v>17815</v>
      </c>
      <c r="T7104" s="96" t="s">
        <v>1568</v>
      </c>
    </row>
    <row r="7105" ht="14.25" customHeight="1">
      <c r="A7105" s="96" t="s">
        <v>17816</v>
      </c>
      <c r="B7105" s="96" t="s">
        <v>17817</v>
      </c>
      <c r="C7105" s="96" t="s">
        <v>17818</v>
      </c>
      <c r="D7105" s="96" t="s">
        <v>1355</v>
      </c>
      <c r="J7105" s="96" t="s">
        <v>1351</v>
      </c>
      <c r="L7105" s="96" t="s">
        <v>41</v>
      </c>
      <c r="M7105" s="96" t="s">
        <v>1147</v>
      </c>
      <c r="O7105" s="96" t="s">
        <v>1664</v>
      </c>
      <c r="P7105" s="96" t="s">
        <v>1564</v>
      </c>
      <c r="Q7105" s="96" t="s">
        <v>1610</v>
      </c>
      <c r="R7105" s="96" t="s">
        <v>1637</v>
      </c>
    </row>
    <row r="7106" ht="14.25" customHeight="1">
      <c r="A7106" s="96" t="s">
        <v>17819</v>
      </c>
      <c r="D7106" s="96" t="s">
        <v>1350</v>
      </c>
      <c r="E7106" s="96" t="s">
        <v>1561</v>
      </c>
      <c r="F7106" s="96">
        <v>2030.0</v>
      </c>
      <c r="J7106" s="96" t="s">
        <v>1147</v>
      </c>
      <c r="L7106" s="96" t="s">
        <v>1562</v>
      </c>
      <c r="M7106" s="96" t="s">
        <v>1147</v>
      </c>
      <c r="O7106" s="96" t="s">
        <v>1703</v>
      </c>
      <c r="P7106" s="96" t="s">
        <v>1564</v>
      </c>
      <c r="Q7106" s="96" t="s">
        <v>1948</v>
      </c>
      <c r="R7106" s="96" t="s">
        <v>1586</v>
      </c>
      <c r="S7106" s="96" t="s">
        <v>17820</v>
      </c>
      <c r="T7106" s="96" t="s">
        <v>1568</v>
      </c>
    </row>
    <row r="7107" ht="14.25" customHeight="1">
      <c r="A7107" s="96" t="s">
        <v>17821</v>
      </c>
      <c r="D7107" s="96" t="s">
        <v>1355</v>
      </c>
      <c r="J7107" s="96" t="s">
        <v>1351</v>
      </c>
      <c r="L7107" s="96" t="s">
        <v>41</v>
      </c>
      <c r="M7107" s="96" t="s">
        <v>1147</v>
      </c>
      <c r="O7107" s="96" t="s">
        <v>1584</v>
      </c>
      <c r="P7107" s="96" t="s">
        <v>1564</v>
      </c>
      <c r="Q7107" s="96" t="s">
        <v>1639</v>
      </c>
      <c r="R7107" s="96" t="s">
        <v>1566</v>
      </c>
    </row>
    <row r="7108" ht="14.25" customHeight="1">
      <c r="A7108" s="96" t="s">
        <v>17822</v>
      </c>
      <c r="D7108" s="96" t="s">
        <v>1355</v>
      </c>
      <c r="J7108" s="96" t="s">
        <v>1351</v>
      </c>
      <c r="L7108" s="96" t="s">
        <v>41</v>
      </c>
      <c r="M7108" s="96" t="s">
        <v>1147</v>
      </c>
      <c r="O7108" s="96" t="s">
        <v>1578</v>
      </c>
      <c r="P7108" s="96" t="s">
        <v>1579</v>
      </c>
      <c r="Q7108" s="96" t="s">
        <v>1639</v>
      </c>
      <c r="R7108" s="96" t="s">
        <v>1566</v>
      </c>
    </row>
    <row r="7109" ht="14.25" customHeight="1">
      <c r="A7109" s="96" t="s">
        <v>17823</v>
      </c>
      <c r="D7109" s="96" t="s">
        <v>1355</v>
      </c>
      <c r="J7109" s="96" t="s">
        <v>1351</v>
      </c>
      <c r="L7109" s="96" t="s">
        <v>41</v>
      </c>
      <c r="M7109" s="96" t="s">
        <v>1147</v>
      </c>
      <c r="O7109" s="96" t="s">
        <v>1647</v>
      </c>
      <c r="P7109" s="96" t="s">
        <v>1564</v>
      </c>
      <c r="Q7109" s="96" t="s">
        <v>1639</v>
      </c>
      <c r="R7109" s="96" t="s">
        <v>1605</v>
      </c>
    </row>
    <row r="7110" ht="14.25" customHeight="1">
      <c r="A7110" s="96" t="s">
        <v>17824</v>
      </c>
      <c r="C7110" s="96" t="s">
        <v>17825</v>
      </c>
      <c r="D7110" s="96" t="s">
        <v>1350</v>
      </c>
      <c r="E7110" s="96" t="s">
        <v>1561</v>
      </c>
      <c r="F7110" s="96">
        <v>2030.0</v>
      </c>
      <c r="J7110" s="96" t="s">
        <v>1351</v>
      </c>
      <c r="L7110" s="96" t="s">
        <v>41</v>
      </c>
      <c r="M7110" s="96" t="s">
        <v>1351</v>
      </c>
      <c r="N7110" s="96" t="s">
        <v>3066</v>
      </c>
      <c r="O7110" s="96" t="s">
        <v>1563</v>
      </c>
      <c r="P7110" s="96" t="s">
        <v>1564</v>
      </c>
      <c r="Q7110" s="96" t="s">
        <v>1590</v>
      </c>
      <c r="R7110" s="96" t="s">
        <v>2384</v>
      </c>
      <c r="S7110" s="96" t="s">
        <v>17826</v>
      </c>
      <c r="T7110" s="96" t="s">
        <v>1568</v>
      </c>
    </row>
    <row r="7111" ht="14.25" customHeight="1">
      <c r="A7111" s="96" t="s">
        <v>17827</v>
      </c>
      <c r="D7111" s="96" t="s">
        <v>1355</v>
      </c>
      <c r="J7111" s="96" t="s">
        <v>1147</v>
      </c>
      <c r="L7111" s="96" t="s">
        <v>41</v>
      </c>
      <c r="M7111" s="96" t="s">
        <v>1147</v>
      </c>
      <c r="O7111" s="96" t="s">
        <v>1578</v>
      </c>
      <c r="P7111" s="96" t="s">
        <v>1579</v>
      </c>
      <c r="Q7111" s="96" t="s">
        <v>1804</v>
      </c>
      <c r="R7111" s="96" t="s">
        <v>1566</v>
      </c>
    </row>
    <row r="7112" ht="14.25" customHeight="1">
      <c r="A7112" s="96" t="s">
        <v>17828</v>
      </c>
      <c r="C7112" s="96" t="s">
        <v>17829</v>
      </c>
      <c r="D7112" s="96" t="s">
        <v>1355</v>
      </c>
      <c r="J7112" s="96" t="s">
        <v>1351</v>
      </c>
      <c r="L7112" s="96" t="s">
        <v>41</v>
      </c>
      <c r="M7112" s="96" t="s">
        <v>1147</v>
      </c>
      <c r="O7112" s="96" t="s">
        <v>1703</v>
      </c>
      <c r="P7112" s="96" t="s">
        <v>1564</v>
      </c>
      <c r="Q7112" s="96" t="s">
        <v>2158</v>
      </c>
      <c r="R7112" s="96" t="s">
        <v>1712</v>
      </c>
    </row>
    <row r="7113" ht="14.25" customHeight="1">
      <c r="A7113" s="96" t="s">
        <v>17830</v>
      </c>
      <c r="D7113" s="96" t="s">
        <v>1350</v>
      </c>
      <c r="E7113" s="96" t="s">
        <v>1561</v>
      </c>
      <c r="F7113" s="96">
        <v>2030.0</v>
      </c>
      <c r="G7113" s="96" t="s">
        <v>1350</v>
      </c>
      <c r="H7113" s="96" t="s">
        <v>1561</v>
      </c>
      <c r="I7113" s="96">
        <v>2050.0</v>
      </c>
      <c r="J7113" s="96" t="s">
        <v>1351</v>
      </c>
      <c r="K7113" s="96">
        <v>2050.0</v>
      </c>
      <c r="L7113" s="96" t="s">
        <v>1562</v>
      </c>
      <c r="M7113" s="96" t="s">
        <v>1147</v>
      </c>
      <c r="O7113" s="96" t="s">
        <v>1584</v>
      </c>
      <c r="P7113" s="96" t="s">
        <v>1564</v>
      </c>
      <c r="Q7113" s="96" t="s">
        <v>1610</v>
      </c>
      <c r="R7113" s="96" t="s">
        <v>1648</v>
      </c>
      <c r="S7113" s="96" t="s">
        <v>17831</v>
      </c>
      <c r="T7113" s="96" t="s">
        <v>1568</v>
      </c>
    </row>
    <row r="7114" ht="14.25" customHeight="1">
      <c r="A7114" s="96" t="s">
        <v>17832</v>
      </c>
      <c r="D7114" s="96" t="s">
        <v>1350</v>
      </c>
      <c r="E7114" s="96" t="s">
        <v>1561</v>
      </c>
      <c r="F7114" s="96">
        <v>2030.0</v>
      </c>
      <c r="J7114" s="96" t="s">
        <v>1147</v>
      </c>
      <c r="L7114" s="96" t="s">
        <v>1562</v>
      </c>
      <c r="M7114" s="96" t="s">
        <v>1147</v>
      </c>
      <c r="N7114" s="96" t="s">
        <v>1690</v>
      </c>
      <c r="O7114" s="96" t="s">
        <v>1717</v>
      </c>
      <c r="P7114" s="96" t="s">
        <v>1609</v>
      </c>
      <c r="Q7114" s="96" t="s">
        <v>1685</v>
      </c>
      <c r="R7114" s="96" t="s">
        <v>1690</v>
      </c>
      <c r="S7114" s="96" t="s">
        <v>17833</v>
      </c>
      <c r="T7114" s="96" t="s">
        <v>1568</v>
      </c>
    </row>
    <row r="7115" ht="14.25" customHeight="1">
      <c r="A7115" s="96" t="s">
        <v>17834</v>
      </c>
      <c r="D7115" s="96" t="s">
        <v>1350</v>
      </c>
      <c r="E7115" s="96" t="s">
        <v>1570</v>
      </c>
      <c r="F7115" s="96">
        <v>2030.0</v>
      </c>
      <c r="J7115" s="96" t="s">
        <v>1147</v>
      </c>
      <c r="L7115" s="96" t="s">
        <v>1562</v>
      </c>
      <c r="M7115" s="96" t="s">
        <v>1147</v>
      </c>
      <c r="O7115" s="96" t="s">
        <v>17835</v>
      </c>
      <c r="P7115" s="96" t="s">
        <v>1564</v>
      </c>
      <c r="Q7115" s="96" t="s">
        <v>1580</v>
      </c>
      <c r="R7115" s="96" t="s">
        <v>1971</v>
      </c>
      <c r="S7115" s="96" t="s">
        <v>17836</v>
      </c>
      <c r="T7115" s="96" t="s">
        <v>1576</v>
      </c>
    </row>
    <row r="7116" ht="14.25" customHeight="1">
      <c r="A7116" s="96" t="s">
        <v>17837</v>
      </c>
      <c r="D7116" s="96" t="s">
        <v>1350</v>
      </c>
      <c r="E7116" s="96" t="s">
        <v>1561</v>
      </c>
      <c r="F7116" s="96">
        <v>2030.0</v>
      </c>
      <c r="J7116" s="96" t="s">
        <v>1147</v>
      </c>
      <c r="L7116" s="96" t="s">
        <v>1562</v>
      </c>
      <c r="M7116" s="96" t="s">
        <v>1147</v>
      </c>
      <c r="O7116" s="96" t="s">
        <v>1797</v>
      </c>
      <c r="P7116" s="96" t="s">
        <v>1564</v>
      </c>
      <c r="Q7116" s="96" t="s">
        <v>1685</v>
      </c>
      <c r="R7116" s="96" t="s">
        <v>1615</v>
      </c>
      <c r="S7116" s="96" t="s">
        <v>17838</v>
      </c>
      <c r="T7116" s="96" t="s">
        <v>1568</v>
      </c>
    </row>
    <row r="7117" ht="14.25" customHeight="1">
      <c r="A7117" s="96" t="s">
        <v>17839</v>
      </c>
      <c r="B7117" s="96" t="s">
        <v>17840</v>
      </c>
      <c r="D7117" s="96" t="s">
        <v>1350</v>
      </c>
      <c r="E7117" s="96" t="s">
        <v>1561</v>
      </c>
      <c r="F7117" s="96">
        <v>2030.0</v>
      </c>
      <c r="G7117" s="96" t="s">
        <v>1350</v>
      </c>
      <c r="H7117" s="96" t="s">
        <v>1561</v>
      </c>
      <c r="I7117" s="96">
        <v>2050.0</v>
      </c>
      <c r="J7117" s="96" t="s">
        <v>1351</v>
      </c>
      <c r="K7117" s="96">
        <v>2050.0</v>
      </c>
      <c r="L7117" s="96" t="s">
        <v>1562</v>
      </c>
      <c r="M7117" s="96" t="s">
        <v>1351</v>
      </c>
      <c r="N7117" s="96" t="s">
        <v>1597</v>
      </c>
      <c r="O7117" s="96" t="s">
        <v>1584</v>
      </c>
      <c r="P7117" s="96" t="s">
        <v>1564</v>
      </c>
      <c r="Q7117" s="96" t="s">
        <v>1565</v>
      </c>
      <c r="R7117" s="96" t="s">
        <v>1597</v>
      </c>
      <c r="S7117" s="96" t="s">
        <v>17841</v>
      </c>
      <c r="T7117" s="96" t="s">
        <v>1568</v>
      </c>
    </row>
    <row r="7118" ht="14.25" customHeight="1">
      <c r="A7118" s="96" t="s">
        <v>17842</v>
      </c>
      <c r="D7118" s="96" t="s">
        <v>1355</v>
      </c>
      <c r="J7118" s="96" t="s">
        <v>1351</v>
      </c>
      <c r="L7118" s="96" t="s">
        <v>41</v>
      </c>
      <c r="M7118" s="96" t="s">
        <v>1147</v>
      </c>
      <c r="O7118" s="96" t="s">
        <v>2314</v>
      </c>
      <c r="P7118" s="96" t="s">
        <v>1609</v>
      </c>
      <c r="Q7118" s="96" t="s">
        <v>1675</v>
      </c>
      <c r="R7118" s="96" t="s">
        <v>1805</v>
      </c>
    </row>
    <row r="7119" ht="14.25" customHeight="1">
      <c r="A7119" s="96" t="s">
        <v>17843</v>
      </c>
      <c r="D7119" s="96" t="s">
        <v>1372</v>
      </c>
      <c r="J7119" s="96" t="s">
        <v>1147</v>
      </c>
      <c r="L7119" s="96" t="s">
        <v>41</v>
      </c>
      <c r="M7119" s="96" t="s">
        <v>1351</v>
      </c>
      <c r="N7119" s="96" t="s">
        <v>2098</v>
      </c>
      <c r="O7119" s="96" t="s">
        <v>2314</v>
      </c>
      <c r="P7119" s="96" t="s">
        <v>1609</v>
      </c>
      <c r="Q7119" s="96" t="s">
        <v>1675</v>
      </c>
      <c r="R7119" s="96" t="s">
        <v>2098</v>
      </c>
    </row>
    <row r="7120" ht="14.25" customHeight="1">
      <c r="A7120" s="96" t="s">
        <v>17844</v>
      </c>
      <c r="D7120" s="96" t="s">
        <v>1350</v>
      </c>
      <c r="E7120" s="96" t="s">
        <v>1561</v>
      </c>
      <c r="F7120" s="96">
        <v>2030.0</v>
      </c>
      <c r="J7120" s="96" t="s">
        <v>1147</v>
      </c>
      <c r="L7120" s="96" t="s">
        <v>1562</v>
      </c>
      <c r="M7120" s="96" t="s">
        <v>1147</v>
      </c>
      <c r="O7120" s="96" t="s">
        <v>1713</v>
      </c>
      <c r="P7120" s="96" t="s">
        <v>1564</v>
      </c>
      <c r="Q7120" s="96" t="s">
        <v>1580</v>
      </c>
      <c r="R7120" s="96" t="s">
        <v>1793</v>
      </c>
      <c r="S7120" s="96" t="s">
        <v>17845</v>
      </c>
      <c r="T7120" s="96" t="s">
        <v>1568</v>
      </c>
    </row>
    <row r="7121" ht="14.25" customHeight="1">
      <c r="A7121" s="96" t="s">
        <v>17846</v>
      </c>
      <c r="D7121" s="96" t="s">
        <v>1355</v>
      </c>
      <c r="J7121" s="96" t="s">
        <v>1351</v>
      </c>
      <c r="L7121" s="96" t="s">
        <v>41</v>
      </c>
      <c r="M7121" s="96" t="s">
        <v>1351</v>
      </c>
      <c r="N7121" s="96" t="s">
        <v>1589</v>
      </c>
      <c r="O7121" s="96" t="s">
        <v>1703</v>
      </c>
      <c r="P7121" s="96" t="s">
        <v>1564</v>
      </c>
      <c r="Q7121" s="96" t="s">
        <v>1580</v>
      </c>
      <c r="R7121" s="96" t="s">
        <v>1589</v>
      </c>
    </row>
    <row r="7122" ht="14.25" customHeight="1">
      <c r="A7122" s="96" t="s">
        <v>17847</v>
      </c>
      <c r="D7122" s="96" t="s">
        <v>1355</v>
      </c>
      <c r="J7122" s="96" t="s">
        <v>1147</v>
      </c>
      <c r="L7122" s="96" t="s">
        <v>41</v>
      </c>
      <c r="M7122" s="96" t="s">
        <v>1147</v>
      </c>
      <c r="O7122" s="96" t="s">
        <v>1937</v>
      </c>
      <c r="P7122" s="96" t="s">
        <v>1728</v>
      </c>
      <c r="Q7122" s="96" t="s">
        <v>1590</v>
      </c>
      <c r="R7122" s="96" t="s">
        <v>1805</v>
      </c>
    </row>
    <row r="7123" ht="14.25" customHeight="1">
      <c r="A7123" s="96" t="s">
        <v>17848</v>
      </c>
      <c r="C7123" s="96" t="s">
        <v>17849</v>
      </c>
      <c r="D7123" s="96" t="s">
        <v>1355</v>
      </c>
      <c r="J7123" s="96" t="s">
        <v>1147</v>
      </c>
      <c r="L7123" s="96" t="s">
        <v>41</v>
      </c>
      <c r="M7123" s="96" t="s">
        <v>1147</v>
      </c>
      <c r="O7123" s="96" t="s">
        <v>1614</v>
      </c>
      <c r="P7123" s="96" t="s">
        <v>1609</v>
      </c>
      <c r="Q7123" s="96" t="s">
        <v>1636</v>
      </c>
    </row>
    <row r="7124" ht="14.25" customHeight="1">
      <c r="A7124" s="96" t="s">
        <v>17850</v>
      </c>
      <c r="C7124" s="96" t="s">
        <v>17851</v>
      </c>
      <c r="D7124" s="96" t="s">
        <v>1355</v>
      </c>
      <c r="J7124" s="96" t="s">
        <v>1147</v>
      </c>
      <c r="L7124" s="96" t="s">
        <v>41</v>
      </c>
      <c r="M7124" s="96" t="s">
        <v>1147</v>
      </c>
      <c r="N7124" s="96" t="s">
        <v>2023</v>
      </c>
      <c r="O7124" s="96" t="s">
        <v>1845</v>
      </c>
      <c r="P7124" s="96" t="s">
        <v>1564</v>
      </c>
      <c r="Q7124" s="96" t="s">
        <v>1573</v>
      </c>
      <c r="R7124" s="96" t="s">
        <v>2023</v>
      </c>
    </row>
    <row r="7125" ht="14.25" customHeight="1">
      <c r="A7125" s="96" t="s">
        <v>17852</v>
      </c>
      <c r="B7125" s="96" t="s">
        <v>17853</v>
      </c>
      <c r="C7125" s="96" t="s">
        <v>17854</v>
      </c>
      <c r="D7125" s="96" t="s">
        <v>1350</v>
      </c>
      <c r="E7125" s="96" t="s">
        <v>1561</v>
      </c>
      <c r="F7125" s="96">
        <v>2030.0</v>
      </c>
      <c r="J7125" s="96" t="s">
        <v>1147</v>
      </c>
      <c r="L7125" s="96" t="s">
        <v>41</v>
      </c>
      <c r="M7125" s="96" t="s">
        <v>1147</v>
      </c>
      <c r="N7125" s="96" t="s">
        <v>1757</v>
      </c>
      <c r="O7125" s="96" t="s">
        <v>1845</v>
      </c>
      <c r="P7125" s="96" t="s">
        <v>1564</v>
      </c>
      <c r="Q7125" s="96" t="s">
        <v>1655</v>
      </c>
      <c r="R7125" s="96" t="s">
        <v>1623</v>
      </c>
      <c r="S7125" s="96" t="s">
        <v>17855</v>
      </c>
      <c r="T7125" s="96" t="s">
        <v>1568</v>
      </c>
    </row>
    <row r="7126" ht="14.25" customHeight="1">
      <c r="A7126" s="96" t="s">
        <v>17856</v>
      </c>
      <c r="D7126" s="96" t="s">
        <v>1350</v>
      </c>
      <c r="E7126" s="96" t="s">
        <v>1561</v>
      </c>
      <c r="F7126" s="96">
        <v>2030.0</v>
      </c>
      <c r="J7126" s="96" t="s">
        <v>1147</v>
      </c>
      <c r="L7126" s="96" t="s">
        <v>1562</v>
      </c>
      <c r="M7126" s="96" t="s">
        <v>1147</v>
      </c>
      <c r="O7126" s="96" t="s">
        <v>1717</v>
      </c>
      <c r="P7126" s="96" t="s">
        <v>1609</v>
      </c>
      <c r="Q7126" s="96" t="s">
        <v>1756</v>
      </c>
      <c r="R7126" s="96" t="s">
        <v>1699</v>
      </c>
      <c r="S7126" s="96" t="s">
        <v>17857</v>
      </c>
      <c r="T7126" s="96" t="s">
        <v>1568</v>
      </c>
    </row>
    <row r="7127" ht="14.25" customHeight="1">
      <c r="A7127" s="96" t="s">
        <v>17858</v>
      </c>
      <c r="B7127" s="96" t="s">
        <v>17859</v>
      </c>
      <c r="C7127" s="96" t="s">
        <v>17860</v>
      </c>
      <c r="D7127" s="96" t="s">
        <v>1350</v>
      </c>
      <c r="E7127" s="96" t="s">
        <v>1561</v>
      </c>
      <c r="F7127" s="96" t="s">
        <v>7675</v>
      </c>
      <c r="J7127" s="96" t="s">
        <v>1351</v>
      </c>
      <c r="L7127" s="96" t="s">
        <v>41</v>
      </c>
      <c r="M7127" s="96" t="s">
        <v>1351</v>
      </c>
      <c r="N7127" s="96" t="s">
        <v>2321</v>
      </c>
      <c r="O7127" s="96" t="s">
        <v>1703</v>
      </c>
      <c r="P7127" s="96" t="s">
        <v>1564</v>
      </c>
      <c r="Q7127" s="96" t="s">
        <v>1941</v>
      </c>
      <c r="R7127" s="96" t="s">
        <v>1619</v>
      </c>
      <c r="S7127" s="96" t="s">
        <v>17861</v>
      </c>
      <c r="T7127" s="96" t="s">
        <v>1568</v>
      </c>
    </row>
    <row r="7128" ht="14.25" customHeight="1">
      <c r="A7128" s="96" t="s">
        <v>17862</v>
      </c>
      <c r="D7128" s="96" t="s">
        <v>1350</v>
      </c>
      <c r="E7128" s="96" t="s">
        <v>1561</v>
      </c>
      <c r="F7128" s="96">
        <v>2030.0</v>
      </c>
      <c r="J7128" s="96" t="s">
        <v>1147</v>
      </c>
      <c r="L7128" s="96" t="s">
        <v>1562</v>
      </c>
      <c r="M7128" s="96" t="s">
        <v>1147</v>
      </c>
      <c r="O7128" s="96" t="s">
        <v>1717</v>
      </c>
      <c r="P7128" s="96" t="s">
        <v>1609</v>
      </c>
      <c r="Q7128" s="96" t="s">
        <v>1585</v>
      </c>
      <c r="R7128" s="96" t="s">
        <v>1566</v>
      </c>
      <c r="S7128" s="96" t="s">
        <v>17863</v>
      </c>
      <c r="T7128" s="96" t="s">
        <v>1568</v>
      </c>
    </row>
    <row r="7129" ht="14.25" customHeight="1">
      <c r="A7129" s="96" t="s">
        <v>17864</v>
      </c>
      <c r="D7129" s="96" t="s">
        <v>1350</v>
      </c>
      <c r="E7129" s="96" t="s">
        <v>1570</v>
      </c>
      <c r="F7129" s="96">
        <v>2030.0</v>
      </c>
      <c r="J7129" s="96" t="s">
        <v>1147</v>
      </c>
      <c r="L7129" s="96" t="s">
        <v>1562</v>
      </c>
      <c r="M7129" s="96" t="s">
        <v>1147</v>
      </c>
      <c r="O7129" s="96" t="s">
        <v>1791</v>
      </c>
      <c r="P7129" s="96" t="s">
        <v>1609</v>
      </c>
      <c r="Q7129" s="96" t="s">
        <v>1580</v>
      </c>
      <c r="R7129" s="96" t="s">
        <v>1971</v>
      </c>
      <c r="S7129" s="96" t="s">
        <v>17865</v>
      </c>
      <c r="T7129" s="96" t="s">
        <v>1576</v>
      </c>
    </row>
    <row r="7130" ht="14.25" customHeight="1">
      <c r="A7130" s="96" t="s">
        <v>17866</v>
      </c>
      <c r="D7130" s="96" t="s">
        <v>1350</v>
      </c>
      <c r="E7130" s="96" t="s">
        <v>1561</v>
      </c>
      <c r="F7130" s="96">
        <v>2030.0</v>
      </c>
      <c r="J7130" s="96" t="s">
        <v>1147</v>
      </c>
      <c r="L7130" s="96" t="s">
        <v>1562</v>
      </c>
      <c r="M7130" s="96" t="s">
        <v>1147</v>
      </c>
      <c r="O7130" s="96" t="s">
        <v>1717</v>
      </c>
      <c r="P7130" s="96" t="s">
        <v>1609</v>
      </c>
      <c r="Q7130" s="96" t="s">
        <v>1941</v>
      </c>
      <c r="R7130" s="96" t="s">
        <v>1605</v>
      </c>
      <c r="S7130" s="96" t="s">
        <v>17867</v>
      </c>
      <c r="T7130" s="96" t="s">
        <v>1568</v>
      </c>
    </row>
    <row r="7131" ht="14.25" customHeight="1">
      <c r="A7131" s="96" t="s">
        <v>17868</v>
      </c>
      <c r="D7131" s="96" t="s">
        <v>1355</v>
      </c>
      <c r="J7131" s="96" t="s">
        <v>1147</v>
      </c>
      <c r="L7131" s="96" t="s">
        <v>41</v>
      </c>
      <c r="M7131" s="96" t="s">
        <v>1147</v>
      </c>
      <c r="O7131" s="96" t="s">
        <v>1703</v>
      </c>
      <c r="P7131" s="96" t="s">
        <v>1564</v>
      </c>
      <c r="Q7131" s="96" t="s">
        <v>1573</v>
      </c>
      <c r="R7131" s="96" t="s">
        <v>1637</v>
      </c>
    </row>
    <row r="7132" ht="14.25" customHeight="1">
      <c r="A7132" s="96" t="s">
        <v>17869</v>
      </c>
      <c r="B7132" s="96" t="s">
        <v>17870</v>
      </c>
      <c r="C7132" s="96" t="s">
        <v>17871</v>
      </c>
      <c r="D7132" s="96" t="s">
        <v>1372</v>
      </c>
      <c r="J7132" s="96" t="s">
        <v>1351</v>
      </c>
      <c r="L7132" s="96" t="s">
        <v>41</v>
      </c>
      <c r="M7132" s="96" t="s">
        <v>1351</v>
      </c>
      <c r="N7132" s="96" t="s">
        <v>1971</v>
      </c>
      <c r="O7132" s="96" t="s">
        <v>1797</v>
      </c>
      <c r="P7132" s="96" t="s">
        <v>1564</v>
      </c>
      <c r="Q7132" s="96" t="s">
        <v>1756</v>
      </c>
      <c r="R7132" s="96" t="s">
        <v>1971</v>
      </c>
    </row>
    <row r="7133" ht="14.25" customHeight="1">
      <c r="A7133" s="96" t="s">
        <v>17872</v>
      </c>
      <c r="B7133" s="96" t="s">
        <v>17873</v>
      </c>
      <c r="C7133" s="96" t="s">
        <v>17874</v>
      </c>
      <c r="D7133" s="96" t="s">
        <v>1355</v>
      </c>
      <c r="J7133" s="96" t="s">
        <v>1147</v>
      </c>
      <c r="L7133" s="96" t="s">
        <v>41</v>
      </c>
      <c r="M7133" s="96" t="s">
        <v>1147</v>
      </c>
      <c r="O7133" s="96" t="s">
        <v>1717</v>
      </c>
      <c r="P7133" s="96" t="s">
        <v>1609</v>
      </c>
      <c r="Q7133" s="96" t="s">
        <v>2047</v>
      </c>
      <c r="R7133" s="96" t="s">
        <v>1699</v>
      </c>
    </row>
    <row r="7134" ht="14.25" customHeight="1">
      <c r="A7134" s="96" t="s">
        <v>17875</v>
      </c>
      <c r="D7134" s="96" t="s">
        <v>1350</v>
      </c>
      <c r="E7134" s="96" t="s">
        <v>1561</v>
      </c>
      <c r="F7134" s="96">
        <v>2030.0</v>
      </c>
      <c r="J7134" s="96" t="s">
        <v>1147</v>
      </c>
      <c r="L7134" s="96" t="s">
        <v>1562</v>
      </c>
      <c r="M7134" s="96" t="s">
        <v>1147</v>
      </c>
      <c r="O7134" s="96" t="s">
        <v>1717</v>
      </c>
      <c r="P7134" s="96" t="s">
        <v>1609</v>
      </c>
      <c r="Q7134" s="96" t="s">
        <v>2210</v>
      </c>
      <c r="R7134" s="96" t="s">
        <v>1637</v>
      </c>
      <c r="S7134" s="96" t="s">
        <v>17876</v>
      </c>
      <c r="T7134" s="96" t="s">
        <v>1568</v>
      </c>
    </row>
    <row r="7135" ht="14.25" customHeight="1">
      <c r="A7135" s="96" t="s">
        <v>17877</v>
      </c>
      <c r="B7135" s="96" t="s">
        <v>17878</v>
      </c>
      <c r="D7135" s="96" t="s">
        <v>1355</v>
      </c>
      <c r="J7135" s="96" t="s">
        <v>1147</v>
      </c>
      <c r="L7135" s="96" t="s">
        <v>41</v>
      </c>
      <c r="M7135" s="96" t="s">
        <v>1147</v>
      </c>
      <c r="O7135" s="96" t="s">
        <v>1717</v>
      </c>
      <c r="P7135" s="96" t="s">
        <v>1609</v>
      </c>
      <c r="Q7135" s="96" t="s">
        <v>1756</v>
      </c>
      <c r="R7135" s="96" t="s">
        <v>1779</v>
      </c>
    </row>
    <row r="7136" ht="14.25" customHeight="1">
      <c r="A7136" s="96" t="s">
        <v>17879</v>
      </c>
      <c r="B7136" s="96" t="s">
        <v>17880</v>
      </c>
      <c r="D7136" s="96" t="s">
        <v>1355</v>
      </c>
      <c r="J7136" s="96" t="s">
        <v>1147</v>
      </c>
      <c r="L7136" s="96" t="s">
        <v>41</v>
      </c>
      <c r="M7136" s="96" t="s">
        <v>1147</v>
      </c>
      <c r="O7136" s="96" t="s">
        <v>1717</v>
      </c>
      <c r="P7136" s="96" t="s">
        <v>1609</v>
      </c>
      <c r="Q7136" s="96" t="s">
        <v>1636</v>
      </c>
    </row>
    <row r="7137" ht="14.25" customHeight="1">
      <c r="A7137" s="96" t="s">
        <v>17881</v>
      </c>
      <c r="B7137" s="96" t="s">
        <v>17882</v>
      </c>
      <c r="C7137" s="96" t="s">
        <v>17883</v>
      </c>
      <c r="D7137" s="96" t="s">
        <v>1350</v>
      </c>
      <c r="E7137" s="96" t="s">
        <v>1570</v>
      </c>
      <c r="F7137" s="96">
        <v>2030.0</v>
      </c>
      <c r="J7137" s="96" t="s">
        <v>1147</v>
      </c>
      <c r="L7137" s="96" t="s">
        <v>41</v>
      </c>
      <c r="M7137" s="96" t="s">
        <v>1147</v>
      </c>
      <c r="O7137" s="96" t="s">
        <v>1717</v>
      </c>
      <c r="P7137" s="96" t="s">
        <v>1609</v>
      </c>
      <c r="Q7137" s="96" t="s">
        <v>1636</v>
      </c>
      <c r="R7137" s="96" t="s">
        <v>2384</v>
      </c>
      <c r="S7137" s="96" t="s">
        <v>17884</v>
      </c>
      <c r="T7137" s="96" t="s">
        <v>1576</v>
      </c>
    </row>
    <row r="7138" ht="14.25" customHeight="1">
      <c r="A7138" s="96" t="s">
        <v>17885</v>
      </c>
      <c r="B7138" s="96" t="s">
        <v>17886</v>
      </c>
      <c r="C7138" s="96" t="s">
        <v>17887</v>
      </c>
      <c r="D7138" s="96" t="s">
        <v>1350</v>
      </c>
      <c r="E7138" s="96" t="s">
        <v>1570</v>
      </c>
      <c r="F7138" s="96">
        <v>2031.0</v>
      </c>
      <c r="J7138" s="96" t="s">
        <v>1147</v>
      </c>
      <c r="L7138" s="96" t="s">
        <v>41</v>
      </c>
      <c r="M7138" s="96" t="s">
        <v>1147</v>
      </c>
      <c r="O7138" s="96" t="s">
        <v>1717</v>
      </c>
      <c r="P7138" s="96" t="s">
        <v>1609</v>
      </c>
      <c r="Q7138" s="96" t="s">
        <v>2015</v>
      </c>
      <c r="R7138" s="96" t="s">
        <v>1697</v>
      </c>
      <c r="S7138" s="96" t="s">
        <v>17888</v>
      </c>
      <c r="T7138" s="96" t="s">
        <v>1576</v>
      </c>
    </row>
    <row r="7139" ht="14.25" customHeight="1">
      <c r="A7139" s="96" t="s">
        <v>17889</v>
      </c>
      <c r="B7139" s="96" t="s">
        <v>17890</v>
      </c>
      <c r="C7139" s="96" t="s">
        <v>17891</v>
      </c>
      <c r="D7139" s="96" t="s">
        <v>1350</v>
      </c>
      <c r="E7139" s="96" t="s">
        <v>1721</v>
      </c>
      <c r="F7139" s="96">
        <v>2030.0</v>
      </c>
      <c r="J7139" s="96" t="s">
        <v>1351</v>
      </c>
      <c r="L7139" s="96" t="s">
        <v>41</v>
      </c>
      <c r="M7139" s="96" t="s">
        <v>1351</v>
      </c>
      <c r="N7139" s="96" t="s">
        <v>1619</v>
      </c>
      <c r="O7139" s="96" t="s">
        <v>1717</v>
      </c>
      <c r="P7139" s="96" t="s">
        <v>1609</v>
      </c>
      <c r="Q7139" s="96" t="s">
        <v>2210</v>
      </c>
      <c r="R7139" s="96" t="s">
        <v>3097</v>
      </c>
      <c r="S7139" s="96" t="s">
        <v>17892</v>
      </c>
      <c r="T7139" s="96" t="s">
        <v>1725</v>
      </c>
    </row>
    <row r="7140" ht="14.25" customHeight="1">
      <c r="A7140" s="96" t="s">
        <v>17893</v>
      </c>
      <c r="D7140" s="96" t="s">
        <v>1350</v>
      </c>
      <c r="E7140" s="96" t="s">
        <v>1561</v>
      </c>
      <c r="F7140" s="96" t="s">
        <v>1628</v>
      </c>
      <c r="J7140" s="96" t="s">
        <v>1147</v>
      </c>
      <c r="L7140" s="96" t="s">
        <v>41</v>
      </c>
      <c r="M7140" s="96" t="s">
        <v>1147</v>
      </c>
      <c r="O7140" s="96" t="s">
        <v>1717</v>
      </c>
      <c r="P7140" s="96" t="s">
        <v>1609</v>
      </c>
      <c r="Q7140" s="96" t="s">
        <v>1639</v>
      </c>
      <c r="R7140" s="96" t="s">
        <v>1566</v>
      </c>
      <c r="S7140" s="96" t="s">
        <v>17894</v>
      </c>
      <c r="T7140" s="96" t="s">
        <v>1568</v>
      </c>
    </row>
    <row r="7141" ht="14.25" customHeight="1">
      <c r="A7141" s="96" t="s">
        <v>17895</v>
      </c>
      <c r="B7141" s="96" t="s">
        <v>17896</v>
      </c>
      <c r="D7141" s="96" t="s">
        <v>1350</v>
      </c>
      <c r="E7141" s="96" t="s">
        <v>1561</v>
      </c>
      <c r="F7141" s="96" t="s">
        <v>1628</v>
      </c>
      <c r="J7141" s="96" t="s">
        <v>1147</v>
      </c>
      <c r="L7141" s="96" t="s">
        <v>41</v>
      </c>
      <c r="M7141" s="96" t="s">
        <v>1147</v>
      </c>
      <c r="O7141" s="96" t="s">
        <v>1717</v>
      </c>
      <c r="P7141" s="96" t="s">
        <v>1609</v>
      </c>
      <c r="Q7141" s="96" t="s">
        <v>1754</v>
      </c>
      <c r="R7141" s="96" t="s">
        <v>1637</v>
      </c>
      <c r="S7141" s="96" t="s">
        <v>17897</v>
      </c>
      <c r="T7141" s="96" t="s">
        <v>1568</v>
      </c>
    </row>
    <row r="7142" ht="14.25" customHeight="1">
      <c r="A7142" s="96" t="s">
        <v>17898</v>
      </c>
      <c r="B7142" s="96" t="s">
        <v>17899</v>
      </c>
      <c r="C7142" s="96" t="s">
        <v>17900</v>
      </c>
      <c r="D7142" s="96" t="s">
        <v>1350</v>
      </c>
      <c r="E7142" s="96" t="s">
        <v>1561</v>
      </c>
      <c r="F7142" s="96">
        <v>2030.0</v>
      </c>
      <c r="J7142" s="96" t="s">
        <v>1147</v>
      </c>
      <c r="L7142" s="96" t="s">
        <v>41</v>
      </c>
      <c r="M7142" s="96" t="s">
        <v>1147</v>
      </c>
      <c r="O7142" s="96" t="s">
        <v>1717</v>
      </c>
      <c r="P7142" s="96" t="s">
        <v>1609</v>
      </c>
      <c r="Q7142" s="96" t="s">
        <v>2015</v>
      </c>
      <c r="R7142" s="96" t="s">
        <v>1594</v>
      </c>
      <c r="S7142" s="96" t="s">
        <v>17901</v>
      </c>
      <c r="T7142" s="96" t="s">
        <v>1568</v>
      </c>
    </row>
    <row r="7143" ht="14.25" customHeight="1">
      <c r="A7143" s="96" t="s">
        <v>17902</v>
      </c>
      <c r="B7143" s="96" t="s">
        <v>509</v>
      </c>
      <c r="C7143" s="96" t="s">
        <v>17903</v>
      </c>
      <c r="D7143" s="96" t="s">
        <v>1355</v>
      </c>
      <c r="J7143" s="96" t="s">
        <v>1351</v>
      </c>
      <c r="L7143" s="96" t="s">
        <v>1629</v>
      </c>
      <c r="M7143" s="96" t="s">
        <v>1351</v>
      </c>
      <c r="N7143" s="96" t="s">
        <v>2023</v>
      </c>
      <c r="O7143" s="96" t="s">
        <v>1741</v>
      </c>
      <c r="P7143" s="96" t="s">
        <v>1564</v>
      </c>
      <c r="Q7143" s="96" t="s">
        <v>2352</v>
      </c>
      <c r="R7143" s="96" t="s">
        <v>2023</v>
      </c>
      <c r="U7143" s="96" t="s">
        <v>2923</v>
      </c>
    </row>
    <row r="7144" ht="14.25" customHeight="1">
      <c r="A7144" s="96" t="s">
        <v>17904</v>
      </c>
      <c r="B7144" s="96" t="s">
        <v>17905</v>
      </c>
      <c r="D7144" s="96" t="s">
        <v>1355</v>
      </c>
      <c r="J7144" s="96" t="s">
        <v>1147</v>
      </c>
      <c r="L7144" s="96" t="s">
        <v>41</v>
      </c>
      <c r="M7144" s="96" t="s">
        <v>1147</v>
      </c>
      <c r="O7144" s="96" t="s">
        <v>1602</v>
      </c>
      <c r="P7144" s="96" t="s">
        <v>1603</v>
      </c>
      <c r="Q7144" s="96" t="s">
        <v>2210</v>
      </c>
      <c r="R7144" s="96" t="s">
        <v>1637</v>
      </c>
    </row>
    <row r="7145" ht="14.25" customHeight="1">
      <c r="A7145" s="96" t="s">
        <v>17906</v>
      </c>
      <c r="D7145" s="96" t="s">
        <v>1355</v>
      </c>
      <c r="J7145" s="96" t="s">
        <v>1147</v>
      </c>
      <c r="L7145" s="96" t="s">
        <v>41</v>
      </c>
      <c r="M7145" s="96" t="s">
        <v>1147</v>
      </c>
      <c r="O7145" s="96" t="s">
        <v>3088</v>
      </c>
      <c r="P7145" s="96" t="s">
        <v>1609</v>
      </c>
      <c r="Q7145" s="96" t="s">
        <v>1604</v>
      </c>
      <c r="R7145" s="96" t="s">
        <v>1699</v>
      </c>
    </row>
    <row r="7146" ht="14.25" customHeight="1">
      <c r="A7146" s="96" t="s">
        <v>17907</v>
      </c>
      <c r="D7146" s="96" t="s">
        <v>1355</v>
      </c>
      <c r="J7146" s="96" t="s">
        <v>1147</v>
      </c>
      <c r="L7146" s="96" t="s">
        <v>41</v>
      </c>
      <c r="M7146" s="96" t="s">
        <v>1147</v>
      </c>
      <c r="O7146" s="96" t="s">
        <v>3088</v>
      </c>
      <c r="P7146" s="96" t="s">
        <v>1609</v>
      </c>
      <c r="Q7146" s="96" t="s">
        <v>1604</v>
      </c>
      <c r="R7146" s="96" t="s">
        <v>1648</v>
      </c>
    </row>
    <row r="7147" ht="14.25" customHeight="1">
      <c r="A7147" s="96" t="s">
        <v>17908</v>
      </c>
      <c r="D7147" s="96" t="s">
        <v>1355</v>
      </c>
      <c r="J7147" s="96" t="s">
        <v>1351</v>
      </c>
      <c r="L7147" s="96" t="s">
        <v>41</v>
      </c>
      <c r="M7147" s="96" t="s">
        <v>1147</v>
      </c>
      <c r="O7147" s="96" t="s">
        <v>1578</v>
      </c>
      <c r="P7147" s="96" t="s">
        <v>1579</v>
      </c>
      <c r="Q7147" s="96" t="s">
        <v>1593</v>
      </c>
      <c r="R7147" s="96" t="s">
        <v>1712</v>
      </c>
    </row>
    <row r="7148" ht="14.25" customHeight="1">
      <c r="A7148" s="96" t="s">
        <v>17909</v>
      </c>
      <c r="D7148" s="96" t="s">
        <v>1350</v>
      </c>
      <c r="E7148" s="96" t="s">
        <v>1570</v>
      </c>
      <c r="F7148" s="96">
        <v>2030.0</v>
      </c>
      <c r="J7148" s="96" t="s">
        <v>1147</v>
      </c>
      <c r="L7148" s="96" t="s">
        <v>1562</v>
      </c>
      <c r="M7148" s="96" t="s">
        <v>1147</v>
      </c>
      <c r="O7148" s="96" t="s">
        <v>1845</v>
      </c>
      <c r="P7148" s="96" t="s">
        <v>1564</v>
      </c>
      <c r="Q7148" s="96" t="s">
        <v>1580</v>
      </c>
      <c r="R7148" s="96" t="s">
        <v>3066</v>
      </c>
      <c r="S7148" s="96" t="s">
        <v>17910</v>
      </c>
      <c r="T7148" s="96" t="s">
        <v>1576</v>
      </c>
    </row>
    <row r="7149" ht="14.25" customHeight="1">
      <c r="A7149" s="96" t="s">
        <v>17911</v>
      </c>
      <c r="D7149" s="96" t="s">
        <v>1350</v>
      </c>
      <c r="E7149" s="96" t="s">
        <v>1561</v>
      </c>
      <c r="F7149" s="96">
        <v>2030.0</v>
      </c>
      <c r="J7149" s="96" t="s">
        <v>1147</v>
      </c>
      <c r="L7149" s="96" t="s">
        <v>1562</v>
      </c>
      <c r="M7149" s="96" t="s">
        <v>1147</v>
      </c>
      <c r="O7149" s="96" t="s">
        <v>1578</v>
      </c>
      <c r="P7149" s="96" t="s">
        <v>1579</v>
      </c>
      <c r="Q7149" s="96" t="s">
        <v>1675</v>
      </c>
      <c r="R7149" s="96" t="s">
        <v>1605</v>
      </c>
      <c r="S7149" s="96" t="s">
        <v>17912</v>
      </c>
      <c r="T7149" s="96" t="s">
        <v>1568</v>
      </c>
    </row>
    <row r="7150" ht="14.25" customHeight="1">
      <c r="A7150" s="96" t="s">
        <v>17913</v>
      </c>
      <c r="D7150" s="96" t="s">
        <v>1350</v>
      </c>
      <c r="E7150" s="96" t="s">
        <v>1570</v>
      </c>
      <c r="F7150" s="96">
        <v>2030.0</v>
      </c>
      <c r="J7150" s="96" t="s">
        <v>1147</v>
      </c>
      <c r="L7150" s="96" t="s">
        <v>1562</v>
      </c>
      <c r="M7150" s="96" t="s">
        <v>1147</v>
      </c>
      <c r="O7150" s="96" t="s">
        <v>1857</v>
      </c>
      <c r="P7150" s="96" t="s">
        <v>1609</v>
      </c>
      <c r="Q7150" s="96" t="s">
        <v>1593</v>
      </c>
      <c r="R7150" s="96" t="s">
        <v>1971</v>
      </c>
      <c r="S7150" s="96" t="s">
        <v>17914</v>
      </c>
      <c r="T7150" s="96" t="s">
        <v>1576</v>
      </c>
    </row>
    <row r="7151" ht="14.25" customHeight="1">
      <c r="A7151" s="96" t="s">
        <v>17915</v>
      </c>
      <c r="D7151" s="96" t="s">
        <v>1355</v>
      </c>
      <c r="J7151" s="96" t="s">
        <v>1351</v>
      </c>
      <c r="L7151" s="96" t="s">
        <v>41</v>
      </c>
      <c r="M7151" s="96" t="s">
        <v>1147</v>
      </c>
      <c r="O7151" s="96" t="s">
        <v>1857</v>
      </c>
      <c r="P7151" s="96" t="s">
        <v>1609</v>
      </c>
      <c r="Q7151" s="96" t="s">
        <v>1756</v>
      </c>
      <c r="R7151" s="96" t="s">
        <v>1637</v>
      </c>
    </row>
    <row r="7152" ht="14.25" customHeight="1">
      <c r="A7152" s="96" t="s">
        <v>17916</v>
      </c>
      <c r="B7152" s="96" t="s">
        <v>17917</v>
      </c>
      <c r="D7152" s="96" t="s">
        <v>1372</v>
      </c>
      <c r="J7152" s="96" t="s">
        <v>1351</v>
      </c>
      <c r="L7152" s="96" t="s">
        <v>41</v>
      </c>
      <c r="M7152" s="96" t="s">
        <v>1351</v>
      </c>
      <c r="N7152" s="96" t="s">
        <v>1757</v>
      </c>
      <c r="O7152" s="96" t="s">
        <v>1857</v>
      </c>
      <c r="P7152" s="96" t="s">
        <v>1609</v>
      </c>
      <c r="Q7152" s="96" t="s">
        <v>1800</v>
      </c>
      <c r="R7152" s="96" t="s">
        <v>1757</v>
      </c>
    </row>
    <row r="7153" ht="14.25" customHeight="1">
      <c r="A7153" s="96" t="s">
        <v>17918</v>
      </c>
      <c r="C7153" s="96" t="s">
        <v>17919</v>
      </c>
      <c r="D7153" s="96" t="s">
        <v>1355</v>
      </c>
      <c r="J7153" s="96" t="s">
        <v>1351</v>
      </c>
      <c r="L7153" s="96" t="s">
        <v>41</v>
      </c>
      <c r="M7153" s="96" t="s">
        <v>1351</v>
      </c>
      <c r="N7153" s="96" t="s">
        <v>1926</v>
      </c>
      <c r="O7153" s="96" t="s">
        <v>1893</v>
      </c>
      <c r="P7153" s="96" t="s">
        <v>1603</v>
      </c>
      <c r="Q7153" s="96" t="s">
        <v>1590</v>
      </c>
      <c r="R7153" s="96" t="s">
        <v>1926</v>
      </c>
    </row>
    <row r="7154" ht="14.25" customHeight="1">
      <c r="A7154" s="96" t="s">
        <v>17920</v>
      </c>
      <c r="D7154" s="96" t="s">
        <v>1355</v>
      </c>
      <c r="J7154" s="96" t="s">
        <v>1147</v>
      </c>
      <c r="L7154" s="96" t="s">
        <v>41</v>
      </c>
      <c r="M7154" s="96" t="s">
        <v>1147</v>
      </c>
      <c r="O7154" s="96" t="s">
        <v>1797</v>
      </c>
      <c r="P7154" s="96" t="s">
        <v>1564</v>
      </c>
      <c r="Q7154" s="96" t="s">
        <v>1604</v>
      </c>
      <c r="R7154" s="96" t="s">
        <v>1656</v>
      </c>
    </row>
    <row r="7155" ht="14.25" customHeight="1">
      <c r="A7155" s="96" t="s">
        <v>17921</v>
      </c>
      <c r="D7155" s="96" t="s">
        <v>1350</v>
      </c>
      <c r="E7155" s="96" t="s">
        <v>1561</v>
      </c>
      <c r="F7155" s="96">
        <v>2030.0</v>
      </c>
      <c r="J7155" s="96" t="s">
        <v>1147</v>
      </c>
      <c r="L7155" s="96" t="s">
        <v>1562</v>
      </c>
      <c r="M7155" s="96" t="s">
        <v>1147</v>
      </c>
      <c r="O7155" s="96" t="s">
        <v>1647</v>
      </c>
      <c r="P7155" s="96" t="s">
        <v>1564</v>
      </c>
      <c r="Q7155" s="96" t="s">
        <v>1665</v>
      </c>
      <c r="R7155" s="96" t="s">
        <v>1779</v>
      </c>
      <c r="S7155" s="96" t="s">
        <v>17922</v>
      </c>
      <c r="T7155" s="96" t="s">
        <v>1568</v>
      </c>
    </row>
    <row r="7156" ht="14.25" customHeight="1">
      <c r="A7156" s="96" t="s">
        <v>17923</v>
      </c>
      <c r="B7156" s="96" t="s">
        <v>17924</v>
      </c>
      <c r="C7156" s="96" t="s">
        <v>17925</v>
      </c>
      <c r="D7156" s="96" t="s">
        <v>1355</v>
      </c>
      <c r="J7156" s="96" t="s">
        <v>1351</v>
      </c>
      <c r="L7156" s="96" t="s">
        <v>41</v>
      </c>
      <c r="M7156" s="96" t="s">
        <v>1351</v>
      </c>
      <c r="N7156" s="96" t="s">
        <v>2023</v>
      </c>
      <c r="O7156" s="96" t="s">
        <v>1578</v>
      </c>
      <c r="P7156" s="96" t="s">
        <v>1579</v>
      </c>
      <c r="Q7156" s="96" t="s">
        <v>1639</v>
      </c>
      <c r="R7156" s="96" t="s">
        <v>2023</v>
      </c>
    </row>
    <row r="7157" ht="14.25" customHeight="1">
      <c r="A7157" s="96" t="s">
        <v>17926</v>
      </c>
      <c r="D7157" s="96" t="s">
        <v>1355</v>
      </c>
      <c r="J7157" s="96" t="s">
        <v>1351</v>
      </c>
      <c r="L7157" s="96" t="s">
        <v>41</v>
      </c>
      <c r="M7157" s="96" t="s">
        <v>1147</v>
      </c>
      <c r="O7157" s="96" t="s">
        <v>1791</v>
      </c>
      <c r="P7157" s="96" t="s">
        <v>1609</v>
      </c>
      <c r="Q7157" s="96" t="s">
        <v>1756</v>
      </c>
      <c r="R7157" s="96" t="s">
        <v>1581</v>
      </c>
    </row>
    <row r="7158" ht="14.25" customHeight="1">
      <c r="A7158" s="96" t="s">
        <v>17927</v>
      </c>
      <c r="B7158" s="96" t="s">
        <v>17928</v>
      </c>
      <c r="C7158" s="96" t="s">
        <v>17929</v>
      </c>
      <c r="D7158" s="96" t="s">
        <v>1350</v>
      </c>
      <c r="E7158" s="96" t="s">
        <v>1561</v>
      </c>
      <c r="F7158" s="96">
        <v>2030.0</v>
      </c>
      <c r="J7158" s="96" t="s">
        <v>1351</v>
      </c>
      <c r="L7158" s="96" t="s">
        <v>41</v>
      </c>
      <c r="M7158" s="96" t="s">
        <v>1351</v>
      </c>
      <c r="N7158" s="96" t="s">
        <v>1846</v>
      </c>
      <c r="O7158" s="96" t="s">
        <v>1717</v>
      </c>
      <c r="P7158" s="96" t="s">
        <v>1609</v>
      </c>
      <c r="Q7158" s="96" t="s">
        <v>1590</v>
      </c>
      <c r="R7158" s="96" t="s">
        <v>1619</v>
      </c>
      <c r="S7158" s="96" t="s">
        <v>17930</v>
      </c>
      <c r="T7158" s="96" t="s">
        <v>1568</v>
      </c>
    </row>
    <row r="7159" ht="14.25" customHeight="1">
      <c r="A7159" s="96" t="s">
        <v>17931</v>
      </c>
      <c r="B7159" s="96" t="s">
        <v>17932</v>
      </c>
      <c r="D7159" s="96" t="s">
        <v>1350</v>
      </c>
      <c r="E7159" s="96" t="s">
        <v>1561</v>
      </c>
      <c r="F7159" s="96">
        <v>2030.0</v>
      </c>
      <c r="J7159" s="96" t="s">
        <v>1351</v>
      </c>
      <c r="L7159" s="96" t="s">
        <v>41</v>
      </c>
      <c r="M7159" s="96" t="s">
        <v>1351</v>
      </c>
      <c r="N7159" s="96" t="s">
        <v>1846</v>
      </c>
      <c r="O7159" s="96" t="s">
        <v>1717</v>
      </c>
      <c r="P7159" s="96" t="s">
        <v>1609</v>
      </c>
      <c r="Q7159" s="96" t="s">
        <v>1590</v>
      </c>
      <c r="R7159" s="96" t="s">
        <v>1619</v>
      </c>
      <c r="S7159" s="96" t="s">
        <v>17933</v>
      </c>
      <c r="T7159" s="96" t="s">
        <v>1568</v>
      </c>
    </row>
    <row r="7160" ht="14.25" customHeight="1">
      <c r="A7160" s="96" t="s">
        <v>17934</v>
      </c>
      <c r="B7160" s="96" t="s">
        <v>17935</v>
      </c>
      <c r="C7160" s="96" t="s">
        <v>17936</v>
      </c>
      <c r="D7160" s="96" t="s">
        <v>1372</v>
      </c>
      <c r="J7160" s="96" t="s">
        <v>1351</v>
      </c>
      <c r="L7160" s="96" t="s">
        <v>41</v>
      </c>
      <c r="M7160" s="96" t="s">
        <v>1351</v>
      </c>
      <c r="N7160" s="96" t="s">
        <v>1971</v>
      </c>
      <c r="O7160" s="96" t="s">
        <v>3128</v>
      </c>
      <c r="P7160" s="96" t="s">
        <v>1609</v>
      </c>
      <c r="Q7160" s="96" t="s">
        <v>1652</v>
      </c>
      <c r="R7160" s="96" t="s">
        <v>1971</v>
      </c>
    </row>
    <row r="7161" ht="14.25" customHeight="1">
      <c r="A7161" s="96" t="s">
        <v>17937</v>
      </c>
      <c r="D7161" s="96" t="s">
        <v>1355</v>
      </c>
      <c r="J7161" s="96" t="s">
        <v>1351</v>
      </c>
      <c r="L7161" s="96" t="s">
        <v>41</v>
      </c>
      <c r="M7161" s="96" t="s">
        <v>1351</v>
      </c>
      <c r="N7161" s="96" t="s">
        <v>1673</v>
      </c>
      <c r="O7161" s="96" t="s">
        <v>3128</v>
      </c>
      <c r="P7161" s="96" t="s">
        <v>1609</v>
      </c>
      <c r="Q7161" s="96" t="s">
        <v>1652</v>
      </c>
      <c r="R7161" s="96" t="s">
        <v>1673</v>
      </c>
    </row>
    <row r="7162" ht="14.25" customHeight="1">
      <c r="A7162" s="96" t="s">
        <v>17938</v>
      </c>
      <c r="D7162" s="96" t="s">
        <v>1355</v>
      </c>
      <c r="J7162" s="96" t="s">
        <v>1147</v>
      </c>
      <c r="L7162" s="96" t="s">
        <v>41</v>
      </c>
      <c r="M7162" s="96" t="s">
        <v>1147</v>
      </c>
      <c r="O7162" s="96" t="s">
        <v>1791</v>
      </c>
      <c r="P7162" s="96" t="s">
        <v>1609</v>
      </c>
      <c r="Q7162" s="96" t="s">
        <v>1756</v>
      </c>
      <c r="R7162" s="96" t="s">
        <v>1605</v>
      </c>
    </row>
    <row r="7163" ht="14.25" customHeight="1">
      <c r="A7163" s="96" t="s">
        <v>17939</v>
      </c>
      <c r="D7163" s="96" t="s">
        <v>1355</v>
      </c>
      <c r="J7163" s="96" t="s">
        <v>1351</v>
      </c>
      <c r="L7163" s="96" t="s">
        <v>41</v>
      </c>
      <c r="M7163" s="96" t="s">
        <v>1147</v>
      </c>
      <c r="O7163" s="96" t="s">
        <v>1791</v>
      </c>
      <c r="P7163" s="96" t="s">
        <v>1609</v>
      </c>
      <c r="Q7163" s="96" t="s">
        <v>2015</v>
      </c>
      <c r="R7163" s="96" t="s">
        <v>1676</v>
      </c>
    </row>
    <row r="7164" ht="14.25" customHeight="1">
      <c r="A7164" s="96" t="s">
        <v>17940</v>
      </c>
      <c r="D7164" s="96" t="s">
        <v>1350</v>
      </c>
      <c r="E7164" s="96" t="s">
        <v>1561</v>
      </c>
      <c r="F7164" s="96">
        <v>2030.0</v>
      </c>
      <c r="G7164" s="96" t="s">
        <v>1350</v>
      </c>
      <c r="H7164" s="96" t="s">
        <v>1561</v>
      </c>
      <c r="I7164" s="96">
        <v>2030.0</v>
      </c>
      <c r="J7164" s="96" t="s">
        <v>1351</v>
      </c>
      <c r="K7164" s="96">
        <v>2030.0</v>
      </c>
      <c r="L7164" s="96" t="s">
        <v>1562</v>
      </c>
      <c r="M7164" s="96" t="s">
        <v>1147</v>
      </c>
      <c r="O7164" s="96" t="s">
        <v>1672</v>
      </c>
      <c r="P7164" s="96" t="s">
        <v>1564</v>
      </c>
      <c r="Q7164" s="96" t="s">
        <v>1652</v>
      </c>
      <c r="R7164" s="96" t="s">
        <v>1586</v>
      </c>
      <c r="S7164" s="96" t="s">
        <v>17941</v>
      </c>
      <c r="T7164" s="96" t="s">
        <v>1568</v>
      </c>
    </row>
    <row r="7165" ht="14.25" customHeight="1">
      <c r="A7165" s="96" t="s">
        <v>17942</v>
      </c>
      <c r="B7165" s="96" t="s">
        <v>17943</v>
      </c>
      <c r="C7165" s="96" t="s">
        <v>17944</v>
      </c>
      <c r="D7165" s="96" t="s">
        <v>1372</v>
      </c>
      <c r="J7165" s="96" t="s">
        <v>1147</v>
      </c>
      <c r="L7165" s="96" t="s">
        <v>41</v>
      </c>
      <c r="M7165" s="96" t="s">
        <v>1351</v>
      </c>
      <c r="N7165" s="96" t="s">
        <v>3066</v>
      </c>
      <c r="O7165" s="96" t="s">
        <v>1578</v>
      </c>
      <c r="P7165" s="96" t="s">
        <v>1579</v>
      </c>
      <c r="Q7165" s="96" t="s">
        <v>1800</v>
      </c>
      <c r="R7165" s="96" t="s">
        <v>3066</v>
      </c>
      <c r="U7165" s="96" t="s">
        <v>1742</v>
      </c>
    </row>
    <row r="7166" ht="14.25" customHeight="1">
      <c r="A7166" s="96" t="s">
        <v>17945</v>
      </c>
      <c r="B7166" s="96" t="s">
        <v>17946</v>
      </c>
      <c r="C7166" s="96" t="s">
        <v>17947</v>
      </c>
      <c r="D7166" s="96" t="s">
        <v>1350</v>
      </c>
      <c r="E7166" s="96" t="s">
        <v>1561</v>
      </c>
      <c r="F7166" s="96" t="s">
        <v>1628</v>
      </c>
      <c r="G7166" s="96" t="s">
        <v>1350</v>
      </c>
      <c r="H7166" s="96" t="s">
        <v>1561</v>
      </c>
      <c r="I7166" s="96" t="s">
        <v>1403</v>
      </c>
      <c r="J7166" s="96" t="s">
        <v>1351</v>
      </c>
      <c r="K7166" s="96" t="s">
        <v>1403</v>
      </c>
      <c r="L7166" s="96" t="s">
        <v>41</v>
      </c>
      <c r="M7166" s="96" t="s">
        <v>1351</v>
      </c>
      <c r="N7166" s="96" t="s">
        <v>1926</v>
      </c>
      <c r="O7166" s="96" t="s">
        <v>1584</v>
      </c>
      <c r="P7166" s="96" t="s">
        <v>1564</v>
      </c>
      <c r="Q7166" s="96" t="s">
        <v>1675</v>
      </c>
      <c r="R7166" s="96" t="s">
        <v>1566</v>
      </c>
      <c r="S7166" s="96" t="s">
        <v>17948</v>
      </c>
      <c r="T7166" s="96" t="s">
        <v>1568</v>
      </c>
    </row>
    <row r="7167" ht="14.25" customHeight="1">
      <c r="A7167" s="96" t="s">
        <v>17949</v>
      </c>
      <c r="C7167" s="96" t="s">
        <v>17950</v>
      </c>
      <c r="D7167" s="96" t="s">
        <v>1350</v>
      </c>
      <c r="E7167" s="96" t="s">
        <v>1561</v>
      </c>
      <c r="F7167" s="96">
        <v>2030.0</v>
      </c>
      <c r="J7167" s="96" t="s">
        <v>1147</v>
      </c>
      <c r="L7167" s="96" t="s">
        <v>41</v>
      </c>
      <c r="M7167" s="96" t="s">
        <v>1147</v>
      </c>
      <c r="O7167" s="96" t="s">
        <v>1578</v>
      </c>
      <c r="P7167" s="96" t="s">
        <v>1579</v>
      </c>
      <c r="Q7167" s="96" t="s">
        <v>1756</v>
      </c>
      <c r="R7167" s="96" t="s">
        <v>1648</v>
      </c>
      <c r="S7167" s="96" t="s">
        <v>17951</v>
      </c>
      <c r="T7167" s="96" t="s">
        <v>1568</v>
      </c>
    </row>
    <row r="7168" ht="14.25" customHeight="1">
      <c r="A7168" s="96" t="s">
        <v>17952</v>
      </c>
      <c r="D7168" s="96" t="s">
        <v>1350</v>
      </c>
      <c r="E7168" s="96" t="s">
        <v>1561</v>
      </c>
      <c r="F7168" s="96">
        <v>2030.0</v>
      </c>
      <c r="J7168" s="96" t="s">
        <v>1147</v>
      </c>
      <c r="L7168" s="96" t="s">
        <v>1562</v>
      </c>
      <c r="M7168" s="96" t="s">
        <v>1147</v>
      </c>
      <c r="O7168" s="96" t="s">
        <v>1578</v>
      </c>
      <c r="P7168" s="96" t="s">
        <v>1579</v>
      </c>
      <c r="Q7168" s="96" t="s">
        <v>1784</v>
      </c>
      <c r="R7168" s="96" t="s">
        <v>1637</v>
      </c>
      <c r="S7168" s="96" t="s">
        <v>17953</v>
      </c>
    </row>
    <row r="7169" ht="14.25" customHeight="1">
      <c r="A7169" s="96" t="s">
        <v>17954</v>
      </c>
      <c r="D7169" s="96" t="s">
        <v>1350</v>
      </c>
      <c r="E7169" s="96" t="s">
        <v>1561</v>
      </c>
      <c r="F7169" s="96">
        <v>2030.0</v>
      </c>
      <c r="G7169" s="96" t="s">
        <v>1350</v>
      </c>
      <c r="H7169" s="96" t="s">
        <v>1561</v>
      </c>
      <c r="I7169" s="96">
        <v>2050.0</v>
      </c>
      <c r="J7169" s="96" t="s">
        <v>1351</v>
      </c>
      <c r="K7169" s="96">
        <v>2050.0</v>
      </c>
      <c r="L7169" s="96" t="s">
        <v>1562</v>
      </c>
      <c r="M7169" s="96" t="s">
        <v>1147</v>
      </c>
      <c r="O7169" s="96" t="s">
        <v>1584</v>
      </c>
      <c r="P7169" s="96" t="s">
        <v>1564</v>
      </c>
      <c r="Q7169" s="96" t="s">
        <v>1652</v>
      </c>
      <c r="R7169" s="96" t="s">
        <v>1648</v>
      </c>
      <c r="S7169" s="96" t="s">
        <v>17955</v>
      </c>
      <c r="T7169" s="96" t="s">
        <v>1568</v>
      </c>
    </row>
    <row r="7170" ht="14.25" customHeight="1">
      <c r="A7170" s="96" t="s">
        <v>17956</v>
      </c>
      <c r="D7170" s="96" t="s">
        <v>1350</v>
      </c>
      <c r="E7170" s="96" t="s">
        <v>1561</v>
      </c>
      <c r="F7170" s="96">
        <v>2030.0</v>
      </c>
      <c r="J7170" s="96" t="s">
        <v>1147</v>
      </c>
      <c r="L7170" s="96" t="s">
        <v>1562</v>
      </c>
      <c r="M7170" s="96" t="s">
        <v>1147</v>
      </c>
      <c r="O7170" s="96" t="s">
        <v>2314</v>
      </c>
      <c r="P7170" s="96" t="s">
        <v>1609</v>
      </c>
      <c r="Q7170" s="96" t="s">
        <v>1604</v>
      </c>
      <c r="R7170" s="96" t="s">
        <v>1581</v>
      </c>
      <c r="S7170" s="96" t="s">
        <v>17957</v>
      </c>
      <c r="T7170" s="96" t="s">
        <v>1568</v>
      </c>
    </row>
    <row r="7171" ht="14.25" customHeight="1">
      <c r="A7171" s="96" t="s">
        <v>17958</v>
      </c>
      <c r="D7171" s="96" t="s">
        <v>1350</v>
      </c>
      <c r="E7171" s="96" t="s">
        <v>1561</v>
      </c>
      <c r="F7171" s="96">
        <v>2030.0</v>
      </c>
      <c r="J7171" s="96" t="s">
        <v>1147</v>
      </c>
      <c r="L7171" s="96" t="s">
        <v>1562</v>
      </c>
      <c r="M7171" s="96" t="s">
        <v>1147</v>
      </c>
      <c r="O7171" s="96" t="s">
        <v>1664</v>
      </c>
      <c r="P7171" s="96" t="s">
        <v>1564</v>
      </c>
      <c r="Q7171" s="96" t="s">
        <v>1610</v>
      </c>
      <c r="R7171" s="96" t="s">
        <v>1566</v>
      </c>
      <c r="S7171" s="96" t="s">
        <v>17959</v>
      </c>
      <c r="T7171" s="96" t="s">
        <v>1568</v>
      </c>
    </row>
    <row r="7172" ht="14.25" customHeight="1">
      <c r="A7172" s="96" t="s">
        <v>17960</v>
      </c>
      <c r="D7172" s="96" t="s">
        <v>1355</v>
      </c>
      <c r="J7172" s="96" t="s">
        <v>1351</v>
      </c>
      <c r="L7172" s="96" t="s">
        <v>41</v>
      </c>
      <c r="M7172" s="96" t="s">
        <v>1351</v>
      </c>
      <c r="N7172" s="96" t="s">
        <v>1673</v>
      </c>
      <c r="O7172" s="96" t="s">
        <v>1584</v>
      </c>
      <c r="P7172" s="96" t="s">
        <v>1564</v>
      </c>
      <c r="Q7172" s="96" t="s">
        <v>1866</v>
      </c>
      <c r="R7172" s="96" t="s">
        <v>1673</v>
      </c>
    </row>
    <row r="7173" ht="14.25" customHeight="1">
      <c r="A7173" s="96" t="s">
        <v>17961</v>
      </c>
      <c r="D7173" s="96" t="s">
        <v>1350</v>
      </c>
      <c r="E7173" s="96" t="s">
        <v>1561</v>
      </c>
      <c r="F7173" s="96">
        <v>2030.0</v>
      </c>
      <c r="J7173" s="96" t="s">
        <v>1147</v>
      </c>
      <c r="L7173" s="96" t="s">
        <v>1562</v>
      </c>
      <c r="M7173" s="96" t="s">
        <v>1147</v>
      </c>
      <c r="O7173" s="96" t="s">
        <v>1614</v>
      </c>
      <c r="P7173" s="96" t="s">
        <v>1609</v>
      </c>
      <c r="Q7173" s="96" t="s">
        <v>1756</v>
      </c>
      <c r="R7173" s="96" t="s">
        <v>1623</v>
      </c>
      <c r="S7173" s="96" t="s">
        <v>17962</v>
      </c>
    </row>
    <row r="7174" ht="14.25" customHeight="1">
      <c r="A7174" s="96" t="s">
        <v>17963</v>
      </c>
      <c r="B7174" s="96" t="s">
        <v>17964</v>
      </c>
      <c r="C7174" s="96" t="s">
        <v>17965</v>
      </c>
      <c r="D7174" s="96" t="s">
        <v>1355</v>
      </c>
      <c r="J7174" s="96" t="s">
        <v>1351</v>
      </c>
      <c r="L7174" s="96" t="s">
        <v>41</v>
      </c>
      <c r="M7174" s="96" t="s">
        <v>1147</v>
      </c>
      <c r="O7174" s="96" t="s">
        <v>1845</v>
      </c>
      <c r="P7174" s="96" t="s">
        <v>1564</v>
      </c>
      <c r="Q7174" s="96" t="s">
        <v>2188</v>
      </c>
      <c r="R7174" s="96" t="s">
        <v>1690</v>
      </c>
    </row>
    <row r="7175" ht="14.25" customHeight="1">
      <c r="A7175" s="96" t="s">
        <v>17966</v>
      </c>
      <c r="B7175" s="96" t="s">
        <v>17967</v>
      </c>
      <c r="C7175" s="96" t="s">
        <v>17968</v>
      </c>
      <c r="D7175" s="96" t="s">
        <v>1350</v>
      </c>
      <c r="E7175" s="96" t="s">
        <v>1561</v>
      </c>
      <c r="F7175" s="96">
        <v>2030.0</v>
      </c>
      <c r="J7175" s="96" t="s">
        <v>1147</v>
      </c>
      <c r="L7175" s="96" t="s">
        <v>41</v>
      </c>
      <c r="M7175" s="96" t="s">
        <v>1147</v>
      </c>
      <c r="N7175" s="96" t="s">
        <v>2023</v>
      </c>
      <c r="O7175" s="96" t="s">
        <v>1901</v>
      </c>
      <c r="P7175" s="96" t="s">
        <v>1564</v>
      </c>
      <c r="Q7175" s="96" t="s">
        <v>1610</v>
      </c>
      <c r="R7175" s="96" t="s">
        <v>1644</v>
      </c>
      <c r="S7175" s="96" t="s">
        <v>17969</v>
      </c>
      <c r="T7175" s="96" t="s">
        <v>1568</v>
      </c>
    </row>
    <row r="7176" ht="14.25" customHeight="1">
      <c r="A7176" s="96" t="s">
        <v>17970</v>
      </c>
      <c r="D7176" s="96" t="s">
        <v>1350</v>
      </c>
      <c r="E7176" s="96" t="s">
        <v>1561</v>
      </c>
      <c r="F7176" s="96">
        <v>2025.0</v>
      </c>
      <c r="J7176" s="96" t="s">
        <v>1147</v>
      </c>
      <c r="L7176" s="96" t="s">
        <v>41</v>
      </c>
      <c r="M7176" s="96" t="s">
        <v>1147</v>
      </c>
      <c r="O7176" s="96" t="s">
        <v>1845</v>
      </c>
      <c r="P7176" s="96" t="s">
        <v>1564</v>
      </c>
      <c r="Q7176" s="96" t="s">
        <v>1580</v>
      </c>
      <c r="R7176" s="96" t="s">
        <v>2182</v>
      </c>
      <c r="S7176" s="96" t="s">
        <v>17971</v>
      </c>
      <c r="T7176" s="96" t="s">
        <v>1771</v>
      </c>
    </row>
    <row r="7177" ht="14.25" customHeight="1">
      <c r="A7177" s="96" t="s">
        <v>17972</v>
      </c>
      <c r="D7177" s="96" t="s">
        <v>1350</v>
      </c>
      <c r="E7177" s="96" t="s">
        <v>1561</v>
      </c>
      <c r="F7177" s="96">
        <v>2030.0</v>
      </c>
      <c r="J7177" s="96" t="s">
        <v>1147</v>
      </c>
      <c r="L7177" s="96" t="s">
        <v>1562</v>
      </c>
      <c r="M7177" s="96" t="s">
        <v>1147</v>
      </c>
      <c r="O7177" s="96" t="s">
        <v>1578</v>
      </c>
      <c r="P7177" s="96" t="s">
        <v>1579</v>
      </c>
      <c r="Q7177" s="96" t="s">
        <v>1585</v>
      </c>
      <c r="R7177" s="96" t="s">
        <v>1574</v>
      </c>
      <c r="S7177" s="96" t="s">
        <v>17973</v>
      </c>
      <c r="T7177" s="96" t="s">
        <v>1568</v>
      </c>
    </row>
    <row r="7178" ht="14.25" customHeight="1">
      <c r="A7178" s="96" t="s">
        <v>17974</v>
      </c>
      <c r="D7178" s="96" t="s">
        <v>1350</v>
      </c>
      <c r="E7178" s="96" t="s">
        <v>1561</v>
      </c>
      <c r="F7178" s="96">
        <v>2030.0</v>
      </c>
      <c r="G7178" s="96" t="s">
        <v>1350</v>
      </c>
      <c r="H7178" s="96" t="s">
        <v>1561</v>
      </c>
      <c r="I7178" s="96">
        <v>2040.0</v>
      </c>
      <c r="J7178" s="96" t="s">
        <v>1351</v>
      </c>
      <c r="K7178" s="96">
        <v>2040.0</v>
      </c>
      <c r="L7178" s="96" t="s">
        <v>1562</v>
      </c>
      <c r="M7178" s="96" t="s">
        <v>1147</v>
      </c>
      <c r="O7178" s="96" t="s">
        <v>1731</v>
      </c>
      <c r="P7178" s="96" t="s">
        <v>1609</v>
      </c>
      <c r="Q7178" s="96" t="s">
        <v>1580</v>
      </c>
      <c r="R7178" s="96" t="s">
        <v>1637</v>
      </c>
      <c r="S7178" s="96" t="s">
        <v>17975</v>
      </c>
      <c r="T7178" s="96" t="s">
        <v>1568</v>
      </c>
    </row>
    <row r="7179" ht="14.25" customHeight="1">
      <c r="A7179" s="96" t="s">
        <v>17976</v>
      </c>
      <c r="D7179" s="96" t="s">
        <v>1350</v>
      </c>
      <c r="E7179" s="96" t="s">
        <v>1561</v>
      </c>
      <c r="F7179" s="96">
        <v>2030.0</v>
      </c>
      <c r="J7179" s="96" t="s">
        <v>1147</v>
      </c>
      <c r="L7179" s="96" t="s">
        <v>1562</v>
      </c>
      <c r="M7179" s="96" t="s">
        <v>1147</v>
      </c>
      <c r="O7179" s="96" t="s">
        <v>1578</v>
      </c>
      <c r="P7179" s="96" t="s">
        <v>1579</v>
      </c>
      <c r="Q7179" s="96" t="s">
        <v>2188</v>
      </c>
      <c r="R7179" s="96" t="s">
        <v>1656</v>
      </c>
      <c r="S7179" s="96" t="s">
        <v>17977</v>
      </c>
      <c r="T7179" s="96" t="s">
        <v>1568</v>
      </c>
    </row>
    <row r="7180" ht="14.25" customHeight="1">
      <c r="A7180" s="96" t="s">
        <v>17978</v>
      </c>
      <c r="D7180" s="96" t="s">
        <v>1355</v>
      </c>
      <c r="J7180" s="96" t="s">
        <v>1351</v>
      </c>
      <c r="L7180" s="96" t="s">
        <v>41</v>
      </c>
      <c r="M7180" s="96" t="s">
        <v>1147</v>
      </c>
      <c r="O7180" s="96" t="s">
        <v>1614</v>
      </c>
      <c r="P7180" s="96" t="s">
        <v>1609</v>
      </c>
      <c r="Q7180" s="96" t="s">
        <v>1754</v>
      </c>
      <c r="R7180" s="96" t="s">
        <v>1631</v>
      </c>
    </row>
    <row r="7181" ht="14.25" customHeight="1">
      <c r="A7181" s="96" t="s">
        <v>17979</v>
      </c>
      <c r="D7181" s="96" t="s">
        <v>1350</v>
      </c>
      <c r="E7181" s="96" t="s">
        <v>1561</v>
      </c>
      <c r="F7181" s="96">
        <v>2030.0</v>
      </c>
      <c r="J7181" s="96" t="s">
        <v>1147</v>
      </c>
      <c r="L7181" s="96" t="s">
        <v>1562</v>
      </c>
      <c r="M7181" s="96" t="s">
        <v>1147</v>
      </c>
      <c r="O7181" s="96" t="s">
        <v>1717</v>
      </c>
      <c r="P7181" s="96" t="s">
        <v>1609</v>
      </c>
      <c r="Q7181" s="96" t="s">
        <v>2015</v>
      </c>
      <c r="R7181" s="96" t="s">
        <v>2023</v>
      </c>
      <c r="S7181" s="96" t="s">
        <v>17980</v>
      </c>
      <c r="T7181" s="96" t="s">
        <v>1568</v>
      </c>
    </row>
    <row r="7182" ht="14.25" customHeight="1">
      <c r="A7182" s="96" t="s">
        <v>17981</v>
      </c>
      <c r="B7182" s="96" t="s">
        <v>17982</v>
      </c>
      <c r="C7182" s="96" t="s">
        <v>17983</v>
      </c>
      <c r="D7182" s="96" t="s">
        <v>1355</v>
      </c>
      <c r="J7182" s="96" t="s">
        <v>1147</v>
      </c>
      <c r="L7182" s="96" t="s">
        <v>41</v>
      </c>
      <c r="M7182" s="96" t="s">
        <v>1351</v>
      </c>
      <c r="N7182" s="96" t="s">
        <v>1619</v>
      </c>
      <c r="O7182" s="96" t="s">
        <v>1937</v>
      </c>
      <c r="P7182" s="96" t="s">
        <v>1728</v>
      </c>
      <c r="Q7182" s="96" t="s">
        <v>2188</v>
      </c>
      <c r="R7182" s="96" t="s">
        <v>1619</v>
      </c>
    </row>
    <row r="7183" ht="14.25" customHeight="1">
      <c r="A7183" s="96" t="s">
        <v>17984</v>
      </c>
      <c r="D7183" s="96" t="s">
        <v>1355</v>
      </c>
      <c r="J7183" s="96" t="s">
        <v>1351</v>
      </c>
      <c r="L7183" s="96" t="s">
        <v>41</v>
      </c>
      <c r="M7183" s="96" t="s">
        <v>1147</v>
      </c>
      <c r="O7183" s="96" t="s">
        <v>1791</v>
      </c>
      <c r="P7183" s="96" t="s">
        <v>1609</v>
      </c>
      <c r="Q7183" s="96" t="s">
        <v>1800</v>
      </c>
      <c r="R7183" s="96" t="s">
        <v>1637</v>
      </c>
    </row>
    <row r="7184" ht="14.25" customHeight="1">
      <c r="A7184" s="96" t="s">
        <v>17985</v>
      </c>
      <c r="D7184" s="96" t="s">
        <v>1355</v>
      </c>
      <c r="J7184" s="96" t="s">
        <v>1351</v>
      </c>
      <c r="L7184" s="96" t="s">
        <v>41</v>
      </c>
      <c r="M7184" s="96" t="s">
        <v>1351</v>
      </c>
      <c r="N7184" s="96" t="s">
        <v>1589</v>
      </c>
      <c r="O7184" s="96" t="s">
        <v>1791</v>
      </c>
      <c r="P7184" s="96" t="s">
        <v>1609</v>
      </c>
      <c r="Q7184" s="96" t="s">
        <v>2015</v>
      </c>
      <c r="R7184" s="96" t="s">
        <v>1589</v>
      </c>
    </row>
    <row r="7185" ht="14.25" customHeight="1">
      <c r="A7185" s="96" t="s">
        <v>17986</v>
      </c>
      <c r="D7185" s="96" t="s">
        <v>1355</v>
      </c>
      <c r="J7185" s="96" t="s">
        <v>1351</v>
      </c>
      <c r="L7185" s="96" t="s">
        <v>41</v>
      </c>
      <c r="M7185" s="96" t="s">
        <v>1351</v>
      </c>
      <c r="N7185" s="96" t="s">
        <v>1971</v>
      </c>
      <c r="O7185" s="96" t="s">
        <v>1791</v>
      </c>
      <c r="P7185" s="96" t="s">
        <v>1609</v>
      </c>
      <c r="Q7185" s="96" t="s">
        <v>1800</v>
      </c>
      <c r="R7185" s="96" t="s">
        <v>1656</v>
      </c>
    </row>
    <row r="7186" ht="14.25" customHeight="1">
      <c r="A7186" s="96" t="s">
        <v>17987</v>
      </c>
      <c r="D7186" s="96" t="s">
        <v>1355</v>
      </c>
      <c r="J7186" s="96" t="s">
        <v>1147</v>
      </c>
      <c r="L7186" s="96" t="s">
        <v>41</v>
      </c>
      <c r="M7186" s="96" t="s">
        <v>1147</v>
      </c>
      <c r="O7186" s="96" t="s">
        <v>1791</v>
      </c>
      <c r="P7186" s="96" t="s">
        <v>1609</v>
      </c>
      <c r="Q7186" s="96" t="s">
        <v>1800</v>
      </c>
      <c r="R7186" s="96" t="s">
        <v>1793</v>
      </c>
    </row>
    <row r="7187" ht="14.25" customHeight="1">
      <c r="A7187" s="96" t="s">
        <v>17988</v>
      </c>
      <c r="D7187" s="96" t="s">
        <v>1350</v>
      </c>
      <c r="E7187" s="96" t="s">
        <v>1561</v>
      </c>
      <c r="F7187" s="96">
        <v>2030.0</v>
      </c>
      <c r="J7187" s="96" t="s">
        <v>1147</v>
      </c>
      <c r="L7187" s="96" t="s">
        <v>1562</v>
      </c>
      <c r="M7187" s="96" t="s">
        <v>1147</v>
      </c>
      <c r="O7187" s="96" t="s">
        <v>1717</v>
      </c>
      <c r="P7187" s="96" t="s">
        <v>1609</v>
      </c>
      <c r="Q7187" s="96" t="s">
        <v>1639</v>
      </c>
      <c r="R7187" s="96" t="s">
        <v>1586</v>
      </c>
      <c r="S7187" s="96" t="s">
        <v>17989</v>
      </c>
      <c r="T7187" s="96" t="s">
        <v>1568</v>
      </c>
    </row>
    <row r="7188" ht="14.25" customHeight="1">
      <c r="A7188" s="96" t="s">
        <v>17990</v>
      </c>
      <c r="D7188" s="96" t="s">
        <v>1350</v>
      </c>
      <c r="E7188" s="96" t="s">
        <v>1561</v>
      </c>
      <c r="F7188" s="96">
        <v>2030.0</v>
      </c>
      <c r="J7188" s="96" t="s">
        <v>1147</v>
      </c>
      <c r="L7188" s="96" t="s">
        <v>1562</v>
      </c>
      <c r="M7188" s="96" t="s">
        <v>1147</v>
      </c>
      <c r="O7188" s="96" t="s">
        <v>1717</v>
      </c>
      <c r="P7188" s="96" t="s">
        <v>1609</v>
      </c>
      <c r="Q7188" s="96" t="s">
        <v>1639</v>
      </c>
      <c r="R7188" s="96" t="s">
        <v>1566</v>
      </c>
      <c r="S7188" s="96" t="s">
        <v>17991</v>
      </c>
      <c r="T7188" s="96" t="s">
        <v>1568</v>
      </c>
    </row>
    <row r="7189" ht="14.25" customHeight="1">
      <c r="A7189" s="96" t="s">
        <v>17992</v>
      </c>
      <c r="D7189" s="96" t="s">
        <v>1350</v>
      </c>
      <c r="E7189" s="96" t="s">
        <v>1561</v>
      </c>
      <c r="F7189" s="96">
        <v>2030.0</v>
      </c>
      <c r="J7189" s="96" t="s">
        <v>1147</v>
      </c>
      <c r="L7189" s="96" t="s">
        <v>1562</v>
      </c>
      <c r="M7189" s="96" t="s">
        <v>1147</v>
      </c>
      <c r="O7189" s="96" t="s">
        <v>1717</v>
      </c>
      <c r="P7189" s="96" t="s">
        <v>1609</v>
      </c>
      <c r="Q7189" s="96" t="s">
        <v>1820</v>
      </c>
      <c r="R7189" s="96" t="s">
        <v>1805</v>
      </c>
      <c r="S7189" s="96" t="s">
        <v>17993</v>
      </c>
      <c r="T7189" s="96" t="s">
        <v>1568</v>
      </c>
    </row>
    <row r="7190" ht="14.25" customHeight="1">
      <c r="A7190" s="96" t="s">
        <v>17994</v>
      </c>
      <c r="D7190" s="96" t="s">
        <v>1350</v>
      </c>
      <c r="E7190" s="96" t="s">
        <v>1561</v>
      </c>
      <c r="F7190" s="96">
        <v>2030.0</v>
      </c>
      <c r="J7190" s="96" t="s">
        <v>1147</v>
      </c>
      <c r="L7190" s="96" t="s">
        <v>1562</v>
      </c>
      <c r="M7190" s="96" t="s">
        <v>1147</v>
      </c>
      <c r="O7190" s="96" t="s">
        <v>1717</v>
      </c>
      <c r="P7190" s="96" t="s">
        <v>1609</v>
      </c>
      <c r="Q7190" s="96" t="s">
        <v>1756</v>
      </c>
      <c r="R7190" s="96" t="s">
        <v>1699</v>
      </c>
      <c r="S7190" s="96" t="s">
        <v>17995</v>
      </c>
      <c r="T7190" s="96" t="s">
        <v>1568</v>
      </c>
    </row>
    <row r="7191" ht="14.25" customHeight="1">
      <c r="A7191" s="96" t="s">
        <v>17996</v>
      </c>
      <c r="D7191" s="96" t="s">
        <v>1350</v>
      </c>
      <c r="E7191" s="96" t="s">
        <v>1561</v>
      </c>
      <c r="F7191" s="96">
        <v>2030.0</v>
      </c>
      <c r="J7191" s="96" t="s">
        <v>1147</v>
      </c>
      <c r="L7191" s="96" t="s">
        <v>1562</v>
      </c>
      <c r="M7191" s="96" t="s">
        <v>1147</v>
      </c>
      <c r="O7191" s="96" t="s">
        <v>1717</v>
      </c>
      <c r="P7191" s="96" t="s">
        <v>1609</v>
      </c>
      <c r="Q7191" s="96" t="s">
        <v>1784</v>
      </c>
      <c r="R7191" s="96" t="s">
        <v>1656</v>
      </c>
      <c r="S7191" s="96" t="s">
        <v>17997</v>
      </c>
      <c r="T7191" s="96" t="s">
        <v>1568</v>
      </c>
    </row>
    <row r="7192" ht="14.25" customHeight="1">
      <c r="A7192" s="96" t="s">
        <v>17998</v>
      </c>
      <c r="D7192" s="96" t="s">
        <v>1355</v>
      </c>
      <c r="J7192" s="96" t="s">
        <v>1351</v>
      </c>
      <c r="L7192" s="96" t="s">
        <v>41</v>
      </c>
      <c r="M7192" s="96" t="s">
        <v>1147</v>
      </c>
      <c r="O7192" s="96" t="s">
        <v>1797</v>
      </c>
      <c r="P7192" s="96" t="s">
        <v>1564</v>
      </c>
      <c r="Q7192" s="96" t="s">
        <v>1897</v>
      </c>
      <c r="R7192" s="96" t="s">
        <v>1690</v>
      </c>
    </row>
    <row r="7193" ht="14.25" customHeight="1">
      <c r="A7193" s="96" t="s">
        <v>17999</v>
      </c>
      <c r="B7193" s="96" t="s">
        <v>18000</v>
      </c>
      <c r="C7193" s="96" t="s">
        <v>18001</v>
      </c>
      <c r="D7193" s="96" t="s">
        <v>1355</v>
      </c>
      <c r="J7193" s="96" t="s">
        <v>1351</v>
      </c>
      <c r="L7193" s="96" t="s">
        <v>41</v>
      </c>
      <c r="M7193" s="96" t="s">
        <v>1351</v>
      </c>
      <c r="N7193" s="96" t="s">
        <v>2384</v>
      </c>
      <c r="O7193" s="96" t="s">
        <v>1741</v>
      </c>
      <c r="P7193" s="96" t="s">
        <v>1564</v>
      </c>
      <c r="Q7193" s="96" t="s">
        <v>2188</v>
      </c>
      <c r="R7193" s="96" t="s">
        <v>2384</v>
      </c>
    </row>
    <row r="7194" ht="14.25" customHeight="1">
      <c r="A7194" s="96" t="s">
        <v>18002</v>
      </c>
      <c r="D7194" s="96" t="s">
        <v>1350</v>
      </c>
      <c r="E7194" s="96" t="s">
        <v>1561</v>
      </c>
      <c r="F7194" s="96">
        <v>2030.0</v>
      </c>
      <c r="G7194" s="96" t="s">
        <v>1350</v>
      </c>
      <c r="H7194" s="96" t="s">
        <v>1561</v>
      </c>
      <c r="I7194" s="96">
        <v>2050.0</v>
      </c>
      <c r="J7194" s="96" t="s">
        <v>1351</v>
      </c>
      <c r="K7194" s="96">
        <v>2050.0</v>
      </c>
      <c r="L7194" s="96" t="s">
        <v>1562</v>
      </c>
      <c r="M7194" s="96" t="s">
        <v>1147</v>
      </c>
      <c r="O7194" s="96" t="s">
        <v>1741</v>
      </c>
      <c r="P7194" s="96" t="s">
        <v>1564</v>
      </c>
      <c r="Q7194" s="96" t="s">
        <v>1655</v>
      </c>
      <c r="R7194" s="96" t="s">
        <v>1605</v>
      </c>
      <c r="S7194" s="96" t="s">
        <v>18003</v>
      </c>
      <c r="T7194" s="96" t="s">
        <v>1568</v>
      </c>
    </row>
    <row r="7195" ht="14.25" customHeight="1">
      <c r="A7195" s="96" t="s">
        <v>18004</v>
      </c>
      <c r="B7195" s="96" t="s">
        <v>18005</v>
      </c>
      <c r="C7195" s="96" t="s">
        <v>18006</v>
      </c>
      <c r="D7195" s="96" t="s">
        <v>1355</v>
      </c>
      <c r="J7195" s="96" t="s">
        <v>1351</v>
      </c>
      <c r="L7195" s="96" t="s">
        <v>1629</v>
      </c>
      <c r="M7195" s="96" t="s">
        <v>1351</v>
      </c>
      <c r="N7195" s="96" t="s">
        <v>2098</v>
      </c>
      <c r="O7195" s="96" t="s">
        <v>1741</v>
      </c>
      <c r="P7195" s="96" t="s">
        <v>1564</v>
      </c>
      <c r="Q7195" s="96" t="s">
        <v>1630</v>
      </c>
      <c r="R7195" s="96" t="s">
        <v>2098</v>
      </c>
      <c r="U7195" s="96" t="s">
        <v>3305</v>
      </c>
    </row>
    <row r="7196" ht="14.25" customHeight="1">
      <c r="A7196" s="96" t="s">
        <v>18007</v>
      </c>
      <c r="D7196" s="96" t="s">
        <v>1350</v>
      </c>
      <c r="E7196" s="96" t="s">
        <v>1561</v>
      </c>
      <c r="F7196" s="96">
        <v>2030.0</v>
      </c>
      <c r="J7196" s="96" t="s">
        <v>1147</v>
      </c>
      <c r="L7196" s="96" t="s">
        <v>1562</v>
      </c>
      <c r="M7196" s="96" t="s">
        <v>1147</v>
      </c>
      <c r="O7196" s="96" t="s">
        <v>1741</v>
      </c>
      <c r="P7196" s="96" t="s">
        <v>1564</v>
      </c>
      <c r="Q7196" s="96" t="s">
        <v>1685</v>
      </c>
      <c r="R7196" s="96" t="s">
        <v>1623</v>
      </c>
      <c r="S7196" s="96" t="s">
        <v>18008</v>
      </c>
      <c r="T7196" s="96" t="s">
        <v>1568</v>
      </c>
    </row>
    <row r="7197" ht="14.25" customHeight="1">
      <c r="A7197" s="96" t="s">
        <v>187</v>
      </c>
      <c r="C7197" s="96" t="s">
        <v>18009</v>
      </c>
      <c r="D7197" s="96" t="s">
        <v>1355</v>
      </c>
      <c r="J7197" s="96" t="s">
        <v>1147</v>
      </c>
      <c r="L7197" s="96" t="s">
        <v>41</v>
      </c>
      <c r="M7197" s="96" t="s">
        <v>1147</v>
      </c>
      <c r="O7197" s="96" t="s">
        <v>1741</v>
      </c>
      <c r="P7197" s="96" t="s">
        <v>1564</v>
      </c>
      <c r="Q7197" s="96" t="s">
        <v>1897</v>
      </c>
      <c r="R7197" s="96" t="s">
        <v>1597</v>
      </c>
      <c r="T7197" s="96" t="s">
        <v>1616</v>
      </c>
    </row>
    <row r="7198" ht="14.25" customHeight="1">
      <c r="A7198" s="96" t="s">
        <v>18010</v>
      </c>
      <c r="D7198" s="96" t="s">
        <v>1372</v>
      </c>
      <c r="J7198" s="96" t="s">
        <v>1147</v>
      </c>
      <c r="L7198" s="96" t="s">
        <v>41</v>
      </c>
      <c r="M7198" s="96" t="s">
        <v>1351</v>
      </c>
      <c r="N7198" s="96" t="s">
        <v>1621</v>
      </c>
      <c r="O7198" s="96" t="s">
        <v>1791</v>
      </c>
      <c r="P7198" s="96" t="s">
        <v>1609</v>
      </c>
      <c r="Q7198" s="96" t="s">
        <v>2015</v>
      </c>
      <c r="R7198" s="96" t="s">
        <v>1621</v>
      </c>
    </row>
    <row r="7199" ht="14.25" customHeight="1">
      <c r="A7199" s="96" t="s">
        <v>18011</v>
      </c>
      <c r="D7199" s="96" t="s">
        <v>1350</v>
      </c>
      <c r="E7199" s="96" t="s">
        <v>1561</v>
      </c>
      <c r="F7199" s="96">
        <v>2030.0</v>
      </c>
      <c r="J7199" s="96" t="s">
        <v>1147</v>
      </c>
      <c r="L7199" s="96" t="s">
        <v>1562</v>
      </c>
      <c r="M7199" s="96" t="s">
        <v>1147</v>
      </c>
      <c r="O7199" s="96" t="s">
        <v>1584</v>
      </c>
      <c r="P7199" s="96" t="s">
        <v>1564</v>
      </c>
      <c r="Q7199" s="96" t="s">
        <v>1639</v>
      </c>
      <c r="R7199" s="96" t="s">
        <v>1623</v>
      </c>
      <c r="S7199" s="96" t="s">
        <v>18012</v>
      </c>
      <c r="T7199" s="96" t="s">
        <v>1568</v>
      </c>
    </row>
    <row r="7200" ht="14.25" customHeight="1">
      <c r="A7200" s="96" t="s">
        <v>18013</v>
      </c>
      <c r="D7200" s="96" t="s">
        <v>1350</v>
      </c>
      <c r="E7200" s="96" t="s">
        <v>1561</v>
      </c>
      <c r="F7200" s="96">
        <v>2030.0</v>
      </c>
      <c r="J7200" s="96" t="s">
        <v>1147</v>
      </c>
      <c r="L7200" s="96" t="s">
        <v>1562</v>
      </c>
      <c r="M7200" s="96" t="s">
        <v>1147</v>
      </c>
      <c r="O7200" s="96" t="s">
        <v>1578</v>
      </c>
      <c r="P7200" s="96" t="s">
        <v>1579</v>
      </c>
      <c r="Q7200" s="96" t="s">
        <v>1804</v>
      </c>
      <c r="R7200" s="96" t="s">
        <v>1699</v>
      </c>
      <c r="S7200" s="96" t="s">
        <v>18014</v>
      </c>
      <c r="T7200" s="96" t="s">
        <v>1568</v>
      </c>
    </row>
    <row r="7201" ht="14.25" customHeight="1">
      <c r="A7201" s="96" t="s">
        <v>18015</v>
      </c>
      <c r="B7201" s="96" t="s">
        <v>18016</v>
      </c>
      <c r="C7201" s="96" t="s">
        <v>18017</v>
      </c>
      <c r="D7201" s="96" t="s">
        <v>1350</v>
      </c>
      <c r="E7201" s="96" t="s">
        <v>1561</v>
      </c>
      <c r="F7201" s="96">
        <v>2033.0</v>
      </c>
      <c r="J7201" s="96" t="s">
        <v>1147</v>
      </c>
      <c r="L7201" s="96" t="s">
        <v>41</v>
      </c>
      <c r="M7201" s="96" t="s">
        <v>1147</v>
      </c>
      <c r="O7201" s="96" t="s">
        <v>1614</v>
      </c>
      <c r="P7201" s="96" t="s">
        <v>1609</v>
      </c>
      <c r="Q7201" s="96" t="s">
        <v>2015</v>
      </c>
      <c r="R7201" s="96" t="s">
        <v>1714</v>
      </c>
      <c r="S7201" s="96" t="s">
        <v>18018</v>
      </c>
      <c r="T7201" s="96" t="s">
        <v>1568</v>
      </c>
    </row>
    <row r="7202" ht="14.25" customHeight="1">
      <c r="A7202" s="96" t="s">
        <v>18019</v>
      </c>
      <c r="D7202" s="96" t="s">
        <v>1350</v>
      </c>
      <c r="E7202" s="96" t="s">
        <v>1561</v>
      </c>
      <c r="F7202" s="96">
        <v>2030.0</v>
      </c>
      <c r="J7202" s="96" t="s">
        <v>1147</v>
      </c>
      <c r="L7202" s="96" t="s">
        <v>41</v>
      </c>
      <c r="M7202" s="96" t="s">
        <v>1147</v>
      </c>
      <c r="O7202" s="96" t="s">
        <v>1713</v>
      </c>
      <c r="P7202" s="96" t="s">
        <v>1564</v>
      </c>
      <c r="Q7202" s="96" t="s">
        <v>1675</v>
      </c>
      <c r="R7202" s="96" t="s">
        <v>1621</v>
      </c>
      <c r="S7202" s="96" t="s">
        <v>18020</v>
      </c>
      <c r="T7202" s="96" t="s">
        <v>1568</v>
      </c>
    </row>
    <row r="7203" ht="14.25" customHeight="1">
      <c r="A7203" s="96" t="s">
        <v>18021</v>
      </c>
      <c r="C7203" s="96" t="s">
        <v>18022</v>
      </c>
      <c r="D7203" s="96" t="s">
        <v>1350</v>
      </c>
      <c r="E7203" s="96" t="s">
        <v>1561</v>
      </c>
      <c r="F7203" s="96">
        <v>2030.0</v>
      </c>
      <c r="J7203" s="96" t="s">
        <v>1147</v>
      </c>
      <c r="L7203" s="96" t="s">
        <v>41</v>
      </c>
      <c r="M7203" s="96" t="s">
        <v>1147</v>
      </c>
      <c r="O7203" s="96" t="s">
        <v>1584</v>
      </c>
      <c r="P7203" s="96" t="s">
        <v>1564</v>
      </c>
      <c r="Q7203" s="96" t="s">
        <v>1820</v>
      </c>
      <c r="R7203" s="96" t="s">
        <v>1926</v>
      </c>
      <c r="S7203" s="96" t="s">
        <v>18023</v>
      </c>
      <c r="T7203" s="96" t="s">
        <v>1568</v>
      </c>
    </row>
    <row r="7204" ht="14.25" customHeight="1">
      <c r="A7204" s="96" t="s">
        <v>18024</v>
      </c>
      <c r="B7204" s="96" t="s">
        <v>18025</v>
      </c>
      <c r="C7204" s="96" t="s">
        <v>18026</v>
      </c>
      <c r="D7204" s="96" t="s">
        <v>1355</v>
      </c>
      <c r="J7204" s="96" t="s">
        <v>1147</v>
      </c>
      <c r="L7204" s="96" t="s">
        <v>41</v>
      </c>
      <c r="M7204" s="96" t="s">
        <v>1351</v>
      </c>
      <c r="N7204" s="96" t="s">
        <v>1714</v>
      </c>
      <c r="O7204" s="96" t="s">
        <v>1741</v>
      </c>
      <c r="P7204" s="96" t="s">
        <v>1564</v>
      </c>
      <c r="Q7204" s="96" t="s">
        <v>1580</v>
      </c>
      <c r="R7204" s="96" t="s">
        <v>1714</v>
      </c>
      <c r="U7204" s="96" t="s">
        <v>1742</v>
      </c>
    </row>
    <row r="7205" ht="14.25" customHeight="1">
      <c r="A7205" s="96" t="s">
        <v>18027</v>
      </c>
      <c r="D7205" s="96" t="s">
        <v>1355</v>
      </c>
      <c r="J7205" s="96" t="s">
        <v>1351</v>
      </c>
      <c r="L7205" s="96" t="s">
        <v>41</v>
      </c>
      <c r="M7205" s="96" t="s">
        <v>1147</v>
      </c>
      <c r="O7205" s="96" t="s">
        <v>1741</v>
      </c>
      <c r="P7205" s="96" t="s">
        <v>1564</v>
      </c>
      <c r="Q7205" s="96" t="s">
        <v>1820</v>
      </c>
      <c r="R7205" s="96" t="s">
        <v>1623</v>
      </c>
    </row>
    <row r="7206" ht="14.25" customHeight="1">
      <c r="A7206" s="96" t="s">
        <v>18028</v>
      </c>
      <c r="B7206" s="96" t="s">
        <v>18029</v>
      </c>
      <c r="C7206" s="96" t="s">
        <v>18030</v>
      </c>
      <c r="D7206" s="96" t="s">
        <v>1355</v>
      </c>
      <c r="J7206" s="96" t="s">
        <v>1351</v>
      </c>
      <c r="L7206" s="96" t="s">
        <v>1629</v>
      </c>
      <c r="M7206" s="96" t="s">
        <v>1351</v>
      </c>
      <c r="N7206" s="96" t="s">
        <v>1619</v>
      </c>
      <c r="O7206" s="96" t="s">
        <v>1741</v>
      </c>
      <c r="P7206" s="96" t="s">
        <v>1564</v>
      </c>
      <c r="Q7206" s="96" t="s">
        <v>1630</v>
      </c>
      <c r="R7206" s="96" t="s">
        <v>15413</v>
      </c>
      <c r="U7206" s="96" t="s">
        <v>3305</v>
      </c>
    </row>
    <row r="7207" ht="14.25" customHeight="1">
      <c r="A7207" s="96" t="s">
        <v>18031</v>
      </c>
      <c r="B7207" s="96" t="s">
        <v>18032</v>
      </c>
      <c r="C7207" s="96" t="s">
        <v>18033</v>
      </c>
      <c r="D7207" s="96" t="s">
        <v>1350</v>
      </c>
      <c r="E7207" s="96" t="s">
        <v>1570</v>
      </c>
      <c r="F7207" s="96">
        <v>2030.0</v>
      </c>
      <c r="J7207" s="96" t="s">
        <v>1147</v>
      </c>
      <c r="L7207" s="96" t="s">
        <v>41</v>
      </c>
      <c r="M7207" s="96" t="s">
        <v>1147</v>
      </c>
      <c r="O7207" s="96" t="s">
        <v>1741</v>
      </c>
      <c r="P7207" s="96" t="s">
        <v>1564</v>
      </c>
      <c r="Q7207" s="96" t="s">
        <v>2531</v>
      </c>
      <c r="R7207" s="96" t="s">
        <v>3311</v>
      </c>
      <c r="S7207" s="96" t="s">
        <v>18034</v>
      </c>
      <c r="T7207" s="96" t="s">
        <v>1576</v>
      </c>
    </row>
    <row r="7208" ht="14.25" customHeight="1">
      <c r="A7208" s="96" t="s">
        <v>18035</v>
      </c>
      <c r="C7208" s="96" t="s">
        <v>18036</v>
      </c>
      <c r="D7208" s="96" t="s">
        <v>1355</v>
      </c>
      <c r="J7208" s="96" t="s">
        <v>1351</v>
      </c>
      <c r="L7208" s="96" t="s">
        <v>41</v>
      </c>
      <c r="M7208" s="96" t="s">
        <v>1147</v>
      </c>
      <c r="O7208" s="96" t="s">
        <v>1620</v>
      </c>
      <c r="P7208" s="96" t="s">
        <v>1564</v>
      </c>
      <c r="Q7208" s="96" t="s">
        <v>1590</v>
      </c>
      <c r="R7208" s="96" t="s">
        <v>1566</v>
      </c>
    </row>
    <row r="7209" ht="14.25" customHeight="1">
      <c r="A7209" s="96" t="s">
        <v>18037</v>
      </c>
      <c r="C7209" s="96" t="s">
        <v>18038</v>
      </c>
      <c r="D7209" s="96" t="s">
        <v>1355</v>
      </c>
      <c r="J7209" s="96" t="s">
        <v>1351</v>
      </c>
      <c r="L7209" s="96" t="s">
        <v>41</v>
      </c>
      <c r="M7209" s="96" t="s">
        <v>1147</v>
      </c>
      <c r="O7209" s="96" t="s">
        <v>1741</v>
      </c>
      <c r="P7209" s="96" t="s">
        <v>1564</v>
      </c>
      <c r="Q7209" s="96" t="s">
        <v>1756</v>
      </c>
      <c r="R7209" s="96" t="s">
        <v>1581</v>
      </c>
    </row>
    <row r="7210" ht="14.25" customHeight="1">
      <c r="A7210" s="96" t="s">
        <v>18039</v>
      </c>
      <c r="B7210" s="96" t="s">
        <v>18040</v>
      </c>
      <c r="C7210" s="96" t="s">
        <v>18041</v>
      </c>
      <c r="D7210" s="96" t="s">
        <v>1350</v>
      </c>
      <c r="E7210" s="96" t="s">
        <v>1561</v>
      </c>
      <c r="F7210" s="96">
        <v>2030.0</v>
      </c>
      <c r="J7210" s="96" t="s">
        <v>1351</v>
      </c>
      <c r="L7210" s="96" t="s">
        <v>41</v>
      </c>
      <c r="M7210" s="96" t="s">
        <v>1351</v>
      </c>
      <c r="N7210" s="96" t="s">
        <v>2384</v>
      </c>
      <c r="O7210" s="96" t="s">
        <v>1620</v>
      </c>
      <c r="P7210" s="96" t="s">
        <v>1564</v>
      </c>
      <c r="Q7210" s="96" t="s">
        <v>1604</v>
      </c>
      <c r="R7210" s="96" t="s">
        <v>1712</v>
      </c>
      <c r="S7210" s="96" t="s">
        <v>18042</v>
      </c>
      <c r="T7210" s="96" t="s">
        <v>1568</v>
      </c>
    </row>
    <row r="7211" ht="14.25" customHeight="1">
      <c r="A7211" s="96" t="s">
        <v>18043</v>
      </c>
      <c r="D7211" s="96" t="s">
        <v>1350</v>
      </c>
      <c r="E7211" s="96" t="s">
        <v>1561</v>
      </c>
      <c r="F7211" s="96">
        <v>2030.0</v>
      </c>
      <c r="J7211" s="96" t="s">
        <v>1147</v>
      </c>
      <c r="L7211" s="96" t="s">
        <v>41</v>
      </c>
      <c r="M7211" s="96" t="s">
        <v>1351</v>
      </c>
      <c r="N7211" s="96" t="s">
        <v>1746</v>
      </c>
      <c r="O7211" s="96" t="s">
        <v>2194</v>
      </c>
      <c r="P7211" s="96" t="s">
        <v>1609</v>
      </c>
      <c r="Q7211" s="96" t="s">
        <v>1590</v>
      </c>
      <c r="R7211" s="96" t="s">
        <v>1746</v>
      </c>
      <c r="S7211" s="96" t="s">
        <v>18044</v>
      </c>
      <c r="T7211" s="96" t="s">
        <v>1568</v>
      </c>
    </row>
    <row r="7212" ht="14.25" customHeight="1">
      <c r="A7212" s="96" t="s">
        <v>18045</v>
      </c>
      <c r="B7212" s="96" t="s">
        <v>18046</v>
      </c>
      <c r="C7212" s="96" t="s">
        <v>18047</v>
      </c>
      <c r="D7212" s="96" t="s">
        <v>1350</v>
      </c>
      <c r="E7212" s="96" t="s">
        <v>1561</v>
      </c>
      <c r="F7212" s="96" t="s">
        <v>2010</v>
      </c>
      <c r="J7212" s="96" t="s">
        <v>1351</v>
      </c>
      <c r="L7212" s="96" t="s">
        <v>41</v>
      </c>
      <c r="M7212" s="96" t="s">
        <v>1351</v>
      </c>
      <c r="N7212" s="96" t="s">
        <v>2256</v>
      </c>
      <c r="O7212" s="96" t="s">
        <v>2194</v>
      </c>
      <c r="P7212" s="96" t="s">
        <v>1609</v>
      </c>
      <c r="Q7212" s="96" t="s">
        <v>1652</v>
      </c>
      <c r="R7212" s="96" t="s">
        <v>1621</v>
      </c>
      <c r="S7212" s="96" t="s">
        <v>18048</v>
      </c>
      <c r="T7212" s="96" t="s">
        <v>1568</v>
      </c>
    </row>
    <row r="7213" ht="14.25" customHeight="1">
      <c r="A7213" s="96" t="s">
        <v>18049</v>
      </c>
      <c r="D7213" s="96" t="s">
        <v>1350</v>
      </c>
      <c r="E7213" s="96" t="s">
        <v>1561</v>
      </c>
      <c r="F7213" s="96">
        <v>2030.0</v>
      </c>
      <c r="G7213" s="96" t="s">
        <v>1350</v>
      </c>
      <c r="H7213" s="96" t="s">
        <v>1561</v>
      </c>
      <c r="I7213" s="96">
        <v>2040.0</v>
      </c>
      <c r="J7213" s="96" t="s">
        <v>1351</v>
      </c>
      <c r="K7213" s="96">
        <v>2040.0</v>
      </c>
      <c r="L7213" s="96" t="s">
        <v>41</v>
      </c>
      <c r="M7213" s="96" t="s">
        <v>1351</v>
      </c>
      <c r="N7213" s="96" t="s">
        <v>1697</v>
      </c>
      <c r="O7213" s="96" t="s">
        <v>1797</v>
      </c>
      <c r="P7213" s="96" t="s">
        <v>1564</v>
      </c>
      <c r="Q7213" s="96" t="s">
        <v>2158</v>
      </c>
      <c r="R7213" s="96" t="s">
        <v>1644</v>
      </c>
      <c r="S7213" s="96" t="s">
        <v>18050</v>
      </c>
      <c r="T7213" s="96" t="s">
        <v>1568</v>
      </c>
    </row>
    <row r="7214" ht="14.25" customHeight="1">
      <c r="A7214" s="96" t="s">
        <v>18051</v>
      </c>
      <c r="B7214" s="96" t="s">
        <v>18052</v>
      </c>
      <c r="C7214" s="96" t="s">
        <v>18053</v>
      </c>
      <c r="D7214" s="96" t="s">
        <v>1355</v>
      </c>
      <c r="J7214" s="96" t="s">
        <v>1351</v>
      </c>
      <c r="L7214" s="96" t="s">
        <v>1629</v>
      </c>
      <c r="M7214" s="96" t="s">
        <v>1351</v>
      </c>
      <c r="N7214" s="96" t="s">
        <v>2321</v>
      </c>
      <c r="O7214" s="96" t="s">
        <v>1797</v>
      </c>
      <c r="P7214" s="96" t="s">
        <v>1564</v>
      </c>
      <c r="Q7214" s="96" t="s">
        <v>1630</v>
      </c>
      <c r="R7214" s="96" t="s">
        <v>2363</v>
      </c>
      <c r="U7214" s="96" t="s">
        <v>3305</v>
      </c>
    </row>
    <row r="7215" ht="14.25" customHeight="1">
      <c r="A7215" s="96" t="s">
        <v>18054</v>
      </c>
      <c r="B7215" s="96" t="s">
        <v>18055</v>
      </c>
      <c r="C7215" s="96" t="s">
        <v>18056</v>
      </c>
      <c r="D7215" s="96" t="s">
        <v>1350</v>
      </c>
      <c r="E7215" s="96" t="s">
        <v>1561</v>
      </c>
      <c r="F7215" s="96">
        <v>2030.0</v>
      </c>
      <c r="G7215" s="96" t="s">
        <v>1350</v>
      </c>
      <c r="H7215" s="96" t="s">
        <v>1561</v>
      </c>
      <c r="I7215" s="96">
        <v>2050.0</v>
      </c>
      <c r="J7215" s="96" t="s">
        <v>1351</v>
      </c>
      <c r="K7215" s="96">
        <v>2050.0</v>
      </c>
      <c r="L7215" s="96" t="s">
        <v>41</v>
      </c>
      <c r="M7215" s="96" t="s">
        <v>1351</v>
      </c>
      <c r="N7215" s="96" t="s">
        <v>1926</v>
      </c>
      <c r="O7215" s="96" t="s">
        <v>1797</v>
      </c>
      <c r="P7215" s="96" t="s">
        <v>1564</v>
      </c>
      <c r="Q7215" s="96" t="s">
        <v>1886</v>
      </c>
      <c r="R7215" s="96" t="s">
        <v>1631</v>
      </c>
      <c r="S7215" s="96" t="s">
        <v>18057</v>
      </c>
      <c r="T7215" s="96" t="s">
        <v>1568</v>
      </c>
    </row>
    <row r="7216" ht="14.25" customHeight="1">
      <c r="A7216" s="96" t="s">
        <v>18058</v>
      </c>
      <c r="D7216" s="96" t="s">
        <v>1350</v>
      </c>
      <c r="E7216" s="96" t="s">
        <v>1561</v>
      </c>
      <c r="F7216" s="96">
        <v>2030.0</v>
      </c>
      <c r="J7216" s="96" t="s">
        <v>1147</v>
      </c>
      <c r="L7216" s="96" t="s">
        <v>1562</v>
      </c>
      <c r="M7216" s="96" t="s">
        <v>1147</v>
      </c>
      <c r="O7216" s="96" t="s">
        <v>1797</v>
      </c>
      <c r="P7216" s="96" t="s">
        <v>1564</v>
      </c>
      <c r="Q7216" s="96" t="s">
        <v>1862</v>
      </c>
      <c r="R7216" s="96" t="s">
        <v>1926</v>
      </c>
      <c r="S7216" s="96" t="s">
        <v>18059</v>
      </c>
      <c r="T7216" s="96" t="s">
        <v>1568</v>
      </c>
    </row>
    <row r="7217" ht="14.25" customHeight="1">
      <c r="A7217" s="96" t="s">
        <v>18060</v>
      </c>
      <c r="D7217" s="96" t="s">
        <v>1350</v>
      </c>
      <c r="E7217" s="96" t="s">
        <v>1561</v>
      </c>
      <c r="F7217" s="96">
        <v>2030.0</v>
      </c>
      <c r="G7217" s="96" t="s">
        <v>1350</v>
      </c>
      <c r="H7217" s="96" t="s">
        <v>1561</v>
      </c>
      <c r="I7217" s="96">
        <v>2035.0</v>
      </c>
      <c r="J7217" s="96" t="s">
        <v>1351</v>
      </c>
      <c r="K7217" s="96">
        <v>2035.0</v>
      </c>
      <c r="L7217" s="96" t="s">
        <v>41</v>
      </c>
      <c r="M7217" s="96" t="s">
        <v>1147</v>
      </c>
      <c r="O7217" s="96" t="s">
        <v>1797</v>
      </c>
      <c r="P7217" s="96" t="s">
        <v>1564</v>
      </c>
      <c r="Q7217" s="96" t="s">
        <v>1604</v>
      </c>
      <c r="R7217" s="96" t="s">
        <v>1699</v>
      </c>
      <c r="S7217" s="96" t="s">
        <v>18061</v>
      </c>
      <c r="T7217" s="96" t="s">
        <v>1568</v>
      </c>
    </row>
    <row r="7218" ht="14.25" customHeight="1">
      <c r="A7218" s="96" t="s">
        <v>18062</v>
      </c>
      <c r="D7218" s="96" t="s">
        <v>1355</v>
      </c>
      <c r="J7218" s="96" t="s">
        <v>1351</v>
      </c>
      <c r="L7218" s="96" t="s">
        <v>41</v>
      </c>
      <c r="M7218" s="96" t="s">
        <v>1147</v>
      </c>
      <c r="O7218" s="96" t="s">
        <v>1797</v>
      </c>
      <c r="P7218" s="96" t="s">
        <v>1564</v>
      </c>
      <c r="Q7218" s="96" t="s">
        <v>2158</v>
      </c>
      <c r="R7218" s="96" t="s">
        <v>1637</v>
      </c>
    </row>
    <row r="7219" ht="14.25" customHeight="1">
      <c r="A7219" s="96" t="s">
        <v>18063</v>
      </c>
      <c r="C7219" s="96" t="s">
        <v>18064</v>
      </c>
      <c r="D7219" s="96" t="s">
        <v>1372</v>
      </c>
      <c r="J7219" s="96" t="s">
        <v>1147</v>
      </c>
      <c r="L7219" s="96" t="s">
        <v>41</v>
      </c>
      <c r="M7219" s="96" t="s">
        <v>1351</v>
      </c>
      <c r="N7219" s="96" t="s">
        <v>1779</v>
      </c>
      <c r="O7219" s="96" t="s">
        <v>1584</v>
      </c>
      <c r="P7219" s="96" t="s">
        <v>1564</v>
      </c>
      <c r="Q7219" s="96" t="s">
        <v>1784</v>
      </c>
      <c r="R7219" s="96" t="s">
        <v>2030</v>
      </c>
    </row>
    <row r="7220" ht="14.25" customHeight="1">
      <c r="A7220" s="96" t="s">
        <v>18065</v>
      </c>
      <c r="C7220" s="96" t="s">
        <v>18066</v>
      </c>
      <c r="D7220" s="96" t="s">
        <v>1350</v>
      </c>
      <c r="E7220" s="96" t="s">
        <v>1561</v>
      </c>
      <c r="F7220" s="96">
        <v>2030.0</v>
      </c>
      <c r="J7220" s="96" t="s">
        <v>1147</v>
      </c>
      <c r="L7220" s="96" t="s">
        <v>1629</v>
      </c>
      <c r="M7220" s="96" t="s">
        <v>1147</v>
      </c>
      <c r="O7220" s="96" t="s">
        <v>1703</v>
      </c>
      <c r="P7220" s="96" t="s">
        <v>1564</v>
      </c>
      <c r="Q7220" s="96" t="s">
        <v>1630</v>
      </c>
      <c r="R7220" s="96" t="s">
        <v>2023</v>
      </c>
      <c r="S7220" s="96" t="s">
        <v>18067</v>
      </c>
      <c r="T7220" s="96" t="s">
        <v>1568</v>
      </c>
    </row>
    <row r="7221" ht="14.25" customHeight="1">
      <c r="A7221" s="96" t="s">
        <v>18068</v>
      </c>
      <c r="C7221" s="96" t="s">
        <v>18069</v>
      </c>
      <c r="D7221" s="96" t="s">
        <v>1350</v>
      </c>
      <c r="E7221" s="96" t="s">
        <v>1561</v>
      </c>
      <c r="F7221" s="96">
        <v>2030.0</v>
      </c>
      <c r="J7221" s="96" t="s">
        <v>1147</v>
      </c>
      <c r="L7221" s="96" t="s">
        <v>1562</v>
      </c>
      <c r="M7221" s="96" t="s">
        <v>1147</v>
      </c>
      <c r="O7221" s="96" t="s">
        <v>1578</v>
      </c>
      <c r="P7221" s="96" t="s">
        <v>1579</v>
      </c>
      <c r="Q7221" s="96" t="s">
        <v>1800</v>
      </c>
      <c r="R7221" s="96" t="s">
        <v>1707</v>
      </c>
      <c r="S7221" s="96" t="s">
        <v>18070</v>
      </c>
      <c r="T7221" s="96" t="s">
        <v>1568</v>
      </c>
    </row>
    <row r="7222" ht="14.25" customHeight="1">
      <c r="A7222" s="96" t="s">
        <v>18071</v>
      </c>
      <c r="C7222" s="96" t="s">
        <v>18072</v>
      </c>
      <c r="D7222" s="96" t="s">
        <v>1355</v>
      </c>
      <c r="J7222" s="96" t="s">
        <v>1147</v>
      </c>
      <c r="L7222" s="96" t="s">
        <v>41</v>
      </c>
      <c r="M7222" s="96" t="s">
        <v>1147</v>
      </c>
      <c r="O7222" s="96" t="s">
        <v>1845</v>
      </c>
      <c r="P7222" s="96" t="s">
        <v>1564</v>
      </c>
      <c r="Q7222" s="96" t="s">
        <v>1610</v>
      </c>
      <c r="R7222" s="96" t="s">
        <v>1699</v>
      </c>
    </row>
    <row r="7223" ht="14.25" customHeight="1">
      <c r="A7223" s="96" t="s">
        <v>18073</v>
      </c>
      <c r="C7223" s="96" t="s">
        <v>18074</v>
      </c>
      <c r="D7223" s="96" t="s">
        <v>1350</v>
      </c>
      <c r="E7223" s="96" t="s">
        <v>1561</v>
      </c>
      <c r="F7223" s="96">
        <v>2030.0</v>
      </c>
      <c r="J7223" s="96" t="s">
        <v>1147</v>
      </c>
      <c r="L7223" s="96" t="s">
        <v>1562</v>
      </c>
      <c r="M7223" s="96" t="s">
        <v>1147</v>
      </c>
      <c r="O7223" s="96" t="s">
        <v>1741</v>
      </c>
      <c r="P7223" s="96" t="s">
        <v>1564</v>
      </c>
      <c r="Q7223" s="96" t="s">
        <v>1655</v>
      </c>
      <c r="R7223" s="96" t="s">
        <v>1619</v>
      </c>
      <c r="S7223" s="96" t="s">
        <v>18075</v>
      </c>
      <c r="T7223" s="96" t="s">
        <v>1568</v>
      </c>
    </row>
    <row r="7224" ht="14.25" customHeight="1">
      <c r="A7224" s="96" t="s">
        <v>18076</v>
      </c>
      <c r="D7224" s="96" t="s">
        <v>1350</v>
      </c>
      <c r="E7224" s="96" t="s">
        <v>1561</v>
      </c>
      <c r="F7224" s="96">
        <v>2030.0</v>
      </c>
      <c r="J7224" s="96" t="s">
        <v>1147</v>
      </c>
      <c r="L7224" s="96" t="s">
        <v>1562</v>
      </c>
      <c r="M7224" s="96" t="s">
        <v>1147</v>
      </c>
      <c r="O7224" s="96" t="s">
        <v>1584</v>
      </c>
      <c r="P7224" s="96" t="s">
        <v>1564</v>
      </c>
      <c r="Q7224" s="96" t="s">
        <v>1639</v>
      </c>
      <c r="R7224" s="96" t="s">
        <v>1631</v>
      </c>
      <c r="S7224" s="96" t="s">
        <v>18077</v>
      </c>
      <c r="T7224" s="96" t="s">
        <v>1568</v>
      </c>
    </row>
    <row r="7225" ht="14.25" customHeight="1">
      <c r="A7225" s="96" t="s">
        <v>18078</v>
      </c>
      <c r="B7225" s="96" t="s">
        <v>18079</v>
      </c>
      <c r="C7225" s="96" t="s">
        <v>18080</v>
      </c>
      <c r="D7225" s="96" t="s">
        <v>1350</v>
      </c>
      <c r="E7225" s="96" t="s">
        <v>1570</v>
      </c>
      <c r="F7225" s="96">
        <v>2030.0</v>
      </c>
      <c r="J7225" s="96" t="s">
        <v>1147</v>
      </c>
      <c r="L7225" s="96" t="s">
        <v>41</v>
      </c>
      <c r="M7225" s="96" t="s">
        <v>1147</v>
      </c>
      <c r="O7225" s="96" t="s">
        <v>1578</v>
      </c>
      <c r="P7225" s="96" t="s">
        <v>1579</v>
      </c>
      <c r="Q7225" s="96" t="s">
        <v>2188</v>
      </c>
      <c r="R7225" s="96" t="s">
        <v>1615</v>
      </c>
      <c r="S7225" s="96" t="s">
        <v>18081</v>
      </c>
      <c r="T7225" s="96" t="s">
        <v>1576</v>
      </c>
    </row>
    <row r="7226" ht="14.25" customHeight="1">
      <c r="A7226" s="96" t="s">
        <v>18082</v>
      </c>
      <c r="D7226" s="96" t="s">
        <v>1350</v>
      </c>
      <c r="E7226" s="96" t="s">
        <v>1561</v>
      </c>
      <c r="F7226" s="96">
        <v>2030.0</v>
      </c>
      <c r="G7226" s="96" t="s">
        <v>1350</v>
      </c>
      <c r="H7226" s="96" t="s">
        <v>1561</v>
      </c>
      <c r="I7226" s="96">
        <v>2035.0</v>
      </c>
      <c r="J7226" s="96" t="s">
        <v>1351</v>
      </c>
      <c r="K7226" s="96">
        <v>2035.0</v>
      </c>
      <c r="L7226" s="96" t="s">
        <v>1562</v>
      </c>
      <c r="M7226" s="96" t="s">
        <v>1147</v>
      </c>
      <c r="O7226" s="96" t="s">
        <v>1584</v>
      </c>
      <c r="P7226" s="96" t="s">
        <v>1564</v>
      </c>
      <c r="Q7226" s="96" t="s">
        <v>1610</v>
      </c>
      <c r="R7226" s="96" t="s">
        <v>1586</v>
      </c>
      <c r="S7226" s="96" t="s">
        <v>18083</v>
      </c>
      <c r="T7226" s="96" t="s">
        <v>1568</v>
      </c>
    </row>
    <row r="7227" ht="14.25" customHeight="1">
      <c r="A7227" s="96" t="s">
        <v>18084</v>
      </c>
      <c r="D7227" s="96" t="s">
        <v>1350</v>
      </c>
      <c r="E7227" s="96" t="s">
        <v>1561</v>
      </c>
      <c r="F7227" s="96">
        <v>2030.0</v>
      </c>
      <c r="H7227" s="96" t="s">
        <v>1561</v>
      </c>
      <c r="I7227" s="96">
        <v>2035.0</v>
      </c>
      <c r="J7227" s="96" t="s">
        <v>1351</v>
      </c>
      <c r="K7227" s="96">
        <v>2035.0</v>
      </c>
      <c r="L7227" s="96" t="s">
        <v>1562</v>
      </c>
      <c r="M7227" s="96" t="s">
        <v>1147</v>
      </c>
      <c r="O7227" s="96" t="s">
        <v>1845</v>
      </c>
      <c r="P7227" s="96" t="s">
        <v>1564</v>
      </c>
      <c r="Q7227" s="96" t="s">
        <v>1675</v>
      </c>
      <c r="R7227" s="96" t="s">
        <v>1793</v>
      </c>
      <c r="S7227" s="96" t="s">
        <v>18085</v>
      </c>
      <c r="T7227" s="96" t="s">
        <v>1568</v>
      </c>
    </row>
    <row r="7228" ht="14.25" customHeight="1">
      <c r="A7228" s="96" t="s">
        <v>18086</v>
      </c>
      <c r="B7228" s="96" t="s">
        <v>18087</v>
      </c>
      <c r="C7228" s="96" t="s">
        <v>18088</v>
      </c>
      <c r="D7228" s="96" t="s">
        <v>1350</v>
      </c>
      <c r="E7228" s="96" t="s">
        <v>1561</v>
      </c>
      <c r="F7228" s="96" t="s">
        <v>18089</v>
      </c>
      <c r="J7228" s="96" t="s">
        <v>1351</v>
      </c>
      <c r="L7228" s="96" t="s">
        <v>41</v>
      </c>
      <c r="M7228" s="96" t="s">
        <v>1351</v>
      </c>
      <c r="N7228" s="96" t="s">
        <v>2873</v>
      </c>
      <c r="O7228" s="96" t="s">
        <v>1845</v>
      </c>
      <c r="P7228" s="96" t="s">
        <v>1564</v>
      </c>
      <c r="Q7228" s="96" t="s">
        <v>1593</v>
      </c>
      <c r="R7228" s="96" t="s">
        <v>1757</v>
      </c>
      <c r="S7228" s="96" t="s">
        <v>18090</v>
      </c>
      <c r="T7228" s="96" t="s">
        <v>1568</v>
      </c>
    </row>
    <row r="7229" ht="14.25" customHeight="1">
      <c r="A7229" s="96" t="s">
        <v>18091</v>
      </c>
      <c r="D7229" s="96" t="s">
        <v>1350</v>
      </c>
      <c r="E7229" s="96" t="s">
        <v>1561</v>
      </c>
      <c r="F7229" s="96">
        <v>2030.0</v>
      </c>
      <c r="J7229" s="96" t="s">
        <v>1147</v>
      </c>
      <c r="L7229" s="96" t="s">
        <v>1562</v>
      </c>
      <c r="M7229" s="96" t="s">
        <v>1147</v>
      </c>
      <c r="O7229" s="96" t="s">
        <v>1703</v>
      </c>
      <c r="P7229" s="96" t="s">
        <v>1564</v>
      </c>
      <c r="Q7229" s="96" t="s">
        <v>1610</v>
      </c>
      <c r="R7229" s="96" t="s">
        <v>1644</v>
      </c>
      <c r="S7229" s="96" t="s">
        <v>18092</v>
      </c>
      <c r="T7229" s="96" t="s">
        <v>1568</v>
      </c>
    </row>
    <row r="7230" ht="14.25" customHeight="1">
      <c r="A7230" s="96" t="s">
        <v>18093</v>
      </c>
      <c r="B7230" s="96" t="s">
        <v>18094</v>
      </c>
      <c r="D7230" s="96" t="s">
        <v>1355</v>
      </c>
      <c r="J7230" s="96" t="s">
        <v>1351</v>
      </c>
      <c r="L7230" s="96" t="s">
        <v>41</v>
      </c>
      <c r="M7230" s="96" t="s">
        <v>1147</v>
      </c>
      <c r="O7230" s="96" t="s">
        <v>1857</v>
      </c>
      <c r="P7230" s="96" t="s">
        <v>1609</v>
      </c>
      <c r="Q7230" s="96" t="s">
        <v>1800</v>
      </c>
      <c r="R7230" s="96" t="s">
        <v>1581</v>
      </c>
    </row>
    <row r="7231" ht="14.25" customHeight="1">
      <c r="A7231" s="96" t="s">
        <v>18095</v>
      </c>
      <c r="B7231" s="96" t="s">
        <v>18096</v>
      </c>
      <c r="C7231" s="96" t="s">
        <v>18097</v>
      </c>
      <c r="D7231" s="96" t="s">
        <v>1355</v>
      </c>
      <c r="J7231" s="96" t="s">
        <v>1147</v>
      </c>
      <c r="L7231" s="96" t="s">
        <v>41</v>
      </c>
      <c r="M7231" s="96" t="s">
        <v>1147</v>
      </c>
      <c r="O7231" s="96" t="s">
        <v>1578</v>
      </c>
      <c r="P7231" s="96" t="s">
        <v>1579</v>
      </c>
      <c r="Q7231" s="96" t="s">
        <v>1754</v>
      </c>
      <c r="R7231" s="96" t="s">
        <v>1712</v>
      </c>
    </row>
    <row r="7232" ht="14.25" customHeight="1">
      <c r="A7232" s="96" t="s">
        <v>18098</v>
      </c>
      <c r="D7232" s="96" t="s">
        <v>1350</v>
      </c>
      <c r="E7232" s="96" t="s">
        <v>1561</v>
      </c>
      <c r="F7232" s="96">
        <v>2030.0</v>
      </c>
      <c r="J7232" s="96" t="s">
        <v>1147</v>
      </c>
      <c r="L7232" s="96" t="s">
        <v>1562</v>
      </c>
      <c r="M7232" s="96" t="s">
        <v>1147</v>
      </c>
      <c r="O7232" s="96" t="s">
        <v>1578</v>
      </c>
      <c r="P7232" s="96" t="s">
        <v>1579</v>
      </c>
      <c r="Q7232" s="96" t="s">
        <v>1580</v>
      </c>
      <c r="R7232" s="96" t="s">
        <v>1648</v>
      </c>
      <c r="S7232" s="96" t="s">
        <v>18099</v>
      </c>
      <c r="T7232" s="96" t="s">
        <v>1568</v>
      </c>
    </row>
    <row r="7233" ht="14.25" customHeight="1">
      <c r="A7233" s="96" t="s">
        <v>18100</v>
      </c>
      <c r="D7233" s="96" t="s">
        <v>1355</v>
      </c>
      <c r="J7233" s="96" t="s">
        <v>1351</v>
      </c>
      <c r="L7233" s="96" t="s">
        <v>41</v>
      </c>
      <c r="M7233" s="96" t="s">
        <v>1351</v>
      </c>
      <c r="N7233" s="96" t="s">
        <v>1841</v>
      </c>
      <c r="O7233" s="96" t="s">
        <v>1578</v>
      </c>
      <c r="P7233" s="96" t="s">
        <v>1579</v>
      </c>
      <c r="Q7233" s="96" t="s">
        <v>1897</v>
      </c>
      <c r="R7233" s="96" t="s">
        <v>1841</v>
      </c>
    </row>
    <row r="7234" ht="14.25" customHeight="1">
      <c r="A7234" s="96" t="s">
        <v>18101</v>
      </c>
      <c r="D7234" s="96" t="s">
        <v>1355</v>
      </c>
      <c r="J7234" s="96" t="s">
        <v>1351</v>
      </c>
      <c r="L7234" s="96" t="s">
        <v>41</v>
      </c>
      <c r="M7234" s="96" t="s">
        <v>1351</v>
      </c>
      <c r="N7234" s="96" t="s">
        <v>2384</v>
      </c>
      <c r="O7234" s="96" t="s">
        <v>1584</v>
      </c>
      <c r="P7234" s="96" t="s">
        <v>1564</v>
      </c>
      <c r="Q7234" s="96" t="s">
        <v>2015</v>
      </c>
      <c r="R7234" s="96" t="s">
        <v>2384</v>
      </c>
    </row>
    <row r="7235" ht="14.25" customHeight="1">
      <c r="A7235" s="96" t="s">
        <v>18102</v>
      </c>
      <c r="D7235" s="96" t="s">
        <v>1355</v>
      </c>
      <c r="J7235" s="96" t="s">
        <v>1147</v>
      </c>
      <c r="L7235" s="96" t="s">
        <v>41</v>
      </c>
      <c r="M7235" s="96" t="s">
        <v>1147</v>
      </c>
      <c r="O7235" s="96" t="s">
        <v>1614</v>
      </c>
      <c r="P7235" s="96" t="s">
        <v>1609</v>
      </c>
      <c r="Q7235" s="96" t="s">
        <v>1754</v>
      </c>
      <c r="R7235" s="96" t="s">
        <v>1637</v>
      </c>
    </row>
    <row r="7236" ht="14.25" customHeight="1">
      <c r="A7236" s="96" t="s">
        <v>18103</v>
      </c>
      <c r="B7236" s="96" t="s">
        <v>18104</v>
      </c>
      <c r="C7236" s="96" t="s">
        <v>18105</v>
      </c>
      <c r="D7236" s="96" t="s">
        <v>1350</v>
      </c>
      <c r="E7236" s="96" t="s">
        <v>1570</v>
      </c>
      <c r="F7236" s="96">
        <v>2030.0</v>
      </c>
      <c r="J7236" s="96" t="s">
        <v>1147</v>
      </c>
      <c r="L7236" s="96" t="s">
        <v>41</v>
      </c>
      <c r="M7236" s="96" t="s">
        <v>1147</v>
      </c>
      <c r="O7236" s="96" t="s">
        <v>1797</v>
      </c>
      <c r="P7236" s="96" t="s">
        <v>1564</v>
      </c>
      <c r="Q7236" s="96" t="s">
        <v>1636</v>
      </c>
      <c r="R7236" s="96" t="s">
        <v>2994</v>
      </c>
      <c r="S7236" s="96" t="s">
        <v>18106</v>
      </c>
      <c r="T7236" s="96" t="s">
        <v>1576</v>
      </c>
    </row>
    <row r="7237" ht="14.25" customHeight="1">
      <c r="A7237" s="96" t="s">
        <v>18107</v>
      </c>
      <c r="B7237" s="96" t="s">
        <v>18108</v>
      </c>
      <c r="D7237" s="96" t="s">
        <v>1350</v>
      </c>
      <c r="E7237" s="96" t="s">
        <v>1561</v>
      </c>
      <c r="F7237" s="96" t="s">
        <v>4285</v>
      </c>
      <c r="J7237" s="96" t="s">
        <v>1147</v>
      </c>
      <c r="L7237" s="96" t="s">
        <v>41</v>
      </c>
      <c r="M7237" s="96" t="s">
        <v>1351</v>
      </c>
      <c r="N7237" s="96" t="s">
        <v>1619</v>
      </c>
      <c r="O7237" s="96" t="s">
        <v>1602</v>
      </c>
      <c r="P7237" s="96" t="s">
        <v>1603</v>
      </c>
      <c r="Q7237" s="96" t="s">
        <v>1590</v>
      </c>
      <c r="R7237" s="96" t="s">
        <v>1846</v>
      </c>
      <c r="S7237" s="96" t="s">
        <v>18109</v>
      </c>
      <c r="T7237" s="96" t="s">
        <v>1568</v>
      </c>
    </row>
    <row r="7238" ht="14.25" customHeight="1">
      <c r="A7238" s="96" t="s">
        <v>18110</v>
      </c>
      <c r="B7238" s="96" t="s">
        <v>18111</v>
      </c>
      <c r="D7238" s="96" t="s">
        <v>1350</v>
      </c>
      <c r="E7238" s="96" t="s">
        <v>1561</v>
      </c>
      <c r="F7238" s="96">
        <v>2032.0</v>
      </c>
      <c r="J7238" s="96" t="s">
        <v>1147</v>
      </c>
      <c r="L7238" s="96" t="s">
        <v>41</v>
      </c>
      <c r="M7238" s="96" t="s">
        <v>1147</v>
      </c>
      <c r="O7238" s="96" t="s">
        <v>1578</v>
      </c>
      <c r="P7238" s="96" t="s">
        <v>1579</v>
      </c>
      <c r="Q7238" s="96" t="s">
        <v>1610</v>
      </c>
      <c r="R7238" s="96" t="s">
        <v>1676</v>
      </c>
      <c r="S7238" s="96" t="s">
        <v>18112</v>
      </c>
      <c r="T7238" s="96" t="s">
        <v>1568</v>
      </c>
    </row>
    <row r="7239" ht="14.25" customHeight="1">
      <c r="A7239" s="96" t="s">
        <v>18113</v>
      </c>
      <c r="D7239" s="96" t="s">
        <v>1355</v>
      </c>
      <c r="J7239" s="96" t="s">
        <v>1147</v>
      </c>
      <c r="L7239" s="96" t="s">
        <v>41</v>
      </c>
      <c r="M7239" s="96" t="s">
        <v>1147</v>
      </c>
      <c r="O7239" s="96" t="s">
        <v>1797</v>
      </c>
      <c r="P7239" s="96" t="s">
        <v>1564</v>
      </c>
      <c r="Q7239" s="96" t="s">
        <v>1580</v>
      </c>
      <c r="R7239" s="96" t="s">
        <v>1597</v>
      </c>
    </row>
    <row r="7240" ht="14.25" customHeight="1">
      <c r="A7240" s="96" t="s">
        <v>18114</v>
      </c>
      <c r="C7240" s="96" t="s">
        <v>18115</v>
      </c>
      <c r="D7240" s="96" t="s">
        <v>1355</v>
      </c>
      <c r="J7240" s="96" t="s">
        <v>1147</v>
      </c>
      <c r="L7240" s="96" t="s">
        <v>41</v>
      </c>
      <c r="M7240" s="96" t="s">
        <v>1147</v>
      </c>
      <c r="O7240" s="96" t="s">
        <v>1845</v>
      </c>
      <c r="P7240" s="96" t="s">
        <v>1564</v>
      </c>
      <c r="Q7240" s="96" t="s">
        <v>1756</v>
      </c>
      <c r="R7240" s="96" t="s">
        <v>1623</v>
      </c>
    </row>
    <row r="7241" ht="14.25" customHeight="1">
      <c r="A7241" s="96" t="s">
        <v>18116</v>
      </c>
      <c r="B7241" s="96" t="s">
        <v>18117</v>
      </c>
      <c r="C7241" s="96" t="s">
        <v>18118</v>
      </c>
      <c r="D7241" s="96" t="s">
        <v>1350</v>
      </c>
      <c r="E7241" s="96" t="s">
        <v>1561</v>
      </c>
      <c r="F7241" s="96">
        <v>2030.0</v>
      </c>
      <c r="J7241" s="96" t="s">
        <v>1147</v>
      </c>
      <c r="L7241" s="96" t="s">
        <v>41</v>
      </c>
      <c r="M7241" s="96" t="s">
        <v>1147</v>
      </c>
      <c r="N7241" s="96" t="s">
        <v>2023</v>
      </c>
      <c r="O7241" s="96" t="s">
        <v>1584</v>
      </c>
      <c r="P7241" s="96" t="s">
        <v>1564</v>
      </c>
      <c r="Q7241" s="96" t="s">
        <v>1636</v>
      </c>
      <c r="R7241" s="96" t="s">
        <v>1586</v>
      </c>
      <c r="S7241" s="96" t="s">
        <v>18119</v>
      </c>
      <c r="T7241" s="96" t="s">
        <v>1568</v>
      </c>
    </row>
    <row r="7242" ht="14.25" customHeight="1">
      <c r="A7242" s="96" t="s">
        <v>18120</v>
      </c>
      <c r="B7242" s="96" t="s">
        <v>18121</v>
      </c>
      <c r="C7242" s="96" t="s">
        <v>18122</v>
      </c>
      <c r="D7242" s="96" t="s">
        <v>1350</v>
      </c>
      <c r="E7242" s="96" t="s">
        <v>1570</v>
      </c>
      <c r="F7242" s="96">
        <v>2030.0</v>
      </c>
      <c r="J7242" s="96" t="s">
        <v>1147</v>
      </c>
      <c r="L7242" s="96" t="s">
        <v>41</v>
      </c>
      <c r="M7242" s="96" t="s">
        <v>1147</v>
      </c>
      <c r="O7242" s="96" t="s">
        <v>1578</v>
      </c>
      <c r="P7242" s="96" t="s">
        <v>1579</v>
      </c>
      <c r="Q7242" s="96" t="s">
        <v>1685</v>
      </c>
      <c r="R7242" s="96" t="s">
        <v>1690</v>
      </c>
      <c r="S7242" s="96" t="s">
        <v>18123</v>
      </c>
      <c r="T7242" s="96" t="s">
        <v>1576</v>
      </c>
    </row>
    <row r="7243" ht="14.25" customHeight="1">
      <c r="A7243" s="96" t="s">
        <v>18124</v>
      </c>
      <c r="B7243" s="96" t="s">
        <v>18125</v>
      </c>
      <c r="C7243" s="96" t="s">
        <v>18126</v>
      </c>
      <c r="D7243" s="96" t="s">
        <v>1355</v>
      </c>
      <c r="J7243" s="96" t="s">
        <v>1147</v>
      </c>
      <c r="L7243" s="96" t="s">
        <v>41</v>
      </c>
      <c r="M7243" s="96" t="s">
        <v>1147</v>
      </c>
      <c r="O7243" s="96" t="s">
        <v>1717</v>
      </c>
      <c r="P7243" s="96" t="s">
        <v>1609</v>
      </c>
      <c r="Q7243" s="96" t="s">
        <v>1804</v>
      </c>
      <c r="R7243" s="96" t="s">
        <v>1757</v>
      </c>
    </row>
    <row r="7244" ht="14.25" customHeight="1">
      <c r="A7244" s="96" t="s">
        <v>18127</v>
      </c>
      <c r="C7244" s="96" t="s">
        <v>18128</v>
      </c>
      <c r="D7244" s="96" t="s">
        <v>1350</v>
      </c>
      <c r="E7244" s="96" t="s">
        <v>1561</v>
      </c>
      <c r="F7244" s="96">
        <v>2030.0</v>
      </c>
      <c r="J7244" s="96" t="s">
        <v>1147</v>
      </c>
      <c r="L7244" s="96" t="s">
        <v>1562</v>
      </c>
      <c r="M7244" s="96" t="s">
        <v>1147</v>
      </c>
      <c r="O7244" s="96" t="s">
        <v>1563</v>
      </c>
      <c r="P7244" s="96" t="s">
        <v>1564</v>
      </c>
      <c r="Q7244" s="96" t="s">
        <v>1585</v>
      </c>
      <c r="R7244" s="96" t="s">
        <v>2023</v>
      </c>
      <c r="S7244" s="96" t="s">
        <v>18129</v>
      </c>
      <c r="T7244" s="96" t="s">
        <v>1568</v>
      </c>
    </row>
    <row r="7245" ht="14.25" customHeight="1">
      <c r="A7245" s="96" t="s">
        <v>18130</v>
      </c>
      <c r="B7245" s="96" t="s">
        <v>18131</v>
      </c>
      <c r="C7245" s="96" t="s">
        <v>18132</v>
      </c>
      <c r="D7245" s="96" t="s">
        <v>1355</v>
      </c>
      <c r="J7245" s="96" t="s">
        <v>1351</v>
      </c>
      <c r="L7245" s="96" t="s">
        <v>41</v>
      </c>
      <c r="M7245" s="96" t="s">
        <v>1351</v>
      </c>
      <c r="N7245" s="96" t="s">
        <v>1656</v>
      </c>
      <c r="O7245" s="96" t="s">
        <v>1741</v>
      </c>
      <c r="P7245" s="96" t="s">
        <v>1564</v>
      </c>
      <c r="Q7245" s="96" t="s">
        <v>1756</v>
      </c>
      <c r="R7245" s="96" t="s">
        <v>1656</v>
      </c>
    </row>
    <row r="7246" ht="14.25" customHeight="1">
      <c r="A7246" s="96" t="s">
        <v>18133</v>
      </c>
      <c r="C7246" s="96" t="s">
        <v>18134</v>
      </c>
      <c r="D7246" s="96" t="s">
        <v>1350</v>
      </c>
      <c r="E7246" s="96" t="s">
        <v>1561</v>
      </c>
      <c r="F7246" s="96" t="s">
        <v>11021</v>
      </c>
      <c r="G7246" s="96" t="s">
        <v>1350</v>
      </c>
      <c r="H7246" s="96" t="s">
        <v>1561</v>
      </c>
      <c r="I7246" s="96">
        <v>2045.0</v>
      </c>
      <c r="J7246" s="96" t="s">
        <v>1351</v>
      </c>
      <c r="K7246" s="96">
        <v>2045.0</v>
      </c>
      <c r="L7246" s="96" t="s">
        <v>41</v>
      </c>
      <c r="M7246" s="96" t="s">
        <v>1351</v>
      </c>
      <c r="N7246" s="96" t="s">
        <v>1757</v>
      </c>
      <c r="O7246" s="96" t="s">
        <v>1741</v>
      </c>
      <c r="P7246" s="96" t="s">
        <v>1564</v>
      </c>
      <c r="Q7246" s="96" t="s">
        <v>1820</v>
      </c>
      <c r="R7246" s="96" t="s">
        <v>1594</v>
      </c>
      <c r="S7246" s="96" t="s">
        <v>1437</v>
      </c>
      <c r="T7246" s="96" t="s">
        <v>1568</v>
      </c>
    </row>
    <row r="7247" ht="14.25" customHeight="1">
      <c r="A7247" s="96" t="s">
        <v>18135</v>
      </c>
      <c r="D7247" s="96" t="s">
        <v>1350</v>
      </c>
      <c r="E7247" s="96" t="s">
        <v>1561</v>
      </c>
      <c r="F7247" s="96">
        <v>2030.0</v>
      </c>
      <c r="G7247" s="96" t="s">
        <v>1350</v>
      </c>
      <c r="H7247" s="96" t="s">
        <v>1561</v>
      </c>
      <c r="I7247" s="96">
        <v>2050.0</v>
      </c>
      <c r="J7247" s="96" t="s">
        <v>1351</v>
      </c>
      <c r="K7247" s="96">
        <v>2050.0</v>
      </c>
      <c r="L7247" s="96" t="s">
        <v>1562</v>
      </c>
      <c r="M7247" s="96" t="s">
        <v>1147</v>
      </c>
      <c r="O7247" s="96" t="s">
        <v>1584</v>
      </c>
      <c r="P7247" s="96" t="s">
        <v>1564</v>
      </c>
      <c r="Q7247" s="96" t="s">
        <v>1580</v>
      </c>
      <c r="R7247" s="96" t="s">
        <v>1676</v>
      </c>
      <c r="S7247" s="96" t="s">
        <v>18136</v>
      </c>
      <c r="T7247" s="96" t="s">
        <v>1568</v>
      </c>
    </row>
    <row r="7248" ht="14.25" customHeight="1">
      <c r="A7248" s="96" t="s">
        <v>18137</v>
      </c>
      <c r="D7248" s="96" t="s">
        <v>1355</v>
      </c>
      <c r="J7248" s="96" t="s">
        <v>1147</v>
      </c>
      <c r="L7248" s="96" t="s">
        <v>41</v>
      </c>
      <c r="M7248" s="96" t="s">
        <v>1147</v>
      </c>
      <c r="O7248" s="96" t="s">
        <v>1717</v>
      </c>
      <c r="P7248" s="96" t="s">
        <v>1609</v>
      </c>
      <c r="Q7248" s="96" t="s">
        <v>1610</v>
      </c>
      <c r="R7248" s="96" t="s">
        <v>1699</v>
      </c>
    </row>
    <row r="7249" ht="14.25" customHeight="1">
      <c r="A7249" s="96" t="s">
        <v>18138</v>
      </c>
      <c r="D7249" s="96" t="s">
        <v>1355</v>
      </c>
      <c r="J7249" s="96" t="s">
        <v>1147</v>
      </c>
      <c r="L7249" s="96" t="s">
        <v>41</v>
      </c>
      <c r="M7249" s="96" t="s">
        <v>1147</v>
      </c>
      <c r="O7249" s="96" t="s">
        <v>2314</v>
      </c>
      <c r="P7249" s="96" t="s">
        <v>1609</v>
      </c>
      <c r="Q7249" s="96" t="s">
        <v>1610</v>
      </c>
      <c r="R7249" s="96" t="s">
        <v>1637</v>
      </c>
    </row>
    <row r="7250" ht="14.25" customHeight="1">
      <c r="A7250" s="96" t="s">
        <v>18139</v>
      </c>
      <c r="D7250" s="96" t="s">
        <v>1350</v>
      </c>
      <c r="E7250" s="96" t="s">
        <v>1561</v>
      </c>
      <c r="F7250" s="96">
        <v>2030.0</v>
      </c>
      <c r="J7250" s="96" t="s">
        <v>1147</v>
      </c>
      <c r="L7250" s="96" t="s">
        <v>1562</v>
      </c>
      <c r="M7250" s="96" t="s">
        <v>1147</v>
      </c>
      <c r="O7250" s="96" t="s">
        <v>1684</v>
      </c>
      <c r="P7250" s="96" t="s">
        <v>1564</v>
      </c>
      <c r="Q7250" s="96" t="s">
        <v>1580</v>
      </c>
      <c r="R7250" s="96" t="s">
        <v>1586</v>
      </c>
      <c r="S7250" s="96" t="s">
        <v>18140</v>
      </c>
      <c r="T7250" s="96" t="s">
        <v>1568</v>
      </c>
    </row>
    <row r="7251" ht="14.25" customHeight="1">
      <c r="A7251" s="96" t="s">
        <v>18141</v>
      </c>
      <c r="C7251" s="96" t="s">
        <v>18142</v>
      </c>
      <c r="D7251" s="96" t="s">
        <v>1355</v>
      </c>
      <c r="J7251" s="96" t="s">
        <v>1147</v>
      </c>
      <c r="L7251" s="96" t="s">
        <v>41</v>
      </c>
      <c r="M7251" s="96" t="s">
        <v>1147</v>
      </c>
      <c r="O7251" s="96" t="s">
        <v>1703</v>
      </c>
      <c r="P7251" s="96" t="s">
        <v>1564</v>
      </c>
      <c r="Q7251" s="96" t="s">
        <v>1639</v>
      </c>
      <c r="R7251" s="96" t="s">
        <v>1581</v>
      </c>
    </row>
    <row r="7252" ht="14.25" customHeight="1">
      <c r="A7252" s="96" t="s">
        <v>18143</v>
      </c>
      <c r="D7252" s="96" t="s">
        <v>1355</v>
      </c>
      <c r="J7252" s="96" t="s">
        <v>1351</v>
      </c>
      <c r="L7252" s="96" t="s">
        <v>41</v>
      </c>
      <c r="M7252" s="96" t="s">
        <v>1351</v>
      </c>
      <c r="N7252" s="96" t="s">
        <v>1673</v>
      </c>
      <c r="O7252" s="96" t="s">
        <v>1584</v>
      </c>
      <c r="P7252" s="96" t="s">
        <v>1564</v>
      </c>
      <c r="Q7252" s="96" t="s">
        <v>1639</v>
      </c>
      <c r="R7252" s="96" t="s">
        <v>1673</v>
      </c>
    </row>
    <row r="7253" ht="14.25" customHeight="1">
      <c r="A7253" s="96" t="s">
        <v>18144</v>
      </c>
      <c r="D7253" s="96" t="s">
        <v>1350</v>
      </c>
      <c r="E7253" s="96" t="s">
        <v>1561</v>
      </c>
      <c r="F7253" s="96">
        <v>2030.0</v>
      </c>
      <c r="J7253" s="96" t="s">
        <v>1147</v>
      </c>
      <c r="L7253" s="96" t="s">
        <v>1562</v>
      </c>
      <c r="M7253" s="96" t="s">
        <v>1147</v>
      </c>
      <c r="O7253" s="96" t="s">
        <v>1717</v>
      </c>
      <c r="P7253" s="96" t="s">
        <v>1609</v>
      </c>
      <c r="Q7253" s="96" t="s">
        <v>1756</v>
      </c>
      <c r="R7253" s="96" t="s">
        <v>1699</v>
      </c>
      <c r="S7253" s="96" t="s">
        <v>18145</v>
      </c>
      <c r="T7253" s="96" t="s">
        <v>1568</v>
      </c>
    </row>
    <row r="7254" ht="14.25" customHeight="1">
      <c r="A7254" s="96" t="s">
        <v>18146</v>
      </c>
      <c r="C7254" s="96" t="s">
        <v>18147</v>
      </c>
      <c r="D7254" s="96" t="s">
        <v>1350</v>
      </c>
      <c r="E7254" s="96" t="s">
        <v>1561</v>
      </c>
      <c r="J7254" s="96" t="s">
        <v>1147</v>
      </c>
      <c r="L7254" s="96" t="s">
        <v>1562</v>
      </c>
      <c r="M7254" s="96" t="s">
        <v>1147</v>
      </c>
      <c r="O7254" s="96" t="s">
        <v>1584</v>
      </c>
      <c r="P7254" s="96" t="s">
        <v>1564</v>
      </c>
      <c r="Q7254" s="96" t="s">
        <v>1639</v>
      </c>
      <c r="R7254" s="96" t="s">
        <v>1757</v>
      </c>
      <c r="S7254" s="96" t="s">
        <v>18148</v>
      </c>
      <c r="T7254" s="96" t="s">
        <v>1568</v>
      </c>
    </row>
    <row r="7255" ht="14.25" customHeight="1">
      <c r="A7255" s="96" t="s">
        <v>18149</v>
      </c>
      <c r="D7255" s="96" t="s">
        <v>1355</v>
      </c>
      <c r="J7255" s="96" t="s">
        <v>1147</v>
      </c>
      <c r="L7255" s="96" t="s">
        <v>41</v>
      </c>
      <c r="M7255" s="96" t="s">
        <v>1147</v>
      </c>
      <c r="O7255" s="96" t="s">
        <v>1563</v>
      </c>
      <c r="P7255" s="96" t="s">
        <v>1564</v>
      </c>
      <c r="Q7255" s="96" t="s">
        <v>1820</v>
      </c>
      <c r="R7255" s="96" t="s">
        <v>1841</v>
      </c>
    </row>
    <row r="7256" ht="14.25" customHeight="1">
      <c r="A7256" s="96" t="s">
        <v>18150</v>
      </c>
      <c r="D7256" s="96" t="s">
        <v>1355</v>
      </c>
      <c r="J7256" s="96" t="s">
        <v>1147</v>
      </c>
      <c r="L7256" s="96" t="s">
        <v>41</v>
      </c>
      <c r="M7256" s="96" t="s">
        <v>1147</v>
      </c>
      <c r="O7256" s="96" t="s">
        <v>1578</v>
      </c>
      <c r="P7256" s="96" t="s">
        <v>1579</v>
      </c>
      <c r="Q7256" s="96" t="s">
        <v>1636</v>
      </c>
      <c r="R7256" s="96" t="s">
        <v>1594</v>
      </c>
    </row>
    <row r="7257" ht="14.25" customHeight="1">
      <c r="A7257" s="96" t="s">
        <v>18151</v>
      </c>
      <c r="B7257" s="96" t="s">
        <v>18152</v>
      </c>
      <c r="C7257" s="96" t="s">
        <v>18153</v>
      </c>
      <c r="D7257" s="96" t="s">
        <v>1350</v>
      </c>
      <c r="E7257" s="96" t="s">
        <v>1561</v>
      </c>
      <c r="F7257" s="96" t="s">
        <v>1628</v>
      </c>
      <c r="G7257" s="96" t="s">
        <v>1350</v>
      </c>
      <c r="H7257" s="96" t="s">
        <v>1561</v>
      </c>
      <c r="I7257" s="96">
        <v>2040.0</v>
      </c>
      <c r="J7257" s="96" t="s">
        <v>1351</v>
      </c>
      <c r="K7257" s="96">
        <v>2040.0</v>
      </c>
      <c r="L7257" s="96" t="s">
        <v>41</v>
      </c>
      <c r="M7257" s="96" t="s">
        <v>1351</v>
      </c>
      <c r="N7257" s="96" t="s">
        <v>1589</v>
      </c>
      <c r="O7257" s="96" t="s">
        <v>1578</v>
      </c>
      <c r="P7257" s="96" t="s">
        <v>1579</v>
      </c>
      <c r="Q7257" s="96" t="s">
        <v>1604</v>
      </c>
      <c r="R7257" s="96" t="s">
        <v>1574</v>
      </c>
      <c r="S7257" s="96" t="s">
        <v>18154</v>
      </c>
      <c r="T7257" s="96" t="s">
        <v>1568</v>
      </c>
    </row>
    <row r="7258" ht="14.25" customHeight="1">
      <c r="A7258" s="96" t="s">
        <v>18155</v>
      </c>
      <c r="D7258" s="96" t="s">
        <v>1350</v>
      </c>
      <c r="E7258" s="96" t="s">
        <v>1561</v>
      </c>
      <c r="F7258" s="96">
        <v>2030.0</v>
      </c>
      <c r="J7258" s="96" t="s">
        <v>1147</v>
      </c>
      <c r="L7258" s="96" t="s">
        <v>1562</v>
      </c>
      <c r="M7258" s="96" t="s">
        <v>1147</v>
      </c>
      <c r="O7258" s="96" t="s">
        <v>1791</v>
      </c>
      <c r="P7258" s="96" t="s">
        <v>1609</v>
      </c>
      <c r="Q7258" s="96" t="s">
        <v>1580</v>
      </c>
      <c r="R7258" s="96" t="s">
        <v>1699</v>
      </c>
      <c r="S7258" s="96" t="s">
        <v>18156</v>
      </c>
      <c r="T7258" s="96" t="s">
        <v>1568</v>
      </c>
    </row>
    <row r="7259" ht="14.25" customHeight="1">
      <c r="A7259" s="96" t="s">
        <v>18157</v>
      </c>
      <c r="B7259" s="96" t="s">
        <v>18158</v>
      </c>
      <c r="C7259" s="96" t="s">
        <v>18159</v>
      </c>
      <c r="D7259" s="96" t="s">
        <v>1355</v>
      </c>
      <c r="J7259" s="96" t="s">
        <v>1147</v>
      </c>
      <c r="L7259" s="96" t="s">
        <v>1629</v>
      </c>
      <c r="M7259" s="96" t="s">
        <v>1147</v>
      </c>
      <c r="O7259" s="96" t="s">
        <v>1812</v>
      </c>
      <c r="P7259" s="96" t="s">
        <v>1609</v>
      </c>
      <c r="Q7259" s="96" t="s">
        <v>1630</v>
      </c>
      <c r="R7259" s="96" t="s">
        <v>2064</v>
      </c>
      <c r="U7259" s="96" t="s">
        <v>2331</v>
      </c>
    </row>
    <row r="7260" ht="14.25" customHeight="1">
      <c r="A7260" s="96" t="s">
        <v>18160</v>
      </c>
      <c r="D7260" s="96" t="s">
        <v>1350</v>
      </c>
      <c r="E7260" s="96" t="s">
        <v>1561</v>
      </c>
      <c r="F7260" s="96">
        <v>2030.0</v>
      </c>
      <c r="J7260" s="96" t="s">
        <v>1147</v>
      </c>
      <c r="L7260" s="96" t="s">
        <v>1562</v>
      </c>
      <c r="M7260" s="96" t="s">
        <v>1147</v>
      </c>
      <c r="O7260" s="96" t="s">
        <v>1717</v>
      </c>
      <c r="P7260" s="96" t="s">
        <v>1609</v>
      </c>
      <c r="Q7260" s="96" t="s">
        <v>1639</v>
      </c>
      <c r="R7260" s="96" t="s">
        <v>1699</v>
      </c>
      <c r="S7260" s="96" t="s">
        <v>18161</v>
      </c>
      <c r="T7260" s="96" t="s">
        <v>1568</v>
      </c>
    </row>
    <row r="7261" ht="14.25" customHeight="1">
      <c r="A7261" s="96" t="s">
        <v>18162</v>
      </c>
      <c r="D7261" s="96" t="s">
        <v>1355</v>
      </c>
      <c r="J7261" s="96" t="s">
        <v>1351</v>
      </c>
      <c r="L7261" s="96" t="s">
        <v>41</v>
      </c>
      <c r="M7261" s="96" t="s">
        <v>1147</v>
      </c>
      <c r="O7261" s="96" t="s">
        <v>12184</v>
      </c>
      <c r="P7261" s="96" t="s">
        <v>1609</v>
      </c>
      <c r="Q7261" s="96" t="s">
        <v>1754</v>
      </c>
      <c r="R7261" s="96" t="s">
        <v>1699</v>
      </c>
    </row>
    <row r="7262" ht="14.25" customHeight="1">
      <c r="A7262" s="96" t="s">
        <v>18163</v>
      </c>
      <c r="D7262" s="96" t="s">
        <v>1350</v>
      </c>
      <c r="E7262" s="96" t="s">
        <v>1561</v>
      </c>
      <c r="F7262" s="96">
        <v>2030.0</v>
      </c>
      <c r="J7262" s="96" t="s">
        <v>1147</v>
      </c>
      <c r="L7262" s="96" t="s">
        <v>1562</v>
      </c>
      <c r="M7262" s="96" t="s">
        <v>1147</v>
      </c>
      <c r="O7262" s="96" t="s">
        <v>1717</v>
      </c>
      <c r="P7262" s="96" t="s">
        <v>1609</v>
      </c>
      <c r="Q7262" s="96" t="s">
        <v>1573</v>
      </c>
      <c r="R7262" s="96" t="s">
        <v>1648</v>
      </c>
      <c r="S7262" s="96" t="s">
        <v>18164</v>
      </c>
      <c r="T7262" s="96" t="s">
        <v>1568</v>
      </c>
    </row>
    <row r="7263" ht="14.25" customHeight="1">
      <c r="A7263" s="96" t="s">
        <v>18165</v>
      </c>
      <c r="D7263" s="96" t="s">
        <v>1355</v>
      </c>
      <c r="J7263" s="96" t="s">
        <v>1147</v>
      </c>
      <c r="L7263" s="96" t="s">
        <v>41</v>
      </c>
      <c r="M7263" s="96" t="s">
        <v>1147</v>
      </c>
      <c r="O7263" s="96" t="s">
        <v>1578</v>
      </c>
      <c r="P7263" s="96" t="s">
        <v>1579</v>
      </c>
      <c r="Q7263" s="96" t="s">
        <v>1754</v>
      </c>
      <c r="R7263" s="96" t="s">
        <v>1581</v>
      </c>
    </row>
    <row r="7264" ht="14.25" customHeight="1">
      <c r="A7264" s="96" t="s">
        <v>18166</v>
      </c>
      <c r="D7264" s="96" t="s">
        <v>1372</v>
      </c>
      <c r="J7264" s="96" t="s">
        <v>1351</v>
      </c>
      <c r="L7264" s="96" t="s">
        <v>41</v>
      </c>
      <c r="M7264" s="96" t="s">
        <v>1351</v>
      </c>
      <c r="N7264" s="96" t="s">
        <v>1574</v>
      </c>
      <c r="O7264" s="96" t="s">
        <v>1584</v>
      </c>
      <c r="P7264" s="96" t="s">
        <v>1564</v>
      </c>
      <c r="Q7264" s="96" t="s">
        <v>1800</v>
      </c>
      <c r="R7264" s="96" t="s">
        <v>1574</v>
      </c>
    </row>
    <row r="7265" ht="14.25" customHeight="1">
      <c r="A7265" s="96" t="s">
        <v>18167</v>
      </c>
      <c r="D7265" s="96" t="s">
        <v>1350</v>
      </c>
      <c r="E7265" s="96" t="s">
        <v>1561</v>
      </c>
      <c r="F7265" s="96">
        <v>2030.0</v>
      </c>
      <c r="J7265" s="96" t="s">
        <v>1147</v>
      </c>
      <c r="L7265" s="96" t="s">
        <v>1562</v>
      </c>
      <c r="M7265" s="96" t="s">
        <v>1147</v>
      </c>
      <c r="O7265" s="96" t="s">
        <v>1647</v>
      </c>
      <c r="P7265" s="96" t="s">
        <v>1564</v>
      </c>
      <c r="Q7265" s="96" t="s">
        <v>1862</v>
      </c>
      <c r="R7265" s="96" t="s">
        <v>1644</v>
      </c>
      <c r="S7265" s="96" t="s">
        <v>18168</v>
      </c>
      <c r="T7265" s="96" t="s">
        <v>1568</v>
      </c>
    </row>
    <row r="7266" ht="14.25" customHeight="1">
      <c r="A7266" s="96" t="s">
        <v>18169</v>
      </c>
      <c r="D7266" s="96" t="s">
        <v>1355</v>
      </c>
      <c r="J7266" s="96" t="s">
        <v>1351</v>
      </c>
      <c r="L7266" s="96" t="s">
        <v>41</v>
      </c>
      <c r="M7266" s="96" t="s">
        <v>1351</v>
      </c>
      <c r="N7266" s="96" t="s">
        <v>1673</v>
      </c>
      <c r="O7266" s="96" t="s">
        <v>1584</v>
      </c>
      <c r="P7266" s="96" t="s">
        <v>1564</v>
      </c>
      <c r="Q7266" s="96" t="s">
        <v>1565</v>
      </c>
      <c r="R7266" s="96" t="s">
        <v>1673</v>
      </c>
    </row>
    <row r="7267" ht="14.25" customHeight="1">
      <c r="A7267" s="96" t="s">
        <v>18170</v>
      </c>
      <c r="D7267" s="96" t="s">
        <v>1350</v>
      </c>
      <c r="E7267" s="96" t="s">
        <v>1561</v>
      </c>
      <c r="F7267" s="96">
        <v>2024.0</v>
      </c>
      <c r="J7267" s="96" t="s">
        <v>1147</v>
      </c>
      <c r="L7267" s="96" t="s">
        <v>41</v>
      </c>
      <c r="M7267" s="96" t="s">
        <v>1351</v>
      </c>
      <c r="N7267" s="96" t="s">
        <v>2256</v>
      </c>
      <c r="O7267" s="96" t="s">
        <v>3128</v>
      </c>
      <c r="P7267" s="96" t="s">
        <v>1609</v>
      </c>
      <c r="Q7267" s="96" t="s">
        <v>1675</v>
      </c>
      <c r="R7267" s="96" t="s">
        <v>1924</v>
      </c>
      <c r="S7267" s="96" t="s">
        <v>18171</v>
      </c>
      <c r="T7267" s="96" t="s">
        <v>1568</v>
      </c>
    </row>
    <row r="7268" ht="14.25" customHeight="1">
      <c r="A7268" s="96" t="s">
        <v>18172</v>
      </c>
      <c r="D7268" s="96" t="s">
        <v>1355</v>
      </c>
      <c r="J7268" s="96" t="s">
        <v>1147</v>
      </c>
      <c r="L7268" s="96" t="s">
        <v>41</v>
      </c>
      <c r="M7268" s="96" t="s">
        <v>1147</v>
      </c>
      <c r="O7268" s="96" t="s">
        <v>1857</v>
      </c>
      <c r="P7268" s="96" t="s">
        <v>1609</v>
      </c>
      <c r="Q7268" s="96" t="s">
        <v>1675</v>
      </c>
      <c r="R7268" s="96" t="s">
        <v>1793</v>
      </c>
    </row>
    <row r="7269" ht="14.25" customHeight="1">
      <c r="A7269" s="96" t="s">
        <v>18173</v>
      </c>
      <c r="D7269" s="96" t="s">
        <v>1372</v>
      </c>
      <c r="J7269" s="96" t="s">
        <v>1147</v>
      </c>
      <c r="L7269" s="96" t="s">
        <v>41</v>
      </c>
      <c r="M7269" s="96" t="s">
        <v>1351</v>
      </c>
      <c r="N7269" s="96" t="s">
        <v>1882</v>
      </c>
      <c r="O7269" s="96" t="s">
        <v>2314</v>
      </c>
      <c r="P7269" s="96" t="s">
        <v>1609</v>
      </c>
      <c r="Q7269" s="96" t="s">
        <v>1675</v>
      </c>
      <c r="R7269" s="96" t="s">
        <v>1882</v>
      </c>
      <c r="U7269" s="96" t="s">
        <v>1742</v>
      </c>
    </row>
    <row r="7270" ht="14.25" customHeight="1">
      <c r="A7270" s="96" t="s">
        <v>18174</v>
      </c>
      <c r="D7270" s="96" t="s">
        <v>1350</v>
      </c>
      <c r="E7270" s="96" t="s">
        <v>1561</v>
      </c>
      <c r="F7270" s="96">
        <v>2030.0</v>
      </c>
      <c r="J7270" s="96" t="s">
        <v>1147</v>
      </c>
      <c r="L7270" s="96" t="s">
        <v>1562</v>
      </c>
      <c r="M7270" s="96" t="s">
        <v>1147</v>
      </c>
      <c r="O7270" s="96" t="s">
        <v>1717</v>
      </c>
      <c r="P7270" s="96" t="s">
        <v>1609</v>
      </c>
      <c r="Q7270" s="96" t="s">
        <v>1756</v>
      </c>
      <c r="R7270" s="96" t="s">
        <v>1699</v>
      </c>
      <c r="S7270" s="96" t="s">
        <v>18175</v>
      </c>
      <c r="T7270" s="96" t="s">
        <v>1568</v>
      </c>
    </row>
    <row r="7271" ht="14.25" customHeight="1">
      <c r="A7271" s="96" t="s">
        <v>18176</v>
      </c>
      <c r="D7271" s="96" t="s">
        <v>1350</v>
      </c>
      <c r="E7271" s="96" t="s">
        <v>1721</v>
      </c>
      <c r="F7271" s="96">
        <v>2030.0</v>
      </c>
      <c r="J7271" s="96" t="s">
        <v>1147</v>
      </c>
      <c r="L7271" s="96" t="s">
        <v>41</v>
      </c>
      <c r="M7271" s="96" t="s">
        <v>1147</v>
      </c>
      <c r="O7271" s="96" t="s">
        <v>1717</v>
      </c>
      <c r="P7271" s="96" t="s">
        <v>1609</v>
      </c>
      <c r="Q7271" s="96" t="s">
        <v>1754</v>
      </c>
      <c r="R7271" s="96" t="s">
        <v>2994</v>
      </c>
      <c r="S7271" s="96" t="s">
        <v>18177</v>
      </c>
      <c r="T7271" s="96" t="s">
        <v>1725</v>
      </c>
    </row>
    <row r="7272" ht="14.25" customHeight="1">
      <c r="A7272" s="96" t="s">
        <v>18178</v>
      </c>
      <c r="B7272" s="96" t="s">
        <v>18179</v>
      </c>
      <c r="D7272" s="96" t="s">
        <v>1355</v>
      </c>
      <c r="J7272" s="96" t="s">
        <v>1147</v>
      </c>
      <c r="L7272" s="96" t="s">
        <v>41</v>
      </c>
      <c r="M7272" s="96" t="s">
        <v>1147</v>
      </c>
      <c r="O7272" s="96" t="s">
        <v>1717</v>
      </c>
      <c r="P7272" s="96" t="s">
        <v>1609</v>
      </c>
      <c r="Q7272" s="96" t="s">
        <v>1639</v>
      </c>
      <c r="R7272" s="96" t="s">
        <v>1648</v>
      </c>
    </row>
    <row r="7273" ht="14.25" customHeight="1">
      <c r="A7273" s="96" t="s">
        <v>18180</v>
      </c>
      <c r="B7273" s="96" t="s">
        <v>18181</v>
      </c>
      <c r="C7273" s="96" t="s">
        <v>18182</v>
      </c>
      <c r="D7273" s="96" t="s">
        <v>1350</v>
      </c>
      <c r="E7273" s="96" t="s">
        <v>1721</v>
      </c>
      <c r="F7273" s="96">
        <v>2030.0</v>
      </c>
      <c r="J7273" s="96" t="s">
        <v>1147</v>
      </c>
      <c r="L7273" s="96" t="s">
        <v>41</v>
      </c>
      <c r="M7273" s="96" t="s">
        <v>1147</v>
      </c>
      <c r="O7273" s="96" t="s">
        <v>1717</v>
      </c>
      <c r="P7273" s="96" t="s">
        <v>1609</v>
      </c>
      <c r="Q7273" s="96" t="s">
        <v>1639</v>
      </c>
      <c r="R7273" s="96" t="s">
        <v>10357</v>
      </c>
      <c r="S7273" s="96" t="s">
        <v>18183</v>
      </c>
      <c r="T7273" s="96" t="s">
        <v>1725</v>
      </c>
    </row>
    <row r="7274" ht="14.25" customHeight="1">
      <c r="A7274" s="96" t="s">
        <v>18184</v>
      </c>
      <c r="D7274" s="96" t="s">
        <v>1350</v>
      </c>
      <c r="E7274" s="96" t="s">
        <v>1561</v>
      </c>
      <c r="F7274" s="96">
        <v>2030.0</v>
      </c>
      <c r="J7274" s="96" t="s">
        <v>1147</v>
      </c>
      <c r="L7274" s="96" t="s">
        <v>1562</v>
      </c>
      <c r="M7274" s="96" t="s">
        <v>1147</v>
      </c>
      <c r="O7274" s="96" t="s">
        <v>1717</v>
      </c>
      <c r="P7274" s="96" t="s">
        <v>1609</v>
      </c>
      <c r="Q7274" s="96" t="s">
        <v>1756</v>
      </c>
      <c r="R7274" s="96" t="s">
        <v>1644</v>
      </c>
      <c r="S7274" s="96" t="s">
        <v>18185</v>
      </c>
      <c r="T7274" s="96" t="s">
        <v>1568</v>
      </c>
    </row>
    <row r="7275" ht="14.25" customHeight="1">
      <c r="A7275" s="96" t="s">
        <v>18186</v>
      </c>
      <c r="D7275" s="96" t="s">
        <v>1355</v>
      </c>
      <c r="J7275" s="96" t="s">
        <v>1147</v>
      </c>
      <c r="L7275" s="96" t="s">
        <v>41</v>
      </c>
      <c r="M7275" s="96" t="s">
        <v>1147</v>
      </c>
      <c r="O7275" s="96" t="s">
        <v>1717</v>
      </c>
      <c r="P7275" s="96" t="s">
        <v>1609</v>
      </c>
      <c r="Q7275" s="96" t="s">
        <v>1573</v>
      </c>
      <c r="R7275" s="96" t="s">
        <v>1566</v>
      </c>
    </row>
    <row r="7276" ht="14.25" customHeight="1">
      <c r="A7276" s="96" t="s">
        <v>18187</v>
      </c>
      <c r="D7276" s="96" t="s">
        <v>1350</v>
      </c>
      <c r="E7276" s="96" t="s">
        <v>1561</v>
      </c>
      <c r="F7276" s="96">
        <v>2030.0</v>
      </c>
      <c r="J7276" s="96" t="s">
        <v>1147</v>
      </c>
      <c r="L7276" s="96" t="s">
        <v>1562</v>
      </c>
      <c r="M7276" s="96" t="s">
        <v>1147</v>
      </c>
      <c r="O7276" s="96" t="s">
        <v>1717</v>
      </c>
      <c r="P7276" s="96" t="s">
        <v>1609</v>
      </c>
      <c r="Q7276" s="96" t="s">
        <v>2015</v>
      </c>
      <c r="R7276" s="96" t="s">
        <v>1581</v>
      </c>
      <c r="S7276" s="96" t="s">
        <v>18188</v>
      </c>
      <c r="T7276" s="96" t="s">
        <v>1568</v>
      </c>
    </row>
    <row r="7277" ht="14.25" customHeight="1">
      <c r="A7277" s="96" t="s">
        <v>18189</v>
      </c>
      <c r="B7277" s="96" t="s">
        <v>18190</v>
      </c>
      <c r="D7277" s="96" t="s">
        <v>1350</v>
      </c>
      <c r="E7277" s="96" t="s">
        <v>1561</v>
      </c>
      <c r="F7277" s="96">
        <v>2030.0</v>
      </c>
      <c r="J7277" s="96" t="s">
        <v>1351</v>
      </c>
      <c r="L7277" s="96" t="s">
        <v>1629</v>
      </c>
      <c r="M7277" s="96" t="s">
        <v>1147</v>
      </c>
      <c r="O7277" s="96" t="s">
        <v>1857</v>
      </c>
      <c r="P7277" s="96" t="s">
        <v>1609</v>
      </c>
      <c r="Q7277" s="96" t="s">
        <v>1630</v>
      </c>
      <c r="R7277" s="96" t="s">
        <v>1707</v>
      </c>
      <c r="S7277" s="96" t="s">
        <v>18191</v>
      </c>
      <c r="T7277" s="96" t="s">
        <v>1568</v>
      </c>
      <c r="U7277" s="96" t="s">
        <v>4023</v>
      </c>
    </row>
    <row r="7278" ht="14.25" customHeight="1">
      <c r="A7278" s="96" t="s">
        <v>18192</v>
      </c>
      <c r="B7278" s="96" t="s">
        <v>18193</v>
      </c>
      <c r="D7278" s="96" t="s">
        <v>1350</v>
      </c>
      <c r="E7278" s="96" t="s">
        <v>1561</v>
      </c>
      <c r="F7278" s="96">
        <v>2030.0</v>
      </c>
      <c r="J7278" s="96" t="s">
        <v>1351</v>
      </c>
      <c r="L7278" s="96" t="s">
        <v>1629</v>
      </c>
      <c r="M7278" s="96" t="s">
        <v>1147</v>
      </c>
      <c r="O7278" s="96" t="s">
        <v>1857</v>
      </c>
      <c r="P7278" s="96" t="s">
        <v>1609</v>
      </c>
      <c r="Q7278" s="96" t="s">
        <v>1630</v>
      </c>
      <c r="R7278" s="96" t="s">
        <v>1594</v>
      </c>
      <c r="S7278" s="96" t="s">
        <v>18194</v>
      </c>
      <c r="T7278" s="96" t="s">
        <v>1568</v>
      </c>
    </row>
    <row r="7279" ht="14.25" customHeight="1">
      <c r="A7279" s="96" t="s">
        <v>18195</v>
      </c>
      <c r="B7279" s="96" t="s">
        <v>18196</v>
      </c>
      <c r="C7279" s="96" t="s">
        <v>18197</v>
      </c>
      <c r="D7279" s="96" t="s">
        <v>1350</v>
      </c>
      <c r="E7279" s="96" t="s">
        <v>1570</v>
      </c>
      <c r="F7279" s="96">
        <v>2025.0</v>
      </c>
      <c r="J7279" s="96" t="s">
        <v>1147</v>
      </c>
      <c r="L7279" s="96" t="s">
        <v>41</v>
      </c>
      <c r="M7279" s="96" t="s">
        <v>1147</v>
      </c>
      <c r="O7279" s="96" t="s">
        <v>1857</v>
      </c>
      <c r="P7279" s="96" t="s">
        <v>1609</v>
      </c>
      <c r="Q7279" s="96" t="s">
        <v>1862</v>
      </c>
      <c r="R7279" s="96" t="s">
        <v>1746</v>
      </c>
      <c r="S7279" s="96" t="s">
        <v>18198</v>
      </c>
      <c r="T7279" s="96" t="s">
        <v>1576</v>
      </c>
    </row>
    <row r="7280" ht="14.25" customHeight="1">
      <c r="A7280" s="96" t="s">
        <v>18199</v>
      </c>
      <c r="B7280" s="96" t="s">
        <v>18200</v>
      </c>
      <c r="C7280" s="96" t="s">
        <v>18201</v>
      </c>
      <c r="D7280" s="96" t="s">
        <v>1350</v>
      </c>
      <c r="E7280" s="96" t="s">
        <v>1561</v>
      </c>
      <c r="F7280" s="96">
        <v>2030.0</v>
      </c>
      <c r="J7280" s="96" t="s">
        <v>1351</v>
      </c>
      <c r="L7280" s="96" t="s">
        <v>1629</v>
      </c>
      <c r="M7280" s="96" t="s">
        <v>1147</v>
      </c>
      <c r="O7280" s="96" t="s">
        <v>1857</v>
      </c>
      <c r="P7280" s="96" t="s">
        <v>1609</v>
      </c>
      <c r="Q7280" s="96" t="s">
        <v>1630</v>
      </c>
      <c r="R7280" s="96" t="s">
        <v>1793</v>
      </c>
      <c r="S7280" s="96" t="s">
        <v>18202</v>
      </c>
      <c r="T7280" s="96" t="s">
        <v>1568</v>
      </c>
    </row>
    <row r="7281" ht="14.25" customHeight="1">
      <c r="A7281" s="96" t="s">
        <v>18203</v>
      </c>
      <c r="B7281" s="96" t="s">
        <v>18204</v>
      </c>
      <c r="D7281" s="96" t="s">
        <v>1350</v>
      </c>
      <c r="E7281" s="96" t="s">
        <v>1561</v>
      </c>
      <c r="F7281" s="96">
        <v>2030.0</v>
      </c>
      <c r="G7281" s="96" t="s">
        <v>1350</v>
      </c>
      <c r="H7281" s="96" t="s">
        <v>1561</v>
      </c>
      <c r="I7281" s="96">
        <v>2050.0</v>
      </c>
      <c r="J7281" s="96" t="s">
        <v>1351</v>
      </c>
      <c r="K7281" s="96">
        <v>2050.0</v>
      </c>
      <c r="L7281" s="96" t="s">
        <v>41</v>
      </c>
      <c r="M7281" s="96" t="s">
        <v>1351</v>
      </c>
      <c r="N7281" s="96" t="s">
        <v>1673</v>
      </c>
      <c r="O7281" s="96" t="s">
        <v>1857</v>
      </c>
      <c r="P7281" s="96" t="s">
        <v>1609</v>
      </c>
      <c r="Q7281" s="96" t="s">
        <v>1604</v>
      </c>
      <c r="R7281" s="96" t="s">
        <v>1676</v>
      </c>
      <c r="S7281" s="96" t="s">
        <v>18205</v>
      </c>
      <c r="T7281" s="96" t="s">
        <v>1568</v>
      </c>
    </row>
    <row r="7282" ht="14.25" customHeight="1">
      <c r="A7282" s="96" t="s">
        <v>18206</v>
      </c>
      <c r="B7282" s="96" t="s">
        <v>18207</v>
      </c>
      <c r="D7282" s="96" t="s">
        <v>1372</v>
      </c>
      <c r="J7282" s="96" t="s">
        <v>1351</v>
      </c>
      <c r="L7282" s="96" t="s">
        <v>41</v>
      </c>
      <c r="M7282" s="96" t="s">
        <v>1351</v>
      </c>
      <c r="O7282" s="96" t="s">
        <v>1857</v>
      </c>
      <c r="P7282" s="96" t="s">
        <v>1609</v>
      </c>
      <c r="Q7282" s="96" t="s">
        <v>1675</v>
      </c>
      <c r="R7282" s="96" t="s">
        <v>2023</v>
      </c>
    </row>
    <row r="7283" ht="14.25" customHeight="1">
      <c r="A7283" s="96" t="s">
        <v>18208</v>
      </c>
      <c r="D7283" s="96" t="s">
        <v>1355</v>
      </c>
      <c r="J7283" s="96" t="s">
        <v>1351</v>
      </c>
      <c r="L7283" s="96" t="s">
        <v>41</v>
      </c>
      <c r="M7283" s="96" t="s">
        <v>1147</v>
      </c>
      <c r="O7283" s="96" t="s">
        <v>1857</v>
      </c>
      <c r="P7283" s="96" t="s">
        <v>1609</v>
      </c>
      <c r="Q7283" s="96" t="s">
        <v>1800</v>
      </c>
      <c r="R7283" s="96" t="s">
        <v>1586</v>
      </c>
    </row>
    <row r="7284" ht="14.25" customHeight="1">
      <c r="A7284" s="96" t="s">
        <v>18209</v>
      </c>
      <c r="D7284" s="96" t="s">
        <v>1350</v>
      </c>
      <c r="E7284" s="96" t="s">
        <v>1561</v>
      </c>
      <c r="F7284" s="96">
        <v>2030.0</v>
      </c>
      <c r="J7284" s="96" t="s">
        <v>1147</v>
      </c>
      <c r="L7284" s="96" t="s">
        <v>1562</v>
      </c>
      <c r="M7284" s="96" t="s">
        <v>1147</v>
      </c>
      <c r="O7284" s="96" t="s">
        <v>1717</v>
      </c>
      <c r="P7284" s="96" t="s">
        <v>1609</v>
      </c>
      <c r="Q7284" s="96" t="s">
        <v>1593</v>
      </c>
      <c r="R7284" s="96" t="s">
        <v>1793</v>
      </c>
      <c r="S7284" s="96" t="s">
        <v>18210</v>
      </c>
      <c r="T7284" s="96" t="s">
        <v>1568</v>
      </c>
    </row>
    <row r="7285" ht="14.25" customHeight="1">
      <c r="A7285" s="96" t="s">
        <v>18211</v>
      </c>
      <c r="D7285" s="96" t="s">
        <v>1350</v>
      </c>
      <c r="E7285" s="96" t="s">
        <v>1561</v>
      </c>
      <c r="F7285" s="96">
        <v>2030.0</v>
      </c>
      <c r="J7285" s="96" t="s">
        <v>1147</v>
      </c>
      <c r="L7285" s="96" t="s">
        <v>1562</v>
      </c>
      <c r="M7285" s="96" t="s">
        <v>1147</v>
      </c>
      <c r="O7285" s="96" t="s">
        <v>1717</v>
      </c>
      <c r="P7285" s="96" t="s">
        <v>1609</v>
      </c>
      <c r="Q7285" s="96" t="s">
        <v>1735</v>
      </c>
      <c r="R7285" s="96" t="s">
        <v>1707</v>
      </c>
      <c r="S7285" s="96" t="s">
        <v>18212</v>
      </c>
      <c r="T7285" s="96" t="s">
        <v>1568</v>
      </c>
    </row>
    <row r="7286" ht="14.25" customHeight="1">
      <c r="A7286" s="96" t="s">
        <v>18213</v>
      </c>
      <c r="D7286" s="96" t="s">
        <v>1350</v>
      </c>
      <c r="E7286" s="96" t="s">
        <v>1561</v>
      </c>
      <c r="F7286" s="96">
        <v>2030.0</v>
      </c>
      <c r="J7286" s="96" t="s">
        <v>1147</v>
      </c>
      <c r="L7286" s="96" t="s">
        <v>1562</v>
      </c>
      <c r="M7286" s="96" t="s">
        <v>1147</v>
      </c>
      <c r="O7286" s="96" t="s">
        <v>1717</v>
      </c>
      <c r="P7286" s="96" t="s">
        <v>1609</v>
      </c>
      <c r="Q7286" s="96" t="s">
        <v>1756</v>
      </c>
      <c r="R7286" s="96" t="s">
        <v>1676</v>
      </c>
      <c r="S7286" s="96" t="s">
        <v>18214</v>
      </c>
      <c r="T7286" s="96" t="s">
        <v>1568</v>
      </c>
    </row>
    <row r="7287" ht="14.25" customHeight="1">
      <c r="A7287" s="96" t="s">
        <v>18215</v>
      </c>
      <c r="D7287" s="96" t="s">
        <v>1350</v>
      </c>
      <c r="E7287" s="96" t="s">
        <v>1561</v>
      </c>
      <c r="F7287" s="96">
        <v>2030.0</v>
      </c>
      <c r="J7287" s="96" t="s">
        <v>1147</v>
      </c>
      <c r="L7287" s="96" t="s">
        <v>1562</v>
      </c>
      <c r="M7287" s="96" t="s">
        <v>1147</v>
      </c>
      <c r="O7287" s="96" t="s">
        <v>1717</v>
      </c>
      <c r="P7287" s="96" t="s">
        <v>1609</v>
      </c>
      <c r="Q7287" s="96" t="s">
        <v>2188</v>
      </c>
      <c r="R7287" s="96" t="s">
        <v>1586</v>
      </c>
      <c r="S7287" s="96" t="s">
        <v>18216</v>
      </c>
      <c r="T7287" s="96" t="s">
        <v>1568</v>
      </c>
    </row>
    <row r="7288" ht="14.25" customHeight="1">
      <c r="A7288" s="96" t="s">
        <v>18217</v>
      </c>
      <c r="D7288" s="96" t="s">
        <v>1350</v>
      </c>
      <c r="E7288" s="96" t="s">
        <v>1561</v>
      </c>
      <c r="F7288" s="96">
        <v>2030.0</v>
      </c>
      <c r="J7288" s="96" t="s">
        <v>1147</v>
      </c>
      <c r="L7288" s="96" t="s">
        <v>1562</v>
      </c>
      <c r="M7288" s="96" t="s">
        <v>1147</v>
      </c>
      <c r="O7288" s="96" t="s">
        <v>1791</v>
      </c>
      <c r="P7288" s="96" t="s">
        <v>1609</v>
      </c>
      <c r="Q7288" s="96" t="s">
        <v>2015</v>
      </c>
      <c r="R7288" s="96" t="s">
        <v>1676</v>
      </c>
      <c r="S7288" s="96" t="s">
        <v>18218</v>
      </c>
      <c r="T7288" s="96" t="s">
        <v>1568</v>
      </c>
    </row>
    <row r="7289" ht="14.25" customHeight="1">
      <c r="A7289" s="96" t="s">
        <v>18219</v>
      </c>
      <c r="D7289" s="96" t="s">
        <v>1350</v>
      </c>
      <c r="E7289" s="96" t="s">
        <v>1561</v>
      </c>
      <c r="F7289" s="96">
        <v>2030.0</v>
      </c>
      <c r="J7289" s="96" t="s">
        <v>1147</v>
      </c>
      <c r="L7289" s="96" t="s">
        <v>1562</v>
      </c>
      <c r="M7289" s="96" t="s">
        <v>1147</v>
      </c>
      <c r="O7289" s="96" t="s">
        <v>1717</v>
      </c>
      <c r="P7289" s="96" t="s">
        <v>1609</v>
      </c>
      <c r="Q7289" s="96" t="s">
        <v>1948</v>
      </c>
      <c r="R7289" s="96" t="s">
        <v>1707</v>
      </c>
      <c r="S7289" s="96" t="s">
        <v>18220</v>
      </c>
      <c r="T7289" s="96" t="s">
        <v>1568</v>
      </c>
    </row>
    <row r="7290" ht="14.25" customHeight="1">
      <c r="A7290" s="96" t="s">
        <v>18221</v>
      </c>
      <c r="D7290" s="96" t="s">
        <v>1350</v>
      </c>
      <c r="E7290" s="96" t="s">
        <v>1561</v>
      </c>
      <c r="F7290" s="96">
        <v>2030.0</v>
      </c>
      <c r="J7290" s="96" t="s">
        <v>1147</v>
      </c>
      <c r="L7290" s="96" t="s">
        <v>1562</v>
      </c>
      <c r="M7290" s="96" t="s">
        <v>1147</v>
      </c>
      <c r="O7290" s="96" t="s">
        <v>1717</v>
      </c>
      <c r="P7290" s="96" t="s">
        <v>1609</v>
      </c>
      <c r="Q7290" s="96" t="s">
        <v>1639</v>
      </c>
      <c r="R7290" s="96" t="s">
        <v>1699</v>
      </c>
      <c r="S7290" s="96" t="s">
        <v>18222</v>
      </c>
      <c r="T7290" s="96" t="s">
        <v>1568</v>
      </c>
    </row>
    <row r="7291" ht="14.25" customHeight="1">
      <c r="A7291" s="96" t="s">
        <v>18223</v>
      </c>
      <c r="D7291" s="96" t="s">
        <v>1350</v>
      </c>
      <c r="E7291" s="96" t="s">
        <v>1561</v>
      </c>
      <c r="F7291" s="96">
        <v>2030.0</v>
      </c>
      <c r="J7291" s="96" t="s">
        <v>1147</v>
      </c>
      <c r="L7291" s="96" t="s">
        <v>1562</v>
      </c>
      <c r="M7291" s="96" t="s">
        <v>1147</v>
      </c>
      <c r="O7291" s="96" t="s">
        <v>1717</v>
      </c>
      <c r="P7291" s="96" t="s">
        <v>1609</v>
      </c>
      <c r="Q7291" s="96" t="s">
        <v>2015</v>
      </c>
      <c r="R7291" s="96" t="s">
        <v>1644</v>
      </c>
      <c r="S7291" s="96" t="s">
        <v>18224</v>
      </c>
      <c r="T7291" s="96" t="s">
        <v>1568</v>
      </c>
    </row>
    <row r="7292" ht="14.25" customHeight="1">
      <c r="A7292" s="96" t="s">
        <v>18225</v>
      </c>
      <c r="D7292" s="96" t="s">
        <v>1350</v>
      </c>
      <c r="E7292" s="96" t="s">
        <v>1561</v>
      </c>
      <c r="F7292" s="96">
        <v>2030.0</v>
      </c>
      <c r="J7292" s="96" t="s">
        <v>1147</v>
      </c>
      <c r="L7292" s="96" t="s">
        <v>1562</v>
      </c>
      <c r="M7292" s="96" t="s">
        <v>1147</v>
      </c>
      <c r="O7292" s="96" t="s">
        <v>1717</v>
      </c>
      <c r="P7292" s="96" t="s">
        <v>1609</v>
      </c>
      <c r="Q7292" s="96" t="s">
        <v>1756</v>
      </c>
      <c r="R7292" s="96" t="s">
        <v>1637</v>
      </c>
      <c r="S7292" s="96" t="s">
        <v>18226</v>
      </c>
      <c r="T7292" s="96" t="s">
        <v>1568</v>
      </c>
    </row>
    <row r="7293" ht="14.25" customHeight="1">
      <c r="A7293" s="96" t="s">
        <v>18227</v>
      </c>
      <c r="D7293" s="96" t="s">
        <v>1350</v>
      </c>
      <c r="E7293" s="96" t="s">
        <v>1561</v>
      </c>
      <c r="F7293" s="96">
        <v>2030.0</v>
      </c>
      <c r="J7293" s="96" t="s">
        <v>1147</v>
      </c>
      <c r="L7293" s="96" t="s">
        <v>1562</v>
      </c>
      <c r="M7293" s="96" t="s">
        <v>1147</v>
      </c>
      <c r="O7293" s="96" t="s">
        <v>1717</v>
      </c>
      <c r="P7293" s="96" t="s">
        <v>1609</v>
      </c>
      <c r="Q7293" s="96" t="s">
        <v>1652</v>
      </c>
      <c r="R7293" s="96" t="s">
        <v>1594</v>
      </c>
      <c r="S7293" s="96" t="s">
        <v>18228</v>
      </c>
      <c r="T7293" s="96" t="s">
        <v>1568</v>
      </c>
    </row>
    <row r="7294" ht="14.25" customHeight="1">
      <c r="A7294" s="96" t="s">
        <v>18229</v>
      </c>
      <c r="D7294" s="96" t="s">
        <v>1350</v>
      </c>
      <c r="E7294" s="96" t="s">
        <v>1561</v>
      </c>
      <c r="F7294" s="96">
        <v>2030.0</v>
      </c>
      <c r="J7294" s="96" t="s">
        <v>1147</v>
      </c>
      <c r="L7294" s="96" t="s">
        <v>1562</v>
      </c>
      <c r="M7294" s="96" t="s">
        <v>1147</v>
      </c>
      <c r="O7294" s="96" t="s">
        <v>1717</v>
      </c>
      <c r="P7294" s="96" t="s">
        <v>1609</v>
      </c>
      <c r="Q7294" s="96" t="s">
        <v>1639</v>
      </c>
      <c r="R7294" s="96" t="s">
        <v>1637</v>
      </c>
      <c r="S7294" s="96" t="s">
        <v>18230</v>
      </c>
      <c r="T7294" s="96" t="s">
        <v>1568</v>
      </c>
    </row>
    <row r="7295" ht="14.25" customHeight="1">
      <c r="A7295" s="96" t="s">
        <v>18231</v>
      </c>
      <c r="D7295" s="96" t="s">
        <v>1350</v>
      </c>
      <c r="E7295" s="96" t="s">
        <v>1561</v>
      </c>
      <c r="F7295" s="96">
        <v>2030.0</v>
      </c>
      <c r="J7295" s="96" t="s">
        <v>1147</v>
      </c>
      <c r="L7295" s="96" t="s">
        <v>1562</v>
      </c>
      <c r="M7295" s="96" t="s">
        <v>1147</v>
      </c>
      <c r="O7295" s="96" t="s">
        <v>1717</v>
      </c>
      <c r="P7295" s="96" t="s">
        <v>1609</v>
      </c>
      <c r="Q7295" s="96" t="s">
        <v>1639</v>
      </c>
      <c r="R7295" s="96" t="s">
        <v>1648</v>
      </c>
      <c r="S7295" s="96" t="s">
        <v>18232</v>
      </c>
      <c r="T7295" s="96" t="s">
        <v>1568</v>
      </c>
    </row>
    <row r="7296" ht="14.25" customHeight="1">
      <c r="A7296" s="96" t="s">
        <v>18233</v>
      </c>
      <c r="D7296" s="96" t="s">
        <v>1350</v>
      </c>
      <c r="E7296" s="96" t="s">
        <v>1561</v>
      </c>
      <c r="F7296" s="96">
        <v>2030.0</v>
      </c>
      <c r="J7296" s="96" t="s">
        <v>1147</v>
      </c>
      <c r="L7296" s="96" t="s">
        <v>1562</v>
      </c>
      <c r="M7296" s="96" t="s">
        <v>1147</v>
      </c>
      <c r="O7296" s="96" t="s">
        <v>1717</v>
      </c>
      <c r="P7296" s="96" t="s">
        <v>1609</v>
      </c>
      <c r="Q7296" s="96" t="s">
        <v>1585</v>
      </c>
      <c r="R7296" s="96" t="s">
        <v>1757</v>
      </c>
      <c r="S7296" s="96" t="s">
        <v>18234</v>
      </c>
      <c r="T7296" s="96" t="s">
        <v>1568</v>
      </c>
    </row>
    <row r="7297" ht="14.25" customHeight="1">
      <c r="A7297" s="96" t="s">
        <v>18235</v>
      </c>
      <c r="D7297" s="96" t="s">
        <v>1350</v>
      </c>
      <c r="E7297" s="96" t="s">
        <v>1561</v>
      </c>
      <c r="F7297" s="96">
        <v>2030.0</v>
      </c>
      <c r="J7297" s="96" t="s">
        <v>1147</v>
      </c>
      <c r="L7297" s="96" t="s">
        <v>1562</v>
      </c>
      <c r="M7297" s="96" t="s">
        <v>1147</v>
      </c>
      <c r="O7297" s="96" t="s">
        <v>1717</v>
      </c>
      <c r="P7297" s="96" t="s">
        <v>1609</v>
      </c>
      <c r="Q7297" s="96" t="s">
        <v>1756</v>
      </c>
      <c r="R7297" s="96" t="s">
        <v>1581</v>
      </c>
      <c r="S7297" s="96" t="s">
        <v>18236</v>
      </c>
      <c r="T7297" s="96" t="s">
        <v>1568</v>
      </c>
    </row>
    <row r="7298" ht="14.25" customHeight="1">
      <c r="A7298" s="96" t="s">
        <v>18237</v>
      </c>
      <c r="D7298" s="96" t="s">
        <v>1350</v>
      </c>
      <c r="E7298" s="96" t="s">
        <v>1561</v>
      </c>
      <c r="F7298" s="96">
        <v>2030.0</v>
      </c>
      <c r="J7298" s="96" t="s">
        <v>1147</v>
      </c>
      <c r="L7298" s="96" t="s">
        <v>1562</v>
      </c>
      <c r="M7298" s="96" t="s">
        <v>1147</v>
      </c>
      <c r="O7298" s="96" t="s">
        <v>1717</v>
      </c>
      <c r="P7298" s="96" t="s">
        <v>1609</v>
      </c>
      <c r="Q7298" s="96" t="s">
        <v>1756</v>
      </c>
      <c r="R7298" s="96" t="s">
        <v>1637</v>
      </c>
      <c r="S7298" s="96" t="s">
        <v>18238</v>
      </c>
      <c r="T7298" s="96" t="s">
        <v>1568</v>
      </c>
    </row>
    <row r="7299" ht="14.25" customHeight="1">
      <c r="A7299" s="96" t="s">
        <v>18239</v>
      </c>
      <c r="B7299" s="96" t="s">
        <v>18240</v>
      </c>
      <c r="D7299" s="96" t="s">
        <v>1350</v>
      </c>
      <c r="E7299" s="96" t="s">
        <v>1570</v>
      </c>
      <c r="F7299" s="96">
        <v>2031.0</v>
      </c>
      <c r="J7299" s="96" t="s">
        <v>1147</v>
      </c>
      <c r="L7299" s="96" t="s">
        <v>41</v>
      </c>
      <c r="M7299" s="96" t="s">
        <v>1147</v>
      </c>
      <c r="O7299" s="96" t="s">
        <v>1717</v>
      </c>
      <c r="P7299" s="96" t="s">
        <v>1609</v>
      </c>
      <c r="Q7299" s="96" t="s">
        <v>1593</v>
      </c>
      <c r="R7299" s="96" t="s">
        <v>1787</v>
      </c>
      <c r="S7299" s="96" t="s">
        <v>18241</v>
      </c>
      <c r="T7299" s="96" t="s">
        <v>1576</v>
      </c>
    </row>
    <row r="7300" ht="14.25" customHeight="1">
      <c r="A7300" s="96" t="s">
        <v>18242</v>
      </c>
      <c r="B7300" s="96" t="s">
        <v>18243</v>
      </c>
      <c r="D7300" s="96" t="s">
        <v>1350</v>
      </c>
      <c r="E7300" s="96" t="s">
        <v>1570</v>
      </c>
      <c r="F7300" s="96">
        <v>2030.0</v>
      </c>
      <c r="J7300" s="96" t="s">
        <v>1147</v>
      </c>
      <c r="L7300" s="96" t="s">
        <v>41</v>
      </c>
      <c r="M7300" s="96" t="s">
        <v>1147</v>
      </c>
      <c r="O7300" s="96" t="s">
        <v>1717</v>
      </c>
      <c r="P7300" s="96" t="s">
        <v>1609</v>
      </c>
      <c r="Q7300" s="96" t="s">
        <v>1639</v>
      </c>
      <c r="R7300" s="96" t="s">
        <v>1666</v>
      </c>
      <c r="S7300" s="96" t="s">
        <v>18244</v>
      </c>
      <c r="T7300" s="96" t="s">
        <v>1576</v>
      </c>
    </row>
    <row r="7301" ht="14.25" customHeight="1">
      <c r="A7301" s="96" t="s">
        <v>18245</v>
      </c>
      <c r="D7301" s="96" t="s">
        <v>1350</v>
      </c>
      <c r="E7301" s="96" t="s">
        <v>1561</v>
      </c>
      <c r="F7301" s="96">
        <v>2030.0</v>
      </c>
      <c r="J7301" s="96" t="s">
        <v>1147</v>
      </c>
      <c r="L7301" s="96" t="s">
        <v>1562</v>
      </c>
      <c r="M7301" s="96" t="s">
        <v>1147</v>
      </c>
      <c r="O7301" s="96" t="s">
        <v>1717</v>
      </c>
      <c r="P7301" s="96" t="s">
        <v>1609</v>
      </c>
      <c r="Q7301" s="96" t="s">
        <v>1585</v>
      </c>
      <c r="R7301" s="96" t="s">
        <v>1637</v>
      </c>
      <c r="S7301" s="96" t="s">
        <v>18246</v>
      </c>
      <c r="T7301" s="96" t="s">
        <v>1568</v>
      </c>
    </row>
    <row r="7302" ht="14.25" customHeight="1">
      <c r="A7302" s="96" t="s">
        <v>18247</v>
      </c>
      <c r="D7302" s="96" t="s">
        <v>1350</v>
      </c>
      <c r="E7302" s="96" t="s">
        <v>1561</v>
      </c>
      <c r="F7302" s="96">
        <v>2030.0</v>
      </c>
      <c r="J7302" s="96" t="s">
        <v>1147</v>
      </c>
      <c r="L7302" s="96" t="s">
        <v>1562</v>
      </c>
      <c r="M7302" s="96" t="s">
        <v>1147</v>
      </c>
      <c r="O7302" s="96" t="s">
        <v>1717</v>
      </c>
      <c r="P7302" s="96" t="s">
        <v>1609</v>
      </c>
      <c r="Q7302" s="96" t="s">
        <v>1675</v>
      </c>
      <c r="R7302" s="96" t="s">
        <v>1644</v>
      </c>
      <c r="S7302" s="96" t="s">
        <v>18248</v>
      </c>
      <c r="T7302" s="96" t="s">
        <v>1568</v>
      </c>
    </row>
    <row r="7303" ht="14.25" customHeight="1">
      <c r="A7303" s="96" t="s">
        <v>18249</v>
      </c>
      <c r="D7303" s="96" t="s">
        <v>1350</v>
      </c>
      <c r="E7303" s="96" t="s">
        <v>1561</v>
      </c>
      <c r="F7303" s="96">
        <v>2030.0</v>
      </c>
      <c r="J7303" s="96" t="s">
        <v>1147</v>
      </c>
      <c r="L7303" s="96" t="s">
        <v>1562</v>
      </c>
      <c r="M7303" s="96" t="s">
        <v>1147</v>
      </c>
      <c r="O7303" s="96" t="s">
        <v>1717</v>
      </c>
      <c r="P7303" s="96" t="s">
        <v>1609</v>
      </c>
      <c r="Q7303" s="96" t="s">
        <v>1784</v>
      </c>
      <c r="R7303" s="96" t="s">
        <v>1581</v>
      </c>
      <c r="S7303" s="96" t="s">
        <v>18250</v>
      </c>
      <c r="T7303" s="96" t="s">
        <v>1568</v>
      </c>
    </row>
    <row r="7304" ht="14.25" customHeight="1">
      <c r="A7304" s="96" t="s">
        <v>18251</v>
      </c>
      <c r="B7304" s="96" t="s">
        <v>18252</v>
      </c>
      <c r="C7304" s="96" t="s">
        <v>18253</v>
      </c>
      <c r="D7304" s="96" t="s">
        <v>1355</v>
      </c>
      <c r="J7304" s="96" t="s">
        <v>1147</v>
      </c>
      <c r="L7304" s="96" t="s">
        <v>41</v>
      </c>
      <c r="M7304" s="96" t="s">
        <v>1147</v>
      </c>
      <c r="O7304" s="96" t="s">
        <v>1578</v>
      </c>
      <c r="P7304" s="96" t="s">
        <v>1579</v>
      </c>
      <c r="Q7304" s="96" t="s">
        <v>1610</v>
      </c>
      <c r="R7304" s="96" t="s">
        <v>1648</v>
      </c>
    </row>
    <row r="7305" ht="14.25" customHeight="1">
      <c r="A7305" s="96" t="s">
        <v>18254</v>
      </c>
      <c r="D7305" s="96" t="s">
        <v>1350</v>
      </c>
      <c r="E7305" s="96" t="s">
        <v>1561</v>
      </c>
      <c r="F7305" s="96">
        <v>2030.0</v>
      </c>
      <c r="J7305" s="96" t="s">
        <v>1147</v>
      </c>
      <c r="L7305" s="96" t="s">
        <v>1562</v>
      </c>
      <c r="M7305" s="96" t="s">
        <v>1147</v>
      </c>
      <c r="O7305" s="96" t="s">
        <v>1717</v>
      </c>
      <c r="P7305" s="96" t="s">
        <v>1609</v>
      </c>
      <c r="Q7305" s="96" t="s">
        <v>1756</v>
      </c>
      <c r="R7305" s="96" t="s">
        <v>1637</v>
      </c>
      <c r="S7305" s="96" t="s">
        <v>18255</v>
      </c>
      <c r="T7305" s="96" t="s">
        <v>1568</v>
      </c>
    </row>
    <row r="7306" ht="14.25" customHeight="1">
      <c r="A7306" s="96" t="s">
        <v>18256</v>
      </c>
      <c r="B7306" s="96" t="s">
        <v>18257</v>
      </c>
      <c r="C7306" s="96" t="s">
        <v>18258</v>
      </c>
      <c r="D7306" s="96" t="s">
        <v>1350</v>
      </c>
      <c r="E7306" s="96" t="s">
        <v>1561</v>
      </c>
      <c r="F7306" s="96" t="s">
        <v>2359</v>
      </c>
      <c r="J7306" s="96" t="s">
        <v>1351</v>
      </c>
      <c r="L7306" s="96" t="s">
        <v>41</v>
      </c>
      <c r="M7306" s="96" t="s">
        <v>1351</v>
      </c>
      <c r="N7306" s="96" t="s">
        <v>1779</v>
      </c>
      <c r="O7306" s="96" t="s">
        <v>1717</v>
      </c>
      <c r="P7306" s="96" t="s">
        <v>1609</v>
      </c>
      <c r="Q7306" s="96" t="s">
        <v>1754</v>
      </c>
      <c r="R7306" s="96" t="s">
        <v>2873</v>
      </c>
      <c r="S7306" s="96" t="s">
        <v>18259</v>
      </c>
      <c r="T7306" s="96" t="s">
        <v>1568</v>
      </c>
    </row>
    <row r="7307" ht="14.25" customHeight="1">
      <c r="A7307" s="96" t="s">
        <v>18260</v>
      </c>
      <c r="D7307" s="96" t="s">
        <v>1350</v>
      </c>
      <c r="E7307" s="96" t="s">
        <v>1561</v>
      </c>
      <c r="F7307" s="96">
        <v>2030.0</v>
      </c>
      <c r="J7307" s="96" t="s">
        <v>1147</v>
      </c>
      <c r="L7307" s="96" t="s">
        <v>1562</v>
      </c>
      <c r="M7307" s="96" t="s">
        <v>1147</v>
      </c>
      <c r="O7307" s="96" t="s">
        <v>1717</v>
      </c>
      <c r="P7307" s="96" t="s">
        <v>1609</v>
      </c>
      <c r="Q7307" s="96" t="s">
        <v>1756</v>
      </c>
      <c r="R7307" s="96" t="s">
        <v>1699</v>
      </c>
      <c r="S7307" s="96" t="s">
        <v>18261</v>
      </c>
      <c r="T7307" s="96" t="s">
        <v>1568</v>
      </c>
    </row>
    <row r="7308" ht="14.25" customHeight="1">
      <c r="A7308" s="96" t="s">
        <v>18262</v>
      </c>
      <c r="D7308" s="96" t="s">
        <v>1350</v>
      </c>
      <c r="E7308" s="96" t="s">
        <v>1561</v>
      </c>
      <c r="F7308" s="96">
        <v>2030.0</v>
      </c>
      <c r="J7308" s="96" t="s">
        <v>1147</v>
      </c>
      <c r="L7308" s="96" t="s">
        <v>41</v>
      </c>
      <c r="M7308" s="96" t="s">
        <v>1147</v>
      </c>
      <c r="O7308" s="96" t="s">
        <v>1717</v>
      </c>
      <c r="P7308" s="96" t="s">
        <v>1609</v>
      </c>
      <c r="Q7308" s="96" t="s">
        <v>1639</v>
      </c>
      <c r="R7308" s="96" t="s">
        <v>1656</v>
      </c>
      <c r="S7308" s="96" t="s">
        <v>18263</v>
      </c>
    </row>
    <row r="7309" ht="14.25" customHeight="1">
      <c r="A7309" s="96" t="s">
        <v>18264</v>
      </c>
      <c r="D7309" s="96" t="s">
        <v>1350</v>
      </c>
      <c r="E7309" s="96" t="s">
        <v>1561</v>
      </c>
      <c r="F7309" s="96">
        <v>2030.0</v>
      </c>
      <c r="J7309" s="96" t="s">
        <v>1147</v>
      </c>
      <c r="L7309" s="96" t="s">
        <v>1562</v>
      </c>
      <c r="M7309" s="96" t="s">
        <v>1147</v>
      </c>
      <c r="O7309" s="96" t="s">
        <v>1717</v>
      </c>
      <c r="P7309" s="96" t="s">
        <v>1609</v>
      </c>
      <c r="Q7309" s="96" t="s">
        <v>1756</v>
      </c>
      <c r="R7309" s="96" t="s">
        <v>1637</v>
      </c>
      <c r="S7309" s="96" t="s">
        <v>18265</v>
      </c>
      <c r="T7309" s="96" t="s">
        <v>1568</v>
      </c>
    </row>
    <row r="7310" ht="14.25" customHeight="1">
      <c r="A7310" s="96" t="s">
        <v>18266</v>
      </c>
      <c r="D7310" s="96" t="s">
        <v>1350</v>
      </c>
      <c r="E7310" s="96" t="s">
        <v>1570</v>
      </c>
      <c r="F7310" s="96">
        <v>2030.0</v>
      </c>
      <c r="J7310" s="96" t="s">
        <v>1147</v>
      </c>
      <c r="L7310" s="96" t="s">
        <v>1562</v>
      </c>
      <c r="M7310" s="96" t="s">
        <v>1147</v>
      </c>
      <c r="O7310" s="96" t="s">
        <v>1717</v>
      </c>
      <c r="P7310" s="96" t="s">
        <v>1609</v>
      </c>
      <c r="Q7310" s="96" t="s">
        <v>2210</v>
      </c>
      <c r="R7310" s="96" t="s">
        <v>1757</v>
      </c>
      <c r="S7310" s="96" t="s">
        <v>18267</v>
      </c>
      <c r="T7310" s="96" t="s">
        <v>1576</v>
      </c>
    </row>
    <row r="7311" ht="14.25" customHeight="1">
      <c r="A7311" s="96" t="s">
        <v>18268</v>
      </c>
      <c r="D7311" s="96" t="s">
        <v>1350</v>
      </c>
      <c r="E7311" s="96" t="s">
        <v>1561</v>
      </c>
      <c r="F7311" s="96">
        <v>2030.0</v>
      </c>
      <c r="J7311" s="96" t="s">
        <v>1147</v>
      </c>
      <c r="L7311" s="96" t="s">
        <v>1562</v>
      </c>
      <c r="M7311" s="96" t="s">
        <v>1147</v>
      </c>
      <c r="O7311" s="96" t="s">
        <v>1717</v>
      </c>
      <c r="P7311" s="96" t="s">
        <v>1609</v>
      </c>
      <c r="Q7311" s="96" t="s">
        <v>1948</v>
      </c>
      <c r="R7311" s="96" t="s">
        <v>1699</v>
      </c>
      <c r="S7311" s="96" t="s">
        <v>18269</v>
      </c>
      <c r="T7311" s="96" t="s">
        <v>1568</v>
      </c>
    </row>
    <row r="7312" ht="14.25" customHeight="1">
      <c r="A7312" s="96" t="s">
        <v>18270</v>
      </c>
      <c r="D7312" s="96" t="s">
        <v>1350</v>
      </c>
      <c r="E7312" s="96" t="s">
        <v>1561</v>
      </c>
      <c r="F7312" s="96">
        <v>2030.0</v>
      </c>
      <c r="J7312" s="96" t="s">
        <v>1147</v>
      </c>
      <c r="L7312" s="96" t="s">
        <v>1562</v>
      </c>
      <c r="M7312" s="96" t="s">
        <v>1147</v>
      </c>
      <c r="O7312" s="96" t="s">
        <v>1717</v>
      </c>
      <c r="P7312" s="96" t="s">
        <v>1609</v>
      </c>
      <c r="Q7312" s="96" t="s">
        <v>1593</v>
      </c>
      <c r="R7312" s="96" t="s">
        <v>1581</v>
      </c>
      <c r="S7312" s="96" t="s">
        <v>18271</v>
      </c>
      <c r="T7312" s="96" t="s">
        <v>1568</v>
      </c>
    </row>
    <row r="7313" ht="14.25" customHeight="1">
      <c r="A7313" s="96" t="s">
        <v>18272</v>
      </c>
      <c r="D7313" s="96" t="s">
        <v>1350</v>
      </c>
      <c r="E7313" s="96" t="s">
        <v>1561</v>
      </c>
      <c r="F7313" s="96">
        <v>2030.0</v>
      </c>
      <c r="J7313" s="96" t="s">
        <v>1147</v>
      </c>
      <c r="L7313" s="96" t="s">
        <v>1562</v>
      </c>
      <c r="M7313" s="96" t="s">
        <v>1147</v>
      </c>
      <c r="O7313" s="96" t="s">
        <v>1717</v>
      </c>
      <c r="P7313" s="96" t="s">
        <v>1609</v>
      </c>
      <c r="Q7313" s="96" t="s">
        <v>1784</v>
      </c>
      <c r="R7313" s="96" t="s">
        <v>1644</v>
      </c>
      <c r="S7313" s="96" t="s">
        <v>18273</v>
      </c>
      <c r="T7313" s="96" t="s">
        <v>1568</v>
      </c>
    </row>
    <row r="7314" ht="14.25" customHeight="1">
      <c r="A7314" s="96" t="s">
        <v>18274</v>
      </c>
      <c r="D7314" s="96" t="s">
        <v>1350</v>
      </c>
      <c r="E7314" s="96" t="s">
        <v>1561</v>
      </c>
      <c r="F7314" s="96">
        <v>2030.0</v>
      </c>
      <c r="J7314" s="96" t="s">
        <v>1147</v>
      </c>
      <c r="L7314" s="96" t="s">
        <v>1562</v>
      </c>
      <c r="M7314" s="96" t="s">
        <v>1147</v>
      </c>
      <c r="O7314" s="96" t="s">
        <v>1717</v>
      </c>
      <c r="P7314" s="96" t="s">
        <v>1609</v>
      </c>
      <c r="Q7314" s="96" t="s">
        <v>1639</v>
      </c>
      <c r="R7314" s="96" t="s">
        <v>1699</v>
      </c>
      <c r="S7314" s="96" t="s">
        <v>18275</v>
      </c>
      <c r="T7314" s="96" t="s">
        <v>1568</v>
      </c>
    </row>
    <row r="7315" ht="14.25" customHeight="1">
      <c r="A7315" s="96" t="s">
        <v>18276</v>
      </c>
      <c r="C7315" s="96" t="s">
        <v>18277</v>
      </c>
      <c r="D7315" s="96" t="s">
        <v>1350</v>
      </c>
      <c r="E7315" s="96" t="s">
        <v>1561</v>
      </c>
      <c r="F7315" s="96">
        <v>2030.0</v>
      </c>
      <c r="G7315" s="96" t="s">
        <v>1350</v>
      </c>
      <c r="H7315" s="96" t="s">
        <v>1561</v>
      </c>
      <c r="I7315" s="96">
        <v>2050.0</v>
      </c>
      <c r="J7315" s="96" t="s">
        <v>1351</v>
      </c>
      <c r="K7315" s="96">
        <v>2050.0</v>
      </c>
      <c r="L7315" s="96" t="s">
        <v>41</v>
      </c>
      <c r="M7315" s="96" t="s">
        <v>1351</v>
      </c>
      <c r="N7315" s="96" t="s">
        <v>1805</v>
      </c>
      <c r="O7315" s="96" t="s">
        <v>2194</v>
      </c>
      <c r="P7315" s="96" t="s">
        <v>1609</v>
      </c>
      <c r="Q7315" s="96" t="s">
        <v>1675</v>
      </c>
      <c r="R7315" s="96" t="s">
        <v>1648</v>
      </c>
      <c r="S7315" s="96" t="s">
        <v>18278</v>
      </c>
      <c r="T7315" s="96" t="s">
        <v>1568</v>
      </c>
    </row>
    <row r="7316" ht="14.25" customHeight="1">
      <c r="A7316" s="96" t="s">
        <v>18279</v>
      </c>
      <c r="B7316" s="96" t="s">
        <v>18280</v>
      </c>
      <c r="D7316" s="96" t="s">
        <v>1350</v>
      </c>
      <c r="E7316" s="96" t="s">
        <v>1561</v>
      </c>
      <c r="F7316" s="96">
        <v>2030.0</v>
      </c>
      <c r="J7316" s="96" t="s">
        <v>1351</v>
      </c>
      <c r="L7316" s="96" t="s">
        <v>41</v>
      </c>
      <c r="M7316" s="96" t="s">
        <v>1351</v>
      </c>
      <c r="N7316" s="96" t="s">
        <v>1903</v>
      </c>
      <c r="O7316" s="96" t="s">
        <v>2272</v>
      </c>
      <c r="P7316" s="96" t="s">
        <v>1609</v>
      </c>
      <c r="Q7316" s="96" t="s">
        <v>1655</v>
      </c>
      <c r="R7316" s="96" t="s">
        <v>1779</v>
      </c>
      <c r="S7316" s="96" t="s">
        <v>18281</v>
      </c>
      <c r="T7316" s="96" t="s">
        <v>1568</v>
      </c>
    </row>
    <row r="7317" ht="14.25" customHeight="1">
      <c r="A7317" s="96" t="s">
        <v>18282</v>
      </c>
      <c r="D7317" s="96" t="s">
        <v>1350</v>
      </c>
      <c r="E7317" s="96" t="s">
        <v>1561</v>
      </c>
      <c r="F7317" s="96">
        <v>2030.0</v>
      </c>
      <c r="J7317" s="96" t="s">
        <v>1147</v>
      </c>
      <c r="L7317" s="96" t="s">
        <v>1562</v>
      </c>
      <c r="M7317" s="96" t="s">
        <v>1147</v>
      </c>
      <c r="O7317" s="96" t="s">
        <v>1614</v>
      </c>
      <c r="P7317" s="96" t="s">
        <v>1609</v>
      </c>
      <c r="Q7317" s="96" t="s">
        <v>1593</v>
      </c>
      <c r="R7317" s="96" t="s">
        <v>1581</v>
      </c>
      <c r="S7317" s="96" t="s">
        <v>18283</v>
      </c>
      <c r="T7317" s="96" t="s">
        <v>1568</v>
      </c>
    </row>
    <row r="7318" ht="14.25" customHeight="1">
      <c r="A7318" s="96" t="s">
        <v>18284</v>
      </c>
      <c r="B7318" s="96" t="s">
        <v>18285</v>
      </c>
      <c r="C7318" s="96" t="s">
        <v>18286</v>
      </c>
      <c r="D7318" s="96" t="s">
        <v>1350</v>
      </c>
      <c r="E7318" s="96" t="s">
        <v>1561</v>
      </c>
      <c r="F7318" s="96" t="s">
        <v>1628</v>
      </c>
      <c r="J7318" s="96" t="s">
        <v>1147</v>
      </c>
      <c r="L7318" s="96" t="s">
        <v>41</v>
      </c>
      <c r="M7318" s="96" t="s">
        <v>1351</v>
      </c>
      <c r="N7318" s="96" t="s">
        <v>1740</v>
      </c>
      <c r="O7318" s="96" t="s">
        <v>1584</v>
      </c>
      <c r="P7318" s="96" t="s">
        <v>1564</v>
      </c>
      <c r="Q7318" s="96" t="s">
        <v>1604</v>
      </c>
      <c r="R7318" s="96" t="s">
        <v>1586</v>
      </c>
      <c r="S7318" s="96" t="s">
        <v>18287</v>
      </c>
      <c r="T7318" s="96" t="s">
        <v>1568</v>
      </c>
      <c r="U7318" s="96" t="s">
        <v>1742</v>
      </c>
    </row>
    <row r="7319" ht="14.25" customHeight="1">
      <c r="A7319" s="96" t="s">
        <v>18288</v>
      </c>
      <c r="C7319" s="96" t="s">
        <v>18289</v>
      </c>
      <c r="D7319" s="96" t="s">
        <v>1355</v>
      </c>
      <c r="J7319" s="96" t="s">
        <v>1147</v>
      </c>
      <c r="L7319" s="96" t="s">
        <v>41</v>
      </c>
      <c r="M7319" s="96" t="s">
        <v>1147</v>
      </c>
      <c r="O7319" s="96" t="s">
        <v>1614</v>
      </c>
      <c r="P7319" s="96" t="s">
        <v>1609</v>
      </c>
      <c r="Q7319" s="96" t="s">
        <v>1580</v>
      </c>
      <c r="R7319" s="96" t="s">
        <v>1656</v>
      </c>
    </row>
    <row r="7320" ht="14.25" customHeight="1">
      <c r="A7320" s="96" t="s">
        <v>18290</v>
      </c>
      <c r="D7320" s="96" t="s">
        <v>1350</v>
      </c>
      <c r="E7320" s="96" t="s">
        <v>1561</v>
      </c>
      <c r="F7320" s="96">
        <v>2030.0</v>
      </c>
      <c r="J7320" s="96" t="s">
        <v>1147</v>
      </c>
      <c r="L7320" s="96" t="s">
        <v>1562</v>
      </c>
      <c r="M7320" s="96" t="s">
        <v>1147</v>
      </c>
      <c r="O7320" s="96" t="s">
        <v>1672</v>
      </c>
      <c r="P7320" s="96" t="s">
        <v>1564</v>
      </c>
      <c r="Q7320" s="96" t="s">
        <v>1820</v>
      </c>
      <c r="R7320" s="96" t="s">
        <v>1690</v>
      </c>
      <c r="S7320" s="96" t="s">
        <v>18291</v>
      </c>
      <c r="T7320" s="96" t="s">
        <v>1568</v>
      </c>
    </row>
    <row r="7321" ht="14.25" customHeight="1">
      <c r="A7321" s="96" t="s">
        <v>18292</v>
      </c>
      <c r="B7321" s="96" t="s">
        <v>18293</v>
      </c>
      <c r="D7321" s="96" t="s">
        <v>1355</v>
      </c>
      <c r="J7321" s="96" t="s">
        <v>1147</v>
      </c>
      <c r="L7321" s="96" t="s">
        <v>41</v>
      </c>
      <c r="M7321" s="96" t="s">
        <v>1147</v>
      </c>
      <c r="O7321" s="96" t="s">
        <v>2423</v>
      </c>
      <c r="P7321" s="96" t="s">
        <v>1609</v>
      </c>
      <c r="Q7321" s="96" t="s">
        <v>1573</v>
      </c>
      <c r="R7321" s="96" t="s">
        <v>1594</v>
      </c>
    </row>
    <row r="7322" ht="14.25" customHeight="1">
      <c r="A7322" s="96" t="s">
        <v>18294</v>
      </c>
      <c r="D7322" s="96" t="s">
        <v>1350</v>
      </c>
      <c r="E7322" s="96" t="s">
        <v>1561</v>
      </c>
      <c r="F7322" s="96">
        <v>2030.0</v>
      </c>
      <c r="J7322" s="96" t="s">
        <v>1147</v>
      </c>
      <c r="L7322" s="96" t="s">
        <v>1562</v>
      </c>
      <c r="M7322" s="96" t="s">
        <v>1147</v>
      </c>
      <c r="O7322" s="96" t="s">
        <v>1717</v>
      </c>
      <c r="P7322" s="96" t="s">
        <v>1609</v>
      </c>
      <c r="Q7322" s="96" t="s">
        <v>1804</v>
      </c>
      <c r="R7322" s="96" t="s">
        <v>1586</v>
      </c>
      <c r="S7322" s="96" t="s">
        <v>18295</v>
      </c>
      <c r="T7322" s="96" t="s">
        <v>1568</v>
      </c>
    </row>
    <row r="7323" ht="14.25" customHeight="1">
      <c r="A7323" s="96" t="s">
        <v>18296</v>
      </c>
      <c r="D7323" s="96" t="s">
        <v>1350</v>
      </c>
      <c r="E7323" s="96" t="s">
        <v>1561</v>
      </c>
      <c r="F7323" s="96">
        <v>2030.0</v>
      </c>
      <c r="J7323" s="96" t="s">
        <v>1147</v>
      </c>
      <c r="L7323" s="96" t="s">
        <v>1562</v>
      </c>
      <c r="M7323" s="96" t="s">
        <v>1147</v>
      </c>
      <c r="O7323" s="96" t="s">
        <v>1717</v>
      </c>
      <c r="P7323" s="96" t="s">
        <v>1609</v>
      </c>
      <c r="Q7323" s="96" t="s">
        <v>1948</v>
      </c>
      <c r="R7323" s="96" t="s">
        <v>1637</v>
      </c>
      <c r="S7323" s="96" t="s">
        <v>18297</v>
      </c>
      <c r="T7323" s="96" t="s">
        <v>1568</v>
      </c>
    </row>
    <row r="7324" ht="14.25" customHeight="1">
      <c r="A7324" s="96" t="s">
        <v>18298</v>
      </c>
      <c r="D7324" s="96" t="s">
        <v>1350</v>
      </c>
      <c r="E7324" s="96" t="s">
        <v>1561</v>
      </c>
      <c r="F7324" s="96">
        <v>2030.0</v>
      </c>
      <c r="J7324" s="96" t="s">
        <v>1147</v>
      </c>
      <c r="L7324" s="96" t="s">
        <v>1562</v>
      </c>
      <c r="M7324" s="96" t="s">
        <v>1147</v>
      </c>
      <c r="O7324" s="96" t="s">
        <v>1717</v>
      </c>
      <c r="P7324" s="96" t="s">
        <v>1609</v>
      </c>
      <c r="Q7324" s="96" t="s">
        <v>1784</v>
      </c>
      <c r="R7324" s="96" t="s">
        <v>1676</v>
      </c>
      <c r="S7324" s="96" t="s">
        <v>18299</v>
      </c>
      <c r="T7324" s="96" t="s">
        <v>1568</v>
      </c>
    </row>
    <row r="7325" ht="14.25" customHeight="1">
      <c r="A7325" s="96" t="s">
        <v>18300</v>
      </c>
      <c r="D7325" s="96" t="s">
        <v>1350</v>
      </c>
      <c r="E7325" s="96" t="s">
        <v>1561</v>
      </c>
      <c r="F7325" s="96">
        <v>2030.0</v>
      </c>
      <c r="J7325" s="96" t="s">
        <v>1147</v>
      </c>
      <c r="L7325" s="96" t="s">
        <v>1562</v>
      </c>
      <c r="M7325" s="96" t="s">
        <v>1147</v>
      </c>
      <c r="O7325" s="96" t="s">
        <v>1717</v>
      </c>
      <c r="P7325" s="96" t="s">
        <v>1609</v>
      </c>
      <c r="Q7325" s="96" t="s">
        <v>1756</v>
      </c>
      <c r="R7325" s="96" t="s">
        <v>1637</v>
      </c>
      <c r="S7325" s="96" t="s">
        <v>18301</v>
      </c>
      <c r="T7325" s="96" t="s">
        <v>1568</v>
      </c>
    </row>
    <row r="7326" ht="14.25" customHeight="1">
      <c r="A7326" s="96" t="s">
        <v>18302</v>
      </c>
      <c r="D7326" s="96" t="s">
        <v>1350</v>
      </c>
      <c r="E7326" s="96" t="s">
        <v>1561</v>
      </c>
      <c r="F7326" s="96">
        <v>2030.0</v>
      </c>
      <c r="J7326" s="96" t="s">
        <v>1147</v>
      </c>
      <c r="L7326" s="96" t="s">
        <v>1562</v>
      </c>
      <c r="M7326" s="96" t="s">
        <v>1147</v>
      </c>
      <c r="O7326" s="96" t="s">
        <v>1717</v>
      </c>
      <c r="P7326" s="96" t="s">
        <v>1609</v>
      </c>
      <c r="Q7326" s="96" t="s">
        <v>1756</v>
      </c>
      <c r="R7326" s="96" t="s">
        <v>1566</v>
      </c>
      <c r="S7326" s="96" t="s">
        <v>18303</v>
      </c>
      <c r="T7326" s="96" t="s">
        <v>1568</v>
      </c>
    </row>
    <row r="7327" ht="14.25" customHeight="1">
      <c r="A7327" s="96" t="s">
        <v>18304</v>
      </c>
      <c r="D7327" s="96" t="s">
        <v>1350</v>
      </c>
      <c r="E7327" s="96" t="s">
        <v>1561</v>
      </c>
      <c r="F7327" s="96">
        <v>2030.0</v>
      </c>
      <c r="J7327" s="96" t="s">
        <v>1147</v>
      </c>
      <c r="L7327" s="96" t="s">
        <v>1562</v>
      </c>
      <c r="M7327" s="96" t="s">
        <v>1147</v>
      </c>
      <c r="O7327" s="96" t="s">
        <v>1669</v>
      </c>
      <c r="P7327" s="96" t="s">
        <v>1564</v>
      </c>
      <c r="Q7327" s="96" t="s">
        <v>1580</v>
      </c>
      <c r="R7327" s="96" t="s">
        <v>1605</v>
      </c>
      <c r="S7327" s="96" t="s">
        <v>18305</v>
      </c>
      <c r="T7327" s="96" t="s">
        <v>1568</v>
      </c>
    </row>
    <row r="7328" ht="14.25" customHeight="1">
      <c r="A7328" s="96" t="s">
        <v>18306</v>
      </c>
      <c r="B7328" s="96" t="s">
        <v>18307</v>
      </c>
      <c r="C7328" s="96" t="s">
        <v>18307</v>
      </c>
      <c r="D7328" s="96" t="s">
        <v>1355</v>
      </c>
      <c r="J7328" s="96" t="s">
        <v>1351</v>
      </c>
      <c r="L7328" s="96" t="s">
        <v>41</v>
      </c>
      <c r="M7328" s="96" t="s">
        <v>1351</v>
      </c>
      <c r="N7328" s="96" t="s">
        <v>1707</v>
      </c>
      <c r="O7328" s="96" t="s">
        <v>1791</v>
      </c>
      <c r="P7328" s="96" t="s">
        <v>1609</v>
      </c>
      <c r="Q7328" s="96" t="s">
        <v>18308</v>
      </c>
      <c r="R7328" s="96" t="s">
        <v>1707</v>
      </c>
    </row>
    <row r="7329" ht="14.25" customHeight="1">
      <c r="A7329" s="96" t="s">
        <v>18309</v>
      </c>
      <c r="D7329" s="96" t="s">
        <v>1350</v>
      </c>
      <c r="E7329" s="96" t="s">
        <v>1561</v>
      </c>
      <c r="F7329" s="96">
        <v>2030.0</v>
      </c>
      <c r="J7329" s="96" t="s">
        <v>1147</v>
      </c>
      <c r="L7329" s="96" t="s">
        <v>1562</v>
      </c>
      <c r="M7329" s="96" t="s">
        <v>1147</v>
      </c>
      <c r="O7329" s="96" t="s">
        <v>1717</v>
      </c>
      <c r="P7329" s="96" t="s">
        <v>1609</v>
      </c>
      <c r="Q7329" s="96" t="s">
        <v>2188</v>
      </c>
      <c r="R7329" s="96" t="s">
        <v>1787</v>
      </c>
      <c r="S7329" s="96" t="s">
        <v>18310</v>
      </c>
      <c r="T7329" s="96" t="s">
        <v>1568</v>
      </c>
    </row>
    <row r="7330" ht="14.25" customHeight="1">
      <c r="A7330" s="96" t="s">
        <v>18311</v>
      </c>
      <c r="D7330" s="96" t="s">
        <v>1350</v>
      </c>
      <c r="E7330" s="96" t="s">
        <v>1561</v>
      </c>
      <c r="F7330" s="96">
        <v>2030.0</v>
      </c>
      <c r="J7330" s="96" t="s">
        <v>1147</v>
      </c>
      <c r="L7330" s="96" t="s">
        <v>1562</v>
      </c>
      <c r="M7330" s="96" t="s">
        <v>1147</v>
      </c>
      <c r="O7330" s="96" t="s">
        <v>1845</v>
      </c>
      <c r="P7330" s="96" t="s">
        <v>1564</v>
      </c>
      <c r="Q7330" s="96" t="s">
        <v>1610</v>
      </c>
      <c r="R7330" s="96" t="s">
        <v>1566</v>
      </c>
      <c r="S7330" s="96" t="s">
        <v>18312</v>
      </c>
      <c r="T7330" s="96" t="s">
        <v>1568</v>
      </c>
    </row>
    <row r="7331" ht="14.25" customHeight="1">
      <c r="A7331" s="96" t="s">
        <v>18313</v>
      </c>
      <c r="D7331" s="96" t="s">
        <v>1355</v>
      </c>
      <c r="J7331" s="96" t="s">
        <v>1351</v>
      </c>
      <c r="L7331" s="96" t="s">
        <v>41</v>
      </c>
      <c r="M7331" s="96" t="s">
        <v>1147</v>
      </c>
      <c r="O7331" s="96" t="s">
        <v>1578</v>
      </c>
      <c r="P7331" s="96" t="s">
        <v>1579</v>
      </c>
      <c r="Q7331" s="96" t="s">
        <v>1897</v>
      </c>
      <c r="R7331" s="96" t="s">
        <v>1690</v>
      </c>
    </row>
    <row r="7332" ht="14.25" customHeight="1">
      <c r="A7332" s="96" t="s">
        <v>18314</v>
      </c>
      <c r="B7332" s="96" t="s">
        <v>18315</v>
      </c>
      <c r="C7332" s="96" t="s">
        <v>18316</v>
      </c>
      <c r="D7332" s="96" t="s">
        <v>1355</v>
      </c>
      <c r="J7332" s="96" t="s">
        <v>1351</v>
      </c>
      <c r="L7332" s="96" t="s">
        <v>41</v>
      </c>
      <c r="M7332" s="96" t="s">
        <v>1351</v>
      </c>
      <c r="N7332" s="96" t="s">
        <v>1619</v>
      </c>
      <c r="O7332" s="96" t="s">
        <v>1578</v>
      </c>
      <c r="P7332" s="96" t="s">
        <v>1579</v>
      </c>
      <c r="Q7332" s="96" t="s">
        <v>1675</v>
      </c>
      <c r="R7332" s="96" t="s">
        <v>1619</v>
      </c>
    </row>
    <row r="7333" ht="14.25" customHeight="1">
      <c r="A7333" s="96" t="s">
        <v>18317</v>
      </c>
      <c r="B7333" s="96" t="s">
        <v>18318</v>
      </c>
      <c r="C7333" s="96" t="s">
        <v>18319</v>
      </c>
      <c r="D7333" s="96" t="s">
        <v>1350</v>
      </c>
      <c r="E7333" s="96" t="s">
        <v>1721</v>
      </c>
      <c r="F7333" s="96" t="s">
        <v>9281</v>
      </c>
      <c r="J7333" s="96" t="s">
        <v>1351</v>
      </c>
      <c r="L7333" s="96" t="s">
        <v>41</v>
      </c>
      <c r="M7333" s="96" t="s">
        <v>1351</v>
      </c>
      <c r="N7333" s="96" t="s">
        <v>1779</v>
      </c>
      <c r="O7333" s="96" t="s">
        <v>1578</v>
      </c>
      <c r="P7333" s="96" t="s">
        <v>1579</v>
      </c>
      <c r="Q7333" s="96" t="s">
        <v>1820</v>
      </c>
      <c r="R7333" s="96" t="s">
        <v>3311</v>
      </c>
      <c r="S7333" s="96" t="s">
        <v>18320</v>
      </c>
      <c r="T7333" s="96" t="s">
        <v>1725</v>
      </c>
    </row>
    <row r="7334" ht="14.25" customHeight="1">
      <c r="A7334" s="96" t="s">
        <v>18321</v>
      </c>
      <c r="B7334" s="96" t="s">
        <v>18322</v>
      </c>
      <c r="C7334" s="96" t="s">
        <v>18323</v>
      </c>
      <c r="D7334" s="96" t="s">
        <v>1350</v>
      </c>
      <c r="E7334" s="96" t="s">
        <v>1561</v>
      </c>
      <c r="F7334" s="96">
        <v>2030.0</v>
      </c>
      <c r="J7334" s="96" t="s">
        <v>1147</v>
      </c>
      <c r="L7334" s="96" t="s">
        <v>41</v>
      </c>
      <c r="M7334" s="96" t="s">
        <v>1147</v>
      </c>
      <c r="N7334" s="96" t="s">
        <v>1656</v>
      </c>
      <c r="O7334" s="96" t="s">
        <v>1703</v>
      </c>
      <c r="P7334" s="96" t="s">
        <v>1564</v>
      </c>
      <c r="Q7334" s="96" t="s">
        <v>1948</v>
      </c>
      <c r="R7334" s="96" t="s">
        <v>1656</v>
      </c>
      <c r="S7334" s="96" t="s">
        <v>18324</v>
      </c>
      <c r="T7334" s="96" t="s">
        <v>1568</v>
      </c>
    </row>
    <row r="7335" ht="14.25" customHeight="1">
      <c r="A7335" s="96" t="s">
        <v>18325</v>
      </c>
      <c r="D7335" s="96" t="s">
        <v>1350</v>
      </c>
      <c r="E7335" s="96" t="s">
        <v>1561</v>
      </c>
      <c r="F7335" s="96">
        <v>2030.0</v>
      </c>
      <c r="J7335" s="96" t="s">
        <v>1147</v>
      </c>
      <c r="L7335" s="96" t="s">
        <v>1562</v>
      </c>
      <c r="M7335" s="96" t="s">
        <v>1147</v>
      </c>
      <c r="O7335" s="96" t="s">
        <v>1717</v>
      </c>
      <c r="P7335" s="96" t="s">
        <v>1609</v>
      </c>
      <c r="Q7335" s="96" t="s">
        <v>1639</v>
      </c>
      <c r="R7335" s="96" t="s">
        <v>1566</v>
      </c>
      <c r="S7335" s="96" t="s">
        <v>18326</v>
      </c>
      <c r="T7335" s="96" t="s">
        <v>1568</v>
      </c>
    </row>
    <row r="7336" ht="14.25" customHeight="1">
      <c r="A7336" s="96" t="s">
        <v>18327</v>
      </c>
      <c r="D7336" s="96" t="s">
        <v>1355</v>
      </c>
      <c r="J7336" s="96" t="s">
        <v>1351</v>
      </c>
      <c r="L7336" s="96" t="s">
        <v>1629</v>
      </c>
      <c r="M7336" s="96" t="s">
        <v>1351</v>
      </c>
      <c r="N7336" s="96" t="s">
        <v>1623</v>
      </c>
      <c r="O7336" s="96" t="s">
        <v>1614</v>
      </c>
      <c r="P7336" s="96" t="s">
        <v>1609</v>
      </c>
      <c r="Q7336" s="96" t="s">
        <v>1630</v>
      </c>
      <c r="R7336" s="96" t="s">
        <v>1623</v>
      </c>
    </row>
    <row r="7337" ht="14.25" customHeight="1">
      <c r="A7337" s="96" t="s">
        <v>18328</v>
      </c>
      <c r="B7337" s="96" t="s">
        <v>18329</v>
      </c>
      <c r="C7337" s="96" t="s">
        <v>18330</v>
      </c>
      <c r="D7337" s="96" t="s">
        <v>1350</v>
      </c>
      <c r="E7337" s="96" t="s">
        <v>1570</v>
      </c>
      <c r="F7337" s="96">
        <v>2030.0</v>
      </c>
      <c r="J7337" s="96" t="s">
        <v>1147</v>
      </c>
      <c r="L7337" s="96" t="s">
        <v>41</v>
      </c>
      <c r="M7337" s="96" t="s">
        <v>1147</v>
      </c>
      <c r="O7337" s="96" t="s">
        <v>1614</v>
      </c>
      <c r="P7337" s="96" t="s">
        <v>1609</v>
      </c>
      <c r="Q7337" s="96" t="s">
        <v>1636</v>
      </c>
      <c r="R7337" s="96" t="s">
        <v>2256</v>
      </c>
      <c r="S7337" s="96" t="s">
        <v>18331</v>
      </c>
      <c r="T7337" s="96" t="s">
        <v>1576</v>
      </c>
    </row>
    <row r="7338" ht="14.25" customHeight="1">
      <c r="A7338" s="96" t="s">
        <v>18332</v>
      </c>
      <c r="B7338" s="96" t="s">
        <v>18333</v>
      </c>
      <c r="C7338" s="96" t="s">
        <v>18334</v>
      </c>
      <c r="D7338" s="96" t="s">
        <v>1350</v>
      </c>
      <c r="E7338" s="96" t="s">
        <v>1561</v>
      </c>
      <c r="F7338" s="96" t="s">
        <v>1628</v>
      </c>
      <c r="J7338" s="96" t="s">
        <v>1147</v>
      </c>
      <c r="L7338" s="96" t="s">
        <v>41</v>
      </c>
      <c r="M7338" s="96" t="s">
        <v>1147</v>
      </c>
      <c r="O7338" s="96" t="s">
        <v>1614</v>
      </c>
      <c r="P7338" s="96" t="s">
        <v>1609</v>
      </c>
      <c r="Q7338" s="96" t="s">
        <v>1604</v>
      </c>
      <c r="R7338" s="96" t="s">
        <v>1699</v>
      </c>
      <c r="S7338" s="96" t="s">
        <v>18335</v>
      </c>
      <c r="T7338" s="96" t="s">
        <v>1568</v>
      </c>
    </row>
    <row r="7339" ht="14.25" customHeight="1">
      <c r="A7339" s="96" t="s">
        <v>18336</v>
      </c>
      <c r="B7339" s="96" t="s">
        <v>18337</v>
      </c>
      <c r="C7339" s="96" t="s">
        <v>18338</v>
      </c>
      <c r="D7339" s="96" t="s">
        <v>1355</v>
      </c>
      <c r="J7339" s="96" t="s">
        <v>1351</v>
      </c>
      <c r="L7339" s="96" t="s">
        <v>41</v>
      </c>
      <c r="M7339" s="96" t="s">
        <v>1351</v>
      </c>
      <c r="N7339" s="96" t="s">
        <v>1673</v>
      </c>
      <c r="O7339" s="96" t="s">
        <v>1614</v>
      </c>
      <c r="P7339" s="96" t="s">
        <v>1609</v>
      </c>
      <c r="Q7339" s="96" t="s">
        <v>1610</v>
      </c>
      <c r="R7339" s="96" t="s">
        <v>1673</v>
      </c>
    </row>
    <row r="7340" ht="14.25" customHeight="1">
      <c r="A7340" s="96" t="s">
        <v>18339</v>
      </c>
      <c r="B7340" s="96" t="s">
        <v>18340</v>
      </c>
      <c r="C7340" s="96" t="s">
        <v>18341</v>
      </c>
      <c r="D7340" s="96" t="s">
        <v>1372</v>
      </c>
      <c r="J7340" s="96" t="s">
        <v>1147</v>
      </c>
      <c r="L7340" s="96" t="s">
        <v>41</v>
      </c>
      <c r="M7340" s="96" t="s">
        <v>1147</v>
      </c>
      <c r="O7340" s="96" t="s">
        <v>1614</v>
      </c>
      <c r="P7340" s="96" t="s">
        <v>1609</v>
      </c>
      <c r="Q7340" s="96" t="s">
        <v>1590</v>
      </c>
      <c r="R7340" s="96" t="s">
        <v>2321</v>
      </c>
      <c r="U7340" s="96" t="s">
        <v>1742</v>
      </c>
    </row>
    <row r="7341" ht="14.25" customHeight="1">
      <c r="A7341" s="96" t="s">
        <v>18342</v>
      </c>
      <c r="B7341" s="96" t="s">
        <v>18343</v>
      </c>
      <c r="C7341" s="96" t="s">
        <v>18344</v>
      </c>
      <c r="D7341" s="96" t="s">
        <v>1355</v>
      </c>
      <c r="J7341" s="96" t="s">
        <v>1147</v>
      </c>
      <c r="L7341" s="96" t="s">
        <v>41</v>
      </c>
      <c r="M7341" s="96" t="s">
        <v>1147</v>
      </c>
      <c r="N7341" s="96" t="s">
        <v>1673</v>
      </c>
      <c r="O7341" s="96" t="s">
        <v>1614</v>
      </c>
      <c r="P7341" s="96" t="s">
        <v>1609</v>
      </c>
      <c r="Q7341" s="96" t="s">
        <v>2015</v>
      </c>
      <c r="R7341" s="96" t="s">
        <v>1673</v>
      </c>
    </row>
    <row r="7342" ht="14.25" customHeight="1">
      <c r="A7342" s="96" t="s">
        <v>18345</v>
      </c>
      <c r="D7342" s="96" t="s">
        <v>1350</v>
      </c>
      <c r="E7342" s="96" t="s">
        <v>1561</v>
      </c>
      <c r="F7342" s="96">
        <v>2030.0</v>
      </c>
      <c r="J7342" s="96" t="s">
        <v>1147</v>
      </c>
      <c r="L7342" s="96" t="s">
        <v>1562</v>
      </c>
      <c r="M7342" s="96" t="s">
        <v>1147</v>
      </c>
      <c r="O7342" s="96" t="s">
        <v>1741</v>
      </c>
      <c r="P7342" s="96" t="s">
        <v>1564</v>
      </c>
      <c r="Q7342" s="96" t="s">
        <v>1754</v>
      </c>
      <c r="R7342" s="96" t="s">
        <v>1623</v>
      </c>
      <c r="S7342" s="96" t="s">
        <v>18346</v>
      </c>
      <c r="T7342" s="96" t="s">
        <v>1568</v>
      </c>
    </row>
    <row r="7343" ht="14.25" customHeight="1">
      <c r="A7343" s="96" t="s">
        <v>18347</v>
      </c>
      <c r="B7343" s="96" t="s">
        <v>18348</v>
      </c>
      <c r="C7343" s="96" t="s">
        <v>18349</v>
      </c>
      <c r="D7343" s="96" t="s">
        <v>1350</v>
      </c>
      <c r="E7343" s="96" t="s">
        <v>1561</v>
      </c>
      <c r="F7343" s="96">
        <v>2028.0</v>
      </c>
      <c r="J7343" s="96" t="s">
        <v>1147</v>
      </c>
      <c r="L7343" s="96" t="s">
        <v>41</v>
      </c>
      <c r="M7343" s="96" t="s">
        <v>1147</v>
      </c>
      <c r="O7343" s="96" t="s">
        <v>1584</v>
      </c>
      <c r="P7343" s="96" t="s">
        <v>1564</v>
      </c>
      <c r="Q7343" s="96" t="s">
        <v>1590</v>
      </c>
      <c r="R7343" s="96" t="s">
        <v>1631</v>
      </c>
      <c r="S7343" s="96" t="s">
        <v>18350</v>
      </c>
      <c r="T7343" s="96" t="s">
        <v>1568</v>
      </c>
    </row>
    <row r="7344" ht="14.25" customHeight="1">
      <c r="A7344" s="96" t="s">
        <v>18351</v>
      </c>
      <c r="D7344" s="96" t="s">
        <v>1350</v>
      </c>
      <c r="E7344" s="96" t="s">
        <v>1561</v>
      </c>
      <c r="F7344" s="96">
        <v>2030.0</v>
      </c>
      <c r="J7344" s="96" t="s">
        <v>1147</v>
      </c>
      <c r="L7344" s="96" t="s">
        <v>1562</v>
      </c>
      <c r="M7344" s="96" t="s">
        <v>1147</v>
      </c>
      <c r="O7344" s="96" t="s">
        <v>1717</v>
      </c>
      <c r="P7344" s="96" t="s">
        <v>1609</v>
      </c>
      <c r="Q7344" s="96" t="s">
        <v>2210</v>
      </c>
      <c r="R7344" s="96" t="s">
        <v>1615</v>
      </c>
      <c r="S7344" s="96" t="s">
        <v>18352</v>
      </c>
      <c r="T7344" s="96" t="s">
        <v>1568</v>
      </c>
    </row>
    <row r="7345" ht="14.25" customHeight="1">
      <c r="A7345" s="96" t="s">
        <v>18353</v>
      </c>
      <c r="D7345" s="96" t="s">
        <v>1355</v>
      </c>
      <c r="J7345" s="96" t="s">
        <v>1147</v>
      </c>
      <c r="L7345" s="96" t="s">
        <v>41</v>
      </c>
      <c r="M7345" s="96" t="s">
        <v>1147</v>
      </c>
      <c r="O7345" s="96" t="s">
        <v>1620</v>
      </c>
      <c r="P7345" s="96" t="s">
        <v>1564</v>
      </c>
      <c r="Q7345" s="96" t="s">
        <v>1639</v>
      </c>
      <c r="R7345" s="96" t="s">
        <v>1586</v>
      </c>
    </row>
    <row r="7346" ht="14.25" customHeight="1">
      <c r="A7346" s="96" t="s">
        <v>18354</v>
      </c>
      <c r="D7346" s="96" t="s">
        <v>1355</v>
      </c>
      <c r="J7346" s="96" t="s">
        <v>1351</v>
      </c>
      <c r="L7346" s="96" t="s">
        <v>41</v>
      </c>
      <c r="M7346" s="96" t="s">
        <v>1147</v>
      </c>
      <c r="O7346" s="96" t="s">
        <v>1647</v>
      </c>
      <c r="P7346" s="96" t="s">
        <v>1564</v>
      </c>
      <c r="Q7346" s="96" t="s">
        <v>1580</v>
      </c>
      <c r="R7346" s="96" t="s">
        <v>1644</v>
      </c>
    </row>
    <row r="7347" ht="14.25" customHeight="1">
      <c r="A7347" s="96" t="s">
        <v>18355</v>
      </c>
      <c r="D7347" s="96" t="s">
        <v>1355</v>
      </c>
      <c r="J7347" s="96" t="s">
        <v>1147</v>
      </c>
      <c r="L7347" s="96" t="s">
        <v>41</v>
      </c>
      <c r="M7347" s="96" t="s">
        <v>1147</v>
      </c>
      <c r="O7347" s="96" t="s">
        <v>1812</v>
      </c>
      <c r="P7347" s="96" t="s">
        <v>1564</v>
      </c>
      <c r="Q7347" s="96" t="s">
        <v>1675</v>
      </c>
      <c r="R7347" s="96" t="s">
        <v>1566</v>
      </c>
    </row>
    <row r="7348" ht="14.25" customHeight="1">
      <c r="A7348" s="96" t="s">
        <v>18356</v>
      </c>
      <c r="D7348" s="96" t="s">
        <v>1350</v>
      </c>
      <c r="E7348" s="96" t="s">
        <v>1561</v>
      </c>
      <c r="F7348" s="96">
        <v>2030.0</v>
      </c>
      <c r="J7348" s="96" t="s">
        <v>1147</v>
      </c>
      <c r="L7348" s="96" t="s">
        <v>1562</v>
      </c>
      <c r="M7348" s="96" t="s">
        <v>1147</v>
      </c>
      <c r="O7348" s="96" t="s">
        <v>1584</v>
      </c>
      <c r="P7348" s="96" t="s">
        <v>1564</v>
      </c>
      <c r="Q7348" s="96" t="s">
        <v>1639</v>
      </c>
      <c r="R7348" s="96" t="s">
        <v>1597</v>
      </c>
      <c r="S7348" s="96" t="s">
        <v>18357</v>
      </c>
      <c r="T7348" s="96" t="s">
        <v>1568</v>
      </c>
    </row>
    <row r="7349" ht="14.25" customHeight="1">
      <c r="A7349" s="96" t="s">
        <v>18358</v>
      </c>
      <c r="B7349" s="96" t="s">
        <v>18359</v>
      </c>
      <c r="C7349" s="96" t="s">
        <v>18360</v>
      </c>
      <c r="D7349" s="96" t="s">
        <v>1350</v>
      </c>
      <c r="E7349" s="96" t="s">
        <v>1561</v>
      </c>
      <c r="F7349" s="96">
        <v>2025.0</v>
      </c>
      <c r="G7349" s="96" t="s">
        <v>1350</v>
      </c>
      <c r="H7349" s="96" t="s">
        <v>1561</v>
      </c>
      <c r="I7349" s="96">
        <v>2045.0</v>
      </c>
      <c r="J7349" s="96" t="s">
        <v>1351</v>
      </c>
      <c r="K7349" s="96">
        <v>2045.0</v>
      </c>
      <c r="L7349" s="96" t="s">
        <v>41</v>
      </c>
      <c r="M7349" s="96" t="s">
        <v>1351</v>
      </c>
      <c r="N7349" s="96" t="s">
        <v>1926</v>
      </c>
      <c r="O7349" s="96" t="s">
        <v>1584</v>
      </c>
      <c r="P7349" s="96" t="s">
        <v>1564</v>
      </c>
      <c r="Q7349" s="96" t="s">
        <v>2210</v>
      </c>
      <c r="R7349" s="96" t="s">
        <v>1637</v>
      </c>
      <c r="S7349" s="96" t="s">
        <v>18361</v>
      </c>
      <c r="T7349" s="96" t="s">
        <v>1568</v>
      </c>
    </row>
    <row r="7350" ht="14.25" customHeight="1">
      <c r="A7350" s="96" t="s">
        <v>18362</v>
      </c>
      <c r="D7350" s="96" t="s">
        <v>1350</v>
      </c>
      <c r="E7350" s="96" t="s">
        <v>1561</v>
      </c>
      <c r="F7350" s="96">
        <v>2030.0</v>
      </c>
      <c r="J7350" s="96" t="s">
        <v>1351</v>
      </c>
      <c r="L7350" s="96" t="s">
        <v>1562</v>
      </c>
      <c r="M7350" s="96" t="s">
        <v>1351</v>
      </c>
      <c r="N7350" s="96" t="s">
        <v>1621</v>
      </c>
      <c r="O7350" s="96" t="s">
        <v>1893</v>
      </c>
      <c r="P7350" s="96" t="s">
        <v>1603</v>
      </c>
      <c r="Q7350" s="96" t="s">
        <v>1590</v>
      </c>
      <c r="R7350" s="96" t="s">
        <v>1787</v>
      </c>
      <c r="S7350" s="96" t="s">
        <v>18363</v>
      </c>
      <c r="T7350" s="96" t="s">
        <v>1568</v>
      </c>
    </row>
    <row r="7351" ht="14.25" customHeight="1">
      <c r="A7351" s="96" t="s">
        <v>18364</v>
      </c>
      <c r="D7351" s="96" t="s">
        <v>1350</v>
      </c>
      <c r="E7351" s="96" t="s">
        <v>1561</v>
      </c>
      <c r="F7351" s="96">
        <v>2030.0</v>
      </c>
      <c r="G7351" s="96" t="s">
        <v>1350</v>
      </c>
      <c r="H7351" s="96" t="s">
        <v>1561</v>
      </c>
      <c r="I7351" s="96">
        <v>2050.0</v>
      </c>
      <c r="J7351" s="96" t="s">
        <v>1351</v>
      </c>
      <c r="K7351" s="96">
        <v>2050.0</v>
      </c>
      <c r="L7351" s="96" t="s">
        <v>1562</v>
      </c>
      <c r="M7351" s="96" t="s">
        <v>1351</v>
      </c>
      <c r="N7351" s="96" t="s">
        <v>1589</v>
      </c>
      <c r="O7351" s="96" t="s">
        <v>1584</v>
      </c>
      <c r="P7351" s="96" t="s">
        <v>1564</v>
      </c>
      <c r="Q7351" s="96" t="s">
        <v>1639</v>
      </c>
      <c r="R7351" s="96" t="s">
        <v>1589</v>
      </c>
      <c r="S7351" s="96" t="s">
        <v>18365</v>
      </c>
      <c r="T7351" s="96" t="s">
        <v>1568</v>
      </c>
    </row>
    <row r="7352" ht="14.25" customHeight="1">
      <c r="A7352" s="96" t="s">
        <v>18366</v>
      </c>
      <c r="D7352" s="96" t="s">
        <v>1355</v>
      </c>
      <c r="J7352" s="96" t="s">
        <v>1351</v>
      </c>
      <c r="L7352" s="96" t="s">
        <v>41</v>
      </c>
      <c r="M7352" s="96" t="s">
        <v>1351</v>
      </c>
      <c r="N7352" s="96" t="s">
        <v>1926</v>
      </c>
      <c r="O7352" s="96" t="s">
        <v>1647</v>
      </c>
      <c r="P7352" s="96" t="s">
        <v>1564</v>
      </c>
      <c r="Q7352" s="96" t="s">
        <v>1590</v>
      </c>
      <c r="R7352" s="96" t="s">
        <v>1926</v>
      </c>
    </row>
    <row r="7353" ht="14.25" customHeight="1">
      <c r="A7353" s="96" t="s">
        <v>18367</v>
      </c>
      <c r="D7353" s="96" t="s">
        <v>1350</v>
      </c>
      <c r="E7353" s="96" t="s">
        <v>1561</v>
      </c>
      <c r="F7353" s="96">
        <v>2030.0</v>
      </c>
      <c r="J7353" s="96" t="s">
        <v>1147</v>
      </c>
      <c r="L7353" s="96" t="s">
        <v>1562</v>
      </c>
      <c r="M7353" s="96" t="s">
        <v>1147</v>
      </c>
      <c r="O7353" s="96" t="s">
        <v>1717</v>
      </c>
      <c r="P7353" s="96" t="s">
        <v>1609</v>
      </c>
      <c r="Q7353" s="96" t="s">
        <v>1593</v>
      </c>
      <c r="R7353" s="96" t="s">
        <v>1971</v>
      </c>
      <c r="S7353" s="96" t="s">
        <v>18368</v>
      </c>
      <c r="T7353" s="96" t="s">
        <v>1568</v>
      </c>
    </row>
    <row r="7354" ht="14.25" customHeight="1">
      <c r="A7354" s="96" t="s">
        <v>18369</v>
      </c>
      <c r="D7354" s="96" t="s">
        <v>1355</v>
      </c>
      <c r="J7354" s="96" t="s">
        <v>1351</v>
      </c>
      <c r="L7354" s="96" t="s">
        <v>41</v>
      </c>
      <c r="M7354" s="96" t="s">
        <v>1351</v>
      </c>
      <c r="N7354" s="96" t="s">
        <v>1621</v>
      </c>
      <c r="O7354" s="96" t="s">
        <v>2423</v>
      </c>
      <c r="P7354" s="96" t="s">
        <v>1609</v>
      </c>
      <c r="Q7354" s="96" t="s">
        <v>1675</v>
      </c>
      <c r="R7354" s="96" t="s">
        <v>1621</v>
      </c>
    </row>
    <row r="7355" ht="14.25" customHeight="1">
      <c r="A7355" s="96" t="s">
        <v>18370</v>
      </c>
      <c r="D7355" s="96" t="s">
        <v>1372</v>
      </c>
      <c r="J7355" s="96" t="s">
        <v>1351</v>
      </c>
      <c r="L7355" s="96" t="s">
        <v>41</v>
      </c>
      <c r="M7355" s="96" t="s">
        <v>1351</v>
      </c>
      <c r="N7355" s="96" t="s">
        <v>1846</v>
      </c>
      <c r="O7355" s="96" t="s">
        <v>2423</v>
      </c>
      <c r="P7355" s="96" t="s">
        <v>1609</v>
      </c>
      <c r="Q7355" s="96" t="s">
        <v>1675</v>
      </c>
      <c r="R7355" s="96" t="s">
        <v>1846</v>
      </c>
    </row>
    <row r="7356" ht="14.25" customHeight="1">
      <c r="A7356" s="96" t="s">
        <v>18371</v>
      </c>
      <c r="C7356" s="96" t="s">
        <v>18372</v>
      </c>
      <c r="D7356" s="96" t="s">
        <v>1350</v>
      </c>
      <c r="E7356" s="96" t="s">
        <v>1561</v>
      </c>
      <c r="F7356" s="96">
        <v>2030.0</v>
      </c>
      <c r="J7356" s="96" t="s">
        <v>1351</v>
      </c>
      <c r="L7356" s="96" t="s">
        <v>41</v>
      </c>
      <c r="M7356" s="96" t="s">
        <v>1351</v>
      </c>
      <c r="N7356" s="96" t="s">
        <v>2873</v>
      </c>
      <c r="O7356" s="96" t="s">
        <v>1845</v>
      </c>
      <c r="P7356" s="96" t="s">
        <v>1564</v>
      </c>
      <c r="Q7356" s="96" t="s">
        <v>1820</v>
      </c>
      <c r="R7356" s="96" t="s">
        <v>2030</v>
      </c>
      <c r="S7356" s="96" t="s">
        <v>18373</v>
      </c>
      <c r="T7356" s="96" t="s">
        <v>1568</v>
      </c>
    </row>
    <row r="7357" ht="14.25" customHeight="1">
      <c r="A7357" s="96" t="s">
        <v>18374</v>
      </c>
      <c r="B7357" s="96" t="s">
        <v>18375</v>
      </c>
      <c r="D7357" s="96" t="s">
        <v>1350</v>
      </c>
      <c r="E7357" s="96" t="s">
        <v>1561</v>
      </c>
      <c r="F7357" s="96">
        <v>2030.0</v>
      </c>
      <c r="J7357" s="96" t="s">
        <v>1351</v>
      </c>
      <c r="L7357" s="96" t="s">
        <v>41</v>
      </c>
      <c r="M7357" s="96" t="s">
        <v>1351</v>
      </c>
      <c r="N7357" s="96" t="s">
        <v>1666</v>
      </c>
      <c r="O7357" s="96" t="s">
        <v>1857</v>
      </c>
      <c r="P7357" s="96" t="s">
        <v>1609</v>
      </c>
      <c r="Q7357" s="96" t="s">
        <v>1754</v>
      </c>
      <c r="R7357" s="96" t="s">
        <v>1846</v>
      </c>
      <c r="S7357" s="96" t="s">
        <v>18376</v>
      </c>
      <c r="T7357" s="96" t="s">
        <v>1568</v>
      </c>
    </row>
    <row r="7358" ht="14.25" customHeight="1">
      <c r="A7358" s="96" t="s">
        <v>18377</v>
      </c>
      <c r="D7358" s="96" t="s">
        <v>1355</v>
      </c>
      <c r="J7358" s="96" t="s">
        <v>1147</v>
      </c>
      <c r="L7358" s="96" t="s">
        <v>41</v>
      </c>
      <c r="M7358" s="96" t="s">
        <v>1147</v>
      </c>
      <c r="N7358" s="96" t="s">
        <v>1673</v>
      </c>
      <c r="O7358" s="96" t="s">
        <v>1791</v>
      </c>
      <c r="P7358" s="96" t="s">
        <v>1609</v>
      </c>
      <c r="Q7358" s="96" t="s">
        <v>1593</v>
      </c>
      <c r="R7358" s="96" t="s">
        <v>1673</v>
      </c>
    </row>
    <row r="7359" ht="14.25" customHeight="1">
      <c r="A7359" s="96" t="s">
        <v>18378</v>
      </c>
      <c r="D7359" s="96" t="s">
        <v>1350</v>
      </c>
      <c r="E7359" s="96" t="s">
        <v>1561</v>
      </c>
      <c r="F7359" s="96">
        <v>2030.0</v>
      </c>
      <c r="J7359" s="96" t="s">
        <v>1147</v>
      </c>
      <c r="L7359" s="96" t="s">
        <v>1562</v>
      </c>
      <c r="M7359" s="96" t="s">
        <v>1147</v>
      </c>
      <c r="O7359" s="96" t="s">
        <v>1563</v>
      </c>
      <c r="P7359" s="96" t="s">
        <v>1564</v>
      </c>
      <c r="Q7359" s="96" t="s">
        <v>1593</v>
      </c>
      <c r="R7359" s="96" t="s">
        <v>1699</v>
      </c>
      <c r="S7359" s="96" t="s">
        <v>18379</v>
      </c>
      <c r="T7359" s="96" t="s">
        <v>1568</v>
      </c>
    </row>
    <row r="7360" ht="14.25" customHeight="1">
      <c r="A7360" s="96" t="s">
        <v>18380</v>
      </c>
      <c r="B7360" s="96" t="s">
        <v>18381</v>
      </c>
      <c r="C7360" s="96" t="s">
        <v>18382</v>
      </c>
      <c r="D7360" s="96" t="s">
        <v>1355</v>
      </c>
      <c r="J7360" s="96" t="s">
        <v>1351</v>
      </c>
      <c r="L7360" s="96" t="s">
        <v>1629</v>
      </c>
      <c r="M7360" s="96" t="s">
        <v>1351</v>
      </c>
      <c r="N7360" s="96" t="s">
        <v>2098</v>
      </c>
      <c r="O7360" s="96" t="s">
        <v>15824</v>
      </c>
      <c r="P7360" s="96" t="s">
        <v>1564</v>
      </c>
      <c r="Q7360" s="96" t="s">
        <v>1630</v>
      </c>
      <c r="R7360" s="96" t="s">
        <v>2098</v>
      </c>
      <c r="U7360" s="96" t="s">
        <v>2522</v>
      </c>
    </row>
    <row r="7361" ht="14.25" customHeight="1">
      <c r="A7361" s="96" t="s">
        <v>18383</v>
      </c>
      <c r="C7361" s="96" t="s">
        <v>18384</v>
      </c>
      <c r="D7361" s="96" t="s">
        <v>1350</v>
      </c>
      <c r="E7361" s="96" t="s">
        <v>1570</v>
      </c>
      <c r="F7361" s="96">
        <v>2030.0</v>
      </c>
      <c r="J7361" s="96" t="s">
        <v>1147</v>
      </c>
      <c r="L7361" s="96" t="s">
        <v>1562</v>
      </c>
      <c r="M7361" s="96" t="s">
        <v>1147</v>
      </c>
      <c r="O7361" s="96" t="s">
        <v>1845</v>
      </c>
      <c r="P7361" s="96" t="s">
        <v>1564</v>
      </c>
      <c r="Q7361" s="96" t="s">
        <v>1784</v>
      </c>
      <c r="R7361" s="96" t="s">
        <v>1787</v>
      </c>
      <c r="S7361" s="96" t="s">
        <v>18385</v>
      </c>
      <c r="T7361" s="96" t="s">
        <v>1576</v>
      </c>
    </row>
    <row r="7362" ht="14.25" customHeight="1">
      <c r="A7362" s="96" t="s">
        <v>18386</v>
      </c>
      <c r="B7362" s="96" t="s">
        <v>18387</v>
      </c>
      <c r="C7362" s="96" t="s">
        <v>18388</v>
      </c>
      <c r="D7362" s="96" t="s">
        <v>1355</v>
      </c>
      <c r="J7362" s="96" t="s">
        <v>1351</v>
      </c>
      <c r="L7362" s="96" t="s">
        <v>41</v>
      </c>
      <c r="M7362" s="96" t="s">
        <v>1351</v>
      </c>
      <c r="N7362" s="96" t="s">
        <v>1619</v>
      </c>
      <c r="O7362" s="96" t="s">
        <v>1578</v>
      </c>
      <c r="P7362" s="96" t="s">
        <v>1579</v>
      </c>
      <c r="Q7362" s="96" t="s">
        <v>1800</v>
      </c>
      <c r="R7362" s="96" t="s">
        <v>1621</v>
      </c>
    </row>
    <row r="7363" ht="14.25" customHeight="1">
      <c r="A7363" s="96" t="s">
        <v>18389</v>
      </c>
      <c r="B7363" s="96" t="s">
        <v>18390</v>
      </c>
      <c r="C7363" s="96" t="s">
        <v>18391</v>
      </c>
      <c r="D7363" s="96" t="s">
        <v>1350</v>
      </c>
      <c r="E7363" s="96" t="s">
        <v>1561</v>
      </c>
      <c r="F7363" s="96">
        <v>2028.0</v>
      </c>
      <c r="G7363" s="96" t="s">
        <v>1350</v>
      </c>
      <c r="H7363" s="96" t="s">
        <v>1561</v>
      </c>
      <c r="I7363" s="96">
        <v>2030.0</v>
      </c>
      <c r="J7363" s="96" t="s">
        <v>1351</v>
      </c>
      <c r="K7363" s="96">
        <v>2030.0</v>
      </c>
      <c r="L7363" s="96" t="s">
        <v>41</v>
      </c>
      <c r="M7363" s="96" t="s">
        <v>1147</v>
      </c>
      <c r="O7363" s="96" t="s">
        <v>1563</v>
      </c>
      <c r="P7363" s="96" t="s">
        <v>1564</v>
      </c>
      <c r="Q7363" s="96" t="s">
        <v>1604</v>
      </c>
      <c r="R7363" s="96" t="s">
        <v>1690</v>
      </c>
      <c r="S7363" s="96" t="s">
        <v>18392</v>
      </c>
      <c r="T7363" s="96" t="s">
        <v>1568</v>
      </c>
    </row>
    <row r="7364" ht="14.25" customHeight="1">
      <c r="A7364" s="96" t="s">
        <v>18393</v>
      </c>
      <c r="C7364" s="96" t="s">
        <v>18394</v>
      </c>
      <c r="D7364" s="96" t="s">
        <v>1355</v>
      </c>
      <c r="J7364" s="96" t="s">
        <v>1351</v>
      </c>
      <c r="L7364" s="96" t="s">
        <v>41</v>
      </c>
      <c r="M7364" s="96" t="s">
        <v>1351</v>
      </c>
      <c r="N7364" s="96" t="s">
        <v>1805</v>
      </c>
      <c r="O7364" s="96" t="s">
        <v>1717</v>
      </c>
      <c r="P7364" s="96" t="s">
        <v>1609</v>
      </c>
      <c r="Q7364" s="96" t="s">
        <v>1756</v>
      </c>
      <c r="R7364" s="96" t="s">
        <v>1805</v>
      </c>
    </row>
    <row r="7365" ht="14.25" customHeight="1">
      <c r="A7365" s="96" t="s">
        <v>18395</v>
      </c>
      <c r="D7365" s="96" t="s">
        <v>1350</v>
      </c>
      <c r="E7365" s="96" t="s">
        <v>1561</v>
      </c>
      <c r="F7365" s="96">
        <v>2030.0</v>
      </c>
      <c r="J7365" s="96" t="s">
        <v>1147</v>
      </c>
      <c r="L7365" s="96" t="s">
        <v>41</v>
      </c>
      <c r="M7365" s="96" t="s">
        <v>1147</v>
      </c>
      <c r="O7365" s="96" t="s">
        <v>1797</v>
      </c>
      <c r="P7365" s="96" t="s">
        <v>1564</v>
      </c>
      <c r="Q7365" s="96" t="s">
        <v>2047</v>
      </c>
      <c r="R7365" s="96" t="s">
        <v>1594</v>
      </c>
      <c r="S7365" s="96" t="s">
        <v>18396</v>
      </c>
      <c r="T7365" s="96" t="s">
        <v>1568</v>
      </c>
    </row>
    <row r="7366" ht="14.25" customHeight="1">
      <c r="A7366" s="96" t="s">
        <v>18397</v>
      </c>
      <c r="C7366" s="96" t="s">
        <v>18398</v>
      </c>
      <c r="D7366" s="96" t="s">
        <v>1372</v>
      </c>
      <c r="J7366" s="96" t="s">
        <v>1147</v>
      </c>
      <c r="L7366" s="96" t="s">
        <v>1629</v>
      </c>
      <c r="M7366" s="96" t="s">
        <v>1147</v>
      </c>
      <c r="O7366" s="96" t="s">
        <v>1893</v>
      </c>
      <c r="P7366" s="96" t="s">
        <v>1603</v>
      </c>
      <c r="Q7366" s="96" t="s">
        <v>1630</v>
      </c>
      <c r="R7366" s="96" t="s">
        <v>3568</v>
      </c>
      <c r="U7366" s="96" t="s">
        <v>1742</v>
      </c>
    </row>
    <row r="7367" ht="14.25" customHeight="1">
      <c r="A7367" s="96" t="s">
        <v>18399</v>
      </c>
      <c r="C7367" s="96" t="s">
        <v>18400</v>
      </c>
      <c r="D7367" s="96" t="s">
        <v>1355</v>
      </c>
      <c r="J7367" s="96" t="s">
        <v>1147</v>
      </c>
      <c r="L7367" s="96" t="s">
        <v>41</v>
      </c>
      <c r="M7367" s="96" t="s">
        <v>1147</v>
      </c>
      <c r="O7367" s="96" t="s">
        <v>1614</v>
      </c>
      <c r="P7367" s="96" t="s">
        <v>1609</v>
      </c>
      <c r="Q7367" s="96" t="s">
        <v>1800</v>
      </c>
      <c r="R7367" s="96" t="s">
        <v>1586</v>
      </c>
    </row>
    <row r="7368" ht="14.25" customHeight="1">
      <c r="A7368" s="96" t="s">
        <v>18401</v>
      </c>
      <c r="D7368" s="96" t="s">
        <v>1350</v>
      </c>
      <c r="E7368" s="96" t="s">
        <v>1561</v>
      </c>
      <c r="F7368" s="96">
        <v>2030.0</v>
      </c>
      <c r="J7368" s="96" t="s">
        <v>1147</v>
      </c>
      <c r="L7368" s="96" t="s">
        <v>1562</v>
      </c>
      <c r="M7368" s="96" t="s">
        <v>1147</v>
      </c>
      <c r="O7368" s="96" t="s">
        <v>1584</v>
      </c>
      <c r="P7368" s="96" t="s">
        <v>1564</v>
      </c>
      <c r="Q7368" s="96" t="s">
        <v>2005</v>
      </c>
      <c r="R7368" s="96" t="s">
        <v>1648</v>
      </c>
      <c r="S7368" s="96" t="s">
        <v>18402</v>
      </c>
      <c r="T7368" s="96" t="s">
        <v>1568</v>
      </c>
    </row>
    <row r="7369" ht="14.25" customHeight="1">
      <c r="A7369" s="96" t="s">
        <v>18403</v>
      </c>
      <c r="D7369" s="96" t="s">
        <v>1355</v>
      </c>
      <c r="J7369" s="96" t="s">
        <v>1147</v>
      </c>
      <c r="L7369" s="96" t="s">
        <v>41</v>
      </c>
      <c r="M7369" s="96" t="s">
        <v>1147</v>
      </c>
      <c r="O7369" s="96" t="s">
        <v>3379</v>
      </c>
      <c r="P7369" s="96" t="s">
        <v>1728</v>
      </c>
      <c r="Q7369" s="96" t="s">
        <v>1590</v>
      </c>
      <c r="R7369" s="96" t="s">
        <v>1566</v>
      </c>
    </row>
    <row r="7370" ht="14.25" customHeight="1">
      <c r="A7370" s="96" t="s">
        <v>18404</v>
      </c>
      <c r="D7370" s="96" t="s">
        <v>1355</v>
      </c>
      <c r="J7370" s="96" t="s">
        <v>1147</v>
      </c>
      <c r="L7370" s="96" t="s">
        <v>41</v>
      </c>
      <c r="M7370" s="96" t="s">
        <v>1147</v>
      </c>
      <c r="O7370" s="96" t="s">
        <v>1620</v>
      </c>
      <c r="P7370" s="96" t="s">
        <v>1564</v>
      </c>
      <c r="Q7370" s="96" t="s">
        <v>1610</v>
      </c>
      <c r="R7370" s="96" t="s">
        <v>1699</v>
      </c>
    </row>
    <row r="7371" ht="14.25" customHeight="1">
      <c r="A7371" s="96" t="s">
        <v>18405</v>
      </c>
      <c r="B7371" s="96" t="s">
        <v>18406</v>
      </c>
      <c r="C7371" s="96" t="s">
        <v>18407</v>
      </c>
      <c r="D7371" s="96" t="s">
        <v>1350</v>
      </c>
      <c r="E7371" s="96" t="s">
        <v>1561</v>
      </c>
      <c r="F7371" s="96">
        <v>2030.0</v>
      </c>
      <c r="G7371" s="96" t="s">
        <v>1350</v>
      </c>
      <c r="H7371" s="96" t="s">
        <v>1561</v>
      </c>
      <c r="I7371" s="96">
        <v>2040.0</v>
      </c>
      <c r="J7371" s="96" t="s">
        <v>1351</v>
      </c>
      <c r="K7371" s="96">
        <v>2040.0</v>
      </c>
      <c r="L7371" s="96" t="s">
        <v>41</v>
      </c>
      <c r="M7371" s="96" t="s">
        <v>1351</v>
      </c>
      <c r="N7371" s="96" t="s">
        <v>1971</v>
      </c>
      <c r="O7371" s="96" t="s">
        <v>1845</v>
      </c>
      <c r="P7371" s="96" t="s">
        <v>1564</v>
      </c>
      <c r="Q7371" s="96" t="s">
        <v>1610</v>
      </c>
      <c r="R7371" s="96" t="s">
        <v>1793</v>
      </c>
      <c r="S7371" s="96" t="s">
        <v>18408</v>
      </c>
      <c r="T7371" s="96" t="s">
        <v>1568</v>
      </c>
    </row>
    <row r="7372" ht="14.25" customHeight="1">
      <c r="A7372" s="96" t="s">
        <v>18409</v>
      </c>
      <c r="D7372" s="96" t="s">
        <v>1350</v>
      </c>
      <c r="E7372" s="96" t="s">
        <v>1561</v>
      </c>
      <c r="F7372" s="96">
        <v>2030.0</v>
      </c>
      <c r="J7372" s="96" t="s">
        <v>1147</v>
      </c>
      <c r="L7372" s="96" t="s">
        <v>1562</v>
      </c>
      <c r="M7372" s="96" t="s">
        <v>1147</v>
      </c>
      <c r="O7372" s="96" t="s">
        <v>1669</v>
      </c>
      <c r="P7372" s="96" t="s">
        <v>1564</v>
      </c>
      <c r="Q7372" s="96" t="s">
        <v>1610</v>
      </c>
      <c r="R7372" s="96" t="s">
        <v>1656</v>
      </c>
      <c r="S7372" s="96" t="s">
        <v>18410</v>
      </c>
      <c r="T7372" s="96" t="s">
        <v>1568</v>
      </c>
    </row>
    <row r="7373" ht="14.25" customHeight="1">
      <c r="A7373" s="96" t="s">
        <v>18411</v>
      </c>
      <c r="D7373" s="96" t="s">
        <v>1350</v>
      </c>
      <c r="E7373" s="96" t="s">
        <v>1561</v>
      </c>
      <c r="F7373" s="96">
        <v>2030.0</v>
      </c>
      <c r="J7373" s="96" t="s">
        <v>1147</v>
      </c>
      <c r="L7373" s="96" t="s">
        <v>1562</v>
      </c>
      <c r="M7373" s="96" t="s">
        <v>1147</v>
      </c>
      <c r="O7373" s="96" t="s">
        <v>1845</v>
      </c>
      <c r="P7373" s="96" t="s">
        <v>1564</v>
      </c>
      <c r="Q7373" s="96" t="s">
        <v>1610</v>
      </c>
      <c r="R7373" s="96" t="s">
        <v>1591</v>
      </c>
      <c r="S7373" s="96" t="s">
        <v>18412</v>
      </c>
      <c r="T7373" s="96" t="s">
        <v>1568</v>
      </c>
    </row>
    <row r="7374" ht="14.25" customHeight="1">
      <c r="A7374" s="96" t="s">
        <v>18413</v>
      </c>
      <c r="C7374" s="96" t="s">
        <v>18414</v>
      </c>
      <c r="D7374" s="96" t="s">
        <v>1355</v>
      </c>
      <c r="J7374" s="96" t="s">
        <v>1147</v>
      </c>
      <c r="L7374" s="96" t="s">
        <v>41</v>
      </c>
      <c r="M7374" s="96" t="s">
        <v>1147</v>
      </c>
      <c r="O7374" s="96" t="s">
        <v>1703</v>
      </c>
      <c r="P7374" s="96" t="s">
        <v>1564</v>
      </c>
      <c r="Q7374" s="96" t="s">
        <v>1610</v>
      </c>
      <c r="R7374" s="96" t="s">
        <v>1581</v>
      </c>
    </row>
    <row r="7375" ht="14.25" customHeight="1">
      <c r="A7375" s="96" t="s">
        <v>18415</v>
      </c>
      <c r="B7375" s="96" t="s">
        <v>18416</v>
      </c>
      <c r="C7375" s="96" t="s">
        <v>18417</v>
      </c>
      <c r="D7375" s="96" t="s">
        <v>1350</v>
      </c>
      <c r="E7375" s="96" t="s">
        <v>1561</v>
      </c>
      <c r="F7375" s="96">
        <v>2030.0</v>
      </c>
      <c r="G7375" s="96" t="s">
        <v>1350</v>
      </c>
      <c r="H7375" s="96" t="s">
        <v>1561</v>
      </c>
      <c r="I7375" s="96">
        <v>2050.0</v>
      </c>
      <c r="J7375" s="96" t="s">
        <v>1351</v>
      </c>
      <c r="K7375" s="96">
        <v>2050.0</v>
      </c>
      <c r="L7375" s="96" t="s">
        <v>41</v>
      </c>
      <c r="M7375" s="96" t="s">
        <v>1351</v>
      </c>
      <c r="N7375" s="96" t="s">
        <v>1757</v>
      </c>
      <c r="O7375" s="96" t="s">
        <v>1797</v>
      </c>
      <c r="P7375" s="96" t="s">
        <v>1564</v>
      </c>
      <c r="Q7375" s="96" t="s">
        <v>1754</v>
      </c>
      <c r="R7375" s="96" t="s">
        <v>1581</v>
      </c>
      <c r="S7375" s="96" t="s">
        <v>18418</v>
      </c>
      <c r="T7375" s="96" t="s">
        <v>1568</v>
      </c>
    </row>
    <row r="7376" ht="14.25" customHeight="1">
      <c r="A7376" s="96" t="s">
        <v>18419</v>
      </c>
      <c r="B7376" s="96" t="s">
        <v>18420</v>
      </c>
      <c r="C7376" s="96" t="s">
        <v>18421</v>
      </c>
      <c r="D7376" s="96" t="s">
        <v>1350</v>
      </c>
      <c r="E7376" s="96" t="s">
        <v>1721</v>
      </c>
      <c r="F7376" s="96">
        <v>2030.0</v>
      </c>
      <c r="J7376" s="96" t="s">
        <v>1351</v>
      </c>
      <c r="L7376" s="96" t="s">
        <v>41</v>
      </c>
      <c r="M7376" s="96" t="s">
        <v>1351</v>
      </c>
      <c r="N7376" s="96" t="s">
        <v>1986</v>
      </c>
      <c r="O7376" s="96" t="s">
        <v>1614</v>
      </c>
      <c r="P7376" s="96" t="s">
        <v>1609</v>
      </c>
      <c r="Q7376" s="96" t="s">
        <v>1610</v>
      </c>
      <c r="R7376" s="96" t="s">
        <v>10357</v>
      </c>
      <c r="S7376" s="96" t="s">
        <v>18422</v>
      </c>
      <c r="T7376" s="96" t="s">
        <v>1725</v>
      </c>
    </row>
    <row r="7377" ht="14.25" customHeight="1">
      <c r="A7377" s="96" t="s">
        <v>18423</v>
      </c>
      <c r="D7377" s="96" t="s">
        <v>1350</v>
      </c>
      <c r="E7377" s="96" t="s">
        <v>1561</v>
      </c>
      <c r="F7377" s="96">
        <v>2030.0</v>
      </c>
      <c r="J7377" s="96" t="s">
        <v>1147</v>
      </c>
      <c r="L7377" s="96" t="s">
        <v>1562</v>
      </c>
      <c r="M7377" s="96" t="s">
        <v>1147</v>
      </c>
      <c r="O7377" s="96" t="s">
        <v>1614</v>
      </c>
      <c r="P7377" s="96" t="s">
        <v>1609</v>
      </c>
      <c r="Q7377" s="96" t="s">
        <v>2005</v>
      </c>
      <c r="R7377" s="96" t="s">
        <v>1566</v>
      </c>
      <c r="S7377" s="96" t="s">
        <v>18424</v>
      </c>
      <c r="T7377" s="96" t="s">
        <v>1568</v>
      </c>
    </row>
    <row r="7378" ht="14.25" customHeight="1">
      <c r="A7378" s="96" t="s">
        <v>18425</v>
      </c>
      <c r="D7378" s="96" t="s">
        <v>1350</v>
      </c>
      <c r="E7378" s="96" t="s">
        <v>1561</v>
      </c>
      <c r="F7378" s="96">
        <v>2030.0</v>
      </c>
      <c r="J7378" s="96" t="s">
        <v>1147</v>
      </c>
      <c r="L7378" s="96" t="s">
        <v>1562</v>
      </c>
      <c r="M7378" s="96" t="s">
        <v>1147</v>
      </c>
      <c r="O7378" s="96" t="s">
        <v>1584</v>
      </c>
      <c r="P7378" s="96" t="s">
        <v>1564</v>
      </c>
      <c r="Q7378" s="96" t="s">
        <v>1800</v>
      </c>
      <c r="R7378" s="96" t="s">
        <v>1793</v>
      </c>
      <c r="S7378" s="96" t="s">
        <v>18426</v>
      </c>
      <c r="T7378" s="96" t="s">
        <v>1568</v>
      </c>
    </row>
    <row r="7379" ht="14.25" customHeight="1">
      <c r="A7379" s="96" t="s">
        <v>18427</v>
      </c>
      <c r="D7379" s="96" t="s">
        <v>1350</v>
      </c>
      <c r="E7379" s="96" t="s">
        <v>1561</v>
      </c>
      <c r="F7379" s="96">
        <v>2030.0</v>
      </c>
      <c r="J7379" s="96" t="s">
        <v>1147</v>
      </c>
      <c r="L7379" s="96" t="s">
        <v>1562</v>
      </c>
      <c r="M7379" s="96" t="s">
        <v>1147</v>
      </c>
      <c r="O7379" s="96" t="s">
        <v>1717</v>
      </c>
      <c r="P7379" s="96" t="s">
        <v>1609</v>
      </c>
      <c r="Q7379" s="96" t="s">
        <v>1585</v>
      </c>
      <c r="R7379" s="96" t="s">
        <v>1648</v>
      </c>
      <c r="S7379" s="96" t="s">
        <v>18428</v>
      </c>
      <c r="T7379" s="96" t="s">
        <v>1568</v>
      </c>
    </row>
    <row r="7380" ht="14.25" customHeight="1">
      <c r="A7380" s="96" t="s">
        <v>18429</v>
      </c>
      <c r="D7380" s="96" t="s">
        <v>1355</v>
      </c>
      <c r="J7380" s="96" t="s">
        <v>1147</v>
      </c>
      <c r="L7380" s="96" t="s">
        <v>41</v>
      </c>
      <c r="M7380" s="96" t="s">
        <v>1147</v>
      </c>
      <c r="O7380" s="96" t="s">
        <v>1703</v>
      </c>
      <c r="P7380" s="96" t="s">
        <v>1564</v>
      </c>
      <c r="Q7380" s="96" t="s">
        <v>1610</v>
      </c>
      <c r="R7380" s="96" t="s">
        <v>1644</v>
      </c>
    </row>
    <row r="7381" ht="14.25" customHeight="1">
      <c r="A7381" s="96" t="s">
        <v>18430</v>
      </c>
      <c r="D7381" s="96" t="s">
        <v>1350</v>
      </c>
      <c r="E7381" s="96" t="s">
        <v>1561</v>
      </c>
      <c r="F7381" s="96">
        <v>2030.0</v>
      </c>
      <c r="J7381" s="96" t="s">
        <v>1147</v>
      </c>
      <c r="L7381" s="96" t="s">
        <v>1562</v>
      </c>
      <c r="M7381" s="96" t="s">
        <v>1147</v>
      </c>
      <c r="O7381" s="96" t="s">
        <v>1791</v>
      </c>
      <c r="P7381" s="96" t="s">
        <v>1609</v>
      </c>
      <c r="Q7381" s="96" t="s">
        <v>1800</v>
      </c>
      <c r="R7381" s="96" t="s">
        <v>1594</v>
      </c>
      <c r="S7381" s="96" t="s">
        <v>18431</v>
      </c>
      <c r="T7381" s="96" t="s">
        <v>1568</v>
      </c>
    </row>
    <row r="7382" ht="14.25" customHeight="1">
      <c r="A7382" s="96" t="s">
        <v>18432</v>
      </c>
      <c r="D7382" s="96" t="s">
        <v>1350</v>
      </c>
      <c r="E7382" s="96" t="s">
        <v>1561</v>
      </c>
      <c r="F7382" s="96">
        <v>2030.0</v>
      </c>
      <c r="J7382" s="96" t="s">
        <v>1147</v>
      </c>
      <c r="L7382" s="96" t="s">
        <v>1562</v>
      </c>
      <c r="M7382" s="96" t="s">
        <v>1147</v>
      </c>
      <c r="O7382" s="96" t="s">
        <v>2054</v>
      </c>
      <c r="P7382" s="96" t="s">
        <v>1579</v>
      </c>
      <c r="Q7382" s="96" t="s">
        <v>1610</v>
      </c>
      <c r="R7382" s="96" t="s">
        <v>1793</v>
      </c>
      <c r="S7382" s="96" t="s">
        <v>18433</v>
      </c>
      <c r="T7382" s="96" t="s">
        <v>1568</v>
      </c>
    </row>
    <row r="7383" ht="14.25" customHeight="1">
      <c r="A7383" s="96" t="s">
        <v>18434</v>
      </c>
      <c r="D7383" s="96" t="s">
        <v>1350</v>
      </c>
      <c r="E7383" s="96" t="s">
        <v>1561</v>
      </c>
      <c r="F7383" s="96">
        <v>2030.0</v>
      </c>
      <c r="J7383" s="96" t="s">
        <v>1147</v>
      </c>
      <c r="L7383" s="96" t="s">
        <v>1562</v>
      </c>
      <c r="M7383" s="96" t="s">
        <v>1147</v>
      </c>
      <c r="O7383" s="96" t="s">
        <v>1664</v>
      </c>
      <c r="P7383" s="96" t="s">
        <v>1564</v>
      </c>
      <c r="Q7383" s="96" t="s">
        <v>1610</v>
      </c>
      <c r="R7383" s="96" t="s">
        <v>1631</v>
      </c>
      <c r="S7383" s="96" t="s">
        <v>18435</v>
      </c>
      <c r="T7383" s="96" t="s">
        <v>1568</v>
      </c>
    </row>
    <row r="7384" ht="14.25" customHeight="1">
      <c r="A7384" s="96" t="s">
        <v>18436</v>
      </c>
      <c r="B7384" s="96" t="s">
        <v>18437</v>
      </c>
      <c r="C7384" s="96" t="s">
        <v>18438</v>
      </c>
      <c r="D7384" s="96" t="s">
        <v>1355</v>
      </c>
      <c r="J7384" s="96" t="s">
        <v>1147</v>
      </c>
      <c r="L7384" s="96" t="s">
        <v>41</v>
      </c>
      <c r="M7384" s="96" t="s">
        <v>1147</v>
      </c>
      <c r="O7384" s="96" t="s">
        <v>2194</v>
      </c>
      <c r="P7384" s="96" t="s">
        <v>1609</v>
      </c>
      <c r="Q7384" s="96" t="s">
        <v>1756</v>
      </c>
      <c r="R7384" s="96" t="s">
        <v>1623</v>
      </c>
    </row>
    <row r="7385" ht="14.25" customHeight="1">
      <c r="A7385" s="96" t="s">
        <v>18439</v>
      </c>
      <c r="D7385" s="96" t="s">
        <v>1350</v>
      </c>
      <c r="E7385" s="96" t="s">
        <v>1561</v>
      </c>
      <c r="F7385" s="96">
        <v>2030.0</v>
      </c>
      <c r="G7385" s="96" t="s">
        <v>1350</v>
      </c>
      <c r="J7385" s="96" t="s">
        <v>1147</v>
      </c>
      <c r="L7385" s="96" t="s">
        <v>1562</v>
      </c>
      <c r="M7385" s="96" t="s">
        <v>1147</v>
      </c>
      <c r="O7385" s="96" t="s">
        <v>1741</v>
      </c>
      <c r="P7385" s="96" t="s">
        <v>1564</v>
      </c>
      <c r="Q7385" s="96" t="s">
        <v>1754</v>
      </c>
      <c r="R7385" s="96" t="s">
        <v>1699</v>
      </c>
      <c r="S7385" s="96" t="s">
        <v>18440</v>
      </c>
      <c r="T7385" s="96" t="s">
        <v>1568</v>
      </c>
    </row>
    <row r="7386" ht="14.25" customHeight="1">
      <c r="A7386" s="96" t="s">
        <v>18441</v>
      </c>
      <c r="D7386" s="96" t="s">
        <v>1350</v>
      </c>
      <c r="E7386" s="96" t="s">
        <v>1561</v>
      </c>
      <c r="F7386" s="96">
        <v>2030.0</v>
      </c>
      <c r="J7386" s="96" t="s">
        <v>1147</v>
      </c>
      <c r="L7386" s="96" t="s">
        <v>1562</v>
      </c>
      <c r="M7386" s="96" t="s">
        <v>1147</v>
      </c>
      <c r="O7386" s="96" t="s">
        <v>1669</v>
      </c>
      <c r="P7386" s="96" t="s">
        <v>1564</v>
      </c>
      <c r="Q7386" s="96" t="s">
        <v>1610</v>
      </c>
      <c r="R7386" s="96" t="s">
        <v>1676</v>
      </c>
      <c r="S7386" s="96" t="s">
        <v>18442</v>
      </c>
      <c r="T7386" s="96" t="s">
        <v>1568</v>
      </c>
    </row>
    <row r="7387" ht="14.25" customHeight="1">
      <c r="A7387" s="96" t="s">
        <v>18443</v>
      </c>
      <c r="B7387" s="96" t="s">
        <v>18444</v>
      </c>
      <c r="C7387" s="96" t="s">
        <v>18445</v>
      </c>
      <c r="D7387" s="96" t="s">
        <v>1350</v>
      </c>
      <c r="E7387" s="96" t="s">
        <v>1561</v>
      </c>
      <c r="F7387" s="96">
        <v>2030.0</v>
      </c>
      <c r="G7387" s="96" t="s">
        <v>1350</v>
      </c>
      <c r="H7387" s="96" t="s">
        <v>1561</v>
      </c>
      <c r="I7387" s="96">
        <v>2040.0</v>
      </c>
      <c r="J7387" s="96" t="s">
        <v>1351</v>
      </c>
      <c r="K7387" s="96">
        <v>2040.0</v>
      </c>
      <c r="L7387" s="96" t="s">
        <v>41</v>
      </c>
      <c r="M7387" s="96" t="s">
        <v>1351</v>
      </c>
      <c r="N7387" s="96" t="s">
        <v>1623</v>
      </c>
      <c r="O7387" s="96" t="s">
        <v>1829</v>
      </c>
      <c r="P7387" s="96" t="s">
        <v>1564</v>
      </c>
      <c r="Q7387" s="96" t="s">
        <v>1639</v>
      </c>
      <c r="R7387" s="96" t="s">
        <v>1699</v>
      </c>
      <c r="S7387" s="96" t="s">
        <v>18446</v>
      </c>
      <c r="T7387" s="96" t="s">
        <v>1568</v>
      </c>
    </row>
    <row r="7388" ht="14.25" customHeight="1">
      <c r="A7388" s="96" t="s">
        <v>18447</v>
      </c>
      <c r="C7388" s="96" t="s">
        <v>18448</v>
      </c>
      <c r="D7388" s="96" t="s">
        <v>1355</v>
      </c>
      <c r="J7388" s="96" t="s">
        <v>1351</v>
      </c>
      <c r="L7388" s="96" t="s">
        <v>41</v>
      </c>
      <c r="M7388" s="96" t="s">
        <v>1147</v>
      </c>
      <c r="O7388" s="96" t="s">
        <v>1829</v>
      </c>
      <c r="P7388" s="96" t="s">
        <v>1564</v>
      </c>
      <c r="Q7388" s="96" t="s">
        <v>1610</v>
      </c>
      <c r="R7388" s="96" t="s">
        <v>1699</v>
      </c>
    </row>
    <row r="7389" ht="14.25" customHeight="1">
      <c r="A7389" s="96" t="s">
        <v>18449</v>
      </c>
      <c r="D7389" s="96" t="s">
        <v>1350</v>
      </c>
      <c r="E7389" s="96" t="s">
        <v>1561</v>
      </c>
      <c r="J7389" s="96" t="s">
        <v>1147</v>
      </c>
      <c r="L7389" s="96" t="s">
        <v>1562</v>
      </c>
      <c r="M7389" s="96" t="s">
        <v>1147</v>
      </c>
      <c r="O7389" s="96" t="s">
        <v>1937</v>
      </c>
      <c r="P7389" s="96" t="s">
        <v>1728</v>
      </c>
      <c r="Q7389" s="96" t="s">
        <v>1735</v>
      </c>
      <c r="R7389" s="96" t="s">
        <v>1841</v>
      </c>
      <c r="S7389" s="96" t="s">
        <v>18450</v>
      </c>
      <c r="T7389" s="96" t="s">
        <v>1568</v>
      </c>
    </row>
    <row r="7390" ht="14.25" customHeight="1">
      <c r="A7390" s="96" t="s">
        <v>18451</v>
      </c>
      <c r="B7390" s="96" t="s">
        <v>18452</v>
      </c>
      <c r="C7390" s="96" t="s">
        <v>18453</v>
      </c>
      <c r="D7390" s="96" t="s">
        <v>1350</v>
      </c>
      <c r="E7390" s="96" t="s">
        <v>1561</v>
      </c>
      <c r="F7390" s="96" t="s">
        <v>1628</v>
      </c>
      <c r="J7390" s="96" t="s">
        <v>1147</v>
      </c>
      <c r="L7390" s="96" t="s">
        <v>41</v>
      </c>
      <c r="M7390" s="96" t="s">
        <v>1147</v>
      </c>
      <c r="O7390" s="96" t="s">
        <v>1584</v>
      </c>
      <c r="P7390" s="96" t="s">
        <v>1564</v>
      </c>
      <c r="Q7390" s="96" t="s">
        <v>1675</v>
      </c>
      <c r="R7390" s="96" t="s">
        <v>1589</v>
      </c>
      <c r="S7390" s="96" t="s">
        <v>18454</v>
      </c>
      <c r="T7390" s="96" t="s">
        <v>1568</v>
      </c>
    </row>
    <row r="7391" ht="14.25" customHeight="1">
      <c r="A7391" s="96" t="s">
        <v>18455</v>
      </c>
      <c r="C7391" s="96" t="s">
        <v>18456</v>
      </c>
      <c r="D7391" s="96" t="s">
        <v>1350</v>
      </c>
      <c r="E7391" s="96" t="s">
        <v>1561</v>
      </c>
      <c r="F7391" s="96">
        <v>2031.0</v>
      </c>
      <c r="J7391" s="96" t="s">
        <v>1147</v>
      </c>
      <c r="L7391" s="96" t="s">
        <v>41</v>
      </c>
      <c r="M7391" s="96" t="s">
        <v>1147</v>
      </c>
      <c r="O7391" s="96" t="s">
        <v>1684</v>
      </c>
      <c r="P7391" s="96" t="s">
        <v>1564</v>
      </c>
      <c r="Q7391" s="96" t="s">
        <v>1820</v>
      </c>
      <c r="R7391" s="96" t="s">
        <v>1597</v>
      </c>
      <c r="S7391" s="96" t="s">
        <v>18457</v>
      </c>
      <c r="T7391" s="96" t="s">
        <v>1568</v>
      </c>
    </row>
    <row r="7392" ht="14.25" customHeight="1">
      <c r="A7392" s="96" t="s">
        <v>18458</v>
      </c>
      <c r="D7392" s="96" t="s">
        <v>1350</v>
      </c>
      <c r="E7392" s="96" t="s">
        <v>1561</v>
      </c>
      <c r="F7392" s="96">
        <v>2030.0</v>
      </c>
      <c r="J7392" s="96" t="s">
        <v>1147</v>
      </c>
      <c r="L7392" s="96" t="s">
        <v>1562</v>
      </c>
      <c r="M7392" s="96" t="s">
        <v>1147</v>
      </c>
      <c r="O7392" s="96" t="s">
        <v>1578</v>
      </c>
      <c r="P7392" s="96" t="s">
        <v>1579</v>
      </c>
      <c r="Q7392" s="96" t="s">
        <v>1679</v>
      </c>
      <c r="R7392" s="96" t="s">
        <v>1566</v>
      </c>
      <c r="S7392" s="96" t="s">
        <v>18459</v>
      </c>
      <c r="T7392" s="96" t="s">
        <v>1568</v>
      </c>
    </row>
    <row r="7393" ht="14.25" customHeight="1">
      <c r="A7393" s="96" t="s">
        <v>18460</v>
      </c>
      <c r="C7393" s="96" t="s">
        <v>18461</v>
      </c>
      <c r="D7393" s="96" t="s">
        <v>1350</v>
      </c>
      <c r="E7393" s="96" t="s">
        <v>1570</v>
      </c>
      <c r="F7393" s="96">
        <v>2030.0</v>
      </c>
      <c r="J7393" s="96" t="s">
        <v>1147</v>
      </c>
      <c r="L7393" s="96" t="s">
        <v>1562</v>
      </c>
      <c r="M7393" s="96" t="s">
        <v>1147</v>
      </c>
      <c r="O7393" s="96" t="s">
        <v>1703</v>
      </c>
      <c r="P7393" s="96" t="s">
        <v>1564</v>
      </c>
      <c r="Q7393" s="96" t="s">
        <v>1820</v>
      </c>
      <c r="R7393" s="96" t="s">
        <v>1666</v>
      </c>
      <c r="S7393" s="96" t="s">
        <v>18462</v>
      </c>
      <c r="T7393" s="96" t="s">
        <v>1576</v>
      </c>
    </row>
    <row r="7394" ht="14.25" customHeight="1">
      <c r="A7394" s="96" t="s">
        <v>18463</v>
      </c>
      <c r="B7394" s="96" t="s">
        <v>18464</v>
      </c>
      <c r="C7394" s="96" t="s">
        <v>18465</v>
      </c>
      <c r="D7394" s="96" t="s">
        <v>1350</v>
      </c>
      <c r="E7394" s="96" t="s">
        <v>1561</v>
      </c>
      <c r="F7394" s="96">
        <v>2030.0</v>
      </c>
      <c r="J7394" s="96" t="s">
        <v>1147</v>
      </c>
      <c r="L7394" s="96" t="s">
        <v>41</v>
      </c>
      <c r="M7394" s="96" t="s">
        <v>1147</v>
      </c>
      <c r="O7394" s="96" t="s">
        <v>2272</v>
      </c>
      <c r="P7394" s="96" t="s">
        <v>1609</v>
      </c>
      <c r="Q7394" s="96" t="s">
        <v>1675</v>
      </c>
      <c r="R7394" s="96" t="s">
        <v>1699</v>
      </c>
      <c r="S7394" s="96" t="s">
        <v>18466</v>
      </c>
      <c r="T7394" s="96" t="s">
        <v>1568</v>
      </c>
    </row>
    <row r="7395" ht="14.25" customHeight="1">
      <c r="A7395" s="96" t="s">
        <v>18467</v>
      </c>
      <c r="C7395" s="96" t="s">
        <v>18468</v>
      </c>
      <c r="D7395" s="96" t="s">
        <v>1372</v>
      </c>
      <c r="J7395" s="96" t="s">
        <v>1351</v>
      </c>
      <c r="L7395" s="96" t="s">
        <v>41</v>
      </c>
      <c r="M7395" s="96" t="s">
        <v>1351</v>
      </c>
      <c r="N7395" s="96" t="s">
        <v>1757</v>
      </c>
      <c r="O7395" s="96" t="s">
        <v>1614</v>
      </c>
      <c r="P7395" s="96" t="s">
        <v>1609</v>
      </c>
      <c r="Q7395" s="96" t="s">
        <v>1675</v>
      </c>
      <c r="R7395" s="96" t="s">
        <v>1757</v>
      </c>
    </row>
    <row r="7396" ht="14.25" customHeight="1">
      <c r="A7396" s="96" t="s">
        <v>18469</v>
      </c>
      <c r="C7396" s="96" t="s">
        <v>18470</v>
      </c>
      <c r="D7396" s="96" t="s">
        <v>1372</v>
      </c>
      <c r="J7396" s="96" t="s">
        <v>1351</v>
      </c>
      <c r="L7396" s="96" t="s">
        <v>41</v>
      </c>
      <c r="M7396" s="96" t="s">
        <v>1351</v>
      </c>
      <c r="N7396" s="96" t="s">
        <v>1757</v>
      </c>
      <c r="O7396" s="96" t="s">
        <v>2272</v>
      </c>
      <c r="P7396" s="96" t="s">
        <v>1609</v>
      </c>
      <c r="Q7396" s="96" t="s">
        <v>1675</v>
      </c>
      <c r="R7396" s="96" t="s">
        <v>1757</v>
      </c>
    </row>
    <row r="7397" ht="14.25" customHeight="1">
      <c r="A7397" s="96" t="s">
        <v>18471</v>
      </c>
      <c r="D7397" s="96" t="s">
        <v>1355</v>
      </c>
      <c r="J7397" s="96" t="s">
        <v>1351</v>
      </c>
      <c r="L7397" s="96" t="s">
        <v>41</v>
      </c>
      <c r="M7397" s="96" t="s">
        <v>1147</v>
      </c>
      <c r="O7397" s="96" t="s">
        <v>1845</v>
      </c>
      <c r="P7397" s="96" t="s">
        <v>1564</v>
      </c>
      <c r="Q7397" s="96" t="s">
        <v>1590</v>
      </c>
      <c r="R7397" s="96" t="s">
        <v>1631</v>
      </c>
    </row>
    <row r="7398" ht="14.25" customHeight="1">
      <c r="A7398" s="96" t="s">
        <v>18472</v>
      </c>
      <c r="D7398" s="96" t="s">
        <v>1350</v>
      </c>
      <c r="E7398" s="96" t="s">
        <v>1561</v>
      </c>
      <c r="F7398" s="96">
        <v>2030.0</v>
      </c>
      <c r="J7398" s="96" t="s">
        <v>1147</v>
      </c>
      <c r="L7398" s="96" t="s">
        <v>1562</v>
      </c>
      <c r="M7398" s="96" t="s">
        <v>1147</v>
      </c>
      <c r="O7398" s="96" t="s">
        <v>1717</v>
      </c>
      <c r="P7398" s="96" t="s">
        <v>1609</v>
      </c>
      <c r="Q7398" s="96" t="s">
        <v>1756</v>
      </c>
      <c r="R7398" s="96" t="s">
        <v>1615</v>
      </c>
      <c r="S7398" s="96" t="s">
        <v>18473</v>
      </c>
      <c r="T7398" s="96" t="s">
        <v>1568</v>
      </c>
    </row>
    <row r="7399" ht="14.25" customHeight="1">
      <c r="A7399" s="96" t="s">
        <v>18474</v>
      </c>
      <c r="B7399" s="96" t="s">
        <v>18475</v>
      </c>
      <c r="C7399" s="96" t="s">
        <v>18476</v>
      </c>
      <c r="D7399" s="96" t="s">
        <v>1350</v>
      </c>
      <c r="E7399" s="96" t="s">
        <v>1570</v>
      </c>
      <c r="F7399" s="96" t="s">
        <v>1628</v>
      </c>
      <c r="J7399" s="96" t="s">
        <v>1147</v>
      </c>
      <c r="L7399" s="96" t="s">
        <v>41</v>
      </c>
      <c r="M7399" s="96" t="s">
        <v>1147</v>
      </c>
      <c r="O7399" s="96" t="s">
        <v>1717</v>
      </c>
      <c r="P7399" s="96" t="s">
        <v>1609</v>
      </c>
      <c r="Q7399" s="96" t="s">
        <v>1636</v>
      </c>
      <c r="R7399" s="96" t="s">
        <v>2384</v>
      </c>
      <c r="S7399" s="96" t="s">
        <v>18477</v>
      </c>
      <c r="T7399" s="96" t="s">
        <v>1576</v>
      </c>
    </row>
    <row r="7400" ht="14.25" customHeight="1">
      <c r="A7400" s="96" t="s">
        <v>18478</v>
      </c>
      <c r="D7400" s="96" t="s">
        <v>1350</v>
      </c>
      <c r="E7400" s="96" t="s">
        <v>1561</v>
      </c>
      <c r="F7400" s="96">
        <v>2030.0</v>
      </c>
      <c r="J7400" s="96" t="s">
        <v>1147</v>
      </c>
      <c r="L7400" s="96" t="s">
        <v>1562</v>
      </c>
      <c r="M7400" s="96" t="s">
        <v>1147</v>
      </c>
      <c r="O7400" s="96" t="s">
        <v>1717</v>
      </c>
      <c r="P7400" s="96" t="s">
        <v>1609</v>
      </c>
      <c r="Q7400" s="96" t="s">
        <v>1585</v>
      </c>
      <c r="R7400" s="96" t="s">
        <v>1648</v>
      </c>
      <c r="S7400" s="96" t="s">
        <v>18479</v>
      </c>
      <c r="T7400" s="96" t="s">
        <v>1568</v>
      </c>
    </row>
    <row r="7401" ht="14.25" customHeight="1">
      <c r="A7401" s="96" t="s">
        <v>18480</v>
      </c>
      <c r="D7401" s="96" t="s">
        <v>1350</v>
      </c>
      <c r="E7401" s="96" t="s">
        <v>1561</v>
      </c>
      <c r="F7401" s="96">
        <v>2030.0</v>
      </c>
      <c r="J7401" s="96" t="s">
        <v>1147</v>
      </c>
      <c r="L7401" s="96" t="s">
        <v>1562</v>
      </c>
      <c r="M7401" s="96" t="s">
        <v>1147</v>
      </c>
      <c r="O7401" s="96" t="s">
        <v>1845</v>
      </c>
      <c r="P7401" s="96" t="s">
        <v>1564</v>
      </c>
      <c r="Q7401" s="96" t="s">
        <v>1604</v>
      </c>
      <c r="R7401" s="96" t="s">
        <v>1712</v>
      </c>
      <c r="S7401" s="96" t="s">
        <v>18481</v>
      </c>
      <c r="T7401" s="96" t="s">
        <v>1568</v>
      </c>
    </row>
    <row r="7402" ht="14.25" customHeight="1">
      <c r="A7402" s="96" t="s">
        <v>18482</v>
      </c>
      <c r="B7402" s="96" t="s">
        <v>18483</v>
      </c>
      <c r="D7402" s="96" t="s">
        <v>1350</v>
      </c>
      <c r="E7402" s="96" t="s">
        <v>1561</v>
      </c>
      <c r="F7402" s="96" t="s">
        <v>1628</v>
      </c>
      <c r="J7402" s="96" t="s">
        <v>1147</v>
      </c>
      <c r="L7402" s="96" t="s">
        <v>41</v>
      </c>
      <c r="M7402" s="96" t="s">
        <v>1147</v>
      </c>
      <c r="O7402" s="96" t="s">
        <v>1717</v>
      </c>
      <c r="P7402" s="96" t="s">
        <v>1609</v>
      </c>
      <c r="Q7402" s="96" t="s">
        <v>1639</v>
      </c>
      <c r="R7402" s="96" t="s">
        <v>1648</v>
      </c>
      <c r="S7402" s="96" t="s">
        <v>18484</v>
      </c>
      <c r="T7402" s="96" t="s">
        <v>1568</v>
      </c>
    </row>
    <row r="7403" ht="14.25" customHeight="1">
      <c r="A7403" s="96" t="s">
        <v>18485</v>
      </c>
      <c r="C7403" s="96" t="s">
        <v>18486</v>
      </c>
      <c r="D7403" s="96" t="s">
        <v>1350</v>
      </c>
      <c r="E7403" s="96" t="s">
        <v>1561</v>
      </c>
      <c r="F7403" s="96">
        <v>2030.0</v>
      </c>
      <c r="J7403" s="96" t="s">
        <v>1147</v>
      </c>
      <c r="L7403" s="96" t="s">
        <v>41</v>
      </c>
      <c r="M7403" s="96" t="s">
        <v>1351</v>
      </c>
      <c r="N7403" s="96" t="s">
        <v>1619</v>
      </c>
      <c r="O7403" s="96" t="s">
        <v>1672</v>
      </c>
      <c r="P7403" s="96" t="s">
        <v>1564</v>
      </c>
      <c r="Q7403" s="96" t="s">
        <v>1636</v>
      </c>
      <c r="R7403" s="96" t="s">
        <v>1644</v>
      </c>
      <c r="S7403" s="96" t="s">
        <v>18487</v>
      </c>
      <c r="T7403" s="96" t="s">
        <v>1568</v>
      </c>
    </row>
    <row r="7404" ht="14.25" customHeight="1">
      <c r="A7404" s="96" t="s">
        <v>18488</v>
      </c>
      <c r="C7404" s="96" t="s">
        <v>18489</v>
      </c>
      <c r="D7404" s="96" t="s">
        <v>1350</v>
      </c>
      <c r="E7404" s="96" t="s">
        <v>1561</v>
      </c>
      <c r="F7404" s="96" t="s">
        <v>1628</v>
      </c>
      <c r="J7404" s="96" t="s">
        <v>1147</v>
      </c>
      <c r="L7404" s="96" t="s">
        <v>41</v>
      </c>
      <c r="M7404" s="96" t="s">
        <v>1147</v>
      </c>
      <c r="O7404" s="96" t="s">
        <v>2054</v>
      </c>
      <c r="P7404" s="96" t="s">
        <v>1579</v>
      </c>
      <c r="Q7404" s="96" t="s">
        <v>1593</v>
      </c>
      <c r="R7404" s="96" t="s">
        <v>1594</v>
      </c>
      <c r="S7404" s="96" t="s">
        <v>18490</v>
      </c>
      <c r="T7404" s="96" t="s">
        <v>1568</v>
      </c>
    </row>
    <row r="7405" ht="14.25" customHeight="1">
      <c r="A7405" s="96" t="s">
        <v>18491</v>
      </c>
      <c r="D7405" s="96" t="s">
        <v>1355</v>
      </c>
      <c r="J7405" s="96" t="s">
        <v>1147</v>
      </c>
      <c r="L7405" s="96" t="s">
        <v>41</v>
      </c>
      <c r="M7405" s="96" t="s">
        <v>1147</v>
      </c>
      <c r="O7405" s="96" t="s">
        <v>1791</v>
      </c>
      <c r="P7405" s="96" t="s">
        <v>1609</v>
      </c>
      <c r="Q7405" s="96" t="s">
        <v>1593</v>
      </c>
      <c r="R7405" s="96" t="s">
        <v>1631</v>
      </c>
    </row>
    <row r="7406" ht="14.25" customHeight="1">
      <c r="A7406" s="96" t="s">
        <v>18492</v>
      </c>
      <c r="D7406" s="96" t="s">
        <v>1350</v>
      </c>
      <c r="E7406" s="96" t="s">
        <v>1561</v>
      </c>
      <c r="F7406" s="96">
        <v>2031.0</v>
      </c>
      <c r="J7406" s="96" t="s">
        <v>1147</v>
      </c>
      <c r="L7406" s="96" t="s">
        <v>41</v>
      </c>
      <c r="M7406" s="96" t="s">
        <v>1147</v>
      </c>
      <c r="O7406" s="96" t="s">
        <v>1857</v>
      </c>
      <c r="P7406" s="96" t="s">
        <v>1609</v>
      </c>
      <c r="Q7406" s="96" t="s">
        <v>1593</v>
      </c>
      <c r="R7406" s="96" t="s">
        <v>1637</v>
      </c>
      <c r="S7406" s="96" t="s">
        <v>18493</v>
      </c>
      <c r="T7406" s="96" t="s">
        <v>1568</v>
      </c>
    </row>
    <row r="7407" ht="14.25" customHeight="1">
      <c r="A7407" s="96" t="s">
        <v>18494</v>
      </c>
      <c r="D7407" s="96" t="s">
        <v>1355</v>
      </c>
      <c r="J7407" s="96" t="s">
        <v>1147</v>
      </c>
      <c r="L7407" s="96" t="s">
        <v>41</v>
      </c>
      <c r="M7407" s="96" t="s">
        <v>1147</v>
      </c>
      <c r="O7407" s="96" t="s">
        <v>1937</v>
      </c>
      <c r="P7407" s="96" t="s">
        <v>1728</v>
      </c>
      <c r="Q7407" s="96" t="s">
        <v>1604</v>
      </c>
      <c r="R7407" s="96" t="s">
        <v>1793</v>
      </c>
    </row>
    <row r="7408" ht="14.25" customHeight="1">
      <c r="A7408" s="96" t="s">
        <v>18495</v>
      </c>
      <c r="D7408" s="96" t="s">
        <v>1350</v>
      </c>
      <c r="E7408" s="96" t="s">
        <v>1570</v>
      </c>
      <c r="F7408" s="96">
        <v>2030.0</v>
      </c>
      <c r="J7408" s="96" t="s">
        <v>1147</v>
      </c>
      <c r="L7408" s="96" t="s">
        <v>1562</v>
      </c>
      <c r="M7408" s="96" t="s">
        <v>1147</v>
      </c>
      <c r="O7408" s="96" t="s">
        <v>1797</v>
      </c>
      <c r="P7408" s="96" t="s">
        <v>1564</v>
      </c>
      <c r="Q7408" s="96" t="s">
        <v>2188</v>
      </c>
      <c r="R7408" s="96" t="s">
        <v>1644</v>
      </c>
      <c r="S7408" s="96" t="s">
        <v>18496</v>
      </c>
      <c r="T7408" s="96" t="s">
        <v>1576</v>
      </c>
    </row>
    <row r="7409" ht="14.25" customHeight="1">
      <c r="A7409" s="96" t="s">
        <v>18497</v>
      </c>
      <c r="B7409" s="96" t="s">
        <v>18498</v>
      </c>
      <c r="C7409" s="96" t="s">
        <v>18499</v>
      </c>
      <c r="D7409" s="96" t="s">
        <v>1350</v>
      </c>
      <c r="E7409" s="96" t="s">
        <v>1561</v>
      </c>
      <c r="F7409" s="96" t="s">
        <v>9466</v>
      </c>
      <c r="G7409" s="96" t="s">
        <v>1350</v>
      </c>
      <c r="H7409" s="96" t="s">
        <v>1561</v>
      </c>
      <c r="I7409" s="96">
        <v>2035.0</v>
      </c>
      <c r="J7409" s="96" t="s">
        <v>1351</v>
      </c>
      <c r="K7409" s="96">
        <v>2035.0</v>
      </c>
      <c r="L7409" s="96" t="s">
        <v>41</v>
      </c>
      <c r="M7409" s="96" t="s">
        <v>1351</v>
      </c>
      <c r="N7409" s="96" t="s">
        <v>1690</v>
      </c>
      <c r="O7409" s="96" t="s">
        <v>1741</v>
      </c>
      <c r="P7409" s="96" t="s">
        <v>1564</v>
      </c>
      <c r="Q7409" s="96" t="s">
        <v>1604</v>
      </c>
      <c r="R7409" s="96" t="s">
        <v>1690</v>
      </c>
      <c r="S7409" s="96" t="s">
        <v>1438</v>
      </c>
      <c r="T7409" s="96" t="s">
        <v>1568</v>
      </c>
    </row>
    <row r="7410" ht="14.25" customHeight="1">
      <c r="A7410" s="96" t="s">
        <v>18500</v>
      </c>
      <c r="D7410" s="96" t="s">
        <v>1350</v>
      </c>
      <c r="E7410" s="96" t="s">
        <v>1561</v>
      </c>
      <c r="F7410" s="96">
        <v>2030.0</v>
      </c>
      <c r="J7410" s="96" t="s">
        <v>1147</v>
      </c>
      <c r="L7410" s="96" t="s">
        <v>1562</v>
      </c>
      <c r="M7410" s="96" t="s">
        <v>1147</v>
      </c>
      <c r="O7410" s="96" t="s">
        <v>9381</v>
      </c>
      <c r="P7410" s="96" t="s">
        <v>1564</v>
      </c>
      <c r="Q7410" s="96" t="s">
        <v>1604</v>
      </c>
      <c r="R7410" s="96" t="s">
        <v>1615</v>
      </c>
      <c r="S7410" s="96" t="s">
        <v>18501</v>
      </c>
      <c r="T7410" s="96" t="s">
        <v>1568</v>
      </c>
    </row>
    <row r="7411" ht="14.25" customHeight="1">
      <c r="A7411" s="96" t="s">
        <v>18502</v>
      </c>
      <c r="B7411" s="96" t="s">
        <v>18503</v>
      </c>
      <c r="C7411" s="96" t="s">
        <v>18504</v>
      </c>
      <c r="D7411" s="96" t="s">
        <v>1350</v>
      </c>
      <c r="E7411" s="96" t="s">
        <v>1561</v>
      </c>
      <c r="F7411" s="96">
        <v>2032.0</v>
      </c>
      <c r="G7411" s="96" t="s">
        <v>1350</v>
      </c>
      <c r="H7411" s="96" t="s">
        <v>1561</v>
      </c>
      <c r="I7411" s="96">
        <v>2050.0</v>
      </c>
      <c r="J7411" s="96" t="s">
        <v>1351</v>
      </c>
      <c r="K7411" s="96">
        <v>2050.0</v>
      </c>
      <c r="L7411" s="96" t="s">
        <v>41</v>
      </c>
      <c r="M7411" s="96" t="s">
        <v>1351</v>
      </c>
      <c r="N7411" s="96" t="s">
        <v>2023</v>
      </c>
      <c r="O7411" s="96" t="s">
        <v>1578</v>
      </c>
      <c r="P7411" s="96" t="s">
        <v>1579</v>
      </c>
      <c r="Q7411" s="96" t="s">
        <v>1804</v>
      </c>
      <c r="R7411" s="96" t="s">
        <v>1581</v>
      </c>
      <c r="S7411" s="96" t="s">
        <v>18505</v>
      </c>
      <c r="T7411" s="96" t="s">
        <v>1568</v>
      </c>
    </row>
    <row r="7412" ht="14.25" customHeight="1">
      <c r="A7412" s="96" t="s">
        <v>18506</v>
      </c>
      <c r="B7412" s="96" t="s">
        <v>18507</v>
      </c>
      <c r="C7412" s="96" t="s">
        <v>18508</v>
      </c>
      <c r="D7412" s="96" t="s">
        <v>1350</v>
      </c>
      <c r="E7412" s="96" t="s">
        <v>1561</v>
      </c>
      <c r="F7412" s="96">
        <v>2030.0</v>
      </c>
      <c r="G7412" s="96" t="s">
        <v>1350</v>
      </c>
      <c r="H7412" s="96" t="s">
        <v>1561</v>
      </c>
      <c r="I7412" s="96">
        <v>2040.0</v>
      </c>
      <c r="J7412" s="96" t="s">
        <v>1351</v>
      </c>
      <c r="K7412" s="96">
        <v>2040.0</v>
      </c>
      <c r="L7412" s="96" t="s">
        <v>41</v>
      </c>
      <c r="M7412" s="96" t="s">
        <v>1351</v>
      </c>
      <c r="N7412" s="96" t="s">
        <v>1890</v>
      </c>
      <c r="O7412" s="96" t="s">
        <v>1829</v>
      </c>
      <c r="P7412" s="96" t="s">
        <v>1564</v>
      </c>
      <c r="Q7412" s="96" t="s">
        <v>1604</v>
      </c>
      <c r="R7412" s="96" t="s">
        <v>1690</v>
      </c>
      <c r="S7412" s="96" t="s">
        <v>18509</v>
      </c>
      <c r="T7412" s="96" t="s">
        <v>1568</v>
      </c>
    </row>
    <row r="7413" ht="14.25" customHeight="1">
      <c r="A7413" s="96" t="s">
        <v>18510</v>
      </c>
      <c r="D7413" s="96" t="s">
        <v>1355</v>
      </c>
      <c r="J7413" s="96" t="s">
        <v>1147</v>
      </c>
      <c r="L7413" s="96" t="s">
        <v>41</v>
      </c>
      <c r="M7413" s="96" t="s">
        <v>1147</v>
      </c>
      <c r="O7413" s="96" t="s">
        <v>1584</v>
      </c>
      <c r="P7413" s="96" t="s">
        <v>1564</v>
      </c>
      <c r="Q7413" s="96" t="s">
        <v>1604</v>
      </c>
      <c r="R7413" s="96" t="s">
        <v>1707</v>
      </c>
    </row>
    <row r="7414" ht="14.25" customHeight="1">
      <c r="A7414" s="96" t="s">
        <v>18511</v>
      </c>
      <c r="D7414" s="96" t="s">
        <v>1355</v>
      </c>
      <c r="J7414" s="96" t="s">
        <v>1147</v>
      </c>
      <c r="L7414" s="96" t="s">
        <v>41</v>
      </c>
      <c r="M7414" s="96" t="s">
        <v>1147</v>
      </c>
      <c r="O7414" s="96" t="s">
        <v>1703</v>
      </c>
      <c r="P7414" s="96" t="s">
        <v>1564</v>
      </c>
      <c r="Q7414" s="96" t="s">
        <v>1800</v>
      </c>
      <c r="R7414" s="96" t="s">
        <v>1644</v>
      </c>
    </row>
    <row r="7415" ht="14.25" customHeight="1">
      <c r="A7415" s="96" t="s">
        <v>18512</v>
      </c>
      <c r="B7415" s="96" t="s">
        <v>18513</v>
      </c>
      <c r="C7415" s="96" t="s">
        <v>18514</v>
      </c>
      <c r="D7415" s="96" t="s">
        <v>1355</v>
      </c>
      <c r="J7415" s="96" t="s">
        <v>1351</v>
      </c>
      <c r="L7415" s="96" t="s">
        <v>41</v>
      </c>
      <c r="M7415" s="96" t="s">
        <v>1351</v>
      </c>
      <c r="N7415" s="96" t="s">
        <v>1574</v>
      </c>
      <c r="O7415" s="96" t="s">
        <v>1620</v>
      </c>
      <c r="P7415" s="96" t="s">
        <v>1564</v>
      </c>
      <c r="Q7415" s="96" t="s">
        <v>1565</v>
      </c>
      <c r="R7415" s="96" t="s">
        <v>1574</v>
      </c>
    </row>
    <row r="7416" ht="14.25" customHeight="1">
      <c r="A7416" s="96" t="s">
        <v>18515</v>
      </c>
      <c r="B7416" s="96" t="s">
        <v>18516</v>
      </c>
      <c r="C7416" s="96" t="s">
        <v>18517</v>
      </c>
      <c r="D7416" s="96" t="s">
        <v>1350</v>
      </c>
      <c r="E7416" s="96" t="s">
        <v>1561</v>
      </c>
      <c r="F7416" s="96">
        <v>2030.0</v>
      </c>
      <c r="J7416" s="96" t="s">
        <v>1351</v>
      </c>
      <c r="L7416" s="96" t="s">
        <v>41</v>
      </c>
      <c r="M7416" s="96" t="s">
        <v>1351</v>
      </c>
      <c r="O7416" s="96" t="s">
        <v>1664</v>
      </c>
      <c r="P7416" s="96" t="s">
        <v>1564</v>
      </c>
      <c r="Q7416" s="96" t="s">
        <v>1604</v>
      </c>
      <c r="R7416" s="96" t="s">
        <v>1699</v>
      </c>
      <c r="S7416" s="96" t="s">
        <v>18518</v>
      </c>
      <c r="T7416" s="96" t="s">
        <v>1568</v>
      </c>
    </row>
    <row r="7417" ht="14.25" customHeight="1">
      <c r="A7417" s="96" t="s">
        <v>18519</v>
      </c>
      <c r="C7417" s="96" t="s">
        <v>18520</v>
      </c>
      <c r="D7417" s="96" t="s">
        <v>1350</v>
      </c>
      <c r="E7417" s="96" t="s">
        <v>1561</v>
      </c>
      <c r="F7417" s="96" t="s">
        <v>1628</v>
      </c>
      <c r="J7417" s="96" t="s">
        <v>1147</v>
      </c>
      <c r="L7417" s="96" t="s">
        <v>41</v>
      </c>
      <c r="M7417" s="96" t="s">
        <v>1147</v>
      </c>
      <c r="O7417" s="96" t="s">
        <v>1584</v>
      </c>
      <c r="P7417" s="96" t="s">
        <v>1564</v>
      </c>
      <c r="Q7417" s="96" t="s">
        <v>1604</v>
      </c>
      <c r="R7417" s="96" t="s">
        <v>1615</v>
      </c>
      <c r="S7417" s="96" t="s">
        <v>18521</v>
      </c>
      <c r="T7417" s="96" t="s">
        <v>1568</v>
      </c>
    </row>
    <row r="7418" ht="14.25" customHeight="1">
      <c r="A7418" s="96" t="s">
        <v>18522</v>
      </c>
      <c r="B7418" s="96" t="s">
        <v>18523</v>
      </c>
      <c r="C7418" s="96" t="s">
        <v>18524</v>
      </c>
      <c r="D7418" s="96" t="s">
        <v>1350</v>
      </c>
      <c r="E7418" s="96" t="s">
        <v>1570</v>
      </c>
      <c r="F7418" s="96">
        <v>2026.0</v>
      </c>
      <c r="J7418" s="96" t="s">
        <v>1147</v>
      </c>
      <c r="L7418" s="96" t="s">
        <v>41</v>
      </c>
      <c r="M7418" s="96" t="s">
        <v>1147</v>
      </c>
      <c r="O7418" s="96" t="s">
        <v>1703</v>
      </c>
      <c r="P7418" s="96" t="s">
        <v>1564</v>
      </c>
      <c r="Q7418" s="96" t="s">
        <v>1580</v>
      </c>
      <c r="R7418" s="96" t="s">
        <v>1619</v>
      </c>
      <c r="S7418" s="96" t="s">
        <v>18525</v>
      </c>
      <c r="T7418" s="96" t="s">
        <v>1576</v>
      </c>
    </row>
    <row r="7419" ht="14.25" customHeight="1">
      <c r="A7419" s="96" t="s">
        <v>882</v>
      </c>
      <c r="B7419" s="96" t="s">
        <v>18526</v>
      </c>
      <c r="C7419" s="96" t="s">
        <v>18527</v>
      </c>
      <c r="D7419" s="96" t="s">
        <v>1350</v>
      </c>
      <c r="E7419" s="96" t="s">
        <v>1561</v>
      </c>
      <c r="F7419" s="96" t="s">
        <v>1663</v>
      </c>
      <c r="G7419" s="96" t="s">
        <v>1350</v>
      </c>
      <c r="H7419" s="96" t="s">
        <v>1561</v>
      </c>
      <c r="I7419" s="96">
        <v>2040.0</v>
      </c>
      <c r="J7419" s="96" t="s">
        <v>1351</v>
      </c>
      <c r="K7419" s="96">
        <v>2040.0</v>
      </c>
      <c r="L7419" s="96" t="s">
        <v>41</v>
      </c>
      <c r="M7419" s="96" t="s">
        <v>1351</v>
      </c>
      <c r="N7419" s="96" t="s">
        <v>1890</v>
      </c>
      <c r="O7419" s="96" t="s">
        <v>1741</v>
      </c>
      <c r="P7419" s="96" t="s">
        <v>1564</v>
      </c>
      <c r="Q7419" s="96" t="s">
        <v>1604</v>
      </c>
      <c r="R7419" s="96" t="s">
        <v>1676</v>
      </c>
      <c r="S7419" s="96" t="s">
        <v>1441</v>
      </c>
      <c r="T7419" s="96" t="s">
        <v>1568</v>
      </c>
    </row>
    <row r="7420" ht="14.25" customHeight="1">
      <c r="A7420" s="96" t="s">
        <v>18528</v>
      </c>
      <c r="B7420" s="96" t="s">
        <v>18529</v>
      </c>
      <c r="C7420" s="96" t="s">
        <v>18530</v>
      </c>
      <c r="D7420" s="96" t="s">
        <v>1372</v>
      </c>
      <c r="J7420" s="96" t="s">
        <v>1351</v>
      </c>
      <c r="L7420" s="96" t="s">
        <v>41</v>
      </c>
      <c r="M7420" s="96" t="s">
        <v>1351</v>
      </c>
      <c r="N7420" s="96" t="s">
        <v>1971</v>
      </c>
      <c r="O7420" s="96" t="s">
        <v>3253</v>
      </c>
      <c r="P7420" s="96" t="s">
        <v>1572</v>
      </c>
      <c r="Q7420" s="96" t="s">
        <v>1604</v>
      </c>
      <c r="R7420" s="96" t="s">
        <v>1971</v>
      </c>
    </row>
    <row r="7421" ht="14.25" customHeight="1">
      <c r="A7421" s="96" t="s">
        <v>18531</v>
      </c>
      <c r="D7421" s="96" t="s">
        <v>1350</v>
      </c>
      <c r="E7421" s="96" t="s">
        <v>1561</v>
      </c>
      <c r="F7421" s="96">
        <v>2030.0</v>
      </c>
      <c r="J7421" s="96" t="s">
        <v>1147</v>
      </c>
      <c r="L7421" s="96" t="s">
        <v>1562</v>
      </c>
      <c r="M7421" s="96" t="s">
        <v>1147</v>
      </c>
      <c r="O7421" s="96" t="s">
        <v>1717</v>
      </c>
      <c r="P7421" s="96" t="s">
        <v>1609</v>
      </c>
      <c r="Q7421" s="96" t="s">
        <v>1756</v>
      </c>
      <c r="R7421" s="96" t="s">
        <v>1623</v>
      </c>
      <c r="S7421" s="96" t="s">
        <v>18532</v>
      </c>
      <c r="T7421" s="96" t="s">
        <v>1568</v>
      </c>
    </row>
    <row r="7422" ht="14.25" customHeight="1">
      <c r="A7422" s="96" t="s">
        <v>18533</v>
      </c>
      <c r="B7422" s="96" t="s">
        <v>18534</v>
      </c>
      <c r="C7422" s="96" t="s">
        <v>18535</v>
      </c>
      <c r="D7422" s="96" t="s">
        <v>1350</v>
      </c>
      <c r="E7422" s="96" t="s">
        <v>1561</v>
      </c>
      <c r="F7422" s="96">
        <v>2030.0</v>
      </c>
      <c r="J7422" s="96" t="s">
        <v>1351</v>
      </c>
      <c r="L7422" s="96" t="s">
        <v>41</v>
      </c>
      <c r="M7422" s="96" t="s">
        <v>1351</v>
      </c>
      <c r="N7422" s="96" t="s">
        <v>1903</v>
      </c>
      <c r="O7422" s="96" t="s">
        <v>1893</v>
      </c>
      <c r="P7422" s="96" t="s">
        <v>1603</v>
      </c>
      <c r="Q7422" s="96" t="s">
        <v>1604</v>
      </c>
      <c r="R7422" s="96" t="s">
        <v>2384</v>
      </c>
      <c r="S7422" s="96" t="s">
        <v>18536</v>
      </c>
      <c r="T7422" s="96" t="s">
        <v>1568</v>
      </c>
    </row>
    <row r="7423" ht="14.25" customHeight="1">
      <c r="A7423" s="96" t="s">
        <v>18537</v>
      </c>
      <c r="B7423" s="96" t="s">
        <v>18538</v>
      </c>
      <c r="C7423" s="96" t="s">
        <v>18539</v>
      </c>
      <c r="D7423" s="96" t="s">
        <v>1350</v>
      </c>
      <c r="E7423" s="96" t="s">
        <v>1561</v>
      </c>
      <c r="F7423" s="96">
        <v>2030.0</v>
      </c>
      <c r="J7423" s="96" t="s">
        <v>1351</v>
      </c>
      <c r="L7423" s="96" t="s">
        <v>41</v>
      </c>
      <c r="M7423" s="96" t="s">
        <v>1351</v>
      </c>
      <c r="N7423" s="96" t="s">
        <v>3066</v>
      </c>
      <c r="O7423" s="96" t="s">
        <v>2054</v>
      </c>
      <c r="P7423" s="96" t="s">
        <v>1579</v>
      </c>
      <c r="Q7423" s="96" t="s">
        <v>1604</v>
      </c>
      <c r="R7423" s="96" t="s">
        <v>1697</v>
      </c>
      <c r="S7423" s="96" t="s">
        <v>18540</v>
      </c>
      <c r="T7423" s="96" t="s">
        <v>1568</v>
      </c>
    </row>
    <row r="7424" ht="14.25" customHeight="1">
      <c r="A7424" s="96" t="s">
        <v>18541</v>
      </c>
      <c r="B7424" s="96" t="s">
        <v>18542</v>
      </c>
      <c r="C7424" s="96" t="s">
        <v>18543</v>
      </c>
      <c r="D7424" s="96" t="s">
        <v>1350</v>
      </c>
      <c r="E7424" s="96" t="s">
        <v>1561</v>
      </c>
      <c r="F7424" s="96">
        <v>2030.0</v>
      </c>
      <c r="J7424" s="96" t="s">
        <v>1147</v>
      </c>
      <c r="L7424" s="96" t="s">
        <v>41</v>
      </c>
      <c r="M7424" s="96" t="s">
        <v>1147</v>
      </c>
      <c r="O7424" s="96" t="s">
        <v>1797</v>
      </c>
      <c r="P7424" s="96" t="s">
        <v>1564</v>
      </c>
      <c r="Q7424" s="96" t="s">
        <v>1610</v>
      </c>
      <c r="R7424" s="96" t="s">
        <v>1656</v>
      </c>
      <c r="S7424" s="96" t="s">
        <v>18544</v>
      </c>
      <c r="T7424" s="96" t="s">
        <v>1568</v>
      </c>
    </row>
    <row r="7425" ht="14.25" customHeight="1">
      <c r="A7425" s="96" t="s">
        <v>18545</v>
      </c>
      <c r="D7425" s="96" t="s">
        <v>1355</v>
      </c>
      <c r="J7425" s="96" t="s">
        <v>1351</v>
      </c>
      <c r="L7425" s="96" t="s">
        <v>41</v>
      </c>
      <c r="M7425" s="96" t="s">
        <v>1351</v>
      </c>
      <c r="N7425" s="96" t="s">
        <v>1690</v>
      </c>
      <c r="O7425" s="96" t="s">
        <v>1812</v>
      </c>
      <c r="P7425" s="96" t="s">
        <v>1609</v>
      </c>
      <c r="Q7425" s="96" t="s">
        <v>2015</v>
      </c>
      <c r="R7425" s="96" t="s">
        <v>1690</v>
      </c>
    </row>
    <row r="7426" ht="14.25" customHeight="1">
      <c r="A7426" s="96" t="s">
        <v>18546</v>
      </c>
      <c r="D7426" s="96" t="s">
        <v>1350</v>
      </c>
      <c r="E7426" s="96" t="s">
        <v>1561</v>
      </c>
      <c r="F7426" s="96">
        <v>2030.0</v>
      </c>
      <c r="G7426" s="96" t="s">
        <v>1350</v>
      </c>
      <c r="H7426" s="96" t="s">
        <v>1561</v>
      </c>
      <c r="I7426" s="96">
        <v>2033.0</v>
      </c>
      <c r="J7426" s="96" t="s">
        <v>1351</v>
      </c>
      <c r="K7426" s="96">
        <v>2033.0</v>
      </c>
      <c r="L7426" s="96" t="s">
        <v>1562</v>
      </c>
      <c r="M7426" s="96" t="s">
        <v>1351</v>
      </c>
      <c r="O7426" s="96" t="s">
        <v>2054</v>
      </c>
      <c r="P7426" s="96" t="s">
        <v>1579</v>
      </c>
      <c r="Q7426" s="96" t="s">
        <v>1675</v>
      </c>
      <c r="R7426" s="96" t="s">
        <v>1699</v>
      </c>
      <c r="S7426" s="96" t="s">
        <v>18547</v>
      </c>
      <c r="T7426" s="96" t="s">
        <v>1568</v>
      </c>
    </row>
    <row r="7427" ht="14.25" customHeight="1">
      <c r="A7427" s="96" t="s">
        <v>18548</v>
      </c>
      <c r="B7427" s="96" t="s">
        <v>18549</v>
      </c>
      <c r="C7427" s="96" t="s">
        <v>18550</v>
      </c>
      <c r="D7427" s="96" t="s">
        <v>1350</v>
      </c>
      <c r="E7427" s="96" t="s">
        <v>1561</v>
      </c>
      <c r="F7427" s="96">
        <v>2030.0</v>
      </c>
      <c r="J7427" s="96" t="s">
        <v>1351</v>
      </c>
      <c r="L7427" s="96" t="s">
        <v>41</v>
      </c>
      <c r="M7427" s="96" t="s">
        <v>1351</v>
      </c>
      <c r="N7427" s="96" t="s">
        <v>1574</v>
      </c>
      <c r="O7427" s="96" t="s">
        <v>1791</v>
      </c>
      <c r="P7427" s="96" t="s">
        <v>1609</v>
      </c>
      <c r="Q7427" s="96" t="s">
        <v>1610</v>
      </c>
      <c r="R7427" s="96" t="s">
        <v>1615</v>
      </c>
      <c r="S7427" s="96" t="s">
        <v>18551</v>
      </c>
      <c r="T7427" s="96" t="s">
        <v>1568</v>
      </c>
    </row>
    <row r="7428" ht="14.25" customHeight="1">
      <c r="A7428" s="96" t="s">
        <v>18552</v>
      </c>
      <c r="B7428" s="96" t="s">
        <v>18553</v>
      </c>
      <c r="C7428" s="96" t="s">
        <v>18554</v>
      </c>
      <c r="D7428" s="96" t="s">
        <v>1350</v>
      </c>
      <c r="E7428" s="96" t="s">
        <v>1561</v>
      </c>
      <c r="F7428" s="96" t="s">
        <v>18555</v>
      </c>
      <c r="J7428" s="96" t="s">
        <v>1147</v>
      </c>
      <c r="L7428" s="96" t="s">
        <v>41</v>
      </c>
      <c r="M7428" s="96" t="s">
        <v>1351</v>
      </c>
      <c r="N7428" s="96" t="s">
        <v>1850</v>
      </c>
      <c r="O7428" s="96" t="s">
        <v>1829</v>
      </c>
      <c r="P7428" s="96" t="s">
        <v>1564</v>
      </c>
      <c r="Q7428" s="96" t="s">
        <v>1820</v>
      </c>
      <c r="R7428" s="96" t="s">
        <v>1619</v>
      </c>
      <c r="S7428" s="96" t="s">
        <v>18556</v>
      </c>
      <c r="T7428" s="96" t="s">
        <v>1568</v>
      </c>
    </row>
    <row r="7429" ht="14.25" customHeight="1">
      <c r="A7429" s="96" t="s">
        <v>18557</v>
      </c>
      <c r="B7429" s="96" t="s">
        <v>18558</v>
      </c>
      <c r="C7429" s="96" t="s">
        <v>18559</v>
      </c>
      <c r="D7429" s="96" t="s">
        <v>1350</v>
      </c>
      <c r="E7429" s="96" t="s">
        <v>1561</v>
      </c>
      <c r="F7429" s="96">
        <v>2030.0</v>
      </c>
      <c r="G7429" s="96" t="s">
        <v>1350</v>
      </c>
      <c r="H7429" s="96" t="s">
        <v>1561</v>
      </c>
      <c r="I7429" s="96">
        <v>2040.0</v>
      </c>
      <c r="J7429" s="96" t="s">
        <v>1351</v>
      </c>
      <c r="K7429" s="96">
        <v>2040.0</v>
      </c>
      <c r="L7429" s="96" t="s">
        <v>41</v>
      </c>
      <c r="M7429" s="96" t="s">
        <v>1351</v>
      </c>
      <c r="N7429" s="96" t="s">
        <v>1656</v>
      </c>
      <c r="O7429" s="96" t="s">
        <v>1578</v>
      </c>
      <c r="P7429" s="96" t="s">
        <v>1579</v>
      </c>
      <c r="Q7429" s="96" t="s">
        <v>1756</v>
      </c>
      <c r="R7429" s="96" t="s">
        <v>1581</v>
      </c>
      <c r="S7429" s="96" t="s">
        <v>18560</v>
      </c>
      <c r="T7429" s="96" t="s">
        <v>1568</v>
      </c>
    </row>
    <row r="7430" ht="14.25" customHeight="1">
      <c r="A7430" s="96" t="s">
        <v>18561</v>
      </c>
      <c r="C7430" s="96" t="s">
        <v>18562</v>
      </c>
      <c r="D7430" s="96" t="s">
        <v>1350</v>
      </c>
      <c r="E7430" s="96" t="s">
        <v>1561</v>
      </c>
      <c r="J7430" s="96" t="s">
        <v>1351</v>
      </c>
      <c r="L7430" s="96" t="s">
        <v>41</v>
      </c>
      <c r="M7430" s="96" t="s">
        <v>1351</v>
      </c>
      <c r="N7430" s="96" t="s">
        <v>2181</v>
      </c>
      <c r="O7430" s="96" t="s">
        <v>1647</v>
      </c>
      <c r="P7430" s="96" t="s">
        <v>1564</v>
      </c>
      <c r="Q7430" s="96" t="s">
        <v>1665</v>
      </c>
      <c r="R7430" s="96" t="s">
        <v>2384</v>
      </c>
      <c r="S7430" s="96" t="s">
        <v>18563</v>
      </c>
      <c r="T7430" s="96" t="s">
        <v>1568</v>
      </c>
    </row>
    <row r="7431" ht="14.25" customHeight="1">
      <c r="A7431" s="96" t="s">
        <v>18564</v>
      </c>
      <c r="D7431" s="96" t="s">
        <v>1350</v>
      </c>
      <c r="E7431" s="96" t="s">
        <v>1561</v>
      </c>
      <c r="F7431" s="96">
        <v>2030.0</v>
      </c>
      <c r="J7431" s="96" t="s">
        <v>1147</v>
      </c>
      <c r="L7431" s="96" t="s">
        <v>1562</v>
      </c>
      <c r="M7431" s="96" t="s">
        <v>1147</v>
      </c>
      <c r="O7431" s="96" t="s">
        <v>1717</v>
      </c>
      <c r="P7431" s="96" t="s">
        <v>1609</v>
      </c>
      <c r="Q7431" s="96" t="s">
        <v>1756</v>
      </c>
      <c r="R7431" s="96" t="s">
        <v>1623</v>
      </c>
      <c r="S7431" s="96" t="s">
        <v>18565</v>
      </c>
      <c r="T7431" s="96" t="s">
        <v>1568</v>
      </c>
    </row>
    <row r="7432" ht="14.25" customHeight="1">
      <c r="A7432" s="96" t="s">
        <v>18566</v>
      </c>
      <c r="B7432" s="96" t="s">
        <v>18567</v>
      </c>
      <c r="C7432" s="96" t="s">
        <v>18568</v>
      </c>
      <c r="D7432" s="96" t="s">
        <v>1355</v>
      </c>
      <c r="J7432" s="96" t="s">
        <v>1351</v>
      </c>
      <c r="L7432" s="96" t="s">
        <v>41</v>
      </c>
      <c r="M7432" s="96" t="s">
        <v>1147</v>
      </c>
      <c r="O7432" s="96" t="s">
        <v>1578</v>
      </c>
      <c r="P7432" s="96" t="s">
        <v>1579</v>
      </c>
      <c r="Q7432" s="96" t="s">
        <v>2047</v>
      </c>
      <c r="R7432" s="96" t="s">
        <v>1566</v>
      </c>
    </row>
    <row r="7433" ht="14.25" customHeight="1">
      <c r="A7433" s="96" t="s">
        <v>18569</v>
      </c>
      <c r="D7433" s="96" t="s">
        <v>1350</v>
      </c>
      <c r="E7433" s="96" t="s">
        <v>1561</v>
      </c>
      <c r="F7433" s="96">
        <v>2030.0</v>
      </c>
      <c r="J7433" s="96" t="s">
        <v>1147</v>
      </c>
      <c r="L7433" s="96" t="s">
        <v>1562</v>
      </c>
      <c r="M7433" s="96" t="s">
        <v>1147</v>
      </c>
      <c r="O7433" s="96" t="s">
        <v>1717</v>
      </c>
      <c r="P7433" s="96" t="s">
        <v>1609</v>
      </c>
      <c r="Q7433" s="96" t="s">
        <v>1639</v>
      </c>
      <c r="R7433" s="96" t="s">
        <v>1673</v>
      </c>
      <c r="S7433" s="96" t="s">
        <v>18570</v>
      </c>
      <c r="T7433" s="96" t="s">
        <v>1568</v>
      </c>
    </row>
    <row r="7434" ht="14.25" customHeight="1">
      <c r="A7434" s="96" t="s">
        <v>18571</v>
      </c>
      <c r="D7434" s="96" t="s">
        <v>1350</v>
      </c>
      <c r="E7434" s="96" t="s">
        <v>1561</v>
      </c>
      <c r="F7434" s="96">
        <v>2030.0</v>
      </c>
      <c r="J7434" s="96" t="s">
        <v>1147</v>
      </c>
      <c r="L7434" s="96" t="s">
        <v>1562</v>
      </c>
      <c r="M7434" s="96" t="s">
        <v>1147</v>
      </c>
      <c r="O7434" s="96" t="s">
        <v>1584</v>
      </c>
      <c r="P7434" s="96" t="s">
        <v>1564</v>
      </c>
      <c r="Q7434" s="96" t="s">
        <v>1580</v>
      </c>
      <c r="R7434" s="96" t="s">
        <v>1615</v>
      </c>
      <c r="S7434" s="96" t="s">
        <v>18572</v>
      </c>
      <c r="T7434" s="96" t="s">
        <v>1568</v>
      </c>
    </row>
    <row r="7435" ht="14.25" customHeight="1">
      <c r="A7435" s="96" t="s">
        <v>18573</v>
      </c>
      <c r="D7435" s="96" t="s">
        <v>1350</v>
      </c>
      <c r="E7435" s="96" t="s">
        <v>1570</v>
      </c>
      <c r="F7435" s="96">
        <v>2030.0</v>
      </c>
      <c r="J7435" s="96" t="s">
        <v>1147</v>
      </c>
      <c r="L7435" s="96" t="s">
        <v>1562</v>
      </c>
      <c r="M7435" s="96" t="s">
        <v>1147</v>
      </c>
      <c r="O7435" s="96" t="s">
        <v>3128</v>
      </c>
      <c r="P7435" s="96" t="s">
        <v>1609</v>
      </c>
      <c r="Q7435" s="96" t="s">
        <v>1886</v>
      </c>
      <c r="R7435" s="96" t="s">
        <v>1574</v>
      </c>
      <c r="S7435" s="96" t="s">
        <v>18574</v>
      </c>
      <c r="T7435" s="96" t="s">
        <v>1576</v>
      </c>
    </row>
    <row r="7436" ht="14.25" customHeight="1">
      <c r="A7436" s="96" t="s">
        <v>18575</v>
      </c>
      <c r="C7436" s="96" t="s">
        <v>18576</v>
      </c>
      <c r="D7436" s="96" t="s">
        <v>1355</v>
      </c>
      <c r="J7436" s="96" t="s">
        <v>1351</v>
      </c>
      <c r="L7436" s="96" t="s">
        <v>41</v>
      </c>
      <c r="M7436" s="96" t="s">
        <v>1351</v>
      </c>
      <c r="N7436" s="96" t="s">
        <v>1589</v>
      </c>
      <c r="O7436" s="96" t="s">
        <v>1703</v>
      </c>
      <c r="P7436" s="96" t="s">
        <v>1564</v>
      </c>
      <c r="Q7436" s="96" t="s">
        <v>1590</v>
      </c>
      <c r="R7436" s="96" t="s">
        <v>1589</v>
      </c>
    </row>
    <row r="7437" ht="14.25" customHeight="1">
      <c r="A7437" s="96" t="s">
        <v>18577</v>
      </c>
      <c r="B7437" s="96" t="s">
        <v>18578</v>
      </c>
      <c r="C7437" s="96" t="s">
        <v>18579</v>
      </c>
      <c r="D7437" s="96" t="s">
        <v>1350</v>
      </c>
      <c r="E7437" s="96" t="s">
        <v>1561</v>
      </c>
      <c r="F7437" s="96">
        <v>2030.0</v>
      </c>
      <c r="J7437" s="96" t="s">
        <v>1147</v>
      </c>
      <c r="L7437" s="96" t="s">
        <v>41</v>
      </c>
      <c r="M7437" s="96" t="s">
        <v>1147</v>
      </c>
      <c r="O7437" s="96" t="s">
        <v>1684</v>
      </c>
      <c r="P7437" s="96" t="s">
        <v>1564</v>
      </c>
      <c r="Q7437" s="96" t="s">
        <v>1665</v>
      </c>
      <c r="R7437" s="96" t="s">
        <v>1623</v>
      </c>
      <c r="S7437" s="96" t="s">
        <v>18580</v>
      </c>
      <c r="T7437" s="96" t="s">
        <v>1568</v>
      </c>
    </row>
    <row r="7438" ht="14.25" customHeight="1">
      <c r="A7438" s="96" t="s">
        <v>18581</v>
      </c>
      <c r="D7438" s="96" t="s">
        <v>1350</v>
      </c>
      <c r="E7438" s="96" t="s">
        <v>1561</v>
      </c>
      <c r="F7438" s="96">
        <v>2030.0</v>
      </c>
      <c r="J7438" s="96" t="s">
        <v>1351</v>
      </c>
      <c r="L7438" s="96" t="s">
        <v>1629</v>
      </c>
      <c r="M7438" s="96" t="s">
        <v>1351</v>
      </c>
      <c r="N7438" s="96" t="s">
        <v>1619</v>
      </c>
      <c r="O7438" s="96" t="s">
        <v>1578</v>
      </c>
      <c r="P7438" s="96" t="s">
        <v>1579</v>
      </c>
      <c r="Q7438" s="96" t="s">
        <v>1630</v>
      </c>
      <c r="R7438" s="96" t="s">
        <v>1574</v>
      </c>
      <c r="S7438" s="96" t="s">
        <v>18582</v>
      </c>
      <c r="T7438" s="96" t="s">
        <v>1568</v>
      </c>
      <c r="U7438" s="96" t="s">
        <v>3305</v>
      </c>
    </row>
    <row r="7439" ht="14.25" customHeight="1">
      <c r="A7439" s="96" t="s">
        <v>18583</v>
      </c>
      <c r="D7439" s="96" t="s">
        <v>1350</v>
      </c>
      <c r="E7439" s="96" t="s">
        <v>1561</v>
      </c>
      <c r="F7439" s="96">
        <v>2030.0</v>
      </c>
      <c r="G7439" s="96" t="s">
        <v>1350</v>
      </c>
      <c r="H7439" s="96" t="s">
        <v>1561</v>
      </c>
      <c r="I7439" s="96">
        <v>2050.0</v>
      </c>
      <c r="J7439" s="96" t="s">
        <v>1351</v>
      </c>
      <c r="K7439" s="96">
        <v>2050.0</v>
      </c>
      <c r="L7439" s="96" t="s">
        <v>1562</v>
      </c>
      <c r="M7439" s="96" t="s">
        <v>1351</v>
      </c>
      <c r="O7439" s="96" t="s">
        <v>1741</v>
      </c>
      <c r="P7439" s="96" t="s">
        <v>1564</v>
      </c>
      <c r="Q7439" s="96" t="s">
        <v>1639</v>
      </c>
      <c r="R7439" s="96" t="s">
        <v>1656</v>
      </c>
      <c r="S7439" s="96" t="s">
        <v>18584</v>
      </c>
      <c r="T7439" s="96" t="s">
        <v>1568</v>
      </c>
    </row>
    <row r="7440" ht="14.25" customHeight="1">
      <c r="A7440" s="96" t="s">
        <v>18585</v>
      </c>
      <c r="B7440" s="96" t="s">
        <v>18586</v>
      </c>
      <c r="C7440" s="96" t="s">
        <v>18587</v>
      </c>
      <c r="D7440" s="96" t="s">
        <v>1350</v>
      </c>
      <c r="E7440" s="96" t="s">
        <v>1561</v>
      </c>
      <c r="F7440" s="96">
        <v>2030.0</v>
      </c>
      <c r="J7440" s="96" t="s">
        <v>1147</v>
      </c>
      <c r="L7440" s="96" t="s">
        <v>41</v>
      </c>
      <c r="M7440" s="96" t="s">
        <v>1147</v>
      </c>
      <c r="O7440" s="96" t="s">
        <v>1717</v>
      </c>
      <c r="P7440" s="96" t="s">
        <v>1609</v>
      </c>
      <c r="Q7440" s="96" t="s">
        <v>1804</v>
      </c>
      <c r="R7440" s="96" t="s">
        <v>1712</v>
      </c>
      <c r="S7440" s="96" t="s">
        <v>18588</v>
      </c>
      <c r="T7440" s="96" t="s">
        <v>1568</v>
      </c>
    </row>
    <row r="7441" ht="14.25" customHeight="1">
      <c r="A7441" s="96" t="s">
        <v>18589</v>
      </c>
      <c r="D7441" s="96" t="s">
        <v>1350</v>
      </c>
      <c r="E7441" s="96" t="s">
        <v>1561</v>
      </c>
      <c r="F7441" s="96">
        <v>2030.0</v>
      </c>
      <c r="G7441" s="96" t="s">
        <v>1350</v>
      </c>
      <c r="H7441" s="96" t="s">
        <v>1561</v>
      </c>
      <c r="I7441" s="96">
        <v>2050.0</v>
      </c>
      <c r="J7441" s="96" t="s">
        <v>1351</v>
      </c>
      <c r="K7441" s="96">
        <v>2050.0</v>
      </c>
      <c r="L7441" s="96" t="s">
        <v>41</v>
      </c>
      <c r="M7441" s="96" t="s">
        <v>1351</v>
      </c>
      <c r="N7441" s="96" t="s">
        <v>1971</v>
      </c>
      <c r="O7441" s="96" t="s">
        <v>1584</v>
      </c>
      <c r="P7441" s="96" t="s">
        <v>1564</v>
      </c>
      <c r="Q7441" s="96" t="s">
        <v>1639</v>
      </c>
      <c r="R7441" s="96" t="s">
        <v>1699</v>
      </c>
      <c r="S7441" s="96" t="s">
        <v>18590</v>
      </c>
      <c r="T7441" s="96" t="s">
        <v>1568</v>
      </c>
    </row>
    <row r="7442" ht="14.25" customHeight="1">
      <c r="A7442" s="96" t="s">
        <v>18591</v>
      </c>
      <c r="D7442" s="96" t="s">
        <v>1355</v>
      </c>
      <c r="J7442" s="96" t="s">
        <v>1351</v>
      </c>
      <c r="L7442" s="96" t="s">
        <v>41</v>
      </c>
      <c r="M7442" s="96" t="s">
        <v>1147</v>
      </c>
      <c r="O7442" s="96" t="s">
        <v>2792</v>
      </c>
      <c r="P7442" s="96" t="s">
        <v>1609</v>
      </c>
      <c r="Q7442" s="96" t="s">
        <v>1585</v>
      </c>
      <c r="R7442" s="96" t="s">
        <v>1676</v>
      </c>
    </row>
    <row r="7443" ht="14.25" customHeight="1">
      <c r="A7443" s="96" t="s">
        <v>18592</v>
      </c>
      <c r="B7443" s="96" t="s">
        <v>18593</v>
      </c>
      <c r="C7443" s="96" t="s">
        <v>18594</v>
      </c>
      <c r="D7443" s="96" t="s">
        <v>1350</v>
      </c>
      <c r="E7443" s="96" t="s">
        <v>1561</v>
      </c>
      <c r="F7443" s="96" t="s">
        <v>3065</v>
      </c>
      <c r="G7443" s="96" t="s">
        <v>1350</v>
      </c>
      <c r="H7443" s="96" t="s">
        <v>1561</v>
      </c>
      <c r="I7443" s="96" t="s">
        <v>1689</v>
      </c>
      <c r="J7443" s="96" t="s">
        <v>1351</v>
      </c>
      <c r="K7443" s="96" t="s">
        <v>1689</v>
      </c>
      <c r="L7443" s="96" t="s">
        <v>41</v>
      </c>
      <c r="M7443" s="96" t="s">
        <v>1351</v>
      </c>
      <c r="N7443" s="96" t="s">
        <v>2994</v>
      </c>
      <c r="O7443" s="96" t="s">
        <v>1584</v>
      </c>
      <c r="P7443" s="96" t="s">
        <v>1564</v>
      </c>
      <c r="Q7443" s="96" t="s">
        <v>1685</v>
      </c>
      <c r="R7443" s="96" t="s">
        <v>1793</v>
      </c>
      <c r="S7443" s="96" t="s">
        <v>18595</v>
      </c>
      <c r="T7443" s="96" t="s">
        <v>1568</v>
      </c>
    </row>
    <row r="7444" ht="14.25" customHeight="1">
      <c r="A7444" s="96" t="s">
        <v>18596</v>
      </c>
      <c r="B7444" s="96" t="s">
        <v>18597</v>
      </c>
      <c r="C7444" s="96" t="s">
        <v>18598</v>
      </c>
      <c r="D7444" s="96" t="s">
        <v>1355</v>
      </c>
      <c r="J7444" s="96" t="s">
        <v>1147</v>
      </c>
      <c r="L7444" s="96" t="s">
        <v>41</v>
      </c>
      <c r="M7444" s="96" t="s">
        <v>1351</v>
      </c>
      <c r="N7444" s="96" t="s">
        <v>1621</v>
      </c>
      <c r="O7444" s="96" t="s">
        <v>1578</v>
      </c>
      <c r="P7444" s="96" t="s">
        <v>1579</v>
      </c>
      <c r="Q7444" s="96" t="s">
        <v>2015</v>
      </c>
      <c r="R7444" s="96" t="s">
        <v>1621</v>
      </c>
      <c r="T7444" s="96" t="s">
        <v>18599</v>
      </c>
    </row>
    <row r="7445" ht="14.25" customHeight="1">
      <c r="A7445" s="96" t="s">
        <v>18600</v>
      </c>
      <c r="C7445" s="96" t="s">
        <v>18601</v>
      </c>
      <c r="D7445" s="96" t="s">
        <v>1350</v>
      </c>
      <c r="E7445" s="96" t="s">
        <v>1561</v>
      </c>
      <c r="F7445" s="96">
        <v>2030.0</v>
      </c>
      <c r="G7445" s="96" t="s">
        <v>1350</v>
      </c>
      <c r="H7445" s="96" t="s">
        <v>1561</v>
      </c>
      <c r="I7445" s="96">
        <v>2050.0</v>
      </c>
      <c r="J7445" s="96" t="s">
        <v>1351</v>
      </c>
      <c r="K7445" s="96">
        <v>2050.0</v>
      </c>
      <c r="L7445" s="96" t="s">
        <v>41</v>
      </c>
      <c r="M7445" s="96" t="s">
        <v>1351</v>
      </c>
      <c r="N7445" s="96" t="s">
        <v>1621</v>
      </c>
      <c r="O7445" s="96" t="s">
        <v>1741</v>
      </c>
      <c r="P7445" s="96" t="s">
        <v>1564</v>
      </c>
      <c r="Q7445" s="96" t="s">
        <v>1573</v>
      </c>
      <c r="R7445" s="96" t="s">
        <v>1805</v>
      </c>
      <c r="S7445" s="96" t="s">
        <v>18602</v>
      </c>
      <c r="T7445" s="96" t="s">
        <v>1568</v>
      </c>
    </row>
    <row r="7446" ht="14.25" customHeight="1">
      <c r="A7446" s="96" t="s">
        <v>18603</v>
      </c>
      <c r="B7446" s="96" t="s">
        <v>18604</v>
      </c>
      <c r="C7446" s="96" t="s">
        <v>18605</v>
      </c>
      <c r="D7446" s="96" t="s">
        <v>1350</v>
      </c>
      <c r="E7446" s="96" t="s">
        <v>1561</v>
      </c>
      <c r="F7446" s="96">
        <v>2030.0</v>
      </c>
      <c r="J7446" s="96" t="s">
        <v>1147</v>
      </c>
      <c r="L7446" s="96" t="s">
        <v>41</v>
      </c>
      <c r="M7446" s="96" t="s">
        <v>1147</v>
      </c>
      <c r="O7446" s="96" t="s">
        <v>1578</v>
      </c>
      <c r="P7446" s="96" t="s">
        <v>1579</v>
      </c>
      <c r="Q7446" s="96" t="s">
        <v>1580</v>
      </c>
      <c r="R7446" s="96" t="s">
        <v>1566</v>
      </c>
      <c r="S7446" s="96" t="s">
        <v>18606</v>
      </c>
      <c r="T7446" s="96" t="s">
        <v>1568</v>
      </c>
    </row>
    <row r="7447" ht="14.25" customHeight="1">
      <c r="A7447" s="96" t="s">
        <v>18607</v>
      </c>
      <c r="B7447" s="96" t="s">
        <v>18608</v>
      </c>
      <c r="C7447" s="96" t="s">
        <v>18609</v>
      </c>
      <c r="D7447" s="96" t="s">
        <v>1350</v>
      </c>
      <c r="E7447" s="96" t="s">
        <v>1561</v>
      </c>
      <c r="F7447" s="96">
        <v>2030.0</v>
      </c>
      <c r="J7447" s="96" t="s">
        <v>1147</v>
      </c>
      <c r="L7447" s="96" t="s">
        <v>41</v>
      </c>
      <c r="M7447" s="96" t="s">
        <v>1147</v>
      </c>
      <c r="O7447" s="96" t="s">
        <v>2324</v>
      </c>
      <c r="P7447" s="96" t="s">
        <v>1609</v>
      </c>
      <c r="Q7447" s="96" t="s">
        <v>1754</v>
      </c>
      <c r="R7447" s="96" t="s">
        <v>1656</v>
      </c>
      <c r="S7447" s="96" t="s">
        <v>18610</v>
      </c>
      <c r="T7447" s="96" t="s">
        <v>1568</v>
      </c>
    </row>
    <row r="7448" ht="14.25" customHeight="1">
      <c r="A7448" s="96" t="s">
        <v>18611</v>
      </c>
      <c r="D7448" s="96" t="s">
        <v>1355</v>
      </c>
      <c r="J7448" s="96" t="s">
        <v>1351</v>
      </c>
      <c r="L7448" s="96" t="s">
        <v>41</v>
      </c>
      <c r="M7448" s="96" t="s">
        <v>1147</v>
      </c>
      <c r="O7448" s="96" t="s">
        <v>1703</v>
      </c>
      <c r="P7448" s="96" t="s">
        <v>1564</v>
      </c>
      <c r="Q7448" s="96" t="s">
        <v>1573</v>
      </c>
      <c r="R7448" s="96" t="s">
        <v>1712</v>
      </c>
    </row>
    <row r="7449" ht="14.25" customHeight="1">
      <c r="A7449" s="96" t="s">
        <v>18612</v>
      </c>
      <c r="D7449" s="96" t="s">
        <v>1350</v>
      </c>
      <c r="E7449" s="96" t="s">
        <v>1561</v>
      </c>
      <c r="F7449" s="96">
        <v>2030.0</v>
      </c>
      <c r="J7449" s="96" t="s">
        <v>1147</v>
      </c>
      <c r="L7449" s="96" t="s">
        <v>1562</v>
      </c>
      <c r="M7449" s="96" t="s">
        <v>1147</v>
      </c>
      <c r="O7449" s="96" t="s">
        <v>1584</v>
      </c>
      <c r="P7449" s="96" t="s">
        <v>1564</v>
      </c>
      <c r="Q7449" s="96" t="s">
        <v>1580</v>
      </c>
      <c r="R7449" s="96" t="s">
        <v>1623</v>
      </c>
      <c r="S7449" s="96" t="s">
        <v>18613</v>
      </c>
      <c r="T7449" s="96" t="s">
        <v>1568</v>
      </c>
    </row>
    <row r="7450" ht="14.25" customHeight="1">
      <c r="A7450" s="96" t="s">
        <v>18614</v>
      </c>
      <c r="D7450" s="96" t="s">
        <v>1350</v>
      </c>
      <c r="E7450" s="96" t="s">
        <v>1561</v>
      </c>
      <c r="F7450" s="96">
        <v>2032.0</v>
      </c>
      <c r="J7450" s="96" t="s">
        <v>1147</v>
      </c>
      <c r="L7450" s="96" t="s">
        <v>41</v>
      </c>
      <c r="M7450" s="96" t="s">
        <v>1147</v>
      </c>
      <c r="N7450" s="96" t="s">
        <v>1589</v>
      </c>
      <c r="O7450" s="96" t="s">
        <v>3128</v>
      </c>
      <c r="P7450" s="96" t="s">
        <v>1609</v>
      </c>
      <c r="Q7450" s="96" t="s">
        <v>1685</v>
      </c>
      <c r="R7450" s="96" t="s">
        <v>1566</v>
      </c>
      <c r="S7450" s="96" t="s">
        <v>18615</v>
      </c>
      <c r="T7450" s="96" t="s">
        <v>1568</v>
      </c>
    </row>
    <row r="7451" ht="14.25" customHeight="1">
      <c r="A7451" s="96" t="s">
        <v>18616</v>
      </c>
      <c r="B7451" s="96" t="s">
        <v>18617</v>
      </c>
      <c r="C7451" s="96" t="s">
        <v>18618</v>
      </c>
      <c r="D7451" s="96" t="s">
        <v>1350</v>
      </c>
      <c r="E7451" s="96" t="s">
        <v>1561</v>
      </c>
      <c r="F7451" s="96" t="s">
        <v>1628</v>
      </c>
      <c r="J7451" s="96" t="s">
        <v>1147</v>
      </c>
      <c r="L7451" s="96" t="s">
        <v>41</v>
      </c>
      <c r="M7451" s="96" t="s">
        <v>1147</v>
      </c>
      <c r="O7451" s="96" t="s">
        <v>1703</v>
      </c>
      <c r="P7451" s="96" t="s">
        <v>1564</v>
      </c>
      <c r="Q7451" s="96" t="s">
        <v>1565</v>
      </c>
      <c r="R7451" s="96" t="s">
        <v>1637</v>
      </c>
      <c r="S7451" s="96" t="s">
        <v>18619</v>
      </c>
      <c r="T7451" s="96" t="s">
        <v>1568</v>
      </c>
    </row>
    <row r="7452" ht="14.25" customHeight="1">
      <c r="A7452" s="96" t="s">
        <v>18620</v>
      </c>
      <c r="D7452" s="96" t="s">
        <v>1350</v>
      </c>
      <c r="E7452" s="96" t="s">
        <v>1561</v>
      </c>
      <c r="F7452" s="96" t="s">
        <v>1628</v>
      </c>
      <c r="J7452" s="96" t="s">
        <v>1147</v>
      </c>
      <c r="L7452" s="96" t="s">
        <v>41</v>
      </c>
      <c r="M7452" s="96" t="s">
        <v>1147</v>
      </c>
      <c r="O7452" s="96" t="s">
        <v>1584</v>
      </c>
      <c r="P7452" s="96" t="s">
        <v>1564</v>
      </c>
      <c r="Q7452" s="96" t="s">
        <v>1675</v>
      </c>
      <c r="R7452" s="96" t="s">
        <v>1615</v>
      </c>
      <c r="S7452" s="96" t="s">
        <v>18621</v>
      </c>
      <c r="T7452" s="96" t="s">
        <v>1568</v>
      </c>
    </row>
    <row r="7453" ht="14.25" customHeight="1">
      <c r="A7453" s="96" t="s">
        <v>18622</v>
      </c>
      <c r="D7453" s="96" t="s">
        <v>1355</v>
      </c>
      <c r="J7453" s="96" t="s">
        <v>1147</v>
      </c>
      <c r="L7453" s="96" t="s">
        <v>41</v>
      </c>
      <c r="M7453" s="96" t="s">
        <v>1147</v>
      </c>
      <c r="O7453" s="96" t="s">
        <v>1741</v>
      </c>
      <c r="P7453" s="96" t="s">
        <v>1564</v>
      </c>
      <c r="Q7453" s="96" t="s">
        <v>1754</v>
      </c>
      <c r="R7453" s="96" t="s">
        <v>1581</v>
      </c>
    </row>
    <row r="7454" ht="14.25" customHeight="1">
      <c r="A7454" s="96" t="s">
        <v>18623</v>
      </c>
      <c r="D7454" s="96" t="s">
        <v>1350</v>
      </c>
      <c r="E7454" s="96" t="s">
        <v>1561</v>
      </c>
      <c r="F7454" s="96">
        <v>2030.0</v>
      </c>
      <c r="J7454" s="96" t="s">
        <v>1147</v>
      </c>
      <c r="L7454" s="96" t="s">
        <v>1562</v>
      </c>
      <c r="M7454" s="96" t="s">
        <v>1147</v>
      </c>
      <c r="O7454" s="96" t="s">
        <v>1584</v>
      </c>
      <c r="P7454" s="96" t="s">
        <v>1564</v>
      </c>
      <c r="Q7454" s="96" t="s">
        <v>2223</v>
      </c>
      <c r="R7454" s="96" t="s">
        <v>1631</v>
      </c>
      <c r="S7454" s="96" t="s">
        <v>18624</v>
      </c>
      <c r="T7454" s="96" t="s">
        <v>1568</v>
      </c>
    </row>
    <row r="7455" ht="14.25" customHeight="1">
      <c r="A7455" s="96" t="s">
        <v>18625</v>
      </c>
      <c r="D7455" s="96" t="s">
        <v>1350</v>
      </c>
      <c r="E7455" s="96" t="s">
        <v>1561</v>
      </c>
      <c r="F7455" s="96">
        <v>2030.0</v>
      </c>
      <c r="J7455" s="96" t="s">
        <v>1147</v>
      </c>
      <c r="L7455" s="96" t="s">
        <v>1562</v>
      </c>
      <c r="M7455" s="96" t="s">
        <v>1147</v>
      </c>
      <c r="O7455" s="96" t="s">
        <v>1584</v>
      </c>
      <c r="P7455" s="96" t="s">
        <v>1564</v>
      </c>
      <c r="Q7455" s="96" t="s">
        <v>1565</v>
      </c>
      <c r="R7455" s="96" t="s">
        <v>1648</v>
      </c>
      <c r="S7455" s="96" t="s">
        <v>18626</v>
      </c>
      <c r="T7455" s="96" t="s">
        <v>1568</v>
      </c>
    </row>
    <row r="7456" ht="14.25" customHeight="1">
      <c r="A7456" s="96" t="s">
        <v>18627</v>
      </c>
      <c r="B7456" s="96" t="s">
        <v>18628</v>
      </c>
      <c r="D7456" s="96" t="s">
        <v>1355</v>
      </c>
      <c r="J7456" s="96" t="s">
        <v>1351</v>
      </c>
      <c r="L7456" s="96" t="s">
        <v>41</v>
      </c>
      <c r="M7456" s="96" t="s">
        <v>1351</v>
      </c>
      <c r="N7456" s="96" t="s">
        <v>1841</v>
      </c>
      <c r="O7456" s="96" t="s">
        <v>4713</v>
      </c>
      <c r="P7456" s="96" t="s">
        <v>1609</v>
      </c>
      <c r="Q7456" s="96" t="s">
        <v>1590</v>
      </c>
      <c r="R7456" s="96" t="s">
        <v>1841</v>
      </c>
    </row>
    <row r="7457" ht="14.25" customHeight="1">
      <c r="A7457" s="96" t="s">
        <v>18629</v>
      </c>
      <c r="B7457" s="96" t="s">
        <v>18630</v>
      </c>
      <c r="C7457" s="96" t="s">
        <v>18631</v>
      </c>
      <c r="D7457" s="96" t="s">
        <v>1350</v>
      </c>
      <c r="E7457" s="96" t="s">
        <v>1561</v>
      </c>
      <c r="F7457" s="96">
        <v>2030.0</v>
      </c>
      <c r="G7457" s="96" t="s">
        <v>1350</v>
      </c>
      <c r="H7457" s="96" t="s">
        <v>1561</v>
      </c>
      <c r="I7457" s="96">
        <v>2050.0</v>
      </c>
      <c r="J7457" s="96" t="s">
        <v>1351</v>
      </c>
      <c r="K7457" s="96">
        <v>2050.0</v>
      </c>
      <c r="L7457" s="96" t="s">
        <v>41</v>
      </c>
      <c r="M7457" s="96" t="s">
        <v>1351</v>
      </c>
      <c r="N7457" s="96" t="s">
        <v>1926</v>
      </c>
      <c r="O7457" s="96" t="s">
        <v>4713</v>
      </c>
      <c r="P7457" s="96" t="s">
        <v>1609</v>
      </c>
      <c r="Q7457" s="96" t="s">
        <v>1590</v>
      </c>
      <c r="R7457" s="96" t="s">
        <v>1644</v>
      </c>
      <c r="S7457" s="96" t="s">
        <v>18632</v>
      </c>
      <c r="T7457" s="96" t="s">
        <v>1568</v>
      </c>
    </row>
    <row r="7458" ht="14.25" customHeight="1">
      <c r="A7458" s="96" t="s">
        <v>18633</v>
      </c>
      <c r="B7458" s="96" t="s">
        <v>18634</v>
      </c>
      <c r="C7458" s="96" t="s">
        <v>18635</v>
      </c>
      <c r="D7458" s="96" t="s">
        <v>1350</v>
      </c>
      <c r="E7458" s="96" t="s">
        <v>1561</v>
      </c>
      <c r="F7458" s="96">
        <v>2030.0</v>
      </c>
      <c r="J7458" s="96" t="s">
        <v>1147</v>
      </c>
      <c r="L7458" s="96" t="s">
        <v>41</v>
      </c>
      <c r="M7458" s="96" t="s">
        <v>1147</v>
      </c>
      <c r="O7458" s="96" t="s">
        <v>1703</v>
      </c>
      <c r="P7458" s="96" t="s">
        <v>1564</v>
      </c>
      <c r="Q7458" s="96" t="s">
        <v>2114</v>
      </c>
      <c r="R7458" s="96" t="s">
        <v>1712</v>
      </c>
      <c r="S7458" s="96" t="s">
        <v>18636</v>
      </c>
      <c r="T7458" s="96" t="s">
        <v>1568</v>
      </c>
    </row>
    <row r="7459" ht="14.25" customHeight="1">
      <c r="A7459" s="96" t="s">
        <v>18637</v>
      </c>
      <c r="D7459" s="96" t="s">
        <v>1350</v>
      </c>
      <c r="E7459" s="96" t="s">
        <v>1570</v>
      </c>
      <c r="F7459" s="96">
        <v>2020.0</v>
      </c>
      <c r="J7459" s="96" t="s">
        <v>1147</v>
      </c>
      <c r="L7459" s="96" t="s">
        <v>41</v>
      </c>
      <c r="M7459" s="96" t="s">
        <v>1147</v>
      </c>
      <c r="O7459" s="96" t="s">
        <v>1620</v>
      </c>
      <c r="P7459" s="96" t="s">
        <v>1564</v>
      </c>
      <c r="Q7459" s="96" t="s">
        <v>2479</v>
      </c>
      <c r="R7459" s="96" t="s">
        <v>18638</v>
      </c>
      <c r="S7459" s="96" t="s">
        <v>18639</v>
      </c>
      <c r="T7459" s="96" t="s">
        <v>1576</v>
      </c>
    </row>
    <row r="7460" ht="14.25" customHeight="1">
      <c r="A7460" s="96" t="s">
        <v>18640</v>
      </c>
      <c r="D7460" s="96" t="s">
        <v>1350</v>
      </c>
      <c r="E7460" s="96" t="s">
        <v>1561</v>
      </c>
      <c r="F7460" s="96">
        <v>2030.0</v>
      </c>
      <c r="J7460" s="96" t="s">
        <v>1147</v>
      </c>
      <c r="L7460" s="96" t="s">
        <v>1562</v>
      </c>
      <c r="M7460" s="96" t="s">
        <v>1147</v>
      </c>
      <c r="O7460" s="96" t="s">
        <v>1584</v>
      </c>
      <c r="P7460" s="96" t="s">
        <v>1564</v>
      </c>
      <c r="Q7460" s="96" t="s">
        <v>1590</v>
      </c>
      <c r="R7460" s="96" t="s">
        <v>1586</v>
      </c>
      <c r="S7460" s="96" t="s">
        <v>18641</v>
      </c>
      <c r="T7460" s="96" t="s">
        <v>1568</v>
      </c>
    </row>
    <row r="7461" ht="14.25" customHeight="1">
      <c r="A7461" s="96" t="s">
        <v>18642</v>
      </c>
      <c r="B7461" s="96" t="s">
        <v>18643</v>
      </c>
      <c r="D7461" s="96" t="s">
        <v>1355</v>
      </c>
      <c r="J7461" s="96" t="s">
        <v>1351</v>
      </c>
      <c r="L7461" s="96" t="s">
        <v>41</v>
      </c>
      <c r="M7461" s="96" t="s">
        <v>1147</v>
      </c>
      <c r="O7461" s="96" t="s">
        <v>4713</v>
      </c>
      <c r="P7461" s="96" t="s">
        <v>1609</v>
      </c>
      <c r="Q7461" s="96" t="s">
        <v>1573</v>
      </c>
      <c r="R7461" s="96" t="s">
        <v>1648</v>
      </c>
    </row>
    <row r="7462" ht="14.25" customHeight="1">
      <c r="A7462" s="96" t="s">
        <v>18644</v>
      </c>
      <c r="D7462" s="96" t="s">
        <v>1355</v>
      </c>
      <c r="J7462" s="96" t="s">
        <v>1147</v>
      </c>
      <c r="L7462" s="96" t="s">
        <v>41</v>
      </c>
      <c r="M7462" s="96" t="s">
        <v>1147</v>
      </c>
      <c r="O7462" s="96" t="s">
        <v>1584</v>
      </c>
      <c r="P7462" s="96" t="s">
        <v>1564</v>
      </c>
      <c r="Q7462" s="96" t="s">
        <v>1610</v>
      </c>
      <c r="R7462" s="96" t="s">
        <v>1594</v>
      </c>
    </row>
    <row r="7463" ht="14.25" customHeight="1">
      <c r="A7463" s="96" t="s">
        <v>18645</v>
      </c>
      <c r="D7463" s="96" t="s">
        <v>1350</v>
      </c>
      <c r="E7463" s="96" t="s">
        <v>1561</v>
      </c>
      <c r="F7463" s="96">
        <v>2030.0</v>
      </c>
      <c r="J7463" s="96" t="s">
        <v>1147</v>
      </c>
      <c r="L7463" s="96" t="s">
        <v>1562</v>
      </c>
      <c r="M7463" s="96" t="s">
        <v>1147</v>
      </c>
      <c r="O7463" s="96" t="s">
        <v>1717</v>
      </c>
      <c r="P7463" s="96" t="s">
        <v>1609</v>
      </c>
      <c r="Q7463" s="96" t="s">
        <v>1756</v>
      </c>
      <c r="R7463" s="96" t="s">
        <v>1805</v>
      </c>
      <c r="S7463" s="96" t="s">
        <v>18646</v>
      </c>
      <c r="T7463" s="96" t="s">
        <v>1568</v>
      </c>
    </row>
    <row r="7464" ht="14.25" customHeight="1">
      <c r="A7464" s="96" t="s">
        <v>18647</v>
      </c>
      <c r="D7464" s="96" t="s">
        <v>1355</v>
      </c>
      <c r="J7464" s="96" t="s">
        <v>1351</v>
      </c>
      <c r="L7464" s="96" t="s">
        <v>41</v>
      </c>
      <c r="M7464" s="96" t="s">
        <v>1351</v>
      </c>
      <c r="N7464" s="96" t="s">
        <v>1926</v>
      </c>
      <c r="O7464" s="96" t="s">
        <v>1893</v>
      </c>
      <c r="P7464" s="96" t="s">
        <v>1603</v>
      </c>
      <c r="Q7464" s="96" t="s">
        <v>1590</v>
      </c>
      <c r="R7464" s="96" t="s">
        <v>1926</v>
      </c>
    </row>
    <row r="7465" ht="14.25" customHeight="1">
      <c r="A7465" s="96" t="s">
        <v>18648</v>
      </c>
      <c r="D7465" s="96" t="s">
        <v>1350</v>
      </c>
      <c r="E7465" s="96" t="s">
        <v>1561</v>
      </c>
      <c r="F7465" s="96">
        <v>2030.0</v>
      </c>
      <c r="J7465" s="96" t="s">
        <v>1147</v>
      </c>
      <c r="L7465" s="96" t="s">
        <v>1562</v>
      </c>
      <c r="M7465" s="96" t="s">
        <v>1147</v>
      </c>
      <c r="O7465" s="96" t="s">
        <v>1578</v>
      </c>
      <c r="P7465" s="96" t="s">
        <v>1579</v>
      </c>
      <c r="Q7465" s="96" t="s">
        <v>1754</v>
      </c>
      <c r="R7465" s="96" t="s">
        <v>1615</v>
      </c>
      <c r="S7465" s="96" t="s">
        <v>18649</v>
      </c>
      <c r="T7465" s="96" t="s">
        <v>1568</v>
      </c>
    </row>
    <row r="7466" ht="14.25" customHeight="1">
      <c r="A7466" s="96" t="s">
        <v>18650</v>
      </c>
      <c r="D7466" s="96" t="s">
        <v>1355</v>
      </c>
      <c r="J7466" s="96" t="s">
        <v>1147</v>
      </c>
      <c r="L7466" s="96" t="s">
        <v>41</v>
      </c>
      <c r="M7466" s="96" t="s">
        <v>1147</v>
      </c>
      <c r="O7466" s="96" t="s">
        <v>1578</v>
      </c>
      <c r="P7466" s="96" t="s">
        <v>1579</v>
      </c>
      <c r="Q7466" s="96" t="s">
        <v>1948</v>
      </c>
      <c r="R7466" s="96" t="s">
        <v>1690</v>
      </c>
    </row>
    <row r="7467" ht="14.25" customHeight="1">
      <c r="A7467" s="96" t="s">
        <v>18651</v>
      </c>
      <c r="B7467" s="96" t="s">
        <v>18652</v>
      </c>
      <c r="C7467" s="96" t="s">
        <v>18653</v>
      </c>
      <c r="D7467" s="96" t="s">
        <v>1350</v>
      </c>
      <c r="E7467" s="96" t="s">
        <v>1561</v>
      </c>
      <c r="F7467" s="96">
        <v>2030.0</v>
      </c>
      <c r="J7467" s="96" t="s">
        <v>1351</v>
      </c>
      <c r="L7467" s="96" t="s">
        <v>41</v>
      </c>
      <c r="M7467" s="96" t="s">
        <v>1351</v>
      </c>
      <c r="N7467" s="96" t="s">
        <v>1666</v>
      </c>
      <c r="O7467" s="96" t="s">
        <v>1584</v>
      </c>
      <c r="P7467" s="96" t="s">
        <v>1564</v>
      </c>
      <c r="Q7467" s="96" t="s">
        <v>1652</v>
      </c>
      <c r="R7467" s="96" t="s">
        <v>1666</v>
      </c>
      <c r="S7467" s="96" t="s">
        <v>18654</v>
      </c>
      <c r="T7467" s="96" t="s">
        <v>1568</v>
      </c>
    </row>
    <row r="7468" ht="14.25" customHeight="1">
      <c r="A7468" s="96" t="s">
        <v>18655</v>
      </c>
      <c r="D7468" s="96" t="s">
        <v>1355</v>
      </c>
      <c r="J7468" s="96" t="s">
        <v>1147</v>
      </c>
      <c r="L7468" s="96" t="s">
        <v>41</v>
      </c>
      <c r="M7468" s="96" t="s">
        <v>1147</v>
      </c>
      <c r="O7468" s="96" t="s">
        <v>1584</v>
      </c>
      <c r="P7468" s="96" t="s">
        <v>1564</v>
      </c>
      <c r="Q7468" s="96" t="s">
        <v>1580</v>
      </c>
      <c r="R7468" s="96" t="s">
        <v>1644</v>
      </c>
    </row>
    <row r="7469" ht="14.25" customHeight="1">
      <c r="A7469" s="96" t="s">
        <v>18656</v>
      </c>
      <c r="B7469" s="96" t="s">
        <v>18657</v>
      </c>
      <c r="C7469" s="96" t="s">
        <v>18658</v>
      </c>
      <c r="D7469" s="96" t="s">
        <v>1350</v>
      </c>
      <c r="E7469" s="96" t="s">
        <v>1561</v>
      </c>
      <c r="F7469" s="96">
        <v>2030.0</v>
      </c>
      <c r="J7469" s="96" t="s">
        <v>1147</v>
      </c>
      <c r="L7469" s="96" t="s">
        <v>41</v>
      </c>
      <c r="M7469" s="96" t="s">
        <v>1351</v>
      </c>
      <c r="N7469" s="96" t="s">
        <v>1746</v>
      </c>
      <c r="O7469" s="96" t="s">
        <v>1584</v>
      </c>
      <c r="P7469" s="96" t="s">
        <v>1564</v>
      </c>
      <c r="Q7469" s="96" t="s">
        <v>1652</v>
      </c>
      <c r="R7469" s="96" t="s">
        <v>1666</v>
      </c>
      <c r="S7469" s="96" t="s">
        <v>18659</v>
      </c>
      <c r="T7469" s="96" t="s">
        <v>1568</v>
      </c>
    </row>
    <row r="7470" ht="14.25" customHeight="1">
      <c r="A7470" s="96" t="s">
        <v>18660</v>
      </c>
      <c r="C7470" s="96" t="s">
        <v>18661</v>
      </c>
      <c r="D7470" s="96" t="s">
        <v>1372</v>
      </c>
      <c r="J7470" s="96" t="s">
        <v>1351</v>
      </c>
      <c r="L7470" s="96" t="s">
        <v>41</v>
      </c>
      <c r="M7470" s="96" t="s">
        <v>1351</v>
      </c>
      <c r="N7470" s="96" t="s">
        <v>1666</v>
      </c>
      <c r="O7470" s="96" t="s">
        <v>1584</v>
      </c>
      <c r="P7470" s="96" t="s">
        <v>1564</v>
      </c>
      <c r="Q7470" s="96" t="s">
        <v>1580</v>
      </c>
      <c r="R7470" s="96" t="s">
        <v>1666</v>
      </c>
    </row>
    <row r="7471" ht="14.25" customHeight="1">
      <c r="A7471" s="96" t="s">
        <v>18662</v>
      </c>
      <c r="D7471" s="96" t="s">
        <v>1350</v>
      </c>
      <c r="E7471" s="96" t="s">
        <v>1570</v>
      </c>
      <c r="F7471" s="96">
        <v>2030.0</v>
      </c>
      <c r="J7471" s="96" t="s">
        <v>1147</v>
      </c>
      <c r="L7471" s="96" t="s">
        <v>41</v>
      </c>
      <c r="M7471" s="96" t="s">
        <v>1147</v>
      </c>
      <c r="O7471" s="96" t="s">
        <v>1578</v>
      </c>
      <c r="P7471" s="96" t="s">
        <v>1579</v>
      </c>
      <c r="Q7471" s="96" t="s">
        <v>1580</v>
      </c>
      <c r="R7471" s="96" t="s">
        <v>1623</v>
      </c>
      <c r="S7471" s="96" t="s">
        <v>18663</v>
      </c>
      <c r="T7471" s="96" t="s">
        <v>1576</v>
      </c>
    </row>
    <row r="7472" ht="14.25" customHeight="1">
      <c r="A7472" s="96" t="s">
        <v>18664</v>
      </c>
      <c r="D7472" s="96" t="s">
        <v>1350</v>
      </c>
      <c r="E7472" s="96" t="s">
        <v>1561</v>
      </c>
      <c r="F7472" s="96">
        <v>2030.0</v>
      </c>
      <c r="G7472" s="96" t="s">
        <v>1350</v>
      </c>
      <c r="H7472" s="96" t="s">
        <v>1561</v>
      </c>
      <c r="I7472" s="96">
        <v>2050.0</v>
      </c>
      <c r="J7472" s="96" t="s">
        <v>1351</v>
      </c>
      <c r="K7472" s="96">
        <v>2050.0</v>
      </c>
      <c r="L7472" s="96" t="s">
        <v>1562</v>
      </c>
      <c r="M7472" s="96" t="s">
        <v>1351</v>
      </c>
      <c r="N7472" s="96" t="s">
        <v>1623</v>
      </c>
      <c r="O7472" s="96" t="s">
        <v>1584</v>
      </c>
      <c r="P7472" s="96" t="s">
        <v>1564</v>
      </c>
      <c r="Q7472" s="96" t="s">
        <v>1580</v>
      </c>
      <c r="R7472" s="96" t="s">
        <v>1623</v>
      </c>
      <c r="S7472" s="96" t="s">
        <v>18665</v>
      </c>
      <c r="T7472" s="96" t="s">
        <v>1568</v>
      </c>
    </row>
    <row r="7473" ht="14.25" customHeight="1">
      <c r="A7473" s="96" t="s">
        <v>18666</v>
      </c>
      <c r="D7473" s="96" t="s">
        <v>1350</v>
      </c>
      <c r="E7473" s="96" t="s">
        <v>1561</v>
      </c>
      <c r="F7473" s="96" t="s">
        <v>1628</v>
      </c>
      <c r="J7473" s="96" t="s">
        <v>1351</v>
      </c>
      <c r="L7473" s="96" t="s">
        <v>41</v>
      </c>
      <c r="M7473" s="96" t="s">
        <v>1351</v>
      </c>
      <c r="N7473" s="96" t="s">
        <v>2098</v>
      </c>
      <c r="O7473" s="96" t="s">
        <v>1584</v>
      </c>
      <c r="P7473" s="96" t="s">
        <v>1564</v>
      </c>
      <c r="Q7473" s="96" t="s">
        <v>1639</v>
      </c>
      <c r="R7473" s="96" t="s">
        <v>2023</v>
      </c>
      <c r="S7473" s="96" t="s">
        <v>18667</v>
      </c>
      <c r="T7473" s="96" t="s">
        <v>1568</v>
      </c>
    </row>
    <row r="7474" ht="14.25" customHeight="1">
      <c r="A7474" s="96" t="s">
        <v>18668</v>
      </c>
      <c r="C7474" s="96" t="s">
        <v>18669</v>
      </c>
      <c r="D7474" s="96" t="s">
        <v>1350</v>
      </c>
      <c r="E7474" s="96" t="s">
        <v>1561</v>
      </c>
      <c r="F7474" s="96">
        <v>2030.0</v>
      </c>
      <c r="J7474" s="96" t="s">
        <v>1147</v>
      </c>
      <c r="L7474" s="96" t="s">
        <v>41</v>
      </c>
      <c r="M7474" s="96" t="s">
        <v>1147</v>
      </c>
      <c r="O7474" s="96" t="s">
        <v>2169</v>
      </c>
      <c r="P7474" s="96" t="s">
        <v>1728</v>
      </c>
      <c r="Q7474" s="96" t="s">
        <v>1590</v>
      </c>
      <c r="R7474" s="96" t="s">
        <v>1594</v>
      </c>
      <c r="S7474" s="96" t="s">
        <v>18670</v>
      </c>
      <c r="T7474" s="96" t="s">
        <v>1568</v>
      </c>
    </row>
    <row r="7475" ht="14.25" customHeight="1">
      <c r="A7475" s="96" t="s">
        <v>18671</v>
      </c>
      <c r="D7475" s="96" t="s">
        <v>1350</v>
      </c>
      <c r="E7475" s="96" t="s">
        <v>1561</v>
      </c>
      <c r="F7475" s="96">
        <v>2030.0</v>
      </c>
      <c r="G7475" s="96" t="s">
        <v>1350</v>
      </c>
      <c r="H7475" s="96" t="s">
        <v>1561</v>
      </c>
      <c r="I7475" s="96">
        <v>2045.0</v>
      </c>
      <c r="J7475" s="96" t="s">
        <v>1351</v>
      </c>
      <c r="K7475" s="96">
        <v>2045.0</v>
      </c>
      <c r="L7475" s="96" t="s">
        <v>1562</v>
      </c>
      <c r="M7475" s="96" t="s">
        <v>1147</v>
      </c>
      <c r="O7475" s="96" t="s">
        <v>1584</v>
      </c>
      <c r="P7475" s="96" t="s">
        <v>1564</v>
      </c>
      <c r="Q7475" s="96" t="s">
        <v>1580</v>
      </c>
      <c r="R7475" s="96" t="s">
        <v>1566</v>
      </c>
      <c r="S7475" s="96" t="s">
        <v>18672</v>
      </c>
      <c r="T7475" s="96" t="s">
        <v>1568</v>
      </c>
    </row>
    <row r="7476" ht="14.25" customHeight="1">
      <c r="A7476" s="96" t="s">
        <v>18673</v>
      </c>
      <c r="B7476" s="96" t="s">
        <v>18674</v>
      </c>
      <c r="C7476" s="96" t="s">
        <v>18675</v>
      </c>
      <c r="D7476" s="96" t="s">
        <v>1355</v>
      </c>
      <c r="J7476" s="96" t="s">
        <v>1351</v>
      </c>
      <c r="L7476" s="96" t="s">
        <v>41</v>
      </c>
      <c r="M7476" s="96" t="s">
        <v>1351</v>
      </c>
      <c r="N7476" s="96" t="s">
        <v>2023</v>
      </c>
      <c r="O7476" s="96" t="s">
        <v>1578</v>
      </c>
      <c r="P7476" s="96" t="s">
        <v>1579</v>
      </c>
      <c r="Q7476" s="96" t="s">
        <v>1897</v>
      </c>
      <c r="R7476" s="96" t="s">
        <v>2023</v>
      </c>
    </row>
    <row r="7477" ht="14.25" customHeight="1">
      <c r="A7477" s="96" t="s">
        <v>18676</v>
      </c>
      <c r="B7477" s="96" t="s">
        <v>18677</v>
      </c>
      <c r="C7477" s="96" t="s">
        <v>18678</v>
      </c>
      <c r="D7477" s="96" t="s">
        <v>1355</v>
      </c>
      <c r="J7477" s="96" t="s">
        <v>1147</v>
      </c>
      <c r="L7477" s="96" t="s">
        <v>41</v>
      </c>
      <c r="M7477" s="96" t="s">
        <v>1147</v>
      </c>
      <c r="O7477" s="96" t="s">
        <v>1578</v>
      </c>
      <c r="P7477" s="96" t="s">
        <v>1579</v>
      </c>
      <c r="Q7477" s="96" t="s">
        <v>1636</v>
      </c>
      <c r="R7477" s="96" t="s">
        <v>1690</v>
      </c>
    </row>
    <row r="7478" ht="14.25" customHeight="1">
      <c r="A7478" s="96" t="s">
        <v>18679</v>
      </c>
      <c r="B7478" s="96" t="s">
        <v>18680</v>
      </c>
      <c r="C7478" s="96" t="s">
        <v>18681</v>
      </c>
      <c r="D7478" s="96" t="s">
        <v>1350</v>
      </c>
      <c r="E7478" s="96" t="s">
        <v>1570</v>
      </c>
      <c r="F7478" s="96">
        <v>2030.0</v>
      </c>
      <c r="J7478" s="96" t="s">
        <v>1147</v>
      </c>
      <c r="L7478" s="96" t="s">
        <v>41</v>
      </c>
      <c r="M7478" s="96" t="s">
        <v>1147</v>
      </c>
      <c r="O7478" s="96" t="s">
        <v>1578</v>
      </c>
      <c r="P7478" s="96" t="s">
        <v>1579</v>
      </c>
      <c r="Q7478" s="96" t="s">
        <v>1675</v>
      </c>
      <c r="R7478" s="96" t="s">
        <v>3066</v>
      </c>
      <c r="S7478" s="96" t="s">
        <v>18682</v>
      </c>
      <c r="T7478" s="96" t="s">
        <v>1576</v>
      </c>
    </row>
    <row r="7479" ht="14.25" customHeight="1">
      <c r="A7479" s="96" t="s">
        <v>18683</v>
      </c>
      <c r="B7479" s="96" t="s">
        <v>18684</v>
      </c>
      <c r="C7479" s="96" t="s">
        <v>18685</v>
      </c>
      <c r="D7479" s="96" t="s">
        <v>1355</v>
      </c>
      <c r="J7479" s="96" t="s">
        <v>1147</v>
      </c>
      <c r="L7479" s="96" t="s">
        <v>1629</v>
      </c>
      <c r="M7479" s="96" t="s">
        <v>1147</v>
      </c>
      <c r="O7479" s="96" t="s">
        <v>1578</v>
      </c>
      <c r="P7479" s="96" t="s">
        <v>1579</v>
      </c>
      <c r="Q7479" s="96" t="s">
        <v>2005</v>
      </c>
      <c r="R7479" s="96" t="s">
        <v>1631</v>
      </c>
    </row>
    <row r="7480" ht="14.25" customHeight="1">
      <c r="A7480" s="96" t="s">
        <v>18686</v>
      </c>
      <c r="B7480" s="96" t="s">
        <v>18687</v>
      </c>
      <c r="C7480" s="96" t="s">
        <v>18688</v>
      </c>
      <c r="D7480" s="96" t="s">
        <v>1350</v>
      </c>
      <c r="E7480" s="96" t="s">
        <v>1561</v>
      </c>
      <c r="F7480" s="96">
        <v>2030.0</v>
      </c>
      <c r="J7480" s="96" t="s">
        <v>1351</v>
      </c>
      <c r="L7480" s="96" t="s">
        <v>41</v>
      </c>
      <c r="M7480" s="96" t="s">
        <v>1351</v>
      </c>
      <c r="N7480" s="96" t="s">
        <v>1619</v>
      </c>
      <c r="O7480" s="96" t="s">
        <v>1578</v>
      </c>
      <c r="P7480" s="96" t="s">
        <v>1579</v>
      </c>
      <c r="Q7480" s="96" t="s">
        <v>1593</v>
      </c>
      <c r="R7480" s="96" t="s">
        <v>1619</v>
      </c>
      <c r="S7480" s="96" t="s">
        <v>18689</v>
      </c>
      <c r="T7480" s="96" t="s">
        <v>1568</v>
      </c>
    </row>
    <row r="7481" ht="14.25" customHeight="1">
      <c r="A7481" s="96" t="s">
        <v>18690</v>
      </c>
      <c r="D7481" s="96" t="s">
        <v>1350</v>
      </c>
      <c r="E7481" s="96" t="s">
        <v>1561</v>
      </c>
      <c r="F7481" s="96">
        <v>2030.0</v>
      </c>
      <c r="G7481" s="96" t="s">
        <v>1350</v>
      </c>
      <c r="H7481" s="96" t="s">
        <v>1561</v>
      </c>
      <c r="I7481" s="96">
        <v>2040.0</v>
      </c>
      <c r="J7481" s="96" t="s">
        <v>1351</v>
      </c>
      <c r="K7481" s="96">
        <v>2040.0</v>
      </c>
      <c r="L7481" s="96" t="s">
        <v>41</v>
      </c>
      <c r="M7481" s="96" t="s">
        <v>1351</v>
      </c>
      <c r="N7481" s="96" t="s">
        <v>2363</v>
      </c>
      <c r="O7481" s="96" t="s">
        <v>1584</v>
      </c>
      <c r="P7481" s="96" t="s">
        <v>1564</v>
      </c>
      <c r="Q7481" s="96" t="s">
        <v>1685</v>
      </c>
      <c r="R7481" s="96" t="s">
        <v>1699</v>
      </c>
      <c r="S7481" s="96" t="s">
        <v>18691</v>
      </c>
      <c r="T7481" s="96" t="s">
        <v>1568</v>
      </c>
    </row>
    <row r="7482" ht="14.25" customHeight="1">
      <c r="A7482" s="96" t="s">
        <v>18692</v>
      </c>
      <c r="B7482" s="96" t="s">
        <v>18693</v>
      </c>
      <c r="C7482" s="96" t="s">
        <v>18694</v>
      </c>
      <c r="D7482" s="96" t="s">
        <v>1350</v>
      </c>
      <c r="E7482" s="96" t="s">
        <v>1721</v>
      </c>
      <c r="F7482" s="96">
        <v>2030.0</v>
      </c>
      <c r="J7482" s="96" t="s">
        <v>1147</v>
      </c>
      <c r="L7482" s="96" t="s">
        <v>41</v>
      </c>
      <c r="M7482" s="96" t="s">
        <v>1147</v>
      </c>
      <c r="O7482" s="96" t="s">
        <v>1578</v>
      </c>
      <c r="P7482" s="96" t="s">
        <v>1579</v>
      </c>
      <c r="Q7482" s="96" t="s">
        <v>1590</v>
      </c>
      <c r="R7482" s="96" t="s">
        <v>2363</v>
      </c>
      <c r="S7482" s="96" t="s">
        <v>18695</v>
      </c>
      <c r="T7482" s="96" t="s">
        <v>1725</v>
      </c>
    </row>
    <row r="7483" ht="14.25" customHeight="1">
      <c r="A7483" s="96" t="s">
        <v>18696</v>
      </c>
      <c r="C7483" s="96" t="s">
        <v>18697</v>
      </c>
      <c r="D7483" s="96" t="s">
        <v>1350</v>
      </c>
      <c r="E7483" s="96" t="s">
        <v>1561</v>
      </c>
      <c r="F7483" s="96" t="s">
        <v>1628</v>
      </c>
      <c r="G7483" s="96" t="s">
        <v>1350</v>
      </c>
      <c r="H7483" s="96" t="s">
        <v>1561</v>
      </c>
      <c r="I7483" s="96" t="s">
        <v>1403</v>
      </c>
      <c r="J7483" s="96" t="s">
        <v>1351</v>
      </c>
      <c r="K7483" s="96" t="s">
        <v>1403</v>
      </c>
      <c r="L7483" s="96" t="s">
        <v>41</v>
      </c>
      <c r="M7483" s="96" t="s">
        <v>1351</v>
      </c>
      <c r="N7483" s="96" t="s">
        <v>1666</v>
      </c>
      <c r="O7483" s="96" t="s">
        <v>1584</v>
      </c>
      <c r="P7483" s="96" t="s">
        <v>1564</v>
      </c>
      <c r="Q7483" s="96" t="s">
        <v>1590</v>
      </c>
      <c r="R7483" s="96" t="s">
        <v>1637</v>
      </c>
      <c r="S7483" s="96" t="s">
        <v>18698</v>
      </c>
      <c r="T7483" s="96" t="s">
        <v>1568</v>
      </c>
    </row>
    <row r="7484" ht="14.25" customHeight="1">
      <c r="A7484" s="96" t="s">
        <v>18699</v>
      </c>
      <c r="D7484" s="96" t="s">
        <v>1355</v>
      </c>
      <c r="J7484" s="96" t="s">
        <v>1351</v>
      </c>
      <c r="L7484" s="96" t="s">
        <v>41</v>
      </c>
      <c r="M7484" s="96" t="s">
        <v>1351</v>
      </c>
      <c r="N7484" s="96" t="s">
        <v>1841</v>
      </c>
      <c r="O7484" s="96" t="s">
        <v>1584</v>
      </c>
      <c r="P7484" s="96" t="s">
        <v>1564</v>
      </c>
      <c r="Q7484" s="96" t="s">
        <v>1604</v>
      </c>
      <c r="R7484" s="96" t="s">
        <v>1841</v>
      </c>
    </row>
    <row r="7485" ht="14.25" customHeight="1">
      <c r="A7485" s="96" t="s">
        <v>18700</v>
      </c>
      <c r="D7485" s="96" t="s">
        <v>1355</v>
      </c>
      <c r="J7485" s="96" t="s">
        <v>1351</v>
      </c>
      <c r="L7485" s="96" t="s">
        <v>41</v>
      </c>
      <c r="M7485" s="96" t="s">
        <v>1147</v>
      </c>
      <c r="O7485" s="96" t="s">
        <v>2314</v>
      </c>
      <c r="P7485" s="96" t="s">
        <v>1609</v>
      </c>
      <c r="Q7485" s="96" t="s">
        <v>1675</v>
      </c>
      <c r="R7485" s="96" t="s">
        <v>1605</v>
      </c>
    </row>
    <row r="7486" ht="14.25" customHeight="1">
      <c r="A7486" s="96" t="s">
        <v>18701</v>
      </c>
      <c r="D7486" s="96" t="s">
        <v>1350</v>
      </c>
      <c r="E7486" s="96" t="s">
        <v>1561</v>
      </c>
      <c r="F7486" s="96">
        <v>2030.0</v>
      </c>
      <c r="J7486" s="96" t="s">
        <v>1147</v>
      </c>
      <c r="L7486" s="96" t="s">
        <v>1562</v>
      </c>
      <c r="M7486" s="96" t="s">
        <v>1147</v>
      </c>
      <c r="O7486" s="96" t="s">
        <v>1669</v>
      </c>
      <c r="P7486" s="96" t="s">
        <v>1564</v>
      </c>
      <c r="Q7486" s="96" t="s">
        <v>1590</v>
      </c>
      <c r="R7486" s="96" t="s">
        <v>1676</v>
      </c>
      <c r="S7486" s="96" t="s">
        <v>18702</v>
      </c>
      <c r="T7486" s="96" t="s">
        <v>1568</v>
      </c>
    </row>
    <row r="7487" ht="14.25" customHeight="1">
      <c r="A7487" s="96" t="s">
        <v>18703</v>
      </c>
      <c r="D7487" s="96" t="s">
        <v>1355</v>
      </c>
      <c r="J7487" s="96" t="s">
        <v>1147</v>
      </c>
      <c r="L7487" s="96" t="s">
        <v>41</v>
      </c>
      <c r="M7487" s="96" t="s">
        <v>1147</v>
      </c>
      <c r="O7487" s="96" t="s">
        <v>1647</v>
      </c>
      <c r="P7487" s="96" t="s">
        <v>1564</v>
      </c>
      <c r="Q7487" s="96" t="s">
        <v>1610</v>
      </c>
      <c r="R7487" s="96" t="s">
        <v>1594</v>
      </c>
    </row>
    <row r="7488" ht="14.25" customHeight="1">
      <c r="A7488" s="96" t="s">
        <v>18704</v>
      </c>
      <c r="D7488" s="96" t="s">
        <v>1350</v>
      </c>
      <c r="E7488" s="96" t="s">
        <v>1561</v>
      </c>
      <c r="F7488" s="96" t="s">
        <v>1628</v>
      </c>
      <c r="J7488" s="96" t="s">
        <v>1147</v>
      </c>
      <c r="L7488" s="96" t="s">
        <v>41</v>
      </c>
      <c r="M7488" s="96" t="s">
        <v>1351</v>
      </c>
      <c r="N7488" s="96" t="s">
        <v>1621</v>
      </c>
      <c r="O7488" s="96" t="s">
        <v>1584</v>
      </c>
      <c r="P7488" s="96" t="s">
        <v>1564</v>
      </c>
      <c r="Q7488" s="96" t="s">
        <v>1565</v>
      </c>
      <c r="R7488" s="96" t="s">
        <v>1793</v>
      </c>
      <c r="S7488" s="96" t="s">
        <v>18705</v>
      </c>
      <c r="T7488" s="96" t="s">
        <v>1568</v>
      </c>
    </row>
    <row r="7489" ht="14.25" customHeight="1">
      <c r="A7489" s="96" t="s">
        <v>18706</v>
      </c>
      <c r="D7489" s="96" t="s">
        <v>1350</v>
      </c>
      <c r="E7489" s="96" t="s">
        <v>1561</v>
      </c>
      <c r="F7489" s="96">
        <v>2030.0</v>
      </c>
      <c r="G7489" s="96" t="s">
        <v>1350</v>
      </c>
      <c r="H7489" s="96" t="s">
        <v>1561</v>
      </c>
      <c r="I7489" s="96">
        <v>2050.0</v>
      </c>
      <c r="J7489" s="96" t="s">
        <v>1351</v>
      </c>
      <c r="K7489" s="96">
        <v>2050.0</v>
      </c>
      <c r="L7489" s="96" t="s">
        <v>1562</v>
      </c>
      <c r="M7489" s="96" t="s">
        <v>1147</v>
      </c>
      <c r="O7489" s="96" t="s">
        <v>1584</v>
      </c>
      <c r="P7489" s="96" t="s">
        <v>1564</v>
      </c>
      <c r="Q7489" s="96" t="s">
        <v>1565</v>
      </c>
      <c r="R7489" s="96" t="s">
        <v>1631</v>
      </c>
      <c r="S7489" s="96" t="s">
        <v>18707</v>
      </c>
      <c r="T7489" s="96" t="s">
        <v>1568</v>
      </c>
    </row>
    <row r="7490" ht="14.25" customHeight="1">
      <c r="A7490" s="96" t="s">
        <v>18708</v>
      </c>
      <c r="B7490" s="96" t="s">
        <v>18709</v>
      </c>
      <c r="C7490" s="96" t="s">
        <v>18710</v>
      </c>
      <c r="D7490" s="96" t="s">
        <v>1350</v>
      </c>
      <c r="E7490" s="96" t="s">
        <v>1561</v>
      </c>
      <c r="F7490" s="96" t="s">
        <v>1628</v>
      </c>
      <c r="G7490" s="96" t="s">
        <v>1350</v>
      </c>
      <c r="H7490" s="96" t="s">
        <v>1561</v>
      </c>
      <c r="I7490" s="96" t="s">
        <v>1366</v>
      </c>
      <c r="J7490" s="96" t="s">
        <v>1351</v>
      </c>
      <c r="K7490" s="96" t="s">
        <v>1366</v>
      </c>
      <c r="L7490" s="96" t="s">
        <v>41</v>
      </c>
      <c r="M7490" s="96" t="s">
        <v>1351</v>
      </c>
      <c r="N7490" s="96" t="s">
        <v>2023</v>
      </c>
      <c r="O7490" s="96" t="s">
        <v>1584</v>
      </c>
      <c r="P7490" s="96" t="s">
        <v>1564</v>
      </c>
      <c r="Q7490" s="96" t="s">
        <v>1590</v>
      </c>
      <c r="R7490" s="96" t="s">
        <v>1623</v>
      </c>
      <c r="S7490" s="96" t="s">
        <v>18711</v>
      </c>
      <c r="T7490" s="96" t="s">
        <v>1568</v>
      </c>
    </row>
    <row r="7491" ht="14.25" customHeight="1">
      <c r="A7491" s="96" t="s">
        <v>18712</v>
      </c>
      <c r="D7491" s="96" t="s">
        <v>1350</v>
      </c>
      <c r="E7491" s="96" t="s">
        <v>1561</v>
      </c>
      <c r="F7491" s="96">
        <v>2030.0</v>
      </c>
      <c r="H7491" s="96" t="s">
        <v>1561</v>
      </c>
      <c r="I7491" s="96">
        <v>2045.0</v>
      </c>
      <c r="J7491" s="96" t="s">
        <v>1351</v>
      </c>
      <c r="K7491" s="96">
        <v>2045.0</v>
      </c>
      <c r="L7491" s="96" t="s">
        <v>1562</v>
      </c>
      <c r="M7491" s="96" t="s">
        <v>1147</v>
      </c>
      <c r="O7491" s="96" t="s">
        <v>1584</v>
      </c>
      <c r="P7491" s="96" t="s">
        <v>1564</v>
      </c>
      <c r="Q7491" s="96" t="s">
        <v>1866</v>
      </c>
      <c r="R7491" s="96" t="s">
        <v>1793</v>
      </c>
      <c r="S7491" s="96" t="s">
        <v>18713</v>
      </c>
      <c r="T7491" s="96" t="s">
        <v>1568</v>
      </c>
    </row>
    <row r="7492" ht="14.25" customHeight="1">
      <c r="A7492" s="96" t="s">
        <v>18714</v>
      </c>
      <c r="D7492" s="96" t="s">
        <v>1350</v>
      </c>
      <c r="E7492" s="96" t="s">
        <v>1561</v>
      </c>
      <c r="F7492" s="96">
        <v>2030.0</v>
      </c>
      <c r="G7492" s="96" t="s">
        <v>1350</v>
      </c>
      <c r="H7492" s="96" t="s">
        <v>1561</v>
      </c>
      <c r="I7492" s="96">
        <v>2045.0</v>
      </c>
      <c r="J7492" s="96" t="s">
        <v>1351</v>
      </c>
      <c r="K7492" s="96">
        <v>2045.0</v>
      </c>
      <c r="L7492" s="96" t="s">
        <v>1562</v>
      </c>
      <c r="M7492" s="96" t="s">
        <v>1147</v>
      </c>
      <c r="O7492" s="96" t="s">
        <v>1584</v>
      </c>
      <c r="P7492" s="96" t="s">
        <v>1564</v>
      </c>
      <c r="Q7492" s="96" t="s">
        <v>1585</v>
      </c>
      <c r="R7492" s="96" t="s">
        <v>1648</v>
      </c>
      <c r="S7492" s="96" t="s">
        <v>18715</v>
      </c>
      <c r="T7492" s="96" t="s">
        <v>1568</v>
      </c>
    </row>
    <row r="7493" ht="14.25" customHeight="1">
      <c r="A7493" s="96" t="s">
        <v>18716</v>
      </c>
      <c r="D7493" s="96" t="s">
        <v>1350</v>
      </c>
      <c r="E7493" s="96" t="s">
        <v>1561</v>
      </c>
      <c r="F7493" s="96">
        <v>2030.0</v>
      </c>
      <c r="H7493" s="96" t="s">
        <v>1561</v>
      </c>
      <c r="I7493" s="96">
        <v>2050.0</v>
      </c>
      <c r="J7493" s="96" t="s">
        <v>1351</v>
      </c>
      <c r="K7493" s="96">
        <v>2050.0</v>
      </c>
      <c r="L7493" s="96" t="s">
        <v>1562</v>
      </c>
      <c r="M7493" s="96" t="s">
        <v>1351</v>
      </c>
      <c r="N7493" s="96" t="s">
        <v>1591</v>
      </c>
      <c r="O7493" s="96" t="s">
        <v>1584</v>
      </c>
      <c r="P7493" s="96" t="s">
        <v>1564</v>
      </c>
      <c r="Q7493" s="96" t="s">
        <v>1580</v>
      </c>
      <c r="R7493" s="96" t="s">
        <v>1591</v>
      </c>
      <c r="S7493" s="96" t="s">
        <v>18717</v>
      </c>
      <c r="T7493" s="96" t="s">
        <v>1568</v>
      </c>
    </row>
    <row r="7494" ht="14.25" customHeight="1">
      <c r="A7494" s="96" t="s">
        <v>18718</v>
      </c>
      <c r="B7494" s="96" t="s">
        <v>18719</v>
      </c>
      <c r="C7494" s="96" t="s">
        <v>18720</v>
      </c>
      <c r="D7494" s="96" t="s">
        <v>1350</v>
      </c>
      <c r="E7494" s="96" t="s">
        <v>1561</v>
      </c>
      <c r="F7494" s="96">
        <v>2030.0</v>
      </c>
      <c r="J7494" s="96" t="s">
        <v>1147</v>
      </c>
      <c r="L7494" s="96" t="s">
        <v>41</v>
      </c>
      <c r="M7494" s="96" t="s">
        <v>1147</v>
      </c>
      <c r="O7494" s="96" t="s">
        <v>1578</v>
      </c>
      <c r="P7494" s="96" t="s">
        <v>1579</v>
      </c>
      <c r="Q7494" s="96" t="s">
        <v>1593</v>
      </c>
      <c r="R7494" s="96" t="s">
        <v>1740</v>
      </c>
      <c r="S7494" s="96" t="s">
        <v>18721</v>
      </c>
      <c r="T7494" s="96" t="s">
        <v>1568</v>
      </c>
    </row>
    <row r="7495" ht="14.25" customHeight="1">
      <c r="A7495" s="96" t="s">
        <v>18722</v>
      </c>
      <c r="C7495" s="96" t="s">
        <v>18723</v>
      </c>
      <c r="D7495" s="96" t="s">
        <v>1350</v>
      </c>
      <c r="E7495" s="96" t="s">
        <v>1561</v>
      </c>
      <c r="F7495" s="96" t="s">
        <v>5933</v>
      </c>
      <c r="G7495" s="96" t="s">
        <v>1350</v>
      </c>
      <c r="H7495" s="96" t="s">
        <v>1561</v>
      </c>
      <c r="I7495" s="96" t="s">
        <v>1366</v>
      </c>
      <c r="J7495" s="96" t="s">
        <v>1351</v>
      </c>
      <c r="K7495" s="96" t="s">
        <v>1366</v>
      </c>
      <c r="L7495" s="96" t="s">
        <v>41</v>
      </c>
      <c r="M7495" s="96" t="s">
        <v>1351</v>
      </c>
      <c r="N7495" s="96" t="s">
        <v>1805</v>
      </c>
      <c r="O7495" s="96" t="s">
        <v>1584</v>
      </c>
      <c r="P7495" s="96" t="s">
        <v>1564</v>
      </c>
      <c r="Q7495" s="96" t="s">
        <v>1580</v>
      </c>
      <c r="R7495" s="96" t="s">
        <v>1648</v>
      </c>
      <c r="S7495" s="96" t="s">
        <v>18724</v>
      </c>
      <c r="T7495" s="96" t="s">
        <v>1568</v>
      </c>
    </row>
    <row r="7496" ht="14.25" customHeight="1">
      <c r="A7496" s="96" t="s">
        <v>18725</v>
      </c>
      <c r="D7496" s="96" t="s">
        <v>1350</v>
      </c>
      <c r="E7496" s="96" t="s">
        <v>1561</v>
      </c>
      <c r="F7496" s="96">
        <v>2030.0</v>
      </c>
      <c r="J7496" s="96" t="s">
        <v>1351</v>
      </c>
      <c r="L7496" s="96" t="s">
        <v>41</v>
      </c>
      <c r="M7496" s="96" t="s">
        <v>1351</v>
      </c>
      <c r="N7496" s="96" t="s">
        <v>1697</v>
      </c>
      <c r="O7496" s="96" t="s">
        <v>1584</v>
      </c>
      <c r="P7496" s="96" t="s">
        <v>1564</v>
      </c>
      <c r="Q7496" s="96" t="s">
        <v>1565</v>
      </c>
      <c r="R7496" s="96" t="s">
        <v>1707</v>
      </c>
      <c r="S7496" s="96" t="s">
        <v>18726</v>
      </c>
      <c r="T7496" s="96" t="s">
        <v>1568</v>
      </c>
    </row>
    <row r="7497" ht="14.25" customHeight="1">
      <c r="A7497" s="96" t="s">
        <v>18727</v>
      </c>
      <c r="D7497" s="96" t="s">
        <v>1350</v>
      </c>
      <c r="E7497" s="96" t="s">
        <v>1561</v>
      </c>
      <c r="F7497" s="96">
        <v>2030.0</v>
      </c>
      <c r="J7497" s="96" t="s">
        <v>1147</v>
      </c>
      <c r="L7497" s="96" t="s">
        <v>1562</v>
      </c>
      <c r="M7497" s="96" t="s">
        <v>1147</v>
      </c>
      <c r="O7497" s="96" t="s">
        <v>1584</v>
      </c>
      <c r="P7497" s="96" t="s">
        <v>1564</v>
      </c>
      <c r="Q7497" s="96" t="s">
        <v>1675</v>
      </c>
      <c r="R7497" s="96" t="s">
        <v>1615</v>
      </c>
      <c r="S7497" s="96" t="s">
        <v>18728</v>
      </c>
      <c r="T7497" s="96" t="s">
        <v>1568</v>
      </c>
    </row>
    <row r="7498" ht="14.25" customHeight="1">
      <c r="A7498" s="96" t="s">
        <v>18729</v>
      </c>
      <c r="D7498" s="96" t="s">
        <v>1355</v>
      </c>
      <c r="J7498" s="96" t="s">
        <v>1351</v>
      </c>
      <c r="L7498" s="96" t="s">
        <v>41</v>
      </c>
      <c r="M7498" s="96" t="s">
        <v>1147</v>
      </c>
      <c r="O7498" s="96" t="s">
        <v>1584</v>
      </c>
      <c r="P7498" s="96" t="s">
        <v>1564</v>
      </c>
      <c r="Q7498" s="96" t="s">
        <v>1590</v>
      </c>
      <c r="R7498" s="96" t="s">
        <v>1699</v>
      </c>
    </row>
    <row r="7499" ht="14.25" customHeight="1">
      <c r="A7499" s="96" t="s">
        <v>18730</v>
      </c>
      <c r="D7499" s="96" t="s">
        <v>1350</v>
      </c>
      <c r="E7499" s="96" t="s">
        <v>1561</v>
      </c>
      <c r="F7499" s="96">
        <v>2030.0</v>
      </c>
      <c r="G7499" s="96" t="s">
        <v>1350</v>
      </c>
      <c r="H7499" s="96" t="s">
        <v>1561</v>
      </c>
      <c r="I7499" s="96">
        <v>2040.0</v>
      </c>
      <c r="J7499" s="96" t="s">
        <v>1351</v>
      </c>
      <c r="K7499" s="96">
        <v>2040.0</v>
      </c>
      <c r="L7499" s="96" t="s">
        <v>1562</v>
      </c>
      <c r="M7499" s="96" t="s">
        <v>1147</v>
      </c>
      <c r="O7499" s="96" t="s">
        <v>1584</v>
      </c>
      <c r="P7499" s="96" t="s">
        <v>1564</v>
      </c>
      <c r="Q7499" s="96" t="s">
        <v>1585</v>
      </c>
      <c r="R7499" s="96" t="s">
        <v>1581</v>
      </c>
      <c r="S7499" s="96" t="s">
        <v>18731</v>
      </c>
      <c r="T7499" s="96" t="s">
        <v>1568</v>
      </c>
    </row>
    <row r="7500" ht="14.25" customHeight="1">
      <c r="A7500" s="96" t="s">
        <v>18732</v>
      </c>
      <c r="D7500" s="96" t="s">
        <v>1350</v>
      </c>
      <c r="E7500" s="96" t="s">
        <v>1561</v>
      </c>
      <c r="F7500" s="96">
        <v>2030.0</v>
      </c>
      <c r="J7500" s="96" t="s">
        <v>1147</v>
      </c>
      <c r="L7500" s="96" t="s">
        <v>1562</v>
      </c>
      <c r="M7500" s="96" t="s">
        <v>1147</v>
      </c>
      <c r="O7500" s="96" t="s">
        <v>1584</v>
      </c>
      <c r="P7500" s="96" t="s">
        <v>1564</v>
      </c>
      <c r="Q7500" s="96" t="s">
        <v>1639</v>
      </c>
      <c r="R7500" s="96" t="s">
        <v>1712</v>
      </c>
      <c r="S7500" s="96" t="s">
        <v>18733</v>
      </c>
      <c r="T7500" s="96" t="s">
        <v>1568</v>
      </c>
    </row>
    <row r="7501" ht="14.25" customHeight="1">
      <c r="A7501" s="96" t="s">
        <v>18734</v>
      </c>
      <c r="B7501" s="96" t="s">
        <v>18735</v>
      </c>
      <c r="C7501" s="96" t="s">
        <v>18736</v>
      </c>
      <c r="D7501" s="96" t="s">
        <v>1350</v>
      </c>
      <c r="E7501" s="96" t="s">
        <v>1561</v>
      </c>
      <c r="F7501" s="96">
        <v>2030.0</v>
      </c>
      <c r="G7501" s="96" t="s">
        <v>1350</v>
      </c>
      <c r="H7501" s="96" t="s">
        <v>1561</v>
      </c>
      <c r="I7501" s="96">
        <v>2050.0</v>
      </c>
      <c r="J7501" s="96" t="s">
        <v>1351</v>
      </c>
      <c r="K7501" s="96">
        <v>2050.0</v>
      </c>
      <c r="L7501" s="96" t="s">
        <v>41</v>
      </c>
      <c r="M7501" s="96" t="s">
        <v>1351</v>
      </c>
      <c r="O7501" s="96" t="s">
        <v>1578</v>
      </c>
      <c r="P7501" s="96" t="s">
        <v>1579</v>
      </c>
      <c r="Q7501" s="96" t="s">
        <v>4200</v>
      </c>
      <c r="R7501" s="96" t="s">
        <v>1605</v>
      </c>
      <c r="S7501" s="96" t="s">
        <v>18737</v>
      </c>
      <c r="T7501" s="96" t="s">
        <v>1568</v>
      </c>
    </row>
    <row r="7502" ht="14.25" customHeight="1">
      <c r="A7502" s="96" t="s">
        <v>18738</v>
      </c>
      <c r="D7502" s="96" t="s">
        <v>1350</v>
      </c>
      <c r="E7502" s="96" t="s">
        <v>1561</v>
      </c>
      <c r="F7502" s="96">
        <v>2030.0</v>
      </c>
      <c r="J7502" s="96" t="s">
        <v>1147</v>
      </c>
      <c r="L7502" s="96" t="s">
        <v>1562</v>
      </c>
      <c r="M7502" s="96" t="s">
        <v>1147</v>
      </c>
      <c r="O7502" s="96" t="s">
        <v>1584</v>
      </c>
      <c r="P7502" s="96" t="s">
        <v>1564</v>
      </c>
      <c r="Q7502" s="96" t="s">
        <v>1580</v>
      </c>
      <c r="R7502" s="96" t="s">
        <v>1648</v>
      </c>
      <c r="S7502" s="96" t="s">
        <v>18739</v>
      </c>
      <c r="T7502" s="96" t="s">
        <v>1568</v>
      </c>
    </row>
    <row r="7503" ht="14.25" customHeight="1">
      <c r="A7503" s="96" t="s">
        <v>18740</v>
      </c>
      <c r="B7503" s="96" t="s">
        <v>18741</v>
      </c>
      <c r="C7503" s="96" t="s">
        <v>18742</v>
      </c>
      <c r="D7503" s="96" t="s">
        <v>1350</v>
      </c>
      <c r="E7503" s="96" t="s">
        <v>1561</v>
      </c>
      <c r="F7503" s="96" t="s">
        <v>5798</v>
      </c>
      <c r="G7503" s="96" t="s">
        <v>1350</v>
      </c>
      <c r="H7503" s="96" t="s">
        <v>1561</v>
      </c>
      <c r="I7503" s="96">
        <v>2045.0</v>
      </c>
      <c r="J7503" s="96" t="s">
        <v>1351</v>
      </c>
      <c r="K7503" s="96">
        <v>2045.0</v>
      </c>
      <c r="L7503" s="96" t="s">
        <v>41</v>
      </c>
      <c r="M7503" s="96" t="s">
        <v>1351</v>
      </c>
      <c r="N7503" s="96" t="s">
        <v>1574</v>
      </c>
      <c r="O7503" s="96" t="s">
        <v>1584</v>
      </c>
      <c r="P7503" s="96" t="s">
        <v>1564</v>
      </c>
      <c r="Q7503" s="96" t="s">
        <v>1897</v>
      </c>
      <c r="R7503" s="96" t="s">
        <v>1581</v>
      </c>
      <c r="S7503" s="96" t="s">
        <v>18743</v>
      </c>
      <c r="T7503" s="96" t="s">
        <v>1568</v>
      </c>
    </row>
    <row r="7504" ht="14.25" customHeight="1">
      <c r="A7504" s="96" t="s">
        <v>18744</v>
      </c>
      <c r="B7504" s="96" t="s">
        <v>18745</v>
      </c>
      <c r="C7504" s="96" t="s">
        <v>18746</v>
      </c>
      <c r="D7504" s="96" t="s">
        <v>1350</v>
      </c>
      <c r="E7504" s="96" t="s">
        <v>1561</v>
      </c>
      <c r="F7504" s="96" t="s">
        <v>1628</v>
      </c>
      <c r="J7504" s="96" t="s">
        <v>1147</v>
      </c>
      <c r="L7504" s="96" t="s">
        <v>41</v>
      </c>
      <c r="M7504" s="96" t="s">
        <v>1147</v>
      </c>
      <c r="O7504" s="96" t="s">
        <v>1578</v>
      </c>
      <c r="P7504" s="96" t="s">
        <v>1579</v>
      </c>
      <c r="Q7504" s="96" t="s">
        <v>1590</v>
      </c>
      <c r="R7504" s="96" t="s">
        <v>1566</v>
      </c>
      <c r="S7504" s="96" t="s">
        <v>18747</v>
      </c>
      <c r="T7504" s="96" t="s">
        <v>1568</v>
      </c>
    </row>
    <row r="7505" ht="14.25" customHeight="1">
      <c r="A7505" s="96" t="s">
        <v>18748</v>
      </c>
      <c r="C7505" s="96" t="s">
        <v>18749</v>
      </c>
      <c r="D7505" s="96" t="s">
        <v>1350</v>
      </c>
      <c r="E7505" s="96" t="s">
        <v>1561</v>
      </c>
      <c r="F7505" s="96">
        <v>2030.0</v>
      </c>
      <c r="G7505" s="96" t="s">
        <v>1350</v>
      </c>
      <c r="H7505" s="96" t="s">
        <v>1561</v>
      </c>
      <c r="I7505" s="96">
        <v>2050.0</v>
      </c>
      <c r="J7505" s="96" t="s">
        <v>1351</v>
      </c>
      <c r="K7505" s="96">
        <v>2050.0</v>
      </c>
      <c r="L7505" s="96" t="s">
        <v>41</v>
      </c>
      <c r="M7505" s="96" t="s">
        <v>1147</v>
      </c>
      <c r="O7505" s="96" t="s">
        <v>1578</v>
      </c>
      <c r="P7505" s="96" t="s">
        <v>1579</v>
      </c>
      <c r="Q7505" s="96" t="s">
        <v>2158</v>
      </c>
      <c r="R7505" s="96" t="s">
        <v>1566</v>
      </c>
      <c r="S7505" s="96" t="s">
        <v>18750</v>
      </c>
      <c r="T7505" s="96" t="s">
        <v>1568</v>
      </c>
    </row>
    <row r="7506" ht="14.25" customHeight="1">
      <c r="A7506" s="96" t="s">
        <v>18751</v>
      </c>
      <c r="D7506" s="96" t="s">
        <v>1350</v>
      </c>
      <c r="E7506" s="96" t="s">
        <v>1561</v>
      </c>
      <c r="F7506" s="96">
        <v>2030.0</v>
      </c>
      <c r="J7506" s="96" t="s">
        <v>1147</v>
      </c>
      <c r="L7506" s="96" t="s">
        <v>1562</v>
      </c>
      <c r="M7506" s="96" t="s">
        <v>1147</v>
      </c>
      <c r="O7506" s="96" t="s">
        <v>1584</v>
      </c>
      <c r="P7506" s="96" t="s">
        <v>1564</v>
      </c>
      <c r="Q7506" s="96" t="s">
        <v>1580</v>
      </c>
      <c r="R7506" s="96" t="s">
        <v>1637</v>
      </c>
      <c r="S7506" s="96" t="s">
        <v>18752</v>
      </c>
      <c r="T7506" s="96" t="s">
        <v>1568</v>
      </c>
    </row>
    <row r="7507" ht="14.25" customHeight="1">
      <c r="A7507" s="96" t="s">
        <v>18753</v>
      </c>
      <c r="B7507" s="96" t="s">
        <v>18754</v>
      </c>
      <c r="D7507" s="96" t="s">
        <v>1350</v>
      </c>
      <c r="E7507" s="96" t="s">
        <v>1561</v>
      </c>
      <c r="F7507" s="96">
        <v>2030.0</v>
      </c>
      <c r="J7507" s="96" t="s">
        <v>1147</v>
      </c>
      <c r="L7507" s="96" t="s">
        <v>41</v>
      </c>
      <c r="M7507" s="96" t="s">
        <v>1147</v>
      </c>
      <c r="O7507" s="96" t="s">
        <v>1578</v>
      </c>
      <c r="P7507" s="96" t="s">
        <v>1579</v>
      </c>
      <c r="Q7507" s="96" t="s">
        <v>1590</v>
      </c>
      <c r="R7507" s="96" t="s">
        <v>10274</v>
      </c>
      <c r="S7507" s="96" t="s">
        <v>18755</v>
      </c>
      <c r="T7507" s="96" t="s">
        <v>1568</v>
      </c>
    </row>
    <row r="7508" ht="14.25" customHeight="1">
      <c r="A7508" s="96" t="s">
        <v>18756</v>
      </c>
      <c r="B7508" s="96" t="s">
        <v>18757</v>
      </c>
      <c r="C7508" s="96" t="s">
        <v>18758</v>
      </c>
      <c r="D7508" s="96" t="s">
        <v>1350</v>
      </c>
      <c r="E7508" s="96" t="s">
        <v>1561</v>
      </c>
      <c r="F7508" s="96" t="s">
        <v>1628</v>
      </c>
      <c r="J7508" s="96" t="s">
        <v>1147</v>
      </c>
      <c r="L7508" s="96" t="s">
        <v>41</v>
      </c>
      <c r="M7508" s="96" t="s">
        <v>1147</v>
      </c>
      <c r="O7508" s="96" t="s">
        <v>1578</v>
      </c>
      <c r="P7508" s="96" t="s">
        <v>1579</v>
      </c>
      <c r="Q7508" s="96" t="s">
        <v>1820</v>
      </c>
      <c r="R7508" s="96" t="s">
        <v>1648</v>
      </c>
      <c r="S7508" s="96" t="s">
        <v>18759</v>
      </c>
      <c r="T7508" s="96" t="s">
        <v>1568</v>
      </c>
    </row>
    <row r="7509" ht="14.25" customHeight="1">
      <c r="A7509" s="96" t="s">
        <v>18760</v>
      </c>
      <c r="B7509" s="96" t="s">
        <v>18761</v>
      </c>
      <c r="C7509" s="96" t="s">
        <v>18762</v>
      </c>
      <c r="D7509" s="96" t="s">
        <v>1372</v>
      </c>
      <c r="J7509" s="96" t="s">
        <v>1147</v>
      </c>
      <c r="L7509" s="96" t="s">
        <v>41</v>
      </c>
      <c r="M7509" s="96" t="s">
        <v>1147</v>
      </c>
      <c r="O7509" s="96" t="s">
        <v>2194</v>
      </c>
      <c r="P7509" s="96" t="s">
        <v>1609</v>
      </c>
      <c r="Q7509" s="96" t="s">
        <v>1897</v>
      </c>
      <c r="R7509" s="96" t="s">
        <v>1924</v>
      </c>
      <c r="U7509" s="96" t="s">
        <v>1742</v>
      </c>
    </row>
    <row r="7510" ht="14.25" customHeight="1">
      <c r="A7510" s="96" t="s">
        <v>18763</v>
      </c>
      <c r="D7510" s="96" t="s">
        <v>1350</v>
      </c>
      <c r="E7510" s="96" t="s">
        <v>1561</v>
      </c>
      <c r="F7510" s="96">
        <v>2030.0</v>
      </c>
      <c r="J7510" s="96" t="s">
        <v>1147</v>
      </c>
      <c r="L7510" s="96" t="s">
        <v>1562</v>
      </c>
      <c r="M7510" s="96" t="s">
        <v>1147</v>
      </c>
      <c r="O7510" s="96" t="s">
        <v>1584</v>
      </c>
      <c r="P7510" s="96" t="s">
        <v>1564</v>
      </c>
      <c r="Q7510" s="96" t="s">
        <v>1652</v>
      </c>
      <c r="R7510" s="96" t="s">
        <v>1787</v>
      </c>
      <c r="S7510" s="96" t="s">
        <v>18764</v>
      </c>
      <c r="T7510" s="96" t="s">
        <v>1568</v>
      </c>
    </row>
    <row r="7511" ht="14.25" customHeight="1">
      <c r="A7511" s="96" t="s">
        <v>18765</v>
      </c>
      <c r="B7511" s="96" t="s">
        <v>18766</v>
      </c>
      <c r="C7511" s="96" t="s">
        <v>18767</v>
      </c>
      <c r="D7511" s="96" t="s">
        <v>1350</v>
      </c>
      <c r="E7511" s="96" t="s">
        <v>1561</v>
      </c>
      <c r="F7511" s="96">
        <v>2030.0</v>
      </c>
      <c r="J7511" s="96" t="s">
        <v>1147</v>
      </c>
      <c r="L7511" s="96" t="s">
        <v>41</v>
      </c>
      <c r="M7511" s="96" t="s">
        <v>1147</v>
      </c>
      <c r="O7511" s="96" t="s">
        <v>1578</v>
      </c>
      <c r="P7511" s="96" t="s">
        <v>1579</v>
      </c>
      <c r="Q7511" s="96" t="s">
        <v>1652</v>
      </c>
      <c r="R7511" s="96" t="s">
        <v>1699</v>
      </c>
      <c r="S7511" s="96" t="s">
        <v>18768</v>
      </c>
      <c r="T7511" s="96" t="s">
        <v>1568</v>
      </c>
    </row>
    <row r="7512" ht="14.25" customHeight="1">
      <c r="A7512" s="96" t="s">
        <v>18769</v>
      </c>
      <c r="D7512" s="96" t="s">
        <v>1350</v>
      </c>
      <c r="E7512" s="96" t="s">
        <v>1561</v>
      </c>
      <c r="F7512" s="96">
        <v>2030.0</v>
      </c>
      <c r="J7512" s="96" t="s">
        <v>1147</v>
      </c>
      <c r="L7512" s="96" t="s">
        <v>1562</v>
      </c>
      <c r="M7512" s="96" t="s">
        <v>1147</v>
      </c>
      <c r="O7512" s="96" t="s">
        <v>1584</v>
      </c>
      <c r="P7512" s="96" t="s">
        <v>1564</v>
      </c>
      <c r="Q7512" s="96" t="s">
        <v>2223</v>
      </c>
      <c r="R7512" s="96" t="s">
        <v>1712</v>
      </c>
      <c r="S7512" s="96" t="s">
        <v>18770</v>
      </c>
      <c r="T7512" s="96" t="s">
        <v>1568</v>
      </c>
    </row>
    <row r="7513" ht="14.25" customHeight="1">
      <c r="A7513" s="96" t="s">
        <v>18771</v>
      </c>
      <c r="D7513" s="96" t="s">
        <v>1350</v>
      </c>
      <c r="E7513" s="96" t="s">
        <v>1561</v>
      </c>
      <c r="F7513" s="96">
        <v>2030.0</v>
      </c>
      <c r="J7513" s="96" t="s">
        <v>1147</v>
      </c>
      <c r="L7513" s="96" t="s">
        <v>1562</v>
      </c>
      <c r="M7513" s="96" t="s">
        <v>1147</v>
      </c>
      <c r="O7513" s="96" t="s">
        <v>1584</v>
      </c>
      <c r="P7513" s="96" t="s">
        <v>1564</v>
      </c>
      <c r="Q7513" s="96" t="s">
        <v>1820</v>
      </c>
      <c r="R7513" s="96" t="s">
        <v>1605</v>
      </c>
      <c r="S7513" s="96" t="s">
        <v>18772</v>
      </c>
      <c r="T7513" s="96" t="s">
        <v>1568</v>
      </c>
    </row>
    <row r="7514" ht="14.25" customHeight="1">
      <c r="A7514" s="96" t="s">
        <v>18773</v>
      </c>
      <c r="B7514" s="96" t="s">
        <v>18774</v>
      </c>
      <c r="C7514" s="96" t="s">
        <v>18775</v>
      </c>
      <c r="D7514" s="96" t="s">
        <v>1350</v>
      </c>
      <c r="E7514" s="96" t="s">
        <v>1570</v>
      </c>
      <c r="F7514" s="96">
        <v>2030.0</v>
      </c>
      <c r="J7514" s="96" t="s">
        <v>1147</v>
      </c>
      <c r="L7514" s="96" t="s">
        <v>41</v>
      </c>
      <c r="M7514" s="96" t="s">
        <v>1147</v>
      </c>
      <c r="O7514" s="96" t="s">
        <v>1578</v>
      </c>
      <c r="P7514" s="96" t="s">
        <v>1579</v>
      </c>
      <c r="Q7514" s="96" t="s">
        <v>1590</v>
      </c>
      <c r="R7514" s="96" t="s">
        <v>1619</v>
      </c>
      <c r="S7514" s="96" t="s">
        <v>18776</v>
      </c>
      <c r="T7514" s="96" t="s">
        <v>1576</v>
      </c>
    </row>
    <row r="7515" ht="14.25" customHeight="1">
      <c r="A7515" s="96" t="s">
        <v>18777</v>
      </c>
      <c r="D7515" s="96" t="s">
        <v>1350</v>
      </c>
      <c r="E7515" s="96" t="s">
        <v>1561</v>
      </c>
      <c r="F7515" s="96">
        <v>2030.0</v>
      </c>
      <c r="J7515" s="96" t="s">
        <v>1147</v>
      </c>
      <c r="L7515" s="96" t="s">
        <v>1562</v>
      </c>
      <c r="M7515" s="96" t="s">
        <v>1147</v>
      </c>
      <c r="O7515" s="96" t="s">
        <v>1717</v>
      </c>
      <c r="P7515" s="96" t="s">
        <v>1609</v>
      </c>
      <c r="Q7515" s="96" t="s">
        <v>1580</v>
      </c>
      <c r="R7515" s="96" t="s">
        <v>1586</v>
      </c>
      <c r="S7515" s="96" t="s">
        <v>18778</v>
      </c>
      <c r="T7515" s="96" t="s">
        <v>1568</v>
      </c>
    </row>
    <row r="7516" ht="14.25" customHeight="1">
      <c r="A7516" s="96" t="s">
        <v>18779</v>
      </c>
      <c r="D7516" s="96" t="s">
        <v>1355</v>
      </c>
      <c r="J7516" s="96" t="s">
        <v>1147</v>
      </c>
      <c r="L7516" s="96" t="s">
        <v>41</v>
      </c>
      <c r="M7516" s="96" t="s">
        <v>1147</v>
      </c>
      <c r="O7516" s="96" t="s">
        <v>1578</v>
      </c>
      <c r="P7516" s="96" t="s">
        <v>1579</v>
      </c>
      <c r="Q7516" s="96" t="s">
        <v>1580</v>
      </c>
      <c r="R7516" s="96" t="s">
        <v>1793</v>
      </c>
    </row>
    <row r="7517" ht="14.25" customHeight="1">
      <c r="A7517" s="96" t="s">
        <v>18780</v>
      </c>
      <c r="D7517" s="96" t="s">
        <v>1355</v>
      </c>
      <c r="J7517" s="96" t="s">
        <v>1351</v>
      </c>
      <c r="L7517" s="96" t="s">
        <v>41</v>
      </c>
      <c r="M7517" s="96" t="s">
        <v>1351</v>
      </c>
      <c r="N7517" s="96" t="s">
        <v>1574</v>
      </c>
      <c r="O7517" s="96" t="s">
        <v>1584</v>
      </c>
      <c r="P7517" s="96" t="s">
        <v>1564</v>
      </c>
      <c r="Q7517" s="96" t="s">
        <v>1862</v>
      </c>
      <c r="R7517" s="96" t="s">
        <v>1574</v>
      </c>
    </row>
    <row r="7518" ht="14.25" customHeight="1">
      <c r="A7518" s="96" t="s">
        <v>18781</v>
      </c>
      <c r="D7518" s="96" t="s">
        <v>1355</v>
      </c>
      <c r="J7518" s="96" t="s">
        <v>1351</v>
      </c>
      <c r="L7518" s="96" t="s">
        <v>41</v>
      </c>
      <c r="M7518" s="96" t="s">
        <v>1147</v>
      </c>
      <c r="O7518" s="96" t="s">
        <v>1578</v>
      </c>
      <c r="P7518" s="96" t="s">
        <v>1579</v>
      </c>
      <c r="Q7518" s="96" t="s">
        <v>1610</v>
      </c>
      <c r="R7518" s="96" t="s">
        <v>1581</v>
      </c>
    </row>
    <row r="7519" ht="14.25" customHeight="1">
      <c r="A7519" s="96" t="s">
        <v>18782</v>
      </c>
      <c r="B7519" s="96" t="s">
        <v>18783</v>
      </c>
      <c r="C7519" s="96" t="s">
        <v>18784</v>
      </c>
      <c r="D7519" s="96" t="s">
        <v>1355</v>
      </c>
      <c r="J7519" s="96" t="s">
        <v>1147</v>
      </c>
      <c r="L7519" s="96" t="s">
        <v>41</v>
      </c>
      <c r="M7519" s="96" t="s">
        <v>1147</v>
      </c>
      <c r="O7519" s="96" t="s">
        <v>1578</v>
      </c>
      <c r="P7519" s="96" t="s">
        <v>1579</v>
      </c>
      <c r="Q7519" s="96" t="s">
        <v>1685</v>
      </c>
      <c r="R7519" s="96" t="s">
        <v>1673</v>
      </c>
    </row>
    <row r="7520" ht="14.25" customHeight="1">
      <c r="A7520" s="96" t="s">
        <v>18785</v>
      </c>
      <c r="D7520" s="96" t="s">
        <v>1350</v>
      </c>
      <c r="E7520" s="96" t="s">
        <v>1561</v>
      </c>
      <c r="F7520" s="96">
        <v>2032.0</v>
      </c>
      <c r="J7520" s="96" t="s">
        <v>1351</v>
      </c>
      <c r="L7520" s="96" t="s">
        <v>41</v>
      </c>
      <c r="M7520" s="96" t="s">
        <v>1147</v>
      </c>
      <c r="O7520" s="96" t="s">
        <v>1563</v>
      </c>
      <c r="P7520" s="96" t="s">
        <v>1564</v>
      </c>
      <c r="Q7520" s="96" t="s">
        <v>1593</v>
      </c>
      <c r="R7520" s="96" t="s">
        <v>2256</v>
      </c>
      <c r="S7520" s="96" t="s">
        <v>18786</v>
      </c>
      <c r="T7520" s="96" t="s">
        <v>1568</v>
      </c>
    </row>
    <row r="7521" ht="14.25" customHeight="1">
      <c r="A7521" s="96" t="s">
        <v>18787</v>
      </c>
      <c r="D7521" s="96" t="s">
        <v>1350</v>
      </c>
      <c r="E7521" s="96" t="s">
        <v>1561</v>
      </c>
      <c r="F7521" s="96">
        <v>2030.0</v>
      </c>
      <c r="J7521" s="96" t="s">
        <v>1147</v>
      </c>
      <c r="L7521" s="96" t="s">
        <v>1562</v>
      </c>
      <c r="M7521" s="96" t="s">
        <v>1147</v>
      </c>
      <c r="O7521" s="96" t="s">
        <v>1584</v>
      </c>
      <c r="P7521" s="96" t="s">
        <v>1564</v>
      </c>
      <c r="Q7521" s="96" t="s">
        <v>1639</v>
      </c>
      <c r="R7521" s="96" t="s">
        <v>1591</v>
      </c>
      <c r="S7521" s="96" t="s">
        <v>18788</v>
      </c>
      <c r="T7521" s="96" t="s">
        <v>1568</v>
      </c>
    </row>
    <row r="7522" ht="14.25" customHeight="1">
      <c r="A7522" s="96" t="s">
        <v>18789</v>
      </c>
      <c r="D7522" s="96" t="s">
        <v>1350</v>
      </c>
      <c r="E7522" s="96" t="s">
        <v>1561</v>
      </c>
      <c r="F7522" s="96">
        <v>2030.0</v>
      </c>
      <c r="J7522" s="96" t="s">
        <v>1147</v>
      </c>
      <c r="L7522" s="96" t="s">
        <v>1562</v>
      </c>
      <c r="M7522" s="96" t="s">
        <v>1147</v>
      </c>
      <c r="O7522" s="96" t="s">
        <v>1578</v>
      </c>
      <c r="P7522" s="96" t="s">
        <v>1579</v>
      </c>
      <c r="Q7522" s="96" t="s">
        <v>1580</v>
      </c>
      <c r="R7522" s="96" t="s">
        <v>1699</v>
      </c>
      <c r="S7522" s="96" t="s">
        <v>18790</v>
      </c>
      <c r="T7522" s="96" t="s">
        <v>1568</v>
      </c>
    </row>
    <row r="7523" ht="14.25" customHeight="1">
      <c r="A7523" s="96" t="s">
        <v>18791</v>
      </c>
      <c r="D7523" s="96" t="s">
        <v>1355</v>
      </c>
      <c r="J7523" s="96" t="s">
        <v>1351</v>
      </c>
      <c r="L7523" s="96" t="s">
        <v>41</v>
      </c>
      <c r="M7523" s="96" t="s">
        <v>1147</v>
      </c>
      <c r="O7523" s="96" t="s">
        <v>1578</v>
      </c>
      <c r="P7523" s="96" t="s">
        <v>1579</v>
      </c>
      <c r="Q7523" s="96" t="s">
        <v>1580</v>
      </c>
      <c r="R7523" s="96" t="s">
        <v>1605</v>
      </c>
    </row>
    <row r="7524" ht="14.25" customHeight="1">
      <c r="A7524" s="96" t="s">
        <v>18792</v>
      </c>
      <c r="D7524" s="96" t="s">
        <v>1372</v>
      </c>
      <c r="J7524" s="96" t="s">
        <v>1351</v>
      </c>
      <c r="L7524" s="96" t="s">
        <v>41</v>
      </c>
      <c r="M7524" s="96" t="s">
        <v>1351</v>
      </c>
      <c r="N7524" s="96" t="s">
        <v>2994</v>
      </c>
      <c r="O7524" s="96" t="s">
        <v>3417</v>
      </c>
      <c r="P7524" s="96" t="s">
        <v>1572</v>
      </c>
      <c r="Q7524" s="96" t="s">
        <v>1897</v>
      </c>
      <c r="R7524" s="96" t="s">
        <v>2994</v>
      </c>
      <c r="U7524" s="96" t="s">
        <v>1701</v>
      </c>
    </row>
    <row r="7525" ht="14.25" customHeight="1">
      <c r="A7525" s="96" t="s">
        <v>18793</v>
      </c>
      <c r="D7525" s="96" t="s">
        <v>1355</v>
      </c>
      <c r="J7525" s="96" t="s">
        <v>1147</v>
      </c>
      <c r="L7525" s="96" t="s">
        <v>41</v>
      </c>
      <c r="M7525" s="96" t="s">
        <v>1147</v>
      </c>
      <c r="O7525" s="96" t="s">
        <v>1578</v>
      </c>
      <c r="P7525" s="96" t="s">
        <v>1579</v>
      </c>
      <c r="Q7525" s="96" t="s">
        <v>1636</v>
      </c>
      <c r="R7525" s="96" t="s">
        <v>1805</v>
      </c>
    </row>
    <row r="7526" ht="14.25" customHeight="1">
      <c r="A7526" s="96" t="s">
        <v>18794</v>
      </c>
      <c r="B7526" s="96" t="s">
        <v>18795</v>
      </c>
      <c r="C7526" s="96" t="s">
        <v>18796</v>
      </c>
      <c r="D7526" s="96" t="s">
        <v>1350</v>
      </c>
      <c r="E7526" s="96" t="s">
        <v>1561</v>
      </c>
      <c r="F7526" s="96">
        <v>2030.0</v>
      </c>
      <c r="J7526" s="96" t="s">
        <v>1147</v>
      </c>
      <c r="L7526" s="96" t="s">
        <v>41</v>
      </c>
      <c r="M7526" s="96" t="s">
        <v>1351</v>
      </c>
      <c r="N7526" s="96" t="s">
        <v>2256</v>
      </c>
      <c r="O7526" s="96" t="s">
        <v>1578</v>
      </c>
      <c r="P7526" s="96" t="s">
        <v>1579</v>
      </c>
      <c r="Q7526" s="96" t="s">
        <v>1652</v>
      </c>
      <c r="R7526" s="96" t="s">
        <v>1779</v>
      </c>
      <c r="S7526" s="96" t="s">
        <v>18797</v>
      </c>
      <c r="T7526" s="96" t="s">
        <v>1568</v>
      </c>
    </row>
    <row r="7527" ht="14.25" customHeight="1">
      <c r="A7527" s="96" t="s">
        <v>18798</v>
      </c>
      <c r="C7527" s="96" t="s">
        <v>18799</v>
      </c>
      <c r="D7527" s="96" t="s">
        <v>1350</v>
      </c>
      <c r="E7527" s="96" t="s">
        <v>1561</v>
      </c>
      <c r="F7527" s="96">
        <v>2030.0</v>
      </c>
      <c r="G7527" s="96" t="s">
        <v>1350</v>
      </c>
      <c r="H7527" s="96" t="s">
        <v>1561</v>
      </c>
      <c r="I7527" s="96">
        <v>2050.0</v>
      </c>
      <c r="J7527" s="96" t="s">
        <v>1351</v>
      </c>
      <c r="K7527" s="96">
        <v>2050.0</v>
      </c>
      <c r="L7527" s="96" t="s">
        <v>41</v>
      </c>
      <c r="M7527" s="96" t="s">
        <v>1147</v>
      </c>
      <c r="O7527" s="96" t="s">
        <v>1578</v>
      </c>
      <c r="P7527" s="96" t="s">
        <v>1579</v>
      </c>
      <c r="Q7527" s="96" t="s">
        <v>2158</v>
      </c>
      <c r="R7527" s="96" t="s">
        <v>1699</v>
      </c>
      <c r="S7527" s="96" t="s">
        <v>18800</v>
      </c>
      <c r="T7527" s="96" t="s">
        <v>1568</v>
      </c>
    </row>
    <row r="7528" ht="14.25" customHeight="1">
      <c r="A7528" s="96" t="s">
        <v>18801</v>
      </c>
      <c r="D7528" s="96" t="s">
        <v>1350</v>
      </c>
      <c r="E7528" s="96" t="s">
        <v>1561</v>
      </c>
      <c r="F7528" s="96">
        <v>2030.0</v>
      </c>
      <c r="J7528" s="96" t="s">
        <v>1147</v>
      </c>
      <c r="L7528" s="96" t="s">
        <v>1562</v>
      </c>
      <c r="M7528" s="96" t="s">
        <v>1147</v>
      </c>
      <c r="O7528" s="96" t="s">
        <v>1669</v>
      </c>
      <c r="P7528" s="96" t="s">
        <v>1564</v>
      </c>
      <c r="Q7528" s="96" t="s">
        <v>1897</v>
      </c>
      <c r="R7528" s="96" t="s">
        <v>1566</v>
      </c>
      <c r="S7528" s="96" t="s">
        <v>18802</v>
      </c>
      <c r="T7528" s="96" t="s">
        <v>1568</v>
      </c>
    </row>
    <row r="7529" ht="14.25" customHeight="1">
      <c r="A7529" s="96" t="s">
        <v>18803</v>
      </c>
      <c r="C7529" s="96" t="s">
        <v>18804</v>
      </c>
      <c r="D7529" s="96" t="s">
        <v>1350</v>
      </c>
      <c r="E7529" s="96" t="s">
        <v>1561</v>
      </c>
      <c r="F7529" s="96">
        <v>2030.0</v>
      </c>
      <c r="J7529" s="96" t="s">
        <v>1351</v>
      </c>
      <c r="L7529" s="96" t="s">
        <v>41</v>
      </c>
      <c r="M7529" s="96" t="s">
        <v>1351</v>
      </c>
      <c r="N7529" s="96" t="s">
        <v>1666</v>
      </c>
      <c r="O7529" s="96" t="s">
        <v>1584</v>
      </c>
      <c r="P7529" s="96" t="s">
        <v>1564</v>
      </c>
      <c r="Q7529" s="96" t="s">
        <v>1820</v>
      </c>
      <c r="R7529" s="96" t="s">
        <v>1699</v>
      </c>
      <c r="S7529" s="96" t="s">
        <v>18805</v>
      </c>
      <c r="T7529" s="96" t="s">
        <v>1568</v>
      </c>
    </row>
    <row r="7530" ht="14.25" customHeight="1">
      <c r="A7530" s="96" t="s">
        <v>18806</v>
      </c>
      <c r="B7530" s="96" t="s">
        <v>18807</v>
      </c>
      <c r="C7530" s="96" t="s">
        <v>18808</v>
      </c>
      <c r="D7530" s="96" t="s">
        <v>1355</v>
      </c>
      <c r="J7530" s="96" t="s">
        <v>1147</v>
      </c>
      <c r="L7530" s="96" t="s">
        <v>41</v>
      </c>
      <c r="M7530" s="96" t="s">
        <v>1147</v>
      </c>
      <c r="O7530" s="96" t="s">
        <v>1578</v>
      </c>
      <c r="P7530" s="96" t="s">
        <v>1579</v>
      </c>
      <c r="Q7530" s="96" t="s">
        <v>1756</v>
      </c>
      <c r="R7530" s="96" t="s">
        <v>1566</v>
      </c>
    </row>
    <row r="7531" ht="14.25" customHeight="1">
      <c r="A7531" s="96" t="s">
        <v>18809</v>
      </c>
      <c r="B7531" s="96" t="s">
        <v>18810</v>
      </c>
      <c r="C7531" s="96" t="s">
        <v>18811</v>
      </c>
      <c r="D7531" s="96" t="s">
        <v>1372</v>
      </c>
      <c r="J7531" s="96" t="s">
        <v>1351</v>
      </c>
      <c r="L7531" s="96" t="s">
        <v>41</v>
      </c>
      <c r="M7531" s="96" t="s">
        <v>1351</v>
      </c>
      <c r="N7531" s="96" t="s">
        <v>1971</v>
      </c>
      <c r="O7531" s="96" t="s">
        <v>1584</v>
      </c>
      <c r="P7531" s="96" t="s">
        <v>1564</v>
      </c>
      <c r="Q7531" s="96" t="s">
        <v>1580</v>
      </c>
      <c r="R7531" s="96" t="s">
        <v>1971</v>
      </c>
    </row>
    <row r="7532" ht="14.25" customHeight="1">
      <c r="A7532" s="96" t="s">
        <v>18812</v>
      </c>
      <c r="C7532" s="96" t="s">
        <v>18813</v>
      </c>
      <c r="D7532" s="96" t="s">
        <v>1355</v>
      </c>
      <c r="J7532" s="96" t="s">
        <v>1351</v>
      </c>
      <c r="L7532" s="96" t="s">
        <v>41</v>
      </c>
      <c r="M7532" s="96" t="s">
        <v>1351</v>
      </c>
      <c r="N7532" s="96" t="s">
        <v>1926</v>
      </c>
      <c r="O7532" s="96" t="s">
        <v>1845</v>
      </c>
      <c r="P7532" s="96" t="s">
        <v>1564</v>
      </c>
      <c r="Q7532" s="96" t="s">
        <v>1590</v>
      </c>
      <c r="R7532" s="96" t="s">
        <v>1926</v>
      </c>
    </row>
    <row r="7533" ht="14.25" customHeight="1">
      <c r="A7533" s="96" t="s">
        <v>18814</v>
      </c>
      <c r="B7533" s="96" t="s">
        <v>18815</v>
      </c>
      <c r="C7533" s="96" t="s">
        <v>18816</v>
      </c>
      <c r="D7533" s="96" t="s">
        <v>1350</v>
      </c>
      <c r="E7533" s="96" t="s">
        <v>1561</v>
      </c>
      <c r="F7533" s="96">
        <v>2035.0</v>
      </c>
      <c r="J7533" s="96" t="s">
        <v>1147</v>
      </c>
      <c r="L7533" s="96" t="s">
        <v>41</v>
      </c>
      <c r="M7533" s="96" t="s">
        <v>1147</v>
      </c>
      <c r="O7533" s="96" t="s">
        <v>2526</v>
      </c>
      <c r="P7533" s="96" t="s">
        <v>1564</v>
      </c>
      <c r="Q7533" s="96" t="s">
        <v>2188</v>
      </c>
      <c r="R7533" s="96" t="s">
        <v>1805</v>
      </c>
      <c r="S7533" s="96" t="s">
        <v>18817</v>
      </c>
      <c r="T7533" s="96" t="s">
        <v>1568</v>
      </c>
    </row>
    <row r="7534" ht="14.25" customHeight="1">
      <c r="A7534" s="96" t="s">
        <v>18818</v>
      </c>
      <c r="D7534" s="96" t="s">
        <v>1350</v>
      </c>
      <c r="E7534" s="96" t="s">
        <v>1561</v>
      </c>
      <c r="F7534" s="96">
        <v>2030.0</v>
      </c>
      <c r="J7534" s="96" t="s">
        <v>1147</v>
      </c>
      <c r="L7534" s="96" t="s">
        <v>1562</v>
      </c>
      <c r="M7534" s="96" t="s">
        <v>1147</v>
      </c>
      <c r="O7534" s="96" t="s">
        <v>1647</v>
      </c>
      <c r="P7534" s="96" t="s">
        <v>1564</v>
      </c>
      <c r="Q7534" s="96" t="s">
        <v>1580</v>
      </c>
      <c r="R7534" s="96" t="s">
        <v>1699</v>
      </c>
      <c r="S7534" s="96" t="s">
        <v>18819</v>
      </c>
      <c r="T7534" s="96" t="s">
        <v>1568</v>
      </c>
    </row>
    <row r="7535" ht="14.25" customHeight="1">
      <c r="A7535" s="96" t="s">
        <v>18820</v>
      </c>
      <c r="B7535" s="96" t="s">
        <v>18821</v>
      </c>
      <c r="D7535" s="96" t="s">
        <v>1355</v>
      </c>
      <c r="J7535" s="96" t="s">
        <v>1351</v>
      </c>
      <c r="L7535" s="96" t="s">
        <v>41</v>
      </c>
      <c r="M7535" s="96" t="s">
        <v>1147</v>
      </c>
      <c r="O7535" s="96" t="s">
        <v>1717</v>
      </c>
      <c r="P7535" s="96" t="s">
        <v>1609</v>
      </c>
      <c r="Q7535" s="96" t="s">
        <v>1639</v>
      </c>
      <c r="R7535" s="96" t="s">
        <v>1586</v>
      </c>
    </row>
    <row r="7536" ht="14.25" customHeight="1">
      <c r="A7536" s="96" t="s">
        <v>18822</v>
      </c>
      <c r="D7536" s="96" t="s">
        <v>1355</v>
      </c>
      <c r="J7536" s="96" t="s">
        <v>1351</v>
      </c>
      <c r="L7536" s="96" t="s">
        <v>41</v>
      </c>
      <c r="M7536" s="96" t="s">
        <v>1147</v>
      </c>
      <c r="O7536" s="96" t="s">
        <v>1578</v>
      </c>
      <c r="P7536" s="96" t="s">
        <v>1579</v>
      </c>
      <c r="Q7536" s="96" t="s">
        <v>1580</v>
      </c>
      <c r="R7536" s="96" t="s">
        <v>1605</v>
      </c>
    </row>
    <row r="7537" ht="14.25" customHeight="1">
      <c r="A7537" s="96" t="s">
        <v>18823</v>
      </c>
      <c r="D7537" s="96" t="s">
        <v>1350</v>
      </c>
      <c r="E7537" s="96" t="s">
        <v>1561</v>
      </c>
      <c r="F7537" s="96">
        <v>2030.0</v>
      </c>
      <c r="J7537" s="96" t="s">
        <v>1147</v>
      </c>
      <c r="L7537" s="96" t="s">
        <v>1562</v>
      </c>
      <c r="M7537" s="96" t="s">
        <v>1147</v>
      </c>
      <c r="O7537" s="96" t="s">
        <v>1741</v>
      </c>
      <c r="P7537" s="96" t="s">
        <v>1564</v>
      </c>
      <c r="Q7537" s="96" t="s">
        <v>1590</v>
      </c>
      <c r="R7537" s="96" t="s">
        <v>1648</v>
      </c>
      <c r="S7537" s="96" t="s">
        <v>18824</v>
      </c>
      <c r="T7537" s="96" t="s">
        <v>1568</v>
      </c>
    </row>
    <row r="7538" ht="14.25" customHeight="1">
      <c r="A7538" s="96" t="s">
        <v>18825</v>
      </c>
      <c r="C7538" s="96" t="s">
        <v>18826</v>
      </c>
      <c r="D7538" s="96" t="s">
        <v>1350</v>
      </c>
      <c r="E7538" s="96" t="s">
        <v>1561</v>
      </c>
      <c r="F7538" s="96">
        <v>2030.0</v>
      </c>
      <c r="J7538" s="96" t="s">
        <v>1147</v>
      </c>
      <c r="L7538" s="96" t="s">
        <v>41</v>
      </c>
      <c r="M7538" s="96" t="s">
        <v>1147</v>
      </c>
      <c r="O7538" s="96" t="s">
        <v>1578</v>
      </c>
      <c r="P7538" s="96" t="s">
        <v>1579</v>
      </c>
      <c r="Q7538" s="96" t="s">
        <v>1585</v>
      </c>
      <c r="R7538" s="96" t="s">
        <v>1605</v>
      </c>
      <c r="S7538" s="96" t="s">
        <v>18827</v>
      </c>
      <c r="T7538" s="96" t="s">
        <v>1568</v>
      </c>
    </row>
    <row r="7539" ht="14.25" customHeight="1">
      <c r="A7539" s="96" t="s">
        <v>18828</v>
      </c>
      <c r="D7539" s="96" t="s">
        <v>1350</v>
      </c>
      <c r="E7539" s="96" t="s">
        <v>1561</v>
      </c>
      <c r="F7539" s="96">
        <v>2030.0</v>
      </c>
      <c r="J7539" s="96" t="s">
        <v>1147</v>
      </c>
      <c r="L7539" s="96" t="s">
        <v>1562</v>
      </c>
      <c r="M7539" s="96" t="s">
        <v>1147</v>
      </c>
      <c r="O7539" s="96" t="s">
        <v>1845</v>
      </c>
      <c r="P7539" s="96" t="s">
        <v>1564</v>
      </c>
      <c r="Q7539" s="96" t="s">
        <v>1756</v>
      </c>
      <c r="R7539" s="96" t="s">
        <v>1623</v>
      </c>
      <c r="S7539" s="96" t="s">
        <v>18829</v>
      </c>
      <c r="T7539" s="96" t="s">
        <v>1568</v>
      </c>
    </row>
    <row r="7540" ht="14.25" customHeight="1">
      <c r="A7540" s="96" t="s">
        <v>18830</v>
      </c>
      <c r="C7540" s="96" t="s">
        <v>18831</v>
      </c>
      <c r="D7540" s="96" t="s">
        <v>1350</v>
      </c>
      <c r="E7540" s="96" t="s">
        <v>1570</v>
      </c>
      <c r="F7540" s="96" t="s">
        <v>18832</v>
      </c>
      <c r="J7540" s="96" t="s">
        <v>1147</v>
      </c>
      <c r="L7540" s="96" t="s">
        <v>41</v>
      </c>
      <c r="M7540" s="96" t="s">
        <v>1147</v>
      </c>
      <c r="O7540" s="96" t="s">
        <v>1578</v>
      </c>
      <c r="P7540" s="96" t="s">
        <v>1579</v>
      </c>
      <c r="Q7540" s="96" t="s">
        <v>2099</v>
      </c>
      <c r="R7540" s="96" t="s">
        <v>1714</v>
      </c>
      <c r="S7540" s="96" t="s">
        <v>18833</v>
      </c>
      <c r="T7540" s="96" t="s">
        <v>1576</v>
      </c>
    </row>
    <row r="7541" ht="14.25" customHeight="1">
      <c r="A7541" s="96" t="s">
        <v>18834</v>
      </c>
      <c r="B7541" s="96" t="s">
        <v>18835</v>
      </c>
      <c r="C7541" s="96" t="s">
        <v>18836</v>
      </c>
      <c r="D7541" s="96" t="s">
        <v>1355</v>
      </c>
      <c r="J7541" s="96" t="s">
        <v>1351</v>
      </c>
      <c r="L7541" s="96" t="s">
        <v>1629</v>
      </c>
      <c r="M7541" s="96" t="s">
        <v>1351</v>
      </c>
      <c r="N7541" s="96" t="s">
        <v>1574</v>
      </c>
      <c r="O7541" s="96" t="s">
        <v>1584</v>
      </c>
      <c r="P7541" s="96" t="s">
        <v>1564</v>
      </c>
      <c r="Q7541" s="96" t="s">
        <v>1630</v>
      </c>
      <c r="R7541" s="96" t="s">
        <v>1574</v>
      </c>
      <c r="U7541" s="96" t="s">
        <v>3980</v>
      </c>
    </row>
    <row r="7542" ht="14.25" customHeight="1">
      <c r="A7542" s="96" t="s">
        <v>18837</v>
      </c>
      <c r="C7542" s="96" t="s">
        <v>18838</v>
      </c>
      <c r="D7542" s="96" t="s">
        <v>1350</v>
      </c>
      <c r="E7542" s="96" t="s">
        <v>1561</v>
      </c>
      <c r="F7542" s="96">
        <v>2029.0</v>
      </c>
      <c r="J7542" s="96" t="s">
        <v>1351</v>
      </c>
      <c r="L7542" s="96" t="s">
        <v>41</v>
      </c>
      <c r="M7542" s="96" t="s">
        <v>1351</v>
      </c>
      <c r="N7542" s="96" t="s">
        <v>2098</v>
      </c>
      <c r="O7542" s="96" t="s">
        <v>1578</v>
      </c>
      <c r="P7542" s="96" t="s">
        <v>1579</v>
      </c>
      <c r="Q7542" s="96" t="s">
        <v>1652</v>
      </c>
      <c r="R7542" s="96" t="s">
        <v>1566</v>
      </c>
      <c r="S7542" s="96" t="s">
        <v>18839</v>
      </c>
      <c r="T7542" s="96" t="s">
        <v>1568</v>
      </c>
    </row>
    <row r="7543" ht="14.25" customHeight="1">
      <c r="A7543" s="96" t="s">
        <v>18840</v>
      </c>
      <c r="C7543" s="96" t="s">
        <v>18841</v>
      </c>
      <c r="D7543" s="96" t="s">
        <v>1350</v>
      </c>
      <c r="E7543" s="96" t="s">
        <v>1561</v>
      </c>
      <c r="F7543" s="96" t="s">
        <v>1628</v>
      </c>
      <c r="G7543" s="96" t="s">
        <v>1350</v>
      </c>
      <c r="H7543" s="96" t="s">
        <v>1561</v>
      </c>
      <c r="I7543" s="96" t="s">
        <v>1689</v>
      </c>
      <c r="J7543" s="96" t="s">
        <v>1351</v>
      </c>
      <c r="K7543" s="96" t="s">
        <v>1689</v>
      </c>
      <c r="L7543" s="96" t="s">
        <v>41</v>
      </c>
      <c r="M7543" s="96" t="s">
        <v>1147</v>
      </c>
      <c r="O7543" s="96" t="s">
        <v>1584</v>
      </c>
      <c r="P7543" s="96" t="s">
        <v>1564</v>
      </c>
      <c r="Q7543" s="96" t="s">
        <v>1820</v>
      </c>
      <c r="R7543" s="96" t="s">
        <v>1676</v>
      </c>
      <c r="S7543" s="96" t="s">
        <v>18842</v>
      </c>
      <c r="T7543" s="96" t="s">
        <v>1568</v>
      </c>
    </row>
    <row r="7544" ht="14.25" customHeight="1">
      <c r="A7544" s="96" t="s">
        <v>18843</v>
      </c>
      <c r="B7544" s="96" t="s">
        <v>18844</v>
      </c>
      <c r="C7544" s="96" t="s">
        <v>18845</v>
      </c>
      <c r="D7544" s="96" t="s">
        <v>1350</v>
      </c>
      <c r="E7544" s="96" t="s">
        <v>1561</v>
      </c>
      <c r="F7544" s="96" t="s">
        <v>1628</v>
      </c>
      <c r="G7544" s="96" t="s">
        <v>1350</v>
      </c>
      <c r="H7544" s="96" t="s">
        <v>1561</v>
      </c>
      <c r="I7544" s="96" t="s">
        <v>1403</v>
      </c>
      <c r="J7544" s="96" t="s">
        <v>1351</v>
      </c>
      <c r="K7544" s="96" t="s">
        <v>1403</v>
      </c>
      <c r="L7544" s="96" t="s">
        <v>41</v>
      </c>
      <c r="M7544" s="96" t="s">
        <v>1147</v>
      </c>
      <c r="O7544" s="96" t="s">
        <v>1584</v>
      </c>
      <c r="P7544" s="96" t="s">
        <v>1564</v>
      </c>
      <c r="Q7544" s="96" t="s">
        <v>1610</v>
      </c>
      <c r="R7544" s="96" t="s">
        <v>1648</v>
      </c>
      <c r="S7544" s="96" t="s">
        <v>18846</v>
      </c>
      <c r="T7544" s="96" t="s">
        <v>1568</v>
      </c>
    </row>
    <row r="7545" ht="14.25" customHeight="1">
      <c r="A7545" s="96" t="s">
        <v>18847</v>
      </c>
      <c r="D7545" s="96" t="s">
        <v>1372</v>
      </c>
      <c r="J7545" s="96" t="s">
        <v>1147</v>
      </c>
      <c r="L7545" s="96" t="s">
        <v>41</v>
      </c>
      <c r="M7545" s="96" t="s">
        <v>1147</v>
      </c>
      <c r="O7545" s="96" t="s">
        <v>1684</v>
      </c>
      <c r="P7545" s="96" t="s">
        <v>1564</v>
      </c>
      <c r="Q7545" s="96" t="s">
        <v>1675</v>
      </c>
      <c r="R7545" s="96" t="s">
        <v>2873</v>
      </c>
    </row>
    <row r="7546" ht="14.25" customHeight="1">
      <c r="A7546" s="96" t="s">
        <v>18848</v>
      </c>
      <c r="B7546" s="96" t="s">
        <v>18849</v>
      </c>
      <c r="C7546" s="96" t="s">
        <v>18850</v>
      </c>
      <c r="D7546" s="96" t="s">
        <v>1355</v>
      </c>
      <c r="J7546" s="96" t="s">
        <v>1351</v>
      </c>
      <c r="L7546" s="96" t="s">
        <v>1629</v>
      </c>
      <c r="M7546" s="96" t="s">
        <v>1351</v>
      </c>
      <c r="N7546" s="96" t="s">
        <v>1623</v>
      </c>
      <c r="O7546" s="96" t="s">
        <v>1857</v>
      </c>
      <c r="P7546" s="96" t="s">
        <v>1609</v>
      </c>
      <c r="Q7546" s="96" t="s">
        <v>1630</v>
      </c>
      <c r="R7546" s="96" t="s">
        <v>1623</v>
      </c>
    </row>
    <row r="7547" ht="14.25" customHeight="1">
      <c r="A7547" s="96" t="s">
        <v>18851</v>
      </c>
      <c r="D7547" s="96" t="s">
        <v>1350</v>
      </c>
      <c r="E7547" s="96" t="s">
        <v>1561</v>
      </c>
      <c r="F7547" s="96">
        <v>2030.0</v>
      </c>
      <c r="J7547" s="96" t="s">
        <v>1147</v>
      </c>
      <c r="L7547" s="96" t="s">
        <v>1562</v>
      </c>
      <c r="M7547" s="96" t="s">
        <v>1147</v>
      </c>
      <c r="O7547" s="96" t="s">
        <v>1584</v>
      </c>
      <c r="P7547" s="96" t="s">
        <v>1564</v>
      </c>
      <c r="Q7547" s="96" t="s">
        <v>2188</v>
      </c>
      <c r="R7547" s="96" t="s">
        <v>1699</v>
      </c>
      <c r="S7547" s="96" t="s">
        <v>18852</v>
      </c>
      <c r="T7547" s="96" t="s">
        <v>1568</v>
      </c>
    </row>
    <row r="7548" ht="14.25" customHeight="1">
      <c r="A7548" s="96" t="s">
        <v>18853</v>
      </c>
      <c r="D7548" s="96" t="s">
        <v>1350</v>
      </c>
      <c r="E7548" s="96" t="s">
        <v>1561</v>
      </c>
      <c r="F7548" s="96">
        <v>2030.0</v>
      </c>
      <c r="J7548" s="96" t="s">
        <v>1351</v>
      </c>
      <c r="L7548" s="96" t="s">
        <v>41</v>
      </c>
      <c r="M7548" s="96" t="s">
        <v>1351</v>
      </c>
      <c r="N7548" s="96" t="s">
        <v>1779</v>
      </c>
      <c r="O7548" s="96" t="s">
        <v>1584</v>
      </c>
      <c r="P7548" s="96" t="s">
        <v>1564</v>
      </c>
      <c r="Q7548" s="96" t="s">
        <v>1685</v>
      </c>
      <c r="R7548" s="96" t="s">
        <v>1787</v>
      </c>
      <c r="S7548" s="96" t="s">
        <v>18854</v>
      </c>
      <c r="T7548" s="96" t="s">
        <v>1568</v>
      </c>
    </row>
    <row r="7549" ht="14.25" customHeight="1">
      <c r="A7549" s="96" t="s">
        <v>18855</v>
      </c>
      <c r="D7549" s="96" t="s">
        <v>1355</v>
      </c>
      <c r="J7549" s="96" t="s">
        <v>1351</v>
      </c>
      <c r="L7549" s="96" t="s">
        <v>41</v>
      </c>
      <c r="M7549" s="96" t="s">
        <v>1147</v>
      </c>
      <c r="O7549" s="96" t="s">
        <v>4713</v>
      </c>
      <c r="P7549" s="96" t="s">
        <v>1609</v>
      </c>
      <c r="Q7549" s="96" t="s">
        <v>2352</v>
      </c>
      <c r="R7549" s="96" t="s">
        <v>1637</v>
      </c>
    </row>
    <row r="7550" ht="14.25" customHeight="1">
      <c r="A7550" s="96" t="s">
        <v>18856</v>
      </c>
      <c r="D7550" s="96" t="s">
        <v>1350</v>
      </c>
      <c r="E7550" s="96" t="s">
        <v>1561</v>
      </c>
      <c r="F7550" s="96">
        <v>2030.0</v>
      </c>
      <c r="J7550" s="96" t="s">
        <v>1147</v>
      </c>
      <c r="L7550" s="96" t="s">
        <v>1562</v>
      </c>
      <c r="M7550" s="96" t="s">
        <v>1147</v>
      </c>
      <c r="O7550" s="96" t="s">
        <v>2792</v>
      </c>
      <c r="P7550" s="96" t="s">
        <v>1609</v>
      </c>
      <c r="Q7550" s="96" t="s">
        <v>1580</v>
      </c>
      <c r="R7550" s="96" t="s">
        <v>1656</v>
      </c>
      <c r="S7550" s="96" t="s">
        <v>18857</v>
      </c>
      <c r="T7550" s="96" t="s">
        <v>1568</v>
      </c>
    </row>
    <row r="7551" ht="14.25" customHeight="1">
      <c r="A7551" s="96" t="s">
        <v>18858</v>
      </c>
      <c r="D7551" s="96" t="s">
        <v>1372</v>
      </c>
      <c r="J7551" s="96" t="s">
        <v>1147</v>
      </c>
      <c r="L7551" s="96" t="s">
        <v>41</v>
      </c>
      <c r="M7551" s="96" t="s">
        <v>1147</v>
      </c>
      <c r="N7551" s="96" t="s">
        <v>2023</v>
      </c>
      <c r="O7551" s="96" t="s">
        <v>1647</v>
      </c>
      <c r="P7551" s="96" t="s">
        <v>1564</v>
      </c>
      <c r="Q7551" s="96" t="s">
        <v>1897</v>
      </c>
      <c r="R7551" s="96" t="s">
        <v>2023</v>
      </c>
    </row>
    <row r="7552" ht="14.25" customHeight="1">
      <c r="A7552" s="96" t="s">
        <v>18859</v>
      </c>
      <c r="B7552" s="96" t="s">
        <v>18860</v>
      </c>
      <c r="C7552" s="96" t="s">
        <v>18861</v>
      </c>
      <c r="D7552" s="96" t="s">
        <v>1355</v>
      </c>
      <c r="J7552" s="96" t="s">
        <v>1351</v>
      </c>
      <c r="L7552" s="96" t="s">
        <v>41</v>
      </c>
      <c r="M7552" s="96" t="s">
        <v>1147</v>
      </c>
      <c r="O7552" s="96" t="s">
        <v>1614</v>
      </c>
      <c r="P7552" s="96" t="s">
        <v>1609</v>
      </c>
      <c r="Q7552" s="96" t="s">
        <v>1948</v>
      </c>
    </row>
    <row r="7553" ht="14.25" customHeight="1">
      <c r="A7553" s="96" t="s">
        <v>18862</v>
      </c>
      <c r="D7553" s="96" t="s">
        <v>1350</v>
      </c>
      <c r="E7553" s="96" t="s">
        <v>1561</v>
      </c>
      <c r="F7553" s="96">
        <v>2030.0</v>
      </c>
      <c r="G7553" s="96" t="s">
        <v>1350</v>
      </c>
      <c r="H7553" s="96" t="s">
        <v>1561</v>
      </c>
      <c r="I7553" s="96">
        <v>2050.0</v>
      </c>
      <c r="J7553" s="96" t="s">
        <v>1351</v>
      </c>
      <c r="K7553" s="96">
        <v>2050.0</v>
      </c>
      <c r="L7553" s="96" t="s">
        <v>1562</v>
      </c>
      <c r="M7553" s="96" t="s">
        <v>1147</v>
      </c>
      <c r="O7553" s="96" t="s">
        <v>1584</v>
      </c>
      <c r="P7553" s="96" t="s">
        <v>1564</v>
      </c>
      <c r="Q7553" s="96" t="s">
        <v>1580</v>
      </c>
      <c r="R7553" s="96" t="s">
        <v>1644</v>
      </c>
      <c r="S7553" s="96" t="s">
        <v>18863</v>
      </c>
      <c r="T7553" s="96" t="s">
        <v>1568</v>
      </c>
    </row>
    <row r="7554" ht="14.25" customHeight="1">
      <c r="A7554" s="96" t="s">
        <v>18864</v>
      </c>
      <c r="B7554" s="96" t="s">
        <v>18865</v>
      </c>
      <c r="C7554" s="96" t="s">
        <v>18866</v>
      </c>
      <c r="D7554" s="96" t="s">
        <v>1350</v>
      </c>
      <c r="E7554" s="96" t="s">
        <v>1561</v>
      </c>
      <c r="F7554" s="96" t="s">
        <v>18867</v>
      </c>
      <c r="J7554" s="96" t="s">
        <v>1147</v>
      </c>
      <c r="L7554" s="96" t="s">
        <v>41</v>
      </c>
      <c r="M7554" s="96" t="s">
        <v>1147</v>
      </c>
      <c r="O7554" s="96" t="s">
        <v>1614</v>
      </c>
      <c r="P7554" s="96" t="s">
        <v>1609</v>
      </c>
      <c r="Q7554" s="96" t="s">
        <v>1665</v>
      </c>
      <c r="R7554" s="96" t="s">
        <v>1648</v>
      </c>
      <c r="S7554" s="96" t="s">
        <v>18868</v>
      </c>
      <c r="T7554" s="96" t="s">
        <v>1568</v>
      </c>
    </row>
    <row r="7555" ht="14.25" customHeight="1">
      <c r="A7555" s="96" t="s">
        <v>18869</v>
      </c>
      <c r="D7555" s="96" t="s">
        <v>1350</v>
      </c>
      <c r="E7555" s="96" t="s">
        <v>1561</v>
      </c>
      <c r="F7555" s="96">
        <v>2030.0</v>
      </c>
      <c r="J7555" s="96" t="s">
        <v>1147</v>
      </c>
      <c r="L7555" s="96" t="s">
        <v>1562</v>
      </c>
      <c r="M7555" s="96" t="s">
        <v>1147</v>
      </c>
      <c r="O7555" s="96" t="s">
        <v>1584</v>
      </c>
      <c r="P7555" s="96" t="s">
        <v>1564</v>
      </c>
      <c r="Q7555" s="96" t="s">
        <v>1897</v>
      </c>
      <c r="R7555" s="96" t="s">
        <v>1591</v>
      </c>
      <c r="S7555" s="96" t="s">
        <v>18870</v>
      </c>
      <c r="T7555" s="96" t="s">
        <v>1568</v>
      </c>
    </row>
    <row r="7556" ht="14.25" customHeight="1">
      <c r="A7556" s="96" t="s">
        <v>18871</v>
      </c>
      <c r="D7556" s="96" t="s">
        <v>1350</v>
      </c>
      <c r="E7556" s="96" t="s">
        <v>1561</v>
      </c>
      <c r="F7556" s="96">
        <v>2030.0</v>
      </c>
      <c r="G7556" s="96" t="s">
        <v>1350</v>
      </c>
      <c r="H7556" s="96" t="s">
        <v>1561</v>
      </c>
      <c r="I7556" s="96">
        <v>2050.0</v>
      </c>
      <c r="J7556" s="96" t="s">
        <v>1351</v>
      </c>
      <c r="K7556" s="96">
        <v>2050.0</v>
      </c>
      <c r="L7556" s="96" t="s">
        <v>41</v>
      </c>
      <c r="M7556" s="96" t="s">
        <v>1351</v>
      </c>
      <c r="N7556" s="96" t="s">
        <v>1757</v>
      </c>
      <c r="O7556" s="96" t="s">
        <v>1797</v>
      </c>
      <c r="P7556" s="96" t="s">
        <v>1564</v>
      </c>
      <c r="Q7556" s="96" t="s">
        <v>1897</v>
      </c>
      <c r="R7556" s="96" t="s">
        <v>1591</v>
      </c>
      <c r="S7556" s="96" t="s">
        <v>18872</v>
      </c>
      <c r="T7556" s="96" t="s">
        <v>1568</v>
      </c>
    </row>
    <row r="7557" ht="14.25" customHeight="1">
      <c r="A7557" s="96" t="s">
        <v>18873</v>
      </c>
      <c r="D7557" s="96" t="s">
        <v>1350</v>
      </c>
      <c r="E7557" s="96" t="s">
        <v>1561</v>
      </c>
      <c r="F7557" s="96">
        <v>2030.0</v>
      </c>
      <c r="J7557" s="96" t="s">
        <v>1147</v>
      </c>
      <c r="L7557" s="96" t="s">
        <v>1562</v>
      </c>
      <c r="M7557" s="96" t="s">
        <v>1147</v>
      </c>
      <c r="O7557" s="96" t="s">
        <v>1584</v>
      </c>
      <c r="P7557" s="96" t="s">
        <v>1564</v>
      </c>
      <c r="Q7557" s="96" t="s">
        <v>1610</v>
      </c>
      <c r="R7557" s="96" t="s">
        <v>1699</v>
      </c>
      <c r="S7557" s="96" t="s">
        <v>18874</v>
      </c>
      <c r="T7557" s="96" t="s">
        <v>1568</v>
      </c>
    </row>
    <row r="7558" ht="14.25" customHeight="1">
      <c r="A7558" s="96" t="s">
        <v>18875</v>
      </c>
      <c r="D7558" s="96" t="s">
        <v>1350</v>
      </c>
      <c r="E7558" s="96" t="s">
        <v>1561</v>
      </c>
      <c r="F7558" s="96">
        <v>2030.0</v>
      </c>
      <c r="J7558" s="96" t="s">
        <v>1147</v>
      </c>
      <c r="L7558" s="96" t="s">
        <v>41</v>
      </c>
      <c r="M7558" s="96" t="s">
        <v>1351</v>
      </c>
      <c r="N7558" s="96" t="s">
        <v>1924</v>
      </c>
      <c r="O7558" s="96" t="s">
        <v>1563</v>
      </c>
      <c r="P7558" s="96" t="s">
        <v>1564</v>
      </c>
      <c r="Q7558" s="96" t="s">
        <v>1948</v>
      </c>
      <c r="R7558" s="96" t="s">
        <v>1924</v>
      </c>
      <c r="S7558" s="96" t="s">
        <v>18876</v>
      </c>
      <c r="T7558" s="96" t="s">
        <v>1568</v>
      </c>
    </row>
    <row r="7559" ht="14.25" customHeight="1">
      <c r="A7559" s="96" t="s">
        <v>18877</v>
      </c>
      <c r="D7559" s="96" t="s">
        <v>1350</v>
      </c>
      <c r="E7559" s="96" t="s">
        <v>1561</v>
      </c>
      <c r="F7559" s="96" t="s">
        <v>1628</v>
      </c>
      <c r="G7559" s="96" t="s">
        <v>1350</v>
      </c>
      <c r="H7559" s="96" t="s">
        <v>1561</v>
      </c>
      <c r="I7559" s="96" t="s">
        <v>1403</v>
      </c>
      <c r="J7559" s="96" t="s">
        <v>1351</v>
      </c>
      <c r="K7559" s="96" t="s">
        <v>1403</v>
      </c>
      <c r="L7559" s="96" t="s">
        <v>41</v>
      </c>
      <c r="M7559" s="96" t="s">
        <v>1351</v>
      </c>
      <c r="N7559" s="96" t="s">
        <v>1623</v>
      </c>
      <c r="O7559" s="96" t="s">
        <v>1584</v>
      </c>
      <c r="P7559" s="96" t="s">
        <v>1564</v>
      </c>
      <c r="Q7559" s="96" t="s">
        <v>1820</v>
      </c>
      <c r="R7559" s="96" t="s">
        <v>1566</v>
      </c>
      <c r="S7559" s="96" t="s">
        <v>18878</v>
      </c>
      <c r="T7559" s="96" t="s">
        <v>1568</v>
      </c>
    </row>
    <row r="7560" ht="14.25" customHeight="1">
      <c r="A7560" s="96" t="s">
        <v>18879</v>
      </c>
      <c r="D7560" s="96" t="s">
        <v>1350</v>
      </c>
      <c r="E7560" s="96" t="s">
        <v>1561</v>
      </c>
      <c r="F7560" s="96">
        <v>2030.0</v>
      </c>
      <c r="G7560" s="96" t="s">
        <v>1350</v>
      </c>
      <c r="H7560" s="96" t="s">
        <v>1561</v>
      </c>
      <c r="I7560" s="96">
        <v>2040.0</v>
      </c>
      <c r="J7560" s="96" t="s">
        <v>1351</v>
      </c>
      <c r="K7560" s="96">
        <v>2040.0</v>
      </c>
      <c r="L7560" s="96" t="s">
        <v>1562</v>
      </c>
      <c r="M7560" s="96" t="s">
        <v>1147</v>
      </c>
      <c r="O7560" s="96" t="s">
        <v>1584</v>
      </c>
      <c r="P7560" s="96" t="s">
        <v>1564</v>
      </c>
      <c r="Q7560" s="96" t="s">
        <v>1580</v>
      </c>
      <c r="R7560" s="96" t="s">
        <v>1648</v>
      </c>
      <c r="S7560" s="96" t="s">
        <v>18880</v>
      </c>
      <c r="T7560" s="96" t="s">
        <v>1568</v>
      </c>
    </row>
    <row r="7561" ht="14.25" customHeight="1">
      <c r="A7561" s="96" t="s">
        <v>18881</v>
      </c>
      <c r="D7561" s="96" t="s">
        <v>1350</v>
      </c>
      <c r="E7561" s="96" t="s">
        <v>1561</v>
      </c>
      <c r="F7561" s="96" t="s">
        <v>1628</v>
      </c>
      <c r="J7561" s="96" t="s">
        <v>1147</v>
      </c>
      <c r="L7561" s="96" t="s">
        <v>41</v>
      </c>
      <c r="M7561" s="96" t="s">
        <v>1147</v>
      </c>
      <c r="O7561" s="96" t="s">
        <v>1578</v>
      </c>
      <c r="P7561" s="96" t="s">
        <v>1579</v>
      </c>
      <c r="Q7561" s="96" t="s">
        <v>1565</v>
      </c>
      <c r="R7561" s="96" t="s">
        <v>1637</v>
      </c>
      <c r="S7561" s="96" t="s">
        <v>18882</v>
      </c>
      <c r="T7561" s="96" t="s">
        <v>1568</v>
      </c>
    </row>
    <row r="7562" ht="14.25" customHeight="1">
      <c r="A7562" s="96" t="s">
        <v>18883</v>
      </c>
      <c r="B7562" s="96" t="s">
        <v>18884</v>
      </c>
      <c r="C7562" s="96" t="s">
        <v>18885</v>
      </c>
      <c r="D7562" s="96" t="s">
        <v>1350</v>
      </c>
      <c r="E7562" s="96" t="s">
        <v>1561</v>
      </c>
      <c r="F7562" s="96">
        <v>2030.0</v>
      </c>
      <c r="J7562" s="96" t="s">
        <v>1147</v>
      </c>
      <c r="L7562" s="96" t="s">
        <v>41</v>
      </c>
      <c r="M7562" s="96" t="s">
        <v>1351</v>
      </c>
      <c r="N7562" s="96" t="s">
        <v>1621</v>
      </c>
      <c r="O7562" s="96" t="s">
        <v>1578</v>
      </c>
      <c r="P7562" s="96" t="s">
        <v>1579</v>
      </c>
      <c r="Q7562" s="96" t="s">
        <v>1897</v>
      </c>
      <c r="R7562" s="96" t="s">
        <v>1597</v>
      </c>
      <c r="S7562" s="96" t="s">
        <v>18886</v>
      </c>
      <c r="T7562" s="96" t="s">
        <v>1568</v>
      </c>
    </row>
    <row r="7563" ht="14.25" customHeight="1">
      <c r="A7563" s="96" t="s">
        <v>18887</v>
      </c>
      <c r="D7563" s="96" t="s">
        <v>1350</v>
      </c>
      <c r="E7563" s="96" t="s">
        <v>1561</v>
      </c>
      <c r="F7563" s="96">
        <v>2030.0</v>
      </c>
      <c r="J7563" s="96" t="s">
        <v>1147</v>
      </c>
      <c r="L7563" s="96" t="s">
        <v>1562</v>
      </c>
      <c r="M7563" s="96" t="s">
        <v>1147</v>
      </c>
      <c r="O7563" s="96" t="s">
        <v>1584</v>
      </c>
      <c r="P7563" s="96" t="s">
        <v>1564</v>
      </c>
      <c r="Q7563" s="96" t="s">
        <v>1897</v>
      </c>
      <c r="R7563" s="96" t="s">
        <v>1971</v>
      </c>
      <c r="S7563" s="96" t="s">
        <v>18888</v>
      </c>
      <c r="T7563" s="96" t="s">
        <v>1568</v>
      </c>
    </row>
    <row r="7564" ht="14.25" customHeight="1">
      <c r="A7564" s="96" t="s">
        <v>18889</v>
      </c>
      <c r="B7564" s="96" t="s">
        <v>18890</v>
      </c>
      <c r="D7564" s="96" t="s">
        <v>1355</v>
      </c>
      <c r="J7564" s="96" t="s">
        <v>1147</v>
      </c>
      <c r="L7564" s="96" t="s">
        <v>41</v>
      </c>
      <c r="M7564" s="96" t="s">
        <v>1147</v>
      </c>
      <c r="O7564" s="96" t="s">
        <v>1717</v>
      </c>
      <c r="P7564" s="96" t="s">
        <v>1609</v>
      </c>
      <c r="Q7564" s="96" t="s">
        <v>4200</v>
      </c>
      <c r="R7564" s="96" t="s">
        <v>1699</v>
      </c>
    </row>
    <row r="7565" ht="14.25" customHeight="1">
      <c r="A7565" s="96" t="s">
        <v>18891</v>
      </c>
      <c r="B7565" s="96" t="s">
        <v>18892</v>
      </c>
      <c r="C7565" s="96" t="s">
        <v>18893</v>
      </c>
      <c r="D7565" s="96" t="s">
        <v>1350</v>
      </c>
      <c r="E7565" s="96" t="s">
        <v>1561</v>
      </c>
      <c r="F7565" s="96">
        <v>2030.0</v>
      </c>
      <c r="G7565" s="96" t="s">
        <v>1350</v>
      </c>
      <c r="H7565" s="96" t="s">
        <v>1561</v>
      </c>
      <c r="I7565" s="96">
        <v>2050.0</v>
      </c>
      <c r="J7565" s="96" t="s">
        <v>1351</v>
      </c>
      <c r="K7565" s="96">
        <v>2050.0</v>
      </c>
      <c r="L7565" s="96" t="s">
        <v>41</v>
      </c>
      <c r="M7565" s="96" t="s">
        <v>1351</v>
      </c>
      <c r="N7565" s="96" t="s">
        <v>1779</v>
      </c>
      <c r="O7565" s="96" t="s">
        <v>1578</v>
      </c>
      <c r="P7565" s="96" t="s">
        <v>1579</v>
      </c>
      <c r="Q7565" s="96" t="s">
        <v>1754</v>
      </c>
      <c r="R7565" s="96" t="s">
        <v>1712</v>
      </c>
      <c r="S7565" s="96" t="s">
        <v>18894</v>
      </c>
      <c r="T7565" s="96" t="s">
        <v>1568</v>
      </c>
    </row>
    <row r="7566" ht="14.25" customHeight="1">
      <c r="A7566" s="96" t="s">
        <v>18895</v>
      </c>
      <c r="D7566" s="96" t="s">
        <v>1350</v>
      </c>
      <c r="E7566" s="96" t="s">
        <v>1561</v>
      </c>
      <c r="F7566" s="96">
        <v>2030.0</v>
      </c>
      <c r="J7566" s="96" t="s">
        <v>1147</v>
      </c>
      <c r="L7566" s="96" t="s">
        <v>1562</v>
      </c>
      <c r="M7566" s="96" t="s">
        <v>1147</v>
      </c>
      <c r="O7566" s="96" t="s">
        <v>1620</v>
      </c>
      <c r="P7566" s="96" t="s">
        <v>1564</v>
      </c>
      <c r="Q7566" s="96" t="s">
        <v>1585</v>
      </c>
      <c r="R7566" s="96" t="s">
        <v>1586</v>
      </c>
      <c r="S7566" s="96" t="s">
        <v>18896</v>
      </c>
      <c r="T7566" s="96" t="s">
        <v>1568</v>
      </c>
    </row>
    <row r="7567" ht="14.25" customHeight="1">
      <c r="A7567" s="96" t="s">
        <v>18897</v>
      </c>
      <c r="D7567" s="96" t="s">
        <v>1350</v>
      </c>
      <c r="E7567" s="96" t="s">
        <v>1561</v>
      </c>
      <c r="F7567" s="96">
        <v>2030.0</v>
      </c>
      <c r="G7567" s="96" t="s">
        <v>1350</v>
      </c>
      <c r="H7567" s="96" t="s">
        <v>1561</v>
      </c>
      <c r="I7567" s="96">
        <v>2050.0</v>
      </c>
      <c r="J7567" s="96" t="s">
        <v>1351</v>
      </c>
      <c r="K7567" s="96">
        <v>2050.0</v>
      </c>
      <c r="L7567" s="96" t="s">
        <v>1562</v>
      </c>
      <c r="M7567" s="96" t="s">
        <v>1351</v>
      </c>
      <c r="N7567" s="96" t="s">
        <v>1805</v>
      </c>
      <c r="O7567" s="96" t="s">
        <v>1797</v>
      </c>
      <c r="P7567" s="96" t="s">
        <v>1564</v>
      </c>
      <c r="Q7567" s="96" t="s">
        <v>1800</v>
      </c>
      <c r="R7567" s="96" t="s">
        <v>1805</v>
      </c>
      <c r="S7567" s="96" t="s">
        <v>18898</v>
      </c>
      <c r="T7567" s="96" t="s">
        <v>1568</v>
      </c>
    </row>
    <row r="7568" ht="14.25" customHeight="1">
      <c r="A7568" s="96" t="s">
        <v>18899</v>
      </c>
      <c r="D7568" s="96" t="s">
        <v>1355</v>
      </c>
      <c r="J7568" s="96" t="s">
        <v>1351</v>
      </c>
      <c r="L7568" s="96" t="s">
        <v>41</v>
      </c>
      <c r="M7568" s="96" t="s">
        <v>1351</v>
      </c>
      <c r="N7568" s="96" t="s">
        <v>1589</v>
      </c>
      <c r="O7568" s="96" t="s">
        <v>1829</v>
      </c>
      <c r="P7568" s="96" t="s">
        <v>1564</v>
      </c>
      <c r="Q7568" s="96" t="s">
        <v>1862</v>
      </c>
      <c r="R7568" s="96" t="s">
        <v>1589</v>
      </c>
    </row>
    <row r="7569" ht="14.25" customHeight="1">
      <c r="A7569" s="96" t="s">
        <v>18900</v>
      </c>
      <c r="B7569" s="96" t="s">
        <v>18901</v>
      </c>
      <c r="C7569" s="96" t="s">
        <v>18902</v>
      </c>
      <c r="D7569" s="96" t="s">
        <v>1350</v>
      </c>
      <c r="E7569" s="96" t="s">
        <v>1561</v>
      </c>
      <c r="F7569" s="96" t="s">
        <v>2622</v>
      </c>
      <c r="G7569" s="96" t="s">
        <v>1350</v>
      </c>
      <c r="H7569" s="96" t="s">
        <v>1561</v>
      </c>
      <c r="I7569" s="96">
        <v>2040.0</v>
      </c>
      <c r="J7569" s="96" t="s">
        <v>1351</v>
      </c>
      <c r="K7569" s="96">
        <v>2040.0</v>
      </c>
      <c r="L7569" s="96" t="s">
        <v>41</v>
      </c>
      <c r="M7569" s="96" t="s">
        <v>1351</v>
      </c>
      <c r="N7569" s="96" t="s">
        <v>1619</v>
      </c>
      <c r="O7569" s="96" t="s">
        <v>1584</v>
      </c>
      <c r="P7569" s="96" t="s">
        <v>1564</v>
      </c>
      <c r="Q7569" s="96" t="s">
        <v>1820</v>
      </c>
      <c r="R7569" s="96" t="s">
        <v>1605</v>
      </c>
      <c r="S7569" s="96" t="s">
        <v>18903</v>
      </c>
      <c r="T7569" s="96" t="s">
        <v>1568</v>
      </c>
    </row>
    <row r="7570" ht="14.25" customHeight="1">
      <c r="A7570" s="96" t="s">
        <v>18904</v>
      </c>
      <c r="D7570" s="96" t="s">
        <v>1355</v>
      </c>
      <c r="J7570" s="96" t="s">
        <v>1147</v>
      </c>
      <c r="L7570" s="96" t="s">
        <v>41</v>
      </c>
      <c r="M7570" s="96" t="s">
        <v>1147</v>
      </c>
      <c r="O7570" s="96" t="s">
        <v>1845</v>
      </c>
      <c r="P7570" s="96" t="s">
        <v>1564</v>
      </c>
      <c r="Q7570" s="96" t="s">
        <v>2188</v>
      </c>
      <c r="R7570" s="96" t="s">
        <v>1605</v>
      </c>
    </row>
    <row r="7571" ht="14.25" customHeight="1">
      <c r="A7571" s="96" t="s">
        <v>18905</v>
      </c>
      <c r="D7571" s="96" t="s">
        <v>1350</v>
      </c>
      <c r="E7571" s="96" t="s">
        <v>1561</v>
      </c>
      <c r="F7571" s="96">
        <v>2030.0</v>
      </c>
      <c r="J7571" s="96" t="s">
        <v>1147</v>
      </c>
      <c r="L7571" s="96" t="s">
        <v>1562</v>
      </c>
      <c r="M7571" s="96" t="s">
        <v>1147</v>
      </c>
      <c r="O7571" s="96" t="s">
        <v>1584</v>
      </c>
      <c r="P7571" s="96" t="s">
        <v>1564</v>
      </c>
      <c r="Q7571" s="96" t="s">
        <v>1580</v>
      </c>
      <c r="R7571" s="96" t="s">
        <v>1648</v>
      </c>
      <c r="S7571" s="96" t="s">
        <v>18906</v>
      </c>
      <c r="T7571" s="96" t="s">
        <v>1568</v>
      </c>
    </row>
    <row r="7572" ht="14.25" customHeight="1">
      <c r="A7572" s="96" t="s">
        <v>18907</v>
      </c>
      <c r="C7572" s="96" t="s">
        <v>18908</v>
      </c>
      <c r="D7572" s="96" t="s">
        <v>1350</v>
      </c>
      <c r="E7572" s="96" t="s">
        <v>1561</v>
      </c>
      <c r="F7572" s="96">
        <v>2030.0</v>
      </c>
      <c r="J7572" s="96" t="s">
        <v>1147</v>
      </c>
      <c r="L7572" s="96" t="s">
        <v>41</v>
      </c>
      <c r="M7572" s="96" t="s">
        <v>1351</v>
      </c>
      <c r="N7572" s="96" t="s">
        <v>1707</v>
      </c>
      <c r="O7572" s="96" t="s">
        <v>1845</v>
      </c>
      <c r="P7572" s="96" t="s">
        <v>1564</v>
      </c>
      <c r="Q7572" s="96" t="s">
        <v>1610</v>
      </c>
      <c r="R7572" s="96" t="s">
        <v>1623</v>
      </c>
      <c r="S7572" s="96" t="s">
        <v>18909</v>
      </c>
      <c r="T7572" s="96" t="s">
        <v>1568</v>
      </c>
    </row>
    <row r="7573" ht="14.25" customHeight="1">
      <c r="A7573" s="96" t="s">
        <v>18910</v>
      </c>
      <c r="D7573" s="96" t="s">
        <v>1350</v>
      </c>
      <c r="E7573" s="96" t="s">
        <v>1561</v>
      </c>
      <c r="J7573" s="96" t="s">
        <v>1351</v>
      </c>
      <c r="L7573" s="96" t="s">
        <v>41</v>
      </c>
      <c r="M7573" s="96" t="s">
        <v>1351</v>
      </c>
      <c r="N7573" s="96" t="s">
        <v>2030</v>
      </c>
      <c r="O7573" s="96" t="s">
        <v>1602</v>
      </c>
      <c r="P7573" s="96" t="s">
        <v>1603</v>
      </c>
      <c r="Q7573" s="96" t="s">
        <v>1580</v>
      </c>
      <c r="R7573" s="96" t="s">
        <v>2363</v>
      </c>
      <c r="S7573" s="96" t="s">
        <v>18911</v>
      </c>
      <c r="T7573" s="96" t="s">
        <v>1568</v>
      </c>
    </row>
    <row r="7574" ht="14.25" customHeight="1">
      <c r="A7574" s="96" t="s">
        <v>18912</v>
      </c>
      <c r="D7574" s="96" t="s">
        <v>1350</v>
      </c>
      <c r="E7574" s="96" t="s">
        <v>1561</v>
      </c>
      <c r="F7574" s="96">
        <v>2030.0</v>
      </c>
      <c r="G7574" s="96" t="s">
        <v>1350</v>
      </c>
      <c r="H7574" s="96" t="s">
        <v>1561</v>
      </c>
      <c r="I7574" s="96">
        <v>2050.0</v>
      </c>
      <c r="J7574" s="96" t="s">
        <v>1351</v>
      </c>
      <c r="K7574" s="96">
        <v>2050.0</v>
      </c>
      <c r="L7574" s="96" t="s">
        <v>1562</v>
      </c>
      <c r="M7574" s="96" t="s">
        <v>1351</v>
      </c>
      <c r="N7574" s="96" t="s">
        <v>1707</v>
      </c>
      <c r="O7574" s="96" t="s">
        <v>1672</v>
      </c>
      <c r="P7574" s="96" t="s">
        <v>1564</v>
      </c>
      <c r="Q7574" s="96" t="s">
        <v>1580</v>
      </c>
      <c r="R7574" s="96" t="s">
        <v>1707</v>
      </c>
      <c r="S7574" s="96" t="s">
        <v>18913</v>
      </c>
      <c r="T7574" s="96" t="s">
        <v>1568</v>
      </c>
    </row>
    <row r="7575" ht="14.25" customHeight="1">
      <c r="A7575" s="96" t="s">
        <v>18914</v>
      </c>
      <c r="D7575" s="96" t="s">
        <v>1350</v>
      </c>
      <c r="E7575" s="96" t="s">
        <v>1561</v>
      </c>
      <c r="F7575" s="96">
        <v>2030.0</v>
      </c>
      <c r="J7575" s="96" t="s">
        <v>1147</v>
      </c>
      <c r="L7575" s="96" t="s">
        <v>1562</v>
      </c>
      <c r="M7575" s="96" t="s">
        <v>1147</v>
      </c>
      <c r="O7575" s="96" t="s">
        <v>1563</v>
      </c>
      <c r="P7575" s="96" t="s">
        <v>1564</v>
      </c>
      <c r="Q7575" s="96" t="s">
        <v>1590</v>
      </c>
      <c r="R7575" s="96" t="s">
        <v>1597</v>
      </c>
      <c r="S7575" s="96" t="s">
        <v>18915</v>
      </c>
      <c r="T7575" s="96" t="s">
        <v>1568</v>
      </c>
    </row>
    <row r="7576" ht="14.25" customHeight="1">
      <c r="A7576" s="96" t="s">
        <v>18916</v>
      </c>
      <c r="D7576" s="96" t="s">
        <v>1350</v>
      </c>
      <c r="E7576" s="96" t="s">
        <v>1561</v>
      </c>
      <c r="F7576" s="96">
        <v>2030.0</v>
      </c>
      <c r="J7576" s="96" t="s">
        <v>1147</v>
      </c>
      <c r="L7576" s="96" t="s">
        <v>1562</v>
      </c>
      <c r="M7576" s="96" t="s">
        <v>1147</v>
      </c>
      <c r="O7576" s="96" t="s">
        <v>1584</v>
      </c>
      <c r="P7576" s="96" t="s">
        <v>1564</v>
      </c>
      <c r="Q7576" s="96" t="s">
        <v>1580</v>
      </c>
      <c r="R7576" s="96" t="s">
        <v>1656</v>
      </c>
      <c r="S7576" s="96" t="s">
        <v>18917</v>
      </c>
      <c r="T7576" s="96" t="s">
        <v>1568</v>
      </c>
    </row>
    <row r="7577" ht="14.25" customHeight="1">
      <c r="A7577" s="96" t="s">
        <v>18918</v>
      </c>
      <c r="D7577" s="96" t="s">
        <v>1355</v>
      </c>
      <c r="J7577" s="96" t="s">
        <v>1147</v>
      </c>
      <c r="L7577" s="96" t="s">
        <v>41</v>
      </c>
      <c r="M7577" s="96" t="s">
        <v>1147</v>
      </c>
      <c r="O7577" s="96" t="s">
        <v>1578</v>
      </c>
      <c r="P7577" s="96" t="s">
        <v>1579</v>
      </c>
      <c r="Q7577" s="96" t="s">
        <v>1897</v>
      </c>
      <c r="R7577" s="96" t="s">
        <v>1581</v>
      </c>
    </row>
    <row r="7578" ht="14.25" customHeight="1">
      <c r="A7578" s="96" t="s">
        <v>18919</v>
      </c>
      <c r="B7578" s="96" t="s">
        <v>18920</v>
      </c>
      <c r="C7578" s="96" t="s">
        <v>18921</v>
      </c>
      <c r="D7578" s="96" t="s">
        <v>1350</v>
      </c>
      <c r="E7578" s="96" t="s">
        <v>1561</v>
      </c>
      <c r="F7578" s="96" t="s">
        <v>1663</v>
      </c>
      <c r="J7578" s="96" t="s">
        <v>1147</v>
      </c>
      <c r="L7578" s="96" t="s">
        <v>41</v>
      </c>
      <c r="M7578" s="96" t="s">
        <v>1147</v>
      </c>
      <c r="O7578" s="96" t="s">
        <v>2054</v>
      </c>
      <c r="P7578" s="96" t="s">
        <v>1579</v>
      </c>
      <c r="Q7578" s="96" t="s">
        <v>1610</v>
      </c>
      <c r="R7578" s="96" t="s">
        <v>1740</v>
      </c>
      <c r="S7578" s="96" t="s">
        <v>18922</v>
      </c>
      <c r="T7578" s="96" t="s">
        <v>1568</v>
      </c>
    </row>
    <row r="7579" ht="14.25" customHeight="1">
      <c r="A7579" s="96" t="s">
        <v>18923</v>
      </c>
      <c r="D7579" s="96" t="s">
        <v>1355</v>
      </c>
      <c r="J7579" s="96" t="s">
        <v>1351</v>
      </c>
      <c r="L7579" s="96" t="s">
        <v>41</v>
      </c>
      <c r="M7579" s="96" t="s">
        <v>1351</v>
      </c>
      <c r="N7579" s="96" t="s">
        <v>1805</v>
      </c>
      <c r="O7579" s="96" t="s">
        <v>4713</v>
      </c>
      <c r="P7579" s="96" t="s">
        <v>1609</v>
      </c>
      <c r="Q7579" s="96" t="s">
        <v>1675</v>
      </c>
      <c r="R7579" s="96" t="s">
        <v>1805</v>
      </c>
    </row>
    <row r="7580" ht="14.25" customHeight="1">
      <c r="A7580" s="96" t="s">
        <v>18924</v>
      </c>
      <c r="B7580" s="96" t="s">
        <v>18925</v>
      </c>
      <c r="C7580" s="96" t="s">
        <v>18926</v>
      </c>
      <c r="D7580" s="96" t="s">
        <v>1350</v>
      </c>
      <c r="E7580" s="96" t="s">
        <v>1561</v>
      </c>
      <c r="F7580" s="96" t="s">
        <v>1628</v>
      </c>
      <c r="G7580" s="96" t="s">
        <v>1350</v>
      </c>
      <c r="H7580" s="96" t="s">
        <v>1561</v>
      </c>
      <c r="I7580" s="96" t="s">
        <v>1689</v>
      </c>
      <c r="J7580" s="96" t="s">
        <v>1351</v>
      </c>
      <c r="K7580" s="96" t="s">
        <v>1689</v>
      </c>
      <c r="L7580" s="96" t="s">
        <v>41</v>
      </c>
      <c r="M7580" s="96" t="s">
        <v>1351</v>
      </c>
      <c r="N7580" s="96" t="s">
        <v>1986</v>
      </c>
      <c r="O7580" s="96" t="s">
        <v>1578</v>
      </c>
      <c r="P7580" s="96" t="s">
        <v>1579</v>
      </c>
      <c r="Q7580" s="96" t="s">
        <v>2015</v>
      </c>
      <c r="R7580" s="96" t="s">
        <v>1605</v>
      </c>
      <c r="S7580" s="96" t="s">
        <v>18927</v>
      </c>
      <c r="T7580" s="96" t="s">
        <v>1568</v>
      </c>
    </row>
    <row r="7581" ht="14.25" customHeight="1">
      <c r="A7581" s="96" t="s">
        <v>18928</v>
      </c>
      <c r="D7581" s="96" t="s">
        <v>1350</v>
      </c>
      <c r="E7581" s="96" t="s">
        <v>1561</v>
      </c>
      <c r="F7581" s="96">
        <v>2030.0</v>
      </c>
      <c r="J7581" s="96" t="s">
        <v>1147</v>
      </c>
      <c r="L7581" s="96" t="s">
        <v>1562</v>
      </c>
      <c r="M7581" s="96" t="s">
        <v>1147</v>
      </c>
      <c r="O7581" s="96" t="s">
        <v>1620</v>
      </c>
      <c r="P7581" s="96" t="s">
        <v>1564</v>
      </c>
      <c r="Q7581" s="96" t="s">
        <v>1652</v>
      </c>
      <c r="R7581" s="96" t="s">
        <v>1586</v>
      </c>
      <c r="S7581" s="96" t="s">
        <v>18929</v>
      </c>
      <c r="T7581" s="96" t="s">
        <v>1568</v>
      </c>
    </row>
    <row r="7582" ht="14.25" customHeight="1">
      <c r="A7582" s="96" t="s">
        <v>18930</v>
      </c>
      <c r="D7582" s="96" t="s">
        <v>1355</v>
      </c>
      <c r="J7582" s="96" t="s">
        <v>1351</v>
      </c>
      <c r="L7582" s="96" t="s">
        <v>41</v>
      </c>
      <c r="M7582" s="96" t="s">
        <v>1147</v>
      </c>
      <c r="O7582" s="96" t="s">
        <v>1578</v>
      </c>
      <c r="P7582" s="96" t="s">
        <v>1579</v>
      </c>
      <c r="Q7582" s="96" t="s">
        <v>1800</v>
      </c>
      <c r="R7582" s="96" t="s">
        <v>1793</v>
      </c>
    </row>
    <row r="7583" ht="14.25" customHeight="1">
      <c r="A7583" s="96" t="s">
        <v>18931</v>
      </c>
      <c r="D7583" s="96" t="s">
        <v>1355</v>
      </c>
      <c r="J7583" s="96" t="s">
        <v>1147</v>
      </c>
      <c r="L7583" s="96" t="s">
        <v>41</v>
      </c>
      <c r="M7583" s="96" t="s">
        <v>1147</v>
      </c>
      <c r="O7583" s="96" t="s">
        <v>1578</v>
      </c>
      <c r="P7583" s="96" t="s">
        <v>1579</v>
      </c>
      <c r="Q7583" s="96" t="s">
        <v>1639</v>
      </c>
      <c r="R7583" s="96" t="s">
        <v>1699</v>
      </c>
    </row>
    <row r="7584" ht="14.25" customHeight="1">
      <c r="A7584" s="96" t="s">
        <v>18932</v>
      </c>
      <c r="D7584" s="96" t="s">
        <v>1350</v>
      </c>
      <c r="E7584" s="96" t="s">
        <v>1561</v>
      </c>
      <c r="F7584" s="96">
        <v>2030.0</v>
      </c>
      <c r="J7584" s="96" t="s">
        <v>1147</v>
      </c>
      <c r="L7584" s="96" t="s">
        <v>1562</v>
      </c>
      <c r="M7584" s="96" t="s">
        <v>1147</v>
      </c>
      <c r="O7584" s="96" t="s">
        <v>1614</v>
      </c>
      <c r="P7584" s="96" t="s">
        <v>1609</v>
      </c>
      <c r="Q7584" s="96" t="s">
        <v>1800</v>
      </c>
      <c r="R7584" s="96" t="s">
        <v>1637</v>
      </c>
      <c r="S7584" s="96" t="s">
        <v>18933</v>
      </c>
      <c r="T7584" s="96" t="s">
        <v>1568</v>
      </c>
    </row>
    <row r="7585" ht="14.25" customHeight="1">
      <c r="A7585" s="96" t="s">
        <v>18934</v>
      </c>
      <c r="C7585" s="96" t="s">
        <v>18935</v>
      </c>
      <c r="D7585" s="96" t="s">
        <v>1350</v>
      </c>
      <c r="E7585" s="96" t="s">
        <v>1561</v>
      </c>
      <c r="F7585" s="96">
        <v>2030.0</v>
      </c>
      <c r="J7585" s="96" t="s">
        <v>1147</v>
      </c>
      <c r="L7585" s="96" t="s">
        <v>41</v>
      </c>
      <c r="M7585" s="96" t="s">
        <v>1147</v>
      </c>
      <c r="O7585" s="96" t="s">
        <v>1578</v>
      </c>
      <c r="P7585" s="96" t="s">
        <v>1579</v>
      </c>
      <c r="Q7585" s="96" t="s">
        <v>1610</v>
      </c>
      <c r="R7585" s="96" t="s">
        <v>1623</v>
      </c>
      <c r="S7585" s="96" t="s">
        <v>18936</v>
      </c>
      <c r="T7585" s="96" t="s">
        <v>1568</v>
      </c>
      <c r="U7585" s="96" t="s">
        <v>1701</v>
      </c>
    </row>
    <row r="7586" ht="14.25" customHeight="1">
      <c r="A7586" s="96" t="s">
        <v>18937</v>
      </c>
      <c r="B7586" s="96" t="s">
        <v>18938</v>
      </c>
      <c r="C7586" s="96" t="s">
        <v>18939</v>
      </c>
      <c r="D7586" s="96" t="s">
        <v>1355</v>
      </c>
      <c r="J7586" s="96" t="s">
        <v>1351</v>
      </c>
      <c r="L7586" s="96" t="s">
        <v>41</v>
      </c>
      <c r="M7586" s="96" t="s">
        <v>1351</v>
      </c>
      <c r="N7586" s="96" t="s">
        <v>1656</v>
      </c>
      <c r="O7586" s="96" t="s">
        <v>1682</v>
      </c>
      <c r="P7586" s="96" t="s">
        <v>1564</v>
      </c>
      <c r="Q7586" s="96" t="s">
        <v>1636</v>
      </c>
      <c r="R7586" s="96" t="s">
        <v>1656</v>
      </c>
    </row>
    <row r="7587" ht="14.25" customHeight="1">
      <c r="A7587" s="96" t="s">
        <v>18940</v>
      </c>
      <c r="D7587" s="96" t="s">
        <v>1350</v>
      </c>
      <c r="E7587" s="96" t="s">
        <v>1561</v>
      </c>
      <c r="F7587" s="96">
        <v>2030.0</v>
      </c>
      <c r="G7587" s="96" t="s">
        <v>1350</v>
      </c>
      <c r="H7587" s="96" t="s">
        <v>1561</v>
      </c>
      <c r="I7587" s="96">
        <v>2050.0</v>
      </c>
      <c r="J7587" s="96" t="s">
        <v>1351</v>
      </c>
      <c r="K7587" s="96">
        <v>2050.0</v>
      </c>
      <c r="L7587" s="96" t="s">
        <v>1562</v>
      </c>
      <c r="M7587" s="96" t="s">
        <v>1147</v>
      </c>
      <c r="O7587" s="96" t="s">
        <v>3253</v>
      </c>
      <c r="P7587" s="96" t="s">
        <v>1572</v>
      </c>
      <c r="Q7587" s="96" t="s">
        <v>1590</v>
      </c>
      <c r="R7587" s="96" t="s">
        <v>1644</v>
      </c>
      <c r="S7587" s="96" t="s">
        <v>18941</v>
      </c>
      <c r="T7587" s="96" t="s">
        <v>1568</v>
      </c>
    </row>
    <row r="7588" ht="14.25" customHeight="1">
      <c r="A7588" s="96" t="s">
        <v>18942</v>
      </c>
      <c r="D7588" s="96" t="s">
        <v>1350</v>
      </c>
      <c r="E7588" s="96" t="s">
        <v>1561</v>
      </c>
      <c r="F7588" s="96">
        <v>2030.0</v>
      </c>
      <c r="G7588" s="96" t="s">
        <v>1350</v>
      </c>
      <c r="H7588" s="96" t="s">
        <v>1561</v>
      </c>
      <c r="I7588" s="96">
        <v>2050.0</v>
      </c>
      <c r="J7588" s="96" t="s">
        <v>1351</v>
      </c>
      <c r="K7588" s="96">
        <v>2050.0</v>
      </c>
      <c r="L7588" s="96" t="s">
        <v>1562</v>
      </c>
      <c r="M7588" s="96" t="s">
        <v>1351</v>
      </c>
      <c r="N7588" s="96" t="s">
        <v>1712</v>
      </c>
      <c r="O7588" s="96" t="s">
        <v>1584</v>
      </c>
      <c r="P7588" s="96" t="s">
        <v>1564</v>
      </c>
      <c r="Q7588" s="96" t="s">
        <v>1610</v>
      </c>
      <c r="R7588" s="96" t="s">
        <v>1712</v>
      </c>
      <c r="S7588" s="96" t="s">
        <v>18943</v>
      </c>
      <c r="T7588" s="96" t="s">
        <v>1568</v>
      </c>
    </row>
    <row r="7589" ht="14.25" customHeight="1">
      <c r="A7589" s="96" t="s">
        <v>18944</v>
      </c>
      <c r="B7589" s="96" t="s">
        <v>18945</v>
      </c>
      <c r="C7589" s="96" t="s">
        <v>18946</v>
      </c>
      <c r="D7589" s="96" t="s">
        <v>1350</v>
      </c>
      <c r="E7589" s="96" t="s">
        <v>1561</v>
      </c>
      <c r="F7589" s="96">
        <v>2030.0</v>
      </c>
      <c r="G7589" s="96" t="s">
        <v>1350</v>
      </c>
      <c r="H7589" s="96" t="s">
        <v>1561</v>
      </c>
      <c r="I7589" s="96">
        <v>2050.0</v>
      </c>
      <c r="J7589" s="96" t="s">
        <v>1351</v>
      </c>
      <c r="K7589" s="96">
        <v>2050.0</v>
      </c>
      <c r="L7589" s="96" t="s">
        <v>41</v>
      </c>
      <c r="M7589" s="96" t="s">
        <v>1147</v>
      </c>
      <c r="O7589" s="96" t="s">
        <v>1741</v>
      </c>
      <c r="P7589" s="96" t="s">
        <v>1564</v>
      </c>
      <c r="Q7589" s="96" t="s">
        <v>1593</v>
      </c>
      <c r="R7589" s="96" t="s">
        <v>1699</v>
      </c>
      <c r="S7589" s="96" t="s">
        <v>1442</v>
      </c>
      <c r="T7589" s="96" t="s">
        <v>1568</v>
      </c>
    </row>
    <row r="7590" ht="14.25" customHeight="1">
      <c r="A7590" s="96" t="s">
        <v>18947</v>
      </c>
      <c r="B7590" s="96" t="s">
        <v>18948</v>
      </c>
      <c r="C7590" s="96" t="s">
        <v>18949</v>
      </c>
      <c r="D7590" s="96" t="s">
        <v>1355</v>
      </c>
      <c r="J7590" s="96" t="s">
        <v>1351</v>
      </c>
      <c r="L7590" s="96" t="s">
        <v>1629</v>
      </c>
      <c r="M7590" s="96" t="s">
        <v>1147</v>
      </c>
      <c r="O7590" s="96" t="s">
        <v>1797</v>
      </c>
      <c r="P7590" s="96" t="s">
        <v>1564</v>
      </c>
      <c r="Q7590" s="96" t="s">
        <v>1630</v>
      </c>
      <c r="R7590" s="96" t="s">
        <v>1615</v>
      </c>
      <c r="T7590" s="96" t="s">
        <v>1616</v>
      </c>
    </row>
    <row r="7591" ht="14.25" customHeight="1">
      <c r="A7591" s="96" t="s">
        <v>18950</v>
      </c>
      <c r="B7591" s="96" t="s">
        <v>18951</v>
      </c>
      <c r="C7591" s="96" t="s">
        <v>18952</v>
      </c>
      <c r="D7591" s="96" t="s">
        <v>1350</v>
      </c>
      <c r="E7591" s="96" t="s">
        <v>1570</v>
      </c>
      <c r="F7591" s="96">
        <v>2030.0</v>
      </c>
      <c r="J7591" s="96" t="s">
        <v>1351</v>
      </c>
      <c r="L7591" s="96" t="s">
        <v>41</v>
      </c>
      <c r="M7591" s="96" t="s">
        <v>1147</v>
      </c>
      <c r="O7591" s="96" t="s">
        <v>1845</v>
      </c>
      <c r="P7591" s="96" t="s">
        <v>1564</v>
      </c>
      <c r="Q7591" s="96" t="s">
        <v>1639</v>
      </c>
      <c r="R7591" s="96" t="s">
        <v>2321</v>
      </c>
      <c r="S7591" s="96" t="s">
        <v>18953</v>
      </c>
      <c r="T7591" s="96" t="s">
        <v>1576</v>
      </c>
    </row>
    <row r="7592" ht="14.25" customHeight="1">
      <c r="A7592" s="96" t="s">
        <v>18954</v>
      </c>
      <c r="D7592" s="96" t="s">
        <v>1355</v>
      </c>
      <c r="J7592" s="96" t="s">
        <v>1351</v>
      </c>
      <c r="L7592" s="96" t="s">
        <v>41</v>
      </c>
      <c r="M7592" s="96" t="s">
        <v>1147</v>
      </c>
      <c r="O7592" s="96" t="s">
        <v>1845</v>
      </c>
      <c r="P7592" s="96" t="s">
        <v>1564</v>
      </c>
      <c r="Q7592" s="96" t="s">
        <v>2015</v>
      </c>
      <c r="R7592" s="96" t="s">
        <v>1605</v>
      </c>
    </row>
    <row r="7593" ht="14.25" customHeight="1">
      <c r="A7593" s="96" t="s">
        <v>18955</v>
      </c>
      <c r="B7593" s="96" t="s">
        <v>18951</v>
      </c>
      <c r="C7593" s="96" t="s">
        <v>18956</v>
      </c>
      <c r="D7593" s="96" t="s">
        <v>1355</v>
      </c>
      <c r="J7593" s="96" t="s">
        <v>1351</v>
      </c>
      <c r="L7593" s="96" t="s">
        <v>41</v>
      </c>
      <c r="M7593" s="96" t="s">
        <v>1351</v>
      </c>
      <c r="N7593" s="96" t="s">
        <v>1863</v>
      </c>
      <c r="O7593" s="96" t="s">
        <v>1845</v>
      </c>
      <c r="P7593" s="96" t="s">
        <v>1564</v>
      </c>
      <c r="Q7593" s="96" t="s">
        <v>1886</v>
      </c>
      <c r="R7593" s="96" t="s">
        <v>1863</v>
      </c>
    </row>
    <row r="7594" ht="14.25" customHeight="1">
      <c r="A7594" s="96" t="s">
        <v>18957</v>
      </c>
      <c r="B7594" s="96" t="s">
        <v>18958</v>
      </c>
      <c r="C7594" s="96" t="s">
        <v>18959</v>
      </c>
      <c r="D7594" s="96" t="s">
        <v>1350</v>
      </c>
      <c r="E7594" s="96" t="s">
        <v>1561</v>
      </c>
      <c r="F7594" s="96">
        <v>2030.0</v>
      </c>
      <c r="J7594" s="96" t="s">
        <v>1147</v>
      </c>
      <c r="L7594" s="96" t="s">
        <v>41</v>
      </c>
      <c r="M7594" s="96" t="s">
        <v>1147</v>
      </c>
      <c r="O7594" s="96" t="s">
        <v>1584</v>
      </c>
      <c r="P7594" s="96" t="s">
        <v>1564</v>
      </c>
      <c r="Q7594" s="96" t="s">
        <v>2015</v>
      </c>
      <c r="R7594" s="96" t="s">
        <v>1566</v>
      </c>
      <c r="S7594" s="96" t="s">
        <v>18960</v>
      </c>
      <c r="T7594" s="96" t="s">
        <v>1568</v>
      </c>
    </row>
    <row r="7595" ht="14.25" customHeight="1">
      <c r="A7595" s="96" t="s">
        <v>18961</v>
      </c>
      <c r="D7595" s="96" t="s">
        <v>1355</v>
      </c>
      <c r="J7595" s="96" t="s">
        <v>1147</v>
      </c>
      <c r="L7595" s="96" t="s">
        <v>41</v>
      </c>
      <c r="M7595" s="96" t="s">
        <v>1147</v>
      </c>
      <c r="O7595" s="96" t="s">
        <v>1791</v>
      </c>
      <c r="P7595" s="96" t="s">
        <v>1609</v>
      </c>
      <c r="Q7595" s="96" t="s">
        <v>1754</v>
      </c>
      <c r="R7595" s="96" t="s">
        <v>1586</v>
      </c>
    </row>
    <row r="7596" ht="14.25" customHeight="1">
      <c r="A7596" s="96" t="s">
        <v>18962</v>
      </c>
      <c r="B7596" s="96" t="s">
        <v>18963</v>
      </c>
      <c r="D7596" s="96" t="s">
        <v>1355</v>
      </c>
      <c r="J7596" s="96" t="s">
        <v>1351</v>
      </c>
      <c r="L7596" s="96" t="s">
        <v>41</v>
      </c>
      <c r="M7596" s="96" t="s">
        <v>1147</v>
      </c>
      <c r="O7596" s="96" t="s">
        <v>1791</v>
      </c>
      <c r="P7596" s="96" t="s">
        <v>1609</v>
      </c>
      <c r="Q7596" s="96" t="s">
        <v>1756</v>
      </c>
      <c r="R7596" s="96" t="s">
        <v>1699</v>
      </c>
    </row>
    <row r="7597" ht="14.25" customHeight="1">
      <c r="A7597" s="96" t="s">
        <v>18964</v>
      </c>
      <c r="D7597" s="96" t="s">
        <v>1350</v>
      </c>
      <c r="E7597" s="96" t="s">
        <v>1561</v>
      </c>
      <c r="F7597" s="96">
        <v>2030.0</v>
      </c>
      <c r="J7597" s="96" t="s">
        <v>1147</v>
      </c>
      <c r="L7597" s="96" t="s">
        <v>1562</v>
      </c>
      <c r="M7597" s="96" t="s">
        <v>1147</v>
      </c>
      <c r="O7597" s="96" t="s">
        <v>1791</v>
      </c>
      <c r="P7597" s="96" t="s">
        <v>1609</v>
      </c>
      <c r="Q7597" s="96" t="s">
        <v>1639</v>
      </c>
      <c r="R7597" s="96" t="s">
        <v>1574</v>
      </c>
      <c r="S7597" s="96" t="s">
        <v>18965</v>
      </c>
      <c r="T7597" s="96" t="s">
        <v>1568</v>
      </c>
    </row>
    <row r="7598" ht="14.25" customHeight="1">
      <c r="A7598" s="96" t="s">
        <v>18966</v>
      </c>
      <c r="D7598" s="96" t="s">
        <v>1350</v>
      </c>
      <c r="E7598" s="96" t="s">
        <v>1561</v>
      </c>
      <c r="F7598" s="96">
        <v>2030.0</v>
      </c>
      <c r="J7598" s="96" t="s">
        <v>1147</v>
      </c>
      <c r="L7598" s="96" t="s">
        <v>1562</v>
      </c>
      <c r="M7598" s="96" t="s">
        <v>1147</v>
      </c>
      <c r="O7598" s="96" t="s">
        <v>1614</v>
      </c>
      <c r="P7598" s="96" t="s">
        <v>1609</v>
      </c>
      <c r="Q7598" s="96" t="s">
        <v>1897</v>
      </c>
      <c r="R7598" s="96" t="s">
        <v>1676</v>
      </c>
      <c r="S7598" s="96" t="s">
        <v>18967</v>
      </c>
      <c r="T7598" s="96" t="s">
        <v>1568</v>
      </c>
    </row>
    <row r="7599" ht="14.25" customHeight="1">
      <c r="A7599" s="96" t="s">
        <v>18968</v>
      </c>
      <c r="D7599" s="96" t="s">
        <v>1350</v>
      </c>
      <c r="E7599" s="96" t="s">
        <v>1561</v>
      </c>
      <c r="F7599" s="96">
        <v>2026.0</v>
      </c>
      <c r="J7599" s="96" t="s">
        <v>1351</v>
      </c>
      <c r="L7599" s="96" t="s">
        <v>41</v>
      </c>
      <c r="M7599" s="96" t="s">
        <v>1351</v>
      </c>
      <c r="N7599" s="96" t="s">
        <v>1863</v>
      </c>
      <c r="O7599" s="96" t="s">
        <v>1845</v>
      </c>
      <c r="P7599" s="96" t="s">
        <v>1564</v>
      </c>
      <c r="Q7599" s="96" t="s">
        <v>1784</v>
      </c>
      <c r="R7599" s="96" t="s">
        <v>1589</v>
      </c>
      <c r="S7599" s="96" t="s">
        <v>18969</v>
      </c>
      <c r="T7599" s="96" t="s">
        <v>1568</v>
      </c>
    </row>
    <row r="7600" ht="14.25" customHeight="1">
      <c r="A7600" s="96" t="s">
        <v>18970</v>
      </c>
      <c r="C7600" s="96" t="s">
        <v>18971</v>
      </c>
      <c r="D7600" s="96" t="s">
        <v>1355</v>
      </c>
      <c r="J7600" s="96" t="s">
        <v>1147</v>
      </c>
      <c r="L7600" s="96" t="s">
        <v>41</v>
      </c>
      <c r="M7600" s="96" t="s">
        <v>1147</v>
      </c>
      <c r="O7600" s="96" t="s">
        <v>1578</v>
      </c>
      <c r="P7600" s="96" t="s">
        <v>1579</v>
      </c>
      <c r="Q7600" s="96" t="s">
        <v>1604</v>
      </c>
      <c r="R7600" s="96" t="s">
        <v>1644</v>
      </c>
    </row>
    <row r="7601" ht="14.25" customHeight="1">
      <c r="A7601" s="96" t="s">
        <v>18972</v>
      </c>
      <c r="B7601" s="96" t="s">
        <v>18973</v>
      </c>
      <c r="C7601" s="96" t="s">
        <v>18974</v>
      </c>
      <c r="D7601" s="96" t="s">
        <v>1350</v>
      </c>
      <c r="E7601" s="96" t="s">
        <v>1561</v>
      </c>
      <c r="F7601" s="96">
        <v>2026.0</v>
      </c>
      <c r="J7601" s="96" t="s">
        <v>1147</v>
      </c>
      <c r="L7601" s="96" t="s">
        <v>41</v>
      </c>
      <c r="M7601" s="96" t="s">
        <v>1351</v>
      </c>
      <c r="N7601" s="96" t="s">
        <v>3066</v>
      </c>
      <c r="O7601" s="96" t="s">
        <v>1672</v>
      </c>
      <c r="P7601" s="96" t="s">
        <v>1564</v>
      </c>
      <c r="Q7601" s="96" t="s">
        <v>1610</v>
      </c>
      <c r="R7601" s="96" t="s">
        <v>1926</v>
      </c>
      <c r="S7601" s="96" t="s">
        <v>1443</v>
      </c>
      <c r="T7601" s="96" t="s">
        <v>1568</v>
      </c>
    </row>
    <row r="7602" ht="14.25" customHeight="1">
      <c r="A7602" s="96" t="s">
        <v>18975</v>
      </c>
      <c r="B7602" s="96" t="s">
        <v>18976</v>
      </c>
      <c r="C7602" s="96" t="s">
        <v>18977</v>
      </c>
      <c r="D7602" s="96" t="s">
        <v>1350</v>
      </c>
      <c r="E7602" s="96" t="s">
        <v>1561</v>
      </c>
      <c r="F7602" s="96" t="s">
        <v>1628</v>
      </c>
      <c r="G7602" s="96" t="s">
        <v>1350</v>
      </c>
      <c r="H7602" s="96" t="s">
        <v>1561</v>
      </c>
      <c r="I7602" s="96" t="s">
        <v>1403</v>
      </c>
      <c r="J7602" s="96" t="s">
        <v>1351</v>
      </c>
      <c r="K7602" s="96" t="s">
        <v>1403</v>
      </c>
      <c r="L7602" s="96" t="s">
        <v>41</v>
      </c>
      <c r="M7602" s="96" t="s">
        <v>1351</v>
      </c>
      <c r="N7602" s="96" t="s">
        <v>1666</v>
      </c>
      <c r="O7602" s="96" t="s">
        <v>1578</v>
      </c>
      <c r="P7602" s="96" t="s">
        <v>1579</v>
      </c>
      <c r="Q7602" s="96" t="s">
        <v>1675</v>
      </c>
      <c r="R7602" s="96" t="s">
        <v>1644</v>
      </c>
      <c r="S7602" s="96" t="s">
        <v>18978</v>
      </c>
      <c r="T7602" s="96" t="s">
        <v>1568</v>
      </c>
    </row>
    <row r="7603" ht="14.25" customHeight="1">
      <c r="A7603" s="96" t="s">
        <v>18979</v>
      </c>
      <c r="D7603" s="96" t="s">
        <v>1350</v>
      </c>
      <c r="E7603" s="96" t="s">
        <v>1561</v>
      </c>
      <c r="F7603" s="96">
        <v>2030.0</v>
      </c>
      <c r="J7603" s="96" t="s">
        <v>1147</v>
      </c>
      <c r="L7603" s="96" t="s">
        <v>41</v>
      </c>
      <c r="M7603" s="96" t="s">
        <v>1351</v>
      </c>
      <c r="N7603" s="96" t="s">
        <v>1779</v>
      </c>
      <c r="O7603" s="96" t="s">
        <v>1684</v>
      </c>
      <c r="P7603" s="96" t="s">
        <v>1564</v>
      </c>
      <c r="Q7603" s="96" t="s">
        <v>1604</v>
      </c>
      <c r="R7603" s="96" t="s">
        <v>1673</v>
      </c>
      <c r="S7603" s="96" t="s">
        <v>18980</v>
      </c>
      <c r="T7603" s="96" t="s">
        <v>1568</v>
      </c>
    </row>
    <row r="7604" ht="14.25" customHeight="1">
      <c r="A7604" s="96" t="s">
        <v>18981</v>
      </c>
      <c r="D7604" s="96" t="s">
        <v>1350</v>
      </c>
      <c r="E7604" s="96" t="s">
        <v>1561</v>
      </c>
      <c r="F7604" s="96">
        <v>2030.0</v>
      </c>
      <c r="J7604" s="96" t="s">
        <v>1147</v>
      </c>
      <c r="L7604" s="96" t="s">
        <v>41</v>
      </c>
      <c r="M7604" s="96" t="s">
        <v>1147</v>
      </c>
      <c r="O7604" s="96" t="s">
        <v>1893</v>
      </c>
      <c r="P7604" s="96" t="s">
        <v>1603</v>
      </c>
      <c r="Q7604" s="96" t="s">
        <v>2188</v>
      </c>
      <c r="R7604" s="96" t="s">
        <v>1714</v>
      </c>
      <c r="S7604" s="96" t="s">
        <v>18982</v>
      </c>
      <c r="T7604" s="96" t="s">
        <v>1568</v>
      </c>
    </row>
    <row r="7605" ht="14.25" customHeight="1">
      <c r="A7605" s="96" t="s">
        <v>18983</v>
      </c>
      <c r="C7605" s="96" t="s">
        <v>18984</v>
      </c>
      <c r="D7605" s="96" t="s">
        <v>1350</v>
      </c>
      <c r="E7605" s="96" t="s">
        <v>1561</v>
      </c>
      <c r="F7605" s="96">
        <v>2030.0</v>
      </c>
      <c r="J7605" s="96" t="s">
        <v>1351</v>
      </c>
      <c r="L7605" s="96" t="s">
        <v>1562</v>
      </c>
      <c r="M7605" s="96" t="s">
        <v>1351</v>
      </c>
      <c r="N7605" s="96" t="s">
        <v>2181</v>
      </c>
      <c r="O7605" s="96" t="s">
        <v>2526</v>
      </c>
      <c r="P7605" s="96" t="s">
        <v>1564</v>
      </c>
      <c r="Q7605" s="96" t="s">
        <v>1675</v>
      </c>
      <c r="R7605" s="96" t="s">
        <v>3066</v>
      </c>
      <c r="S7605" s="96" t="s">
        <v>18985</v>
      </c>
      <c r="T7605" s="96" t="s">
        <v>1568</v>
      </c>
    </row>
    <row r="7606" ht="14.25" customHeight="1">
      <c r="A7606" s="96" t="s">
        <v>18986</v>
      </c>
      <c r="D7606" s="96" t="s">
        <v>1350</v>
      </c>
      <c r="E7606" s="96" t="s">
        <v>1561</v>
      </c>
      <c r="F7606" s="96">
        <v>2030.0</v>
      </c>
      <c r="G7606" s="96" t="s">
        <v>1350</v>
      </c>
      <c r="H7606" s="96" t="s">
        <v>1561</v>
      </c>
      <c r="I7606" s="96">
        <v>2050.0</v>
      </c>
      <c r="J7606" s="96" t="s">
        <v>1351</v>
      </c>
      <c r="K7606" s="96">
        <v>2050.0</v>
      </c>
      <c r="L7606" s="96" t="s">
        <v>1562</v>
      </c>
      <c r="M7606" s="96" t="s">
        <v>1147</v>
      </c>
      <c r="O7606" s="96" t="s">
        <v>1584</v>
      </c>
      <c r="P7606" s="96" t="s">
        <v>1564</v>
      </c>
      <c r="Q7606" s="96" t="s">
        <v>1585</v>
      </c>
      <c r="R7606" s="96" t="s">
        <v>1676</v>
      </c>
      <c r="S7606" s="96" t="s">
        <v>18987</v>
      </c>
      <c r="T7606" s="96" t="s">
        <v>1568</v>
      </c>
    </row>
    <row r="7607" ht="14.25" customHeight="1">
      <c r="A7607" s="96" t="s">
        <v>18988</v>
      </c>
      <c r="C7607" s="96" t="s">
        <v>18989</v>
      </c>
      <c r="D7607" s="96" t="s">
        <v>1355</v>
      </c>
      <c r="J7607" s="96" t="s">
        <v>1351</v>
      </c>
      <c r="L7607" s="96" t="s">
        <v>1629</v>
      </c>
      <c r="M7607" s="96" t="s">
        <v>1147</v>
      </c>
      <c r="O7607" s="96" t="s">
        <v>1669</v>
      </c>
      <c r="P7607" s="96" t="s">
        <v>1564</v>
      </c>
      <c r="Q7607" s="96" t="s">
        <v>1590</v>
      </c>
      <c r="R7607" s="96" t="s">
        <v>1793</v>
      </c>
    </row>
    <row r="7608" ht="14.25" customHeight="1">
      <c r="A7608" s="96" t="s">
        <v>18990</v>
      </c>
      <c r="B7608" s="96" t="s">
        <v>18991</v>
      </c>
      <c r="C7608" s="96" t="s">
        <v>18992</v>
      </c>
      <c r="D7608" s="96" t="s">
        <v>1350</v>
      </c>
      <c r="E7608" s="96" t="s">
        <v>1561</v>
      </c>
      <c r="F7608" s="96" t="s">
        <v>1628</v>
      </c>
      <c r="G7608" s="96" t="s">
        <v>1350</v>
      </c>
      <c r="H7608" s="96" t="s">
        <v>1561</v>
      </c>
      <c r="I7608" s="96" t="s">
        <v>1689</v>
      </c>
      <c r="J7608" s="96" t="s">
        <v>1351</v>
      </c>
      <c r="K7608" s="96" t="s">
        <v>1689</v>
      </c>
      <c r="L7608" s="96" t="s">
        <v>41</v>
      </c>
      <c r="M7608" s="96" t="s">
        <v>1147</v>
      </c>
      <c r="O7608" s="96" t="s">
        <v>1717</v>
      </c>
      <c r="P7608" s="96" t="s">
        <v>1609</v>
      </c>
      <c r="Q7608" s="96" t="s">
        <v>1610</v>
      </c>
      <c r="R7608" s="96" t="s">
        <v>1644</v>
      </c>
      <c r="S7608" s="96" t="s">
        <v>18993</v>
      </c>
      <c r="T7608" s="96" t="s">
        <v>1568</v>
      </c>
    </row>
    <row r="7609" ht="14.25" customHeight="1">
      <c r="A7609" s="96" t="s">
        <v>18994</v>
      </c>
      <c r="B7609" s="96" t="s">
        <v>18995</v>
      </c>
      <c r="C7609" s="96" t="s">
        <v>18996</v>
      </c>
      <c r="D7609" s="96" t="s">
        <v>1350</v>
      </c>
      <c r="E7609" s="96" t="s">
        <v>1561</v>
      </c>
      <c r="F7609" s="96">
        <v>2030.0</v>
      </c>
      <c r="G7609" s="96" t="s">
        <v>1350</v>
      </c>
      <c r="H7609" s="96" t="s">
        <v>1561</v>
      </c>
      <c r="I7609" s="96">
        <v>2050.0</v>
      </c>
      <c r="J7609" s="96" t="s">
        <v>1351</v>
      </c>
      <c r="K7609" s="96">
        <v>2050.0</v>
      </c>
      <c r="L7609" s="96" t="s">
        <v>41</v>
      </c>
      <c r="M7609" s="96" t="s">
        <v>1351</v>
      </c>
      <c r="N7609" s="96" t="s">
        <v>1619</v>
      </c>
      <c r="O7609" s="96" t="s">
        <v>1620</v>
      </c>
      <c r="P7609" s="96" t="s">
        <v>1564</v>
      </c>
      <c r="Q7609" s="96" t="s">
        <v>1862</v>
      </c>
      <c r="R7609" s="96" t="s">
        <v>1623</v>
      </c>
      <c r="S7609" s="96" t="s">
        <v>18997</v>
      </c>
      <c r="T7609" s="96" t="s">
        <v>1568</v>
      </c>
    </row>
    <row r="7610" ht="14.25" customHeight="1">
      <c r="A7610" s="96" t="s">
        <v>18998</v>
      </c>
      <c r="D7610" s="96" t="s">
        <v>1355</v>
      </c>
      <c r="J7610" s="96" t="s">
        <v>1147</v>
      </c>
      <c r="L7610" s="96" t="s">
        <v>41</v>
      </c>
      <c r="M7610" s="96" t="s">
        <v>1147</v>
      </c>
      <c r="O7610" s="96" t="s">
        <v>1563</v>
      </c>
      <c r="P7610" s="96" t="s">
        <v>1564</v>
      </c>
      <c r="Q7610" s="96" t="s">
        <v>1897</v>
      </c>
      <c r="R7610" s="96" t="s">
        <v>1637</v>
      </c>
    </row>
    <row r="7611" ht="14.25" customHeight="1">
      <c r="A7611" s="96" t="s">
        <v>18999</v>
      </c>
      <c r="C7611" s="96" t="s">
        <v>19000</v>
      </c>
      <c r="D7611" s="96" t="s">
        <v>1350</v>
      </c>
      <c r="E7611" s="96" t="s">
        <v>1561</v>
      </c>
      <c r="F7611" s="96">
        <v>2030.0</v>
      </c>
      <c r="J7611" s="96" t="s">
        <v>1351</v>
      </c>
      <c r="L7611" s="96" t="s">
        <v>41</v>
      </c>
      <c r="M7611" s="96" t="s">
        <v>1351</v>
      </c>
      <c r="N7611" s="96" t="s">
        <v>1846</v>
      </c>
      <c r="O7611" s="96" t="s">
        <v>1845</v>
      </c>
      <c r="P7611" s="96" t="s">
        <v>1564</v>
      </c>
      <c r="Q7611" s="96" t="s">
        <v>1756</v>
      </c>
      <c r="R7611" s="96" t="s">
        <v>1697</v>
      </c>
      <c r="S7611" s="96" t="s">
        <v>19001</v>
      </c>
      <c r="T7611" s="96" t="s">
        <v>1568</v>
      </c>
    </row>
    <row r="7612" ht="14.25" customHeight="1">
      <c r="A7612" s="96" t="s">
        <v>19002</v>
      </c>
      <c r="D7612" s="96" t="s">
        <v>1355</v>
      </c>
      <c r="J7612" s="96" t="s">
        <v>1351</v>
      </c>
      <c r="L7612" s="96" t="s">
        <v>41</v>
      </c>
      <c r="M7612" s="96" t="s">
        <v>1351</v>
      </c>
      <c r="N7612" s="96" t="s">
        <v>1589</v>
      </c>
      <c r="O7612" s="96" t="s">
        <v>1647</v>
      </c>
      <c r="P7612" s="96" t="s">
        <v>1564</v>
      </c>
      <c r="Q7612" s="96" t="s">
        <v>1756</v>
      </c>
      <c r="R7612" s="96" t="s">
        <v>1591</v>
      </c>
    </row>
    <row r="7613" ht="14.25" customHeight="1">
      <c r="A7613" s="96" t="s">
        <v>19003</v>
      </c>
      <c r="D7613" s="96" t="s">
        <v>1350</v>
      </c>
      <c r="E7613" s="96" t="s">
        <v>1561</v>
      </c>
      <c r="F7613" s="96">
        <v>2030.0</v>
      </c>
      <c r="J7613" s="96" t="s">
        <v>1147</v>
      </c>
      <c r="L7613" s="96" t="s">
        <v>1562</v>
      </c>
      <c r="M7613" s="96" t="s">
        <v>1147</v>
      </c>
      <c r="O7613" s="96" t="s">
        <v>1717</v>
      </c>
      <c r="P7613" s="96" t="s">
        <v>1609</v>
      </c>
      <c r="Q7613" s="96" t="s">
        <v>1948</v>
      </c>
      <c r="R7613" s="96" t="s">
        <v>1566</v>
      </c>
      <c r="S7613" s="96" t="s">
        <v>19004</v>
      </c>
      <c r="T7613" s="96" t="s">
        <v>1568</v>
      </c>
    </row>
    <row r="7614" ht="14.25" customHeight="1">
      <c r="A7614" s="96" t="s">
        <v>19005</v>
      </c>
      <c r="D7614" s="96" t="s">
        <v>1350</v>
      </c>
      <c r="E7614" s="96" t="s">
        <v>1561</v>
      </c>
      <c r="F7614" s="96" t="s">
        <v>1628</v>
      </c>
      <c r="G7614" s="96" t="s">
        <v>1350</v>
      </c>
      <c r="H7614" s="96" t="s">
        <v>1561</v>
      </c>
      <c r="I7614" s="96">
        <v>2040.0</v>
      </c>
      <c r="J7614" s="96" t="s">
        <v>1351</v>
      </c>
      <c r="K7614" s="96">
        <v>2040.0</v>
      </c>
      <c r="L7614" s="96" t="s">
        <v>41</v>
      </c>
      <c r="M7614" s="96" t="s">
        <v>1351</v>
      </c>
      <c r="O7614" s="96" t="s">
        <v>1584</v>
      </c>
      <c r="P7614" s="96" t="s">
        <v>1564</v>
      </c>
      <c r="Q7614" s="96" t="s">
        <v>2223</v>
      </c>
      <c r="R7614" s="96" t="s">
        <v>1805</v>
      </c>
      <c r="S7614" s="96" t="s">
        <v>19006</v>
      </c>
      <c r="T7614" s="96" t="s">
        <v>1568</v>
      </c>
    </row>
    <row r="7615" ht="14.25" customHeight="1">
      <c r="A7615" s="96" t="s">
        <v>19007</v>
      </c>
      <c r="D7615" s="96" t="s">
        <v>1350</v>
      </c>
      <c r="E7615" s="96" t="s">
        <v>1561</v>
      </c>
      <c r="F7615" s="96">
        <v>2030.0</v>
      </c>
      <c r="J7615" s="96" t="s">
        <v>1147</v>
      </c>
      <c r="L7615" s="96" t="s">
        <v>1562</v>
      </c>
      <c r="M7615" s="96" t="s">
        <v>1147</v>
      </c>
      <c r="O7615" s="96" t="s">
        <v>2314</v>
      </c>
      <c r="P7615" s="96" t="s">
        <v>1609</v>
      </c>
      <c r="Q7615" s="96" t="s">
        <v>1580</v>
      </c>
      <c r="R7615" s="96" t="s">
        <v>1605</v>
      </c>
      <c r="S7615" s="96" t="s">
        <v>19008</v>
      </c>
      <c r="T7615" s="96" t="s">
        <v>1568</v>
      </c>
    </row>
    <row r="7616" ht="14.25" customHeight="1">
      <c r="A7616" s="96" t="s">
        <v>19009</v>
      </c>
      <c r="C7616" s="96" t="s">
        <v>19010</v>
      </c>
      <c r="D7616" s="96" t="s">
        <v>1350</v>
      </c>
      <c r="E7616" s="96" t="s">
        <v>1570</v>
      </c>
      <c r="F7616" s="96">
        <v>2030.0</v>
      </c>
      <c r="J7616" s="96" t="s">
        <v>1147</v>
      </c>
      <c r="L7616" s="96" t="s">
        <v>1562</v>
      </c>
      <c r="M7616" s="96" t="s">
        <v>1147</v>
      </c>
      <c r="O7616" s="96" t="s">
        <v>1845</v>
      </c>
      <c r="P7616" s="96" t="s">
        <v>1564</v>
      </c>
      <c r="Q7616" s="96" t="s">
        <v>1830</v>
      </c>
      <c r="R7616" s="96" t="s">
        <v>1673</v>
      </c>
      <c r="S7616" s="96" t="s">
        <v>19011</v>
      </c>
      <c r="T7616" s="96" t="s">
        <v>1576</v>
      </c>
    </row>
    <row r="7617" ht="14.25" customHeight="1">
      <c r="A7617" s="96" t="s">
        <v>19012</v>
      </c>
      <c r="D7617" s="96" t="s">
        <v>1350</v>
      </c>
      <c r="E7617" s="96" t="s">
        <v>1561</v>
      </c>
      <c r="F7617" s="96">
        <v>2035.0</v>
      </c>
      <c r="J7617" s="96" t="s">
        <v>1351</v>
      </c>
      <c r="L7617" s="96" t="s">
        <v>41</v>
      </c>
      <c r="M7617" s="96" t="s">
        <v>1351</v>
      </c>
      <c r="N7617" s="96" t="s">
        <v>2181</v>
      </c>
      <c r="O7617" s="96" t="s">
        <v>2526</v>
      </c>
      <c r="P7617" s="96" t="s">
        <v>1564</v>
      </c>
      <c r="Q7617" s="96" t="s">
        <v>2015</v>
      </c>
      <c r="R7617" s="96" t="s">
        <v>1656</v>
      </c>
      <c r="S7617" s="96" t="s">
        <v>19013</v>
      </c>
      <c r="T7617" s="96" t="s">
        <v>1568</v>
      </c>
    </row>
    <row r="7618" ht="14.25" customHeight="1">
      <c r="A7618" s="96" t="s">
        <v>19014</v>
      </c>
      <c r="D7618" s="96" t="s">
        <v>1350</v>
      </c>
      <c r="E7618" s="96" t="s">
        <v>1561</v>
      </c>
      <c r="F7618" s="96">
        <v>2030.0</v>
      </c>
      <c r="J7618" s="96" t="s">
        <v>1147</v>
      </c>
      <c r="L7618" s="96" t="s">
        <v>1562</v>
      </c>
      <c r="M7618" s="96" t="s">
        <v>1147</v>
      </c>
      <c r="O7618" s="96" t="s">
        <v>1669</v>
      </c>
      <c r="P7618" s="96" t="s">
        <v>1564</v>
      </c>
      <c r="Q7618" s="96" t="s">
        <v>1580</v>
      </c>
      <c r="R7618" s="96" t="s">
        <v>1787</v>
      </c>
      <c r="S7618" s="96" t="s">
        <v>19015</v>
      </c>
      <c r="T7618" s="96" t="s">
        <v>1568</v>
      </c>
    </row>
    <row r="7619" ht="14.25" customHeight="1">
      <c r="A7619" s="96" t="s">
        <v>19016</v>
      </c>
      <c r="D7619" s="96" t="s">
        <v>1350</v>
      </c>
      <c r="E7619" s="96" t="s">
        <v>1561</v>
      </c>
      <c r="F7619" s="96">
        <v>2030.0</v>
      </c>
      <c r="J7619" s="96" t="s">
        <v>1147</v>
      </c>
      <c r="L7619" s="96" t="s">
        <v>1562</v>
      </c>
      <c r="M7619" s="96" t="s">
        <v>1147</v>
      </c>
      <c r="O7619" s="96" t="s">
        <v>1845</v>
      </c>
      <c r="P7619" s="96" t="s">
        <v>1564</v>
      </c>
      <c r="Q7619" s="96" t="s">
        <v>1604</v>
      </c>
      <c r="R7619" s="96" t="s">
        <v>1656</v>
      </c>
      <c r="S7619" s="96" t="s">
        <v>19017</v>
      </c>
      <c r="T7619" s="96" t="s">
        <v>1568</v>
      </c>
    </row>
    <row r="7620" ht="14.25" customHeight="1">
      <c r="A7620" s="96" t="s">
        <v>19018</v>
      </c>
      <c r="D7620" s="96" t="s">
        <v>1355</v>
      </c>
      <c r="J7620" s="96" t="s">
        <v>1147</v>
      </c>
      <c r="L7620" s="96" t="s">
        <v>41</v>
      </c>
      <c r="M7620" s="96" t="s">
        <v>1147</v>
      </c>
      <c r="O7620" s="96" t="s">
        <v>2792</v>
      </c>
      <c r="P7620" s="96" t="s">
        <v>1609</v>
      </c>
      <c r="Q7620" s="96" t="s">
        <v>1610</v>
      </c>
      <c r="R7620" s="96" t="s">
        <v>1615</v>
      </c>
    </row>
    <row r="7621" ht="14.25" customHeight="1">
      <c r="A7621" s="96" t="s">
        <v>19019</v>
      </c>
      <c r="B7621" s="96" t="s">
        <v>19020</v>
      </c>
      <c r="C7621" s="96" t="s">
        <v>19021</v>
      </c>
      <c r="D7621" s="96" t="s">
        <v>1350</v>
      </c>
      <c r="E7621" s="96" t="s">
        <v>1570</v>
      </c>
      <c r="F7621" s="96" t="s">
        <v>1628</v>
      </c>
      <c r="J7621" s="96" t="s">
        <v>1147</v>
      </c>
      <c r="L7621" s="96" t="s">
        <v>41</v>
      </c>
      <c r="M7621" s="96" t="s">
        <v>1147</v>
      </c>
      <c r="O7621" s="96" t="s">
        <v>1717</v>
      </c>
      <c r="P7621" s="96" t="s">
        <v>1609</v>
      </c>
      <c r="Q7621" s="96" t="s">
        <v>1639</v>
      </c>
      <c r="R7621" s="96" t="s">
        <v>1841</v>
      </c>
      <c r="S7621" s="96" t="s">
        <v>19022</v>
      </c>
      <c r="T7621" s="96" t="s">
        <v>1576</v>
      </c>
    </row>
    <row r="7622" ht="14.25" customHeight="1">
      <c r="A7622" s="96" t="s">
        <v>19023</v>
      </c>
      <c r="D7622" s="96" t="s">
        <v>1350</v>
      </c>
      <c r="E7622" s="96" t="s">
        <v>1561</v>
      </c>
      <c r="F7622" s="96">
        <v>2030.0</v>
      </c>
      <c r="J7622" s="96" t="s">
        <v>1147</v>
      </c>
      <c r="L7622" s="96" t="s">
        <v>1562</v>
      </c>
      <c r="M7622" s="96" t="s">
        <v>1147</v>
      </c>
      <c r="O7622" s="96" t="s">
        <v>1717</v>
      </c>
      <c r="P7622" s="96" t="s">
        <v>1609</v>
      </c>
      <c r="Q7622" s="96" t="s">
        <v>1735</v>
      </c>
      <c r="R7622" s="96" t="s">
        <v>1644</v>
      </c>
      <c r="S7622" s="96" t="s">
        <v>19024</v>
      </c>
      <c r="T7622" s="96" t="s">
        <v>1568</v>
      </c>
    </row>
    <row r="7623" ht="14.25" customHeight="1">
      <c r="A7623" s="96" t="s">
        <v>19025</v>
      </c>
      <c r="D7623" s="96" t="s">
        <v>1355</v>
      </c>
      <c r="J7623" s="96" t="s">
        <v>1351</v>
      </c>
      <c r="L7623" s="96" t="s">
        <v>41</v>
      </c>
      <c r="M7623" s="96" t="s">
        <v>1351</v>
      </c>
      <c r="N7623" s="96" t="s">
        <v>1589</v>
      </c>
      <c r="O7623" s="96" t="s">
        <v>1584</v>
      </c>
      <c r="P7623" s="96" t="s">
        <v>1564</v>
      </c>
      <c r="Q7623" s="96" t="s">
        <v>1862</v>
      </c>
      <c r="R7623" s="96" t="s">
        <v>1589</v>
      </c>
    </row>
    <row r="7624" ht="14.25" customHeight="1">
      <c r="A7624" s="96" t="s">
        <v>19026</v>
      </c>
      <c r="D7624" s="96" t="s">
        <v>1350</v>
      </c>
      <c r="E7624" s="96" t="s">
        <v>1561</v>
      </c>
      <c r="F7624" s="96">
        <v>2030.0</v>
      </c>
      <c r="J7624" s="96" t="s">
        <v>1147</v>
      </c>
      <c r="L7624" s="96" t="s">
        <v>1562</v>
      </c>
      <c r="M7624" s="96" t="s">
        <v>1147</v>
      </c>
      <c r="O7624" s="96" t="s">
        <v>1797</v>
      </c>
      <c r="P7624" s="96" t="s">
        <v>1564</v>
      </c>
      <c r="Q7624" s="96" t="s">
        <v>1685</v>
      </c>
      <c r="R7624" s="96" t="s">
        <v>1581</v>
      </c>
      <c r="S7624" s="96" t="s">
        <v>19027</v>
      </c>
      <c r="T7624" s="96" t="s">
        <v>1568</v>
      </c>
    </row>
    <row r="7625" ht="14.25" customHeight="1">
      <c r="A7625" s="96" t="s">
        <v>19028</v>
      </c>
      <c r="B7625" s="96" t="s">
        <v>19029</v>
      </c>
      <c r="D7625" s="96" t="s">
        <v>1350</v>
      </c>
      <c r="E7625" s="96" t="s">
        <v>1570</v>
      </c>
      <c r="F7625" s="96">
        <v>2030.0</v>
      </c>
      <c r="J7625" s="96" t="s">
        <v>1147</v>
      </c>
      <c r="L7625" s="96" t="s">
        <v>41</v>
      </c>
      <c r="M7625" s="96" t="s">
        <v>1147</v>
      </c>
      <c r="O7625" s="96" t="s">
        <v>1717</v>
      </c>
      <c r="P7625" s="96" t="s">
        <v>1609</v>
      </c>
      <c r="Q7625" s="96" t="s">
        <v>1639</v>
      </c>
      <c r="R7625" s="96" t="s">
        <v>1805</v>
      </c>
      <c r="S7625" s="96" t="s">
        <v>19030</v>
      </c>
      <c r="T7625" s="96" t="s">
        <v>1576</v>
      </c>
    </row>
    <row r="7626" ht="14.25" customHeight="1">
      <c r="A7626" s="96" t="s">
        <v>19031</v>
      </c>
      <c r="D7626" s="96" t="s">
        <v>1350</v>
      </c>
      <c r="E7626" s="96" t="s">
        <v>1561</v>
      </c>
      <c r="F7626" s="96">
        <v>2030.0</v>
      </c>
      <c r="J7626" s="96" t="s">
        <v>1147</v>
      </c>
      <c r="L7626" s="96" t="s">
        <v>1562</v>
      </c>
      <c r="M7626" s="96" t="s">
        <v>1147</v>
      </c>
      <c r="O7626" s="96" t="s">
        <v>1717</v>
      </c>
      <c r="P7626" s="96" t="s">
        <v>1609</v>
      </c>
      <c r="Q7626" s="96" t="s">
        <v>2188</v>
      </c>
      <c r="R7626" s="96" t="s">
        <v>1581</v>
      </c>
      <c r="S7626" s="96" t="s">
        <v>19032</v>
      </c>
      <c r="T7626" s="96" t="s">
        <v>1568</v>
      </c>
    </row>
    <row r="7627" ht="14.25" customHeight="1">
      <c r="A7627" s="96" t="s">
        <v>19033</v>
      </c>
      <c r="D7627" s="96" t="s">
        <v>1350</v>
      </c>
      <c r="E7627" s="96" t="s">
        <v>1570</v>
      </c>
      <c r="F7627" s="96">
        <v>2030.0</v>
      </c>
      <c r="J7627" s="96" t="s">
        <v>1147</v>
      </c>
      <c r="L7627" s="96" t="s">
        <v>1562</v>
      </c>
      <c r="M7627" s="96" t="s">
        <v>1147</v>
      </c>
      <c r="O7627" s="96" t="s">
        <v>1717</v>
      </c>
      <c r="P7627" s="96" t="s">
        <v>1609</v>
      </c>
      <c r="Q7627" s="96" t="s">
        <v>1948</v>
      </c>
      <c r="R7627" s="96" t="s">
        <v>1971</v>
      </c>
      <c r="S7627" s="96" t="s">
        <v>19034</v>
      </c>
      <c r="T7627" s="96" t="s">
        <v>1576</v>
      </c>
    </row>
    <row r="7628" ht="14.25" customHeight="1">
      <c r="A7628" s="96" t="s">
        <v>19035</v>
      </c>
      <c r="D7628" s="96" t="s">
        <v>1350</v>
      </c>
      <c r="E7628" s="96" t="s">
        <v>1561</v>
      </c>
      <c r="F7628" s="96" t="s">
        <v>2176</v>
      </c>
      <c r="J7628" s="96" t="s">
        <v>1147</v>
      </c>
      <c r="L7628" s="96" t="s">
        <v>41</v>
      </c>
      <c r="M7628" s="96" t="s">
        <v>1147</v>
      </c>
      <c r="O7628" s="96" t="s">
        <v>1717</v>
      </c>
      <c r="P7628" s="96" t="s">
        <v>1609</v>
      </c>
      <c r="Q7628" s="96" t="s">
        <v>1948</v>
      </c>
      <c r="R7628" s="96" t="s">
        <v>1594</v>
      </c>
      <c r="S7628" s="96" t="s">
        <v>19036</v>
      </c>
      <c r="T7628" s="96" t="s">
        <v>1568</v>
      </c>
    </row>
    <row r="7629" ht="14.25" customHeight="1">
      <c r="A7629" s="96" t="s">
        <v>19037</v>
      </c>
      <c r="B7629" s="96" t="s">
        <v>19038</v>
      </c>
      <c r="C7629" s="96" t="s">
        <v>19039</v>
      </c>
      <c r="D7629" s="96" t="s">
        <v>1355</v>
      </c>
      <c r="J7629" s="96" t="s">
        <v>1147</v>
      </c>
      <c r="L7629" s="96" t="s">
        <v>41</v>
      </c>
      <c r="M7629" s="96" t="s">
        <v>1147</v>
      </c>
      <c r="O7629" s="96" t="s">
        <v>1684</v>
      </c>
      <c r="P7629" s="96" t="s">
        <v>1564</v>
      </c>
      <c r="Q7629" s="96" t="s">
        <v>1675</v>
      </c>
      <c r="R7629" s="96" t="s">
        <v>1566</v>
      </c>
    </row>
    <row r="7630" ht="14.25" customHeight="1">
      <c r="A7630" s="96" t="s">
        <v>19040</v>
      </c>
      <c r="B7630" s="96" t="s">
        <v>19041</v>
      </c>
      <c r="C7630" s="96" t="s">
        <v>19042</v>
      </c>
      <c r="D7630" s="96" t="s">
        <v>1350</v>
      </c>
      <c r="E7630" s="96" t="s">
        <v>1561</v>
      </c>
      <c r="F7630" s="96" t="s">
        <v>1628</v>
      </c>
      <c r="J7630" s="96" t="s">
        <v>1147</v>
      </c>
      <c r="L7630" s="96" t="s">
        <v>41</v>
      </c>
      <c r="M7630" s="96" t="s">
        <v>1147</v>
      </c>
      <c r="O7630" s="96" t="s">
        <v>1717</v>
      </c>
      <c r="P7630" s="96" t="s">
        <v>1609</v>
      </c>
      <c r="Q7630" s="96" t="s">
        <v>1639</v>
      </c>
      <c r="R7630" s="96" t="s">
        <v>2023</v>
      </c>
      <c r="S7630" s="96" t="s">
        <v>19043</v>
      </c>
      <c r="T7630" s="96" t="s">
        <v>1568</v>
      </c>
    </row>
    <row r="7631" ht="14.25" customHeight="1">
      <c r="A7631" s="96" t="s">
        <v>19044</v>
      </c>
      <c r="D7631" s="96" t="s">
        <v>1355</v>
      </c>
      <c r="J7631" s="96" t="s">
        <v>1351</v>
      </c>
      <c r="L7631" s="96" t="s">
        <v>41</v>
      </c>
      <c r="M7631" s="96" t="s">
        <v>1351</v>
      </c>
      <c r="N7631" s="96" t="s">
        <v>1656</v>
      </c>
      <c r="O7631" s="96" t="s">
        <v>1812</v>
      </c>
      <c r="P7631" s="96" t="s">
        <v>1609</v>
      </c>
      <c r="Q7631" s="96" t="s">
        <v>2015</v>
      </c>
      <c r="R7631" s="96" t="s">
        <v>1656</v>
      </c>
    </row>
    <row r="7632" ht="14.25" customHeight="1">
      <c r="A7632" s="96" t="s">
        <v>19045</v>
      </c>
      <c r="D7632" s="96" t="s">
        <v>1350</v>
      </c>
      <c r="E7632" s="96" t="s">
        <v>1561</v>
      </c>
      <c r="F7632" s="96">
        <v>2030.0</v>
      </c>
      <c r="J7632" s="96" t="s">
        <v>1147</v>
      </c>
      <c r="L7632" s="96" t="s">
        <v>1562</v>
      </c>
      <c r="M7632" s="96" t="s">
        <v>1147</v>
      </c>
      <c r="O7632" s="96" t="s">
        <v>1717</v>
      </c>
      <c r="P7632" s="96" t="s">
        <v>1609</v>
      </c>
      <c r="Q7632" s="96" t="s">
        <v>4566</v>
      </c>
      <c r="R7632" s="96" t="s">
        <v>1644</v>
      </c>
      <c r="S7632" s="96" t="s">
        <v>19046</v>
      </c>
      <c r="T7632" s="96" t="s">
        <v>1568</v>
      </c>
    </row>
    <row r="7633" ht="14.25" customHeight="1">
      <c r="A7633" s="96" t="s">
        <v>19047</v>
      </c>
      <c r="D7633" s="96" t="s">
        <v>1350</v>
      </c>
      <c r="E7633" s="96" t="s">
        <v>1561</v>
      </c>
      <c r="F7633" s="96">
        <v>2030.0</v>
      </c>
      <c r="J7633" s="96" t="s">
        <v>1147</v>
      </c>
      <c r="L7633" s="96" t="s">
        <v>1562</v>
      </c>
      <c r="M7633" s="96" t="s">
        <v>1147</v>
      </c>
      <c r="O7633" s="96" t="s">
        <v>1717</v>
      </c>
      <c r="P7633" s="96" t="s">
        <v>1609</v>
      </c>
      <c r="Q7633" s="96" t="s">
        <v>1573</v>
      </c>
      <c r="R7633" s="96" t="s">
        <v>1615</v>
      </c>
      <c r="S7633" s="96" t="s">
        <v>19048</v>
      </c>
      <c r="T7633" s="96" t="s">
        <v>1568</v>
      </c>
    </row>
    <row r="7634" ht="14.25" customHeight="1">
      <c r="A7634" s="96" t="s">
        <v>19049</v>
      </c>
      <c r="D7634" s="96" t="s">
        <v>1350</v>
      </c>
      <c r="E7634" s="96" t="s">
        <v>1561</v>
      </c>
      <c r="F7634" s="96">
        <v>2030.0</v>
      </c>
      <c r="J7634" s="96" t="s">
        <v>1147</v>
      </c>
      <c r="L7634" s="96" t="s">
        <v>41</v>
      </c>
      <c r="M7634" s="96" t="s">
        <v>1351</v>
      </c>
      <c r="N7634" s="96" t="s">
        <v>1714</v>
      </c>
      <c r="O7634" s="96" t="s">
        <v>1602</v>
      </c>
      <c r="P7634" s="96" t="s">
        <v>1603</v>
      </c>
      <c r="Q7634" s="96" t="s">
        <v>1580</v>
      </c>
      <c r="R7634" s="96" t="s">
        <v>15413</v>
      </c>
      <c r="S7634" s="96" t="s">
        <v>19050</v>
      </c>
      <c r="T7634" s="96" t="s">
        <v>1568</v>
      </c>
    </row>
    <row r="7635" ht="14.25" customHeight="1">
      <c r="A7635" s="96" t="s">
        <v>19051</v>
      </c>
      <c r="D7635" s="96" t="s">
        <v>1350</v>
      </c>
      <c r="E7635" s="96" t="s">
        <v>1561</v>
      </c>
      <c r="F7635" s="96">
        <v>2030.0</v>
      </c>
      <c r="J7635" s="96" t="s">
        <v>1147</v>
      </c>
      <c r="L7635" s="96" t="s">
        <v>1562</v>
      </c>
      <c r="M7635" s="96" t="s">
        <v>1147</v>
      </c>
      <c r="O7635" s="96" t="s">
        <v>1717</v>
      </c>
      <c r="P7635" s="96" t="s">
        <v>1609</v>
      </c>
      <c r="Q7635" s="96" t="s">
        <v>1765</v>
      </c>
      <c r="R7635" s="96" t="s">
        <v>1631</v>
      </c>
      <c r="S7635" s="96" t="s">
        <v>19052</v>
      </c>
      <c r="T7635" s="96" t="s">
        <v>1568</v>
      </c>
    </row>
    <row r="7636" ht="14.25" customHeight="1">
      <c r="A7636" s="96" t="s">
        <v>19053</v>
      </c>
      <c r="D7636" s="96" t="s">
        <v>1350</v>
      </c>
      <c r="E7636" s="96" t="s">
        <v>1561</v>
      </c>
      <c r="F7636" s="96">
        <v>2030.0</v>
      </c>
      <c r="J7636" s="96" t="s">
        <v>1147</v>
      </c>
      <c r="L7636" s="96" t="s">
        <v>1562</v>
      </c>
      <c r="M7636" s="96" t="s">
        <v>1147</v>
      </c>
      <c r="O7636" s="96" t="s">
        <v>1717</v>
      </c>
      <c r="P7636" s="96" t="s">
        <v>1609</v>
      </c>
      <c r="Q7636" s="96" t="s">
        <v>1756</v>
      </c>
      <c r="R7636" s="96" t="s">
        <v>1586</v>
      </c>
      <c r="S7636" s="96" t="s">
        <v>19054</v>
      </c>
      <c r="T7636" s="96" t="s">
        <v>1568</v>
      </c>
    </row>
    <row r="7637" ht="14.25" customHeight="1">
      <c r="A7637" s="96" t="s">
        <v>19055</v>
      </c>
      <c r="D7637" s="96" t="s">
        <v>1350</v>
      </c>
      <c r="E7637" s="96" t="s">
        <v>1561</v>
      </c>
      <c r="F7637" s="96">
        <v>2030.0</v>
      </c>
      <c r="J7637" s="96" t="s">
        <v>1147</v>
      </c>
      <c r="L7637" s="96" t="s">
        <v>1562</v>
      </c>
      <c r="M7637" s="96" t="s">
        <v>1147</v>
      </c>
      <c r="O7637" s="96" t="s">
        <v>1717</v>
      </c>
      <c r="P7637" s="96" t="s">
        <v>1609</v>
      </c>
      <c r="Q7637" s="96" t="s">
        <v>1639</v>
      </c>
      <c r="R7637" s="96" t="s">
        <v>1591</v>
      </c>
      <c r="S7637" s="96" t="s">
        <v>19056</v>
      </c>
      <c r="T7637" s="96" t="s">
        <v>1568</v>
      </c>
    </row>
    <row r="7638" ht="14.25" customHeight="1">
      <c r="A7638" s="96" t="s">
        <v>19057</v>
      </c>
      <c r="D7638" s="96" t="s">
        <v>1350</v>
      </c>
      <c r="E7638" s="96" t="s">
        <v>1561</v>
      </c>
      <c r="F7638" s="96">
        <v>2030.0</v>
      </c>
      <c r="J7638" s="96" t="s">
        <v>1147</v>
      </c>
      <c r="L7638" s="96" t="s">
        <v>1562</v>
      </c>
      <c r="M7638" s="96" t="s">
        <v>1147</v>
      </c>
      <c r="O7638" s="96" t="s">
        <v>1717</v>
      </c>
      <c r="P7638" s="96" t="s">
        <v>1609</v>
      </c>
      <c r="Q7638" s="96" t="s">
        <v>1585</v>
      </c>
      <c r="R7638" s="96" t="s">
        <v>1591</v>
      </c>
      <c r="S7638" s="96" t="s">
        <v>19058</v>
      </c>
      <c r="T7638" s="96" t="s">
        <v>1568</v>
      </c>
    </row>
    <row r="7639" ht="14.25" customHeight="1">
      <c r="A7639" s="96" t="s">
        <v>19059</v>
      </c>
      <c r="D7639" s="96" t="s">
        <v>1350</v>
      </c>
      <c r="E7639" s="96" t="s">
        <v>1561</v>
      </c>
      <c r="F7639" s="96">
        <v>2030.0</v>
      </c>
      <c r="J7639" s="96" t="s">
        <v>1147</v>
      </c>
      <c r="L7639" s="96" t="s">
        <v>1562</v>
      </c>
      <c r="M7639" s="96" t="s">
        <v>1147</v>
      </c>
      <c r="O7639" s="96" t="s">
        <v>1717</v>
      </c>
      <c r="P7639" s="96" t="s">
        <v>1609</v>
      </c>
      <c r="Q7639" s="96" t="s">
        <v>2015</v>
      </c>
      <c r="R7639" s="96" t="s">
        <v>1566</v>
      </c>
      <c r="S7639" s="96" t="s">
        <v>19060</v>
      </c>
      <c r="T7639" s="96" t="s">
        <v>1568</v>
      </c>
    </row>
    <row r="7640" ht="14.25" customHeight="1">
      <c r="A7640" s="96" t="s">
        <v>19061</v>
      </c>
      <c r="D7640" s="96" t="s">
        <v>1350</v>
      </c>
      <c r="E7640" s="96" t="s">
        <v>1561</v>
      </c>
      <c r="F7640" s="96">
        <v>2030.0</v>
      </c>
      <c r="J7640" s="96" t="s">
        <v>1147</v>
      </c>
      <c r="L7640" s="96" t="s">
        <v>1562</v>
      </c>
      <c r="M7640" s="96" t="s">
        <v>1147</v>
      </c>
      <c r="O7640" s="96" t="s">
        <v>1717</v>
      </c>
      <c r="P7640" s="96" t="s">
        <v>1609</v>
      </c>
      <c r="Q7640" s="96" t="s">
        <v>2223</v>
      </c>
      <c r="R7640" s="96" t="s">
        <v>1615</v>
      </c>
      <c r="S7640" s="96" t="s">
        <v>19062</v>
      </c>
      <c r="T7640" s="96" t="s">
        <v>1568</v>
      </c>
    </row>
    <row r="7641" ht="14.25" customHeight="1">
      <c r="A7641" s="96" t="s">
        <v>19063</v>
      </c>
      <c r="B7641" s="96" t="s">
        <v>19064</v>
      </c>
      <c r="C7641" s="96" t="s">
        <v>19065</v>
      </c>
      <c r="D7641" s="96" t="s">
        <v>1372</v>
      </c>
      <c r="J7641" s="96" t="s">
        <v>1147</v>
      </c>
      <c r="L7641" s="96" t="s">
        <v>1629</v>
      </c>
      <c r="M7641" s="96" t="s">
        <v>1147</v>
      </c>
      <c r="O7641" s="96" t="s">
        <v>1717</v>
      </c>
      <c r="P7641" s="96" t="s">
        <v>1609</v>
      </c>
      <c r="Q7641" s="96" t="s">
        <v>1630</v>
      </c>
      <c r="R7641" s="96" t="s">
        <v>1769</v>
      </c>
      <c r="U7641" s="96" t="s">
        <v>1742</v>
      </c>
    </row>
    <row r="7642" ht="14.25" customHeight="1">
      <c r="A7642" s="96" t="s">
        <v>19066</v>
      </c>
      <c r="D7642" s="96" t="s">
        <v>1350</v>
      </c>
      <c r="E7642" s="96" t="s">
        <v>1561</v>
      </c>
      <c r="F7642" s="96">
        <v>2030.0</v>
      </c>
      <c r="J7642" s="96" t="s">
        <v>1147</v>
      </c>
      <c r="L7642" s="96" t="s">
        <v>1562</v>
      </c>
      <c r="M7642" s="96" t="s">
        <v>1147</v>
      </c>
      <c r="O7642" s="96" t="s">
        <v>1717</v>
      </c>
      <c r="P7642" s="96" t="s">
        <v>1609</v>
      </c>
      <c r="Q7642" s="96" t="s">
        <v>1610</v>
      </c>
      <c r="R7642" s="96" t="s">
        <v>1712</v>
      </c>
      <c r="S7642" s="96" t="s">
        <v>19067</v>
      </c>
      <c r="T7642" s="96" t="s">
        <v>1568</v>
      </c>
    </row>
    <row r="7643" ht="14.25" customHeight="1">
      <c r="A7643" s="96" t="s">
        <v>19068</v>
      </c>
      <c r="B7643" s="96" t="s">
        <v>19069</v>
      </c>
      <c r="C7643" s="96" t="s">
        <v>19070</v>
      </c>
      <c r="D7643" s="96" t="s">
        <v>1350</v>
      </c>
      <c r="E7643" s="96" t="s">
        <v>1561</v>
      </c>
      <c r="F7643" s="96">
        <v>2025.0</v>
      </c>
      <c r="J7643" s="96" t="s">
        <v>1147</v>
      </c>
      <c r="L7643" s="96" t="s">
        <v>41</v>
      </c>
      <c r="M7643" s="96" t="s">
        <v>1351</v>
      </c>
      <c r="N7643" s="96" t="s">
        <v>1746</v>
      </c>
      <c r="O7643" s="96" t="s">
        <v>1672</v>
      </c>
      <c r="P7643" s="96" t="s">
        <v>1564</v>
      </c>
      <c r="Q7643" s="96" t="s">
        <v>1820</v>
      </c>
      <c r="R7643" s="96" t="s">
        <v>1924</v>
      </c>
      <c r="S7643" s="96" t="s">
        <v>19071</v>
      </c>
      <c r="T7643" s="96" t="s">
        <v>1568</v>
      </c>
    </row>
    <row r="7644" ht="14.25" customHeight="1">
      <c r="A7644" s="96" t="s">
        <v>19072</v>
      </c>
      <c r="D7644" s="96" t="s">
        <v>1350</v>
      </c>
      <c r="E7644" s="96" t="s">
        <v>1561</v>
      </c>
      <c r="F7644" s="96">
        <v>2030.0</v>
      </c>
      <c r="J7644" s="96" t="s">
        <v>1147</v>
      </c>
      <c r="L7644" s="96" t="s">
        <v>1562</v>
      </c>
      <c r="M7644" s="96" t="s">
        <v>1147</v>
      </c>
      <c r="O7644" s="96" t="s">
        <v>1717</v>
      </c>
      <c r="P7644" s="96" t="s">
        <v>1609</v>
      </c>
      <c r="Q7644" s="96" t="s">
        <v>1590</v>
      </c>
      <c r="R7644" s="96" t="s">
        <v>1623</v>
      </c>
      <c r="S7644" s="96" t="s">
        <v>19073</v>
      </c>
      <c r="T7644" s="96" t="s">
        <v>1568</v>
      </c>
    </row>
    <row r="7645" ht="14.25" customHeight="1">
      <c r="A7645" s="96" t="s">
        <v>19074</v>
      </c>
      <c r="B7645" s="96" t="s">
        <v>19075</v>
      </c>
      <c r="C7645" s="96" t="s">
        <v>19076</v>
      </c>
      <c r="D7645" s="96" t="s">
        <v>1355</v>
      </c>
      <c r="J7645" s="96" t="s">
        <v>1351</v>
      </c>
      <c r="L7645" s="96" t="s">
        <v>41</v>
      </c>
      <c r="M7645" s="96" t="s">
        <v>1351</v>
      </c>
      <c r="N7645" s="96" t="s">
        <v>1623</v>
      </c>
      <c r="O7645" s="96" t="s">
        <v>1717</v>
      </c>
      <c r="P7645" s="96" t="s">
        <v>1609</v>
      </c>
      <c r="Q7645" s="96" t="s">
        <v>1636</v>
      </c>
      <c r="R7645" s="96" t="s">
        <v>1623</v>
      </c>
    </row>
    <row r="7646" ht="14.25" customHeight="1">
      <c r="A7646" s="96" t="s">
        <v>19077</v>
      </c>
      <c r="B7646" s="96" t="s">
        <v>19078</v>
      </c>
      <c r="C7646" s="96" t="s">
        <v>19079</v>
      </c>
      <c r="D7646" s="96" t="s">
        <v>1350</v>
      </c>
      <c r="E7646" s="96" t="s">
        <v>1561</v>
      </c>
      <c r="F7646" s="96" t="s">
        <v>1628</v>
      </c>
      <c r="J7646" s="96" t="s">
        <v>1147</v>
      </c>
      <c r="L7646" s="96" t="s">
        <v>41</v>
      </c>
      <c r="M7646" s="96" t="s">
        <v>1147</v>
      </c>
      <c r="O7646" s="96" t="s">
        <v>1717</v>
      </c>
      <c r="P7646" s="96" t="s">
        <v>1609</v>
      </c>
      <c r="Q7646" s="96" t="s">
        <v>2047</v>
      </c>
      <c r="R7646" s="96" t="s">
        <v>1605</v>
      </c>
      <c r="S7646" s="96" t="s">
        <v>19080</v>
      </c>
      <c r="T7646" s="96" t="s">
        <v>1568</v>
      </c>
    </row>
    <row r="7647" ht="14.25" customHeight="1">
      <c r="A7647" s="96" t="s">
        <v>19081</v>
      </c>
      <c r="B7647" s="96" t="s">
        <v>19082</v>
      </c>
      <c r="D7647" s="96" t="s">
        <v>1355</v>
      </c>
      <c r="J7647" s="96" t="s">
        <v>1147</v>
      </c>
      <c r="L7647" s="96" t="s">
        <v>41</v>
      </c>
      <c r="M7647" s="96" t="s">
        <v>1147</v>
      </c>
      <c r="O7647" s="96" t="s">
        <v>1717</v>
      </c>
      <c r="P7647" s="96" t="s">
        <v>1609</v>
      </c>
      <c r="Q7647" s="96" t="s">
        <v>1886</v>
      </c>
      <c r="R7647" s="96" t="s">
        <v>1673</v>
      </c>
    </row>
    <row r="7648" ht="14.25" customHeight="1">
      <c r="A7648" s="96" t="s">
        <v>19083</v>
      </c>
      <c r="B7648" s="96" t="s">
        <v>19084</v>
      </c>
      <c r="C7648" s="96" t="s">
        <v>19085</v>
      </c>
      <c r="D7648" s="96" t="s">
        <v>1350</v>
      </c>
      <c r="E7648" s="96" t="s">
        <v>1561</v>
      </c>
      <c r="F7648" s="96" t="s">
        <v>1628</v>
      </c>
      <c r="J7648" s="96" t="s">
        <v>1147</v>
      </c>
      <c r="L7648" s="96" t="s">
        <v>41</v>
      </c>
      <c r="M7648" s="96" t="s">
        <v>1147</v>
      </c>
      <c r="O7648" s="96" t="s">
        <v>1717</v>
      </c>
      <c r="P7648" s="96" t="s">
        <v>1609</v>
      </c>
      <c r="Q7648" s="96" t="s">
        <v>1652</v>
      </c>
      <c r="R7648" s="96" t="s">
        <v>1594</v>
      </c>
      <c r="S7648" s="96" t="s">
        <v>19086</v>
      </c>
      <c r="T7648" s="96" t="s">
        <v>1568</v>
      </c>
    </row>
    <row r="7649" ht="14.25" customHeight="1">
      <c r="A7649" s="96" t="s">
        <v>19087</v>
      </c>
      <c r="B7649" s="96" t="s">
        <v>19088</v>
      </c>
      <c r="C7649" s="96" t="s">
        <v>19089</v>
      </c>
      <c r="D7649" s="96" t="s">
        <v>1350</v>
      </c>
      <c r="E7649" s="96" t="s">
        <v>1570</v>
      </c>
      <c r="F7649" s="96">
        <v>2030.0</v>
      </c>
      <c r="J7649" s="96" t="s">
        <v>1147</v>
      </c>
      <c r="L7649" s="96" t="s">
        <v>41</v>
      </c>
      <c r="M7649" s="96" t="s">
        <v>1147</v>
      </c>
      <c r="O7649" s="96" t="s">
        <v>1717</v>
      </c>
      <c r="P7649" s="96" t="s">
        <v>1609</v>
      </c>
      <c r="Q7649" s="96" t="s">
        <v>1639</v>
      </c>
      <c r="R7649" s="96" t="s">
        <v>2030</v>
      </c>
      <c r="S7649" s="96" t="s">
        <v>19090</v>
      </c>
      <c r="T7649" s="96" t="s">
        <v>1576</v>
      </c>
    </row>
    <row r="7650" ht="14.25" customHeight="1">
      <c r="A7650" s="96" t="s">
        <v>19091</v>
      </c>
      <c r="B7650" s="96" t="s">
        <v>19092</v>
      </c>
      <c r="D7650" s="96" t="s">
        <v>1350</v>
      </c>
      <c r="E7650" s="96" t="s">
        <v>1561</v>
      </c>
      <c r="F7650" s="96">
        <v>2030.0</v>
      </c>
      <c r="J7650" s="96" t="s">
        <v>1351</v>
      </c>
      <c r="L7650" s="96" t="s">
        <v>41</v>
      </c>
      <c r="M7650" s="96" t="s">
        <v>1351</v>
      </c>
      <c r="N7650" s="96" t="s">
        <v>1697</v>
      </c>
      <c r="O7650" s="96" t="s">
        <v>1717</v>
      </c>
      <c r="P7650" s="96" t="s">
        <v>1609</v>
      </c>
      <c r="Q7650" s="96" t="s">
        <v>1652</v>
      </c>
      <c r="R7650" s="96" t="s">
        <v>1787</v>
      </c>
      <c r="S7650" s="96" t="s">
        <v>19093</v>
      </c>
      <c r="T7650" s="96" t="s">
        <v>1568</v>
      </c>
    </row>
    <row r="7651" ht="14.25" customHeight="1">
      <c r="A7651" s="96" t="s">
        <v>19094</v>
      </c>
      <c r="D7651" s="96" t="s">
        <v>1355</v>
      </c>
      <c r="J7651" s="96" t="s">
        <v>1147</v>
      </c>
      <c r="L7651" s="96" t="s">
        <v>41</v>
      </c>
      <c r="M7651" s="96" t="s">
        <v>1147</v>
      </c>
      <c r="O7651" s="96" t="s">
        <v>8482</v>
      </c>
      <c r="P7651" s="96" t="s">
        <v>1564</v>
      </c>
      <c r="Q7651" s="96" t="s">
        <v>1573</v>
      </c>
      <c r="R7651" s="96" t="s">
        <v>1597</v>
      </c>
    </row>
    <row r="7652" ht="14.25" customHeight="1">
      <c r="A7652" s="96" t="s">
        <v>19095</v>
      </c>
      <c r="D7652" s="96" t="s">
        <v>1350</v>
      </c>
      <c r="E7652" s="96" t="s">
        <v>1561</v>
      </c>
      <c r="F7652" s="96">
        <v>2030.0</v>
      </c>
      <c r="J7652" s="96" t="s">
        <v>1351</v>
      </c>
      <c r="L7652" s="96" t="s">
        <v>41</v>
      </c>
      <c r="M7652" s="96" t="s">
        <v>1351</v>
      </c>
      <c r="N7652" s="96" t="s">
        <v>1589</v>
      </c>
      <c r="O7652" s="96" t="s">
        <v>1845</v>
      </c>
      <c r="P7652" s="96" t="s">
        <v>1564</v>
      </c>
      <c r="Q7652" s="96" t="s">
        <v>1675</v>
      </c>
      <c r="R7652" s="96" t="s">
        <v>1699</v>
      </c>
      <c r="S7652" s="96" t="s">
        <v>19096</v>
      </c>
      <c r="T7652" s="96" t="s">
        <v>1568</v>
      </c>
    </row>
    <row r="7653" ht="14.25" customHeight="1">
      <c r="A7653" s="96" t="s">
        <v>19097</v>
      </c>
      <c r="D7653" s="96" t="s">
        <v>1350</v>
      </c>
      <c r="E7653" s="96" t="s">
        <v>1561</v>
      </c>
      <c r="F7653" s="96">
        <v>2030.0</v>
      </c>
      <c r="J7653" s="96" t="s">
        <v>1147</v>
      </c>
      <c r="L7653" s="96" t="s">
        <v>1562</v>
      </c>
      <c r="M7653" s="96" t="s">
        <v>1147</v>
      </c>
      <c r="O7653" s="96" t="s">
        <v>1717</v>
      </c>
      <c r="P7653" s="96" t="s">
        <v>1609</v>
      </c>
      <c r="Q7653" s="96" t="s">
        <v>1735</v>
      </c>
      <c r="R7653" s="96" t="s">
        <v>1648</v>
      </c>
      <c r="S7653" s="96" t="s">
        <v>19098</v>
      </c>
      <c r="T7653" s="96" t="s">
        <v>1568</v>
      </c>
    </row>
    <row r="7654" ht="14.25" customHeight="1">
      <c r="A7654" s="96" t="s">
        <v>19099</v>
      </c>
      <c r="D7654" s="96" t="s">
        <v>1350</v>
      </c>
      <c r="E7654" s="96" t="s">
        <v>1561</v>
      </c>
      <c r="F7654" s="96">
        <v>2030.0</v>
      </c>
      <c r="J7654" s="96" t="s">
        <v>1147</v>
      </c>
      <c r="L7654" s="96" t="s">
        <v>1562</v>
      </c>
      <c r="M7654" s="96" t="s">
        <v>1147</v>
      </c>
      <c r="O7654" s="96" t="s">
        <v>1717</v>
      </c>
      <c r="P7654" s="96" t="s">
        <v>1609</v>
      </c>
      <c r="Q7654" s="96" t="s">
        <v>1756</v>
      </c>
      <c r="R7654" s="96" t="s">
        <v>1631</v>
      </c>
      <c r="S7654" s="96" t="s">
        <v>19100</v>
      </c>
      <c r="T7654" s="96" t="s">
        <v>1568</v>
      </c>
    </row>
    <row r="7655" ht="14.25" customHeight="1">
      <c r="A7655" s="96" t="s">
        <v>19101</v>
      </c>
      <c r="D7655" s="96" t="s">
        <v>1350</v>
      </c>
      <c r="E7655" s="96" t="s">
        <v>1561</v>
      </c>
      <c r="F7655" s="96">
        <v>2030.0</v>
      </c>
      <c r="J7655" s="96" t="s">
        <v>1147</v>
      </c>
      <c r="L7655" s="96" t="s">
        <v>1562</v>
      </c>
      <c r="M7655" s="96" t="s">
        <v>1147</v>
      </c>
      <c r="O7655" s="96" t="s">
        <v>1717</v>
      </c>
      <c r="P7655" s="96" t="s">
        <v>1609</v>
      </c>
      <c r="Q7655" s="96" t="s">
        <v>1756</v>
      </c>
      <c r="R7655" s="96" t="s">
        <v>1637</v>
      </c>
      <c r="S7655" s="96" t="s">
        <v>19102</v>
      </c>
      <c r="T7655" s="96" t="s">
        <v>1568</v>
      </c>
    </row>
    <row r="7656" ht="14.25" customHeight="1">
      <c r="A7656" s="96" t="s">
        <v>19103</v>
      </c>
      <c r="D7656" s="96" t="s">
        <v>1350</v>
      </c>
      <c r="E7656" s="96" t="s">
        <v>1561</v>
      </c>
      <c r="F7656" s="96">
        <v>2030.0</v>
      </c>
      <c r="J7656" s="96" t="s">
        <v>1147</v>
      </c>
      <c r="L7656" s="96" t="s">
        <v>1562</v>
      </c>
      <c r="M7656" s="96" t="s">
        <v>1147</v>
      </c>
      <c r="O7656" s="96" t="s">
        <v>1717</v>
      </c>
      <c r="P7656" s="96" t="s">
        <v>1609</v>
      </c>
      <c r="Q7656" s="96" t="s">
        <v>1948</v>
      </c>
      <c r="R7656" s="96" t="s">
        <v>1605</v>
      </c>
      <c r="S7656" s="96" t="s">
        <v>19104</v>
      </c>
      <c r="T7656" s="96" t="s">
        <v>1568</v>
      </c>
    </row>
    <row r="7657" ht="14.25" customHeight="1">
      <c r="A7657" s="96" t="s">
        <v>19105</v>
      </c>
      <c r="C7657" s="96" t="s">
        <v>19106</v>
      </c>
      <c r="D7657" s="96" t="s">
        <v>1350</v>
      </c>
      <c r="E7657" s="96" t="s">
        <v>1561</v>
      </c>
      <c r="F7657" s="96">
        <v>2030.0</v>
      </c>
      <c r="J7657" s="96" t="s">
        <v>1147</v>
      </c>
      <c r="L7657" s="96" t="s">
        <v>1562</v>
      </c>
      <c r="M7657" s="96" t="s">
        <v>1147</v>
      </c>
      <c r="O7657" s="96" t="s">
        <v>1717</v>
      </c>
      <c r="P7657" s="96" t="s">
        <v>1609</v>
      </c>
      <c r="Q7657" s="96" t="s">
        <v>2015</v>
      </c>
      <c r="R7657" s="96" t="s">
        <v>1597</v>
      </c>
      <c r="S7657" s="96" t="s">
        <v>19107</v>
      </c>
      <c r="T7657" s="96" t="s">
        <v>1568</v>
      </c>
    </row>
    <row r="7658" ht="14.25" customHeight="1">
      <c r="A7658" s="96" t="s">
        <v>19108</v>
      </c>
      <c r="D7658" s="96" t="s">
        <v>1350</v>
      </c>
      <c r="E7658" s="96" t="s">
        <v>1561</v>
      </c>
      <c r="F7658" s="96">
        <v>2030.0</v>
      </c>
      <c r="J7658" s="96" t="s">
        <v>1147</v>
      </c>
      <c r="L7658" s="96" t="s">
        <v>1562</v>
      </c>
      <c r="M7658" s="96" t="s">
        <v>1147</v>
      </c>
      <c r="O7658" s="96" t="s">
        <v>1717</v>
      </c>
      <c r="P7658" s="96" t="s">
        <v>1609</v>
      </c>
      <c r="Q7658" s="96" t="s">
        <v>1820</v>
      </c>
      <c r="R7658" s="96" t="s">
        <v>1605</v>
      </c>
      <c r="S7658" s="96" t="s">
        <v>19109</v>
      </c>
      <c r="T7658" s="96" t="s">
        <v>1568</v>
      </c>
    </row>
    <row r="7659" ht="14.25" customHeight="1">
      <c r="A7659" s="96" t="s">
        <v>19110</v>
      </c>
      <c r="B7659" s="96" t="s">
        <v>19111</v>
      </c>
      <c r="C7659" s="96" t="s">
        <v>19112</v>
      </c>
      <c r="D7659" s="96" t="s">
        <v>1355</v>
      </c>
      <c r="J7659" s="96" t="s">
        <v>1351</v>
      </c>
      <c r="L7659" s="96" t="s">
        <v>41</v>
      </c>
      <c r="M7659" s="96" t="s">
        <v>1351</v>
      </c>
      <c r="N7659" s="96" t="s">
        <v>1707</v>
      </c>
      <c r="O7659" s="96" t="s">
        <v>1664</v>
      </c>
      <c r="P7659" s="96" t="s">
        <v>1564</v>
      </c>
      <c r="Q7659" s="96" t="s">
        <v>1800</v>
      </c>
      <c r="R7659" s="96" t="s">
        <v>1707</v>
      </c>
    </row>
    <row r="7660" ht="14.25" customHeight="1">
      <c r="A7660" s="96" t="s">
        <v>19113</v>
      </c>
      <c r="B7660" s="96" t="s">
        <v>19114</v>
      </c>
      <c r="C7660" s="96" t="s">
        <v>19115</v>
      </c>
      <c r="D7660" s="96" t="s">
        <v>1350</v>
      </c>
      <c r="E7660" s="96" t="s">
        <v>1561</v>
      </c>
      <c r="F7660" s="96">
        <v>2030.0</v>
      </c>
      <c r="J7660" s="96" t="s">
        <v>1147</v>
      </c>
      <c r="L7660" s="96" t="s">
        <v>41</v>
      </c>
      <c r="M7660" s="96" t="s">
        <v>1147</v>
      </c>
      <c r="O7660" s="96" t="s">
        <v>1563</v>
      </c>
      <c r="P7660" s="96" t="s">
        <v>1564</v>
      </c>
      <c r="Q7660" s="96" t="s">
        <v>1590</v>
      </c>
      <c r="R7660" s="96" t="s">
        <v>1699</v>
      </c>
      <c r="S7660" s="96" t="s">
        <v>19116</v>
      </c>
      <c r="T7660" s="96" t="s">
        <v>1568</v>
      </c>
    </row>
    <row r="7661" ht="14.25" customHeight="1">
      <c r="A7661" s="96" t="s">
        <v>19117</v>
      </c>
      <c r="D7661" s="96" t="s">
        <v>1355</v>
      </c>
      <c r="J7661" s="96" t="s">
        <v>1147</v>
      </c>
      <c r="L7661" s="96" t="s">
        <v>41</v>
      </c>
      <c r="M7661" s="96" t="s">
        <v>1147</v>
      </c>
      <c r="O7661" s="96" t="s">
        <v>1791</v>
      </c>
      <c r="P7661" s="96" t="s">
        <v>1609</v>
      </c>
      <c r="Q7661" s="96" t="s">
        <v>1675</v>
      </c>
      <c r="R7661" s="96" t="s">
        <v>1605</v>
      </c>
    </row>
    <row r="7662" ht="14.25" customHeight="1">
      <c r="A7662" s="96" t="s">
        <v>19118</v>
      </c>
      <c r="D7662" s="96" t="s">
        <v>1355</v>
      </c>
      <c r="J7662" s="96" t="s">
        <v>1351</v>
      </c>
      <c r="L7662" s="96" t="s">
        <v>41</v>
      </c>
      <c r="M7662" s="96" t="s">
        <v>1147</v>
      </c>
      <c r="O7662" s="96" t="s">
        <v>1791</v>
      </c>
      <c r="P7662" s="96" t="s">
        <v>1609</v>
      </c>
      <c r="Q7662" s="96" t="s">
        <v>2047</v>
      </c>
      <c r="R7662" s="96" t="s">
        <v>1712</v>
      </c>
    </row>
    <row r="7663" ht="14.25" customHeight="1">
      <c r="A7663" s="96" t="s">
        <v>19119</v>
      </c>
      <c r="C7663" s="96" t="s">
        <v>19120</v>
      </c>
      <c r="D7663" s="96" t="s">
        <v>1355</v>
      </c>
      <c r="J7663" s="96" t="s">
        <v>1147</v>
      </c>
      <c r="L7663" s="96" t="s">
        <v>41</v>
      </c>
      <c r="M7663" s="96" t="s">
        <v>1147</v>
      </c>
      <c r="O7663" s="96" t="s">
        <v>1845</v>
      </c>
      <c r="P7663" s="96" t="s">
        <v>1564</v>
      </c>
      <c r="Q7663" s="96" t="s">
        <v>1590</v>
      </c>
      <c r="R7663" s="96" t="s">
        <v>1586</v>
      </c>
    </row>
    <row r="7664" ht="14.25" customHeight="1">
      <c r="A7664" s="96" t="s">
        <v>19121</v>
      </c>
      <c r="D7664" s="96" t="s">
        <v>1350</v>
      </c>
      <c r="E7664" s="96" t="s">
        <v>1561</v>
      </c>
      <c r="F7664" s="96">
        <v>2030.0</v>
      </c>
      <c r="J7664" s="96" t="s">
        <v>1147</v>
      </c>
      <c r="L7664" s="96" t="s">
        <v>1562</v>
      </c>
      <c r="M7664" s="96" t="s">
        <v>1147</v>
      </c>
      <c r="O7664" s="96" t="s">
        <v>1717</v>
      </c>
      <c r="P7664" s="96" t="s">
        <v>1609</v>
      </c>
      <c r="Q7664" s="96" t="s">
        <v>2188</v>
      </c>
      <c r="R7664" s="96" t="s">
        <v>1615</v>
      </c>
      <c r="S7664" s="96" t="s">
        <v>19122</v>
      </c>
      <c r="T7664" s="96" t="s">
        <v>1568</v>
      </c>
    </row>
    <row r="7665" ht="14.25" customHeight="1">
      <c r="A7665" s="96" t="s">
        <v>19123</v>
      </c>
      <c r="D7665" s="96" t="s">
        <v>1350</v>
      </c>
      <c r="E7665" s="96" t="s">
        <v>1561</v>
      </c>
      <c r="F7665" s="96">
        <v>2030.0</v>
      </c>
      <c r="J7665" s="96" t="s">
        <v>1147</v>
      </c>
      <c r="L7665" s="96" t="s">
        <v>1562</v>
      </c>
      <c r="M7665" s="96" t="s">
        <v>1147</v>
      </c>
      <c r="O7665" s="96" t="s">
        <v>1647</v>
      </c>
      <c r="P7665" s="96" t="s">
        <v>1564</v>
      </c>
      <c r="Q7665" s="96" t="s">
        <v>1655</v>
      </c>
      <c r="R7665" s="96" t="s">
        <v>1648</v>
      </c>
      <c r="S7665" s="96" t="s">
        <v>19124</v>
      </c>
      <c r="T7665" s="96" t="s">
        <v>1568</v>
      </c>
    </row>
    <row r="7666" ht="14.25" customHeight="1">
      <c r="A7666" s="96" t="s">
        <v>19125</v>
      </c>
      <c r="D7666" s="96" t="s">
        <v>1350</v>
      </c>
      <c r="E7666" s="96" t="s">
        <v>1561</v>
      </c>
      <c r="F7666" s="96">
        <v>2030.0</v>
      </c>
      <c r="J7666" s="96" t="s">
        <v>1147</v>
      </c>
      <c r="L7666" s="96" t="s">
        <v>41</v>
      </c>
      <c r="M7666" s="96" t="s">
        <v>1147</v>
      </c>
      <c r="O7666" s="96" t="s">
        <v>6357</v>
      </c>
      <c r="P7666" s="96" t="s">
        <v>1609</v>
      </c>
      <c r="Q7666" s="96" t="s">
        <v>1675</v>
      </c>
      <c r="R7666" s="96" t="s">
        <v>1594</v>
      </c>
      <c r="S7666" s="96" t="s">
        <v>19126</v>
      </c>
      <c r="T7666" s="96" t="s">
        <v>1568</v>
      </c>
    </row>
    <row r="7667" ht="14.25" customHeight="1">
      <c r="A7667" s="96" t="s">
        <v>19127</v>
      </c>
      <c r="B7667" s="96" t="s">
        <v>19128</v>
      </c>
      <c r="D7667" s="96" t="s">
        <v>1372</v>
      </c>
      <c r="J7667" s="96" t="s">
        <v>1351</v>
      </c>
      <c r="L7667" s="96" t="s">
        <v>41</v>
      </c>
      <c r="M7667" s="96" t="s">
        <v>1351</v>
      </c>
      <c r="O7667" s="96" t="s">
        <v>1857</v>
      </c>
      <c r="P7667" s="96" t="s">
        <v>1609</v>
      </c>
      <c r="Q7667" s="96" t="s">
        <v>1585</v>
      </c>
      <c r="R7667" s="96" t="s">
        <v>2023</v>
      </c>
    </row>
    <row r="7668" ht="14.25" customHeight="1">
      <c r="A7668" s="96" t="s">
        <v>19129</v>
      </c>
      <c r="B7668" s="96" t="s">
        <v>19130</v>
      </c>
      <c r="C7668" s="96" t="s">
        <v>19131</v>
      </c>
      <c r="D7668" s="96" t="s">
        <v>1355</v>
      </c>
      <c r="J7668" s="96" t="s">
        <v>1351</v>
      </c>
      <c r="L7668" s="96" t="s">
        <v>1629</v>
      </c>
      <c r="M7668" s="96" t="s">
        <v>1351</v>
      </c>
      <c r="N7668" s="96" t="s">
        <v>1926</v>
      </c>
      <c r="O7668" s="96" t="s">
        <v>1563</v>
      </c>
      <c r="P7668" s="96" t="s">
        <v>1564</v>
      </c>
      <c r="Q7668" s="96" t="s">
        <v>1630</v>
      </c>
      <c r="R7668" s="96" t="s">
        <v>1926</v>
      </c>
    </row>
    <row r="7669" ht="14.25" customHeight="1">
      <c r="A7669" s="96" t="s">
        <v>19132</v>
      </c>
      <c r="D7669" s="96" t="s">
        <v>1350</v>
      </c>
      <c r="E7669" s="96" t="s">
        <v>1561</v>
      </c>
      <c r="F7669" s="96">
        <v>2030.0</v>
      </c>
      <c r="J7669" s="96" t="s">
        <v>1147</v>
      </c>
      <c r="L7669" s="96" t="s">
        <v>1562</v>
      </c>
      <c r="M7669" s="96" t="s">
        <v>1147</v>
      </c>
      <c r="O7669" s="96" t="s">
        <v>1791</v>
      </c>
      <c r="P7669" s="96" t="s">
        <v>1609</v>
      </c>
      <c r="Q7669" s="96" t="s">
        <v>1580</v>
      </c>
      <c r="R7669" s="96" t="s">
        <v>1586</v>
      </c>
      <c r="S7669" s="96" t="s">
        <v>19133</v>
      </c>
      <c r="T7669" s="96" t="s">
        <v>1568</v>
      </c>
    </row>
    <row r="7670" ht="14.25" customHeight="1">
      <c r="A7670" s="96" t="s">
        <v>19134</v>
      </c>
      <c r="D7670" s="96" t="s">
        <v>1350</v>
      </c>
      <c r="E7670" s="96" t="s">
        <v>1561</v>
      </c>
      <c r="F7670" s="96">
        <v>2030.0</v>
      </c>
      <c r="J7670" s="96" t="s">
        <v>1147</v>
      </c>
      <c r="L7670" s="96" t="s">
        <v>1562</v>
      </c>
      <c r="M7670" s="96" t="s">
        <v>1147</v>
      </c>
      <c r="O7670" s="96" t="s">
        <v>1845</v>
      </c>
      <c r="P7670" s="96" t="s">
        <v>1564</v>
      </c>
      <c r="Q7670" s="96" t="s">
        <v>1573</v>
      </c>
      <c r="R7670" s="96" t="s">
        <v>1805</v>
      </c>
      <c r="S7670" s="96" t="s">
        <v>19135</v>
      </c>
      <c r="T7670" s="96" t="s">
        <v>1568</v>
      </c>
    </row>
    <row r="7671" ht="14.25" customHeight="1">
      <c r="A7671" s="96" t="s">
        <v>19136</v>
      </c>
      <c r="D7671" s="96" t="s">
        <v>1355</v>
      </c>
      <c r="J7671" s="96" t="s">
        <v>1147</v>
      </c>
      <c r="L7671" s="96" t="s">
        <v>41</v>
      </c>
      <c r="M7671" s="96" t="s">
        <v>1147</v>
      </c>
      <c r="O7671" s="96" t="s">
        <v>1647</v>
      </c>
      <c r="P7671" s="96" t="s">
        <v>1564</v>
      </c>
      <c r="Q7671" s="96" t="s">
        <v>1679</v>
      </c>
      <c r="R7671" s="96" t="s">
        <v>1581</v>
      </c>
    </row>
    <row r="7672" ht="14.25" customHeight="1">
      <c r="A7672" s="96" t="s">
        <v>19137</v>
      </c>
      <c r="D7672" s="96" t="s">
        <v>1350</v>
      </c>
      <c r="E7672" s="96" t="s">
        <v>1561</v>
      </c>
      <c r="F7672" s="96">
        <v>2030.0</v>
      </c>
      <c r="J7672" s="96" t="s">
        <v>1147</v>
      </c>
      <c r="L7672" s="96" t="s">
        <v>1562</v>
      </c>
      <c r="M7672" s="96" t="s">
        <v>1147</v>
      </c>
      <c r="O7672" s="96" t="s">
        <v>1584</v>
      </c>
      <c r="P7672" s="96" t="s">
        <v>1564</v>
      </c>
      <c r="Q7672" s="96" t="s">
        <v>1610</v>
      </c>
      <c r="R7672" s="96" t="s">
        <v>1676</v>
      </c>
      <c r="S7672" s="96" t="s">
        <v>19138</v>
      </c>
      <c r="T7672" s="96" t="s">
        <v>1568</v>
      </c>
    </row>
    <row r="7673" ht="14.25" customHeight="1">
      <c r="A7673" s="96" t="s">
        <v>19139</v>
      </c>
      <c r="B7673" s="96" t="s">
        <v>19140</v>
      </c>
      <c r="C7673" s="96" t="s">
        <v>19141</v>
      </c>
      <c r="D7673" s="96" t="s">
        <v>1350</v>
      </c>
      <c r="E7673" s="96" t="s">
        <v>1570</v>
      </c>
      <c r="F7673" s="96">
        <v>2030.0</v>
      </c>
      <c r="J7673" s="96" t="s">
        <v>1147</v>
      </c>
      <c r="L7673" s="96" t="s">
        <v>41</v>
      </c>
      <c r="M7673" s="96" t="s">
        <v>1147</v>
      </c>
      <c r="O7673" s="96" t="s">
        <v>1717</v>
      </c>
      <c r="P7673" s="96" t="s">
        <v>1609</v>
      </c>
      <c r="Q7673" s="96" t="s">
        <v>1585</v>
      </c>
      <c r="R7673" s="96" t="s">
        <v>1690</v>
      </c>
      <c r="S7673" s="96" t="s">
        <v>19142</v>
      </c>
      <c r="T7673" s="96" t="s">
        <v>1576</v>
      </c>
    </row>
    <row r="7674" ht="14.25" customHeight="1">
      <c r="A7674" s="96" t="s">
        <v>19143</v>
      </c>
      <c r="C7674" s="96" t="s">
        <v>19144</v>
      </c>
      <c r="D7674" s="96" t="s">
        <v>1350</v>
      </c>
      <c r="E7674" s="96" t="s">
        <v>1561</v>
      </c>
      <c r="F7674" s="96" t="s">
        <v>2622</v>
      </c>
      <c r="G7674" s="96" t="s">
        <v>1350</v>
      </c>
      <c r="H7674" s="96" t="s">
        <v>1561</v>
      </c>
      <c r="I7674" s="96">
        <v>2040.0</v>
      </c>
      <c r="J7674" s="96" t="s">
        <v>1351</v>
      </c>
      <c r="K7674" s="96">
        <v>2040.0</v>
      </c>
      <c r="L7674" s="96" t="s">
        <v>41</v>
      </c>
      <c r="M7674" s="96" t="s">
        <v>1147</v>
      </c>
      <c r="O7674" s="96" t="s">
        <v>1563</v>
      </c>
      <c r="P7674" s="96" t="s">
        <v>1564</v>
      </c>
      <c r="Q7674" s="96" t="s">
        <v>1636</v>
      </c>
      <c r="R7674" s="96" t="s">
        <v>1644</v>
      </c>
      <c r="S7674" s="96" t="s">
        <v>19145</v>
      </c>
      <c r="T7674" s="96" t="s">
        <v>1568</v>
      </c>
    </row>
    <row r="7675" ht="14.25" customHeight="1">
      <c r="A7675" s="96" t="s">
        <v>19146</v>
      </c>
      <c r="D7675" s="96" t="s">
        <v>1350</v>
      </c>
      <c r="E7675" s="96" t="s">
        <v>1561</v>
      </c>
      <c r="F7675" s="96">
        <v>2030.0</v>
      </c>
      <c r="G7675" s="96" t="s">
        <v>1350</v>
      </c>
      <c r="H7675" s="96" t="s">
        <v>1561</v>
      </c>
      <c r="I7675" s="96">
        <v>2040.0</v>
      </c>
      <c r="J7675" s="96" t="s">
        <v>1351</v>
      </c>
      <c r="K7675" s="96">
        <v>2040.0</v>
      </c>
      <c r="L7675" s="96" t="s">
        <v>1562</v>
      </c>
      <c r="M7675" s="96" t="s">
        <v>1147</v>
      </c>
      <c r="O7675" s="96" t="s">
        <v>1584</v>
      </c>
      <c r="P7675" s="96" t="s">
        <v>1564</v>
      </c>
      <c r="Q7675" s="96" t="s">
        <v>1784</v>
      </c>
      <c r="R7675" s="96" t="s">
        <v>1581</v>
      </c>
      <c r="S7675" s="96" t="s">
        <v>19147</v>
      </c>
      <c r="T7675" s="96" t="s">
        <v>1568</v>
      </c>
    </row>
    <row r="7676" ht="14.25" customHeight="1">
      <c r="A7676" s="96" t="s">
        <v>19148</v>
      </c>
      <c r="B7676" s="96" t="s">
        <v>19149</v>
      </c>
      <c r="D7676" s="96" t="s">
        <v>1350</v>
      </c>
      <c r="E7676" s="96" t="s">
        <v>1561</v>
      </c>
      <c r="F7676" s="96">
        <v>2030.0</v>
      </c>
      <c r="J7676" s="96" t="s">
        <v>1147</v>
      </c>
      <c r="L7676" s="96" t="s">
        <v>1562</v>
      </c>
      <c r="M7676" s="96" t="s">
        <v>1147</v>
      </c>
      <c r="O7676" s="96" t="s">
        <v>1620</v>
      </c>
      <c r="P7676" s="96" t="s">
        <v>1564</v>
      </c>
      <c r="Q7676" s="96" t="s">
        <v>1580</v>
      </c>
      <c r="R7676" s="96" t="s">
        <v>1591</v>
      </c>
      <c r="S7676" s="96" t="s">
        <v>19150</v>
      </c>
      <c r="T7676" s="96" t="s">
        <v>1568</v>
      </c>
    </row>
    <row r="7677" ht="14.25" customHeight="1">
      <c r="A7677" s="96" t="s">
        <v>19151</v>
      </c>
      <c r="D7677" s="96" t="s">
        <v>1355</v>
      </c>
      <c r="J7677" s="96" t="s">
        <v>1147</v>
      </c>
      <c r="L7677" s="96" t="s">
        <v>41</v>
      </c>
      <c r="M7677" s="96" t="s">
        <v>1147</v>
      </c>
      <c r="O7677" s="96" t="s">
        <v>1703</v>
      </c>
      <c r="P7677" s="96" t="s">
        <v>1564</v>
      </c>
      <c r="Q7677" s="96" t="s">
        <v>1636</v>
      </c>
      <c r="R7677" s="96" t="s">
        <v>1631</v>
      </c>
    </row>
    <row r="7678" ht="14.25" customHeight="1">
      <c r="A7678" s="96" t="s">
        <v>19152</v>
      </c>
      <c r="D7678" s="96" t="s">
        <v>1350</v>
      </c>
      <c r="E7678" s="96" t="s">
        <v>1561</v>
      </c>
      <c r="F7678" s="96">
        <v>2030.0</v>
      </c>
      <c r="J7678" s="96" t="s">
        <v>1147</v>
      </c>
      <c r="L7678" s="96" t="s">
        <v>1562</v>
      </c>
      <c r="M7678" s="96" t="s">
        <v>1147</v>
      </c>
      <c r="O7678" s="96" t="s">
        <v>1578</v>
      </c>
      <c r="P7678" s="96" t="s">
        <v>1579</v>
      </c>
      <c r="Q7678" s="96" t="s">
        <v>1639</v>
      </c>
      <c r="R7678" s="96" t="s">
        <v>1699</v>
      </c>
      <c r="S7678" s="96" t="s">
        <v>19153</v>
      </c>
      <c r="T7678" s="96" t="s">
        <v>1568</v>
      </c>
    </row>
    <row r="7679" ht="14.25" customHeight="1">
      <c r="A7679" s="96" t="s">
        <v>19154</v>
      </c>
      <c r="D7679" s="96" t="s">
        <v>1350</v>
      </c>
      <c r="E7679" s="96" t="s">
        <v>1561</v>
      </c>
      <c r="F7679" s="96">
        <v>2030.0</v>
      </c>
      <c r="J7679" s="96" t="s">
        <v>1147</v>
      </c>
      <c r="L7679" s="96" t="s">
        <v>1562</v>
      </c>
      <c r="M7679" s="96" t="s">
        <v>1147</v>
      </c>
      <c r="O7679" s="96" t="s">
        <v>1717</v>
      </c>
      <c r="P7679" s="96" t="s">
        <v>1609</v>
      </c>
      <c r="Q7679" s="96" t="s">
        <v>1756</v>
      </c>
      <c r="R7679" s="96" t="s">
        <v>1586</v>
      </c>
      <c r="S7679" s="96" t="s">
        <v>19155</v>
      </c>
      <c r="T7679" s="96" t="s">
        <v>1568</v>
      </c>
    </row>
    <row r="7680" ht="14.25" customHeight="1">
      <c r="A7680" s="96" t="s">
        <v>19156</v>
      </c>
      <c r="D7680" s="96" t="s">
        <v>1355</v>
      </c>
      <c r="J7680" s="96" t="s">
        <v>1147</v>
      </c>
      <c r="L7680" s="96" t="s">
        <v>41</v>
      </c>
      <c r="M7680" s="96" t="s">
        <v>1147</v>
      </c>
      <c r="O7680" s="96" t="s">
        <v>1812</v>
      </c>
      <c r="P7680" s="96" t="s">
        <v>1564</v>
      </c>
      <c r="Q7680" s="96" t="s">
        <v>1948</v>
      </c>
      <c r="R7680" s="96" t="s">
        <v>1586</v>
      </c>
    </row>
    <row r="7681" ht="14.25" customHeight="1">
      <c r="A7681" s="96" t="s">
        <v>19157</v>
      </c>
      <c r="D7681" s="96" t="s">
        <v>1350</v>
      </c>
      <c r="E7681" s="96" t="s">
        <v>1561</v>
      </c>
      <c r="F7681" s="96">
        <v>2030.0</v>
      </c>
      <c r="J7681" s="96" t="s">
        <v>1147</v>
      </c>
      <c r="L7681" s="96" t="s">
        <v>1562</v>
      </c>
      <c r="M7681" s="96" t="s">
        <v>1147</v>
      </c>
      <c r="O7681" s="96" t="s">
        <v>1717</v>
      </c>
      <c r="P7681" s="96" t="s">
        <v>1609</v>
      </c>
      <c r="Q7681" s="96" t="s">
        <v>1756</v>
      </c>
      <c r="R7681" s="96" t="s">
        <v>1648</v>
      </c>
      <c r="S7681" s="96" t="s">
        <v>19158</v>
      </c>
      <c r="T7681" s="96" t="s">
        <v>1568</v>
      </c>
    </row>
    <row r="7682" ht="14.25" customHeight="1">
      <c r="A7682" s="96" t="s">
        <v>19159</v>
      </c>
      <c r="B7682" s="96" t="s">
        <v>19160</v>
      </c>
      <c r="C7682" s="96" t="s">
        <v>19161</v>
      </c>
      <c r="D7682" s="96" t="s">
        <v>1350</v>
      </c>
      <c r="E7682" s="96" t="s">
        <v>1561</v>
      </c>
      <c r="F7682" s="96" t="s">
        <v>1628</v>
      </c>
      <c r="G7682" s="96" t="s">
        <v>1350</v>
      </c>
      <c r="H7682" s="96" t="s">
        <v>1561</v>
      </c>
      <c r="I7682" s="96" t="s">
        <v>1689</v>
      </c>
      <c r="J7682" s="96" t="s">
        <v>1351</v>
      </c>
      <c r="K7682" s="96" t="s">
        <v>1689</v>
      </c>
      <c r="L7682" s="96" t="s">
        <v>41</v>
      </c>
      <c r="M7682" s="96" t="s">
        <v>1351</v>
      </c>
      <c r="N7682" s="96" t="s">
        <v>1971</v>
      </c>
      <c r="O7682" s="96" t="s">
        <v>1717</v>
      </c>
      <c r="P7682" s="96" t="s">
        <v>1609</v>
      </c>
      <c r="Q7682" s="96" t="s">
        <v>1756</v>
      </c>
      <c r="R7682" s="96" t="s">
        <v>1648</v>
      </c>
      <c r="S7682" s="96" t="s">
        <v>19162</v>
      </c>
      <c r="T7682" s="96" t="s">
        <v>1568</v>
      </c>
    </row>
    <row r="7683" ht="14.25" customHeight="1">
      <c r="A7683" s="96" t="s">
        <v>19163</v>
      </c>
      <c r="D7683" s="96" t="s">
        <v>1350</v>
      </c>
      <c r="E7683" s="96" t="s">
        <v>1561</v>
      </c>
      <c r="F7683" s="96">
        <v>2030.0</v>
      </c>
      <c r="J7683" s="96" t="s">
        <v>1147</v>
      </c>
      <c r="L7683" s="96" t="s">
        <v>41</v>
      </c>
      <c r="M7683" s="96" t="s">
        <v>1147</v>
      </c>
      <c r="O7683" s="96" t="s">
        <v>1717</v>
      </c>
      <c r="P7683" s="96" t="s">
        <v>1609</v>
      </c>
      <c r="Q7683" s="96" t="s">
        <v>1756</v>
      </c>
      <c r="R7683" s="96" t="s">
        <v>1637</v>
      </c>
      <c r="S7683" s="96" t="s">
        <v>19164</v>
      </c>
      <c r="T7683" s="96" t="s">
        <v>1568</v>
      </c>
    </row>
    <row r="7684" ht="14.25" customHeight="1">
      <c r="A7684" s="96" t="s">
        <v>19165</v>
      </c>
      <c r="D7684" s="96" t="s">
        <v>1350</v>
      </c>
      <c r="E7684" s="96" t="s">
        <v>1561</v>
      </c>
      <c r="F7684" s="96">
        <v>2030.0</v>
      </c>
      <c r="J7684" s="96" t="s">
        <v>1147</v>
      </c>
      <c r="L7684" s="96" t="s">
        <v>1562</v>
      </c>
      <c r="M7684" s="96" t="s">
        <v>1147</v>
      </c>
      <c r="O7684" s="96" t="s">
        <v>1717</v>
      </c>
      <c r="P7684" s="96" t="s">
        <v>1609</v>
      </c>
      <c r="Q7684" s="96" t="s">
        <v>1948</v>
      </c>
      <c r="R7684" s="96" t="s">
        <v>1615</v>
      </c>
      <c r="S7684" s="96" t="s">
        <v>19166</v>
      </c>
      <c r="T7684" s="96" t="s">
        <v>1568</v>
      </c>
    </row>
    <row r="7685" ht="14.25" customHeight="1">
      <c r="A7685" s="96" t="s">
        <v>19167</v>
      </c>
      <c r="D7685" s="96" t="s">
        <v>1355</v>
      </c>
      <c r="J7685" s="96" t="s">
        <v>1351</v>
      </c>
      <c r="L7685" s="96" t="s">
        <v>41</v>
      </c>
      <c r="M7685" s="96" t="s">
        <v>1147</v>
      </c>
      <c r="O7685" s="96" t="s">
        <v>1647</v>
      </c>
      <c r="P7685" s="96" t="s">
        <v>1564</v>
      </c>
      <c r="Q7685" s="96" t="s">
        <v>1580</v>
      </c>
      <c r="R7685" s="96" t="s">
        <v>1793</v>
      </c>
    </row>
    <row r="7686" ht="14.25" customHeight="1">
      <c r="A7686" s="96" t="s">
        <v>19168</v>
      </c>
      <c r="D7686" s="96" t="s">
        <v>1350</v>
      </c>
      <c r="E7686" s="96" t="s">
        <v>1561</v>
      </c>
      <c r="F7686" s="96">
        <v>2030.0</v>
      </c>
      <c r="J7686" s="96" t="s">
        <v>1147</v>
      </c>
      <c r="L7686" s="96" t="s">
        <v>1562</v>
      </c>
      <c r="M7686" s="96" t="s">
        <v>1147</v>
      </c>
      <c r="O7686" s="96" t="s">
        <v>1717</v>
      </c>
      <c r="P7686" s="96" t="s">
        <v>1609</v>
      </c>
      <c r="Q7686" s="96" t="s">
        <v>1639</v>
      </c>
      <c r="R7686" s="96" t="s">
        <v>1805</v>
      </c>
      <c r="S7686" s="96" t="s">
        <v>19169</v>
      </c>
      <c r="T7686" s="96" t="s">
        <v>1568</v>
      </c>
    </row>
    <row r="7687" ht="14.25" customHeight="1">
      <c r="A7687" s="96" t="s">
        <v>19170</v>
      </c>
      <c r="D7687" s="96" t="s">
        <v>1350</v>
      </c>
      <c r="E7687" s="96" t="s">
        <v>1561</v>
      </c>
      <c r="F7687" s="96">
        <v>2030.0</v>
      </c>
      <c r="J7687" s="96" t="s">
        <v>1147</v>
      </c>
      <c r="L7687" s="96" t="s">
        <v>1562</v>
      </c>
      <c r="M7687" s="96" t="s">
        <v>1147</v>
      </c>
      <c r="O7687" s="96" t="s">
        <v>1893</v>
      </c>
      <c r="P7687" s="96" t="s">
        <v>1603</v>
      </c>
      <c r="Q7687" s="96" t="s">
        <v>1675</v>
      </c>
      <c r="R7687" s="96" t="s">
        <v>1676</v>
      </c>
      <c r="S7687" s="96" t="s">
        <v>19171</v>
      </c>
      <c r="T7687" s="96" t="s">
        <v>1568</v>
      </c>
    </row>
    <row r="7688" ht="14.25" customHeight="1">
      <c r="A7688" s="96" t="s">
        <v>19172</v>
      </c>
      <c r="D7688" s="96" t="s">
        <v>1350</v>
      </c>
      <c r="E7688" s="96" t="s">
        <v>1561</v>
      </c>
      <c r="F7688" s="96">
        <v>2030.0</v>
      </c>
      <c r="J7688" s="96" t="s">
        <v>1147</v>
      </c>
      <c r="L7688" s="96" t="s">
        <v>1562</v>
      </c>
      <c r="M7688" s="96" t="s">
        <v>1147</v>
      </c>
      <c r="O7688" s="96" t="s">
        <v>1717</v>
      </c>
      <c r="P7688" s="96" t="s">
        <v>1609</v>
      </c>
      <c r="Q7688" s="96" t="s">
        <v>1585</v>
      </c>
      <c r="R7688" s="96" t="s">
        <v>1637</v>
      </c>
      <c r="S7688" s="96" t="s">
        <v>19173</v>
      </c>
    </row>
    <row r="7689" ht="14.25" customHeight="1">
      <c r="A7689" s="96" t="s">
        <v>19174</v>
      </c>
      <c r="B7689" s="96" t="s">
        <v>19175</v>
      </c>
      <c r="D7689" s="96" t="s">
        <v>1350</v>
      </c>
      <c r="E7689" s="96" t="s">
        <v>1561</v>
      </c>
      <c r="F7689" s="96" t="s">
        <v>1628</v>
      </c>
      <c r="J7689" s="96" t="s">
        <v>1147</v>
      </c>
      <c r="L7689" s="96" t="s">
        <v>41</v>
      </c>
      <c r="M7689" s="96" t="s">
        <v>1147</v>
      </c>
      <c r="O7689" s="96" t="s">
        <v>1717</v>
      </c>
      <c r="P7689" s="96" t="s">
        <v>1609</v>
      </c>
      <c r="Q7689" s="96" t="s">
        <v>1948</v>
      </c>
      <c r="R7689" s="96" t="s">
        <v>1648</v>
      </c>
      <c r="S7689" s="96" t="s">
        <v>19176</v>
      </c>
      <c r="T7689" s="96" t="s">
        <v>1568</v>
      </c>
    </row>
    <row r="7690" ht="14.25" customHeight="1">
      <c r="A7690" s="96" t="s">
        <v>19177</v>
      </c>
      <c r="D7690" s="96" t="s">
        <v>1350</v>
      </c>
      <c r="E7690" s="96" t="s">
        <v>1561</v>
      </c>
      <c r="F7690" s="96">
        <v>2030.0</v>
      </c>
      <c r="J7690" s="96" t="s">
        <v>1147</v>
      </c>
      <c r="L7690" s="96" t="s">
        <v>1562</v>
      </c>
      <c r="M7690" s="96" t="s">
        <v>1147</v>
      </c>
      <c r="O7690" s="96" t="s">
        <v>1717</v>
      </c>
      <c r="P7690" s="96" t="s">
        <v>1609</v>
      </c>
      <c r="Q7690" s="96" t="s">
        <v>1756</v>
      </c>
      <c r="R7690" s="96" t="s">
        <v>1586</v>
      </c>
      <c r="S7690" s="96" t="s">
        <v>19178</v>
      </c>
      <c r="T7690" s="96" t="s">
        <v>1568</v>
      </c>
    </row>
    <row r="7691" ht="14.25" customHeight="1">
      <c r="A7691" s="96" t="s">
        <v>19179</v>
      </c>
      <c r="D7691" s="96" t="s">
        <v>1350</v>
      </c>
      <c r="E7691" s="96" t="s">
        <v>1561</v>
      </c>
      <c r="F7691" s="96">
        <v>2030.0</v>
      </c>
      <c r="J7691" s="96" t="s">
        <v>1147</v>
      </c>
      <c r="L7691" s="96" t="s">
        <v>1562</v>
      </c>
      <c r="M7691" s="96" t="s">
        <v>1147</v>
      </c>
      <c r="O7691" s="96" t="s">
        <v>1717</v>
      </c>
      <c r="P7691" s="96" t="s">
        <v>1609</v>
      </c>
      <c r="Q7691" s="96" t="s">
        <v>1862</v>
      </c>
      <c r="R7691" s="96" t="s">
        <v>1712</v>
      </c>
      <c r="S7691" s="96" t="s">
        <v>19180</v>
      </c>
      <c r="T7691" s="96" t="s">
        <v>1568</v>
      </c>
    </row>
    <row r="7692" ht="14.25" customHeight="1">
      <c r="A7692" s="96" t="s">
        <v>19181</v>
      </c>
      <c r="D7692" s="96" t="s">
        <v>1350</v>
      </c>
      <c r="E7692" s="96" t="s">
        <v>1561</v>
      </c>
      <c r="F7692" s="96">
        <v>2030.0</v>
      </c>
      <c r="J7692" s="96" t="s">
        <v>1147</v>
      </c>
      <c r="L7692" s="96" t="s">
        <v>1562</v>
      </c>
      <c r="M7692" s="96" t="s">
        <v>1147</v>
      </c>
      <c r="O7692" s="96" t="s">
        <v>1717</v>
      </c>
      <c r="P7692" s="96" t="s">
        <v>1609</v>
      </c>
      <c r="Q7692" s="96" t="s">
        <v>1756</v>
      </c>
      <c r="R7692" s="96" t="s">
        <v>1637</v>
      </c>
      <c r="S7692" s="96" t="s">
        <v>19182</v>
      </c>
      <c r="T7692" s="96" t="s">
        <v>1568</v>
      </c>
    </row>
    <row r="7693" ht="14.25" customHeight="1">
      <c r="A7693" s="96" t="s">
        <v>19183</v>
      </c>
      <c r="D7693" s="96" t="s">
        <v>1350</v>
      </c>
      <c r="E7693" s="96" t="s">
        <v>1561</v>
      </c>
      <c r="F7693" s="96">
        <v>2030.0</v>
      </c>
      <c r="G7693" s="96" t="s">
        <v>1350</v>
      </c>
      <c r="H7693" s="96" t="s">
        <v>1561</v>
      </c>
      <c r="I7693" s="96">
        <v>2040.0</v>
      </c>
      <c r="J7693" s="96" t="s">
        <v>1351</v>
      </c>
      <c r="K7693" s="96">
        <v>2040.0</v>
      </c>
      <c r="L7693" s="96" t="s">
        <v>1562</v>
      </c>
      <c r="M7693" s="96" t="s">
        <v>1147</v>
      </c>
      <c r="O7693" s="96" t="s">
        <v>1563</v>
      </c>
      <c r="P7693" s="96" t="s">
        <v>1564</v>
      </c>
      <c r="Q7693" s="96" t="s">
        <v>1897</v>
      </c>
      <c r="R7693" s="96" t="s">
        <v>1644</v>
      </c>
      <c r="S7693" s="96" t="s">
        <v>19184</v>
      </c>
      <c r="T7693" s="96" t="s">
        <v>1568</v>
      </c>
    </row>
    <row r="7694" ht="14.25" customHeight="1">
      <c r="A7694" s="96" t="s">
        <v>19185</v>
      </c>
      <c r="D7694" s="96" t="s">
        <v>1350</v>
      </c>
      <c r="E7694" s="96" t="s">
        <v>1561</v>
      </c>
      <c r="F7694" s="96">
        <v>2030.0</v>
      </c>
      <c r="J7694" s="96" t="s">
        <v>1147</v>
      </c>
      <c r="L7694" s="96" t="s">
        <v>1562</v>
      </c>
      <c r="M7694" s="96" t="s">
        <v>1147</v>
      </c>
      <c r="O7694" s="96" t="s">
        <v>1845</v>
      </c>
      <c r="P7694" s="96" t="s">
        <v>1564</v>
      </c>
      <c r="Q7694" s="96" t="s">
        <v>1897</v>
      </c>
      <c r="R7694" s="96" t="s">
        <v>1690</v>
      </c>
      <c r="S7694" s="96" t="s">
        <v>19186</v>
      </c>
      <c r="T7694" s="96" t="s">
        <v>1568</v>
      </c>
    </row>
    <row r="7695" ht="14.25" customHeight="1">
      <c r="A7695" s="96" t="s">
        <v>19187</v>
      </c>
      <c r="D7695" s="96" t="s">
        <v>1350</v>
      </c>
      <c r="E7695" s="96" t="s">
        <v>1561</v>
      </c>
      <c r="F7695" s="96">
        <v>2030.0</v>
      </c>
      <c r="J7695" s="96" t="s">
        <v>1147</v>
      </c>
      <c r="L7695" s="96" t="s">
        <v>1562</v>
      </c>
      <c r="M7695" s="96" t="s">
        <v>1147</v>
      </c>
      <c r="O7695" s="96" t="s">
        <v>1717</v>
      </c>
      <c r="P7695" s="96" t="s">
        <v>1609</v>
      </c>
      <c r="Q7695" s="96" t="s">
        <v>2015</v>
      </c>
      <c r="R7695" s="96" t="s">
        <v>1566</v>
      </c>
      <c r="S7695" s="96" t="s">
        <v>19188</v>
      </c>
      <c r="T7695" s="96" t="s">
        <v>1568</v>
      </c>
    </row>
    <row r="7696" ht="14.25" customHeight="1">
      <c r="A7696" s="96" t="s">
        <v>19189</v>
      </c>
      <c r="D7696" s="96" t="s">
        <v>1350</v>
      </c>
      <c r="E7696" s="96" t="s">
        <v>1561</v>
      </c>
      <c r="F7696" s="96">
        <v>2030.0</v>
      </c>
      <c r="J7696" s="96" t="s">
        <v>1147</v>
      </c>
      <c r="L7696" s="96" t="s">
        <v>1562</v>
      </c>
      <c r="M7696" s="96" t="s">
        <v>1147</v>
      </c>
      <c r="O7696" s="96" t="s">
        <v>1717</v>
      </c>
      <c r="P7696" s="96" t="s">
        <v>1609</v>
      </c>
      <c r="Q7696" s="96" t="s">
        <v>1639</v>
      </c>
      <c r="R7696" s="96" t="s">
        <v>1566</v>
      </c>
      <c r="S7696" s="96" t="s">
        <v>19190</v>
      </c>
      <c r="T7696" s="96" t="s">
        <v>1568</v>
      </c>
    </row>
    <row r="7697" ht="14.25" customHeight="1">
      <c r="A7697" s="96" t="s">
        <v>19191</v>
      </c>
      <c r="D7697" s="96" t="s">
        <v>1350</v>
      </c>
      <c r="E7697" s="96" t="s">
        <v>1561</v>
      </c>
      <c r="F7697" s="96">
        <v>2030.0</v>
      </c>
      <c r="J7697" s="96" t="s">
        <v>1147</v>
      </c>
      <c r="L7697" s="96" t="s">
        <v>1562</v>
      </c>
      <c r="M7697" s="96" t="s">
        <v>1147</v>
      </c>
      <c r="O7697" s="96" t="s">
        <v>1717</v>
      </c>
      <c r="P7697" s="96" t="s">
        <v>1609</v>
      </c>
      <c r="Q7697" s="96" t="s">
        <v>1585</v>
      </c>
      <c r="R7697" s="96" t="s">
        <v>1648</v>
      </c>
      <c r="S7697" s="96" t="s">
        <v>19192</v>
      </c>
      <c r="T7697" s="96" t="s">
        <v>1568</v>
      </c>
    </row>
    <row r="7698" ht="14.25" customHeight="1">
      <c r="A7698" s="96" t="s">
        <v>19193</v>
      </c>
      <c r="D7698" s="96" t="s">
        <v>1350</v>
      </c>
      <c r="E7698" s="96" t="s">
        <v>1561</v>
      </c>
      <c r="F7698" s="96">
        <v>2030.0</v>
      </c>
      <c r="J7698" s="96" t="s">
        <v>1147</v>
      </c>
      <c r="L7698" s="96" t="s">
        <v>1562</v>
      </c>
      <c r="M7698" s="96" t="s">
        <v>1147</v>
      </c>
      <c r="O7698" s="96" t="s">
        <v>1717</v>
      </c>
      <c r="P7698" s="96" t="s">
        <v>1609</v>
      </c>
      <c r="Q7698" s="96" t="s">
        <v>1675</v>
      </c>
      <c r="R7698" s="96" t="s">
        <v>1805</v>
      </c>
      <c r="S7698" s="96" t="s">
        <v>19194</v>
      </c>
      <c r="T7698" s="96" t="s">
        <v>1568</v>
      </c>
    </row>
    <row r="7699" ht="14.25" customHeight="1">
      <c r="A7699" s="96" t="s">
        <v>19195</v>
      </c>
      <c r="B7699" s="96" t="s">
        <v>19196</v>
      </c>
      <c r="C7699" s="96" t="s">
        <v>19197</v>
      </c>
      <c r="D7699" s="96" t="s">
        <v>1350</v>
      </c>
      <c r="E7699" s="96" t="s">
        <v>1561</v>
      </c>
      <c r="F7699" s="96" t="s">
        <v>1628</v>
      </c>
      <c r="J7699" s="96" t="s">
        <v>1147</v>
      </c>
      <c r="L7699" s="96" t="s">
        <v>41</v>
      </c>
      <c r="M7699" s="96" t="s">
        <v>1147</v>
      </c>
      <c r="O7699" s="96" t="s">
        <v>1717</v>
      </c>
      <c r="P7699" s="96" t="s">
        <v>1609</v>
      </c>
      <c r="Q7699" s="96" t="s">
        <v>1573</v>
      </c>
      <c r="R7699" s="96" t="s">
        <v>1623</v>
      </c>
      <c r="S7699" s="96" t="s">
        <v>19198</v>
      </c>
      <c r="T7699" s="96" t="s">
        <v>1568</v>
      </c>
    </row>
    <row r="7700" ht="14.25" customHeight="1">
      <c r="A7700" s="96" t="s">
        <v>19199</v>
      </c>
      <c r="B7700" s="96" t="s">
        <v>19200</v>
      </c>
      <c r="C7700" s="96" t="s">
        <v>19201</v>
      </c>
      <c r="D7700" s="96" t="s">
        <v>1350</v>
      </c>
      <c r="E7700" s="96" t="s">
        <v>1570</v>
      </c>
      <c r="F7700" s="96" t="s">
        <v>2176</v>
      </c>
      <c r="J7700" s="96" t="s">
        <v>1147</v>
      </c>
      <c r="L7700" s="96" t="s">
        <v>41</v>
      </c>
      <c r="M7700" s="96" t="s">
        <v>1147</v>
      </c>
      <c r="O7700" s="96" t="s">
        <v>1717</v>
      </c>
      <c r="P7700" s="96" t="s">
        <v>1609</v>
      </c>
      <c r="Q7700" s="96" t="s">
        <v>1636</v>
      </c>
      <c r="R7700" s="96" t="s">
        <v>1656</v>
      </c>
      <c r="S7700" s="96" t="s">
        <v>19202</v>
      </c>
      <c r="T7700" s="96" t="s">
        <v>1576</v>
      </c>
    </row>
    <row r="7701" ht="14.25" customHeight="1">
      <c r="A7701" s="96" t="s">
        <v>19203</v>
      </c>
      <c r="D7701" s="96" t="s">
        <v>1350</v>
      </c>
      <c r="E7701" s="96" t="s">
        <v>1561</v>
      </c>
      <c r="F7701" s="96">
        <v>2030.0</v>
      </c>
      <c r="J7701" s="96" t="s">
        <v>1147</v>
      </c>
      <c r="L7701" s="96" t="s">
        <v>1562</v>
      </c>
      <c r="M7701" s="96" t="s">
        <v>1147</v>
      </c>
      <c r="O7701" s="96" t="s">
        <v>1717</v>
      </c>
      <c r="P7701" s="96" t="s">
        <v>1609</v>
      </c>
      <c r="Q7701" s="96" t="s">
        <v>1756</v>
      </c>
      <c r="R7701" s="96" t="s">
        <v>1656</v>
      </c>
      <c r="S7701" s="96" t="s">
        <v>19204</v>
      </c>
      <c r="T7701" s="96" t="s">
        <v>1568</v>
      </c>
    </row>
    <row r="7702" ht="14.25" customHeight="1">
      <c r="A7702" s="96" t="s">
        <v>19205</v>
      </c>
      <c r="D7702" s="96" t="s">
        <v>1350</v>
      </c>
      <c r="E7702" s="96" t="s">
        <v>1561</v>
      </c>
      <c r="F7702" s="96" t="s">
        <v>1628</v>
      </c>
      <c r="J7702" s="96" t="s">
        <v>1147</v>
      </c>
      <c r="L7702" s="96" t="s">
        <v>41</v>
      </c>
      <c r="M7702" s="96" t="s">
        <v>1147</v>
      </c>
      <c r="O7702" s="96" t="s">
        <v>1717</v>
      </c>
      <c r="P7702" s="96" t="s">
        <v>1609</v>
      </c>
      <c r="Q7702" s="96" t="s">
        <v>1756</v>
      </c>
      <c r="R7702" s="96" t="s">
        <v>1637</v>
      </c>
      <c r="S7702" s="96" t="s">
        <v>19206</v>
      </c>
      <c r="T7702" s="96" t="s">
        <v>1568</v>
      </c>
    </row>
    <row r="7703" ht="14.25" customHeight="1">
      <c r="A7703" s="96" t="s">
        <v>19207</v>
      </c>
      <c r="D7703" s="96" t="s">
        <v>1350</v>
      </c>
      <c r="E7703" s="96" t="s">
        <v>1561</v>
      </c>
      <c r="F7703" s="96">
        <v>2030.0</v>
      </c>
      <c r="J7703" s="96" t="s">
        <v>1147</v>
      </c>
      <c r="L7703" s="96" t="s">
        <v>1562</v>
      </c>
      <c r="M7703" s="96" t="s">
        <v>1147</v>
      </c>
      <c r="O7703" s="96" t="s">
        <v>1717</v>
      </c>
      <c r="P7703" s="96" t="s">
        <v>1609</v>
      </c>
      <c r="Q7703" s="96" t="s">
        <v>1756</v>
      </c>
      <c r="R7703" s="96" t="s">
        <v>1863</v>
      </c>
      <c r="S7703" s="96" t="s">
        <v>19208</v>
      </c>
      <c r="T7703" s="96" t="s">
        <v>1568</v>
      </c>
    </row>
    <row r="7704" ht="14.25" customHeight="1">
      <c r="A7704" s="96" t="s">
        <v>19209</v>
      </c>
      <c r="B7704" s="96" t="s">
        <v>19210</v>
      </c>
      <c r="D7704" s="96" t="s">
        <v>1355</v>
      </c>
      <c r="J7704" s="96" t="s">
        <v>1147</v>
      </c>
      <c r="L7704" s="96" t="s">
        <v>41</v>
      </c>
      <c r="M7704" s="96" t="s">
        <v>1147</v>
      </c>
      <c r="O7704" s="96" t="s">
        <v>1717</v>
      </c>
      <c r="P7704" s="96" t="s">
        <v>1609</v>
      </c>
      <c r="Q7704" s="96" t="s">
        <v>2015</v>
      </c>
      <c r="R7704" s="96" t="s">
        <v>1656</v>
      </c>
    </row>
    <row r="7705" ht="14.25" customHeight="1">
      <c r="A7705" s="96" t="s">
        <v>19211</v>
      </c>
      <c r="B7705" s="96" t="s">
        <v>19212</v>
      </c>
      <c r="C7705" s="96" t="s">
        <v>19213</v>
      </c>
      <c r="D7705" s="96" t="s">
        <v>1355</v>
      </c>
      <c r="J7705" s="96" t="s">
        <v>1147</v>
      </c>
      <c r="L7705" s="96" t="s">
        <v>41</v>
      </c>
      <c r="M7705" s="96" t="s">
        <v>1147</v>
      </c>
      <c r="O7705" s="96" t="s">
        <v>1717</v>
      </c>
      <c r="P7705" s="96" t="s">
        <v>1609</v>
      </c>
      <c r="Q7705" s="96" t="s">
        <v>1756</v>
      </c>
      <c r="R7705" s="96" t="s">
        <v>1656</v>
      </c>
    </row>
    <row r="7706" ht="14.25" customHeight="1">
      <c r="A7706" s="96" t="s">
        <v>19214</v>
      </c>
      <c r="C7706" s="96" t="s">
        <v>19215</v>
      </c>
      <c r="D7706" s="96" t="s">
        <v>1355</v>
      </c>
      <c r="J7706" s="96" t="s">
        <v>1351</v>
      </c>
      <c r="L7706" s="96" t="s">
        <v>41</v>
      </c>
      <c r="M7706" s="96" t="s">
        <v>1351</v>
      </c>
      <c r="N7706" s="96" t="s">
        <v>1621</v>
      </c>
      <c r="O7706" s="96" t="s">
        <v>1741</v>
      </c>
      <c r="P7706" s="96" t="s">
        <v>1564</v>
      </c>
      <c r="Q7706" s="96" t="s">
        <v>1756</v>
      </c>
      <c r="R7706" s="96" t="s">
        <v>1621</v>
      </c>
    </row>
    <row r="7707" ht="14.25" customHeight="1">
      <c r="A7707" s="96" t="s">
        <v>19216</v>
      </c>
      <c r="C7707" s="96" t="s">
        <v>19217</v>
      </c>
      <c r="D7707" s="96" t="s">
        <v>1350</v>
      </c>
      <c r="E7707" s="96" t="s">
        <v>2505</v>
      </c>
      <c r="F7707" s="96" t="s">
        <v>19218</v>
      </c>
      <c r="J7707" s="96" t="s">
        <v>1147</v>
      </c>
      <c r="L7707" s="96" t="s">
        <v>41</v>
      </c>
      <c r="M7707" s="96" t="s">
        <v>1147</v>
      </c>
      <c r="O7707" s="96" t="s">
        <v>1717</v>
      </c>
      <c r="P7707" s="96" t="s">
        <v>1609</v>
      </c>
      <c r="Q7707" s="96" t="s">
        <v>2015</v>
      </c>
      <c r="R7707" s="96" t="s">
        <v>1589</v>
      </c>
      <c r="S7707" s="96" t="s">
        <v>19219</v>
      </c>
      <c r="T7707" s="96" t="s">
        <v>2507</v>
      </c>
    </row>
    <row r="7708" ht="14.25" customHeight="1">
      <c r="A7708" s="96" t="s">
        <v>19220</v>
      </c>
      <c r="B7708" s="96" t="s">
        <v>19221</v>
      </c>
      <c r="C7708" s="96" t="s">
        <v>19222</v>
      </c>
      <c r="D7708" s="96" t="s">
        <v>1355</v>
      </c>
      <c r="J7708" s="96" t="s">
        <v>1147</v>
      </c>
      <c r="L7708" s="96" t="s">
        <v>41</v>
      </c>
      <c r="M7708" s="96" t="s">
        <v>1147</v>
      </c>
      <c r="O7708" s="96" t="s">
        <v>1717</v>
      </c>
      <c r="P7708" s="96" t="s">
        <v>1609</v>
      </c>
      <c r="Q7708" s="96" t="s">
        <v>1585</v>
      </c>
      <c r="R7708" s="96" t="s">
        <v>1676</v>
      </c>
    </row>
    <row r="7709" ht="14.25" customHeight="1">
      <c r="A7709" s="96" t="s">
        <v>19223</v>
      </c>
      <c r="D7709" s="96" t="s">
        <v>1350</v>
      </c>
      <c r="E7709" s="96" t="s">
        <v>1561</v>
      </c>
      <c r="F7709" s="96">
        <v>2030.0</v>
      </c>
      <c r="J7709" s="96" t="s">
        <v>1147</v>
      </c>
      <c r="L7709" s="96" t="s">
        <v>1562</v>
      </c>
      <c r="M7709" s="96" t="s">
        <v>1147</v>
      </c>
      <c r="O7709" s="96" t="s">
        <v>1791</v>
      </c>
      <c r="P7709" s="96" t="s">
        <v>1609</v>
      </c>
      <c r="Q7709" s="96" t="s">
        <v>1604</v>
      </c>
      <c r="R7709" s="96" t="s">
        <v>1566</v>
      </c>
      <c r="S7709" s="96" t="s">
        <v>19224</v>
      </c>
      <c r="T7709" s="96" t="s">
        <v>1568</v>
      </c>
    </row>
    <row r="7710" ht="14.25" customHeight="1">
      <c r="A7710" s="96" t="s">
        <v>19225</v>
      </c>
      <c r="D7710" s="96" t="s">
        <v>1350</v>
      </c>
      <c r="E7710" s="96" t="s">
        <v>1570</v>
      </c>
      <c r="F7710" s="96">
        <v>2030.0</v>
      </c>
      <c r="J7710" s="96" t="s">
        <v>1147</v>
      </c>
      <c r="L7710" s="96" t="s">
        <v>1562</v>
      </c>
      <c r="M7710" s="96" t="s">
        <v>1147</v>
      </c>
      <c r="O7710" s="96" t="s">
        <v>1563</v>
      </c>
      <c r="P7710" s="96" t="s">
        <v>1564</v>
      </c>
      <c r="Q7710" s="96" t="s">
        <v>2114</v>
      </c>
      <c r="R7710" s="96" t="s">
        <v>1757</v>
      </c>
      <c r="S7710" s="96" t="s">
        <v>19226</v>
      </c>
      <c r="T7710" s="96" t="s">
        <v>1576</v>
      </c>
    </row>
    <row r="7711" ht="14.25" customHeight="1">
      <c r="A7711" s="96" t="s">
        <v>19227</v>
      </c>
      <c r="C7711" s="96" t="s">
        <v>19228</v>
      </c>
      <c r="D7711" s="96" t="s">
        <v>1355</v>
      </c>
      <c r="J7711" s="96" t="s">
        <v>1147</v>
      </c>
      <c r="L7711" s="96" t="s">
        <v>41</v>
      </c>
      <c r="M7711" s="96" t="s">
        <v>1147</v>
      </c>
      <c r="O7711" s="96" t="s">
        <v>1845</v>
      </c>
      <c r="P7711" s="96" t="s">
        <v>1564</v>
      </c>
      <c r="Q7711" s="96" t="s">
        <v>1610</v>
      </c>
      <c r="R7711" s="96" t="s">
        <v>1656</v>
      </c>
    </row>
    <row r="7712" ht="14.25" customHeight="1">
      <c r="A7712" s="96" t="s">
        <v>19229</v>
      </c>
      <c r="D7712" s="96" t="s">
        <v>1355</v>
      </c>
      <c r="J7712" s="96" t="s">
        <v>1351</v>
      </c>
      <c r="L7712" s="96" t="s">
        <v>41</v>
      </c>
      <c r="M7712" s="96" t="s">
        <v>1147</v>
      </c>
      <c r="O7712" s="96" t="s">
        <v>2194</v>
      </c>
      <c r="P7712" s="96" t="s">
        <v>1609</v>
      </c>
      <c r="Q7712" s="96" t="s">
        <v>1800</v>
      </c>
      <c r="R7712" s="96" t="s">
        <v>1644</v>
      </c>
    </row>
    <row r="7713" ht="14.25" customHeight="1">
      <c r="A7713" s="96" t="s">
        <v>19230</v>
      </c>
      <c r="B7713" s="96" t="s">
        <v>19231</v>
      </c>
      <c r="D7713" s="96" t="s">
        <v>1350</v>
      </c>
      <c r="E7713" s="96" t="s">
        <v>1561</v>
      </c>
      <c r="F7713" s="96">
        <v>2030.0</v>
      </c>
      <c r="G7713" s="96" t="s">
        <v>1350</v>
      </c>
      <c r="H7713" s="96" t="s">
        <v>1561</v>
      </c>
      <c r="I7713" s="96">
        <v>2050.0</v>
      </c>
      <c r="J7713" s="96" t="s">
        <v>1351</v>
      </c>
      <c r="K7713" s="96">
        <v>2050.0</v>
      </c>
      <c r="L7713" s="96" t="s">
        <v>41</v>
      </c>
      <c r="M7713" s="96" t="s">
        <v>1351</v>
      </c>
      <c r="N7713" s="96" t="s">
        <v>1621</v>
      </c>
      <c r="O7713" s="96" t="s">
        <v>1893</v>
      </c>
      <c r="P7713" s="96" t="s">
        <v>1603</v>
      </c>
      <c r="Q7713" s="96" t="s">
        <v>1604</v>
      </c>
      <c r="R7713" s="96" t="s">
        <v>1637</v>
      </c>
      <c r="S7713" s="96" t="s">
        <v>19232</v>
      </c>
      <c r="T7713" s="96" t="s">
        <v>1568</v>
      </c>
    </row>
    <row r="7714" ht="14.25" customHeight="1">
      <c r="A7714" s="96" t="s">
        <v>19233</v>
      </c>
      <c r="D7714" s="96" t="s">
        <v>1355</v>
      </c>
      <c r="J7714" s="96" t="s">
        <v>1147</v>
      </c>
      <c r="L7714" s="96" t="s">
        <v>41</v>
      </c>
      <c r="M7714" s="96" t="s">
        <v>1147</v>
      </c>
      <c r="N7714" s="96" t="s">
        <v>1926</v>
      </c>
      <c r="O7714" s="96" t="s">
        <v>1791</v>
      </c>
      <c r="P7714" s="96" t="s">
        <v>1609</v>
      </c>
      <c r="Q7714" s="96" t="s">
        <v>1800</v>
      </c>
      <c r="R7714" s="96" t="s">
        <v>1926</v>
      </c>
    </row>
    <row r="7715" ht="14.25" customHeight="1">
      <c r="A7715" s="96" t="s">
        <v>19234</v>
      </c>
      <c r="D7715" s="96" t="s">
        <v>1355</v>
      </c>
      <c r="J7715" s="96" t="s">
        <v>1147</v>
      </c>
      <c r="L7715" s="96" t="s">
        <v>41</v>
      </c>
      <c r="M7715" s="96" t="s">
        <v>1147</v>
      </c>
      <c r="O7715" s="96" t="s">
        <v>1857</v>
      </c>
      <c r="P7715" s="96" t="s">
        <v>1609</v>
      </c>
      <c r="Q7715" s="96" t="s">
        <v>1800</v>
      </c>
      <c r="R7715" s="96" t="s">
        <v>1676</v>
      </c>
    </row>
    <row r="7716" ht="14.25" customHeight="1">
      <c r="A7716" s="96" t="s">
        <v>19235</v>
      </c>
      <c r="D7716" s="96" t="s">
        <v>1350</v>
      </c>
      <c r="E7716" s="96" t="s">
        <v>1561</v>
      </c>
      <c r="F7716" s="96">
        <v>2030.0</v>
      </c>
      <c r="J7716" s="96" t="s">
        <v>1147</v>
      </c>
      <c r="L7716" s="96" t="s">
        <v>1562</v>
      </c>
      <c r="M7716" s="96" t="s">
        <v>1147</v>
      </c>
      <c r="O7716" s="96" t="s">
        <v>4713</v>
      </c>
      <c r="P7716" s="96" t="s">
        <v>1609</v>
      </c>
      <c r="Q7716" s="96" t="s">
        <v>1573</v>
      </c>
      <c r="R7716" s="96" t="s">
        <v>1676</v>
      </c>
      <c r="S7716" s="96" t="s">
        <v>19236</v>
      </c>
      <c r="T7716" s="96" t="s">
        <v>1568</v>
      </c>
    </row>
    <row r="7717" ht="14.25" customHeight="1">
      <c r="A7717" s="96" t="s">
        <v>19237</v>
      </c>
      <c r="B7717" s="96" t="s">
        <v>19238</v>
      </c>
      <c r="D7717" s="96" t="s">
        <v>1350</v>
      </c>
      <c r="E7717" s="96" t="s">
        <v>1561</v>
      </c>
      <c r="F7717" s="96" t="s">
        <v>1628</v>
      </c>
      <c r="J7717" s="96" t="s">
        <v>1147</v>
      </c>
      <c r="L7717" s="96" t="s">
        <v>41</v>
      </c>
      <c r="M7717" s="96" t="s">
        <v>1147</v>
      </c>
      <c r="O7717" s="96" t="s">
        <v>1857</v>
      </c>
      <c r="P7717" s="96" t="s">
        <v>1609</v>
      </c>
      <c r="Q7717" s="96" t="s">
        <v>1800</v>
      </c>
      <c r="R7717" s="96" t="s">
        <v>1589</v>
      </c>
      <c r="S7717" s="96" t="s">
        <v>19239</v>
      </c>
      <c r="T7717" s="96" t="s">
        <v>1568</v>
      </c>
    </row>
    <row r="7718" ht="14.25" customHeight="1">
      <c r="A7718" s="96" t="s">
        <v>19240</v>
      </c>
      <c r="D7718" s="96" t="s">
        <v>1355</v>
      </c>
      <c r="J7718" s="96" t="s">
        <v>1351</v>
      </c>
      <c r="L7718" s="96" t="s">
        <v>41</v>
      </c>
      <c r="M7718" s="96" t="s">
        <v>1351</v>
      </c>
      <c r="N7718" s="96" t="s">
        <v>1673</v>
      </c>
      <c r="O7718" s="96" t="s">
        <v>1584</v>
      </c>
      <c r="P7718" s="96" t="s">
        <v>1564</v>
      </c>
      <c r="Q7718" s="96" t="s">
        <v>1580</v>
      </c>
      <c r="R7718" s="96" t="s">
        <v>1673</v>
      </c>
    </row>
    <row r="7719" ht="14.25" customHeight="1">
      <c r="A7719" s="96" t="s">
        <v>19241</v>
      </c>
      <c r="D7719" s="96" t="s">
        <v>1355</v>
      </c>
      <c r="J7719" s="96" t="s">
        <v>1351</v>
      </c>
      <c r="L7719" s="96" t="s">
        <v>41</v>
      </c>
      <c r="M7719" s="96" t="s">
        <v>1351</v>
      </c>
      <c r="N7719" s="96" t="s">
        <v>1841</v>
      </c>
      <c r="O7719" s="96" t="s">
        <v>1578</v>
      </c>
      <c r="P7719" s="96" t="s">
        <v>1579</v>
      </c>
      <c r="Q7719" s="96" t="s">
        <v>1585</v>
      </c>
      <c r="R7719" s="96" t="s">
        <v>1841</v>
      </c>
    </row>
    <row r="7720" ht="14.25" customHeight="1">
      <c r="A7720" s="96" t="s">
        <v>19242</v>
      </c>
      <c r="D7720" s="96" t="s">
        <v>1350</v>
      </c>
      <c r="E7720" s="96" t="s">
        <v>1561</v>
      </c>
      <c r="F7720" s="96">
        <v>2030.0</v>
      </c>
      <c r="G7720" s="96" t="s">
        <v>1350</v>
      </c>
      <c r="H7720" s="96" t="s">
        <v>1561</v>
      </c>
      <c r="I7720" s="96">
        <v>2050.0</v>
      </c>
      <c r="J7720" s="96" t="s">
        <v>1351</v>
      </c>
      <c r="K7720" s="96">
        <v>2050.0</v>
      </c>
      <c r="L7720" s="96" t="s">
        <v>1562</v>
      </c>
      <c r="M7720" s="96" t="s">
        <v>1351</v>
      </c>
      <c r="N7720" s="96" t="s">
        <v>1591</v>
      </c>
      <c r="O7720" s="96" t="s">
        <v>1584</v>
      </c>
      <c r="P7720" s="96" t="s">
        <v>1564</v>
      </c>
      <c r="Q7720" s="96" t="s">
        <v>1585</v>
      </c>
      <c r="R7720" s="96" t="s">
        <v>1591</v>
      </c>
      <c r="S7720" s="96" t="s">
        <v>19243</v>
      </c>
      <c r="T7720" s="96" t="s">
        <v>1568</v>
      </c>
    </row>
    <row r="7721" ht="14.25" customHeight="1">
      <c r="A7721" s="96" t="s">
        <v>19244</v>
      </c>
      <c r="D7721" s="96" t="s">
        <v>1355</v>
      </c>
      <c r="J7721" s="96" t="s">
        <v>1147</v>
      </c>
      <c r="L7721" s="96" t="s">
        <v>41</v>
      </c>
      <c r="M7721" s="96" t="s">
        <v>1147</v>
      </c>
      <c r="O7721" s="96" t="s">
        <v>1578</v>
      </c>
      <c r="P7721" s="96" t="s">
        <v>1579</v>
      </c>
      <c r="Q7721" s="96" t="s">
        <v>1610</v>
      </c>
      <c r="R7721" s="96" t="s">
        <v>1644</v>
      </c>
    </row>
    <row r="7722" ht="14.25" customHeight="1">
      <c r="A7722" s="96" t="s">
        <v>19245</v>
      </c>
      <c r="D7722" s="96" t="s">
        <v>1355</v>
      </c>
      <c r="J7722" s="96" t="s">
        <v>1351</v>
      </c>
      <c r="L7722" s="96" t="s">
        <v>41</v>
      </c>
      <c r="M7722" s="96" t="s">
        <v>1147</v>
      </c>
      <c r="O7722" s="96" t="s">
        <v>1620</v>
      </c>
      <c r="P7722" s="96" t="s">
        <v>1564</v>
      </c>
      <c r="Q7722" s="96" t="s">
        <v>1639</v>
      </c>
      <c r="R7722" s="96" t="s">
        <v>1605</v>
      </c>
    </row>
    <row r="7723" ht="14.25" customHeight="1">
      <c r="A7723" s="96" t="s">
        <v>19246</v>
      </c>
      <c r="B7723" s="96" t="s">
        <v>19247</v>
      </c>
      <c r="C7723" s="96" t="s">
        <v>19248</v>
      </c>
      <c r="D7723" s="96" t="s">
        <v>1355</v>
      </c>
      <c r="J7723" s="96" t="s">
        <v>1147</v>
      </c>
      <c r="L7723" s="96" t="s">
        <v>41</v>
      </c>
      <c r="M7723" s="96" t="s">
        <v>1147</v>
      </c>
      <c r="O7723" s="96" t="s">
        <v>1578</v>
      </c>
      <c r="P7723" s="96" t="s">
        <v>1579</v>
      </c>
      <c r="Q7723" s="96" t="s">
        <v>1820</v>
      </c>
      <c r="R7723" s="96" t="s">
        <v>1605</v>
      </c>
    </row>
    <row r="7724" ht="14.25" customHeight="1">
      <c r="A7724" s="96" t="s">
        <v>19249</v>
      </c>
      <c r="C7724" s="96" t="s">
        <v>19250</v>
      </c>
      <c r="D7724" s="96" t="s">
        <v>1350</v>
      </c>
      <c r="E7724" s="96" t="s">
        <v>1561</v>
      </c>
      <c r="F7724" s="96">
        <v>2030.0</v>
      </c>
      <c r="J7724" s="96" t="s">
        <v>1147</v>
      </c>
      <c r="L7724" s="96" t="s">
        <v>1562</v>
      </c>
      <c r="M7724" s="96" t="s">
        <v>1147</v>
      </c>
      <c r="O7724" s="96" t="s">
        <v>1578</v>
      </c>
      <c r="P7724" s="96" t="s">
        <v>1579</v>
      </c>
      <c r="Q7724" s="96" t="s">
        <v>1590</v>
      </c>
      <c r="R7724" s="96" t="s">
        <v>1673</v>
      </c>
      <c r="S7724" s="96" t="s">
        <v>19251</v>
      </c>
      <c r="T7724" s="96" t="s">
        <v>1568</v>
      </c>
    </row>
    <row r="7725" ht="14.25" customHeight="1">
      <c r="A7725" s="96" t="s">
        <v>19252</v>
      </c>
      <c r="D7725" s="96" t="s">
        <v>1350</v>
      </c>
      <c r="E7725" s="96" t="s">
        <v>1561</v>
      </c>
      <c r="F7725" s="96">
        <v>2030.0</v>
      </c>
      <c r="J7725" s="96" t="s">
        <v>1147</v>
      </c>
      <c r="L7725" s="96" t="s">
        <v>1562</v>
      </c>
      <c r="M7725" s="96" t="s">
        <v>1147</v>
      </c>
      <c r="O7725" s="96" t="s">
        <v>2054</v>
      </c>
      <c r="P7725" s="96" t="s">
        <v>1579</v>
      </c>
      <c r="Q7725" s="96" t="s">
        <v>1580</v>
      </c>
      <c r="R7725" s="96" t="s">
        <v>1699</v>
      </c>
      <c r="S7725" s="96" t="s">
        <v>19253</v>
      </c>
      <c r="T7725" s="96" t="s">
        <v>1568</v>
      </c>
    </row>
    <row r="7726" ht="14.25" customHeight="1">
      <c r="A7726" s="96" t="s">
        <v>19254</v>
      </c>
      <c r="D7726" s="96" t="s">
        <v>1350</v>
      </c>
      <c r="E7726" s="96" t="s">
        <v>1561</v>
      </c>
      <c r="F7726" s="96">
        <v>2030.0</v>
      </c>
      <c r="J7726" s="96" t="s">
        <v>1147</v>
      </c>
      <c r="L7726" s="96" t="s">
        <v>1562</v>
      </c>
      <c r="M7726" s="96" t="s">
        <v>1147</v>
      </c>
      <c r="O7726" s="96" t="s">
        <v>1584</v>
      </c>
      <c r="P7726" s="96" t="s">
        <v>1564</v>
      </c>
      <c r="Q7726" s="96" t="s">
        <v>1675</v>
      </c>
      <c r="R7726" s="96" t="s">
        <v>1712</v>
      </c>
      <c r="S7726" s="96" t="s">
        <v>19255</v>
      </c>
      <c r="T7726" s="96" t="s">
        <v>1568</v>
      </c>
    </row>
    <row r="7727" ht="14.25" customHeight="1">
      <c r="A7727" s="96" t="s">
        <v>19256</v>
      </c>
      <c r="D7727" s="96" t="s">
        <v>1355</v>
      </c>
      <c r="J7727" s="96" t="s">
        <v>1351</v>
      </c>
      <c r="L7727" s="96" t="s">
        <v>41</v>
      </c>
      <c r="M7727" s="96" t="s">
        <v>1147</v>
      </c>
      <c r="O7727" s="96" t="s">
        <v>1829</v>
      </c>
      <c r="P7727" s="96" t="s">
        <v>1564</v>
      </c>
      <c r="Q7727" s="96" t="s">
        <v>1866</v>
      </c>
      <c r="R7727" s="96" t="s">
        <v>1793</v>
      </c>
      <c r="T7727" s="96" t="s">
        <v>1616</v>
      </c>
    </row>
    <row r="7728" ht="14.25" customHeight="1">
      <c r="A7728" s="96" t="s">
        <v>19257</v>
      </c>
      <c r="B7728" s="96" t="s">
        <v>19258</v>
      </c>
      <c r="C7728" s="96" t="s">
        <v>19259</v>
      </c>
      <c r="D7728" s="96" t="s">
        <v>1350</v>
      </c>
      <c r="E7728" s="96" t="s">
        <v>1561</v>
      </c>
      <c r="F7728" s="96" t="s">
        <v>3106</v>
      </c>
      <c r="G7728" s="96" t="s">
        <v>1350</v>
      </c>
      <c r="H7728" s="96" t="s">
        <v>1561</v>
      </c>
      <c r="I7728" s="96" t="s">
        <v>1403</v>
      </c>
      <c r="J7728" s="96" t="s">
        <v>1351</v>
      </c>
      <c r="K7728" s="96" t="s">
        <v>1403</v>
      </c>
      <c r="L7728" s="96" t="s">
        <v>41</v>
      </c>
      <c r="M7728" s="96" t="s">
        <v>1351</v>
      </c>
      <c r="N7728" s="96" t="s">
        <v>1619</v>
      </c>
      <c r="O7728" s="96" t="s">
        <v>1584</v>
      </c>
      <c r="P7728" s="96" t="s">
        <v>1564</v>
      </c>
      <c r="Q7728" s="96" t="s">
        <v>1610</v>
      </c>
      <c r="R7728" s="96" t="s">
        <v>1581</v>
      </c>
      <c r="S7728" s="96" t="s">
        <v>19260</v>
      </c>
      <c r="T7728" s="96" t="s">
        <v>1568</v>
      </c>
    </row>
    <row r="7729" ht="14.25" customHeight="1">
      <c r="A7729" s="96" t="s">
        <v>19261</v>
      </c>
      <c r="D7729" s="96" t="s">
        <v>1350</v>
      </c>
      <c r="E7729" s="96" t="s">
        <v>1561</v>
      </c>
      <c r="F7729" s="96">
        <v>2030.0</v>
      </c>
      <c r="J7729" s="96" t="s">
        <v>1147</v>
      </c>
      <c r="L7729" s="96" t="s">
        <v>1562</v>
      </c>
      <c r="M7729" s="96" t="s">
        <v>1147</v>
      </c>
      <c r="O7729" s="96" t="s">
        <v>1584</v>
      </c>
      <c r="P7729" s="96" t="s">
        <v>1564</v>
      </c>
      <c r="Q7729" s="96" t="s">
        <v>1604</v>
      </c>
      <c r="R7729" s="96" t="s">
        <v>1586</v>
      </c>
      <c r="S7729" s="96" t="s">
        <v>19262</v>
      </c>
      <c r="T7729" s="96" t="s">
        <v>1568</v>
      </c>
    </row>
    <row r="7730" ht="14.25" customHeight="1">
      <c r="A7730" s="96" t="s">
        <v>19263</v>
      </c>
      <c r="D7730" s="96" t="s">
        <v>1355</v>
      </c>
      <c r="J7730" s="96" t="s">
        <v>1351</v>
      </c>
      <c r="L7730" s="96" t="s">
        <v>41</v>
      </c>
      <c r="M7730" s="96" t="s">
        <v>1147</v>
      </c>
      <c r="O7730" s="96" t="s">
        <v>1578</v>
      </c>
      <c r="P7730" s="96" t="s">
        <v>1579</v>
      </c>
      <c r="Q7730" s="96" t="s">
        <v>1784</v>
      </c>
      <c r="R7730" s="96" t="s">
        <v>1676</v>
      </c>
    </row>
    <row r="7731" ht="14.25" customHeight="1">
      <c r="A7731" s="96" t="s">
        <v>19264</v>
      </c>
      <c r="B7731" s="96" t="s">
        <v>19265</v>
      </c>
      <c r="C7731" s="96" t="s">
        <v>19266</v>
      </c>
      <c r="D7731" s="96" t="s">
        <v>1350</v>
      </c>
      <c r="E7731" s="96" t="s">
        <v>1561</v>
      </c>
      <c r="F7731" s="96">
        <v>2030.0</v>
      </c>
      <c r="G7731" s="96" t="s">
        <v>1350</v>
      </c>
      <c r="H7731" s="96" t="s">
        <v>1561</v>
      </c>
      <c r="I7731" s="96">
        <v>2050.0</v>
      </c>
      <c r="J7731" s="96" t="s">
        <v>1351</v>
      </c>
      <c r="K7731" s="96">
        <v>2050.0</v>
      </c>
      <c r="L7731" s="96" t="s">
        <v>41</v>
      </c>
      <c r="M7731" s="96" t="s">
        <v>1351</v>
      </c>
      <c r="N7731" s="96" t="s">
        <v>1846</v>
      </c>
      <c r="O7731" s="96" t="s">
        <v>1669</v>
      </c>
      <c r="P7731" s="96" t="s">
        <v>1564</v>
      </c>
      <c r="Q7731" s="96" t="s">
        <v>1756</v>
      </c>
      <c r="R7731" s="96" t="s">
        <v>1666</v>
      </c>
      <c r="S7731" s="96" t="s">
        <v>19267</v>
      </c>
      <c r="T7731" s="96" t="s">
        <v>1568</v>
      </c>
    </row>
    <row r="7732" ht="14.25" customHeight="1">
      <c r="A7732" s="96" t="s">
        <v>19268</v>
      </c>
      <c r="B7732" s="96" t="s">
        <v>19269</v>
      </c>
      <c r="C7732" s="96" t="s">
        <v>19270</v>
      </c>
      <c r="D7732" s="96" t="s">
        <v>1372</v>
      </c>
      <c r="J7732" s="96" t="s">
        <v>1147</v>
      </c>
      <c r="L7732" s="96" t="s">
        <v>41</v>
      </c>
      <c r="M7732" s="96" t="s">
        <v>1147</v>
      </c>
      <c r="O7732" s="96" t="s">
        <v>2054</v>
      </c>
      <c r="P7732" s="96" t="s">
        <v>1579</v>
      </c>
      <c r="Q7732" s="96" t="s">
        <v>1665</v>
      </c>
      <c r="R7732" s="96" t="s">
        <v>1971</v>
      </c>
    </row>
    <row r="7733" ht="14.25" customHeight="1">
      <c r="A7733" s="96" t="s">
        <v>19271</v>
      </c>
      <c r="B7733" s="96" t="s">
        <v>19272</v>
      </c>
      <c r="D7733" s="96" t="s">
        <v>1355</v>
      </c>
      <c r="J7733" s="96" t="s">
        <v>1147</v>
      </c>
      <c r="L7733" s="96" t="s">
        <v>41</v>
      </c>
      <c r="M7733" s="96" t="s">
        <v>1147</v>
      </c>
      <c r="N7733" s="96" t="s">
        <v>1926</v>
      </c>
      <c r="O7733" s="96" t="s">
        <v>1857</v>
      </c>
      <c r="P7733" s="96" t="s">
        <v>1609</v>
      </c>
      <c r="Q7733" s="96" t="s">
        <v>1593</v>
      </c>
      <c r="R7733" s="96" t="s">
        <v>1926</v>
      </c>
    </row>
    <row r="7734" ht="14.25" customHeight="1">
      <c r="A7734" s="96" t="s">
        <v>19273</v>
      </c>
      <c r="B7734" s="96" t="s">
        <v>19274</v>
      </c>
      <c r="D7734" s="96" t="s">
        <v>1355</v>
      </c>
      <c r="J7734" s="96" t="s">
        <v>1147</v>
      </c>
      <c r="L7734" s="96" t="s">
        <v>41</v>
      </c>
      <c r="M7734" s="96" t="s">
        <v>1147</v>
      </c>
      <c r="O7734" s="96" t="s">
        <v>2054</v>
      </c>
      <c r="P7734" s="96" t="s">
        <v>1579</v>
      </c>
      <c r="Q7734" s="96" t="s">
        <v>1573</v>
      </c>
      <c r="R7734" s="96" t="s">
        <v>1581</v>
      </c>
    </row>
    <row r="7735" ht="14.25" customHeight="1">
      <c r="A7735" s="96" t="s">
        <v>19275</v>
      </c>
      <c r="B7735" s="96" t="s">
        <v>19276</v>
      </c>
      <c r="C7735" s="96" t="s">
        <v>19277</v>
      </c>
      <c r="D7735" s="96" t="s">
        <v>1355</v>
      </c>
      <c r="J7735" s="96" t="s">
        <v>1147</v>
      </c>
      <c r="L7735" s="96" t="s">
        <v>41</v>
      </c>
      <c r="M7735" s="96" t="s">
        <v>1147</v>
      </c>
      <c r="O7735" s="96" t="s">
        <v>1717</v>
      </c>
      <c r="P7735" s="96" t="s">
        <v>1609</v>
      </c>
      <c r="Q7735" s="96" t="s">
        <v>1610</v>
      </c>
      <c r="R7735" s="96" t="s">
        <v>1566</v>
      </c>
    </row>
    <row r="7736" ht="14.25" customHeight="1">
      <c r="A7736" s="96" t="s">
        <v>19278</v>
      </c>
      <c r="D7736" s="96" t="s">
        <v>1350</v>
      </c>
      <c r="E7736" s="96" t="s">
        <v>1561</v>
      </c>
      <c r="F7736" s="96">
        <v>2030.0</v>
      </c>
      <c r="J7736" s="96" t="s">
        <v>1147</v>
      </c>
      <c r="L7736" s="96" t="s">
        <v>1562</v>
      </c>
      <c r="M7736" s="96" t="s">
        <v>1147</v>
      </c>
      <c r="O7736" s="96" t="s">
        <v>1578</v>
      </c>
      <c r="P7736" s="96" t="s">
        <v>1579</v>
      </c>
      <c r="Q7736" s="96" t="s">
        <v>1610</v>
      </c>
      <c r="R7736" s="96" t="s">
        <v>1673</v>
      </c>
      <c r="S7736" s="96" t="s">
        <v>19279</v>
      </c>
      <c r="T7736" s="96" t="s">
        <v>1568</v>
      </c>
    </row>
    <row r="7737" ht="14.25" customHeight="1">
      <c r="A7737" s="96" t="s">
        <v>19280</v>
      </c>
      <c r="D7737" s="96" t="s">
        <v>1372</v>
      </c>
      <c r="J7737" s="96" t="s">
        <v>1147</v>
      </c>
      <c r="L7737" s="96" t="s">
        <v>41</v>
      </c>
      <c r="M7737" s="96" t="s">
        <v>1351</v>
      </c>
      <c r="N7737" s="96" t="s">
        <v>1903</v>
      </c>
      <c r="O7737" s="96" t="s">
        <v>1669</v>
      </c>
      <c r="P7737" s="96" t="s">
        <v>1564</v>
      </c>
      <c r="Q7737" s="96" t="s">
        <v>1784</v>
      </c>
      <c r="R7737" s="96" t="s">
        <v>1903</v>
      </c>
    </row>
    <row r="7738" ht="14.25" customHeight="1">
      <c r="A7738" s="96" t="s">
        <v>19281</v>
      </c>
      <c r="D7738" s="96" t="s">
        <v>1350</v>
      </c>
      <c r="E7738" s="96" t="s">
        <v>1561</v>
      </c>
      <c r="F7738" s="96" t="s">
        <v>3065</v>
      </c>
      <c r="J7738" s="96" t="s">
        <v>1351</v>
      </c>
      <c r="L7738" s="96" t="s">
        <v>41</v>
      </c>
      <c r="M7738" s="96" t="s">
        <v>1351</v>
      </c>
      <c r="N7738" s="96" t="s">
        <v>1619</v>
      </c>
      <c r="O7738" s="96" t="s">
        <v>1584</v>
      </c>
      <c r="P7738" s="96" t="s">
        <v>1564</v>
      </c>
      <c r="Q7738" s="96" t="s">
        <v>2479</v>
      </c>
      <c r="R7738" s="96" t="s">
        <v>1581</v>
      </c>
      <c r="S7738" s="96" t="s">
        <v>19282</v>
      </c>
      <c r="T7738" s="96" t="s">
        <v>1568</v>
      </c>
    </row>
    <row r="7739" ht="14.25" customHeight="1">
      <c r="A7739" s="96" t="s">
        <v>19283</v>
      </c>
      <c r="D7739" s="96" t="s">
        <v>1355</v>
      </c>
      <c r="J7739" s="96" t="s">
        <v>1351</v>
      </c>
      <c r="L7739" s="96" t="s">
        <v>41</v>
      </c>
      <c r="M7739" s="96" t="s">
        <v>1351</v>
      </c>
      <c r="N7739" s="96" t="s">
        <v>1656</v>
      </c>
      <c r="O7739" s="96" t="s">
        <v>1578</v>
      </c>
      <c r="P7739" s="96" t="s">
        <v>1579</v>
      </c>
      <c r="Q7739" s="96" t="s">
        <v>1580</v>
      </c>
      <c r="R7739" s="96" t="s">
        <v>1656</v>
      </c>
    </row>
    <row r="7740" ht="14.25" customHeight="1">
      <c r="A7740" s="96" t="s">
        <v>19284</v>
      </c>
      <c r="D7740" s="96" t="s">
        <v>1355</v>
      </c>
      <c r="J7740" s="96" t="s">
        <v>1351</v>
      </c>
      <c r="L7740" s="96" t="s">
        <v>41</v>
      </c>
      <c r="M7740" s="96" t="s">
        <v>1147</v>
      </c>
      <c r="O7740" s="96" t="s">
        <v>1584</v>
      </c>
      <c r="P7740" s="96" t="s">
        <v>1564</v>
      </c>
      <c r="Q7740" s="96" t="s">
        <v>2479</v>
      </c>
      <c r="R7740" s="96" t="s">
        <v>1793</v>
      </c>
    </row>
    <row r="7741" ht="14.25" customHeight="1">
      <c r="A7741" s="96" t="s">
        <v>19285</v>
      </c>
      <c r="D7741" s="96" t="s">
        <v>1372</v>
      </c>
      <c r="J7741" s="96" t="s">
        <v>1351</v>
      </c>
      <c r="L7741" s="96" t="s">
        <v>41</v>
      </c>
      <c r="M7741" s="96" t="s">
        <v>1351</v>
      </c>
      <c r="N7741" s="96" t="s">
        <v>1757</v>
      </c>
      <c r="O7741" s="96" t="s">
        <v>2526</v>
      </c>
      <c r="P7741" s="96" t="s">
        <v>1564</v>
      </c>
      <c r="Q7741" s="96" t="s">
        <v>1784</v>
      </c>
      <c r="R7741" s="96" t="s">
        <v>1757</v>
      </c>
    </row>
    <row r="7742" ht="14.25" customHeight="1">
      <c r="A7742" s="96" t="s">
        <v>19286</v>
      </c>
      <c r="D7742" s="96" t="s">
        <v>1355</v>
      </c>
      <c r="J7742" s="96" t="s">
        <v>1351</v>
      </c>
      <c r="L7742" s="96" t="s">
        <v>41</v>
      </c>
      <c r="M7742" s="96" t="s">
        <v>1351</v>
      </c>
      <c r="N7742" s="96" t="s">
        <v>1841</v>
      </c>
      <c r="O7742" s="96" t="s">
        <v>2126</v>
      </c>
      <c r="P7742" s="96" t="s">
        <v>1728</v>
      </c>
      <c r="Q7742" s="96" t="s">
        <v>1784</v>
      </c>
      <c r="R7742" s="96" t="s">
        <v>1841</v>
      </c>
    </row>
    <row r="7743" ht="14.25" customHeight="1">
      <c r="A7743" s="96" t="s">
        <v>19287</v>
      </c>
      <c r="D7743" s="96" t="s">
        <v>1350</v>
      </c>
      <c r="E7743" s="96" t="s">
        <v>1561</v>
      </c>
      <c r="F7743" s="96">
        <v>2030.0</v>
      </c>
      <c r="J7743" s="96" t="s">
        <v>1147</v>
      </c>
      <c r="L7743" s="96" t="s">
        <v>1562</v>
      </c>
      <c r="M7743" s="96" t="s">
        <v>1147</v>
      </c>
      <c r="O7743" s="96" t="s">
        <v>1584</v>
      </c>
      <c r="P7743" s="96" t="s">
        <v>1564</v>
      </c>
      <c r="Q7743" s="96" t="s">
        <v>1800</v>
      </c>
      <c r="R7743" s="96" t="s">
        <v>1676</v>
      </c>
      <c r="S7743" s="96" t="s">
        <v>19288</v>
      </c>
      <c r="T7743" s="96" t="s">
        <v>1568</v>
      </c>
    </row>
    <row r="7744" ht="14.25" customHeight="1">
      <c r="A7744" s="96" t="s">
        <v>19289</v>
      </c>
      <c r="B7744" s="96" t="s">
        <v>19290</v>
      </c>
      <c r="C7744" s="96" t="s">
        <v>19291</v>
      </c>
      <c r="D7744" s="96" t="s">
        <v>1350</v>
      </c>
      <c r="E7744" s="96" t="s">
        <v>1561</v>
      </c>
      <c r="F7744" s="96">
        <v>2030.0</v>
      </c>
      <c r="J7744" s="96" t="s">
        <v>1147</v>
      </c>
      <c r="L7744" s="96" t="s">
        <v>41</v>
      </c>
      <c r="M7744" s="96" t="s">
        <v>1351</v>
      </c>
      <c r="N7744" s="96" t="s">
        <v>1846</v>
      </c>
      <c r="O7744" s="96" t="s">
        <v>1741</v>
      </c>
      <c r="P7744" s="96" t="s">
        <v>1564</v>
      </c>
      <c r="Q7744" s="96" t="s">
        <v>1604</v>
      </c>
      <c r="R7744" s="96" t="s">
        <v>1589</v>
      </c>
      <c r="S7744" s="96" t="s">
        <v>19292</v>
      </c>
      <c r="T7744" s="96" t="s">
        <v>1568</v>
      </c>
    </row>
    <row r="7745" ht="14.25" customHeight="1">
      <c r="A7745" s="96" t="s">
        <v>19293</v>
      </c>
      <c r="B7745" s="96" t="s">
        <v>19294</v>
      </c>
      <c r="C7745" s="96" t="s">
        <v>19295</v>
      </c>
      <c r="D7745" s="96" t="s">
        <v>1350</v>
      </c>
      <c r="E7745" s="96" t="s">
        <v>1561</v>
      </c>
      <c r="F7745" s="96">
        <v>2030.0</v>
      </c>
      <c r="J7745" s="96" t="s">
        <v>1147</v>
      </c>
      <c r="L7745" s="96" t="s">
        <v>41</v>
      </c>
      <c r="M7745" s="96" t="s">
        <v>1351</v>
      </c>
      <c r="N7745" s="96" t="s">
        <v>1986</v>
      </c>
      <c r="O7745" s="96" t="s">
        <v>1893</v>
      </c>
      <c r="P7745" s="96" t="s">
        <v>1603</v>
      </c>
      <c r="Q7745" s="96" t="s">
        <v>1830</v>
      </c>
      <c r="R7745" s="96" t="s">
        <v>1924</v>
      </c>
      <c r="S7745" s="96" t="s">
        <v>19296</v>
      </c>
      <c r="T7745" s="96" t="s">
        <v>1568</v>
      </c>
    </row>
    <row r="7746" ht="14.25" customHeight="1">
      <c r="A7746" s="96" t="s">
        <v>19297</v>
      </c>
      <c r="D7746" s="96" t="s">
        <v>1350</v>
      </c>
      <c r="E7746" s="96" t="s">
        <v>1561</v>
      </c>
      <c r="F7746" s="96">
        <v>2030.0</v>
      </c>
      <c r="J7746" s="96" t="s">
        <v>1147</v>
      </c>
      <c r="L7746" s="96" t="s">
        <v>1562</v>
      </c>
      <c r="M7746" s="96" t="s">
        <v>1147</v>
      </c>
      <c r="O7746" s="96" t="s">
        <v>1620</v>
      </c>
      <c r="P7746" s="96" t="s">
        <v>1564</v>
      </c>
      <c r="Q7746" s="96" t="s">
        <v>1784</v>
      </c>
      <c r="R7746" s="96" t="s">
        <v>1690</v>
      </c>
      <c r="S7746" s="96" t="s">
        <v>19298</v>
      </c>
      <c r="T7746" s="96" t="s">
        <v>1568</v>
      </c>
    </row>
    <row r="7747" ht="14.25" customHeight="1">
      <c r="A7747" s="96" t="s">
        <v>19299</v>
      </c>
      <c r="C7747" s="96" t="s">
        <v>19300</v>
      </c>
      <c r="D7747" s="96" t="s">
        <v>1372</v>
      </c>
      <c r="J7747" s="96" t="s">
        <v>1351</v>
      </c>
      <c r="L7747" s="96" t="s">
        <v>41</v>
      </c>
      <c r="M7747" s="96" t="s">
        <v>1351</v>
      </c>
      <c r="N7747" s="96" t="s">
        <v>1666</v>
      </c>
      <c r="O7747" s="96" t="s">
        <v>1829</v>
      </c>
      <c r="P7747" s="96" t="s">
        <v>1564</v>
      </c>
      <c r="Q7747" s="96" t="s">
        <v>1610</v>
      </c>
      <c r="R7747" s="96" t="s">
        <v>1757</v>
      </c>
    </row>
    <row r="7748" ht="14.25" customHeight="1">
      <c r="A7748" s="96" t="s">
        <v>19301</v>
      </c>
      <c r="B7748" s="96" t="s">
        <v>19302</v>
      </c>
      <c r="C7748" s="96" t="s">
        <v>19303</v>
      </c>
      <c r="D7748" s="96" t="s">
        <v>1350</v>
      </c>
      <c r="E7748" s="96" t="s">
        <v>1561</v>
      </c>
      <c r="F7748" s="96">
        <v>2035.0</v>
      </c>
      <c r="J7748" s="96" t="s">
        <v>1147</v>
      </c>
      <c r="L7748" s="96" t="s">
        <v>41</v>
      </c>
      <c r="M7748" s="96" t="s">
        <v>1147</v>
      </c>
      <c r="O7748" s="96" t="s">
        <v>1584</v>
      </c>
      <c r="P7748" s="96" t="s">
        <v>1564</v>
      </c>
      <c r="Q7748" s="96" t="s">
        <v>1585</v>
      </c>
      <c r="R7748" s="96" t="s">
        <v>1971</v>
      </c>
      <c r="S7748" s="96" t="s">
        <v>19304</v>
      </c>
      <c r="T7748" s="96" t="s">
        <v>1568</v>
      </c>
    </row>
    <row r="7749" ht="14.25" customHeight="1">
      <c r="A7749" s="96" t="s">
        <v>19305</v>
      </c>
      <c r="B7749" s="96" t="s">
        <v>509</v>
      </c>
      <c r="D7749" s="96" t="s">
        <v>1372</v>
      </c>
      <c r="J7749" s="96" t="s">
        <v>1351</v>
      </c>
      <c r="L7749" s="96" t="s">
        <v>41</v>
      </c>
      <c r="M7749" s="96" t="s">
        <v>1351</v>
      </c>
      <c r="N7749" s="96" t="s">
        <v>1926</v>
      </c>
      <c r="O7749" s="96" t="s">
        <v>4713</v>
      </c>
      <c r="P7749" s="96" t="s">
        <v>1609</v>
      </c>
      <c r="Q7749" s="96" t="s">
        <v>1675</v>
      </c>
      <c r="R7749" s="96" t="s">
        <v>1757</v>
      </c>
    </row>
    <row r="7750" ht="14.25" customHeight="1">
      <c r="A7750" s="96" t="s">
        <v>19306</v>
      </c>
      <c r="D7750" s="96" t="s">
        <v>1355</v>
      </c>
      <c r="J7750" s="96" t="s">
        <v>1147</v>
      </c>
      <c r="L7750" s="96" t="s">
        <v>41</v>
      </c>
      <c r="M7750" s="96" t="s">
        <v>1147</v>
      </c>
      <c r="N7750" s="96" t="s">
        <v>1805</v>
      </c>
      <c r="O7750" s="96" t="s">
        <v>1791</v>
      </c>
      <c r="P7750" s="96" t="s">
        <v>1609</v>
      </c>
      <c r="Q7750" s="96" t="s">
        <v>1593</v>
      </c>
      <c r="R7750" s="96" t="s">
        <v>1805</v>
      </c>
    </row>
    <row r="7751" ht="14.25" customHeight="1">
      <c r="A7751" s="96" t="s">
        <v>19307</v>
      </c>
      <c r="D7751" s="96" t="s">
        <v>1355</v>
      </c>
      <c r="J7751" s="96" t="s">
        <v>1351</v>
      </c>
      <c r="L7751" s="96" t="s">
        <v>41</v>
      </c>
      <c r="M7751" s="96" t="s">
        <v>1147</v>
      </c>
      <c r="O7751" s="96" t="s">
        <v>1741</v>
      </c>
      <c r="P7751" s="96" t="s">
        <v>1564</v>
      </c>
      <c r="Q7751" s="96" t="s">
        <v>1604</v>
      </c>
      <c r="R7751" s="96" t="s">
        <v>1589</v>
      </c>
    </row>
    <row r="7752" ht="14.25" customHeight="1">
      <c r="A7752" s="96" t="s">
        <v>19308</v>
      </c>
      <c r="D7752" s="96" t="s">
        <v>1350</v>
      </c>
      <c r="E7752" s="96" t="s">
        <v>1561</v>
      </c>
      <c r="F7752" s="96">
        <v>2030.0</v>
      </c>
      <c r="J7752" s="96" t="s">
        <v>1147</v>
      </c>
      <c r="L7752" s="96" t="s">
        <v>1562</v>
      </c>
      <c r="M7752" s="96" t="s">
        <v>1147</v>
      </c>
      <c r="O7752" s="96" t="s">
        <v>1584</v>
      </c>
      <c r="P7752" s="96" t="s">
        <v>1564</v>
      </c>
      <c r="Q7752" s="96" t="s">
        <v>1636</v>
      </c>
      <c r="R7752" s="96" t="s">
        <v>1648</v>
      </c>
      <c r="S7752" s="96" t="s">
        <v>19309</v>
      </c>
      <c r="T7752" s="96" t="s">
        <v>1568</v>
      </c>
    </row>
    <row r="7753" ht="14.25" customHeight="1">
      <c r="A7753" s="96" t="s">
        <v>19310</v>
      </c>
      <c r="D7753" s="96" t="s">
        <v>1350</v>
      </c>
      <c r="E7753" s="96" t="s">
        <v>1561</v>
      </c>
      <c r="F7753" s="96">
        <v>2033.0</v>
      </c>
      <c r="J7753" s="96" t="s">
        <v>1147</v>
      </c>
      <c r="L7753" s="96" t="s">
        <v>41</v>
      </c>
      <c r="M7753" s="96" t="s">
        <v>1147</v>
      </c>
      <c r="O7753" s="96" t="s">
        <v>1578</v>
      </c>
      <c r="P7753" s="96" t="s">
        <v>1579</v>
      </c>
      <c r="Q7753" s="96" t="s">
        <v>1593</v>
      </c>
      <c r="R7753" s="96" t="s">
        <v>1648</v>
      </c>
      <c r="S7753" s="96" t="s">
        <v>19311</v>
      </c>
      <c r="T7753" s="96" t="s">
        <v>1568</v>
      </c>
    </row>
    <row r="7754" ht="14.25" customHeight="1">
      <c r="A7754" s="96" t="s">
        <v>19312</v>
      </c>
      <c r="B7754" s="96" t="s">
        <v>19313</v>
      </c>
      <c r="C7754" s="96" t="s">
        <v>19314</v>
      </c>
      <c r="D7754" s="96" t="s">
        <v>1350</v>
      </c>
      <c r="E7754" s="96" t="s">
        <v>1561</v>
      </c>
      <c r="F7754" s="96">
        <v>2030.0</v>
      </c>
      <c r="J7754" s="96" t="s">
        <v>1351</v>
      </c>
      <c r="L7754" s="96" t="s">
        <v>41</v>
      </c>
      <c r="M7754" s="96" t="s">
        <v>1351</v>
      </c>
      <c r="N7754" s="96" t="s">
        <v>1846</v>
      </c>
      <c r="O7754" s="96" t="s">
        <v>1741</v>
      </c>
      <c r="P7754" s="96" t="s">
        <v>1564</v>
      </c>
      <c r="Q7754" s="96" t="s">
        <v>1639</v>
      </c>
      <c r="R7754" s="96" t="s">
        <v>1566</v>
      </c>
      <c r="S7754" s="96" t="s">
        <v>1444</v>
      </c>
      <c r="T7754" s="96" t="s">
        <v>1568</v>
      </c>
    </row>
    <row r="7755" ht="14.25" customHeight="1">
      <c r="A7755" s="96" t="s">
        <v>19315</v>
      </c>
      <c r="D7755" s="96" t="s">
        <v>1372</v>
      </c>
      <c r="J7755" s="96" t="s">
        <v>1147</v>
      </c>
      <c r="L7755" s="96" t="s">
        <v>41</v>
      </c>
      <c r="M7755" s="96" t="s">
        <v>1147</v>
      </c>
      <c r="O7755" s="96" t="s">
        <v>1791</v>
      </c>
      <c r="P7755" s="96" t="s">
        <v>1609</v>
      </c>
      <c r="Q7755" s="96" t="s">
        <v>1756</v>
      </c>
      <c r="R7755" s="96" t="s">
        <v>1574</v>
      </c>
    </row>
    <row r="7756" ht="14.25" customHeight="1">
      <c r="A7756" s="96" t="s">
        <v>19316</v>
      </c>
      <c r="D7756" s="96" t="s">
        <v>1350</v>
      </c>
      <c r="E7756" s="96" t="s">
        <v>1561</v>
      </c>
      <c r="F7756" s="96">
        <v>2030.0</v>
      </c>
      <c r="G7756" s="96" t="s">
        <v>1350</v>
      </c>
      <c r="H7756" s="96" t="s">
        <v>1561</v>
      </c>
      <c r="J7756" s="96" t="s">
        <v>1351</v>
      </c>
      <c r="K7756" s="96">
        <v>2050.0</v>
      </c>
      <c r="L7756" s="96" t="s">
        <v>1562</v>
      </c>
      <c r="M7756" s="96" t="s">
        <v>1351</v>
      </c>
      <c r="N7756" s="96" t="s">
        <v>1712</v>
      </c>
      <c r="O7756" s="96" t="s">
        <v>1791</v>
      </c>
      <c r="P7756" s="96" t="s">
        <v>1609</v>
      </c>
      <c r="Q7756" s="96" t="s">
        <v>1580</v>
      </c>
      <c r="R7756" s="96" t="s">
        <v>1712</v>
      </c>
      <c r="S7756" s="96" t="s">
        <v>19317</v>
      </c>
      <c r="T7756" s="96" t="s">
        <v>1568</v>
      </c>
    </row>
    <row r="7757" ht="14.25" customHeight="1">
      <c r="A7757" s="96" t="s">
        <v>19318</v>
      </c>
      <c r="D7757" s="96" t="s">
        <v>1355</v>
      </c>
      <c r="J7757" s="96" t="s">
        <v>1147</v>
      </c>
      <c r="L7757" s="96" t="s">
        <v>41</v>
      </c>
      <c r="M7757" s="96" t="s">
        <v>1147</v>
      </c>
      <c r="O7757" s="96" t="s">
        <v>1578</v>
      </c>
      <c r="P7757" s="96" t="s">
        <v>1579</v>
      </c>
      <c r="Q7757" s="96" t="s">
        <v>1800</v>
      </c>
      <c r="R7757" s="96" t="s">
        <v>1699</v>
      </c>
    </row>
    <row r="7758" ht="14.25" customHeight="1">
      <c r="A7758" s="96" t="s">
        <v>19319</v>
      </c>
      <c r="D7758" s="96" t="s">
        <v>1355</v>
      </c>
      <c r="J7758" s="96" t="s">
        <v>1351</v>
      </c>
      <c r="L7758" s="96" t="s">
        <v>41</v>
      </c>
      <c r="M7758" s="96" t="s">
        <v>1147</v>
      </c>
      <c r="O7758" s="96" t="s">
        <v>1584</v>
      </c>
      <c r="P7758" s="96" t="s">
        <v>1564</v>
      </c>
      <c r="Q7758" s="96" t="s">
        <v>2479</v>
      </c>
      <c r="R7758" s="96" t="s">
        <v>1586</v>
      </c>
    </row>
    <row r="7759" ht="14.25" customHeight="1">
      <c r="A7759" s="96" t="s">
        <v>19320</v>
      </c>
      <c r="D7759" s="96" t="s">
        <v>1355</v>
      </c>
      <c r="J7759" s="96" t="s">
        <v>1351</v>
      </c>
      <c r="L7759" s="96" t="s">
        <v>41</v>
      </c>
      <c r="M7759" s="96" t="s">
        <v>1147</v>
      </c>
      <c r="O7759" s="96" t="s">
        <v>1602</v>
      </c>
      <c r="P7759" s="96" t="s">
        <v>1603</v>
      </c>
      <c r="Q7759" s="96" t="s">
        <v>1590</v>
      </c>
      <c r="R7759" s="96" t="s">
        <v>1793</v>
      </c>
    </row>
    <row r="7760" ht="14.25" customHeight="1">
      <c r="A7760" s="96" t="s">
        <v>19321</v>
      </c>
      <c r="D7760" s="96" t="s">
        <v>1350</v>
      </c>
      <c r="E7760" s="96" t="s">
        <v>1561</v>
      </c>
      <c r="F7760" s="96">
        <v>2030.0</v>
      </c>
      <c r="J7760" s="96" t="s">
        <v>1147</v>
      </c>
      <c r="L7760" s="96" t="s">
        <v>1562</v>
      </c>
      <c r="M7760" s="96" t="s">
        <v>1147</v>
      </c>
      <c r="O7760" s="96" t="s">
        <v>1717</v>
      </c>
      <c r="P7760" s="96" t="s">
        <v>1609</v>
      </c>
      <c r="Q7760" s="96" t="s">
        <v>1756</v>
      </c>
      <c r="R7760" s="96" t="s">
        <v>1676</v>
      </c>
      <c r="S7760" s="96" t="s">
        <v>19322</v>
      </c>
      <c r="T7760" s="96" t="s">
        <v>1568</v>
      </c>
    </row>
    <row r="7761" ht="14.25" customHeight="1">
      <c r="A7761" s="96" t="s">
        <v>19323</v>
      </c>
      <c r="D7761" s="96" t="s">
        <v>1350</v>
      </c>
      <c r="E7761" s="96" t="s">
        <v>1561</v>
      </c>
      <c r="F7761" s="96">
        <v>2030.0</v>
      </c>
      <c r="J7761" s="96" t="s">
        <v>1147</v>
      </c>
      <c r="L7761" s="96" t="s">
        <v>1562</v>
      </c>
      <c r="M7761" s="96" t="s">
        <v>1147</v>
      </c>
      <c r="O7761" s="96" t="s">
        <v>1717</v>
      </c>
      <c r="P7761" s="96" t="s">
        <v>1609</v>
      </c>
      <c r="Q7761" s="96" t="s">
        <v>1756</v>
      </c>
      <c r="R7761" s="96" t="s">
        <v>1637</v>
      </c>
      <c r="S7761" s="96" t="s">
        <v>19324</v>
      </c>
    </row>
    <row r="7762" ht="14.25" customHeight="1">
      <c r="A7762" s="96" t="s">
        <v>19325</v>
      </c>
      <c r="C7762" s="96" t="s">
        <v>19326</v>
      </c>
      <c r="D7762" s="96" t="s">
        <v>1350</v>
      </c>
      <c r="E7762" s="96" t="s">
        <v>1561</v>
      </c>
      <c r="F7762" s="96">
        <v>2030.0</v>
      </c>
      <c r="J7762" s="96" t="s">
        <v>1147</v>
      </c>
      <c r="L7762" s="96" t="s">
        <v>1629</v>
      </c>
      <c r="M7762" s="96" t="s">
        <v>1147</v>
      </c>
      <c r="O7762" s="96" t="s">
        <v>1584</v>
      </c>
      <c r="P7762" s="96" t="s">
        <v>1564</v>
      </c>
      <c r="Q7762" s="96" t="s">
        <v>1630</v>
      </c>
      <c r="R7762" s="96" t="s">
        <v>1644</v>
      </c>
      <c r="S7762" s="96" t="s">
        <v>19327</v>
      </c>
      <c r="T7762" s="96" t="s">
        <v>1568</v>
      </c>
    </row>
    <row r="7763" ht="14.25" customHeight="1">
      <c r="A7763" s="96" t="s">
        <v>19328</v>
      </c>
      <c r="D7763" s="96" t="s">
        <v>1350</v>
      </c>
      <c r="E7763" s="96" t="s">
        <v>1561</v>
      </c>
      <c r="F7763" s="96">
        <v>2030.0</v>
      </c>
      <c r="G7763" s="96" t="s">
        <v>1350</v>
      </c>
      <c r="H7763" s="96" t="s">
        <v>1561</v>
      </c>
      <c r="I7763" s="96">
        <v>2050.0</v>
      </c>
      <c r="J7763" s="96" t="s">
        <v>1351</v>
      </c>
      <c r="K7763" s="96">
        <v>2050.0</v>
      </c>
      <c r="L7763" s="96" t="s">
        <v>41</v>
      </c>
      <c r="M7763" s="96" t="s">
        <v>1351</v>
      </c>
      <c r="N7763" s="96" t="s">
        <v>2181</v>
      </c>
      <c r="O7763" s="96" t="s">
        <v>1925</v>
      </c>
      <c r="P7763" s="96" t="s">
        <v>1728</v>
      </c>
      <c r="Q7763" s="96" t="s">
        <v>1735</v>
      </c>
      <c r="R7763" s="96" t="s">
        <v>1699</v>
      </c>
      <c r="S7763" s="96" t="s">
        <v>19329</v>
      </c>
      <c r="U7763" s="96" t="s">
        <v>1701</v>
      </c>
    </row>
    <row r="7764" ht="14.25" customHeight="1">
      <c r="A7764" s="96" t="s">
        <v>19330</v>
      </c>
      <c r="D7764" s="96" t="s">
        <v>1350</v>
      </c>
      <c r="E7764" s="96" t="s">
        <v>1561</v>
      </c>
      <c r="F7764" s="96">
        <v>2030.0</v>
      </c>
      <c r="J7764" s="96" t="s">
        <v>1147</v>
      </c>
      <c r="L7764" s="96" t="s">
        <v>1562</v>
      </c>
      <c r="M7764" s="96" t="s">
        <v>1147</v>
      </c>
      <c r="O7764" s="96" t="s">
        <v>1578</v>
      </c>
      <c r="P7764" s="96" t="s">
        <v>1579</v>
      </c>
      <c r="Q7764" s="96" t="s">
        <v>1585</v>
      </c>
      <c r="R7764" s="96" t="s">
        <v>1707</v>
      </c>
      <c r="S7764" s="96" t="s">
        <v>19331</v>
      </c>
      <c r="T7764" s="96" t="s">
        <v>1568</v>
      </c>
    </row>
    <row r="7765" ht="14.25" customHeight="1">
      <c r="A7765" s="96" t="s">
        <v>19332</v>
      </c>
      <c r="D7765" s="96" t="s">
        <v>1350</v>
      </c>
      <c r="E7765" s="96" t="s">
        <v>1561</v>
      </c>
      <c r="F7765" s="96">
        <v>2030.0</v>
      </c>
      <c r="J7765" s="96" t="s">
        <v>1147</v>
      </c>
      <c r="L7765" s="96" t="s">
        <v>1562</v>
      </c>
      <c r="M7765" s="96" t="s">
        <v>1147</v>
      </c>
      <c r="O7765" s="96" t="s">
        <v>1741</v>
      </c>
      <c r="P7765" s="96" t="s">
        <v>1564</v>
      </c>
      <c r="Q7765" s="96" t="s">
        <v>1580</v>
      </c>
      <c r="R7765" s="96" t="s">
        <v>1697</v>
      </c>
      <c r="S7765" s="96" t="s">
        <v>19333</v>
      </c>
      <c r="T7765" s="96" t="s">
        <v>1568</v>
      </c>
    </row>
    <row r="7766" ht="14.25" customHeight="1">
      <c r="A7766" s="96" t="s">
        <v>19334</v>
      </c>
      <c r="D7766" s="96" t="s">
        <v>1350</v>
      </c>
      <c r="E7766" s="96" t="s">
        <v>1561</v>
      </c>
      <c r="F7766" s="96">
        <v>2030.0</v>
      </c>
      <c r="J7766" s="96" t="s">
        <v>1147</v>
      </c>
      <c r="L7766" s="96" t="s">
        <v>1562</v>
      </c>
      <c r="M7766" s="96" t="s">
        <v>1147</v>
      </c>
      <c r="O7766" s="96" t="s">
        <v>1584</v>
      </c>
      <c r="P7766" s="96" t="s">
        <v>1564</v>
      </c>
      <c r="Q7766" s="96" t="s">
        <v>1580</v>
      </c>
      <c r="R7766" s="96" t="s">
        <v>1597</v>
      </c>
      <c r="S7766" s="96" t="s">
        <v>19335</v>
      </c>
      <c r="T7766" s="96" t="s">
        <v>1568</v>
      </c>
    </row>
    <row r="7767" ht="14.25" customHeight="1">
      <c r="A7767" s="96" t="s">
        <v>19336</v>
      </c>
      <c r="C7767" s="96" t="s">
        <v>19337</v>
      </c>
      <c r="D7767" s="96" t="s">
        <v>1355</v>
      </c>
      <c r="J7767" s="96" t="s">
        <v>1351</v>
      </c>
      <c r="L7767" s="96" t="s">
        <v>41</v>
      </c>
      <c r="M7767" s="96" t="s">
        <v>1351</v>
      </c>
      <c r="N7767" s="96" t="s">
        <v>1673</v>
      </c>
      <c r="O7767" s="96" t="s">
        <v>1614</v>
      </c>
      <c r="P7767" s="96" t="s">
        <v>1609</v>
      </c>
      <c r="Q7767" s="96" t="s">
        <v>1675</v>
      </c>
      <c r="R7767" s="96" t="s">
        <v>1673</v>
      </c>
    </row>
    <row r="7768" ht="14.25" customHeight="1">
      <c r="A7768" s="96" t="s">
        <v>19338</v>
      </c>
      <c r="D7768" s="96" t="s">
        <v>1350</v>
      </c>
      <c r="E7768" s="96" t="s">
        <v>1561</v>
      </c>
      <c r="F7768" s="96">
        <v>2030.0</v>
      </c>
      <c r="J7768" s="96" t="s">
        <v>1147</v>
      </c>
      <c r="L7768" s="96" t="s">
        <v>1562</v>
      </c>
      <c r="M7768" s="96" t="s">
        <v>1147</v>
      </c>
      <c r="O7768" s="96" t="s">
        <v>1584</v>
      </c>
      <c r="P7768" s="96" t="s">
        <v>1564</v>
      </c>
      <c r="Q7768" s="96" t="s">
        <v>1580</v>
      </c>
      <c r="R7768" s="96" t="s">
        <v>1631</v>
      </c>
      <c r="S7768" s="96" t="s">
        <v>19339</v>
      </c>
      <c r="T7768" s="96" t="s">
        <v>1568</v>
      </c>
    </row>
    <row r="7769" ht="14.25" customHeight="1">
      <c r="A7769" s="96" t="s">
        <v>19340</v>
      </c>
      <c r="B7769" s="96" t="s">
        <v>19341</v>
      </c>
      <c r="D7769" s="96" t="s">
        <v>1355</v>
      </c>
      <c r="J7769" s="96" t="s">
        <v>1147</v>
      </c>
      <c r="L7769" s="96" t="s">
        <v>41</v>
      </c>
      <c r="M7769" s="96" t="s">
        <v>1147</v>
      </c>
      <c r="O7769" s="96" t="s">
        <v>1797</v>
      </c>
      <c r="P7769" s="96" t="s">
        <v>1564</v>
      </c>
      <c r="Q7769" s="96" t="s">
        <v>1610</v>
      </c>
      <c r="R7769" s="96" t="s">
        <v>1605</v>
      </c>
    </row>
    <row r="7770" ht="14.25" customHeight="1">
      <c r="A7770" s="96" t="s">
        <v>19342</v>
      </c>
      <c r="D7770" s="96" t="s">
        <v>1350</v>
      </c>
      <c r="E7770" s="96" t="s">
        <v>1561</v>
      </c>
      <c r="F7770" s="96">
        <v>2030.0</v>
      </c>
      <c r="J7770" s="96" t="s">
        <v>1147</v>
      </c>
      <c r="L7770" s="96" t="s">
        <v>41</v>
      </c>
      <c r="M7770" s="96" t="s">
        <v>1147</v>
      </c>
      <c r="O7770" s="96" t="s">
        <v>1578</v>
      </c>
      <c r="P7770" s="96" t="s">
        <v>1579</v>
      </c>
      <c r="Q7770" s="96" t="s">
        <v>1639</v>
      </c>
      <c r="R7770" s="96" t="s">
        <v>1690</v>
      </c>
      <c r="S7770" s="96" t="s">
        <v>19343</v>
      </c>
      <c r="T7770" s="96" t="s">
        <v>1568</v>
      </c>
    </row>
    <row r="7771" ht="14.25" customHeight="1">
      <c r="A7771" s="96" t="s">
        <v>19344</v>
      </c>
      <c r="B7771" s="96" t="s">
        <v>19345</v>
      </c>
      <c r="C7771" s="96" t="s">
        <v>19346</v>
      </c>
      <c r="D7771" s="96" t="s">
        <v>1372</v>
      </c>
      <c r="J7771" s="96" t="s">
        <v>1147</v>
      </c>
      <c r="L7771" s="96" t="s">
        <v>41</v>
      </c>
      <c r="M7771" s="96" t="s">
        <v>1351</v>
      </c>
      <c r="N7771" s="96" t="s">
        <v>1697</v>
      </c>
      <c r="O7771" s="96" t="s">
        <v>1791</v>
      </c>
      <c r="P7771" s="96" t="s">
        <v>1609</v>
      </c>
      <c r="Q7771" s="96" t="s">
        <v>2047</v>
      </c>
      <c r="R7771" s="96" t="s">
        <v>1697</v>
      </c>
    </row>
    <row r="7772" ht="14.25" customHeight="1">
      <c r="A7772" s="96" t="s">
        <v>19347</v>
      </c>
      <c r="D7772" s="96" t="s">
        <v>1350</v>
      </c>
      <c r="E7772" s="96" t="s">
        <v>1561</v>
      </c>
      <c r="F7772" s="96">
        <v>2032.0</v>
      </c>
      <c r="J7772" s="96" t="s">
        <v>1147</v>
      </c>
      <c r="L7772" s="96" t="s">
        <v>41</v>
      </c>
      <c r="M7772" s="96" t="s">
        <v>1147</v>
      </c>
      <c r="O7772" s="96" t="s">
        <v>1578</v>
      </c>
      <c r="P7772" s="96" t="s">
        <v>1579</v>
      </c>
      <c r="Q7772" s="96" t="s">
        <v>1580</v>
      </c>
      <c r="R7772" s="96" t="s">
        <v>1637</v>
      </c>
      <c r="S7772" s="96" t="s">
        <v>19348</v>
      </c>
      <c r="T7772" s="96" t="s">
        <v>1568</v>
      </c>
    </row>
    <row r="7773" ht="14.25" customHeight="1">
      <c r="A7773" s="96" t="s">
        <v>19349</v>
      </c>
      <c r="C7773" s="96" t="s">
        <v>19350</v>
      </c>
      <c r="D7773" s="96" t="s">
        <v>1350</v>
      </c>
      <c r="E7773" s="96" t="s">
        <v>1561</v>
      </c>
      <c r="F7773" s="96">
        <v>2035.0</v>
      </c>
      <c r="J7773" s="96" t="s">
        <v>1351</v>
      </c>
      <c r="L7773" s="96" t="s">
        <v>1629</v>
      </c>
      <c r="M7773" s="96" t="s">
        <v>1351</v>
      </c>
      <c r="N7773" s="96" t="s">
        <v>1971</v>
      </c>
      <c r="O7773" s="96" t="s">
        <v>1647</v>
      </c>
      <c r="P7773" s="96" t="s">
        <v>1564</v>
      </c>
      <c r="Q7773" s="96" t="s">
        <v>1630</v>
      </c>
      <c r="R7773" s="96" t="s">
        <v>1623</v>
      </c>
      <c r="S7773" s="96" t="s">
        <v>19351</v>
      </c>
      <c r="T7773" s="96" t="s">
        <v>1568</v>
      </c>
      <c r="U7773" s="96" t="s">
        <v>2094</v>
      </c>
    </row>
    <row r="7774" ht="14.25" customHeight="1">
      <c r="A7774" s="96" t="s">
        <v>19352</v>
      </c>
      <c r="C7774" s="96" t="s">
        <v>19353</v>
      </c>
      <c r="D7774" s="96" t="s">
        <v>1350</v>
      </c>
      <c r="E7774" s="96" t="s">
        <v>1561</v>
      </c>
      <c r="F7774" s="96">
        <v>2030.0</v>
      </c>
      <c r="G7774" s="96" t="s">
        <v>1350</v>
      </c>
      <c r="H7774" s="96" t="s">
        <v>1561</v>
      </c>
      <c r="I7774" s="96">
        <v>2050.0</v>
      </c>
      <c r="J7774" s="96" t="s">
        <v>1351</v>
      </c>
      <c r="K7774" s="96">
        <v>2050.0</v>
      </c>
      <c r="L7774" s="96" t="s">
        <v>41</v>
      </c>
      <c r="M7774" s="96" t="s">
        <v>1351</v>
      </c>
      <c r="N7774" s="96" t="s">
        <v>1707</v>
      </c>
      <c r="O7774" s="96" t="s">
        <v>1741</v>
      </c>
      <c r="P7774" s="96" t="s">
        <v>1564</v>
      </c>
      <c r="Q7774" s="96" t="s">
        <v>1573</v>
      </c>
      <c r="R7774" s="96" t="s">
        <v>1648</v>
      </c>
      <c r="S7774" s="96" t="s">
        <v>19354</v>
      </c>
      <c r="T7774" s="96" t="s">
        <v>1568</v>
      </c>
    </row>
    <row r="7775" ht="14.25" customHeight="1">
      <c r="A7775" s="96" t="s">
        <v>19355</v>
      </c>
      <c r="B7775" s="96" t="s">
        <v>19356</v>
      </c>
      <c r="C7775" s="96" t="s">
        <v>19357</v>
      </c>
      <c r="D7775" s="96" t="s">
        <v>1355</v>
      </c>
      <c r="J7775" s="96" t="s">
        <v>1351</v>
      </c>
      <c r="L7775" s="96" t="s">
        <v>41</v>
      </c>
      <c r="M7775" s="96" t="s">
        <v>1147</v>
      </c>
      <c r="O7775" s="96" t="s">
        <v>1791</v>
      </c>
      <c r="P7775" s="96" t="s">
        <v>1609</v>
      </c>
      <c r="Q7775" s="96" t="s">
        <v>1897</v>
      </c>
      <c r="R7775" s="96" t="s">
        <v>1793</v>
      </c>
    </row>
    <row r="7776" ht="14.25" customHeight="1">
      <c r="A7776" s="96" t="s">
        <v>19358</v>
      </c>
      <c r="D7776" s="96" t="s">
        <v>1350</v>
      </c>
      <c r="E7776" s="96" t="s">
        <v>1561</v>
      </c>
      <c r="F7776" s="96">
        <v>2030.0</v>
      </c>
      <c r="G7776" s="96" t="s">
        <v>1350</v>
      </c>
      <c r="H7776" s="96" t="s">
        <v>1561</v>
      </c>
      <c r="I7776" s="96">
        <v>2050.0</v>
      </c>
      <c r="J7776" s="96" t="s">
        <v>1351</v>
      </c>
      <c r="K7776" s="96">
        <v>2050.0</v>
      </c>
      <c r="L7776" s="96" t="s">
        <v>1562</v>
      </c>
      <c r="M7776" s="96" t="s">
        <v>1147</v>
      </c>
      <c r="O7776" s="96" t="s">
        <v>1578</v>
      </c>
      <c r="P7776" s="96" t="s">
        <v>1579</v>
      </c>
      <c r="Q7776" s="96" t="s">
        <v>1580</v>
      </c>
      <c r="R7776" s="96" t="s">
        <v>1676</v>
      </c>
      <c r="S7776" s="96" t="s">
        <v>19359</v>
      </c>
      <c r="T7776" s="96" t="s">
        <v>1568</v>
      </c>
    </row>
    <row r="7777" ht="14.25" customHeight="1">
      <c r="A7777" s="96" t="s">
        <v>19360</v>
      </c>
      <c r="D7777" s="96" t="s">
        <v>1355</v>
      </c>
      <c r="J7777" s="96" t="s">
        <v>1147</v>
      </c>
      <c r="L7777" s="96" t="s">
        <v>41</v>
      </c>
      <c r="M7777" s="96" t="s">
        <v>1147</v>
      </c>
      <c r="O7777" s="96" t="s">
        <v>1791</v>
      </c>
      <c r="P7777" s="96" t="s">
        <v>1609</v>
      </c>
      <c r="Q7777" s="96" t="s">
        <v>1800</v>
      </c>
      <c r="R7777" s="96" t="s">
        <v>1699</v>
      </c>
    </row>
    <row r="7778" ht="14.25" customHeight="1">
      <c r="A7778" s="96" t="s">
        <v>19361</v>
      </c>
      <c r="D7778" s="96" t="s">
        <v>1355</v>
      </c>
      <c r="J7778" s="96" t="s">
        <v>1147</v>
      </c>
      <c r="L7778" s="96" t="s">
        <v>41</v>
      </c>
      <c r="M7778" s="96" t="s">
        <v>1147</v>
      </c>
      <c r="O7778" s="96" t="s">
        <v>1797</v>
      </c>
      <c r="P7778" s="96" t="s">
        <v>1564</v>
      </c>
      <c r="Q7778" s="96" t="s">
        <v>1593</v>
      </c>
      <c r="R7778" s="96" t="s">
        <v>1637</v>
      </c>
    </row>
    <row r="7779" ht="14.25" customHeight="1">
      <c r="A7779" s="96" t="s">
        <v>19362</v>
      </c>
      <c r="D7779" s="96" t="s">
        <v>1355</v>
      </c>
      <c r="J7779" s="96" t="s">
        <v>1147</v>
      </c>
      <c r="L7779" s="96" t="s">
        <v>41</v>
      </c>
      <c r="M7779" s="96" t="s">
        <v>1147</v>
      </c>
      <c r="O7779" s="96" t="s">
        <v>2272</v>
      </c>
      <c r="P7779" s="96" t="s">
        <v>1609</v>
      </c>
      <c r="Q7779" s="96" t="s">
        <v>1675</v>
      </c>
      <c r="R7779" s="96" t="s">
        <v>2384</v>
      </c>
    </row>
    <row r="7780" ht="14.25" customHeight="1">
      <c r="A7780" s="96" t="s">
        <v>19363</v>
      </c>
      <c r="C7780" s="96" t="s">
        <v>19364</v>
      </c>
      <c r="D7780" s="96" t="s">
        <v>1355</v>
      </c>
      <c r="J7780" s="96" t="s">
        <v>1147</v>
      </c>
      <c r="L7780" s="96" t="s">
        <v>1629</v>
      </c>
      <c r="M7780" s="96" t="s">
        <v>1147</v>
      </c>
      <c r="O7780" s="96" t="s">
        <v>1578</v>
      </c>
      <c r="P7780" s="96" t="s">
        <v>1579</v>
      </c>
      <c r="Q7780" s="96" t="s">
        <v>1630</v>
      </c>
      <c r="R7780" s="96" t="s">
        <v>1621</v>
      </c>
      <c r="U7780" s="96" t="s">
        <v>5813</v>
      </c>
    </row>
    <row r="7781" ht="14.25" customHeight="1">
      <c r="A7781" s="96" t="s">
        <v>19365</v>
      </c>
      <c r="C7781" s="96" t="s">
        <v>19366</v>
      </c>
      <c r="D7781" s="96" t="s">
        <v>1350</v>
      </c>
      <c r="E7781" s="96" t="s">
        <v>1561</v>
      </c>
      <c r="F7781" s="96">
        <v>2030.0</v>
      </c>
      <c r="J7781" s="96" t="s">
        <v>1351</v>
      </c>
      <c r="L7781" s="96" t="s">
        <v>41</v>
      </c>
      <c r="M7781" s="96" t="s">
        <v>1351</v>
      </c>
      <c r="N7781" s="96" t="s">
        <v>1666</v>
      </c>
      <c r="O7781" s="96" t="s">
        <v>1647</v>
      </c>
      <c r="P7781" s="96" t="s">
        <v>1564</v>
      </c>
      <c r="Q7781" s="96" t="s">
        <v>1573</v>
      </c>
      <c r="R7781" s="96" t="s">
        <v>1676</v>
      </c>
      <c r="S7781" s="96" t="s">
        <v>19367</v>
      </c>
      <c r="T7781" s="96" t="s">
        <v>1568</v>
      </c>
    </row>
    <row r="7782" ht="14.25" customHeight="1">
      <c r="A7782" s="96" t="s">
        <v>19368</v>
      </c>
      <c r="D7782" s="96" t="s">
        <v>1350</v>
      </c>
      <c r="E7782" s="96" t="s">
        <v>1561</v>
      </c>
      <c r="F7782" s="96">
        <v>2030.0</v>
      </c>
      <c r="J7782" s="96" t="s">
        <v>1147</v>
      </c>
      <c r="L7782" s="96" t="s">
        <v>1562</v>
      </c>
      <c r="M7782" s="96" t="s">
        <v>1147</v>
      </c>
      <c r="O7782" s="96" t="s">
        <v>1741</v>
      </c>
      <c r="P7782" s="96" t="s">
        <v>1564</v>
      </c>
      <c r="Q7782" s="96" t="s">
        <v>1652</v>
      </c>
      <c r="R7782" s="96" t="s">
        <v>1648</v>
      </c>
      <c r="S7782" s="96" t="s">
        <v>19369</v>
      </c>
      <c r="T7782" s="96" t="s">
        <v>1568</v>
      </c>
    </row>
    <row r="7783" ht="14.25" customHeight="1">
      <c r="A7783" s="96" t="s">
        <v>19370</v>
      </c>
      <c r="D7783" s="96" t="s">
        <v>1350</v>
      </c>
      <c r="E7783" s="96" t="s">
        <v>1561</v>
      </c>
      <c r="F7783" s="96">
        <v>2030.0</v>
      </c>
      <c r="J7783" s="96" t="s">
        <v>1147</v>
      </c>
      <c r="L7783" s="96" t="s">
        <v>1562</v>
      </c>
      <c r="M7783" s="96" t="s">
        <v>1147</v>
      </c>
      <c r="O7783" s="96" t="s">
        <v>1741</v>
      </c>
      <c r="P7783" s="96" t="s">
        <v>1564</v>
      </c>
      <c r="Q7783" s="96" t="s">
        <v>1580</v>
      </c>
      <c r="R7783" s="96" t="s">
        <v>1621</v>
      </c>
      <c r="S7783" s="96" t="s">
        <v>19371</v>
      </c>
      <c r="T7783" s="96" t="s">
        <v>1568</v>
      </c>
    </row>
    <row r="7784" ht="14.25" customHeight="1">
      <c r="A7784" s="96" t="s">
        <v>19372</v>
      </c>
      <c r="D7784" s="96" t="s">
        <v>1350</v>
      </c>
      <c r="E7784" s="96" t="s">
        <v>1561</v>
      </c>
      <c r="F7784" s="96">
        <v>2030.0</v>
      </c>
      <c r="J7784" s="96" t="s">
        <v>1147</v>
      </c>
      <c r="L7784" s="96" t="s">
        <v>1562</v>
      </c>
      <c r="M7784" s="96" t="s">
        <v>1351</v>
      </c>
      <c r="N7784" s="96" t="s">
        <v>1666</v>
      </c>
      <c r="O7784" s="96" t="s">
        <v>1584</v>
      </c>
      <c r="P7784" s="96" t="s">
        <v>1564</v>
      </c>
      <c r="Q7784" s="96" t="s">
        <v>1580</v>
      </c>
      <c r="R7784" s="96" t="s">
        <v>1666</v>
      </c>
      <c r="S7784" s="96" t="s">
        <v>19373</v>
      </c>
      <c r="T7784" s="96" t="s">
        <v>1568</v>
      </c>
    </row>
    <row r="7785" ht="14.25" customHeight="1">
      <c r="A7785" s="96" t="s">
        <v>19374</v>
      </c>
      <c r="B7785" s="96" t="s">
        <v>19375</v>
      </c>
      <c r="C7785" s="96" t="s">
        <v>19376</v>
      </c>
      <c r="D7785" s="96" t="s">
        <v>1355</v>
      </c>
      <c r="J7785" s="96" t="s">
        <v>1351</v>
      </c>
      <c r="L7785" s="96" t="s">
        <v>41</v>
      </c>
      <c r="M7785" s="96" t="s">
        <v>1351</v>
      </c>
      <c r="N7785" s="96" t="s">
        <v>1673</v>
      </c>
      <c r="O7785" s="96" t="s">
        <v>4713</v>
      </c>
      <c r="P7785" s="96" t="s">
        <v>1609</v>
      </c>
      <c r="Q7785" s="96" t="s">
        <v>1604</v>
      </c>
      <c r="R7785" s="96" t="s">
        <v>1673</v>
      </c>
    </row>
    <row r="7786" ht="14.25" customHeight="1">
      <c r="A7786" s="96" t="s">
        <v>19377</v>
      </c>
      <c r="D7786" s="96" t="s">
        <v>1355</v>
      </c>
      <c r="J7786" s="96" t="s">
        <v>1147</v>
      </c>
      <c r="L7786" s="96" t="s">
        <v>1629</v>
      </c>
      <c r="M7786" s="96" t="s">
        <v>1147</v>
      </c>
      <c r="N7786" s="96" t="s">
        <v>1589</v>
      </c>
      <c r="O7786" s="96" t="s">
        <v>1584</v>
      </c>
      <c r="P7786" s="96" t="s">
        <v>1564</v>
      </c>
      <c r="Q7786" s="96" t="s">
        <v>1630</v>
      </c>
      <c r="R7786" s="96" t="s">
        <v>1591</v>
      </c>
    </row>
    <row r="7787" ht="14.25" customHeight="1">
      <c r="A7787" s="96" t="s">
        <v>19378</v>
      </c>
      <c r="C7787" s="96" t="s">
        <v>19379</v>
      </c>
      <c r="D7787" s="96" t="s">
        <v>1350</v>
      </c>
      <c r="E7787" s="96" t="s">
        <v>1561</v>
      </c>
      <c r="F7787" s="96" t="s">
        <v>9281</v>
      </c>
      <c r="J7787" s="96" t="s">
        <v>1147</v>
      </c>
      <c r="L7787" s="96" t="s">
        <v>41</v>
      </c>
      <c r="M7787" s="96" t="s">
        <v>1147</v>
      </c>
      <c r="N7787" s="96" t="s">
        <v>2256</v>
      </c>
      <c r="O7787" s="96" t="s">
        <v>1845</v>
      </c>
      <c r="P7787" s="96" t="s">
        <v>1564</v>
      </c>
      <c r="Q7787" s="96" t="s">
        <v>1800</v>
      </c>
      <c r="R7787" s="96" t="s">
        <v>1787</v>
      </c>
      <c r="S7787" s="96" t="s">
        <v>19380</v>
      </c>
      <c r="T7787" s="96" t="s">
        <v>1568</v>
      </c>
    </row>
    <row r="7788" ht="14.25" customHeight="1">
      <c r="A7788" s="96" t="s">
        <v>19381</v>
      </c>
      <c r="D7788" s="96" t="s">
        <v>1350</v>
      </c>
      <c r="E7788" s="96" t="s">
        <v>1561</v>
      </c>
      <c r="F7788" s="96">
        <v>2030.0</v>
      </c>
      <c r="J7788" s="96" t="s">
        <v>1147</v>
      </c>
      <c r="L7788" s="96" t="s">
        <v>1562</v>
      </c>
      <c r="M7788" s="96" t="s">
        <v>1147</v>
      </c>
      <c r="O7788" s="96" t="s">
        <v>1647</v>
      </c>
      <c r="P7788" s="96" t="s">
        <v>1564</v>
      </c>
      <c r="Q7788" s="96" t="s">
        <v>1800</v>
      </c>
      <c r="R7788" s="96" t="s">
        <v>1805</v>
      </c>
      <c r="S7788" s="96" t="s">
        <v>19382</v>
      </c>
      <c r="T7788" s="96" t="s">
        <v>1568</v>
      </c>
    </row>
    <row r="7789" ht="14.25" customHeight="1">
      <c r="A7789" s="96" t="s">
        <v>19383</v>
      </c>
      <c r="D7789" s="96" t="s">
        <v>1350</v>
      </c>
      <c r="E7789" s="96" t="s">
        <v>1561</v>
      </c>
      <c r="F7789" s="96">
        <v>2030.0</v>
      </c>
      <c r="J7789" s="96" t="s">
        <v>1147</v>
      </c>
      <c r="L7789" s="96" t="s">
        <v>1562</v>
      </c>
      <c r="M7789" s="96" t="s">
        <v>1147</v>
      </c>
      <c r="O7789" s="96" t="s">
        <v>1584</v>
      </c>
      <c r="P7789" s="96" t="s">
        <v>1564</v>
      </c>
      <c r="Q7789" s="96" t="s">
        <v>1610</v>
      </c>
      <c r="R7789" s="96" t="s">
        <v>1805</v>
      </c>
      <c r="S7789" s="96" t="s">
        <v>19384</v>
      </c>
      <c r="T7789" s="96" t="s">
        <v>1568</v>
      </c>
    </row>
    <row r="7790" ht="14.25" customHeight="1">
      <c r="A7790" s="96" t="s">
        <v>19385</v>
      </c>
      <c r="B7790" s="96" t="s">
        <v>19386</v>
      </c>
      <c r="C7790" s="96" t="s">
        <v>19387</v>
      </c>
      <c r="D7790" s="96" t="s">
        <v>1355</v>
      </c>
      <c r="J7790" s="96" t="s">
        <v>1147</v>
      </c>
      <c r="L7790" s="96" t="s">
        <v>41</v>
      </c>
      <c r="M7790" s="96" t="s">
        <v>1147</v>
      </c>
      <c r="O7790" s="96" t="s">
        <v>1563</v>
      </c>
      <c r="P7790" s="96" t="s">
        <v>1564</v>
      </c>
      <c r="Q7790" s="96" t="s">
        <v>1610</v>
      </c>
      <c r="R7790" s="96" t="s">
        <v>1597</v>
      </c>
      <c r="T7790" s="96" t="s">
        <v>1616</v>
      </c>
    </row>
    <row r="7791" ht="14.25" customHeight="1">
      <c r="A7791" s="96" t="s">
        <v>19388</v>
      </c>
      <c r="B7791" s="96" t="s">
        <v>19389</v>
      </c>
      <c r="C7791" s="96" t="s">
        <v>19390</v>
      </c>
      <c r="D7791" s="96" t="s">
        <v>1355</v>
      </c>
      <c r="J7791" s="96" t="s">
        <v>1147</v>
      </c>
      <c r="L7791" s="96" t="s">
        <v>1629</v>
      </c>
      <c r="M7791" s="96" t="s">
        <v>1147</v>
      </c>
      <c r="O7791" s="96" t="s">
        <v>1584</v>
      </c>
      <c r="P7791" s="96" t="s">
        <v>1564</v>
      </c>
      <c r="Q7791" s="96" t="s">
        <v>1630</v>
      </c>
      <c r="R7791" s="96" t="s">
        <v>3066</v>
      </c>
      <c r="U7791" s="96" t="s">
        <v>2331</v>
      </c>
    </row>
    <row r="7792" ht="14.25" customHeight="1">
      <c r="A7792" s="96" t="s">
        <v>19391</v>
      </c>
      <c r="D7792" s="96" t="s">
        <v>1355</v>
      </c>
      <c r="J7792" s="96" t="s">
        <v>1147</v>
      </c>
      <c r="L7792" s="96" t="s">
        <v>41</v>
      </c>
      <c r="M7792" s="96" t="s">
        <v>1147</v>
      </c>
      <c r="O7792" s="96" t="s">
        <v>1703</v>
      </c>
      <c r="P7792" s="96" t="s">
        <v>1564</v>
      </c>
      <c r="Q7792" s="96" t="s">
        <v>1580</v>
      </c>
      <c r="R7792" s="96" t="s">
        <v>1793</v>
      </c>
    </row>
    <row r="7793" ht="14.25" customHeight="1">
      <c r="A7793" s="96" t="s">
        <v>19392</v>
      </c>
      <c r="D7793" s="96" t="s">
        <v>1350</v>
      </c>
      <c r="E7793" s="96" t="s">
        <v>1561</v>
      </c>
      <c r="F7793" s="96">
        <v>2030.0</v>
      </c>
      <c r="J7793" s="96" t="s">
        <v>1147</v>
      </c>
      <c r="L7793" s="96" t="s">
        <v>1562</v>
      </c>
      <c r="M7793" s="96" t="s">
        <v>1147</v>
      </c>
      <c r="O7793" s="96" t="s">
        <v>1584</v>
      </c>
      <c r="P7793" s="96" t="s">
        <v>1564</v>
      </c>
      <c r="Q7793" s="96" t="s">
        <v>1610</v>
      </c>
      <c r="R7793" s="96" t="s">
        <v>1676</v>
      </c>
      <c r="S7793" s="96" t="s">
        <v>19393</v>
      </c>
      <c r="T7793" s="96" t="s">
        <v>1568</v>
      </c>
    </row>
    <row r="7794" ht="14.25" customHeight="1">
      <c r="A7794" s="96" t="s">
        <v>19394</v>
      </c>
      <c r="B7794" s="96" t="s">
        <v>19395</v>
      </c>
      <c r="D7794" s="96" t="s">
        <v>1350</v>
      </c>
      <c r="E7794" s="96" t="s">
        <v>1561</v>
      </c>
      <c r="F7794" s="96" t="s">
        <v>1628</v>
      </c>
      <c r="J7794" s="96" t="s">
        <v>1351</v>
      </c>
      <c r="L7794" s="96" t="s">
        <v>41</v>
      </c>
      <c r="M7794" s="96" t="s">
        <v>1351</v>
      </c>
      <c r="N7794" s="96" t="s">
        <v>1841</v>
      </c>
      <c r="O7794" s="96" t="s">
        <v>1717</v>
      </c>
      <c r="P7794" s="96" t="s">
        <v>1609</v>
      </c>
      <c r="Q7794" s="96" t="s">
        <v>1675</v>
      </c>
      <c r="R7794" s="96" t="s">
        <v>1605</v>
      </c>
      <c r="S7794" s="96" t="s">
        <v>19396</v>
      </c>
      <c r="T7794" s="96" t="s">
        <v>1568</v>
      </c>
    </row>
    <row r="7795" ht="14.25" customHeight="1">
      <c r="A7795" s="96" t="s">
        <v>19397</v>
      </c>
      <c r="D7795" s="96" t="s">
        <v>1350</v>
      </c>
      <c r="E7795" s="96" t="s">
        <v>1561</v>
      </c>
      <c r="F7795" s="96">
        <v>2030.0</v>
      </c>
      <c r="J7795" s="96" t="s">
        <v>1147</v>
      </c>
      <c r="L7795" s="96" t="s">
        <v>1562</v>
      </c>
      <c r="M7795" s="96" t="s">
        <v>1147</v>
      </c>
      <c r="O7795" s="96" t="s">
        <v>1717</v>
      </c>
      <c r="P7795" s="96" t="s">
        <v>1609</v>
      </c>
      <c r="Q7795" s="96" t="s">
        <v>2015</v>
      </c>
      <c r="R7795" s="96" t="s">
        <v>1589</v>
      </c>
      <c r="S7795" s="96" t="s">
        <v>19398</v>
      </c>
      <c r="T7795" s="96" t="s">
        <v>1568</v>
      </c>
    </row>
    <row r="7796" ht="14.25" customHeight="1">
      <c r="A7796" s="96" t="s">
        <v>19399</v>
      </c>
      <c r="D7796" s="96" t="s">
        <v>1350</v>
      </c>
      <c r="E7796" s="96" t="s">
        <v>1561</v>
      </c>
      <c r="F7796" s="96">
        <v>2030.0</v>
      </c>
      <c r="G7796" s="96" t="s">
        <v>1350</v>
      </c>
      <c r="H7796" s="96" t="s">
        <v>1561</v>
      </c>
      <c r="I7796" s="96">
        <v>2040.0</v>
      </c>
      <c r="J7796" s="96" t="s">
        <v>1351</v>
      </c>
      <c r="K7796" s="96">
        <v>2040.0</v>
      </c>
      <c r="L7796" s="96" t="s">
        <v>1562</v>
      </c>
      <c r="M7796" s="96" t="s">
        <v>1147</v>
      </c>
      <c r="O7796" s="96" t="s">
        <v>1584</v>
      </c>
      <c r="P7796" s="96" t="s">
        <v>1564</v>
      </c>
      <c r="Q7796" s="96" t="s">
        <v>1862</v>
      </c>
      <c r="R7796" s="96" t="s">
        <v>1581</v>
      </c>
      <c r="S7796" s="96" t="s">
        <v>19400</v>
      </c>
      <c r="T7796" s="96" t="s">
        <v>1568</v>
      </c>
    </row>
    <row r="7797" ht="14.25" customHeight="1">
      <c r="A7797" s="96" t="s">
        <v>19401</v>
      </c>
      <c r="B7797" s="96" t="s">
        <v>19402</v>
      </c>
      <c r="C7797" s="96" t="s">
        <v>19403</v>
      </c>
      <c r="D7797" s="96" t="s">
        <v>1350</v>
      </c>
      <c r="E7797" s="96" t="s">
        <v>1561</v>
      </c>
      <c r="F7797" s="96">
        <v>2035.0</v>
      </c>
      <c r="J7797" s="96" t="s">
        <v>1147</v>
      </c>
      <c r="L7797" s="96" t="s">
        <v>1629</v>
      </c>
      <c r="M7797" s="96" t="s">
        <v>1147</v>
      </c>
      <c r="O7797" s="96" t="s">
        <v>1812</v>
      </c>
      <c r="P7797" s="96" t="s">
        <v>1609</v>
      </c>
      <c r="Q7797" s="96" t="s">
        <v>1630</v>
      </c>
      <c r="R7797" s="96" t="s">
        <v>1586</v>
      </c>
      <c r="S7797" s="96" t="s">
        <v>19404</v>
      </c>
      <c r="T7797" s="96" t="s">
        <v>1568</v>
      </c>
      <c r="U7797" s="96" t="s">
        <v>1742</v>
      </c>
    </row>
    <row r="7798" ht="14.25" customHeight="1">
      <c r="A7798" s="96" t="s">
        <v>19405</v>
      </c>
      <c r="D7798" s="96" t="s">
        <v>1350</v>
      </c>
      <c r="E7798" s="96" t="s">
        <v>1561</v>
      </c>
      <c r="F7798" s="96">
        <v>2030.0</v>
      </c>
      <c r="J7798" s="96" t="s">
        <v>1147</v>
      </c>
      <c r="L7798" s="96" t="s">
        <v>1562</v>
      </c>
      <c r="M7798" s="96" t="s">
        <v>1147</v>
      </c>
      <c r="O7798" s="96" t="s">
        <v>1741</v>
      </c>
      <c r="P7798" s="96" t="s">
        <v>1564</v>
      </c>
      <c r="Q7798" s="96" t="s">
        <v>1610</v>
      </c>
      <c r="R7798" s="96" t="s">
        <v>1594</v>
      </c>
      <c r="S7798" s="96" t="s">
        <v>19406</v>
      </c>
      <c r="T7798" s="96" t="s">
        <v>1568</v>
      </c>
    </row>
    <row r="7799" ht="14.25" customHeight="1">
      <c r="A7799" s="96" t="s">
        <v>19407</v>
      </c>
      <c r="D7799" s="96" t="s">
        <v>1355</v>
      </c>
      <c r="J7799" s="96" t="s">
        <v>1147</v>
      </c>
      <c r="L7799" s="96" t="s">
        <v>41</v>
      </c>
      <c r="M7799" s="96" t="s">
        <v>1147</v>
      </c>
      <c r="O7799" s="96" t="s">
        <v>1717</v>
      </c>
      <c r="P7799" s="96" t="s">
        <v>1609</v>
      </c>
      <c r="Q7799" s="96" t="s">
        <v>2015</v>
      </c>
      <c r="R7799" s="96" t="s">
        <v>1586</v>
      </c>
    </row>
    <row r="7800" ht="14.25" customHeight="1">
      <c r="A7800" s="96" t="s">
        <v>19408</v>
      </c>
      <c r="D7800" s="96" t="s">
        <v>1350</v>
      </c>
      <c r="E7800" s="96" t="s">
        <v>1561</v>
      </c>
      <c r="F7800" s="96" t="s">
        <v>1628</v>
      </c>
      <c r="J7800" s="96" t="s">
        <v>1147</v>
      </c>
      <c r="L7800" s="96" t="s">
        <v>41</v>
      </c>
      <c r="M7800" s="96" t="s">
        <v>1147</v>
      </c>
      <c r="O7800" s="96" t="s">
        <v>1717</v>
      </c>
      <c r="P7800" s="96" t="s">
        <v>1609</v>
      </c>
      <c r="Q7800" s="96" t="s">
        <v>1756</v>
      </c>
      <c r="R7800" s="96" t="s">
        <v>1644</v>
      </c>
      <c r="S7800" s="96" t="s">
        <v>19409</v>
      </c>
      <c r="T7800" s="96" t="s">
        <v>1568</v>
      </c>
    </row>
    <row r="7801" ht="14.25" customHeight="1">
      <c r="A7801" s="96" t="s">
        <v>19410</v>
      </c>
      <c r="D7801" s="96" t="s">
        <v>1350</v>
      </c>
      <c r="E7801" s="96" t="s">
        <v>1561</v>
      </c>
      <c r="F7801" s="96">
        <v>2030.0</v>
      </c>
      <c r="J7801" s="96" t="s">
        <v>1147</v>
      </c>
      <c r="L7801" s="96" t="s">
        <v>1562</v>
      </c>
      <c r="M7801" s="96" t="s">
        <v>1147</v>
      </c>
      <c r="O7801" s="96" t="s">
        <v>1717</v>
      </c>
      <c r="P7801" s="96" t="s">
        <v>1609</v>
      </c>
      <c r="Q7801" s="96" t="s">
        <v>2158</v>
      </c>
      <c r="R7801" s="96" t="s">
        <v>1648</v>
      </c>
      <c r="S7801" s="96" t="s">
        <v>19411</v>
      </c>
      <c r="T7801" s="96" t="s">
        <v>1568</v>
      </c>
    </row>
    <row r="7802" ht="14.25" customHeight="1">
      <c r="A7802" s="96" t="s">
        <v>19412</v>
      </c>
      <c r="D7802" s="96" t="s">
        <v>1350</v>
      </c>
      <c r="E7802" s="96" t="s">
        <v>1561</v>
      </c>
      <c r="F7802" s="96">
        <v>2030.0</v>
      </c>
      <c r="J7802" s="96" t="s">
        <v>1147</v>
      </c>
      <c r="L7802" s="96" t="s">
        <v>1562</v>
      </c>
      <c r="M7802" s="96" t="s">
        <v>1147</v>
      </c>
      <c r="O7802" s="96" t="s">
        <v>1717</v>
      </c>
      <c r="P7802" s="96" t="s">
        <v>1609</v>
      </c>
      <c r="Q7802" s="96" t="s">
        <v>1756</v>
      </c>
      <c r="R7802" s="96" t="s">
        <v>1586</v>
      </c>
      <c r="S7802" s="96" t="s">
        <v>19413</v>
      </c>
      <c r="T7802" s="96" t="s">
        <v>1568</v>
      </c>
    </row>
    <row r="7803" ht="14.25" customHeight="1">
      <c r="A7803" s="96" t="s">
        <v>19414</v>
      </c>
      <c r="D7803" s="96" t="s">
        <v>1350</v>
      </c>
      <c r="E7803" s="96" t="s">
        <v>1561</v>
      </c>
      <c r="F7803" s="96">
        <v>2030.0</v>
      </c>
      <c r="J7803" s="96" t="s">
        <v>1147</v>
      </c>
      <c r="L7803" s="96" t="s">
        <v>1562</v>
      </c>
      <c r="M7803" s="96" t="s">
        <v>1147</v>
      </c>
      <c r="O7803" s="96" t="s">
        <v>1717</v>
      </c>
      <c r="P7803" s="96" t="s">
        <v>1609</v>
      </c>
      <c r="Q7803" s="96" t="s">
        <v>1756</v>
      </c>
      <c r="R7803" s="96" t="s">
        <v>1644</v>
      </c>
      <c r="S7803" s="96" t="s">
        <v>19415</v>
      </c>
      <c r="T7803" s="96" t="s">
        <v>1568</v>
      </c>
    </row>
    <row r="7804" ht="14.25" customHeight="1">
      <c r="A7804" s="96" t="s">
        <v>19416</v>
      </c>
      <c r="D7804" s="96" t="s">
        <v>1350</v>
      </c>
      <c r="E7804" s="96" t="s">
        <v>1561</v>
      </c>
      <c r="F7804" s="96">
        <v>2030.0</v>
      </c>
      <c r="J7804" s="96" t="s">
        <v>1147</v>
      </c>
      <c r="L7804" s="96" t="s">
        <v>1562</v>
      </c>
      <c r="M7804" s="96" t="s">
        <v>1147</v>
      </c>
      <c r="O7804" s="96" t="s">
        <v>1717</v>
      </c>
      <c r="P7804" s="96" t="s">
        <v>1609</v>
      </c>
      <c r="Q7804" s="96" t="s">
        <v>2047</v>
      </c>
      <c r="R7804" s="96" t="s">
        <v>1586</v>
      </c>
      <c r="S7804" s="96" t="s">
        <v>19417</v>
      </c>
      <c r="T7804" s="96" t="s">
        <v>1568</v>
      </c>
    </row>
    <row r="7805" ht="14.25" customHeight="1">
      <c r="A7805" s="96" t="s">
        <v>19418</v>
      </c>
      <c r="D7805" s="96" t="s">
        <v>1350</v>
      </c>
      <c r="E7805" s="96" t="s">
        <v>1561</v>
      </c>
      <c r="F7805" s="96">
        <v>2030.0</v>
      </c>
      <c r="J7805" s="96" t="s">
        <v>1147</v>
      </c>
      <c r="L7805" s="96" t="s">
        <v>1562</v>
      </c>
      <c r="M7805" s="96" t="s">
        <v>1147</v>
      </c>
      <c r="O7805" s="96" t="s">
        <v>1717</v>
      </c>
      <c r="P7805" s="96" t="s">
        <v>1609</v>
      </c>
      <c r="Q7805" s="96" t="s">
        <v>1756</v>
      </c>
      <c r="R7805" s="96" t="s">
        <v>1793</v>
      </c>
      <c r="S7805" s="96" t="s">
        <v>19419</v>
      </c>
      <c r="T7805" s="96" t="s">
        <v>1568</v>
      </c>
    </row>
    <row r="7806" ht="14.25" customHeight="1">
      <c r="A7806" s="96" t="s">
        <v>19420</v>
      </c>
      <c r="D7806" s="96" t="s">
        <v>1350</v>
      </c>
      <c r="E7806" s="96" t="s">
        <v>1561</v>
      </c>
      <c r="F7806" s="96">
        <v>2030.0</v>
      </c>
      <c r="J7806" s="96" t="s">
        <v>1147</v>
      </c>
      <c r="L7806" s="96" t="s">
        <v>1562</v>
      </c>
      <c r="M7806" s="96" t="s">
        <v>1147</v>
      </c>
      <c r="O7806" s="96" t="s">
        <v>1717</v>
      </c>
      <c r="P7806" s="96" t="s">
        <v>1609</v>
      </c>
      <c r="Q7806" s="96" t="s">
        <v>1639</v>
      </c>
      <c r="R7806" s="96" t="s">
        <v>1648</v>
      </c>
      <c r="S7806" s="96" t="s">
        <v>19421</v>
      </c>
      <c r="T7806" s="96" t="s">
        <v>1568</v>
      </c>
    </row>
    <row r="7807" ht="14.25" customHeight="1">
      <c r="A7807" s="96" t="s">
        <v>19422</v>
      </c>
      <c r="D7807" s="96" t="s">
        <v>1350</v>
      </c>
      <c r="E7807" s="96" t="s">
        <v>1561</v>
      </c>
      <c r="F7807" s="96">
        <v>2030.0</v>
      </c>
      <c r="J7807" s="96" t="s">
        <v>1147</v>
      </c>
      <c r="L7807" s="96" t="s">
        <v>1562</v>
      </c>
      <c r="M7807" s="96" t="s">
        <v>1147</v>
      </c>
      <c r="O7807" s="96" t="s">
        <v>1717</v>
      </c>
      <c r="P7807" s="96" t="s">
        <v>1609</v>
      </c>
      <c r="Q7807" s="96" t="s">
        <v>2015</v>
      </c>
      <c r="R7807" s="96" t="s">
        <v>1591</v>
      </c>
      <c r="S7807" s="96" t="s">
        <v>19423</v>
      </c>
      <c r="T7807" s="96" t="s">
        <v>1568</v>
      </c>
    </row>
    <row r="7808" ht="14.25" customHeight="1">
      <c r="A7808" s="96" t="s">
        <v>19424</v>
      </c>
      <c r="D7808" s="96" t="s">
        <v>1350</v>
      </c>
      <c r="E7808" s="96" t="s">
        <v>1561</v>
      </c>
      <c r="F7808" s="96">
        <v>2030.0</v>
      </c>
      <c r="J7808" s="96" t="s">
        <v>1147</v>
      </c>
      <c r="L7808" s="96" t="s">
        <v>1562</v>
      </c>
      <c r="M7808" s="96" t="s">
        <v>1147</v>
      </c>
      <c r="O7808" s="96" t="s">
        <v>1717</v>
      </c>
      <c r="P7808" s="96" t="s">
        <v>1609</v>
      </c>
      <c r="Q7808" s="96" t="s">
        <v>1585</v>
      </c>
      <c r="R7808" s="96" t="s">
        <v>1566</v>
      </c>
      <c r="S7808" s="96" t="s">
        <v>19425</v>
      </c>
      <c r="T7808" s="96" t="s">
        <v>1568</v>
      </c>
    </row>
    <row r="7809" ht="14.25" customHeight="1">
      <c r="A7809" s="96" t="s">
        <v>19426</v>
      </c>
      <c r="D7809" s="96" t="s">
        <v>1350</v>
      </c>
      <c r="E7809" s="96" t="s">
        <v>1561</v>
      </c>
      <c r="F7809" s="96">
        <v>2030.0</v>
      </c>
      <c r="J7809" s="96" t="s">
        <v>1147</v>
      </c>
      <c r="L7809" s="96" t="s">
        <v>1562</v>
      </c>
      <c r="M7809" s="96" t="s">
        <v>1147</v>
      </c>
      <c r="O7809" s="96" t="s">
        <v>1717</v>
      </c>
      <c r="P7809" s="96" t="s">
        <v>1609</v>
      </c>
      <c r="Q7809" s="96" t="s">
        <v>1639</v>
      </c>
      <c r="R7809" s="96" t="s">
        <v>1637</v>
      </c>
      <c r="S7809" s="96" t="s">
        <v>19427</v>
      </c>
      <c r="T7809" s="96" t="s">
        <v>1568</v>
      </c>
    </row>
    <row r="7810" ht="14.25" customHeight="1">
      <c r="A7810" s="96" t="s">
        <v>19428</v>
      </c>
      <c r="D7810" s="96" t="s">
        <v>1350</v>
      </c>
      <c r="E7810" s="96" t="s">
        <v>1561</v>
      </c>
      <c r="F7810" s="96">
        <v>2030.0</v>
      </c>
      <c r="J7810" s="96" t="s">
        <v>1147</v>
      </c>
      <c r="L7810" s="96" t="s">
        <v>1562</v>
      </c>
      <c r="M7810" s="96" t="s">
        <v>1147</v>
      </c>
      <c r="O7810" s="96" t="s">
        <v>1717</v>
      </c>
      <c r="P7810" s="96" t="s">
        <v>1609</v>
      </c>
      <c r="Q7810" s="96" t="s">
        <v>1675</v>
      </c>
      <c r="R7810" s="96" t="s">
        <v>1863</v>
      </c>
      <c r="S7810" s="96" t="s">
        <v>19429</v>
      </c>
      <c r="T7810" s="96" t="s">
        <v>1568</v>
      </c>
    </row>
    <row r="7811" ht="14.25" customHeight="1">
      <c r="A7811" s="96" t="s">
        <v>19430</v>
      </c>
      <c r="D7811" s="96" t="s">
        <v>1350</v>
      </c>
      <c r="E7811" s="96" t="s">
        <v>1561</v>
      </c>
      <c r="F7811" s="96">
        <v>2030.0</v>
      </c>
      <c r="J7811" s="96" t="s">
        <v>1147</v>
      </c>
      <c r="L7811" s="96" t="s">
        <v>1562</v>
      </c>
      <c r="M7811" s="96" t="s">
        <v>1147</v>
      </c>
      <c r="O7811" s="96" t="s">
        <v>1584</v>
      </c>
      <c r="P7811" s="96" t="s">
        <v>1564</v>
      </c>
      <c r="Q7811" s="96" t="s">
        <v>1580</v>
      </c>
      <c r="R7811" s="96" t="s">
        <v>1793</v>
      </c>
      <c r="S7811" s="96" t="s">
        <v>19431</v>
      </c>
      <c r="T7811" s="96" t="s">
        <v>1568</v>
      </c>
    </row>
    <row r="7812" ht="14.25" customHeight="1">
      <c r="A7812" s="96" t="s">
        <v>19432</v>
      </c>
      <c r="B7812" s="96" t="s">
        <v>19433</v>
      </c>
      <c r="C7812" s="96" t="s">
        <v>19434</v>
      </c>
      <c r="D7812" s="96" t="s">
        <v>1350</v>
      </c>
      <c r="E7812" s="96" t="s">
        <v>1561</v>
      </c>
      <c r="F7812" s="96">
        <v>2030.0</v>
      </c>
      <c r="J7812" s="96" t="s">
        <v>1147</v>
      </c>
      <c r="L7812" s="96" t="s">
        <v>41</v>
      </c>
      <c r="M7812" s="96" t="s">
        <v>1351</v>
      </c>
      <c r="N7812" s="96" t="s">
        <v>1666</v>
      </c>
      <c r="O7812" s="96" t="s">
        <v>1829</v>
      </c>
      <c r="P7812" s="96" t="s">
        <v>1564</v>
      </c>
      <c r="Q7812" s="96" t="s">
        <v>1756</v>
      </c>
      <c r="R7812" s="96" t="s">
        <v>1787</v>
      </c>
      <c r="S7812" s="96" t="s">
        <v>19435</v>
      </c>
      <c r="T7812" s="96" t="s">
        <v>1568</v>
      </c>
    </row>
    <row r="7813" ht="14.25" customHeight="1">
      <c r="A7813" s="96" t="s">
        <v>19436</v>
      </c>
      <c r="D7813" s="96" t="s">
        <v>1350</v>
      </c>
      <c r="E7813" s="96" t="s">
        <v>1561</v>
      </c>
      <c r="F7813" s="96">
        <v>2030.0</v>
      </c>
      <c r="J7813" s="96" t="s">
        <v>1147</v>
      </c>
      <c r="L7813" s="96" t="s">
        <v>41</v>
      </c>
      <c r="M7813" s="96" t="s">
        <v>1147</v>
      </c>
      <c r="O7813" s="96" t="s">
        <v>1713</v>
      </c>
      <c r="P7813" s="96" t="s">
        <v>1564</v>
      </c>
      <c r="Q7813" s="96" t="s">
        <v>1573</v>
      </c>
      <c r="R7813" s="96" t="s">
        <v>1623</v>
      </c>
      <c r="S7813" s="96" t="s">
        <v>19437</v>
      </c>
      <c r="T7813" s="96" t="s">
        <v>1568</v>
      </c>
    </row>
    <row r="7814" ht="14.25" customHeight="1">
      <c r="A7814" s="96" t="s">
        <v>19438</v>
      </c>
      <c r="B7814" s="96" t="s">
        <v>19439</v>
      </c>
      <c r="C7814" s="96" t="s">
        <v>19440</v>
      </c>
      <c r="D7814" s="96" t="s">
        <v>1350</v>
      </c>
      <c r="E7814" s="96" t="s">
        <v>1570</v>
      </c>
      <c r="F7814" s="96" t="s">
        <v>1628</v>
      </c>
      <c r="J7814" s="96" t="s">
        <v>1147</v>
      </c>
      <c r="L7814" s="96" t="s">
        <v>41</v>
      </c>
      <c r="M7814" s="96" t="s">
        <v>1147</v>
      </c>
      <c r="O7814" s="96" t="s">
        <v>1845</v>
      </c>
      <c r="P7814" s="96" t="s">
        <v>1564</v>
      </c>
      <c r="Q7814" s="96" t="s">
        <v>2228</v>
      </c>
      <c r="R7814" s="96" t="s">
        <v>1623</v>
      </c>
      <c r="S7814" s="96" t="s">
        <v>19441</v>
      </c>
      <c r="T7814" s="96" t="s">
        <v>1576</v>
      </c>
    </row>
    <row r="7815" ht="14.25" customHeight="1">
      <c r="A7815" s="96" t="s">
        <v>19442</v>
      </c>
      <c r="D7815" s="96" t="s">
        <v>1355</v>
      </c>
      <c r="J7815" s="96" t="s">
        <v>1351</v>
      </c>
      <c r="L7815" s="96" t="s">
        <v>41</v>
      </c>
      <c r="M7815" s="96" t="s">
        <v>1147</v>
      </c>
      <c r="O7815" s="96" t="s">
        <v>2477</v>
      </c>
      <c r="P7815" s="96" t="s">
        <v>1609</v>
      </c>
      <c r="Q7815" s="96" t="s">
        <v>1655</v>
      </c>
      <c r="R7815" s="96" t="s">
        <v>1712</v>
      </c>
    </row>
    <row r="7816" ht="14.25" customHeight="1">
      <c r="A7816" s="96" t="s">
        <v>19443</v>
      </c>
      <c r="D7816" s="96" t="s">
        <v>1355</v>
      </c>
      <c r="J7816" s="96" t="s">
        <v>1351</v>
      </c>
      <c r="L7816" s="96" t="s">
        <v>41</v>
      </c>
      <c r="M7816" s="96" t="s">
        <v>1351</v>
      </c>
      <c r="N7816" s="96" t="s">
        <v>1673</v>
      </c>
      <c r="O7816" s="96" t="s">
        <v>2792</v>
      </c>
      <c r="P7816" s="96" t="s">
        <v>1609</v>
      </c>
      <c r="Q7816" s="96" t="s">
        <v>1675</v>
      </c>
      <c r="R7816" s="96" t="s">
        <v>1673</v>
      </c>
    </row>
    <row r="7817" ht="14.25" customHeight="1">
      <c r="A7817" s="96" t="s">
        <v>19444</v>
      </c>
      <c r="D7817" s="96" t="s">
        <v>1350</v>
      </c>
      <c r="E7817" s="96" t="s">
        <v>1561</v>
      </c>
      <c r="F7817" s="96">
        <v>2030.0</v>
      </c>
      <c r="J7817" s="96" t="s">
        <v>1147</v>
      </c>
      <c r="L7817" s="96" t="s">
        <v>1562</v>
      </c>
      <c r="M7817" s="96" t="s">
        <v>1147</v>
      </c>
      <c r="O7817" s="96" t="s">
        <v>1672</v>
      </c>
      <c r="P7817" s="96" t="s">
        <v>1564</v>
      </c>
      <c r="Q7817" s="96" t="s">
        <v>1590</v>
      </c>
      <c r="R7817" s="96" t="s">
        <v>1615</v>
      </c>
      <c r="S7817" s="96" t="s">
        <v>19445</v>
      </c>
      <c r="T7817" s="96" t="s">
        <v>1568</v>
      </c>
    </row>
    <row r="7818" ht="14.25" customHeight="1">
      <c r="A7818" s="96" t="s">
        <v>19446</v>
      </c>
      <c r="D7818" s="96" t="s">
        <v>1350</v>
      </c>
      <c r="E7818" s="96" t="s">
        <v>1561</v>
      </c>
      <c r="F7818" s="96">
        <v>2030.0</v>
      </c>
      <c r="J7818" s="96" t="s">
        <v>1147</v>
      </c>
      <c r="L7818" s="96" t="s">
        <v>1562</v>
      </c>
      <c r="M7818" s="96" t="s">
        <v>1147</v>
      </c>
      <c r="O7818" s="96" t="s">
        <v>1812</v>
      </c>
      <c r="P7818" s="96" t="s">
        <v>1564</v>
      </c>
      <c r="Q7818" s="96" t="s">
        <v>1573</v>
      </c>
      <c r="R7818" s="96" t="s">
        <v>1637</v>
      </c>
      <c r="S7818" s="96" t="s">
        <v>19447</v>
      </c>
    </row>
    <row r="7819" ht="14.25" customHeight="1">
      <c r="A7819" s="96" t="s">
        <v>19448</v>
      </c>
      <c r="B7819" s="96" t="s">
        <v>19449</v>
      </c>
      <c r="C7819" s="96" t="s">
        <v>19450</v>
      </c>
      <c r="D7819" s="96" t="s">
        <v>1355</v>
      </c>
      <c r="J7819" s="96" t="s">
        <v>1147</v>
      </c>
      <c r="L7819" s="96" t="s">
        <v>41</v>
      </c>
      <c r="M7819" s="96" t="s">
        <v>1147</v>
      </c>
      <c r="O7819" s="96" t="s">
        <v>1812</v>
      </c>
      <c r="P7819" s="96" t="s">
        <v>1564</v>
      </c>
      <c r="Q7819" s="96" t="s">
        <v>1604</v>
      </c>
      <c r="R7819" s="96" t="s">
        <v>1594</v>
      </c>
    </row>
    <row r="7820" ht="14.25" customHeight="1">
      <c r="A7820" s="96" t="s">
        <v>19451</v>
      </c>
      <c r="C7820" s="96" t="s">
        <v>19452</v>
      </c>
      <c r="D7820" s="96" t="s">
        <v>1355</v>
      </c>
      <c r="J7820" s="96" t="s">
        <v>1351</v>
      </c>
      <c r="L7820" s="96" t="s">
        <v>41</v>
      </c>
      <c r="M7820" s="96" t="s">
        <v>1351</v>
      </c>
      <c r="N7820" s="96" t="s">
        <v>1656</v>
      </c>
      <c r="O7820" s="96" t="s">
        <v>1812</v>
      </c>
      <c r="P7820" s="96" t="s">
        <v>1609</v>
      </c>
      <c r="Q7820" s="96" t="s">
        <v>1756</v>
      </c>
      <c r="R7820" s="96" t="s">
        <v>1656</v>
      </c>
    </row>
    <row r="7821" ht="14.25" customHeight="1">
      <c r="A7821" s="96" t="s">
        <v>19453</v>
      </c>
      <c r="B7821" s="96" t="s">
        <v>19454</v>
      </c>
      <c r="C7821" s="96" t="s">
        <v>19455</v>
      </c>
      <c r="D7821" s="96" t="s">
        <v>1350</v>
      </c>
      <c r="E7821" s="96" t="s">
        <v>1561</v>
      </c>
      <c r="F7821" s="96">
        <v>2030.0</v>
      </c>
      <c r="J7821" s="96" t="s">
        <v>1147</v>
      </c>
      <c r="L7821" s="96" t="s">
        <v>41</v>
      </c>
      <c r="M7821" s="96" t="s">
        <v>1147</v>
      </c>
      <c r="O7821" s="96" t="s">
        <v>1812</v>
      </c>
      <c r="P7821" s="96" t="s">
        <v>1609</v>
      </c>
      <c r="Q7821" s="96" t="s">
        <v>1604</v>
      </c>
      <c r="R7821" s="96" t="s">
        <v>1586</v>
      </c>
      <c r="S7821" s="96" t="s">
        <v>19456</v>
      </c>
      <c r="T7821" s="96" t="s">
        <v>1568</v>
      </c>
    </row>
    <row r="7822" ht="14.25" customHeight="1">
      <c r="A7822" s="96" t="s">
        <v>19457</v>
      </c>
      <c r="B7822" s="96" t="s">
        <v>19458</v>
      </c>
      <c r="C7822" s="96" t="s">
        <v>19459</v>
      </c>
      <c r="D7822" s="96" t="s">
        <v>1355</v>
      </c>
      <c r="J7822" s="96" t="s">
        <v>1351</v>
      </c>
      <c r="L7822" s="96" t="s">
        <v>1629</v>
      </c>
      <c r="M7822" s="96" t="s">
        <v>1351</v>
      </c>
      <c r="N7822" s="96" t="s">
        <v>1673</v>
      </c>
      <c r="O7822" s="96" t="s">
        <v>1812</v>
      </c>
      <c r="P7822" s="96" t="s">
        <v>1609</v>
      </c>
      <c r="Q7822" s="96" t="s">
        <v>1630</v>
      </c>
      <c r="R7822" s="96" t="s">
        <v>1673</v>
      </c>
    </row>
    <row r="7823" ht="14.25" customHeight="1">
      <c r="A7823" s="96" t="s">
        <v>19460</v>
      </c>
      <c r="B7823" s="96" t="s">
        <v>19461</v>
      </c>
      <c r="C7823" s="96" t="s">
        <v>19462</v>
      </c>
      <c r="D7823" s="96" t="s">
        <v>1355</v>
      </c>
      <c r="J7823" s="96" t="s">
        <v>1147</v>
      </c>
      <c r="L7823" s="96" t="s">
        <v>1629</v>
      </c>
      <c r="M7823" s="96" t="s">
        <v>1147</v>
      </c>
      <c r="O7823" s="96" t="s">
        <v>1812</v>
      </c>
      <c r="P7823" s="96" t="s">
        <v>1609</v>
      </c>
      <c r="Q7823" s="96" t="s">
        <v>1630</v>
      </c>
      <c r="R7823" s="96" t="s">
        <v>1882</v>
      </c>
      <c r="U7823" s="96" t="s">
        <v>2331</v>
      </c>
    </row>
    <row r="7824" ht="14.25" customHeight="1">
      <c r="A7824" s="96" t="s">
        <v>19463</v>
      </c>
      <c r="D7824" s="96" t="s">
        <v>1355</v>
      </c>
      <c r="J7824" s="96" t="s">
        <v>1351</v>
      </c>
      <c r="L7824" s="96" t="s">
        <v>1629</v>
      </c>
      <c r="M7824" s="96" t="s">
        <v>1147</v>
      </c>
      <c r="O7824" s="96" t="s">
        <v>1812</v>
      </c>
      <c r="P7824" s="96" t="s">
        <v>1564</v>
      </c>
      <c r="Q7824" s="96" t="s">
        <v>1630</v>
      </c>
      <c r="R7824" s="96" t="s">
        <v>1631</v>
      </c>
    </row>
    <row r="7825" ht="14.25" customHeight="1">
      <c r="A7825" s="96" t="s">
        <v>19464</v>
      </c>
      <c r="D7825" s="96" t="s">
        <v>1350</v>
      </c>
      <c r="E7825" s="96" t="s">
        <v>1561</v>
      </c>
      <c r="F7825" s="96">
        <v>2030.0</v>
      </c>
      <c r="J7825" s="96" t="s">
        <v>1147</v>
      </c>
      <c r="L7825" s="96" t="s">
        <v>1562</v>
      </c>
      <c r="M7825" s="96" t="s">
        <v>1147</v>
      </c>
      <c r="O7825" s="96" t="s">
        <v>1584</v>
      </c>
      <c r="P7825" s="96" t="s">
        <v>1564</v>
      </c>
      <c r="Q7825" s="96" t="s">
        <v>1580</v>
      </c>
      <c r="R7825" s="96" t="s">
        <v>1676</v>
      </c>
      <c r="S7825" s="96" t="s">
        <v>19465</v>
      </c>
      <c r="T7825" s="96" t="s">
        <v>1568</v>
      </c>
    </row>
    <row r="7826" ht="14.25" customHeight="1">
      <c r="A7826" s="96" t="s">
        <v>19466</v>
      </c>
      <c r="D7826" s="96" t="s">
        <v>1350</v>
      </c>
      <c r="E7826" s="96" t="s">
        <v>1561</v>
      </c>
      <c r="F7826" s="96">
        <v>2030.0</v>
      </c>
      <c r="J7826" s="96" t="s">
        <v>1147</v>
      </c>
      <c r="L7826" s="96" t="s">
        <v>1562</v>
      </c>
      <c r="M7826" s="96" t="s">
        <v>1147</v>
      </c>
      <c r="O7826" s="96" t="s">
        <v>1845</v>
      </c>
      <c r="P7826" s="96" t="s">
        <v>1564</v>
      </c>
      <c r="Q7826" s="96" t="s">
        <v>1636</v>
      </c>
      <c r="R7826" s="96" t="s">
        <v>1712</v>
      </c>
      <c r="S7826" s="96" t="s">
        <v>19467</v>
      </c>
      <c r="T7826" s="96" t="s">
        <v>1568</v>
      </c>
    </row>
    <row r="7827" ht="14.25" customHeight="1">
      <c r="A7827" s="96" t="s">
        <v>19468</v>
      </c>
      <c r="D7827" s="96" t="s">
        <v>1355</v>
      </c>
      <c r="J7827" s="96" t="s">
        <v>1147</v>
      </c>
      <c r="L7827" s="96" t="s">
        <v>41</v>
      </c>
      <c r="M7827" s="96" t="s">
        <v>1147</v>
      </c>
      <c r="O7827" s="96" t="s">
        <v>1578</v>
      </c>
      <c r="P7827" s="96" t="s">
        <v>1579</v>
      </c>
      <c r="Q7827" s="96" t="s">
        <v>1580</v>
      </c>
      <c r="R7827" s="96" t="s">
        <v>1637</v>
      </c>
    </row>
    <row r="7828" ht="14.25" customHeight="1">
      <c r="A7828" s="96" t="s">
        <v>19469</v>
      </c>
      <c r="C7828" s="96" t="s">
        <v>19470</v>
      </c>
      <c r="D7828" s="96" t="s">
        <v>1350</v>
      </c>
      <c r="E7828" s="96" t="s">
        <v>1561</v>
      </c>
      <c r="F7828" s="96">
        <v>2031.0</v>
      </c>
      <c r="J7828" s="96" t="s">
        <v>1351</v>
      </c>
      <c r="L7828" s="96" t="s">
        <v>41</v>
      </c>
      <c r="M7828" s="96" t="s">
        <v>1351</v>
      </c>
      <c r="N7828" s="96" t="s">
        <v>1666</v>
      </c>
      <c r="O7828" s="96" t="s">
        <v>1584</v>
      </c>
      <c r="P7828" s="96" t="s">
        <v>1564</v>
      </c>
      <c r="Q7828" s="96" t="s">
        <v>1580</v>
      </c>
      <c r="R7828" s="96" t="s">
        <v>1846</v>
      </c>
      <c r="S7828" s="96" t="s">
        <v>19471</v>
      </c>
      <c r="T7828" s="96" t="s">
        <v>1568</v>
      </c>
    </row>
    <row r="7829" ht="14.25" customHeight="1">
      <c r="A7829" s="96" t="s">
        <v>19472</v>
      </c>
      <c r="D7829" s="96" t="s">
        <v>1355</v>
      </c>
      <c r="J7829" s="96" t="s">
        <v>1351</v>
      </c>
      <c r="L7829" s="96" t="s">
        <v>41</v>
      </c>
      <c r="M7829" s="96" t="s">
        <v>1147</v>
      </c>
      <c r="O7829" s="96" t="s">
        <v>1578</v>
      </c>
      <c r="P7829" s="96" t="s">
        <v>1579</v>
      </c>
      <c r="Q7829" s="96" t="s">
        <v>1585</v>
      </c>
      <c r="R7829" s="96" t="s">
        <v>1605</v>
      </c>
    </row>
    <row r="7830" ht="14.25" customHeight="1">
      <c r="A7830" s="96" t="s">
        <v>19473</v>
      </c>
      <c r="D7830" s="96" t="s">
        <v>1355</v>
      </c>
      <c r="J7830" s="96" t="s">
        <v>1351</v>
      </c>
      <c r="L7830" s="96" t="s">
        <v>41</v>
      </c>
      <c r="M7830" s="96" t="s">
        <v>1351</v>
      </c>
      <c r="N7830" s="96" t="s">
        <v>1690</v>
      </c>
      <c r="O7830" s="96" t="s">
        <v>1845</v>
      </c>
      <c r="P7830" s="96" t="s">
        <v>1564</v>
      </c>
      <c r="Q7830" s="96" t="s">
        <v>1580</v>
      </c>
      <c r="R7830" s="96" t="s">
        <v>1690</v>
      </c>
    </row>
    <row r="7831" ht="14.25" customHeight="1">
      <c r="A7831" s="96" t="s">
        <v>19474</v>
      </c>
      <c r="B7831" s="96" t="s">
        <v>19475</v>
      </c>
      <c r="C7831" s="96" t="s">
        <v>19476</v>
      </c>
      <c r="D7831" s="96" t="s">
        <v>1355</v>
      </c>
      <c r="J7831" s="96" t="s">
        <v>1147</v>
      </c>
      <c r="L7831" s="96" t="s">
        <v>41</v>
      </c>
      <c r="M7831" s="96" t="s">
        <v>1147</v>
      </c>
      <c r="O7831" s="96" t="s">
        <v>1614</v>
      </c>
      <c r="P7831" s="96" t="s">
        <v>1609</v>
      </c>
      <c r="Q7831" s="96" t="s">
        <v>2015</v>
      </c>
      <c r="R7831" s="96" t="s">
        <v>1841</v>
      </c>
    </row>
    <row r="7832" ht="14.25" customHeight="1">
      <c r="A7832" s="96" t="s">
        <v>19477</v>
      </c>
      <c r="B7832" s="96" t="s">
        <v>278</v>
      </c>
      <c r="C7832" s="96" t="s">
        <v>19478</v>
      </c>
      <c r="D7832" s="96" t="s">
        <v>1372</v>
      </c>
      <c r="J7832" s="96" t="s">
        <v>1351</v>
      </c>
      <c r="L7832" s="96" t="s">
        <v>41</v>
      </c>
      <c r="M7832" s="96" t="s">
        <v>1351</v>
      </c>
      <c r="N7832" s="96" t="s">
        <v>2023</v>
      </c>
      <c r="O7832" s="96" t="s">
        <v>1584</v>
      </c>
      <c r="P7832" s="96" t="s">
        <v>1564</v>
      </c>
      <c r="Q7832" s="96" t="s">
        <v>1585</v>
      </c>
      <c r="R7832" s="96" t="s">
        <v>2023</v>
      </c>
    </row>
    <row r="7833" ht="14.25" customHeight="1">
      <c r="A7833" s="96" t="s">
        <v>19479</v>
      </c>
      <c r="C7833" s="96" t="s">
        <v>19480</v>
      </c>
      <c r="D7833" s="96" t="s">
        <v>1350</v>
      </c>
      <c r="E7833" s="96" t="s">
        <v>1570</v>
      </c>
      <c r="F7833" s="96">
        <v>2035.0</v>
      </c>
      <c r="J7833" s="96" t="s">
        <v>1147</v>
      </c>
      <c r="L7833" s="96" t="s">
        <v>41</v>
      </c>
      <c r="M7833" s="96" t="s">
        <v>1147</v>
      </c>
      <c r="O7833" s="96" t="s">
        <v>1845</v>
      </c>
      <c r="P7833" s="96" t="s">
        <v>1564</v>
      </c>
      <c r="Q7833" s="96" t="s">
        <v>1675</v>
      </c>
      <c r="R7833" s="96" t="s">
        <v>1656</v>
      </c>
      <c r="S7833" s="96" t="s">
        <v>19481</v>
      </c>
      <c r="T7833" s="96" t="s">
        <v>1576</v>
      </c>
    </row>
    <row r="7834" ht="14.25" customHeight="1">
      <c r="A7834" s="96" t="s">
        <v>19482</v>
      </c>
      <c r="B7834" s="96" t="s">
        <v>19483</v>
      </c>
      <c r="C7834" s="96" t="s">
        <v>19484</v>
      </c>
      <c r="D7834" s="96" t="s">
        <v>1350</v>
      </c>
      <c r="E7834" s="96" t="s">
        <v>1561</v>
      </c>
      <c r="F7834" s="96">
        <v>2032.0</v>
      </c>
      <c r="J7834" s="96" t="s">
        <v>1147</v>
      </c>
      <c r="L7834" s="96" t="s">
        <v>41</v>
      </c>
      <c r="M7834" s="96" t="s">
        <v>1147</v>
      </c>
      <c r="O7834" s="96" t="s">
        <v>1578</v>
      </c>
      <c r="P7834" s="96" t="s">
        <v>1579</v>
      </c>
      <c r="Q7834" s="96" t="s">
        <v>1610</v>
      </c>
      <c r="R7834" s="96" t="s">
        <v>1566</v>
      </c>
      <c r="S7834" s="96" t="s">
        <v>19485</v>
      </c>
      <c r="T7834" s="96" t="s">
        <v>1568</v>
      </c>
    </row>
    <row r="7835" ht="14.25" customHeight="1">
      <c r="A7835" s="96" t="s">
        <v>19486</v>
      </c>
      <c r="D7835" s="96" t="s">
        <v>1350</v>
      </c>
      <c r="E7835" s="96" t="s">
        <v>1561</v>
      </c>
      <c r="F7835" s="96">
        <v>2030.0</v>
      </c>
      <c r="J7835" s="96" t="s">
        <v>1147</v>
      </c>
      <c r="L7835" s="96" t="s">
        <v>1562</v>
      </c>
      <c r="M7835" s="96" t="s">
        <v>1147</v>
      </c>
      <c r="O7835" s="96" t="s">
        <v>1829</v>
      </c>
      <c r="P7835" s="96" t="s">
        <v>1564</v>
      </c>
      <c r="Q7835" s="96" t="s">
        <v>1580</v>
      </c>
      <c r="R7835" s="96" t="s">
        <v>1586</v>
      </c>
      <c r="S7835" s="96" t="s">
        <v>19487</v>
      </c>
      <c r="T7835" s="96" t="s">
        <v>1568</v>
      </c>
    </row>
    <row r="7836" ht="14.25" customHeight="1">
      <c r="A7836" s="96" t="s">
        <v>19488</v>
      </c>
      <c r="B7836" s="96" t="s">
        <v>19489</v>
      </c>
      <c r="C7836" s="96" t="s">
        <v>19490</v>
      </c>
      <c r="D7836" s="96" t="s">
        <v>1372</v>
      </c>
      <c r="J7836" s="96" t="s">
        <v>1351</v>
      </c>
      <c r="L7836" s="96" t="s">
        <v>41</v>
      </c>
      <c r="M7836" s="96" t="s">
        <v>1351</v>
      </c>
      <c r="N7836" s="96" t="s">
        <v>1846</v>
      </c>
      <c r="O7836" s="96" t="s">
        <v>1578</v>
      </c>
      <c r="P7836" s="96" t="s">
        <v>1579</v>
      </c>
      <c r="Q7836" s="96" t="s">
        <v>1610</v>
      </c>
      <c r="R7836" s="96" t="s">
        <v>1846</v>
      </c>
    </row>
    <row r="7837" ht="14.25" customHeight="1">
      <c r="A7837" s="96" t="s">
        <v>19491</v>
      </c>
      <c r="B7837" s="96" t="s">
        <v>19492</v>
      </c>
      <c r="C7837" s="96" t="s">
        <v>19493</v>
      </c>
      <c r="D7837" s="96" t="s">
        <v>1350</v>
      </c>
      <c r="E7837" s="96" t="s">
        <v>1561</v>
      </c>
      <c r="F7837" s="96">
        <v>2030.0</v>
      </c>
      <c r="J7837" s="96" t="s">
        <v>1147</v>
      </c>
      <c r="L7837" s="96" t="s">
        <v>41</v>
      </c>
      <c r="M7837" s="96" t="s">
        <v>1147</v>
      </c>
      <c r="O7837" s="96" t="s">
        <v>1584</v>
      </c>
      <c r="P7837" s="96" t="s">
        <v>1564</v>
      </c>
      <c r="Q7837" s="96" t="s">
        <v>1948</v>
      </c>
      <c r="R7837" s="96" t="s">
        <v>1644</v>
      </c>
      <c r="S7837" s="96" t="s">
        <v>19494</v>
      </c>
      <c r="T7837" s="96" t="s">
        <v>1568</v>
      </c>
    </row>
    <row r="7838" ht="14.25" customHeight="1">
      <c r="A7838" s="96" t="s">
        <v>19495</v>
      </c>
      <c r="D7838" s="96" t="s">
        <v>1355</v>
      </c>
      <c r="J7838" s="96" t="s">
        <v>1147</v>
      </c>
      <c r="L7838" s="96" t="s">
        <v>41</v>
      </c>
      <c r="M7838" s="96" t="s">
        <v>1147</v>
      </c>
      <c r="O7838" s="96" t="s">
        <v>1713</v>
      </c>
      <c r="P7838" s="96" t="s">
        <v>1564</v>
      </c>
      <c r="Q7838" s="96" t="s">
        <v>1639</v>
      </c>
      <c r="R7838" s="96" t="s">
        <v>1566</v>
      </c>
    </row>
    <row r="7839" ht="14.25" customHeight="1">
      <c r="A7839" s="96" t="s">
        <v>19496</v>
      </c>
      <c r="B7839" s="96" t="s">
        <v>19497</v>
      </c>
      <c r="C7839" s="96" t="s">
        <v>19498</v>
      </c>
      <c r="D7839" s="96" t="s">
        <v>1350</v>
      </c>
      <c r="E7839" s="96" t="s">
        <v>1721</v>
      </c>
      <c r="F7839" s="96">
        <v>2030.0</v>
      </c>
      <c r="J7839" s="96" t="s">
        <v>1147</v>
      </c>
      <c r="L7839" s="96" t="s">
        <v>41</v>
      </c>
      <c r="M7839" s="96" t="s">
        <v>1147</v>
      </c>
      <c r="O7839" s="96" t="s">
        <v>1578</v>
      </c>
      <c r="P7839" s="96" t="s">
        <v>1579</v>
      </c>
      <c r="Q7839" s="96" t="s">
        <v>1590</v>
      </c>
      <c r="R7839" s="96" t="s">
        <v>3029</v>
      </c>
      <c r="S7839" s="96" t="s">
        <v>19499</v>
      </c>
      <c r="T7839" s="96" t="s">
        <v>1725</v>
      </c>
    </row>
    <row r="7840" ht="14.25" customHeight="1">
      <c r="A7840" s="96" t="s">
        <v>19500</v>
      </c>
      <c r="C7840" s="96" t="s">
        <v>19501</v>
      </c>
      <c r="D7840" s="96" t="s">
        <v>1350</v>
      </c>
      <c r="E7840" s="96" t="s">
        <v>1561</v>
      </c>
      <c r="F7840" s="96">
        <v>2030.0</v>
      </c>
      <c r="J7840" s="96" t="s">
        <v>1147</v>
      </c>
      <c r="L7840" s="96" t="s">
        <v>1562</v>
      </c>
      <c r="M7840" s="96" t="s">
        <v>1147</v>
      </c>
      <c r="O7840" s="96" t="s">
        <v>1741</v>
      </c>
      <c r="P7840" s="96" t="s">
        <v>1564</v>
      </c>
      <c r="Q7840" s="96" t="s">
        <v>1580</v>
      </c>
      <c r="R7840" s="96" t="s">
        <v>1971</v>
      </c>
      <c r="S7840" s="96" t="s">
        <v>19502</v>
      </c>
      <c r="T7840" s="96" t="s">
        <v>1568</v>
      </c>
    </row>
    <row r="7841" ht="14.25" customHeight="1">
      <c r="A7841" s="96" t="s">
        <v>19503</v>
      </c>
      <c r="D7841" s="96" t="s">
        <v>1350</v>
      </c>
      <c r="E7841" s="96" t="s">
        <v>1561</v>
      </c>
      <c r="F7841" s="96">
        <v>2030.0</v>
      </c>
      <c r="J7841" s="96" t="s">
        <v>1147</v>
      </c>
      <c r="L7841" s="96" t="s">
        <v>1562</v>
      </c>
      <c r="M7841" s="96" t="s">
        <v>1147</v>
      </c>
      <c r="O7841" s="96" t="s">
        <v>2324</v>
      </c>
      <c r="P7841" s="96" t="s">
        <v>1564</v>
      </c>
      <c r="Q7841" s="96" t="s">
        <v>1585</v>
      </c>
      <c r="R7841" s="96" t="s">
        <v>1699</v>
      </c>
      <c r="S7841" s="96" t="s">
        <v>19504</v>
      </c>
      <c r="T7841" s="96" t="s">
        <v>1568</v>
      </c>
    </row>
    <row r="7842" ht="14.25" customHeight="1">
      <c r="A7842" s="96" t="s">
        <v>19505</v>
      </c>
      <c r="D7842" s="96" t="s">
        <v>1355</v>
      </c>
      <c r="J7842" s="96" t="s">
        <v>1351</v>
      </c>
      <c r="L7842" s="96" t="s">
        <v>41</v>
      </c>
      <c r="M7842" s="96" t="s">
        <v>1147</v>
      </c>
      <c r="O7842" s="96" t="s">
        <v>1764</v>
      </c>
      <c r="P7842" s="96" t="s">
        <v>1564</v>
      </c>
      <c r="Q7842" s="96" t="s">
        <v>1590</v>
      </c>
      <c r="R7842" s="96" t="s">
        <v>1648</v>
      </c>
    </row>
    <row r="7843" ht="14.25" customHeight="1">
      <c r="A7843" s="96" t="s">
        <v>19506</v>
      </c>
      <c r="D7843" s="96" t="s">
        <v>1350</v>
      </c>
      <c r="E7843" s="96" t="s">
        <v>1561</v>
      </c>
      <c r="F7843" s="96">
        <v>2030.0</v>
      </c>
      <c r="J7843" s="96" t="s">
        <v>1147</v>
      </c>
      <c r="L7843" s="96" t="s">
        <v>1562</v>
      </c>
      <c r="M7843" s="96" t="s">
        <v>1147</v>
      </c>
      <c r="O7843" s="96" t="s">
        <v>1764</v>
      </c>
      <c r="P7843" s="96" t="s">
        <v>1564</v>
      </c>
      <c r="Q7843" s="96" t="s">
        <v>1573</v>
      </c>
      <c r="R7843" s="96" t="s">
        <v>1623</v>
      </c>
      <c r="S7843" s="96" t="s">
        <v>19507</v>
      </c>
      <c r="T7843" s="96" t="s">
        <v>1568</v>
      </c>
    </row>
    <row r="7844" ht="14.25" customHeight="1">
      <c r="A7844" s="96" t="s">
        <v>19508</v>
      </c>
      <c r="B7844" s="96" t="s">
        <v>19509</v>
      </c>
      <c r="D7844" s="96" t="s">
        <v>1350</v>
      </c>
      <c r="E7844" s="96" t="s">
        <v>1561</v>
      </c>
      <c r="F7844" s="96" t="s">
        <v>1628</v>
      </c>
      <c r="J7844" s="96" t="s">
        <v>1147</v>
      </c>
      <c r="L7844" s="96" t="s">
        <v>41</v>
      </c>
      <c r="M7844" s="96" t="s">
        <v>1147</v>
      </c>
      <c r="O7844" s="96" t="s">
        <v>1717</v>
      </c>
      <c r="P7844" s="96" t="s">
        <v>1609</v>
      </c>
      <c r="Q7844" s="96" t="s">
        <v>1636</v>
      </c>
      <c r="R7844" s="96" t="s">
        <v>1581</v>
      </c>
      <c r="S7844" s="96" t="s">
        <v>19510</v>
      </c>
      <c r="T7844" s="96" t="s">
        <v>1568</v>
      </c>
    </row>
    <row r="7845" ht="14.25" customHeight="1">
      <c r="A7845" s="96" t="s">
        <v>19511</v>
      </c>
      <c r="B7845" s="96" t="s">
        <v>19512</v>
      </c>
      <c r="C7845" s="96" t="s">
        <v>19513</v>
      </c>
      <c r="D7845" s="96" t="s">
        <v>1350</v>
      </c>
      <c r="E7845" s="96" t="s">
        <v>1561</v>
      </c>
      <c r="F7845" s="96">
        <v>2030.0</v>
      </c>
      <c r="G7845" s="96" t="s">
        <v>1350</v>
      </c>
      <c r="H7845" s="96" t="s">
        <v>1561</v>
      </c>
      <c r="I7845" s="96">
        <v>2040.0</v>
      </c>
      <c r="J7845" s="96" t="s">
        <v>1351</v>
      </c>
      <c r="K7845" s="96">
        <v>2040.0</v>
      </c>
      <c r="L7845" s="96" t="s">
        <v>41</v>
      </c>
      <c r="M7845" s="96" t="s">
        <v>1147</v>
      </c>
      <c r="O7845" s="96" t="s">
        <v>1578</v>
      </c>
      <c r="P7845" s="96" t="s">
        <v>1579</v>
      </c>
      <c r="Q7845" s="96" t="s">
        <v>1610</v>
      </c>
      <c r="R7845" s="96" t="s">
        <v>1712</v>
      </c>
      <c r="S7845" s="96" t="s">
        <v>19514</v>
      </c>
      <c r="T7845" s="96" t="s">
        <v>1568</v>
      </c>
    </row>
    <row r="7846" ht="14.25" customHeight="1">
      <c r="A7846" s="96" t="s">
        <v>19515</v>
      </c>
      <c r="D7846" s="96" t="s">
        <v>1350</v>
      </c>
      <c r="E7846" s="96" t="s">
        <v>1561</v>
      </c>
      <c r="F7846" s="96">
        <v>2030.0</v>
      </c>
      <c r="J7846" s="96" t="s">
        <v>1147</v>
      </c>
      <c r="L7846" s="96" t="s">
        <v>1562</v>
      </c>
      <c r="M7846" s="96" t="s">
        <v>1147</v>
      </c>
      <c r="O7846" s="96" t="s">
        <v>1614</v>
      </c>
      <c r="P7846" s="96" t="s">
        <v>1609</v>
      </c>
      <c r="Q7846" s="96" t="s">
        <v>1580</v>
      </c>
      <c r="R7846" s="96" t="s">
        <v>1676</v>
      </c>
      <c r="S7846" s="96" t="s">
        <v>19516</v>
      </c>
      <c r="T7846" s="96" t="s">
        <v>1568</v>
      </c>
    </row>
    <row r="7847" ht="14.25" customHeight="1">
      <c r="A7847" s="96" t="s">
        <v>19517</v>
      </c>
      <c r="B7847" s="96" t="s">
        <v>19518</v>
      </c>
      <c r="C7847" s="96" t="s">
        <v>19519</v>
      </c>
      <c r="D7847" s="96" t="s">
        <v>1350</v>
      </c>
      <c r="E7847" s="96" t="s">
        <v>1561</v>
      </c>
      <c r="F7847" s="96">
        <v>2030.0</v>
      </c>
      <c r="J7847" s="96" t="s">
        <v>1147</v>
      </c>
      <c r="L7847" s="96" t="s">
        <v>41</v>
      </c>
      <c r="M7847" s="96" t="s">
        <v>1351</v>
      </c>
      <c r="N7847" s="96" t="s">
        <v>1779</v>
      </c>
      <c r="O7847" s="96" t="s">
        <v>1703</v>
      </c>
      <c r="P7847" s="96" t="s">
        <v>1564</v>
      </c>
      <c r="Q7847" s="96" t="s">
        <v>1610</v>
      </c>
      <c r="R7847" s="96" t="s">
        <v>1707</v>
      </c>
      <c r="S7847" s="96" t="s">
        <v>19520</v>
      </c>
      <c r="T7847" s="96" t="s">
        <v>1568</v>
      </c>
    </row>
    <row r="7848" ht="14.25" customHeight="1">
      <c r="A7848" s="96" t="s">
        <v>19521</v>
      </c>
      <c r="D7848" s="96" t="s">
        <v>1350</v>
      </c>
      <c r="E7848" s="96" t="s">
        <v>1561</v>
      </c>
      <c r="F7848" s="96">
        <v>2030.0</v>
      </c>
      <c r="G7848" s="96" t="s">
        <v>1350</v>
      </c>
      <c r="H7848" s="96" t="s">
        <v>1561</v>
      </c>
      <c r="I7848" s="96">
        <v>2050.0</v>
      </c>
      <c r="J7848" s="96" t="s">
        <v>1351</v>
      </c>
      <c r="K7848" s="96">
        <v>2050.0</v>
      </c>
      <c r="L7848" s="96" t="s">
        <v>1562</v>
      </c>
      <c r="M7848" s="96" t="s">
        <v>1147</v>
      </c>
      <c r="O7848" s="96" t="s">
        <v>1713</v>
      </c>
      <c r="P7848" s="96" t="s">
        <v>1564</v>
      </c>
      <c r="Q7848" s="96" t="s">
        <v>1652</v>
      </c>
      <c r="R7848" s="96" t="s">
        <v>1566</v>
      </c>
      <c r="S7848" s="96" t="s">
        <v>19522</v>
      </c>
      <c r="T7848" s="96" t="s">
        <v>1568</v>
      </c>
    </row>
    <row r="7849" ht="14.25" customHeight="1">
      <c r="A7849" s="96" t="s">
        <v>19523</v>
      </c>
      <c r="B7849" s="96" t="s">
        <v>19524</v>
      </c>
      <c r="C7849" s="96" t="s">
        <v>19525</v>
      </c>
      <c r="D7849" s="96" t="s">
        <v>1350</v>
      </c>
      <c r="E7849" s="96" t="s">
        <v>1570</v>
      </c>
      <c r="F7849" s="96" t="s">
        <v>1663</v>
      </c>
      <c r="J7849" s="96" t="s">
        <v>1351</v>
      </c>
      <c r="L7849" s="96" t="s">
        <v>41</v>
      </c>
      <c r="M7849" s="96" t="s">
        <v>1351</v>
      </c>
      <c r="N7849" s="96" t="s">
        <v>1712</v>
      </c>
      <c r="O7849" s="96" t="s">
        <v>1620</v>
      </c>
      <c r="P7849" s="96" t="s">
        <v>1564</v>
      </c>
      <c r="Q7849" s="96" t="s">
        <v>1754</v>
      </c>
      <c r="R7849" s="96" t="s">
        <v>1846</v>
      </c>
      <c r="S7849" s="96" t="s">
        <v>19526</v>
      </c>
      <c r="T7849" s="96" t="s">
        <v>1576</v>
      </c>
    </row>
    <row r="7850" ht="14.25" customHeight="1">
      <c r="A7850" s="96" t="s">
        <v>19527</v>
      </c>
      <c r="B7850" s="96" t="s">
        <v>19528</v>
      </c>
      <c r="C7850" s="96" t="s">
        <v>19529</v>
      </c>
      <c r="D7850" s="96" t="s">
        <v>1355</v>
      </c>
      <c r="J7850" s="96" t="s">
        <v>1351</v>
      </c>
      <c r="L7850" s="96" t="s">
        <v>41</v>
      </c>
      <c r="M7850" s="96" t="s">
        <v>1351</v>
      </c>
      <c r="N7850" s="96" t="s">
        <v>1589</v>
      </c>
      <c r="O7850" s="96" t="s">
        <v>1614</v>
      </c>
      <c r="P7850" s="96" t="s">
        <v>1609</v>
      </c>
      <c r="Q7850" s="96" t="s">
        <v>1862</v>
      </c>
      <c r="R7850" s="96" t="s">
        <v>1589</v>
      </c>
    </row>
    <row r="7851" ht="14.25" customHeight="1">
      <c r="A7851" s="96" t="s">
        <v>19530</v>
      </c>
      <c r="B7851" s="96" t="s">
        <v>19531</v>
      </c>
      <c r="C7851" s="96" t="s">
        <v>19532</v>
      </c>
      <c r="D7851" s="96" t="s">
        <v>1355</v>
      </c>
      <c r="J7851" s="96" t="s">
        <v>1147</v>
      </c>
      <c r="L7851" s="96" t="s">
        <v>41</v>
      </c>
      <c r="M7851" s="96" t="s">
        <v>1147</v>
      </c>
      <c r="O7851" s="96" t="s">
        <v>1578</v>
      </c>
      <c r="P7851" s="96" t="s">
        <v>1579</v>
      </c>
      <c r="Q7851" s="96" t="s">
        <v>1652</v>
      </c>
      <c r="R7851" s="96" t="s">
        <v>1863</v>
      </c>
    </row>
    <row r="7852" ht="14.25" customHeight="1">
      <c r="A7852" s="96" t="s">
        <v>19533</v>
      </c>
      <c r="D7852" s="96" t="s">
        <v>1350</v>
      </c>
      <c r="E7852" s="96" t="s">
        <v>1561</v>
      </c>
      <c r="F7852" s="96">
        <v>2030.0</v>
      </c>
      <c r="J7852" s="96" t="s">
        <v>1147</v>
      </c>
      <c r="L7852" s="96" t="s">
        <v>1562</v>
      </c>
      <c r="M7852" s="96" t="s">
        <v>1147</v>
      </c>
      <c r="O7852" s="96" t="s">
        <v>1563</v>
      </c>
      <c r="P7852" s="96" t="s">
        <v>1564</v>
      </c>
      <c r="Q7852" s="96" t="s">
        <v>1652</v>
      </c>
      <c r="R7852" s="96" t="s">
        <v>1699</v>
      </c>
      <c r="S7852" s="96" t="s">
        <v>19534</v>
      </c>
      <c r="T7852" s="96" t="s">
        <v>1568</v>
      </c>
    </row>
    <row r="7853" ht="14.25" customHeight="1">
      <c r="A7853" s="96" t="s">
        <v>19535</v>
      </c>
      <c r="D7853" s="96" t="s">
        <v>1350</v>
      </c>
      <c r="E7853" s="96" t="s">
        <v>1570</v>
      </c>
      <c r="J7853" s="96" t="s">
        <v>1147</v>
      </c>
      <c r="L7853" s="96" t="s">
        <v>1562</v>
      </c>
      <c r="M7853" s="96" t="s">
        <v>1147</v>
      </c>
      <c r="O7853" s="96" t="s">
        <v>1717</v>
      </c>
      <c r="P7853" s="96" t="s">
        <v>1609</v>
      </c>
      <c r="Q7853" s="96" t="s">
        <v>1639</v>
      </c>
      <c r="R7853" s="96" t="s">
        <v>1841</v>
      </c>
      <c r="S7853" s="96" t="s">
        <v>19536</v>
      </c>
      <c r="T7853" s="96" t="s">
        <v>1576</v>
      </c>
    </row>
    <row r="7854" ht="14.25" customHeight="1">
      <c r="A7854" s="96" t="s">
        <v>19537</v>
      </c>
      <c r="D7854" s="96" t="s">
        <v>1355</v>
      </c>
      <c r="J7854" s="96" t="s">
        <v>1147</v>
      </c>
      <c r="L7854" s="96" t="s">
        <v>41</v>
      </c>
      <c r="M7854" s="96" t="s">
        <v>1147</v>
      </c>
      <c r="O7854" s="96" t="s">
        <v>1829</v>
      </c>
      <c r="P7854" s="96" t="s">
        <v>1564</v>
      </c>
      <c r="Q7854" s="96" t="s">
        <v>1604</v>
      </c>
      <c r="R7854" s="96" t="s">
        <v>1586</v>
      </c>
    </row>
    <row r="7855" ht="14.25" customHeight="1">
      <c r="A7855" s="96" t="s">
        <v>19538</v>
      </c>
      <c r="D7855" s="96" t="s">
        <v>1355</v>
      </c>
      <c r="J7855" s="96" t="s">
        <v>1147</v>
      </c>
      <c r="L7855" s="96" t="s">
        <v>41</v>
      </c>
      <c r="M7855" s="96" t="s">
        <v>1351</v>
      </c>
      <c r="N7855" s="96" t="s">
        <v>2098</v>
      </c>
      <c r="O7855" s="96" t="s">
        <v>1812</v>
      </c>
      <c r="P7855" s="96" t="s">
        <v>1609</v>
      </c>
      <c r="Q7855" s="96" t="s">
        <v>1593</v>
      </c>
      <c r="R7855" s="96" t="s">
        <v>2098</v>
      </c>
    </row>
    <row r="7856" ht="14.25" customHeight="1">
      <c r="A7856" s="96" t="s">
        <v>19539</v>
      </c>
      <c r="C7856" s="96" t="s">
        <v>19540</v>
      </c>
      <c r="D7856" s="96" t="s">
        <v>1350</v>
      </c>
      <c r="E7856" s="96" t="s">
        <v>1561</v>
      </c>
      <c r="F7856" s="96" t="s">
        <v>1628</v>
      </c>
      <c r="J7856" s="96" t="s">
        <v>1147</v>
      </c>
      <c r="L7856" s="96" t="s">
        <v>41</v>
      </c>
      <c r="M7856" s="96" t="s">
        <v>1147</v>
      </c>
      <c r="O7856" s="96" t="s">
        <v>1845</v>
      </c>
      <c r="P7856" s="96" t="s">
        <v>1564</v>
      </c>
      <c r="Q7856" s="96" t="s">
        <v>1756</v>
      </c>
      <c r="R7856" s="96" t="s">
        <v>1637</v>
      </c>
      <c r="S7856" s="96" t="s">
        <v>19541</v>
      </c>
      <c r="T7856" s="96" t="s">
        <v>1568</v>
      </c>
    </row>
    <row r="7857" ht="14.25" customHeight="1">
      <c r="A7857" s="96" t="s">
        <v>19542</v>
      </c>
      <c r="D7857" s="96" t="s">
        <v>1350</v>
      </c>
      <c r="E7857" s="96" t="s">
        <v>1561</v>
      </c>
      <c r="F7857" s="96">
        <v>2030.0</v>
      </c>
      <c r="G7857" s="96" t="s">
        <v>1350</v>
      </c>
      <c r="H7857" s="96" t="s">
        <v>1561</v>
      </c>
      <c r="I7857" s="96">
        <v>2050.0</v>
      </c>
      <c r="J7857" s="96" t="s">
        <v>1351</v>
      </c>
      <c r="K7857" s="96">
        <v>2050.0</v>
      </c>
      <c r="L7857" s="96" t="s">
        <v>1562</v>
      </c>
      <c r="M7857" s="96" t="s">
        <v>1147</v>
      </c>
      <c r="O7857" s="96" t="s">
        <v>1717</v>
      </c>
      <c r="P7857" s="96" t="s">
        <v>1609</v>
      </c>
      <c r="Q7857" s="96" t="s">
        <v>1610</v>
      </c>
      <c r="R7857" s="96" t="s">
        <v>1841</v>
      </c>
      <c r="S7857" s="96" t="s">
        <v>19543</v>
      </c>
      <c r="T7857" s="96" t="s">
        <v>1568</v>
      </c>
    </row>
    <row r="7858" ht="14.25" customHeight="1">
      <c r="A7858" s="96" t="s">
        <v>19544</v>
      </c>
      <c r="B7858" s="96" t="s">
        <v>19545</v>
      </c>
      <c r="C7858" s="96" t="s">
        <v>19546</v>
      </c>
      <c r="D7858" s="96" t="s">
        <v>1355</v>
      </c>
      <c r="J7858" s="96" t="s">
        <v>1147</v>
      </c>
      <c r="L7858" s="96" t="s">
        <v>41</v>
      </c>
      <c r="M7858" s="96" t="s">
        <v>1147</v>
      </c>
      <c r="O7858" s="96" t="s">
        <v>1578</v>
      </c>
      <c r="P7858" s="96" t="s">
        <v>1579</v>
      </c>
      <c r="Q7858" s="96" t="s">
        <v>1610</v>
      </c>
      <c r="R7858" s="96" t="s">
        <v>1644</v>
      </c>
    </row>
    <row r="7859" ht="14.25" customHeight="1">
      <c r="A7859" s="96" t="s">
        <v>19547</v>
      </c>
      <c r="D7859" s="96" t="s">
        <v>1350</v>
      </c>
      <c r="E7859" s="96" t="s">
        <v>1561</v>
      </c>
      <c r="F7859" s="96">
        <v>2030.0</v>
      </c>
      <c r="J7859" s="96" t="s">
        <v>1147</v>
      </c>
      <c r="L7859" s="96" t="s">
        <v>1562</v>
      </c>
      <c r="M7859" s="96" t="s">
        <v>1147</v>
      </c>
      <c r="O7859" s="96" t="s">
        <v>1584</v>
      </c>
      <c r="P7859" s="96" t="s">
        <v>1564</v>
      </c>
      <c r="Q7859" s="96" t="s">
        <v>1639</v>
      </c>
      <c r="R7859" s="96" t="s">
        <v>1594</v>
      </c>
      <c r="S7859" s="96" t="s">
        <v>19548</v>
      </c>
      <c r="T7859" s="96" t="s">
        <v>1568</v>
      </c>
    </row>
    <row r="7860" ht="14.25" customHeight="1">
      <c r="A7860" s="96" t="s">
        <v>19549</v>
      </c>
      <c r="C7860" s="96" t="s">
        <v>19550</v>
      </c>
      <c r="D7860" s="96" t="s">
        <v>1355</v>
      </c>
      <c r="J7860" s="96" t="s">
        <v>1351</v>
      </c>
      <c r="L7860" s="96" t="s">
        <v>41</v>
      </c>
      <c r="M7860" s="96" t="s">
        <v>1351</v>
      </c>
      <c r="N7860" s="96" t="s">
        <v>1707</v>
      </c>
      <c r="O7860" s="96" t="s">
        <v>1584</v>
      </c>
      <c r="P7860" s="96" t="s">
        <v>1564</v>
      </c>
      <c r="Q7860" s="96" t="s">
        <v>1820</v>
      </c>
      <c r="R7860" s="96" t="s">
        <v>1707</v>
      </c>
    </row>
    <row r="7861" ht="14.25" customHeight="1">
      <c r="A7861" s="96" t="s">
        <v>19551</v>
      </c>
      <c r="C7861" s="96" t="s">
        <v>19552</v>
      </c>
      <c r="D7861" s="96" t="s">
        <v>1350</v>
      </c>
      <c r="E7861" s="96" t="s">
        <v>1570</v>
      </c>
      <c r="F7861" s="96">
        <v>2029.0</v>
      </c>
      <c r="J7861" s="96" t="s">
        <v>1147</v>
      </c>
      <c r="L7861" s="96" t="s">
        <v>41</v>
      </c>
      <c r="M7861" s="96" t="s">
        <v>1351</v>
      </c>
      <c r="N7861" s="96" t="s">
        <v>1621</v>
      </c>
      <c r="O7861" s="96" t="s">
        <v>1584</v>
      </c>
      <c r="P7861" s="96" t="s">
        <v>1564</v>
      </c>
      <c r="Q7861" s="96" t="s">
        <v>1665</v>
      </c>
      <c r="R7861" s="96" t="s">
        <v>1697</v>
      </c>
      <c r="S7861" s="96" t="s">
        <v>19553</v>
      </c>
      <c r="T7861" s="96" t="s">
        <v>1576</v>
      </c>
    </row>
    <row r="7862" ht="14.25" customHeight="1">
      <c r="A7862" s="96" t="s">
        <v>19554</v>
      </c>
      <c r="D7862" s="96" t="s">
        <v>1355</v>
      </c>
      <c r="J7862" s="96" t="s">
        <v>1351</v>
      </c>
      <c r="L7862" s="96" t="s">
        <v>41</v>
      </c>
      <c r="M7862" s="96" t="s">
        <v>1147</v>
      </c>
      <c r="O7862" s="96" t="s">
        <v>1578</v>
      </c>
      <c r="P7862" s="96" t="s">
        <v>1579</v>
      </c>
      <c r="Q7862" s="96" t="s">
        <v>1610</v>
      </c>
      <c r="R7862" s="96" t="s">
        <v>1712</v>
      </c>
    </row>
    <row r="7863" ht="14.25" customHeight="1">
      <c r="A7863" s="96" t="s">
        <v>19555</v>
      </c>
      <c r="C7863" s="96" t="s">
        <v>19556</v>
      </c>
      <c r="D7863" s="96" t="s">
        <v>1355</v>
      </c>
      <c r="J7863" s="96" t="s">
        <v>1147</v>
      </c>
      <c r="L7863" s="96" t="s">
        <v>41</v>
      </c>
      <c r="M7863" s="96" t="s">
        <v>1147</v>
      </c>
      <c r="O7863" s="96" t="s">
        <v>1578</v>
      </c>
      <c r="P7863" s="96" t="s">
        <v>1579</v>
      </c>
      <c r="Q7863" s="96" t="s">
        <v>1580</v>
      </c>
      <c r="R7863" s="96" t="s">
        <v>1971</v>
      </c>
    </row>
    <row r="7864" ht="14.25" customHeight="1">
      <c r="A7864" s="96" t="s">
        <v>19557</v>
      </c>
      <c r="D7864" s="96" t="s">
        <v>1355</v>
      </c>
      <c r="J7864" s="96" t="s">
        <v>1351</v>
      </c>
      <c r="L7864" s="96" t="s">
        <v>41</v>
      </c>
      <c r="M7864" s="96" t="s">
        <v>1147</v>
      </c>
      <c r="O7864" s="96" t="s">
        <v>1812</v>
      </c>
      <c r="P7864" s="96" t="s">
        <v>1564</v>
      </c>
      <c r="Q7864" s="96" t="s">
        <v>1590</v>
      </c>
      <c r="R7864" s="96" t="s">
        <v>1581</v>
      </c>
    </row>
    <row r="7865" ht="14.25" customHeight="1">
      <c r="A7865" s="96" t="s">
        <v>19558</v>
      </c>
      <c r="D7865" s="96" t="s">
        <v>1350</v>
      </c>
      <c r="E7865" s="96" t="s">
        <v>1561</v>
      </c>
      <c r="F7865" s="96">
        <v>2030.0</v>
      </c>
      <c r="J7865" s="96" t="s">
        <v>1147</v>
      </c>
      <c r="L7865" s="96" t="s">
        <v>1562</v>
      </c>
      <c r="M7865" s="96" t="s">
        <v>1147</v>
      </c>
      <c r="O7865" s="96" t="s">
        <v>1717</v>
      </c>
      <c r="P7865" s="96" t="s">
        <v>1609</v>
      </c>
      <c r="Q7865" s="96" t="s">
        <v>1639</v>
      </c>
      <c r="R7865" s="96" t="s">
        <v>1631</v>
      </c>
      <c r="S7865" s="96" t="s">
        <v>19559</v>
      </c>
      <c r="T7865" s="96" t="s">
        <v>1568</v>
      </c>
    </row>
    <row r="7866" ht="14.25" customHeight="1">
      <c r="A7866" s="96" t="s">
        <v>19560</v>
      </c>
      <c r="B7866" s="96" t="s">
        <v>19561</v>
      </c>
      <c r="C7866" s="96" t="s">
        <v>19562</v>
      </c>
      <c r="D7866" s="96" t="s">
        <v>1350</v>
      </c>
      <c r="E7866" s="96" t="s">
        <v>1561</v>
      </c>
      <c r="F7866" s="96" t="s">
        <v>1628</v>
      </c>
      <c r="J7866" s="96" t="s">
        <v>1147</v>
      </c>
      <c r="L7866" s="96" t="s">
        <v>41</v>
      </c>
      <c r="M7866" s="96" t="s">
        <v>1147</v>
      </c>
      <c r="O7866" s="96" t="s">
        <v>1578</v>
      </c>
      <c r="P7866" s="96" t="s">
        <v>1579</v>
      </c>
      <c r="Q7866" s="96" t="s">
        <v>1820</v>
      </c>
      <c r="R7866" s="96" t="s">
        <v>1637</v>
      </c>
      <c r="S7866" s="96" t="s">
        <v>19563</v>
      </c>
      <c r="T7866" s="96" t="s">
        <v>1568</v>
      </c>
    </row>
    <row r="7867" ht="14.25" customHeight="1">
      <c r="A7867" s="96" t="s">
        <v>19564</v>
      </c>
      <c r="D7867" s="96" t="s">
        <v>1350</v>
      </c>
      <c r="E7867" s="96" t="s">
        <v>1561</v>
      </c>
      <c r="F7867" s="96">
        <v>2030.0</v>
      </c>
      <c r="J7867" s="96" t="s">
        <v>1147</v>
      </c>
      <c r="L7867" s="96" t="s">
        <v>1562</v>
      </c>
      <c r="M7867" s="96" t="s">
        <v>1147</v>
      </c>
      <c r="O7867" s="96" t="s">
        <v>1647</v>
      </c>
      <c r="P7867" s="96" t="s">
        <v>1564</v>
      </c>
      <c r="Q7867" s="96" t="s">
        <v>1756</v>
      </c>
      <c r="R7867" s="96" t="s">
        <v>1648</v>
      </c>
      <c r="S7867" s="96" t="s">
        <v>19565</v>
      </c>
      <c r="T7867" s="96" t="s">
        <v>1568</v>
      </c>
    </row>
    <row r="7868" ht="14.25" customHeight="1">
      <c r="A7868" s="96" t="s">
        <v>19566</v>
      </c>
      <c r="D7868" s="96" t="s">
        <v>1350</v>
      </c>
      <c r="E7868" s="96" t="s">
        <v>1561</v>
      </c>
      <c r="F7868" s="96">
        <v>2030.0</v>
      </c>
      <c r="J7868" s="96" t="s">
        <v>1147</v>
      </c>
      <c r="L7868" s="96" t="s">
        <v>1562</v>
      </c>
      <c r="M7868" s="96" t="s">
        <v>1147</v>
      </c>
      <c r="O7868" s="96" t="s">
        <v>1578</v>
      </c>
      <c r="P7868" s="96" t="s">
        <v>1579</v>
      </c>
      <c r="Q7868" s="96" t="s">
        <v>1636</v>
      </c>
      <c r="R7868" s="96" t="s">
        <v>1699</v>
      </c>
      <c r="S7868" s="96" t="s">
        <v>19567</v>
      </c>
      <c r="T7868" s="96" t="s">
        <v>1568</v>
      </c>
    </row>
    <row r="7869" ht="14.25" customHeight="1">
      <c r="A7869" s="96" t="s">
        <v>19568</v>
      </c>
      <c r="D7869" s="96" t="s">
        <v>1350</v>
      </c>
      <c r="E7869" s="96" t="s">
        <v>1561</v>
      </c>
      <c r="F7869" s="96">
        <v>2030.0</v>
      </c>
      <c r="J7869" s="96" t="s">
        <v>1147</v>
      </c>
      <c r="L7869" s="96" t="s">
        <v>1562</v>
      </c>
      <c r="M7869" s="96" t="s">
        <v>1147</v>
      </c>
      <c r="O7869" s="96" t="s">
        <v>1717</v>
      </c>
      <c r="P7869" s="96" t="s">
        <v>1609</v>
      </c>
      <c r="Q7869" s="96" t="s">
        <v>1675</v>
      </c>
      <c r="R7869" s="96" t="s">
        <v>1615</v>
      </c>
      <c r="S7869" s="96" t="s">
        <v>19569</v>
      </c>
      <c r="T7869" s="96" t="s">
        <v>1568</v>
      </c>
    </row>
    <row r="7870" ht="14.25" customHeight="1">
      <c r="A7870" s="96" t="s">
        <v>19570</v>
      </c>
      <c r="B7870" s="96" t="s">
        <v>19571</v>
      </c>
      <c r="C7870" s="96" t="s">
        <v>19572</v>
      </c>
      <c r="D7870" s="96" t="s">
        <v>1350</v>
      </c>
      <c r="E7870" s="96" t="s">
        <v>1570</v>
      </c>
      <c r="F7870" s="96">
        <v>2032.0</v>
      </c>
      <c r="J7870" s="96" t="s">
        <v>1147</v>
      </c>
      <c r="L7870" s="96" t="s">
        <v>41</v>
      </c>
      <c r="M7870" s="96" t="s">
        <v>1147</v>
      </c>
      <c r="O7870" s="96" t="s">
        <v>1614</v>
      </c>
      <c r="P7870" s="96" t="s">
        <v>1609</v>
      </c>
      <c r="Q7870" s="96" t="s">
        <v>1862</v>
      </c>
      <c r="R7870" s="96" t="s">
        <v>1666</v>
      </c>
      <c r="S7870" s="96" t="s">
        <v>19573</v>
      </c>
      <c r="T7870" s="96" t="s">
        <v>1576</v>
      </c>
    </row>
    <row r="7871" ht="14.25" customHeight="1">
      <c r="A7871" s="96" t="s">
        <v>19574</v>
      </c>
      <c r="C7871" s="96" t="s">
        <v>19575</v>
      </c>
      <c r="D7871" s="96" t="s">
        <v>1372</v>
      </c>
      <c r="J7871" s="96" t="s">
        <v>1147</v>
      </c>
      <c r="L7871" s="96" t="s">
        <v>41</v>
      </c>
      <c r="M7871" s="96" t="s">
        <v>1351</v>
      </c>
      <c r="N7871" s="96" t="s">
        <v>1619</v>
      </c>
      <c r="O7871" s="96" t="s">
        <v>1812</v>
      </c>
      <c r="P7871" s="96" t="s">
        <v>1609</v>
      </c>
      <c r="Q7871" s="96" t="s">
        <v>1590</v>
      </c>
      <c r="R7871" s="96" t="s">
        <v>1666</v>
      </c>
    </row>
    <row r="7872" ht="14.25" customHeight="1">
      <c r="A7872" s="96" t="s">
        <v>19576</v>
      </c>
      <c r="D7872" s="96" t="s">
        <v>1350</v>
      </c>
      <c r="E7872" s="96" t="s">
        <v>1561</v>
      </c>
      <c r="F7872" s="96">
        <v>2030.0</v>
      </c>
      <c r="J7872" s="96" t="s">
        <v>1147</v>
      </c>
      <c r="L7872" s="96" t="s">
        <v>1562</v>
      </c>
      <c r="M7872" s="96" t="s">
        <v>1147</v>
      </c>
      <c r="O7872" s="96" t="s">
        <v>1717</v>
      </c>
      <c r="P7872" s="96" t="s">
        <v>1609</v>
      </c>
      <c r="Q7872" s="96" t="s">
        <v>1735</v>
      </c>
      <c r="R7872" s="96" t="s">
        <v>1793</v>
      </c>
      <c r="S7872" s="96" t="s">
        <v>19577</v>
      </c>
      <c r="T7872" s="96" t="s">
        <v>1568</v>
      </c>
    </row>
    <row r="7873" ht="14.25" customHeight="1">
      <c r="A7873" s="96" t="s">
        <v>19578</v>
      </c>
      <c r="B7873" s="96" t="s">
        <v>19579</v>
      </c>
      <c r="C7873" s="96" t="s">
        <v>19580</v>
      </c>
      <c r="D7873" s="96" t="s">
        <v>1350</v>
      </c>
      <c r="E7873" s="96" t="s">
        <v>1561</v>
      </c>
      <c r="F7873" s="96">
        <v>2030.0</v>
      </c>
      <c r="J7873" s="96" t="s">
        <v>1147</v>
      </c>
      <c r="L7873" s="96" t="s">
        <v>41</v>
      </c>
      <c r="M7873" s="96" t="s">
        <v>1147</v>
      </c>
      <c r="O7873" s="96" t="s">
        <v>1620</v>
      </c>
      <c r="P7873" s="96" t="s">
        <v>1564</v>
      </c>
      <c r="Q7873" s="96" t="s">
        <v>1636</v>
      </c>
      <c r="R7873" s="96" t="s">
        <v>1589</v>
      </c>
      <c r="S7873" s="96" t="s">
        <v>19581</v>
      </c>
      <c r="T7873" s="96" t="s">
        <v>1568</v>
      </c>
    </row>
    <row r="7874" ht="14.25" customHeight="1">
      <c r="A7874" s="96" t="s">
        <v>19582</v>
      </c>
      <c r="D7874" s="96" t="s">
        <v>1350</v>
      </c>
      <c r="E7874" s="96" t="s">
        <v>1561</v>
      </c>
      <c r="F7874" s="96">
        <v>2030.0</v>
      </c>
      <c r="J7874" s="96" t="s">
        <v>1147</v>
      </c>
      <c r="L7874" s="96" t="s">
        <v>1562</v>
      </c>
      <c r="M7874" s="96" t="s">
        <v>1147</v>
      </c>
      <c r="O7874" s="96" t="s">
        <v>1717</v>
      </c>
      <c r="P7874" s="96" t="s">
        <v>1609</v>
      </c>
      <c r="Q7874" s="96" t="s">
        <v>1735</v>
      </c>
      <c r="R7874" s="96" t="s">
        <v>1648</v>
      </c>
      <c r="S7874" s="96" t="s">
        <v>19583</v>
      </c>
      <c r="T7874" s="96" t="s">
        <v>1568</v>
      </c>
    </row>
    <row r="7875" ht="14.25" customHeight="1">
      <c r="A7875" s="96" t="s">
        <v>19584</v>
      </c>
      <c r="D7875" s="96" t="s">
        <v>1350</v>
      </c>
      <c r="E7875" s="96" t="s">
        <v>1561</v>
      </c>
      <c r="F7875" s="96">
        <v>2030.0</v>
      </c>
      <c r="J7875" s="96" t="s">
        <v>1147</v>
      </c>
      <c r="L7875" s="96" t="s">
        <v>41</v>
      </c>
      <c r="M7875" s="96" t="s">
        <v>1147</v>
      </c>
      <c r="O7875" s="96" t="s">
        <v>1684</v>
      </c>
      <c r="P7875" s="96" t="s">
        <v>1564</v>
      </c>
      <c r="Q7875" s="96" t="s">
        <v>1685</v>
      </c>
      <c r="R7875" s="96" t="s">
        <v>1648</v>
      </c>
      <c r="S7875" s="96" t="s">
        <v>19585</v>
      </c>
      <c r="T7875" s="96" t="s">
        <v>1568</v>
      </c>
    </row>
    <row r="7876" ht="14.25" customHeight="1">
      <c r="A7876" s="96" t="s">
        <v>19586</v>
      </c>
      <c r="D7876" s="96" t="s">
        <v>1350</v>
      </c>
      <c r="E7876" s="96" t="s">
        <v>1561</v>
      </c>
      <c r="F7876" s="96">
        <v>2030.0</v>
      </c>
      <c r="J7876" s="96" t="s">
        <v>1147</v>
      </c>
      <c r="L7876" s="96" t="s">
        <v>1562</v>
      </c>
      <c r="M7876" s="96" t="s">
        <v>1147</v>
      </c>
      <c r="O7876" s="96" t="s">
        <v>1584</v>
      </c>
      <c r="P7876" s="96" t="s">
        <v>1564</v>
      </c>
      <c r="Q7876" s="96" t="s">
        <v>1652</v>
      </c>
      <c r="R7876" s="96" t="s">
        <v>1841</v>
      </c>
      <c r="S7876" s="96" t="s">
        <v>19587</v>
      </c>
      <c r="T7876" s="96" t="s">
        <v>1568</v>
      </c>
    </row>
    <row r="7877" ht="14.25" customHeight="1">
      <c r="A7877" s="96" t="s">
        <v>19588</v>
      </c>
      <c r="B7877" s="96" t="s">
        <v>19589</v>
      </c>
      <c r="C7877" s="96" t="s">
        <v>19590</v>
      </c>
      <c r="D7877" s="96" t="s">
        <v>1350</v>
      </c>
      <c r="E7877" s="96" t="s">
        <v>1561</v>
      </c>
      <c r="F7877" s="96">
        <v>2030.0</v>
      </c>
      <c r="J7877" s="96" t="s">
        <v>1351</v>
      </c>
      <c r="L7877" s="96" t="s">
        <v>41</v>
      </c>
      <c r="M7877" s="96" t="s">
        <v>1351</v>
      </c>
      <c r="N7877" s="96" t="s">
        <v>6775</v>
      </c>
      <c r="O7877" s="96" t="s">
        <v>1578</v>
      </c>
      <c r="P7877" s="96" t="s">
        <v>1579</v>
      </c>
      <c r="Q7877" s="96" t="s">
        <v>1675</v>
      </c>
      <c r="R7877" s="96" t="s">
        <v>1846</v>
      </c>
      <c r="S7877" s="96" t="s">
        <v>19591</v>
      </c>
      <c r="T7877" s="96" t="s">
        <v>1568</v>
      </c>
    </row>
    <row r="7878" ht="14.25" customHeight="1">
      <c r="A7878" s="96" t="s">
        <v>19592</v>
      </c>
      <c r="D7878" s="96" t="s">
        <v>1350</v>
      </c>
      <c r="E7878" s="96" t="s">
        <v>1561</v>
      </c>
      <c r="F7878" s="96">
        <v>2030.0</v>
      </c>
      <c r="J7878" s="96" t="s">
        <v>1147</v>
      </c>
      <c r="L7878" s="96" t="s">
        <v>1562</v>
      </c>
      <c r="M7878" s="96" t="s">
        <v>1147</v>
      </c>
      <c r="O7878" s="96" t="s">
        <v>1563</v>
      </c>
      <c r="P7878" s="96" t="s">
        <v>1564</v>
      </c>
      <c r="Q7878" s="96" t="s">
        <v>1756</v>
      </c>
      <c r="R7878" s="96" t="s">
        <v>1841</v>
      </c>
      <c r="S7878" s="96" t="s">
        <v>19593</v>
      </c>
      <c r="T7878" s="96" t="s">
        <v>1568</v>
      </c>
    </row>
    <row r="7879" ht="14.25" customHeight="1">
      <c r="A7879" s="96" t="s">
        <v>19594</v>
      </c>
      <c r="B7879" s="96" t="s">
        <v>19595</v>
      </c>
      <c r="C7879" s="96" t="s">
        <v>19596</v>
      </c>
      <c r="D7879" s="96" t="s">
        <v>1350</v>
      </c>
      <c r="E7879" s="96" t="s">
        <v>1561</v>
      </c>
      <c r="F7879" s="96">
        <v>2030.0</v>
      </c>
      <c r="G7879" s="96" t="s">
        <v>1350</v>
      </c>
      <c r="H7879" s="96" t="s">
        <v>1561</v>
      </c>
      <c r="I7879" s="96">
        <v>2050.0</v>
      </c>
      <c r="J7879" s="96" t="s">
        <v>1351</v>
      </c>
      <c r="K7879" s="96">
        <v>2050.0</v>
      </c>
      <c r="L7879" s="96" t="s">
        <v>41</v>
      </c>
      <c r="M7879" s="96" t="s">
        <v>1351</v>
      </c>
      <c r="N7879" s="96" t="s">
        <v>1882</v>
      </c>
      <c r="O7879" s="96" t="s">
        <v>1703</v>
      </c>
      <c r="P7879" s="96" t="s">
        <v>1564</v>
      </c>
      <c r="Q7879" s="96" t="s">
        <v>1652</v>
      </c>
      <c r="R7879" s="96" t="s">
        <v>1605</v>
      </c>
      <c r="S7879" s="96" t="s">
        <v>19597</v>
      </c>
      <c r="T7879" s="96" t="s">
        <v>1568</v>
      </c>
    </row>
    <row r="7880" ht="14.25" customHeight="1">
      <c r="A7880" s="96" t="s">
        <v>19598</v>
      </c>
      <c r="B7880" s="96" t="s">
        <v>19599</v>
      </c>
      <c r="C7880" s="96" t="s">
        <v>19600</v>
      </c>
      <c r="D7880" s="96" t="s">
        <v>1350</v>
      </c>
      <c r="E7880" s="96" t="s">
        <v>1721</v>
      </c>
      <c r="F7880" s="96">
        <v>2030.0</v>
      </c>
      <c r="J7880" s="96" t="s">
        <v>1147</v>
      </c>
      <c r="L7880" s="96" t="s">
        <v>41</v>
      </c>
      <c r="M7880" s="96" t="s">
        <v>1147</v>
      </c>
      <c r="O7880" s="96" t="s">
        <v>1717</v>
      </c>
      <c r="P7880" s="96" t="s">
        <v>1609</v>
      </c>
      <c r="Q7880" s="96" t="s">
        <v>1593</v>
      </c>
      <c r="R7880" s="96" t="s">
        <v>4453</v>
      </c>
      <c r="S7880" s="96" t="s">
        <v>19601</v>
      </c>
      <c r="T7880" s="96" t="s">
        <v>1725</v>
      </c>
    </row>
    <row r="7881" ht="14.25" customHeight="1">
      <c r="A7881" s="96" t="s">
        <v>19602</v>
      </c>
      <c r="B7881" s="96" t="s">
        <v>19603</v>
      </c>
      <c r="D7881" s="96" t="s">
        <v>1372</v>
      </c>
      <c r="J7881" s="96" t="s">
        <v>1147</v>
      </c>
      <c r="L7881" s="96" t="s">
        <v>41</v>
      </c>
      <c r="M7881" s="96" t="s">
        <v>1351</v>
      </c>
      <c r="N7881" s="96" t="s">
        <v>1746</v>
      </c>
      <c r="O7881" s="96" t="s">
        <v>1937</v>
      </c>
      <c r="P7881" s="96" t="s">
        <v>1728</v>
      </c>
      <c r="Q7881" s="96" t="s">
        <v>1784</v>
      </c>
      <c r="R7881" s="96" t="s">
        <v>1746</v>
      </c>
      <c r="U7881" s="96" t="s">
        <v>19604</v>
      </c>
    </row>
    <row r="7882" ht="14.25" customHeight="1">
      <c r="A7882" s="96" t="s">
        <v>19605</v>
      </c>
      <c r="D7882" s="96" t="s">
        <v>1355</v>
      </c>
      <c r="J7882" s="96" t="s">
        <v>1147</v>
      </c>
      <c r="L7882" s="96" t="s">
        <v>41</v>
      </c>
      <c r="M7882" s="96" t="s">
        <v>1147</v>
      </c>
      <c r="O7882" s="96" t="s">
        <v>2477</v>
      </c>
      <c r="P7882" s="96" t="s">
        <v>1609</v>
      </c>
      <c r="Q7882" s="96" t="s">
        <v>1585</v>
      </c>
      <c r="R7882" s="96" t="s">
        <v>1594</v>
      </c>
    </row>
    <row r="7883" ht="14.25" customHeight="1">
      <c r="A7883" s="96" t="s">
        <v>19606</v>
      </c>
      <c r="B7883" s="96" t="s">
        <v>19607</v>
      </c>
      <c r="C7883" s="96" t="s">
        <v>19608</v>
      </c>
      <c r="D7883" s="96" t="s">
        <v>1350</v>
      </c>
      <c r="E7883" s="96" t="s">
        <v>1561</v>
      </c>
      <c r="F7883" s="96" t="s">
        <v>1628</v>
      </c>
      <c r="J7883" s="96" t="s">
        <v>1351</v>
      </c>
      <c r="L7883" s="96" t="s">
        <v>41</v>
      </c>
      <c r="M7883" s="96" t="s">
        <v>1351</v>
      </c>
      <c r="N7883" s="96" t="s">
        <v>1890</v>
      </c>
      <c r="O7883" s="96" t="s">
        <v>1584</v>
      </c>
      <c r="P7883" s="96" t="s">
        <v>1564</v>
      </c>
      <c r="Q7883" s="96" t="s">
        <v>1593</v>
      </c>
      <c r="R7883" s="96" t="s">
        <v>1594</v>
      </c>
      <c r="S7883" s="96" t="s">
        <v>19609</v>
      </c>
      <c r="T7883" s="96" t="s">
        <v>1568</v>
      </c>
    </row>
    <row r="7884" ht="14.25" customHeight="1">
      <c r="A7884" s="96" t="s">
        <v>19610</v>
      </c>
      <c r="C7884" s="96" t="s">
        <v>19611</v>
      </c>
      <c r="D7884" s="96" t="s">
        <v>1350</v>
      </c>
      <c r="E7884" s="96" t="s">
        <v>1561</v>
      </c>
      <c r="F7884" s="96">
        <v>2030.0</v>
      </c>
      <c r="J7884" s="96" t="s">
        <v>1147</v>
      </c>
      <c r="L7884" s="96" t="s">
        <v>41</v>
      </c>
      <c r="M7884" s="96" t="s">
        <v>1147</v>
      </c>
      <c r="O7884" s="96" t="s">
        <v>1620</v>
      </c>
      <c r="P7884" s="96" t="s">
        <v>1564</v>
      </c>
      <c r="Q7884" s="96" t="s">
        <v>1948</v>
      </c>
      <c r="R7884" s="96" t="s">
        <v>1615</v>
      </c>
      <c r="S7884" s="96" t="s">
        <v>19612</v>
      </c>
      <c r="T7884" s="96" t="s">
        <v>1568</v>
      </c>
    </row>
    <row r="7885" ht="14.25" customHeight="1">
      <c r="A7885" s="96" t="s">
        <v>19613</v>
      </c>
      <c r="D7885" s="96" t="s">
        <v>1350</v>
      </c>
      <c r="E7885" s="96" t="s">
        <v>1561</v>
      </c>
      <c r="F7885" s="96">
        <v>2030.0</v>
      </c>
      <c r="J7885" s="96" t="s">
        <v>1147</v>
      </c>
      <c r="L7885" s="96" t="s">
        <v>1562</v>
      </c>
      <c r="M7885" s="96" t="s">
        <v>1147</v>
      </c>
      <c r="O7885" s="96" t="s">
        <v>2423</v>
      </c>
      <c r="P7885" s="96" t="s">
        <v>1609</v>
      </c>
      <c r="Q7885" s="96" t="s">
        <v>1639</v>
      </c>
      <c r="R7885" s="96" t="s">
        <v>1699</v>
      </c>
      <c r="S7885" s="96" t="s">
        <v>19614</v>
      </c>
      <c r="T7885" s="96" t="s">
        <v>1568</v>
      </c>
    </row>
    <row r="7886" ht="14.25" customHeight="1">
      <c r="A7886" s="96" t="s">
        <v>19615</v>
      </c>
      <c r="D7886" s="96" t="s">
        <v>1355</v>
      </c>
      <c r="J7886" s="96" t="s">
        <v>1147</v>
      </c>
      <c r="L7886" s="96" t="s">
        <v>41</v>
      </c>
      <c r="M7886" s="96" t="s">
        <v>1147</v>
      </c>
      <c r="O7886" s="96" t="s">
        <v>1791</v>
      </c>
      <c r="P7886" s="96" t="s">
        <v>1609</v>
      </c>
      <c r="Q7886" s="96" t="s">
        <v>1756</v>
      </c>
      <c r="R7886" s="96" t="s">
        <v>1594</v>
      </c>
    </row>
    <row r="7887" ht="14.25" customHeight="1">
      <c r="A7887" s="96" t="s">
        <v>19616</v>
      </c>
      <c r="B7887" s="96" t="s">
        <v>19617</v>
      </c>
      <c r="C7887" s="96" t="s">
        <v>19618</v>
      </c>
      <c r="D7887" s="96" t="s">
        <v>1350</v>
      </c>
      <c r="E7887" s="96" t="s">
        <v>1561</v>
      </c>
      <c r="F7887" s="96">
        <v>2030.0</v>
      </c>
      <c r="J7887" s="96" t="s">
        <v>1351</v>
      </c>
      <c r="L7887" s="96" t="s">
        <v>41</v>
      </c>
      <c r="M7887" s="96" t="s">
        <v>1351</v>
      </c>
      <c r="N7887" s="96" t="s">
        <v>1589</v>
      </c>
      <c r="O7887" s="96" t="s">
        <v>1578</v>
      </c>
      <c r="P7887" s="96" t="s">
        <v>1579</v>
      </c>
      <c r="Q7887" s="96" t="s">
        <v>2479</v>
      </c>
      <c r="R7887" s="96" t="s">
        <v>1648</v>
      </c>
      <c r="S7887" s="96" t="s">
        <v>19619</v>
      </c>
      <c r="T7887" s="96" t="s">
        <v>1568</v>
      </c>
    </row>
    <row r="7888" ht="14.25" customHeight="1">
      <c r="A7888" s="96" t="s">
        <v>19620</v>
      </c>
      <c r="C7888" s="96" t="s">
        <v>19621</v>
      </c>
      <c r="D7888" s="96" t="s">
        <v>1350</v>
      </c>
      <c r="E7888" s="96" t="s">
        <v>1570</v>
      </c>
      <c r="F7888" s="96">
        <v>2030.0</v>
      </c>
      <c r="J7888" s="96" t="s">
        <v>1147</v>
      </c>
      <c r="L7888" s="96" t="s">
        <v>41</v>
      </c>
      <c r="M7888" s="96" t="s">
        <v>1147</v>
      </c>
      <c r="O7888" s="96" t="s">
        <v>1578</v>
      </c>
      <c r="P7888" s="96" t="s">
        <v>1579</v>
      </c>
      <c r="Q7888" s="96" t="s">
        <v>2479</v>
      </c>
      <c r="R7888" s="96" t="s">
        <v>1723</v>
      </c>
      <c r="S7888" s="96" t="s">
        <v>19622</v>
      </c>
      <c r="T7888" s="96" t="s">
        <v>1576</v>
      </c>
    </row>
    <row r="7889" ht="14.25" customHeight="1">
      <c r="A7889" s="96" t="s">
        <v>19623</v>
      </c>
      <c r="D7889" s="96" t="s">
        <v>1350</v>
      </c>
      <c r="E7889" s="96" t="s">
        <v>1561</v>
      </c>
      <c r="F7889" s="96">
        <v>2030.0</v>
      </c>
      <c r="J7889" s="96" t="s">
        <v>1147</v>
      </c>
      <c r="L7889" s="96" t="s">
        <v>1562</v>
      </c>
      <c r="M7889" s="96" t="s">
        <v>1147</v>
      </c>
      <c r="O7889" s="96" t="s">
        <v>1937</v>
      </c>
      <c r="P7889" s="96" t="s">
        <v>1728</v>
      </c>
      <c r="Q7889" s="96" t="s">
        <v>1639</v>
      </c>
      <c r="R7889" s="96" t="s">
        <v>1589</v>
      </c>
      <c r="S7889" s="96" t="s">
        <v>19624</v>
      </c>
      <c r="T7889" s="96" t="s">
        <v>1568</v>
      </c>
    </row>
    <row r="7890" ht="14.25" customHeight="1">
      <c r="A7890" s="96" t="s">
        <v>19625</v>
      </c>
      <c r="C7890" s="96" t="s">
        <v>19626</v>
      </c>
      <c r="D7890" s="96" t="s">
        <v>1350</v>
      </c>
      <c r="E7890" s="96" t="s">
        <v>1561</v>
      </c>
      <c r="F7890" s="96" t="s">
        <v>2622</v>
      </c>
      <c r="G7890" s="96" t="s">
        <v>1350</v>
      </c>
      <c r="H7890" s="96" t="s">
        <v>1561</v>
      </c>
      <c r="I7890" s="96">
        <v>2040.0</v>
      </c>
      <c r="J7890" s="96" t="s">
        <v>1351</v>
      </c>
      <c r="K7890" s="96">
        <v>2040.0</v>
      </c>
      <c r="L7890" s="96" t="s">
        <v>41</v>
      </c>
      <c r="M7890" s="96" t="s">
        <v>1351</v>
      </c>
      <c r="N7890" s="96" t="s">
        <v>1619</v>
      </c>
      <c r="O7890" s="96" t="s">
        <v>1584</v>
      </c>
      <c r="P7890" s="96" t="s">
        <v>1564</v>
      </c>
      <c r="Q7890" s="96" t="s">
        <v>2158</v>
      </c>
      <c r="R7890" s="96" t="s">
        <v>1676</v>
      </c>
      <c r="S7890" s="96" t="s">
        <v>19627</v>
      </c>
      <c r="T7890" s="96" t="s">
        <v>1568</v>
      </c>
    </row>
    <row r="7891" ht="14.25" customHeight="1">
      <c r="A7891" s="96" t="s">
        <v>19628</v>
      </c>
      <c r="D7891" s="96" t="s">
        <v>1350</v>
      </c>
      <c r="E7891" s="96" t="s">
        <v>1561</v>
      </c>
      <c r="F7891" s="96">
        <v>2030.0</v>
      </c>
      <c r="G7891" s="96" t="s">
        <v>1350</v>
      </c>
      <c r="H7891" s="96" t="s">
        <v>1561</v>
      </c>
      <c r="I7891" s="96">
        <v>2040.0</v>
      </c>
      <c r="J7891" s="96" t="s">
        <v>1351</v>
      </c>
      <c r="K7891" s="96">
        <v>2040.0</v>
      </c>
      <c r="L7891" s="96" t="s">
        <v>1562</v>
      </c>
      <c r="M7891" s="96" t="s">
        <v>1147</v>
      </c>
      <c r="O7891" s="96" t="s">
        <v>2526</v>
      </c>
      <c r="P7891" s="96" t="s">
        <v>1564</v>
      </c>
      <c r="Q7891" s="96" t="s">
        <v>1610</v>
      </c>
      <c r="R7891" s="96" t="s">
        <v>1648</v>
      </c>
      <c r="S7891" s="96" t="s">
        <v>19629</v>
      </c>
      <c r="T7891" s="96" t="s">
        <v>1568</v>
      </c>
    </row>
    <row r="7892" ht="14.25" customHeight="1">
      <c r="A7892" s="96" t="s">
        <v>19630</v>
      </c>
      <c r="B7892" s="96" t="s">
        <v>19631</v>
      </c>
      <c r="C7892" s="96" t="s">
        <v>19632</v>
      </c>
      <c r="D7892" s="96" t="s">
        <v>1355</v>
      </c>
      <c r="J7892" s="96" t="s">
        <v>1147</v>
      </c>
      <c r="L7892" s="96" t="s">
        <v>41</v>
      </c>
      <c r="M7892" s="96" t="s">
        <v>1147</v>
      </c>
      <c r="O7892" s="96" t="s">
        <v>1669</v>
      </c>
      <c r="P7892" s="96" t="s">
        <v>1564</v>
      </c>
      <c r="Q7892" s="96" t="s">
        <v>2005</v>
      </c>
      <c r="R7892" s="96" t="s">
        <v>2384</v>
      </c>
    </row>
    <row r="7893" ht="14.25" customHeight="1">
      <c r="A7893" s="96" t="s">
        <v>19633</v>
      </c>
      <c r="B7893" s="96" t="s">
        <v>19634</v>
      </c>
      <c r="C7893" s="96" t="s">
        <v>19635</v>
      </c>
      <c r="D7893" s="96" t="s">
        <v>1350</v>
      </c>
      <c r="E7893" s="96" t="s">
        <v>1561</v>
      </c>
      <c r="F7893" s="96">
        <v>2030.0</v>
      </c>
      <c r="J7893" s="96" t="s">
        <v>1351</v>
      </c>
      <c r="L7893" s="96" t="s">
        <v>1629</v>
      </c>
      <c r="M7893" s="96" t="s">
        <v>1351</v>
      </c>
      <c r="N7893" s="96" t="s">
        <v>1597</v>
      </c>
      <c r="O7893" s="96" t="s">
        <v>1713</v>
      </c>
      <c r="P7893" s="96" t="s">
        <v>1564</v>
      </c>
      <c r="Q7893" s="96" t="s">
        <v>1630</v>
      </c>
      <c r="R7893" s="96" t="s">
        <v>1581</v>
      </c>
      <c r="S7893" s="96" t="s">
        <v>19636</v>
      </c>
      <c r="T7893" s="96" t="s">
        <v>1568</v>
      </c>
    </row>
    <row r="7894" ht="14.25" customHeight="1">
      <c r="A7894" s="96" t="s">
        <v>19637</v>
      </c>
      <c r="D7894" s="96" t="s">
        <v>1355</v>
      </c>
      <c r="J7894" s="96" t="s">
        <v>1147</v>
      </c>
      <c r="L7894" s="96" t="s">
        <v>41</v>
      </c>
      <c r="M7894" s="96" t="s">
        <v>1147</v>
      </c>
      <c r="O7894" s="96" t="s">
        <v>1614</v>
      </c>
      <c r="P7894" s="96" t="s">
        <v>1609</v>
      </c>
      <c r="Q7894" s="96" t="s">
        <v>1580</v>
      </c>
      <c r="R7894" s="96" t="s">
        <v>1644</v>
      </c>
    </row>
    <row r="7895" ht="14.25" customHeight="1">
      <c r="A7895" s="96" t="s">
        <v>19638</v>
      </c>
      <c r="C7895" s="96" t="s">
        <v>19639</v>
      </c>
      <c r="D7895" s="96" t="s">
        <v>1372</v>
      </c>
      <c r="J7895" s="96" t="s">
        <v>1351</v>
      </c>
      <c r="L7895" s="96" t="s">
        <v>41</v>
      </c>
      <c r="M7895" s="96" t="s">
        <v>1351</v>
      </c>
      <c r="N7895" s="96" t="s">
        <v>1621</v>
      </c>
      <c r="O7895" s="96" t="s">
        <v>1584</v>
      </c>
      <c r="P7895" s="96" t="s">
        <v>1564</v>
      </c>
      <c r="Q7895" s="96" t="s">
        <v>1830</v>
      </c>
      <c r="R7895" s="96" t="s">
        <v>1621</v>
      </c>
    </row>
    <row r="7896" ht="14.25" customHeight="1">
      <c r="A7896" s="96" t="s">
        <v>19640</v>
      </c>
      <c r="D7896" s="96" t="s">
        <v>1350</v>
      </c>
      <c r="E7896" s="96" t="s">
        <v>1561</v>
      </c>
      <c r="F7896" s="96">
        <v>2030.0</v>
      </c>
      <c r="J7896" s="96" t="s">
        <v>1147</v>
      </c>
      <c r="L7896" s="96" t="s">
        <v>1562</v>
      </c>
      <c r="M7896" s="96" t="s">
        <v>1147</v>
      </c>
      <c r="O7896" s="96" t="s">
        <v>1717</v>
      </c>
      <c r="P7896" s="96" t="s">
        <v>1609</v>
      </c>
      <c r="Q7896" s="96" t="s">
        <v>1862</v>
      </c>
      <c r="R7896" s="96" t="s">
        <v>1566</v>
      </c>
      <c r="S7896" s="96" t="s">
        <v>19641</v>
      </c>
      <c r="T7896" s="96" t="s">
        <v>1568</v>
      </c>
    </row>
    <row r="7897" ht="14.25" customHeight="1">
      <c r="A7897" s="96" t="s">
        <v>19642</v>
      </c>
      <c r="D7897" s="96" t="s">
        <v>1355</v>
      </c>
      <c r="J7897" s="96" t="s">
        <v>1147</v>
      </c>
      <c r="L7897" s="96" t="s">
        <v>41</v>
      </c>
      <c r="M7897" s="96" t="s">
        <v>1147</v>
      </c>
      <c r="N7897" s="96" t="s">
        <v>1673</v>
      </c>
      <c r="O7897" s="96" t="s">
        <v>2792</v>
      </c>
      <c r="P7897" s="96" t="s">
        <v>1609</v>
      </c>
      <c r="Q7897" s="96" t="s">
        <v>1800</v>
      </c>
      <c r="R7897" s="96" t="s">
        <v>1673</v>
      </c>
    </row>
    <row r="7898" ht="14.25" customHeight="1">
      <c r="A7898" s="96" t="s">
        <v>19643</v>
      </c>
      <c r="D7898" s="96" t="s">
        <v>1350</v>
      </c>
      <c r="E7898" s="96" t="s">
        <v>1561</v>
      </c>
      <c r="F7898" s="96">
        <v>2030.0</v>
      </c>
      <c r="J7898" s="96" t="s">
        <v>1147</v>
      </c>
      <c r="L7898" s="96" t="s">
        <v>1562</v>
      </c>
      <c r="M7898" s="96" t="s">
        <v>1147</v>
      </c>
      <c r="O7898" s="96" t="s">
        <v>2054</v>
      </c>
      <c r="P7898" s="96" t="s">
        <v>1579</v>
      </c>
      <c r="Q7898" s="96" t="s">
        <v>1675</v>
      </c>
      <c r="R7898" s="96" t="s">
        <v>1648</v>
      </c>
      <c r="S7898" s="96" t="s">
        <v>19644</v>
      </c>
      <c r="T7898" s="96" t="s">
        <v>1568</v>
      </c>
    </row>
    <row r="7899" ht="14.25" customHeight="1">
      <c r="A7899" s="96" t="s">
        <v>19645</v>
      </c>
      <c r="B7899" s="96" t="s">
        <v>19646</v>
      </c>
      <c r="C7899" s="96" t="s">
        <v>19647</v>
      </c>
      <c r="D7899" s="96" t="s">
        <v>1350</v>
      </c>
      <c r="E7899" s="96" t="s">
        <v>1561</v>
      </c>
      <c r="F7899" s="96">
        <v>2030.0</v>
      </c>
      <c r="J7899" s="96" t="s">
        <v>1147</v>
      </c>
      <c r="L7899" s="96" t="s">
        <v>41</v>
      </c>
      <c r="M7899" s="96" t="s">
        <v>1147</v>
      </c>
      <c r="O7899" s="96" t="s">
        <v>1578</v>
      </c>
      <c r="P7899" s="96" t="s">
        <v>1579</v>
      </c>
      <c r="Q7899" s="96" t="s">
        <v>1610</v>
      </c>
      <c r="R7899" s="96" t="s">
        <v>1623</v>
      </c>
      <c r="S7899" s="96" t="s">
        <v>19648</v>
      </c>
      <c r="T7899" s="96" t="s">
        <v>1568</v>
      </c>
    </row>
    <row r="7900" ht="14.25" customHeight="1">
      <c r="A7900" s="96" t="s">
        <v>19649</v>
      </c>
      <c r="D7900" s="96" t="s">
        <v>1355</v>
      </c>
      <c r="J7900" s="96" t="s">
        <v>1351</v>
      </c>
      <c r="L7900" s="96" t="s">
        <v>41</v>
      </c>
      <c r="M7900" s="96" t="s">
        <v>1147</v>
      </c>
      <c r="O7900" s="96" t="s">
        <v>1845</v>
      </c>
      <c r="P7900" s="96" t="s">
        <v>1564</v>
      </c>
      <c r="Q7900" s="96" t="s">
        <v>1585</v>
      </c>
      <c r="R7900" s="96" t="s">
        <v>1631</v>
      </c>
    </row>
    <row r="7901" ht="14.25" customHeight="1">
      <c r="A7901" s="96" t="s">
        <v>19650</v>
      </c>
      <c r="B7901" s="96" t="s">
        <v>19651</v>
      </c>
      <c r="C7901" s="96" t="s">
        <v>19652</v>
      </c>
      <c r="D7901" s="96" t="s">
        <v>1350</v>
      </c>
      <c r="E7901" s="96" t="s">
        <v>1561</v>
      </c>
      <c r="F7901" s="96">
        <v>2030.0</v>
      </c>
      <c r="J7901" s="96" t="s">
        <v>1147</v>
      </c>
      <c r="L7901" s="96" t="s">
        <v>41</v>
      </c>
      <c r="M7901" s="96" t="s">
        <v>1147</v>
      </c>
      <c r="O7901" s="96" t="s">
        <v>1584</v>
      </c>
      <c r="P7901" s="96" t="s">
        <v>1564</v>
      </c>
      <c r="Q7901" s="96" t="s">
        <v>1652</v>
      </c>
      <c r="R7901" s="96" t="s">
        <v>2384</v>
      </c>
      <c r="S7901" s="96" t="s">
        <v>19653</v>
      </c>
      <c r="T7901" s="96" t="s">
        <v>1568</v>
      </c>
    </row>
    <row r="7902" ht="14.25" customHeight="1">
      <c r="A7902" s="96" t="s">
        <v>19654</v>
      </c>
      <c r="B7902" s="96" t="s">
        <v>19655</v>
      </c>
      <c r="C7902" s="96" t="s">
        <v>19656</v>
      </c>
      <c r="D7902" s="96" t="s">
        <v>1350</v>
      </c>
      <c r="E7902" s="96" t="s">
        <v>1570</v>
      </c>
      <c r="F7902" s="96">
        <v>2035.0</v>
      </c>
      <c r="J7902" s="96" t="s">
        <v>1351</v>
      </c>
      <c r="L7902" s="96" t="s">
        <v>41</v>
      </c>
      <c r="M7902" s="96" t="s">
        <v>1351</v>
      </c>
      <c r="N7902" s="96" t="s">
        <v>1619</v>
      </c>
      <c r="O7902" s="96" t="s">
        <v>1578</v>
      </c>
      <c r="P7902" s="96" t="s">
        <v>1579</v>
      </c>
      <c r="Q7902" s="96" t="s">
        <v>2228</v>
      </c>
      <c r="R7902" s="96" t="s">
        <v>1644</v>
      </c>
      <c r="S7902" s="96" t="s">
        <v>19657</v>
      </c>
      <c r="T7902" s="96" t="s">
        <v>1576</v>
      </c>
    </row>
    <row r="7903" ht="14.25" customHeight="1">
      <c r="A7903" s="96" t="s">
        <v>19658</v>
      </c>
      <c r="B7903" s="96" t="s">
        <v>19659</v>
      </c>
      <c r="D7903" s="96" t="s">
        <v>1350</v>
      </c>
      <c r="E7903" s="96" t="s">
        <v>1570</v>
      </c>
      <c r="F7903" s="96">
        <v>2030.0</v>
      </c>
      <c r="J7903" s="96" t="s">
        <v>1147</v>
      </c>
      <c r="L7903" s="96" t="s">
        <v>41</v>
      </c>
      <c r="M7903" s="96" t="s">
        <v>1147</v>
      </c>
      <c r="O7903" s="96" t="s">
        <v>1717</v>
      </c>
      <c r="P7903" s="96" t="s">
        <v>1609</v>
      </c>
      <c r="Q7903" s="96" t="s">
        <v>1820</v>
      </c>
      <c r="R7903" s="96" t="s">
        <v>1615</v>
      </c>
      <c r="S7903" s="96" t="s">
        <v>19660</v>
      </c>
      <c r="T7903" s="96" t="s">
        <v>1576</v>
      </c>
    </row>
    <row r="7904" ht="14.25" customHeight="1">
      <c r="A7904" s="96" t="s">
        <v>19661</v>
      </c>
      <c r="B7904" s="96" t="s">
        <v>19662</v>
      </c>
      <c r="C7904" s="96" t="s">
        <v>19663</v>
      </c>
      <c r="D7904" s="96" t="s">
        <v>1355</v>
      </c>
      <c r="J7904" s="96" t="s">
        <v>1351</v>
      </c>
      <c r="L7904" s="96" t="s">
        <v>1629</v>
      </c>
      <c r="M7904" s="96" t="s">
        <v>1147</v>
      </c>
      <c r="O7904" s="96" t="s">
        <v>1672</v>
      </c>
      <c r="P7904" s="96" t="s">
        <v>1564</v>
      </c>
      <c r="Q7904" s="96" t="s">
        <v>1630</v>
      </c>
      <c r="R7904" s="96" t="s">
        <v>1676</v>
      </c>
    </row>
    <row r="7905" ht="14.25" customHeight="1">
      <c r="A7905" s="96" t="s">
        <v>19664</v>
      </c>
      <c r="D7905" s="96" t="s">
        <v>1355</v>
      </c>
      <c r="J7905" s="96" t="s">
        <v>1351</v>
      </c>
      <c r="L7905" s="96" t="s">
        <v>41</v>
      </c>
      <c r="M7905" s="96" t="s">
        <v>1147</v>
      </c>
      <c r="O7905" s="96" t="s">
        <v>1901</v>
      </c>
      <c r="P7905" s="96" t="s">
        <v>1564</v>
      </c>
      <c r="Q7905" s="96" t="s">
        <v>1573</v>
      </c>
      <c r="R7905" s="96" t="s">
        <v>1615</v>
      </c>
    </row>
    <row r="7906" ht="14.25" customHeight="1">
      <c r="A7906" s="96" t="s">
        <v>19665</v>
      </c>
      <c r="D7906" s="96" t="s">
        <v>1350</v>
      </c>
      <c r="E7906" s="96" t="s">
        <v>1561</v>
      </c>
      <c r="F7906" s="96">
        <v>2030.0</v>
      </c>
      <c r="G7906" s="96" t="s">
        <v>1350</v>
      </c>
      <c r="H7906" s="96" t="s">
        <v>1561</v>
      </c>
      <c r="I7906" s="96">
        <v>2050.0</v>
      </c>
      <c r="J7906" s="96" t="s">
        <v>1351</v>
      </c>
      <c r="K7906" s="96">
        <v>2050.0</v>
      </c>
      <c r="L7906" s="96" t="s">
        <v>1562</v>
      </c>
      <c r="M7906" s="96" t="s">
        <v>1147</v>
      </c>
      <c r="O7906" s="96" t="s">
        <v>1614</v>
      </c>
      <c r="P7906" s="96" t="s">
        <v>1609</v>
      </c>
      <c r="Q7906" s="96" t="s">
        <v>1636</v>
      </c>
      <c r="R7906" s="96" t="s">
        <v>1637</v>
      </c>
      <c r="S7906" s="96" t="s">
        <v>19666</v>
      </c>
      <c r="T7906" s="96" t="s">
        <v>1568</v>
      </c>
    </row>
    <row r="7907" ht="14.25" customHeight="1">
      <c r="A7907" s="96" t="s">
        <v>19667</v>
      </c>
      <c r="C7907" s="96" t="s">
        <v>19668</v>
      </c>
      <c r="D7907" s="96" t="s">
        <v>1350</v>
      </c>
      <c r="E7907" s="96" t="s">
        <v>1561</v>
      </c>
      <c r="F7907" s="96">
        <v>2030.0</v>
      </c>
      <c r="J7907" s="96" t="s">
        <v>1147</v>
      </c>
      <c r="L7907" s="96" t="s">
        <v>1562</v>
      </c>
      <c r="M7907" s="96" t="s">
        <v>1147</v>
      </c>
      <c r="O7907" s="96" t="s">
        <v>1578</v>
      </c>
      <c r="P7907" s="96" t="s">
        <v>1579</v>
      </c>
      <c r="Q7907" s="96" t="s">
        <v>1590</v>
      </c>
      <c r="R7907" s="96" t="s">
        <v>1926</v>
      </c>
      <c r="S7907" s="96" t="s">
        <v>19669</v>
      </c>
      <c r="T7907" s="96" t="s">
        <v>1568</v>
      </c>
    </row>
    <row r="7908" ht="14.25" customHeight="1">
      <c r="A7908" s="96" t="s">
        <v>19670</v>
      </c>
      <c r="B7908" s="96" t="s">
        <v>19671</v>
      </c>
      <c r="C7908" s="96" t="s">
        <v>19672</v>
      </c>
      <c r="D7908" s="96" t="s">
        <v>1350</v>
      </c>
      <c r="E7908" s="96" t="s">
        <v>1561</v>
      </c>
      <c r="F7908" s="96">
        <v>2030.0</v>
      </c>
      <c r="G7908" s="96" t="s">
        <v>1350</v>
      </c>
      <c r="H7908" s="96" t="s">
        <v>1561</v>
      </c>
      <c r="I7908" s="96">
        <v>2040.0</v>
      </c>
      <c r="J7908" s="96" t="s">
        <v>1351</v>
      </c>
      <c r="K7908" s="96">
        <v>2040.0</v>
      </c>
      <c r="L7908" s="96" t="s">
        <v>41</v>
      </c>
      <c r="M7908" s="96" t="s">
        <v>1351</v>
      </c>
      <c r="N7908" s="96" t="s">
        <v>1712</v>
      </c>
      <c r="O7908" s="96" t="s">
        <v>1647</v>
      </c>
      <c r="P7908" s="96" t="s">
        <v>1564</v>
      </c>
      <c r="Q7908" s="96" t="s">
        <v>1565</v>
      </c>
      <c r="R7908" s="96" t="s">
        <v>1699</v>
      </c>
      <c r="S7908" s="96" t="s">
        <v>19673</v>
      </c>
      <c r="T7908" s="96" t="s">
        <v>1568</v>
      </c>
    </row>
    <row r="7909" ht="14.25" customHeight="1">
      <c r="A7909" s="96" t="s">
        <v>19674</v>
      </c>
      <c r="D7909" s="96" t="s">
        <v>1350</v>
      </c>
      <c r="E7909" s="96" t="s">
        <v>1561</v>
      </c>
      <c r="F7909" s="96">
        <v>2030.0</v>
      </c>
      <c r="J7909" s="96" t="s">
        <v>1147</v>
      </c>
      <c r="L7909" s="96" t="s">
        <v>1562</v>
      </c>
      <c r="M7909" s="96" t="s">
        <v>1147</v>
      </c>
      <c r="O7909" s="96" t="s">
        <v>1578</v>
      </c>
      <c r="P7909" s="96" t="s">
        <v>1579</v>
      </c>
      <c r="Q7909" s="96" t="s">
        <v>1675</v>
      </c>
      <c r="R7909" s="96" t="s">
        <v>1623</v>
      </c>
      <c r="S7909" s="96" t="s">
        <v>19675</v>
      </c>
      <c r="T7909" s="96" t="s">
        <v>1568</v>
      </c>
    </row>
    <row r="7910" ht="14.25" customHeight="1">
      <c r="A7910" s="96" t="s">
        <v>19676</v>
      </c>
      <c r="B7910" s="96" t="s">
        <v>19677</v>
      </c>
      <c r="C7910" s="96" t="s">
        <v>19678</v>
      </c>
      <c r="D7910" s="96" t="s">
        <v>1350</v>
      </c>
      <c r="E7910" s="96" t="s">
        <v>1570</v>
      </c>
      <c r="F7910" s="96">
        <v>2030.0</v>
      </c>
      <c r="J7910" s="96" t="s">
        <v>1351</v>
      </c>
      <c r="L7910" s="96" t="s">
        <v>41</v>
      </c>
      <c r="M7910" s="96" t="s">
        <v>1147</v>
      </c>
      <c r="O7910" s="96" t="s">
        <v>1857</v>
      </c>
      <c r="P7910" s="96" t="s">
        <v>1609</v>
      </c>
      <c r="Q7910" s="96" t="s">
        <v>2047</v>
      </c>
      <c r="R7910" s="96" t="s">
        <v>1673</v>
      </c>
      <c r="S7910" s="96" t="s">
        <v>19679</v>
      </c>
      <c r="T7910" s="96" t="s">
        <v>1576</v>
      </c>
    </row>
    <row r="7911" ht="14.25" customHeight="1">
      <c r="A7911" s="96" t="s">
        <v>19680</v>
      </c>
      <c r="B7911" s="96" t="s">
        <v>19681</v>
      </c>
      <c r="C7911" s="96" t="s">
        <v>19682</v>
      </c>
      <c r="D7911" s="96" t="s">
        <v>1350</v>
      </c>
      <c r="E7911" s="96" t="s">
        <v>1570</v>
      </c>
      <c r="F7911" s="96" t="s">
        <v>1628</v>
      </c>
      <c r="J7911" s="96" t="s">
        <v>1147</v>
      </c>
      <c r="L7911" s="96" t="s">
        <v>41</v>
      </c>
      <c r="M7911" s="96" t="s">
        <v>1147</v>
      </c>
      <c r="O7911" s="96" t="s">
        <v>1578</v>
      </c>
      <c r="P7911" s="96" t="s">
        <v>1579</v>
      </c>
      <c r="Q7911" s="96" t="s">
        <v>1685</v>
      </c>
      <c r="R7911" s="96" t="s">
        <v>1926</v>
      </c>
      <c r="S7911" s="96" t="s">
        <v>19683</v>
      </c>
      <c r="T7911" s="96" t="s">
        <v>1576</v>
      </c>
    </row>
    <row r="7912" ht="14.25" customHeight="1">
      <c r="A7912" s="96" t="s">
        <v>19684</v>
      </c>
      <c r="D7912" s="96" t="s">
        <v>1355</v>
      </c>
      <c r="J7912" s="96" t="s">
        <v>1351</v>
      </c>
      <c r="L7912" s="96" t="s">
        <v>41</v>
      </c>
      <c r="M7912" s="96" t="s">
        <v>1147</v>
      </c>
      <c r="O7912" s="96" t="s">
        <v>1578</v>
      </c>
      <c r="P7912" s="96" t="s">
        <v>1579</v>
      </c>
      <c r="Q7912" s="96" t="s">
        <v>1652</v>
      </c>
      <c r="R7912" s="96" t="s">
        <v>1676</v>
      </c>
    </row>
    <row r="7913" ht="14.25" customHeight="1">
      <c r="A7913" s="96" t="s">
        <v>19685</v>
      </c>
      <c r="D7913" s="96" t="s">
        <v>1350</v>
      </c>
      <c r="E7913" s="96" t="s">
        <v>1561</v>
      </c>
      <c r="F7913" s="96">
        <v>2030.0</v>
      </c>
      <c r="J7913" s="96" t="s">
        <v>1147</v>
      </c>
      <c r="L7913" s="96" t="s">
        <v>1562</v>
      </c>
      <c r="M7913" s="96" t="s">
        <v>1147</v>
      </c>
      <c r="O7913" s="96" t="s">
        <v>1717</v>
      </c>
      <c r="P7913" s="96" t="s">
        <v>1609</v>
      </c>
      <c r="Q7913" s="96" t="s">
        <v>1652</v>
      </c>
      <c r="R7913" s="96" t="s">
        <v>1586</v>
      </c>
      <c r="S7913" s="96" t="s">
        <v>19686</v>
      </c>
      <c r="T7913" s="96" t="s">
        <v>1568</v>
      </c>
    </row>
    <row r="7914" ht="14.25" customHeight="1">
      <c r="A7914" s="96" t="s">
        <v>19687</v>
      </c>
      <c r="B7914" s="96" t="s">
        <v>19688</v>
      </c>
      <c r="C7914" s="96" t="s">
        <v>19689</v>
      </c>
      <c r="D7914" s="96" t="s">
        <v>1350</v>
      </c>
      <c r="E7914" s="96" t="s">
        <v>1561</v>
      </c>
      <c r="F7914" s="96" t="s">
        <v>19690</v>
      </c>
      <c r="J7914" s="96" t="s">
        <v>1351</v>
      </c>
      <c r="L7914" s="96" t="s">
        <v>41</v>
      </c>
      <c r="M7914" s="96" t="s">
        <v>1351</v>
      </c>
      <c r="N7914" s="96" t="s">
        <v>1740</v>
      </c>
      <c r="O7914" s="96" t="s">
        <v>1584</v>
      </c>
      <c r="P7914" s="96" t="s">
        <v>1564</v>
      </c>
      <c r="Q7914" s="96" t="s">
        <v>1941</v>
      </c>
      <c r="R7914" s="96" t="s">
        <v>1779</v>
      </c>
      <c r="S7914" s="96" t="s">
        <v>19691</v>
      </c>
      <c r="T7914" s="96" t="s">
        <v>1568</v>
      </c>
    </row>
    <row r="7915" ht="14.25" customHeight="1">
      <c r="A7915" s="96" t="s">
        <v>19692</v>
      </c>
      <c r="B7915" s="96" t="s">
        <v>19693</v>
      </c>
      <c r="C7915" s="96" t="s">
        <v>19694</v>
      </c>
      <c r="D7915" s="96" t="s">
        <v>1355</v>
      </c>
      <c r="J7915" s="96" t="s">
        <v>1351</v>
      </c>
      <c r="L7915" s="96" t="s">
        <v>1629</v>
      </c>
      <c r="M7915" s="96" t="s">
        <v>1351</v>
      </c>
      <c r="N7915" s="96" t="s">
        <v>1673</v>
      </c>
      <c r="O7915" s="96" t="s">
        <v>1578</v>
      </c>
      <c r="P7915" s="96" t="s">
        <v>1579</v>
      </c>
      <c r="Q7915" s="96" t="s">
        <v>1630</v>
      </c>
      <c r="R7915" s="96" t="s">
        <v>1673</v>
      </c>
    </row>
    <row r="7916" ht="14.25" customHeight="1">
      <c r="A7916" s="96" t="s">
        <v>19695</v>
      </c>
      <c r="B7916" s="96" t="s">
        <v>19696</v>
      </c>
      <c r="C7916" s="96" t="s">
        <v>19697</v>
      </c>
      <c r="D7916" s="96" t="s">
        <v>1372</v>
      </c>
      <c r="J7916" s="96" t="s">
        <v>1351</v>
      </c>
      <c r="L7916" s="96" t="s">
        <v>41</v>
      </c>
      <c r="M7916" s="96" t="s">
        <v>1351</v>
      </c>
      <c r="N7916" s="96" t="s">
        <v>1621</v>
      </c>
      <c r="O7916" s="96" t="s">
        <v>1578</v>
      </c>
      <c r="P7916" s="96" t="s">
        <v>1579</v>
      </c>
      <c r="Q7916" s="96" t="s">
        <v>1610</v>
      </c>
      <c r="R7916" s="96" t="s">
        <v>1621</v>
      </c>
    </row>
    <row r="7917" ht="14.25" customHeight="1">
      <c r="A7917" s="96" t="s">
        <v>19698</v>
      </c>
      <c r="B7917" s="96" t="s">
        <v>19699</v>
      </c>
      <c r="C7917" s="96" t="s">
        <v>19700</v>
      </c>
      <c r="D7917" s="96" t="s">
        <v>1372</v>
      </c>
      <c r="J7917" s="96" t="s">
        <v>1351</v>
      </c>
      <c r="L7917" s="96" t="s">
        <v>41</v>
      </c>
      <c r="M7917" s="96" t="s">
        <v>1351</v>
      </c>
      <c r="N7917" s="96" t="s">
        <v>2181</v>
      </c>
      <c r="O7917" s="96" t="s">
        <v>1578</v>
      </c>
      <c r="P7917" s="96" t="s">
        <v>1579</v>
      </c>
      <c r="Q7917" s="96" t="s">
        <v>1636</v>
      </c>
      <c r="R7917" s="96" t="s">
        <v>1850</v>
      </c>
      <c r="U7917" s="96" t="s">
        <v>1701</v>
      </c>
    </row>
    <row r="7918" ht="14.25" customHeight="1">
      <c r="A7918" s="96" t="s">
        <v>19701</v>
      </c>
      <c r="D7918" s="96" t="s">
        <v>1350</v>
      </c>
      <c r="E7918" s="96" t="s">
        <v>1561</v>
      </c>
      <c r="F7918" s="96">
        <v>2030.0</v>
      </c>
      <c r="J7918" s="96" t="s">
        <v>1147</v>
      </c>
      <c r="L7918" s="96" t="s">
        <v>1562</v>
      </c>
      <c r="M7918" s="96" t="s">
        <v>1147</v>
      </c>
      <c r="O7918" s="96" t="s">
        <v>1717</v>
      </c>
      <c r="P7918" s="96" t="s">
        <v>1609</v>
      </c>
      <c r="Q7918" s="96" t="s">
        <v>1610</v>
      </c>
      <c r="R7918" s="96" t="s">
        <v>1805</v>
      </c>
      <c r="S7918" s="96" t="s">
        <v>19702</v>
      </c>
      <c r="T7918" s="96" t="s">
        <v>1568</v>
      </c>
    </row>
    <row r="7919" ht="14.25" customHeight="1">
      <c r="A7919" s="96" t="s">
        <v>19703</v>
      </c>
      <c r="B7919" s="96" t="s">
        <v>19704</v>
      </c>
      <c r="C7919" s="96" t="s">
        <v>19705</v>
      </c>
      <c r="D7919" s="96" t="s">
        <v>1350</v>
      </c>
      <c r="E7919" s="96" t="s">
        <v>1570</v>
      </c>
      <c r="F7919" s="96">
        <v>2030.0</v>
      </c>
      <c r="J7919" s="96" t="s">
        <v>1351</v>
      </c>
      <c r="L7919" s="96" t="s">
        <v>41</v>
      </c>
      <c r="M7919" s="96" t="s">
        <v>1147</v>
      </c>
      <c r="O7919" s="96" t="s">
        <v>1578</v>
      </c>
      <c r="P7919" s="96" t="s">
        <v>1579</v>
      </c>
      <c r="Q7919" s="96" t="s">
        <v>2531</v>
      </c>
      <c r="R7919" s="96" t="s">
        <v>1863</v>
      </c>
      <c r="S7919" s="96" t="s">
        <v>19706</v>
      </c>
      <c r="T7919" s="96" t="s">
        <v>1576</v>
      </c>
    </row>
    <row r="7920" ht="14.25" customHeight="1">
      <c r="A7920" s="96" t="s">
        <v>19707</v>
      </c>
      <c r="B7920" s="96" t="s">
        <v>19708</v>
      </c>
      <c r="C7920" s="96" t="s">
        <v>19709</v>
      </c>
      <c r="D7920" s="96" t="s">
        <v>1350</v>
      </c>
      <c r="E7920" s="96" t="s">
        <v>1561</v>
      </c>
      <c r="F7920" s="96">
        <v>2032.0</v>
      </c>
      <c r="J7920" s="96" t="s">
        <v>1147</v>
      </c>
      <c r="L7920" s="96" t="s">
        <v>41</v>
      </c>
      <c r="M7920" s="96" t="s">
        <v>1351</v>
      </c>
      <c r="N7920" s="96" t="s">
        <v>2098</v>
      </c>
      <c r="O7920" s="96" t="s">
        <v>1647</v>
      </c>
      <c r="P7920" s="96" t="s">
        <v>1564</v>
      </c>
      <c r="Q7920" s="96" t="s">
        <v>1565</v>
      </c>
      <c r="R7920" s="96" t="s">
        <v>1637</v>
      </c>
      <c r="S7920" s="96" t="s">
        <v>19710</v>
      </c>
      <c r="T7920" s="96" t="s">
        <v>1568</v>
      </c>
    </row>
    <row r="7921" ht="14.25" customHeight="1">
      <c r="A7921" s="96" t="s">
        <v>19711</v>
      </c>
      <c r="D7921" s="96" t="s">
        <v>1350</v>
      </c>
      <c r="E7921" s="96" t="s">
        <v>1561</v>
      </c>
      <c r="F7921" s="96" t="s">
        <v>1628</v>
      </c>
      <c r="G7921" s="96" t="s">
        <v>1350</v>
      </c>
      <c r="H7921" s="96" t="s">
        <v>1561</v>
      </c>
      <c r="I7921" s="96" t="s">
        <v>1689</v>
      </c>
      <c r="J7921" s="96" t="s">
        <v>1351</v>
      </c>
      <c r="K7921" s="96" t="s">
        <v>1689</v>
      </c>
      <c r="L7921" s="96" t="s">
        <v>41</v>
      </c>
      <c r="M7921" s="96" t="s">
        <v>1351</v>
      </c>
      <c r="N7921" s="96" t="s">
        <v>1757</v>
      </c>
      <c r="O7921" s="96" t="s">
        <v>1584</v>
      </c>
      <c r="P7921" s="96" t="s">
        <v>1564</v>
      </c>
      <c r="Q7921" s="96" t="s">
        <v>1652</v>
      </c>
      <c r="R7921" s="96" t="s">
        <v>1676</v>
      </c>
      <c r="S7921" s="96" t="s">
        <v>19712</v>
      </c>
      <c r="T7921" s="96" t="s">
        <v>1568</v>
      </c>
    </row>
    <row r="7922" ht="14.25" customHeight="1">
      <c r="A7922" s="96" t="s">
        <v>19713</v>
      </c>
      <c r="D7922" s="96" t="s">
        <v>1355</v>
      </c>
      <c r="J7922" s="96" t="s">
        <v>1147</v>
      </c>
      <c r="L7922" s="96" t="s">
        <v>41</v>
      </c>
      <c r="M7922" s="96" t="s">
        <v>1147</v>
      </c>
      <c r="O7922" s="96" t="s">
        <v>1925</v>
      </c>
      <c r="P7922" s="96" t="s">
        <v>1728</v>
      </c>
      <c r="Q7922" s="96" t="s">
        <v>2005</v>
      </c>
      <c r="R7922" s="96" t="s">
        <v>1712</v>
      </c>
    </row>
    <row r="7923" ht="14.25" customHeight="1">
      <c r="A7923" s="96" t="s">
        <v>19714</v>
      </c>
      <c r="D7923" s="96" t="s">
        <v>1355</v>
      </c>
      <c r="J7923" s="96" t="s">
        <v>1351</v>
      </c>
      <c r="L7923" s="96" t="s">
        <v>41</v>
      </c>
      <c r="M7923" s="96" t="s">
        <v>1351</v>
      </c>
      <c r="N7923" s="96" t="s">
        <v>1597</v>
      </c>
      <c r="O7923" s="96" t="s">
        <v>1901</v>
      </c>
      <c r="P7923" s="96" t="s">
        <v>1564</v>
      </c>
      <c r="Q7923" s="96" t="s">
        <v>1590</v>
      </c>
      <c r="R7923" s="96" t="s">
        <v>1597</v>
      </c>
      <c r="T7923" s="96" t="s">
        <v>1616</v>
      </c>
    </row>
    <row r="7924" ht="14.25" customHeight="1">
      <c r="A7924" s="96" t="s">
        <v>19715</v>
      </c>
      <c r="D7924" s="96" t="s">
        <v>1350</v>
      </c>
      <c r="E7924" s="96" t="s">
        <v>1561</v>
      </c>
      <c r="F7924" s="96">
        <v>2030.0</v>
      </c>
      <c r="J7924" s="96" t="s">
        <v>1147</v>
      </c>
      <c r="L7924" s="96" t="s">
        <v>1562</v>
      </c>
      <c r="M7924" s="96" t="s">
        <v>1147</v>
      </c>
      <c r="O7924" s="96" t="s">
        <v>1684</v>
      </c>
      <c r="P7924" s="96" t="s">
        <v>1564</v>
      </c>
      <c r="Q7924" s="96" t="s">
        <v>1580</v>
      </c>
      <c r="R7924" s="96" t="s">
        <v>1712</v>
      </c>
      <c r="S7924" s="96" t="s">
        <v>19716</v>
      </c>
      <c r="T7924" s="96" t="s">
        <v>1568</v>
      </c>
    </row>
    <row r="7925" ht="14.25" customHeight="1">
      <c r="A7925" s="96" t="s">
        <v>19717</v>
      </c>
      <c r="D7925" s="96" t="s">
        <v>1355</v>
      </c>
      <c r="J7925" s="96" t="s">
        <v>1351</v>
      </c>
      <c r="L7925" s="96" t="s">
        <v>41</v>
      </c>
      <c r="M7925" s="96" t="s">
        <v>1351</v>
      </c>
      <c r="N7925" s="96" t="s">
        <v>1656</v>
      </c>
      <c r="O7925" s="96" t="s">
        <v>1614</v>
      </c>
      <c r="P7925" s="96" t="s">
        <v>1609</v>
      </c>
      <c r="Q7925" s="96" t="s">
        <v>1585</v>
      </c>
      <c r="R7925" s="96" t="s">
        <v>1656</v>
      </c>
    </row>
    <row r="7926" ht="14.25" customHeight="1">
      <c r="A7926" s="96" t="s">
        <v>19718</v>
      </c>
      <c r="B7926" s="96" t="s">
        <v>19719</v>
      </c>
      <c r="D7926" s="96" t="s">
        <v>1355</v>
      </c>
      <c r="J7926" s="96" t="s">
        <v>1351</v>
      </c>
      <c r="L7926" s="96" t="s">
        <v>41</v>
      </c>
      <c r="M7926" s="96" t="s">
        <v>1147</v>
      </c>
      <c r="O7926" s="96" t="s">
        <v>1647</v>
      </c>
      <c r="P7926" s="96" t="s">
        <v>1564</v>
      </c>
      <c r="Q7926" s="96" t="s">
        <v>1590</v>
      </c>
      <c r="R7926" s="96" t="s">
        <v>1615</v>
      </c>
      <c r="T7926" s="96" t="s">
        <v>1616</v>
      </c>
    </row>
    <row r="7927" ht="14.25" customHeight="1">
      <c r="A7927" s="96" t="s">
        <v>19720</v>
      </c>
      <c r="B7927" s="96" t="s">
        <v>19721</v>
      </c>
      <c r="C7927" s="96" t="s">
        <v>19722</v>
      </c>
      <c r="D7927" s="96" t="s">
        <v>1350</v>
      </c>
      <c r="E7927" s="96" t="s">
        <v>1570</v>
      </c>
      <c r="F7927" s="96" t="s">
        <v>5968</v>
      </c>
      <c r="J7927" s="96" t="s">
        <v>1147</v>
      </c>
      <c r="L7927" s="96" t="s">
        <v>41</v>
      </c>
      <c r="M7927" s="96" t="s">
        <v>1147</v>
      </c>
      <c r="O7927" s="96" t="s">
        <v>1614</v>
      </c>
      <c r="P7927" s="96" t="s">
        <v>1609</v>
      </c>
      <c r="Q7927" s="96" t="s">
        <v>1636</v>
      </c>
      <c r="R7927" s="96" t="s">
        <v>1623</v>
      </c>
      <c r="S7927" s="96" t="s">
        <v>19723</v>
      </c>
      <c r="T7927" s="96" t="s">
        <v>1576</v>
      </c>
    </row>
    <row r="7928" ht="14.25" customHeight="1">
      <c r="A7928" s="96" t="s">
        <v>19724</v>
      </c>
      <c r="B7928" s="96" t="s">
        <v>19725</v>
      </c>
      <c r="C7928" s="96" t="s">
        <v>19726</v>
      </c>
      <c r="D7928" s="96" t="s">
        <v>1350</v>
      </c>
      <c r="E7928" s="96" t="s">
        <v>1561</v>
      </c>
      <c r="F7928" s="96">
        <v>2030.0</v>
      </c>
      <c r="J7928" s="96" t="s">
        <v>1351</v>
      </c>
      <c r="L7928" s="96" t="s">
        <v>41</v>
      </c>
      <c r="M7928" s="96" t="s">
        <v>1351</v>
      </c>
      <c r="N7928" s="96" t="s">
        <v>2182</v>
      </c>
      <c r="O7928" s="96" t="s">
        <v>1672</v>
      </c>
      <c r="P7928" s="96" t="s">
        <v>1564</v>
      </c>
      <c r="Q7928" s="96" t="s">
        <v>2188</v>
      </c>
      <c r="R7928" s="96" t="s">
        <v>2181</v>
      </c>
      <c r="S7928" s="96" t="s">
        <v>19727</v>
      </c>
      <c r="T7928" s="96" t="s">
        <v>1568</v>
      </c>
    </row>
    <row r="7929" ht="14.25" customHeight="1">
      <c r="A7929" s="96" t="s">
        <v>19728</v>
      </c>
      <c r="B7929" s="96" t="s">
        <v>19729</v>
      </c>
      <c r="C7929" s="96" t="s">
        <v>19730</v>
      </c>
      <c r="D7929" s="96" t="s">
        <v>1350</v>
      </c>
      <c r="E7929" s="96" t="s">
        <v>1561</v>
      </c>
      <c r="F7929" s="96">
        <v>2027.0</v>
      </c>
      <c r="G7929" s="96" t="s">
        <v>1350</v>
      </c>
      <c r="H7929" s="96" t="s">
        <v>1561</v>
      </c>
      <c r="I7929" s="96">
        <v>2040.0</v>
      </c>
      <c r="J7929" s="96" t="s">
        <v>1351</v>
      </c>
      <c r="K7929" s="96">
        <v>2040.0</v>
      </c>
      <c r="L7929" s="96" t="s">
        <v>41</v>
      </c>
      <c r="M7929" s="96" t="s">
        <v>1351</v>
      </c>
      <c r="N7929" s="96" t="s">
        <v>2256</v>
      </c>
      <c r="O7929" s="96" t="s">
        <v>1672</v>
      </c>
      <c r="P7929" s="96" t="s">
        <v>1564</v>
      </c>
      <c r="Q7929" s="96" t="s">
        <v>1948</v>
      </c>
      <c r="R7929" s="96" t="s">
        <v>1712</v>
      </c>
      <c r="S7929" s="96" t="s">
        <v>19731</v>
      </c>
      <c r="T7929" s="96" t="s">
        <v>1568</v>
      </c>
    </row>
    <row r="7930" ht="14.25" customHeight="1">
      <c r="A7930" s="96" t="s">
        <v>19732</v>
      </c>
      <c r="D7930" s="96" t="s">
        <v>1350</v>
      </c>
      <c r="E7930" s="96" t="s">
        <v>1561</v>
      </c>
      <c r="F7930" s="96">
        <v>2030.0</v>
      </c>
      <c r="J7930" s="96" t="s">
        <v>1147</v>
      </c>
      <c r="L7930" s="96" t="s">
        <v>1562</v>
      </c>
      <c r="M7930" s="96" t="s">
        <v>1147</v>
      </c>
      <c r="O7930" s="96" t="s">
        <v>1563</v>
      </c>
      <c r="P7930" s="96" t="s">
        <v>1564</v>
      </c>
      <c r="Q7930" s="96" t="s">
        <v>1593</v>
      </c>
      <c r="R7930" s="96" t="s">
        <v>1594</v>
      </c>
      <c r="S7930" s="96" t="s">
        <v>19733</v>
      </c>
      <c r="T7930" s="96" t="s">
        <v>1568</v>
      </c>
    </row>
    <row r="7931" ht="14.25" customHeight="1">
      <c r="A7931" s="96" t="s">
        <v>19734</v>
      </c>
      <c r="D7931" s="96" t="s">
        <v>1350</v>
      </c>
      <c r="E7931" s="96" t="s">
        <v>1561</v>
      </c>
      <c r="F7931" s="96">
        <v>2030.0</v>
      </c>
      <c r="J7931" s="96" t="s">
        <v>1147</v>
      </c>
      <c r="L7931" s="96" t="s">
        <v>1562</v>
      </c>
      <c r="M7931" s="96" t="s">
        <v>1147</v>
      </c>
      <c r="O7931" s="96" t="s">
        <v>2054</v>
      </c>
      <c r="P7931" s="96" t="s">
        <v>1579</v>
      </c>
      <c r="Q7931" s="96" t="s">
        <v>1580</v>
      </c>
      <c r="R7931" s="96" t="s">
        <v>1805</v>
      </c>
      <c r="S7931" s="96" t="s">
        <v>19735</v>
      </c>
      <c r="T7931" s="96" t="s">
        <v>1568</v>
      </c>
    </row>
    <row r="7932" ht="14.25" customHeight="1">
      <c r="A7932" s="96" t="s">
        <v>19736</v>
      </c>
      <c r="D7932" s="96" t="s">
        <v>1350</v>
      </c>
      <c r="E7932" s="96" t="s">
        <v>1561</v>
      </c>
      <c r="F7932" s="96">
        <v>2030.0</v>
      </c>
      <c r="J7932" s="96" t="s">
        <v>1147</v>
      </c>
      <c r="L7932" s="96" t="s">
        <v>1562</v>
      </c>
      <c r="M7932" s="96" t="s">
        <v>1147</v>
      </c>
      <c r="O7932" s="96" t="s">
        <v>1584</v>
      </c>
      <c r="P7932" s="96" t="s">
        <v>1564</v>
      </c>
      <c r="Q7932" s="96" t="s">
        <v>1580</v>
      </c>
      <c r="R7932" s="96" t="s">
        <v>1637</v>
      </c>
      <c r="S7932" s="96" t="s">
        <v>19737</v>
      </c>
      <c r="T7932" s="96" t="s">
        <v>1568</v>
      </c>
    </row>
    <row r="7933" ht="14.25" customHeight="1">
      <c r="A7933" s="96" t="s">
        <v>19738</v>
      </c>
      <c r="C7933" s="96" t="s">
        <v>19739</v>
      </c>
      <c r="D7933" s="96" t="s">
        <v>1350</v>
      </c>
      <c r="E7933" s="96" t="s">
        <v>1561</v>
      </c>
      <c r="F7933" s="96">
        <v>2030.0</v>
      </c>
      <c r="J7933" s="96" t="s">
        <v>1147</v>
      </c>
      <c r="L7933" s="96" t="s">
        <v>41</v>
      </c>
      <c r="M7933" s="96" t="s">
        <v>1147</v>
      </c>
      <c r="O7933" s="96" t="s">
        <v>1584</v>
      </c>
      <c r="P7933" s="96" t="s">
        <v>1564</v>
      </c>
      <c r="Q7933" s="96" t="s">
        <v>1636</v>
      </c>
      <c r="R7933" s="96" t="s">
        <v>1594</v>
      </c>
      <c r="S7933" s="96" t="s">
        <v>19740</v>
      </c>
      <c r="T7933" s="96" t="s">
        <v>1568</v>
      </c>
    </row>
    <row r="7934" ht="14.25" customHeight="1">
      <c r="A7934" s="96" t="s">
        <v>19741</v>
      </c>
      <c r="D7934" s="96" t="s">
        <v>1355</v>
      </c>
      <c r="J7934" s="96" t="s">
        <v>1351</v>
      </c>
      <c r="L7934" s="96" t="s">
        <v>41</v>
      </c>
      <c r="M7934" s="96" t="s">
        <v>1351</v>
      </c>
      <c r="N7934" s="96" t="s">
        <v>1926</v>
      </c>
      <c r="O7934" s="96" t="s">
        <v>2314</v>
      </c>
      <c r="P7934" s="96" t="s">
        <v>1609</v>
      </c>
      <c r="Q7934" s="96" t="s">
        <v>1675</v>
      </c>
      <c r="R7934" s="96" t="s">
        <v>1926</v>
      </c>
    </row>
    <row r="7935" ht="14.25" customHeight="1">
      <c r="A7935" s="96" t="s">
        <v>19742</v>
      </c>
      <c r="B7935" s="96" t="s">
        <v>19743</v>
      </c>
      <c r="C7935" s="96" t="s">
        <v>19744</v>
      </c>
      <c r="D7935" s="96" t="s">
        <v>1350</v>
      </c>
      <c r="E7935" s="96" t="s">
        <v>1570</v>
      </c>
      <c r="F7935" s="96">
        <v>2032.0</v>
      </c>
      <c r="J7935" s="96" t="s">
        <v>1147</v>
      </c>
      <c r="L7935" s="96" t="s">
        <v>41</v>
      </c>
      <c r="M7935" s="96" t="s">
        <v>1147</v>
      </c>
      <c r="N7935" s="96" t="s">
        <v>1673</v>
      </c>
      <c r="O7935" s="96" t="s">
        <v>1578</v>
      </c>
      <c r="P7935" s="96" t="s">
        <v>1579</v>
      </c>
      <c r="Q7935" s="96" t="s">
        <v>1685</v>
      </c>
      <c r="R7935" s="96" t="s">
        <v>1656</v>
      </c>
      <c r="S7935" s="96" t="s">
        <v>19745</v>
      </c>
      <c r="T7935" s="96" t="s">
        <v>1576</v>
      </c>
    </row>
    <row r="7936" ht="14.25" customHeight="1">
      <c r="A7936" s="96" t="s">
        <v>19746</v>
      </c>
      <c r="D7936" s="96" t="s">
        <v>1350</v>
      </c>
      <c r="E7936" s="96" t="s">
        <v>1561</v>
      </c>
      <c r="F7936" s="96">
        <v>2030.0</v>
      </c>
      <c r="J7936" s="96" t="s">
        <v>1147</v>
      </c>
      <c r="L7936" s="96" t="s">
        <v>1562</v>
      </c>
      <c r="M7936" s="96" t="s">
        <v>1147</v>
      </c>
      <c r="O7936" s="96" t="s">
        <v>1614</v>
      </c>
      <c r="P7936" s="96" t="s">
        <v>1609</v>
      </c>
      <c r="Q7936" s="96" t="s">
        <v>1610</v>
      </c>
      <c r="R7936" s="96" t="s">
        <v>1566</v>
      </c>
      <c r="S7936" s="96" t="s">
        <v>19747</v>
      </c>
      <c r="T7936" s="96" t="s">
        <v>1568</v>
      </c>
    </row>
    <row r="7937" ht="14.25" customHeight="1">
      <c r="A7937" s="96" t="s">
        <v>19748</v>
      </c>
      <c r="D7937" s="96" t="s">
        <v>1350</v>
      </c>
      <c r="E7937" s="96" t="s">
        <v>1561</v>
      </c>
      <c r="F7937" s="96">
        <v>2030.0</v>
      </c>
      <c r="J7937" s="96" t="s">
        <v>1147</v>
      </c>
      <c r="L7937" s="96" t="s">
        <v>1562</v>
      </c>
      <c r="M7937" s="96" t="s">
        <v>1147</v>
      </c>
      <c r="O7937" s="96" t="s">
        <v>1717</v>
      </c>
      <c r="P7937" s="96" t="s">
        <v>1609</v>
      </c>
      <c r="Q7937" s="96" t="s">
        <v>1756</v>
      </c>
      <c r="R7937" s="96" t="s">
        <v>1793</v>
      </c>
      <c r="S7937" s="96" t="s">
        <v>19749</v>
      </c>
      <c r="T7937" s="96" t="s">
        <v>1568</v>
      </c>
    </row>
    <row r="7938" ht="14.25" customHeight="1">
      <c r="A7938" s="96" t="s">
        <v>19750</v>
      </c>
      <c r="D7938" s="96" t="s">
        <v>1350</v>
      </c>
      <c r="E7938" s="96" t="s">
        <v>1561</v>
      </c>
      <c r="F7938" s="96">
        <v>2030.0</v>
      </c>
      <c r="J7938" s="96" t="s">
        <v>1147</v>
      </c>
      <c r="L7938" s="96" t="s">
        <v>1562</v>
      </c>
      <c r="M7938" s="96" t="s">
        <v>1147</v>
      </c>
      <c r="O7938" s="96" t="s">
        <v>1717</v>
      </c>
      <c r="P7938" s="96" t="s">
        <v>1609</v>
      </c>
      <c r="Q7938" s="96" t="s">
        <v>1756</v>
      </c>
      <c r="R7938" s="96" t="s">
        <v>1586</v>
      </c>
      <c r="S7938" s="96" t="s">
        <v>19751</v>
      </c>
      <c r="T7938" s="96" t="s">
        <v>1568</v>
      </c>
    </row>
    <row r="7939" ht="14.25" customHeight="1">
      <c r="A7939" s="96" t="s">
        <v>19752</v>
      </c>
      <c r="D7939" s="96" t="s">
        <v>1350</v>
      </c>
      <c r="E7939" s="96" t="s">
        <v>1561</v>
      </c>
      <c r="F7939" s="96">
        <v>2030.0</v>
      </c>
      <c r="J7939" s="96" t="s">
        <v>1147</v>
      </c>
      <c r="L7939" s="96" t="s">
        <v>1562</v>
      </c>
      <c r="M7939" s="96" t="s">
        <v>1147</v>
      </c>
      <c r="O7939" s="96" t="s">
        <v>1584</v>
      </c>
      <c r="P7939" s="96" t="s">
        <v>1564</v>
      </c>
      <c r="Q7939" s="96" t="s">
        <v>1580</v>
      </c>
      <c r="R7939" s="96" t="s">
        <v>1707</v>
      </c>
      <c r="S7939" s="96" t="s">
        <v>19753</v>
      </c>
      <c r="T7939" s="96" t="s">
        <v>1568</v>
      </c>
    </row>
    <row r="7940" ht="14.25" customHeight="1">
      <c r="A7940" s="96" t="s">
        <v>19754</v>
      </c>
      <c r="C7940" s="96" t="s">
        <v>19755</v>
      </c>
      <c r="D7940" s="96" t="s">
        <v>1350</v>
      </c>
      <c r="E7940" s="96" t="s">
        <v>1570</v>
      </c>
      <c r="F7940" s="96">
        <v>2030.0</v>
      </c>
      <c r="J7940" s="96" t="s">
        <v>1147</v>
      </c>
      <c r="L7940" s="96" t="s">
        <v>41</v>
      </c>
      <c r="M7940" s="96" t="s">
        <v>1147</v>
      </c>
      <c r="O7940" s="96" t="s">
        <v>1578</v>
      </c>
      <c r="P7940" s="96" t="s">
        <v>1579</v>
      </c>
      <c r="Q7940" s="96" t="s">
        <v>1948</v>
      </c>
      <c r="R7940" s="96" t="s">
        <v>1597</v>
      </c>
      <c r="S7940" s="96" t="s">
        <v>19756</v>
      </c>
      <c r="T7940" s="96" t="s">
        <v>1576</v>
      </c>
    </row>
    <row r="7941" ht="14.25" customHeight="1">
      <c r="A7941" s="96" t="s">
        <v>19757</v>
      </c>
      <c r="B7941" s="96" t="s">
        <v>19758</v>
      </c>
      <c r="C7941" s="96" t="s">
        <v>19759</v>
      </c>
      <c r="D7941" s="96" t="s">
        <v>1355</v>
      </c>
      <c r="J7941" s="96" t="s">
        <v>1351</v>
      </c>
      <c r="L7941" s="96" t="s">
        <v>41</v>
      </c>
      <c r="M7941" s="96" t="s">
        <v>1351</v>
      </c>
      <c r="N7941" s="96" t="s">
        <v>1841</v>
      </c>
      <c r="O7941" s="96" t="s">
        <v>1614</v>
      </c>
      <c r="P7941" s="96" t="s">
        <v>1609</v>
      </c>
      <c r="Q7941" s="96" t="s">
        <v>1675</v>
      </c>
      <c r="R7941" s="96" t="s">
        <v>1841</v>
      </c>
    </row>
    <row r="7942" ht="14.25" customHeight="1">
      <c r="A7942" s="96" t="s">
        <v>19760</v>
      </c>
      <c r="B7942" s="96" t="s">
        <v>19761</v>
      </c>
      <c r="D7942" s="96" t="s">
        <v>1350</v>
      </c>
      <c r="E7942" s="96" t="s">
        <v>1721</v>
      </c>
      <c r="F7942" s="96">
        <v>2030.0</v>
      </c>
      <c r="J7942" s="96" t="s">
        <v>1147</v>
      </c>
      <c r="L7942" s="96" t="s">
        <v>41</v>
      </c>
      <c r="M7942" s="96" t="s">
        <v>1147</v>
      </c>
      <c r="O7942" s="96" t="s">
        <v>1717</v>
      </c>
      <c r="P7942" s="96" t="s">
        <v>1609</v>
      </c>
      <c r="Q7942" s="96" t="s">
        <v>1756</v>
      </c>
      <c r="R7942" s="96" t="s">
        <v>4313</v>
      </c>
      <c r="S7942" s="96" t="s">
        <v>19762</v>
      </c>
      <c r="T7942" s="96" t="s">
        <v>1725</v>
      </c>
    </row>
    <row r="7943" ht="14.25" customHeight="1">
      <c r="A7943" s="96" t="s">
        <v>19763</v>
      </c>
      <c r="D7943" s="96" t="s">
        <v>1350</v>
      </c>
      <c r="E7943" s="96" t="s">
        <v>1561</v>
      </c>
      <c r="F7943" s="96">
        <v>2030.0</v>
      </c>
      <c r="J7943" s="96" t="s">
        <v>1147</v>
      </c>
      <c r="L7943" s="96" t="s">
        <v>1562</v>
      </c>
      <c r="M7943" s="96" t="s">
        <v>1147</v>
      </c>
      <c r="O7943" s="96" t="s">
        <v>1937</v>
      </c>
      <c r="P7943" s="96" t="s">
        <v>1728</v>
      </c>
      <c r="Q7943" s="96" t="s">
        <v>1886</v>
      </c>
      <c r="R7943" s="96" t="s">
        <v>1656</v>
      </c>
      <c r="S7943" s="96" t="s">
        <v>19764</v>
      </c>
      <c r="T7943" s="96" t="s">
        <v>1568</v>
      </c>
    </row>
    <row r="7944" ht="14.25" customHeight="1">
      <c r="A7944" s="96" t="s">
        <v>19765</v>
      </c>
      <c r="D7944" s="96" t="s">
        <v>1350</v>
      </c>
      <c r="E7944" s="96" t="s">
        <v>1561</v>
      </c>
      <c r="F7944" s="96">
        <v>2030.0</v>
      </c>
      <c r="J7944" s="96" t="s">
        <v>1147</v>
      </c>
      <c r="L7944" s="96" t="s">
        <v>41</v>
      </c>
      <c r="M7944" s="96" t="s">
        <v>1351</v>
      </c>
      <c r="N7944" s="96" t="s">
        <v>1621</v>
      </c>
      <c r="O7944" s="96" t="s">
        <v>1797</v>
      </c>
      <c r="P7944" s="96" t="s">
        <v>1564</v>
      </c>
      <c r="Q7944" s="96" t="s">
        <v>1593</v>
      </c>
      <c r="R7944" s="96" t="s">
        <v>1648</v>
      </c>
      <c r="S7944" s="96" t="s">
        <v>19766</v>
      </c>
      <c r="T7944" s="96" t="s">
        <v>1568</v>
      </c>
    </row>
    <row r="7945" ht="14.25" customHeight="1">
      <c r="A7945" s="96" t="s">
        <v>19767</v>
      </c>
      <c r="D7945" s="96" t="s">
        <v>1350</v>
      </c>
      <c r="E7945" s="96" t="s">
        <v>1561</v>
      </c>
      <c r="F7945" s="96" t="s">
        <v>1628</v>
      </c>
      <c r="J7945" s="96" t="s">
        <v>1147</v>
      </c>
      <c r="L7945" s="96" t="s">
        <v>41</v>
      </c>
      <c r="M7945" s="96" t="s">
        <v>1147</v>
      </c>
      <c r="O7945" s="96" t="s">
        <v>1717</v>
      </c>
      <c r="P7945" s="96" t="s">
        <v>1609</v>
      </c>
      <c r="Q7945" s="96" t="s">
        <v>1585</v>
      </c>
      <c r="R7945" s="96" t="s">
        <v>1637</v>
      </c>
      <c r="S7945" s="96" t="s">
        <v>19768</v>
      </c>
      <c r="T7945" s="96" t="s">
        <v>1568</v>
      </c>
    </row>
    <row r="7946" ht="14.25" customHeight="1">
      <c r="A7946" s="96" t="s">
        <v>19769</v>
      </c>
      <c r="D7946" s="96" t="s">
        <v>1355</v>
      </c>
      <c r="J7946" s="96" t="s">
        <v>1351</v>
      </c>
      <c r="L7946" s="96" t="s">
        <v>41</v>
      </c>
      <c r="M7946" s="96" t="s">
        <v>1147</v>
      </c>
      <c r="O7946" s="96" t="s">
        <v>1578</v>
      </c>
      <c r="P7946" s="96" t="s">
        <v>1579</v>
      </c>
      <c r="Q7946" s="96" t="s">
        <v>1610</v>
      </c>
      <c r="R7946" s="96" t="s">
        <v>1712</v>
      </c>
    </row>
    <row r="7947" ht="14.25" customHeight="1">
      <c r="A7947" s="96" t="s">
        <v>19770</v>
      </c>
      <c r="D7947" s="96" t="s">
        <v>1350</v>
      </c>
      <c r="E7947" s="96" t="s">
        <v>1561</v>
      </c>
      <c r="F7947" s="96">
        <v>2030.0</v>
      </c>
      <c r="J7947" s="96" t="s">
        <v>1147</v>
      </c>
      <c r="L7947" s="96" t="s">
        <v>1562</v>
      </c>
      <c r="M7947" s="96" t="s">
        <v>1147</v>
      </c>
      <c r="O7947" s="96" t="s">
        <v>1717</v>
      </c>
      <c r="P7947" s="96" t="s">
        <v>1609</v>
      </c>
      <c r="Q7947" s="96" t="s">
        <v>1756</v>
      </c>
      <c r="R7947" s="96" t="s">
        <v>1594</v>
      </c>
      <c r="S7947" s="96" t="s">
        <v>19771</v>
      </c>
      <c r="T7947" s="96" t="s">
        <v>1568</v>
      </c>
    </row>
    <row r="7948" ht="14.25" customHeight="1">
      <c r="A7948" s="96" t="s">
        <v>19772</v>
      </c>
      <c r="D7948" s="96" t="s">
        <v>1350</v>
      </c>
      <c r="E7948" s="96" t="s">
        <v>1561</v>
      </c>
      <c r="F7948" s="96">
        <v>2030.0</v>
      </c>
      <c r="J7948" s="96" t="s">
        <v>1147</v>
      </c>
      <c r="L7948" s="96" t="s">
        <v>1562</v>
      </c>
      <c r="M7948" s="96" t="s">
        <v>1147</v>
      </c>
      <c r="O7948" s="96" t="s">
        <v>1717</v>
      </c>
      <c r="P7948" s="96" t="s">
        <v>1609</v>
      </c>
      <c r="Q7948" s="96" t="s">
        <v>2210</v>
      </c>
      <c r="R7948" s="96" t="s">
        <v>1594</v>
      </c>
      <c r="S7948" s="96" t="s">
        <v>19773</v>
      </c>
      <c r="T7948" s="96" t="s">
        <v>1568</v>
      </c>
    </row>
    <row r="7949" ht="14.25" customHeight="1">
      <c r="A7949" s="96" t="s">
        <v>19774</v>
      </c>
      <c r="D7949" s="96" t="s">
        <v>1355</v>
      </c>
      <c r="J7949" s="96" t="s">
        <v>1147</v>
      </c>
      <c r="L7949" s="96" t="s">
        <v>41</v>
      </c>
      <c r="M7949" s="96" t="s">
        <v>1147</v>
      </c>
      <c r="O7949" s="96" t="s">
        <v>1703</v>
      </c>
      <c r="P7949" s="96" t="s">
        <v>1564</v>
      </c>
      <c r="Q7949" s="96" t="s">
        <v>2015</v>
      </c>
      <c r="R7949" s="96" t="s">
        <v>1793</v>
      </c>
      <c r="T7949" s="96" t="s">
        <v>1616</v>
      </c>
    </row>
    <row r="7950" ht="14.25" customHeight="1">
      <c r="A7950" s="96" t="s">
        <v>19775</v>
      </c>
      <c r="C7950" s="96" t="s">
        <v>19776</v>
      </c>
      <c r="D7950" s="96" t="s">
        <v>1355</v>
      </c>
      <c r="J7950" s="96" t="s">
        <v>1147</v>
      </c>
      <c r="L7950" s="96" t="s">
        <v>41</v>
      </c>
      <c r="M7950" s="96" t="s">
        <v>1147</v>
      </c>
      <c r="O7950" s="96" t="s">
        <v>4064</v>
      </c>
      <c r="P7950" s="96" t="s">
        <v>1564</v>
      </c>
      <c r="Q7950" s="96" t="s">
        <v>1665</v>
      </c>
    </row>
    <row r="7951" ht="14.25" customHeight="1">
      <c r="A7951" s="96" t="s">
        <v>19777</v>
      </c>
      <c r="D7951" s="96" t="s">
        <v>1350</v>
      </c>
      <c r="E7951" s="96" t="s">
        <v>1561</v>
      </c>
      <c r="F7951" s="96">
        <v>2030.0</v>
      </c>
      <c r="J7951" s="96" t="s">
        <v>1147</v>
      </c>
      <c r="L7951" s="96" t="s">
        <v>1562</v>
      </c>
      <c r="M7951" s="96" t="s">
        <v>1147</v>
      </c>
      <c r="O7951" s="96" t="s">
        <v>1584</v>
      </c>
      <c r="P7951" s="96" t="s">
        <v>1564</v>
      </c>
      <c r="Q7951" s="96" t="s">
        <v>1590</v>
      </c>
      <c r="R7951" s="96" t="s">
        <v>1676</v>
      </c>
      <c r="S7951" s="96" t="s">
        <v>19778</v>
      </c>
      <c r="T7951" s="96" t="s">
        <v>1568</v>
      </c>
    </row>
    <row r="7952" ht="14.25" customHeight="1">
      <c r="A7952" s="96" t="s">
        <v>19779</v>
      </c>
      <c r="D7952" s="96" t="s">
        <v>1350</v>
      </c>
      <c r="E7952" s="96" t="s">
        <v>1561</v>
      </c>
      <c r="F7952" s="96">
        <v>2030.0</v>
      </c>
      <c r="J7952" s="96" t="s">
        <v>1147</v>
      </c>
      <c r="L7952" s="96" t="s">
        <v>1562</v>
      </c>
      <c r="M7952" s="96" t="s">
        <v>1147</v>
      </c>
      <c r="O7952" s="96" t="s">
        <v>1717</v>
      </c>
      <c r="P7952" s="96" t="s">
        <v>1609</v>
      </c>
      <c r="Q7952" s="96" t="s">
        <v>1580</v>
      </c>
      <c r="R7952" s="96" t="s">
        <v>1673</v>
      </c>
      <c r="S7952" s="96" t="s">
        <v>19780</v>
      </c>
      <c r="T7952" s="96" t="s">
        <v>1568</v>
      </c>
    </row>
    <row r="7953" ht="14.25" customHeight="1">
      <c r="A7953" s="96" t="s">
        <v>19781</v>
      </c>
      <c r="D7953" s="96" t="s">
        <v>1355</v>
      </c>
      <c r="J7953" s="96" t="s">
        <v>1147</v>
      </c>
      <c r="L7953" s="96" t="s">
        <v>41</v>
      </c>
      <c r="M7953" s="96" t="s">
        <v>1147</v>
      </c>
      <c r="O7953" s="96" t="s">
        <v>1845</v>
      </c>
      <c r="P7953" s="96" t="s">
        <v>1564</v>
      </c>
      <c r="Q7953" s="96" t="s">
        <v>1675</v>
      </c>
      <c r="R7953" s="96" t="s">
        <v>1676</v>
      </c>
    </row>
    <row r="7954" ht="14.25" customHeight="1">
      <c r="A7954" s="96" t="s">
        <v>19782</v>
      </c>
      <c r="D7954" s="96" t="s">
        <v>1350</v>
      </c>
      <c r="E7954" s="96" t="s">
        <v>1561</v>
      </c>
      <c r="F7954" s="96">
        <v>2030.0</v>
      </c>
      <c r="J7954" s="96" t="s">
        <v>1147</v>
      </c>
      <c r="L7954" s="96" t="s">
        <v>1562</v>
      </c>
      <c r="M7954" s="96" t="s">
        <v>1147</v>
      </c>
      <c r="O7954" s="96" t="s">
        <v>1584</v>
      </c>
      <c r="P7954" s="96" t="s">
        <v>1564</v>
      </c>
      <c r="Q7954" s="96" t="s">
        <v>1639</v>
      </c>
      <c r="R7954" s="96" t="s">
        <v>1566</v>
      </c>
      <c r="S7954" s="96" t="s">
        <v>19783</v>
      </c>
      <c r="T7954" s="96" t="s">
        <v>1568</v>
      </c>
    </row>
    <row r="7955" ht="14.25" customHeight="1">
      <c r="A7955" s="96" t="s">
        <v>19784</v>
      </c>
      <c r="C7955" s="96" t="s">
        <v>19785</v>
      </c>
      <c r="D7955" s="96" t="s">
        <v>1350</v>
      </c>
      <c r="E7955" s="96" t="s">
        <v>1561</v>
      </c>
      <c r="F7955" s="96">
        <v>2030.0</v>
      </c>
      <c r="J7955" s="96" t="s">
        <v>1147</v>
      </c>
      <c r="L7955" s="96" t="s">
        <v>1562</v>
      </c>
      <c r="M7955" s="96" t="s">
        <v>1147</v>
      </c>
      <c r="O7955" s="96" t="s">
        <v>1741</v>
      </c>
      <c r="P7955" s="96" t="s">
        <v>1564</v>
      </c>
      <c r="Q7955" s="96" t="s">
        <v>1652</v>
      </c>
      <c r="R7955" s="96" t="s">
        <v>1574</v>
      </c>
      <c r="S7955" s="96" t="s">
        <v>19786</v>
      </c>
      <c r="T7955" s="96" t="s">
        <v>1568</v>
      </c>
    </row>
    <row r="7956" ht="14.25" customHeight="1">
      <c r="A7956" s="96" t="s">
        <v>19787</v>
      </c>
      <c r="D7956" s="96" t="s">
        <v>1350</v>
      </c>
      <c r="E7956" s="96" t="s">
        <v>1561</v>
      </c>
      <c r="F7956" s="96">
        <v>2030.0</v>
      </c>
      <c r="G7956" s="96" t="s">
        <v>1350</v>
      </c>
      <c r="H7956" s="96" t="s">
        <v>1561</v>
      </c>
      <c r="I7956" s="96">
        <v>2033.0</v>
      </c>
      <c r="J7956" s="96" t="s">
        <v>1351</v>
      </c>
      <c r="K7956" s="96">
        <v>2033.0</v>
      </c>
      <c r="L7956" s="96" t="s">
        <v>1562</v>
      </c>
      <c r="M7956" s="96" t="s">
        <v>1147</v>
      </c>
      <c r="O7956" s="96" t="s">
        <v>1584</v>
      </c>
      <c r="P7956" s="96" t="s">
        <v>1564</v>
      </c>
      <c r="Q7956" s="96" t="s">
        <v>4200</v>
      </c>
      <c r="R7956" s="96" t="s">
        <v>1566</v>
      </c>
      <c r="S7956" s="96" t="s">
        <v>19788</v>
      </c>
      <c r="T7956" s="96" t="s">
        <v>1568</v>
      </c>
    </row>
    <row r="7957" ht="14.25" customHeight="1">
      <c r="A7957" s="96" t="s">
        <v>19789</v>
      </c>
      <c r="B7957" s="96" t="s">
        <v>5106</v>
      </c>
      <c r="C7957" s="96" t="s">
        <v>19790</v>
      </c>
      <c r="D7957" s="96" t="s">
        <v>1350</v>
      </c>
      <c r="E7957" s="96" t="s">
        <v>1561</v>
      </c>
      <c r="F7957" s="96">
        <v>2030.0</v>
      </c>
      <c r="G7957" s="96" t="s">
        <v>1350</v>
      </c>
      <c r="H7957" s="96" t="s">
        <v>1561</v>
      </c>
      <c r="I7957" s="96">
        <v>2050.0</v>
      </c>
      <c r="J7957" s="96" t="s">
        <v>1351</v>
      </c>
      <c r="K7957" s="96">
        <v>2050.0</v>
      </c>
      <c r="L7957" s="96" t="s">
        <v>41</v>
      </c>
      <c r="M7957" s="96" t="s">
        <v>1351</v>
      </c>
      <c r="N7957" s="96" t="s">
        <v>1926</v>
      </c>
      <c r="O7957" s="96" t="s">
        <v>1845</v>
      </c>
      <c r="P7957" s="96" t="s">
        <v>1564</v>
      </c>
      <c r="Q7957" s="96" t="s">
        <v>1948</v>
      </c>
      <c r="R7957" s="96" t="s">
        <v>1581</v>
      </c>
      <c r="S7957" s="96" t="s">
        <v>19791</v>
      </c>
      <c r="T7957" s="96" t="s">
        <v>1568</v>
      </c>
    </row>
    <row r="7958" ht="14.25" customHeight="1">
      <c r="A7958" s="96" t="s">
        <v>19792</v>
      </c>
      <c r="D7958" s="96" t="s">
        <v>1350</v>
      </c>
      <c r="E7958" s="96" t="s">
        <v>1561</v>
      </c>
      <c r="F7958" s="96">
        <v>2030.0</v>
      </c>
      <c r="J7958" s="96" t="s">
        <v>1147</v>
      </c>
      <c r="L7958" s="96" t="s">
        <v>1562</v>
      </c>
      <c r="M7958" s="96" t="s">
        <v>1147</v>
      </c>
      <c r="O7958" s="96" t="s">
        <v>1684</v>
      </c>
      <c r="P7958" s="96" t="s">
        <v>1564</v>
      </c>
      <c r="Q7958" s="96" t="s">
        <v>1897</v>
      </c>
      <c r="R7958" s="96" t="s">
        <v>1676</v>
      </c>
      <c r="S7958" s="96" t="s">
        <v>19793</v>
      </c>
      <c r="T7958" s="96" t="s">
        <v>1568</v>
      </c>
    </row>
    <row r="7959" ht="14.25" customHeight="1">
      <c r="A7959" s="96" t="s">
        <v>19794</v>
      </c>
      <c r="D7959" s="96" t="s">
        <v>1350</v>
      </c>
      <c r="E7959" s="96" t="s">
        <v>1561</v>
      </c>
      <c r="F7959" s="96">
        <v>2030.0</v>
      </c>
      <c r="J7959" s="96" t="s">
        <v>1147</v>
      </c>
      <c r="L7959" s="96" t="s">
        <v>1562</v>
      </c>
      <c r="M7959" s="96" t="s">
        <v>1147</v>
      </c>
      <c r="O7959" s="96" t="s">
        <v>1717</v>
      </c>
      <c r="P7959" s="96" t="s">
        <v>1609</v>
      </c>
      <c r="Q7959" s="96" t="s">
        <v>1800</v>
      </c>
      <c r="R7959" s="96" t="s">
        <v>1707</v>
      </c>
      <c r="S7959" s="96" t="s">
        <v>19795</v>
      </c>
      <c r="T7959" s="96" t="s">
        <v>1568</v>
      </c>
    </row>
    <row r="7960" ht="14.25" customHeight="1">
      <c r="A7960" s="96" t="s">
        <v>19796</v>
      </c>
      <c r="B7960" s="96" t="s">
        <v>19797</v>
      </c>
      <c r="C7960" s="96" t="s">
        <v>19798</v>
      </c>
      <c r="D7960" s="96" t="s">
        <v>1350</v>
      </c>
      <c r="E7960" s="96" t="s">
        <v>1561</v>
      </c>
      <c r="F7960" s="96">
        <v>2030.0</v>
      </c>
      <c r="J7960" s="96" t="s">
        <v>1147</v>
      </c>
      <c r="L7960" s="96" t="s">
        <v>41</v>
      </c>
      <c r="M7960" s="96" t="s">
        <v>1147</v>
      </c>
      <c r="O7960" s="96" t="s">
        <v>1672</v>
      </c>
      <c r="P7960" s="96" t="s">
        <v>1564</v>
      </c>
      <c r="Q7960" s="96" t="s">
        <v>1800</v>
      </c>
      <c r="R7960" s="96" t="s">
        <v>1631</v>
      </c>
      <c r="S7960" s="96" t="s">
        <v>19799</v>
      </c>
      <c r="T7960" s="96" t="s">
        <v>1568</v>
      </c>
    </row>
    <row r="7961" ht="14.25" customHeight="1">
      <c r="A7961" s="96" t="s">
        <v>19800</v>
      </c>
      <c r="B7961" s="96" t="s">
        <v>19801</v>
      </c>
      <c r="C7961" s="96" t="s">
        <v>19802</v>
      </c>
      <c r="D7961" s="96" t="s">
        <v>1355</v>
      </c>
      <c r="J7961" s="96" t="s">
        <v>1147</v>
      </c>
      <c r="L7961" s="96" t="s">
        <v>41</v>
      </c>
      <c r="M7961" s="96" t="s">
        <v>1147</v>
      </c>
      <c r="O7961" s="96" t="s">
        <v>7316</v>
      </c>
      <c r="P7961" s="96" t="s">
        <v>1564</v>
      </c>
      <c r="Q7961" s="96" t="s">
        <v>2188</v>
      </c>
      <c r="R7961" s="96" t="s">
        <v>1631</v>
      </c>
    </row>
    <row r="7962" ht="14.25" customHeight="1">
      <c r="A7962" s="96" t="s">
        <v>19803</v>
      </c>
      <c r="B7962" s="96" t="s">
        <v>19804</v>
      </c>
      <c r="C7962" s="96" t="s">
        <v>19805</v>
      </c>
      <c r="D7962" s="96" t="s">
        <v>1350</v>
      </c>
      <c r="E7962" s="96" t="s">
        <v>1561</v>
      </c>
      <c r="F7962" s="96">
        <v>2032.0</v>
      </c>
      <c r="J7962" s="96" t="s">
        <v>1147</v>
      </c>
      <c r="L7962" s="96" t="s">
        <v>1629</v>
      </c>
      <c r="M7962" s="96" t="s">
        <v>1147</v>
      </c>
      <c r="O7962" s="96" t="s">
        <v>1812</v>
      </c>
      <c r="P7962" s="96" t="s">
        <v>1609</v>
      </c>
      <c r="Q7962" s="96" t="s">
        <v>1630</v>
      </c>
      <c r="R7962" s="96" t="s">
        <v>1586</v>
      </c>
      <c r="S7962" s="96" t="s">
        <v>19806</v>
      </c>
      <c r="T7962" s="96" t="s">
        <v>1568</v>
      </c>
      <c r="U7962" s="96" t="s">
        <v>1742</v>
      </c>
    </row>
    <row r="7963" ht="14.25" customHeight="1">
      <c r="A7963" s="96" t="s">
        <v>19807</v>
      </c>
      <c r="B7963" s="96" t="s">
        <v>19808</v>
      </c>
      <c r="C7963" s="96" t="s">
        <v>19809</v>
      </c>
      <c r="D7963" s="96" t="s">
        <v>1372</v>
      </c>
      <c r="J7963" s="96" t="s">
        <v>1351</v>
      </c>
      <c r="L7963" s="96" t="s">
        <v>41</v>
      </c>
      <c r="M7963" s="96" t="s">
        <v>1351</v>
      </c>
      <c r="N7963" s="96" t="s">
        <v>1746</v>
      </c>
      <c r="O7963" s="96" t="s">
        <v>1614</v>
      </c>
      <c r="P7963" s="96" t="s">
        <v>1609</v>
      </c>
      <c r="Q7963" s="96" t="s">
        <v>1610</v>
      </c>
      <c r="R7963" s="96" t="s">
        <v>1746</v>
      </c>
    </row>
    <row r="7964" ht="14.25" customHeight="1">
      <c r="A7964" s="96" t="s">
        <v>19810</v>
      </c>
      <c r="C7964" s="96" t="s">
        <v>19811</v>
      </c>
      <c r="D7964" s="96" t="s">
        <v>1355</v>
      </c>
      <c r="J7964" s="96" t="s">
        <v>1147</v>
      </c>
      <c r="L7964" s="96" t="s">
        <v>41</v>
      </c>
      <c r="M7964" s="96" t="s">
        <v>1147</v>
      </c>
      <c r="O7964" s="96" t="s">
        <v>9615</v>
      </c>
      <c r="P7964" s="96" t="s">
        <v>1564</v>
      </c>
      <c r="Q7964" s="96" t="s">
        <v>1897</v>
      </c>
      <c r="R7964" s="96" t="s">
        <v>1676</v>
      </c>
    </row>
    <row r="7965" ht="14.25" customHeight="1">
      <c r="A7965" s="96" t="s">
        <v>19812</v>
      </c>
      <c r="D7965" s="96" t="s">
        <v>1350</v>
      </c>
      <c r="E7965" s="96" t="s">
        <v>1561</v>
      </c>
      <c r="F7965" s="96">
        <v>2030.0</v>
      </c>
      <c r="J7965" s="96" t="s">
        <v>1147</v>
      </c>
      <c r="L7965" s="96" t="s">
        <v>1562</v>
      </c>
      <c r="M7965" s="96" t="s">
        <v>1147</v>
      </c>
      <c r="O7965" s="96" t="s">
        <v>2054</v>
      </c>
      <c r="P7965" s="96" t="s">
        <v>1579</v>
      </c>
      <c r="Q7965" s="96" t="s">
        <v>1580</v>
      </c>
      <c r="R7965" s="96" t="s">
        <v>1793</v>
      </c>
      <c r="S7965" s="96" t="s">
        <v>19813</v>
      </c>
      <c r="T7965" s="96" t="s">
        <v>1568</v>
      </c>
    </row>
    <row r="7966" ht="14.25" customHeight="1">
      <c r="A7966" s="96" t="s">
        <v>19814</v>
      </c>
      <c r="D7966" s="96" t="s">
        <v>1350</v>
      </c>
      <c r="E7966" s="96" t="s">
        <v>1561</v>
      </c>
      <c r="F7966" s="96">
        <v>2030.0</v>
      </c>
      <c r="J7966" s="96" t="s">
        <v>1147</v>
      </c>
      <c r="L7966" s="96" t="s">
        <v>1562</v>
      </c>
      <c r="M7966" s="96" t="s">
        <v>1147</v>
      </c>
      <c r="O7966" s="96" t="s">
        <v>1684</v>
      </c>
      <c r="P7966" s="96" t="s">
        <v>1564</v>
      </c>
      <c r="Q7966" s="96" t="s">
        <v>2015</v>
      </c>
      <c r="R7966" s="96" t="s">
        <v>1623</v>
      </c>
      <c r="S7966" s="96" t="s">
        <v>19815</v>
      </c>
      <c r="T7966" s="96" t="s">
        <v>1568</v>
      </c>
    </row>
    <row r="7967" ht="14.25" customHeight="1">
      <c r="A7967" s="96" t="s">
        <v>19816</v>
      </c>
      <c r="D7967" s="96" t="s">
        <v>1355</v>
      </c>
      <c r="J7967" s="96" t="s">
        <v>1351</v>
      </c>
      <c r="L7967" s="96" t="s">
        <v>41</v>
      </c>
      <c r="M7967" s="96" t="s">
        <v>1351</v>
      </c>
      <c r="N7967" s="96" t="s">
        <v>1597</v>
      </c>
      <c r="O7967" s="96" t="s">
        <v>1578</v>
      </c>
      <c r="P7967" s="96" t="s">
        <v>1579</v>
      </c>
      <c r="Q7967" s="96" t="s">
        <v>1675</v>
      </c>
      <c r="R7967" s="96" t="s">
        <v>1597</v>
      </c>
    </row>
    <row r="7968" ht="14.25" customHeight="1">
      <c r="A7968" s="96" t="s">
        <v>19817</v>
      </c>
      <c r="B7968" s="96" t="s">
        <v>19818</v>
      </c>
      <c r="C7968" s="96" t="s">
        <v>19819</v>
      </c>
      <c r="D7968" s="96" t="s">
        <v>1372</v>
      </c>
      <c r="J7968" s="96" t="s">
        <v>1147</v>
      </c>
      <c r="L7968" s="96" t="s">
        <v>41</v>
      </c>
      <c r="M7968" s="96" t="s">
        <v>1147</v>
      </c>
      <c r="O7968" s="96" t="s">
        <v>1937</v>
      </c>
      <c r="P7968" s="96" t="s">
        <v>1728</v>
      </c>
      <c r="Q7968" s="96" t="s">
        <v>1886</v>
      </c>
      <c r="R7968" s="96" t="s">
        <v>1850</v>
      </c>
      <c r="U7968" s="96" t="s">
        <v>1742</v>
      </c>
    </row>
    <row r="7969" ht="14.25" customHeight="1">
      <c r="A7969" s="96" t="s">
        <v>19820</v>
      </c>
      <c r="B7969" s="96" t="s">
        <v>19821</v>
      </c>
      <c r="C7969" s="96" t="s">
        <v>19822</v>
      </c>
      <c r="D7969" s="96" t="s">
        <v>1350</v>
      </c>
      <c r="E7969" s="96" t="s">
        <v>1561</v>
      </c>
      <c r="F7969" s="96">
        <v>2030.0</v>
      </c>
      <c r="J7969" s="96" t="s">
        <v>1351</v>
      </c>
      <c r="L7969" s="96" t="s">
        <v>41</v>
      </c>
      <c r="M7969" s="96" t="s">
        <v>1351</v>
      </c>
      <c r="N7969" s="96" t="s">
        <v>2182</v>
      </c>
      <c r="O7969" s="96" t="s">
        <v>1703</v>
      </c>
      <c r="P7969" s="96" t="s">
        <v>1564</v>
      </c>
      <c r="Q7969" s="96" t="s">
        <v>2015</v>
      </c>
      <c r="R7969" s="96" t="s">
        <v>1697</v>
      </c>
      <c r="S7969" s="96" t="s">
        <v>19823</v>
      </c>
      <c r="T7969" s="96" t="s">
        <v>1568</v>
      </c>
    </row>
    <row r="7970" ht="14.25" customHeight="1">
      <c r="A7970" s="96" t="s">
        <v>19824</v>
      </c>
      <c r="D7970" s="96" t="s">
        <v>1355</v>
      </c>
      <c r="J7970" s="96" t="s">
        <v>1351</v>
      </c>
      <c r="L7970" s="96" t="s">
        <v>41</v>
      </c>
      <c r="M7970" s="96" t="s">
        <v>1351</v>
      </c>
      <c r="N7970" s="96" t="s">
        <v>1841</v>
      </c>
      <c r="O7970" s="96" t="s">
        <v>1669</v>
      </c>
      <c r="P7970" s="96" t="s">
        <v>1564</v>
      </c>
      <c r="Q7970" s="96" t="s">
        <v>1590</v>
      </c>
      <c r="R7970" s="96" t="s">
        <v>1841</v>
      </c>
    </row>
    <row r="7971" ht="14.25" customHeight="1">
      <c r="A7971" s="96" t="s">
        <v>19825</v>
      </c>
      <c r="D7971" s="96" t="s">
        <v>1350</v>
      </c>
      <c r="E7971" s="96" t="s">
        <v>1561</v>
      </c>
      <c r="F7971" s="96">
        <v>2030.0</v>
      </c>
      <c r="J7971" s="96" t="s">
        <v>1147</v>
      </c>
      <c r="L7971" s="96" t="s">
        <v>1562</v>
      </c>
      <c r="M7971" s="96" t="s">
        <v>1147</v>
      </c>
      <c r="O7971" s="96" t="s">
        <v>1684</v>
      </c>
      <c r="P7971" s="96" t="s">
        <v>1564</v>
      </c>
      <c r="Q7971" s="96" t="s">
        <v>1675</v>
      </c>
      <c r="R7971" s="96" t="s">
        <v>1644</v>
      </c>
      <c r="S7971" s="96" t="s">
        <v>19826</v>
      </c>
      <c r="T7971" s="96" t="s">
        <v>1568</v>
      </c>
    </row>
    <row r="7972" ht="14.25" customHeight="1">
      <c r="A7972" s="96" t="s">
        <v>19827</v>
      </c>
      <c r="C7972" s="96" t="s">
        <v>19828</v>
      </c>
      <c r="D7972" s="96" t="s">
        <v>1355</v>
      </c>
      <c r="J7972" s="96" t="s">
        <v>1147</v>
      </c>
      <c r="L7972" s="96" t="s">
        <v>41</v>
      </c>
      <c r="M7972" s="96" t="s">
        <v>1147</v>
      </c>
      <c r="O7972" s="96" t="s">
        <v>1703</v>
      </c>
      <c r="P7972" s="96" t="s">
        <v>1564</v>
      </c>
      <c r="Q7972" s="96" t="s">
        <v>1580</v>
      </c>
      <c r="R7972" s="96" t="s">
        <v>1699</v>
      </c>
    </row>
    <row r="7973" ht="14.25" customHeight="1">
      <c r="A7973" s="96" t="s">
        <v>19829</v>
      </c>
      <c r="C7973" s="96" t="s">
        <v>19830</v>
      </c>
      <c r="D7973" s="96" t="s">
        <v>1350</v>
      </c>
      <c r="E7973" s="96" t="s">
        <v>1561</v>
      </c>
      <c r="F7973" s="96">
        <v>2030.0</v>
      </c>
      <c r="J7973" s="96" t="s">
        <v>1147</v>
      </c>
      <c r="L7973" s="96" t="s">
        <v>41</v>
      </c>
      <c r="M7973" s="96" t="s">
        <v>1351</v>
      </c>
      <c r="N7973" s="96" t="s">
        <v>1846</v>
      </c>
      <c r="O7973" s="96" t="s">
        <v>1672</v>
      </c>
      <c r="P7973" s="96" t="s">
        <v>1564</v>
      </c>
      <c r="Q7973" s="96" t="s">
        <v>1590</v>
      </c>
      <c r="R7973" s="96" t="s">
        <v>1846</v>
      </c>
      <c r="S7973" s="96" t="s">
        <v>19831</v>
      </c>
      <c r="T7973" s="96" t="s">
        <v>1568</v>
      </c>
    </row>
    <row r="7974" ht="14.25" customHeight="1">
      <c r="A7974" s="96" t="s">
        <v>19832</v>
      </c>
      <c r="C7974" s="96" t="s">
        <v>19833</v>
      </c>
      <c r="D7974" s="96" t="s">
        <v>1350</v>
      </c>
      <c r="E7974" s="96" t="s">
        <v>1561</v>
      </c>
      <c r="F7974" s="96">
        <v>2030.0</v>
      </c>
      <c r="J7974" s="96" t="s">
        <v>1147</v>
      </c>
      <c r="L7974" s="96" t="s">
        <v>41</v>
      </c>
      <c r="M7974" s="96" t="s">
        <v>1147</v>
      </c>
      <c r="O7974" s="96" t="s">
        <v>1829</v>
      </c>
      <c r="P7974" s="96" t="s">
        <v>1564</v>
      </c>
      <c r="Q7974" s="96" t="s">
        <v>1679</v>
      </c>
      <c r="R7974" s="96" t="s">
        <v>2384</v>
      </c>
      <c r="T7974" s="96" t="s">
        <v>1568</v>
      </c>
    </row>
    <row r="7975" ht="14.25" customHeight="1">
      <c r="A7975" s="96" t="s">
        <v>19834</v>
      </c>
      <c r="B7975" s="96" t="s">
        <v>19835</v>
      </c>
      <c r="C7975" s="96" t="s">
        <v>19836</v>
      </c>
      <c r="D7975" s="96" t="s">
        <v>1350</v>
      </c>
      <c r="E7975" s="96" t="s">
        <v>1570</v>
      </c>
      <c r="F7975" s="96">
        <v>2025.0</v>
      </c>
      <c r="J7975" s="96" t="s">
        <v>1147</v>
      </c>
      <c r="L7975" s="96" t="s">
        <v>41</v>
      </c>
      <c r="M7975" s="96" t="s">
        <v>1147</v>
      </c>
      <c r="O7975" s="96" t="s">
        <v>1703</v>
      </c>
      <c r="P7975" s="96" t="s">
        <v>1564</v>
      </c>
      <c r="Q7975" s="96" t="s">
        <v>1886</v>
      </c>
      <c r="R7975" s="96" t="s">
        <v>1986</v>
      </c>
      <c r="S7975" s="96" t="s">
        <v>19837</v>
      </c>
      <c r="T7975" s="96" t="s">
        <v>1576</v>
      </c>
    </row>
    <row r="7976" ht="14.25" customHeight="1">
      <c r="A7976" s="96" t="s">
        <v>19838</v>
      </c>
      <c r="B7976" s="96" t="s">
        <v>19839</v>
      </c>
      <c r="C7976" s="96" t="s">
        <v>19840</v>
      </c>
      <c r="D7976" s="96" t="s">
        <v>1350</v>
      </c>
      <c r="E7976" s="96" t="s">
        <v>1561</v>
      </c>
      <c r="F7976" s="96">
        <v>2030.0</v>
      </c>
      <c r="J7976" s="96" t="s">
        <v>1147</v>
      </c>
      <c r="L7976" s="96" t="s">
        <v>41</v>
      </c>
      <c r="M7976" s="96" t="s">
        <v>1147</v>
      </c>
      <c r="O7976" s="96" t="s">
        <v>1672</v>
      </c>
      <c r="P7976" s="96" t="s">
        <v>1564</v>
      </c>
      <c r="Q7976" s="96" t="s">
        <v>1756</v>
      </c>
      <c r="R7976" s="96" t="s">
        <v>1863</v>
      </c>
      <c r="S7976" s="96" t="s">
        <v>19841</v>
      </c>
      <c r="T7976" s="96" t="s">
        <v>1568</v>
      </c>
    </row>
    <row r="7977" ht="14.25" customHeight="1">
      <c r="A7977" s="96" t="s">
        <v>19842</v>
      </c>
      <c r="D7977" s="96" t="s">
        <v>1355</v>
      </c>
      <c r="J7977" s="96" t="s">
        <v>1147</v>
      </c>
      <c r="L7977" s="96" t="s">
        <v>41</v>
      </c>
      <c r="M7977" s="96" t="s">
        <v>1147</v>
      </c>
      <c r="O7977" s="96" t="s">
        <v>1672</v>
      </c>
      <c r="P7977" s="96" t="s">
        <v>1564</v>
      </c>
      <c r="Q7977" s="96" t="s">
        <v>2015</v>
      </c>
      <c r="R7977" s="96" t="s">
        <v>1690</v>
      </c>
    </row>
    <row r="7978" ht="14.25" customHeight="1">
      <c r="A7978" s="96" t="s">
        <v>19843</v>
      </c>
      <c r="B7978" s="96" t="s">
        <v>19844</v>
      </c>
      <c r="C7978" s="96" t="s">
        <v>19845</v>
      </c>
      <c r="D7978" s="96" t="s">
        <v>1355</v>
      </c>
      <c r="J7978" s="96" t="s">
        <v>1351</v>
      </c>
      <c r="L7978" s="96" t="s">
        <v>41</v>
      </c>
      <c r="M7978" s="96" t="s">
        <v>1351</v>
      </c>
      <c r="N7978" s="96" t="s">
        <v>1707</v>
      </c>
      <c r="O7978" s="96" t="s">
        <v>1563</v>
      </c>
      <c r="P7978" s="96" t="s">
        <v>1564</v>
      </c>
      <c r="Q7978" s="96" t="s">
        <v>1639</v>
      </c>
      <c r="R7978" s="96" t="s">
        <v>1707</v>
      </c>
    </row>
    <row r="7979" ht="14.25" customHeight="1">
      <c r="A7979" s="96" t="s">
        <v>19846</v>
      </c>
      <c r="D7979" s="96" t="s">
        <v>1372</v>
      </c>
      <c r="J7979" s="96" t="s">
        <v>1147</v>
      </c>
      <c r="L7979" s="96" t="s">
        <v>41</v>
      </c>
      <c r="M7979" s="96" t="s">
        <v>1351</v>
      </c>
      <c r="N7979" s="96" t="s">
        <v>2181</v>
      </c>
      <c r="O7979" s="96" t="s">
        <v>1829</v>
      </c>
      <c r="P7979" s="96" t="s">
        <v>1564</v>
      </c>
      <c r="Q7979" s="96" t="s">
        <v>1580</v>
      </c>
      <c r="R7979" s="96" t="s">
        <v>1850</v>
      </c>
      <c r="U7979" s="96" t="s">
        <v>1742</v>
      </c>
    </row>
    <row r="7980" ht="14.25" customHeight="1">
      <c r="A7980" s="96" t="s">
        <v>19847</v>
      </c>
      <c r="D7980" s="96" t="s">
        <v>1355</v>
      </c>
      <c r="J7980" s="96" t="s">
        <v>1147</v>
      </c>
      <c r="L7980" s="96" t="s">
        <v>41</v>
      </c>
      <c r="M7980" s="96" t="s">
        <v>1147</v>
      </c>
      <c r="O7980" s="96" t="s">
        <v>2126</v>
      </c>
      <c r="P7980" s="96" t="s">
        <v>1728</v>
      </c>
      <c r="Q7980" s="96" t="s">
        <v>1610</v>
      </c>
      <c r="R7980" s="96" t="s">
        <v>1644</v>
      </c>
    </row>
    <row r="7981" ht="14.25" customHeight="1">
      <c r="A7981" s="96" t="s">
        <v>19848</v>
      </c>
      <c r="B7981" s="96" t="s">
        <v>19849</v>
      </c>
      <c r="C7981" s="96" t="s">
        <v>19850</v>
      </c>
      <c r="D7981" s="96" t="s">
        <v>1350</v>
      </c>
      <c r="E7981" s="96" t="s">
        <v>1561</v>
      </c>
      <c r="F7981" s="96">
        <v>2030.0</v>
      </c>
      <c r="G7981" s="96" t="s">
        <v>1350</v>
      </c>
      <c r="H7981" s="96" t="s">
        <v>1561</v>
      </c>
      <c r="I7981" s="96">
        <v>2040.0</v>
      </c>
      <c r="J7981" s="96" t="s">
        <v>1351</v>
      </c>
      <c r="K7981" s="96">
        <v>2040.0</v>
      </c>
      <c r="L7981" s="96" t="s">
        <v>41</v>
      </c>
      <c r="M7981" s="96" t="s">
        <v>1351</v>
      </c>
      <c r="N7981" s="96" t="s">
        <v>1707</v>
      </c>
      <c r="O7981" s="96" t="s">
        <v>1901</v>
      </c>
      <c r="P7981" s="96" t="s">
        <v>1564</v>
      </c>
      <c r="Q7981" s="96" t="s">
        <v>1610</v>
      </c>
      <c r="R7981" s="96" t="s">
        <v>1637</v>
      </c>
      <c r="S7981" s="96" t="s">
        <v>19851</v>
      </c>
      <c r="T7981" s="96" t="s">
        <v>1568</v>
      </c>
    </row>
    <row r="7982" ht="14.25" customHeight="1">
      <c r="A7982" s="96" t="s">
        <v>19852</v>
      </c>
      <c r="D7982" s="96" t="s">
        <v>1350</v>
      </c>
      <c r="E7982" s="96" t="s">
        <v>1561</v>
      </c>
      <c r="F7982" s="96">
        <v>2030.0</v>
      </c>
      <c r="J7982" s="96" t="s">
        <v>1147</v>
      </c>
      <c r="L7982" s="96" t="s">
        <v>1562</v>
      </c>
      <c r="M7982" s="96" t="s">
        <v>1147</v>
      </c>
      <c r="O7982" s="96" t="s">
        <v>1717</v>
      </c>
      <c r="P7982" s="96" t="s">
        <v>1609</v>
      </c>
      <c r="Q7982" s="96" t="s">
        <v>1580</v>
      </c>
      <c r="R7982" s="96" t="s">
        <v>1787</v>
      </c>
      <c r="S7982" s="96" t="s">
        <v>19853</v>
      </c>
      <c r="T7982" s="96" t="s">
        <v>1568</v>
      </c>
    </row>
    <row r="7983" ht="14.25" customHeight="1">
      <c r="A7983" s="96" t="s">
        <v>19854</v>
      </c>
      <c r="D7983" s="96" t="s">
        <v>1350</v>
      </c>
      <c r="E7983" s="96" t="s">
        <v>1561</v>
      </c>
      <c r="F7983" s="96">
        <v>2030.0</v>
      </c>
      <c r="J7983" s="96" t="s">
        <v>1147</v>
      </c>
      <c r="L7983" s="96" t="s">
        <v>1562</v>
      </c>
      <c r="M7983" s="96" t="s">
        <v>1147</v>
      </c>
      <c r="O7983" s="96" t="s">
        <v>1713</v>
      </c>
      <c r="P7983" s="96" t="s">
        <v>1564</v>
      </c>
      <c r="Q7983" s="96" t="s">
        <v>1652</v>
      </c>
      <c r="R7983" s="96" t="s">
        <v>1605</v>
      </c>
      <c r="S7983" s="96" t="s">
        <v>19855</v>
      </c>
      <c r="T7983" s="96" t="s">
        <v>1568</v>
      </c>
    </row>
    <row r="7984" ht="14.25" customHeight="1">
      <c r="A7984" s="96" t="s">
        <v>19856</v>
      </c>
      <c r="D7984" s="96" t="s">
        <v>1350</v>
      </c>
      <c r="E7984" s="96" t="s">
        <v>1561</v>
      </c>
      <c r="F7984" s="96">
        <v>2030.0</v>
      </c>
      <c r="J7984" s="96" t="s">
        <v>1147</v>
      </c>
      <c r="L7984" s="96" t="s">
        <v>1562</v>
      </c>
      <c r="M7984" s="96" t="s">
        <v>1147</v>
      </c>
      <c r="O7984" s="96" t="s">
        <v>1578</v>
      </c>
      <c r="P7984" s="96" t="s">
        <v>1579</v>
      </c>
      <c r="Q7984" s="96" t="s">
        <v>1580</v>
      </c>
      <c r="R7984" s="96" t="s">
        <v>1623</v>
      </c>
      <c r="S7984" s="96" t="s">
        <v>19857</v>
      </c>
      <c r="T7984" s="96" t="s">
        <v>1568</v>
      </c>
    </row>
    <row r="7985" ht="14.25" customHeight="1">
      <c r="A7985" s="96" t="s">
        <v>19858</v>
      </c>
      <c r="B7985" s="96" t="s">
        <v>19859</v>
      </c>
      <c r="D7985" s="96" t="s">
        <v>1355</v>
      </c>
      <c r="J7985" s="96" t="s">
        <v>1147</v>
      </c>
      <c r="L7985" s="96" t="s">
        <v>41</v>
      </c>
      <c r="M7985" s="96" t="s">
        <v>1147</v>
      </c>
      <c r="O7985" s="96" t="s">
        <v>1717</v>
      </c>
      <c r="P7985" s="96" t="s">
        <v>1609</v>
      </c>
      <c r="Q7985" s="96" t="s">
        <v>1820</v>
      </c>
      <c r="R7985" s="96" t="s">
        <v>1805</v>
      </c>
    </row>
    <row r="7986" ht="14.25" customHeight="1">
      <c r="A7986" s="96" t="s">
        <v>19860</v>
      </c>
      <c r="D7986" s="96" t="s">
        <v>1355</v>
      </c>
      <c r="J7986" s="96" t="s">
        <v>1351</v>
      </c>
      <c r="L7986" s="96" t="s">
        <v>41</v>
      </c>
      <c r="M7986" s="96" t="s">
        <v>1147</v>
      </c>
      <c r="O7986" s="96" t="s">
        <v>1614</v>
      </c>
      <c r="P7986" s="96" t="s">
        <v>1609</v>
      </c>
      <c r="Q7986" s="96" t="s">
        <v>1675</v>
      </c>
      <c r="R7986" s="96" t="s">
        <v>1644</v>
      </c>
    </row>
    <row r="7987" ht="14.25" customHeight="1">
      <c r="A7987" s="96" t="s">
        <v>19861</v>
      </c>
      <c r="B7987" s="96" t="s">
        <v>19862</v>
      </c>
      <c r="D7987" s="96" t="s">
        <v>1355</v>
      </c>
      <c r="J7987" s="96" t="s">
        <v>1147</v>
      </c>
      <c r="L7987" s="96" t="s">
        <v>41</v>
      </c>
      <c r="M7987" s="96" t="s">
        <v>1147</v>
      </c>
      <c r="O7987" s="96" t="s">
        <v>1584</v>
      </c>
      <c r="P7987" s="96" t="s">
        <v>1564</v>
      </c>
      <c r="Q7987" s="96" t="s">
        <v>1639</v>
      </c>
      <c r="R7987" s="96" t="s">
        <v>1656</v>
      </c>
    </row>
    <row r="7988" ht="14.25" customHeight="1">
      <c r="A7988" s="96" t="s">
        <v>19863</v>
      </c>
      <c r="D7988" s="96" t="s">
        <v>1355</v>
      </c>
      <c r="J7988" s="96" t="s">
        <v>1147</v>
      </c>
      <c r="L7988" s="96" t="s">
        <v>41</v>
      </c>
      <c r="M7988" s="96" t="s">
        <v>1147</v>
      </c>
      <c r="O7988" s="96" t="s">
        <v>1620</v>
      </c>
      <c r="P7988" s="96" t="s">
        <v>1564</v>
      </c>
      <c r="Q7988" s="96" t="s">
        <v>2188</v>
      </c>
      <c r="R7988" s="96" t="s">
        <v>1648</v>
      </c>
    </row>
    <row r="7989" ht="14.25" customHeight="1">
      <c r="A7989" s="96" t="s">
        <v>19864</v>
      </c>
      <c r="D7989" s="96" t="s">
        <v>1350</v>
      </c>
      <c r="E7989" s="96" t="s">
        <v>1561</v>
      </c>
      <c r="F7989" s="96">
        <v>2030.0</v>
      </c>
      <c r="J7989" s="96" t="s">
        <v>1147</v>
      </c>
      <c r="L7989" s="96" t="s">
        <v>41</v>
      </c>
      <c r="M7989" s="96" t="s">
        <v>1147</v>
      </c>
      <c r="O7989" s="96" t="s">
        <v>1647</v>
      </c>
      <c r="P7989" s="96" t="s">
        <v>1564</v>
      </c>
      <c r="Q7989" s="96" t="s">
        <v>1590</v>
      </c>
      <c r="R7989" s="96" t="s">
        <v>1699</v>
      </c>
      <c r="S7989" s="96" t="s">
        <v>19865</v>
      </c>
      <c r="T7989" s="96" t="s">
        <v>1568</v>
      </c>
    </row>
    <row r="7990" ht="14.25" customHeight="1">
      <c r="A7990" s="96" t="s">
        <v>19866</v>
      </c>
      <c r="C7990" s="96" t="s">
        <v>19867</v>
      </c>
      <c r="D7990" s="96" t="s">
        <v>1355</v>
      </c>
      <c r="J7990" s="96" t="s">
        <v>1351</v>
      </c>
      <c r="L7990" s="96" t="s">
        <v>41</v>
      </c>
      <c r="M7990" s="96" t="s">
        <v>1351</v>
      </c>
      <c r="N7990" s="96" t="s">
        <v>1666</v>
      </c>
      <c r="O7990" s="96" t="s">
        <v>1647</v>
      </c>
      <c r="P7990" s="96" t="s">
        <v>1564</v>
      </c>
      <c r="Q7990" s="96" t="s">
        <v>1639</v>
      </c>
      <c r="R7990" s="96" t="s">
        <v>1666</v>
      </c>
    </row>
    <row r="7991" ht="14.25" customHeight="1">
      <c r="A7991" s="96" t="s">
        <v>19868</v>
      </c>
      <c r="D7991" s="96" t="s">
        <v>1355</v>
      </c>
      <c r="J7991" s="96" t="s">
        <v>1351</v>
      </c>
      <c r="L7991" s="96" t="s">
        <v>41</v>
      </c>
      <c r="M7991" s="96" t="s">
        <v>1147</v>
      </c>
      <c r="O7991" s="96" t="s">
        <v>1647</v>
      </c>
      <c r="P7991" s="96" t="s">
        <v>1564</v>
      </c>
      <c r="Q7991" s="96" t="s">
        <v>2210</v>
      </c>
      <c r="R7991" s="96" t="s">
        <v>1581</v>
      </c>
    </row>
    <row r="7992" ht="14.25" customHeight="1">
      <c r="A7992" s="96" t="s">
        <v>19869</v>
      </c>
      <c r="D7992" s="96" t="s">
        <v>1355</v>
      </c>
      <c r="J7992" s="96" t="s">
        <v>1351</v>
      </c>
      <c r="L7992" s="96" t="s">
        <v>41</v>
      </c>
      <c r="M7992" s="96" t="s">
        <v>1147</v>
      </c>
      <c r="O7992" s="96" t="s">
        <v>1578</v>
      </c>
      <c r="P7992" s="96" t="s">
        <v>1579</v>
      </c>
      <c r="Q7992" s="96" t="s">
        <v>1580</v>
      </c>
      <c r="R7992" s="96" t="s">
        <v>1637</v>
      </c>
    </row>
    <row r="7993" ht="14.25" customHeight="1">
      <c r="A7993" s="96" t="s">
        <v>19870</v>
      </c>
      <c r="D7993" s="96" t="s">
        <v>1355</v>
      </c>
      <c r="J7993" s="96" t="s">
        <v>1147</v>
      </c>
      <c r="L7993" s="96" t="s">
        <v>41</v>
      </c>
      <c r="M7993" s="96" t="s">
        <v>1147</v>
      </c>
      <c r="O7993" s="96" t="s">
        <v>1620</v>
      </c>
      <c r="P7993" s="96" t="s">
        <v>1564</v>
      </c>
      <c r="Q7993" s="96" t="s">
        <v>2352</v>
      </c>
      <c r="R7993" s="96" t="s">
        <v>1637</v>
      </c>
    </row>
    <row r="7994" ht="14.25" customHeight="1">
      <c r="A7994" s="96" t="s">
        <v>19871</v>
      </c>
      <c r="C7994" s="96" t="s">
        <v>19872</v>
      </c>
      <c r="D7994" s="96" t="s">
        <v>1372</v>
      </c>
      <c r="J7994" s="96" t="s">
        <v>1147</v>
      </c>
      <c r="L7994" s="96" t="s">
        <v>41</v>
      </c>
      <c r="M7994" s="96" t="s">
        <v>1147</v>
      </c>
      <c r="O7994" s="96" t="s">
        <v>1620</v>
      </c>
      <c r="P7994" s="96" t="s">
        <v>1564</v>
      </c>
      <c r="Q7994" s="96" t="s">
        <v>1590</v>
      </c>
      <c r="R7994" s="96" t="s">
        <v>1903</v>
      </c>
    </row>
    <row r="7995" ht="14.25" customHeight="1">
      <c r="A7995" s="96" t="s">
        <v>19873</v>
      </c>
      <c r="C7995" s="96" t="s">
        <v>19874</v>
      </c>
      <c r="D7995" s="96" t="s">
        <v>1355</v>
      </c>
      <c r="J7995" s="96" t="s">
        <v>1351</v>
      </c>
      <c r="L7995" s="96" t="s">
        <v>41</v>
      </c>
      <c r="M7995" s="96" t="s">
        <v>1147</v>
      </c>
      <c r="O7995" s="96" t="s">
        <v>1647</v>
      </c>
      <c r="P7995" s="96" t="s">
        <v>1564</v>
      </c>
      <c r="Q7995" s="96" t="s">
        <v>1756</v>
      </c>
      <c r="R7995" s="96" t="s">
        <v>1581</v>
      </c>
    </row>
    <row r="7996" ht="14.25" customHeight="1">
      <c r="A7996" s="96" t="s">
        <v>19875</v>
      </c>
      <c r="D7996" s="96" t="s">
        <v>1355</v>
      </c>
      <c r="J7996" s="96" t="s">
        <v>1351</v>
      </c>
      <c r="L7996" s="96" t="s">
        <v>41</v>
      </c>
      <c r="M7996" s="96" t="s">
        <v>1147</v>
      </c>
      <c r="O7996" s="96" t="s">
        <v>1741</v>
      </c>
      <c r="P7996" s="96" t="s">
        <v>1564</v>
      </c>
      <c r="Q7996" s="96" t="s">
        <v>1756</v>
      </c>
      <c r="R7996" s="96" t="s">
        <v>1699</v>
      </c>
    </row>
    <row r="7997" ht="14.25" customHeight="1">
      <c r="A7997" s="96" t="s">
        <v>19876</v>
      </c>
      <c r="D7997" s="96" t="s">
        <v>1350</v>
      </c>
      <c r="E7997" s="96" t="s">
        <v>1561</v>
      </c>
      <c r="F7997" s="96">
        <v>2030.0</v>
      </c>
      <c r="G7997" s="96" t="s">
        <v>1350</v>
      </c>
      <c r="H7997" s="96" t="s">
        <v>1561</v>
      </c>
      <c r="I7997" s="96">
        <v>2048.0</v>
      </c>
      <c r="J7997" s="96" t="s">
        <v>1351</v>
      </c>
      <c r="K7997" s="96">
        <v>2048.0</v>
      </c>
      <c r="L7997" s="96" t="s">
        <v>1562</v>
      </c>
      <c r="M7997" s="96" t="s">
        <v>1147</v>
      </c>
      <c r="O7997" s="96" t="s">
        <v>1578</v>
      </c>
      <c r="P7997" s="96" t="s">
        <v>1579</v>
      </c>
      <c r="Q7997" s="96" t="s">
        <v>1580</v>
      </c>
      <c r="R7997" s="96" t="s">
        <v>1637</v>
      </c>
      <c r="S7997" s="96" t="s">
        <v>19877</v>
      </c>
      <c r="T7997" s="96" t="s">
        <v>1568</v>
      </c>
    </row>
    <row r="7998" ht="14.25" customHeight="1">
      <c r="A7998" s="96" t="s">
        <v>19878</v>
      </c>
      <c r="D7998" s="96" t="s">
        <v>1355</v>
      </c>
      <c r="J7998" s="96" t="s">
        <v>1351</v>
      </c>
      <c r="L7998" s="96" t="s">
        <v>41</v>
      </c>
      <c r="M7998" s="96" t="s">
        <v>1147</v>
      </c>
      <c r="O7998" s="96" t="s">
        <v>1893</v>
      </c>
      <c r="P7998" s="96" t="s">
        <v>1603</v>
      </c>
      <c r="Q7998" s="96" t="s">
        <v>1897</v>
      </c>
      <c r="R7998" s="96" t="s">
        <v>1648</v>
      </c>
    </row>
    <row r="7999" ht="14.25" customHeight="1">
      <c r="A7999" s="96" t="s">
        <v>19879</v>
      </c>
      <c r="B7999" s="96" t="s">
        <v>19880</v>
      </c>
      <c r="C7999" s="96" t="s">
        <v>19881</v>
      </c>
      <c r="D7999" s="96" t="s">
        <v>1350</v>
      </c>
      <c r="E7999" s="96" t="s">
        <v>1561</v>
      </c>
      <c r="F7999" s="96">
        <v>2028.0</v>
      </c>
      <c r="J7999" s="96" t="s">
        <v>1147</v>
      </c>
      <c r="L7999" s="96" t="s">
        <v>41</v>
      </c>
      <c r="M7999" s="96" t="s">
        <v>1351</v>
      </c>
      <c r="N7999" s="96" t="s">
        <v>1779</v>
      </c>
      <c r="O7999" s="96" t="s">
        <v>1584</v>
      </c>
      <c r="P7999" s="96" t="s">
        <v>1564</v>
      </c>
      <c r="Q7999" s="96" t="s">
        <v>1630</v>
      </c>
      <c r="R7999" s="96" t="s">
        <v>1699</v>
      </c>
      <c r="S7999" s="96" t="s">
        <v>19882</v>
      </c>
      <c r="T7999" s="96" t="s">
        <v>1568</v>
      </c>
      <c r="U7999" s="96" t="s">
        <v>6248</v>
      </c>
    </row>
    <row r="8000" ht="14.25" customHeight="1">
      <c r="A8000" s="96" t="s">
        <v>19883</v>
      </c>
      <c r="B8000" s="96" t="s">
        <v>19884</v>
      </c>
      <c r="C8000" s="96" t="s">
        <v>19885</v>
      </c>
      <c r="D8000" s="96" t="s">
        <v>1350</v>
      </c>
      <c r="E8000" s="96" t="s">
        <v>1561</v>
      </c>
      <c r="F8000" s="96">
        <v>2027.0</v>
      </c>
      <c r="J8000" s="96" t="s">
        <v>1351</v>
      </c>
      <c r="L8000" s="96" t="s">
        <v>41</v>
      </c>
      <c r="M8000" s="96" t="s">
        <v>1351</v>
      </c>
      <c r="N8000" s="96" t="s">
        <v>1971</v>
      </c>
      <c r="O8000" s="96" t="s">
        <v>1703</v>
      </c>
      <c r="P8000" s="96" t="s">
        <v>1564</v>
      </c>
      <c r="Q8000" s="96" t="s">
        <v>1800</v>
      </c>
      <c r="R8000" s="96" t="s">
        <v>1676</v>
      </c>
      <c r="S8000" s="96" t="s">
        <v>19886</v>
      </c>
      <c r="T8000" s="96" t="s">
        <v>1568</v>
      </c>
    </row>
    <row r="8001" ht="14.25" customHeight="1">
      <c r="A8001" s="96" t="s">
        <v>19887</v>
      </c>
      <c r="D8001" s="96" t="s">
        <v>1350</v>
      </c>
      <c r="E8001" s="96" t="s">
        <v>1561</v>
      </c>
      <c r="F8001" s="96">
        <v>2030.0</v>
      </c>
      <c r="J8001" s="96" t="s">
        <v>1351</v>
      </c>
      <c r="L8001" s="96" t="s">
        <v>1629</v>
      </c>
      <c r="M8001" s="96" t="s">
        <v>1351</v>
      </c>
      <c r="N8001" s="96" t="s">
        <v>1841</v>
      </c>
      <c r="O8001" s="96" t="s">
        <v>1672</v>
      </c>
      <c r="P8001" s="96" t="s">
        <v>1564</v>
      </c>
      <c r="Q8001" s="96" t="s">
        <v>1630</v>
      </c>
      <c r="R8001" s="96" t="s">
        <v>1676</v>
      </c>
      <c r="S8001" s="96" t="s">
        <v>19888</v>
      </c>
      <c r="T8001" s="96" t="s">
        <v>1568</v>
      </c>
    </row>
    <row r="8002" ht="14.25" customHeight="1">
      <c r="A8002" s="96" t="s">
        <v>19889</v>
      </c>
      <c r="D8002" s="96" t="s">
        <v>1355</v>
      </c>
      <c r="J8002" s="96" t="s">
        <v>1147</v>
      </c>
      <c r="L8002" s="96" t="s">
        <v>41</v>
      </c>
      <c r="M8002" s="96" t="s">
        <v>1147</v>
      </c>
      <c r="O8002" s="96" t="s">
        <v>1664</v>
      </c>
      <c r="P8002" s="96" t="s">
        <v>1564</v>
      </c>
      <c r="Q8002" s="96" t="s">
        <v>1820</v>
      </c>
      <c r="R8002" s="96" t="s">
        <v>1574</v>
      </c>
    </row>
    <row r="8003" ht="14.25" customHeight="1">
      <c r="A8003" s="96" t="s">
        <v>19890</v>
      </c>
      <c r="B8003" s="96" t="s">
        <v>19891</v>
      </c>
      <c r="C8003" s="96" t="s">
        <v>19892</v>
      </c>
      <c r="D8003" s="96" t="s">
        <v>1355</v>
      </c>
      <c r="J8003" s="96" t="s">
        <v>1147</v>
      </c>
      <c r="L8003" s="96" t="s">
        <v>41</v>
      </c>
      <c r="M8003" s="96" t="s">
        <v>1147</v>
      </c>
      <c r="O8003" s="96" t="s">
        <v>1845</v>
      </c>
      <c r="P8003" s="96" t="s">
        <v>1564</v>
      </c>
      <c r="Q8003" s="96" t="s">
        <v>1756</v>
      </c>
      <c r="R8003" s="96" t="s">
        <v>1656</v>
      </c>
    </row>
    <row r="8004" ht="14.25" customHeight="1">
      <c r="A8004" s="96" t="s">
        <v>19893</v>
      </c>
      <c r="B8004" s="96" t="s">
        <v>19894</v>
      </c>
      <c r="C8004" s="96" t="s">
        <v>19895</v>
      </c>
      <c r="D8004" s="96" t="s">
        <v>1355</v>
      </c>
      <c r="J8004" s="96" t="s">
        <v>1351</v>
      </c>
      <c r="L8004" s="96" t="s">
        <v>41</v>
      </c>
      <c r="M8004" s="96" t="s">
        <v>1147</v>
      </c>
      <c r="O8004" s="96" t="s">
        <v>1614</v>
      </c>
      <c r="P8004" s="96" t="s">
        <v>1609</v>
      </c>
      <c r="Q8004" s="96" t="s">
        <v>1590</v>
      </c>
      <c r="R8004" s="96" t="s">
        <v>1631</v>
      </c>
    </row>
    <row r="8005" ht="14.25" customHeight="1">
      <c r="A8005" s="96" t="s">
        <v>19896</v>
      </c>
      <c r="C8005" s="96" t="s">
        <v>19897</v>
      </c>
      <c r="D8005" s="96" t="s">
        <v>1350</v>
      </c>
      <c r="E8005" s="96" t="s">
        <v>1561</v>
      </c>
      <c r="F8005" s="96">
        <v>2030.0</v>
      </c>
      <c r="J8005" s="96" t="s">
        <v>1147</v>
      </c>
      <c r="L8005" s="96" t="s">
        <v>41</v>
      </c>
      <c r="M8005" s="96" t="s">
        <v>1147</v>
      </c>
      <c r="O8005" s="96" t="s">
        <v>1741</v>
      </c>
      <c r="P8005" s="96" t="s">
        <v>1564</v>
      </c>
      <c r="Q8005" s="96" t="s">
        <v>1652</v>
      </c>
      <c r="R8005" s="96" t="s">
        <v>1673</v>
      </c>
      <c r="S8005" s="96" t="s">
        <v>19898</v>
      </c>
      <c r="T8005" s="96" t="s">
        <v>1568</v>
      </c>
    </row>
    <row r="8006" ht="14.25" customHeight="1">
      <c r="A8006" s="96" t="s">
        <v>19899</v>
      </c>
      <c r="D8006" s="96" t="s">
        <v>1350</v>
      </c>
      <c r="E8006" s="96" t="s">
        <v>1561</v>
      </c>
      <c r="F8006" s="96">
        <v>2030.0</v>
      </c>
      <c r="J8006" s="96" t="s">
        <v>1147</v>
      </c>
      <c r="L8006" s="96" t="s">
        <v>1562</v>
      </c>
      <c r="M8006" s="96" t="s">
        <v>1147</v>
      </c>
      <c r="O8006" s="96" t="s">
        <v>1578</v>
      </c>
      <c r="P8006" s="96" t="s">
        <v>1579</v>
      </c>
      <c r="Q8006" s="96" t="s">
        <v>1593</v>
      </c>
      <c r="R8006" s="96" t="s">
        <v>1637</v>
      </c>
      <c r="S8006" s="96" t="s">
        <v>19900</v>
      </c>
      <c r="T8006" s="96" t="s">
        <v>1568</v>
      </c>
    </row>
    <row r="8007" ht="14.25" customHeight="1">
      <c r="A8007" s="96" t="s">
        <v>19901</v>
      </c>
      <c r="B8007" s="96" t="s">
        <v>19902</v>
      </c>
      <c r="C8007" s="96" t="s">
        <v>19903</v>
      </c>
      <c r="D8007" s="96" t="s">
        <v>1350</v>
      </c>
      <c r="E8007" s="96" t="s">
        <v>1561</v>
      </c>
      <c r="F8007" s="96">
        <v>2030.0</v>
      </c>
      <c r="G8007" s="96" t="s">
        <v>1350</v>
      </c>
      <c r="H8007" s="96" t="s">
        <v>1561</v>
      </c>
      <c r="I8007" s="96">
        <v>2040.0</v>
      </c>
      <c r="J8007" s="96" t="s">
        <v>1351</v>
      </c>
      <c r="K8007" s="96">
        <v>2040.0</v>
      </c>
      <c r="L8007" s="96" t="s">
        <v>41</v>
      </c>
      <c r="M8007" s="96" t="s">
        <v>1351</v>
      </c>
      <c r="N8007" s="96" t="s">
        <v>1619</v>
      </c>
      <c r="O8007" s="96" t="s">
        <v>1741</v>
      </c>
      <c r="P8007" s="96" t="s">
        <v>1564</v>
      </c>
      <c r="Q8007" s="96" t="s">
        <v>1665</v>
      </c>
      <c r="R8007" s="96" t="s">
        <v>1644</v>
      </c>
      <c r="S8007" s="96" t="s">
        <v>1445</v>
      </c>
      <c r="T8007" s="96" t="s">
        <v>1568</v>
      </c>
    </row>
    <row r="8008" ht="14.25" customHeight="1">
      <c r="A8008" s="96" t="s">
        <v>19904</v>
      </c>
      <c r="C8008" s="96" t="s">
        <v>19905</v>
      </c>
      <c r="D8008" s="96" t="s">
        <v>1350</v>
      </c>
      <c r="E8008" s="96" t="s">
        <v>1561</v>
      </c>
      <c r="F8008" s="96">
        <v>2030.0</v>
      </c>
      <c r="J8008" s="96" t="s">
        <v>1351</v>
      </c>
      <c r="L8008" s="96" t="s">
        <v>41</v>
      </c>
      <c r="M8008" s="96" t="s">
        <v>1351</v>
      </c>
      <c r="N8008" s="96" t="s">
        <v>1619</v>
      </c>
      <c r="O8008" s="96" t="s">
        <v>1845</v>
      </c>
      <c r="P8008" s="96" t="s">
        <v>1564</v>
      </c>
      <c r="Q8008" s="96" t="s">
        <v>1675</v>
      </c>
      <c r="R8008" s="96" t="s">
        <v>1589</v>
      </c>
      <c r="S8008" s="96" t="s">
        <v>19906</v>
      </c>
      <c r="T8008" s="96" t="s">
        <v>1568</v>
      </c>
    </row>
    <row r="8009" ht="14.25" customHeight="1">
      <c r="A8009" s="96" t="s">
        <v>19907</v>
      </c>
      <c r="D8009" s="96" t="s">
        <v>1350</v>
      </c>
      <c r="E8009" s="96" t="s">
        <v>1561</v>
      </c>
      <c r="F8009" s="96">
        <v>2030.0</v>
      </c>
      <c r="J8009" s="96" t="s">
        <v>1147</v>
      </c>
      <c r="L8009" s="96" t="s">
        <v>41</v>
      </c>
      <c r="M8009" s="96" t="s">
        <v>1147</v>
      </c>
      <c r="O8009" s="96" t="s">
        <v>1584</v>
      </c>
      <c r="P8009" s="96" t="s">
        <v>1564</v>
      </c>
      <c r="Q8009" s="96" t="s">
        <v>1565</v>
      </c>
      <c r="R8009" s="96" t="s">
        <v>1591</v>
      </c>
      <c r="S8009" s="96" t="s">
        <v>19908</v>
      </c>
      <c r="T8009" s="96" t="s">
        <v>1568</v>
      </c>
    </row>
    <row r="8010" ht="14.25" customHeight="1">
      <c r="A8010" s="96" t="s">
        <v>19909</v>
      </c>
      <c r="D8010" s="96" t="s">
        <v>1355</v>
      </c>
      <c r="J8010" s="96" t="s">
        <v>1351</v>
      </c>
      <c r="L8010" s="96" t="s">
        <v>41</v>
      </c>
      <c r="M8010" s="96" t="s">
        <v>1147</v>
      </c>
      <c r="O8010" s="96" t="s">
        <v>1614</v>
      </c>
      <c r="P8010" s="96" t="s">
        <v>1609</v>
      </c>
      <c r="Q8010" s="96" t="s">
        <v>1675</v>
      </c>
      <c r="R8010" s="96" t="s">
        <v>1581</v>
      </c>
    </row>
    <row r="8011" ht="14.25" customHeight="1">
      <c r="A8011" s="96" t="s">
        <v>19910</v>
      </c>
      <c r="B8011" s="96" t="s">
        <v>19911</v>
      </c>
      <c r="C8011" s="96" t="s">
        <v>19912</v>
      </c>
      <c r="D8011" s="96" t="s">
        <v>1372</v>
      </c>
      <c r="J8011" s="96" t="s">
        <v>1351</v>
      </c>
      <c r="L8011" s="96" t="s">
        <v>41</v>
      </c>
      <c r="M8011" s="96" t="s">
        <v>1351</v>
      </c>
      <c r="N8011" s="96" t="s">
        <v>1574</v>
      </c>
      <c r="O8011" s="96" t="s">
        <v>1620</v>
      </c>
      <c r="P8011" s="96" t="s">
        <v>1564</v>
      </c>
      <c r="Q8011" s="96" t="s">
        <v>1630</v>
      </c>
      <c r="R8011" s="96" t="s">
        <v>1574</v>
      </c>
    </row>
    <row r="8012" ht="14.25" customHeight="1">
      <c r="A8012" s="96" t="s">
        <v>19913</v>
      </c>
      <c r="D8012" s="96" t="s">
        <v>1350</v>
      </c>
      <c r="E8012" s="96" t="s">
        <v>1561</v>
      </c>
      <c r="F8012" s="96">
        <v>2027.0</v>
      </c>
      <c r="J8012" s="96" t="s">
        <v>1147</v>
      </c>
      <c r="L8012" s="96" t="s">
        <v>41</v>
      </c>
      <c r="M8012" s="96" t="s">
        <v>1147</v>
      </c>
      <c r="O8012" s="96" t="s">
        <v>1647</v>
      </c>
      <c r="P8012" s="96" t="s">
        <v>1564</v>
      </c>
      <c r="Q8012" s="96" t="s">
        <v>1639</v>
      </c>
      <c r="R8012" s="96" t="s">
        <v>1676</v>
      </c>
      <c r="S8012" s="96" t="s">
        <v>19914</v>
      </c>
      <c r="T8012" s="96" t="s">
        <v>1568</v>
      </c>
    </row>
    <row r="8013" ht="14.25" customHeight="1">
      <c r="A8013" s="96" t="s">
        <v>19915</v>
      </c>
      <c r="D8013" s="96" t="s">
        <v>1350</v>
      </c>
      <c r="E8013" s="96" t="s">
        <v>1561</v>
      </c>
      <c r="F8013" s="96">
        <v>2030.0</v>
      </c>
      <c r="J8013" s="96" t="s">
        <v>1147</v>
      </c>
      <c r="L8013" s="96" t="s">
        <v>1562</v>
      </c>
      <c r="M8013" s="96" t="s">
        <v>1147</v>
      </c>
      <c r="O8013" s="96" t="s">
        <v>1893</v>
      </c>
      <c r="P8013" s="96" t="s">
        <v>1603</v>
      </c>
      <c r="Q8013" s="96" t="s">
        <v>1573</v>
      </c>
      <c r="R8013" s="96" t="s">
        <v>1841</v>
      </c>
      <c r="S8013" s="96" t="s">
        <v>19916</v>
      </c>
      <c r="T8013" s="96" t="s">
        <v>1568</v>
      </c>
    </row>
    <row r="8014" ht="14.25" customHeight="1">
      <c r="A8014" s="96" t="s">
        <v>19917</v>
      </c>
      <c r="D8014" s="96" t="s">
        <v>1350</v>
      </c>
      <c r="E8014" s="96" t="s">
        <v>1561</v>
      </c>
      <c r="F8014" s="96">
        <v>2030.0</v>
      </c>
      <c r="J8014" s="96" t="s">
        <v>1147</v>
      </c>
      <c r="L8014" s="96" t="s">
        <v>1562</v>
      </c>
      <c r="M8014" s="96" t="s">
        <v>1147</v>
      </c>
      <c r="O8014" s="96" t="s">
        <v>1578</v>
      </c>
      <c r="P8014" s="96" t="s">
        <v>1579</v>
      </c>
      <c r="Q8014" s="96" t="s">
        <v>1580</v>
      </c>
      <c r="R8014" s="96" t="s">
        <v>1615</v>
      </c>
      <c r="S8014" s="96" t="s">
        <v>19918</v>
      </c>
      <c r="T8014" s="96" t="s">
        <v>1568</v>
      </c>
    </row>
    <row r="8015" ht="14.25" customHeight="1">
      <c r="A8015" s="96" t="s">
        <v>19919</v>
      </c>
      <c r="D8015" s="96" t="s">
        <v>1355</v>
      </c>
      <c r="J8015" s="96" t="s">
        <v>1351</v>
      </c>
      <c r="L8015" s="96" t="s">
        <v>41</v>
      </c>
      <c r="M8015" s="96" t="s">
        <v>1147</v>
      </c>
      <c r="O8015" s="96" t="s">
        <v>3253</v>
      </c>
      <c r="P8015" s="96" t="s">
        <v>1572</v>
      </c>
      <c r="Q8015" s="96" t="s">
        <v>1886</v>
      </c>
      <c r="R8015" s="96" t="s">
        <v>1644</v>
      </c>
    </row>
    <row r="8016" ht="14.25" customHeight="1">
      <c r="A8016" s="96" t="s">
        <v>19920</v>
      </c>
      <c r="D8016" s="96" t="s">
        <v>1355</v>
      </c>
      <c r="J8016" s="96" t="s">
        <v>1147</v>
      </c>
      <c r="L8016" s="96" t="s">
        <v>41</v>
      </c>
      <c r="M8016" s="96" t="s">
        <v>1147</v>
      </c>
      <c r="O8016" s="96" t="s">
        <v>2314</v>
      </c>
      <c r="P8016" s="96" t="s">
        <v>1609</v>
      </c>
      <c r="Q8016" s="96" t="s">
        <v>1675</v>
      </c>
      <c r="R8016" s="96" t="s">
        <v>1644</v>
      </c>
    </row>
    <row r="8017" ht="14.25" customHeight="1">
      <c r="A8017" s="96" t="s">
        <v>19921</v>
      </c>
      <c r="D8017" s="96" t="s">
        <v>1355</v>
      </c>
      <c r="J8017" s="96" t="s">
        <v>1351</v>
      </c>
      <c r="L8017" s="96" t="s">
        <v>41</v>
      </c>
      <c r="M8017" s="96" t="s">
        <v>1147</v>
      </c>
      <c r="O8017" s="96" t="s">
        <v>1584</v>
      </c>
      <c r="P8017" s="96" t="s">
        <v>1564</v>
      </c>
      <c r="Q8017" s="96" t="s">
        <v>1590</v>
      </c>
      <c r="R8017" s="96" t="s">
        <v>1623</v>
      </c>
    </row>
    <row r="8018" ht="14.25" customHeight="1">
      <c r="A8018" s="96" t="s">
        <v>19922</v>
      </c>
      <c r="B8018" s="96" t="s">
        <v>19923</v>
      </c>
      <c r="C8018" s="96" t="s">
        <v>19924</v>
      </c>
      <c r="D8018" s="96" t="s">
        <v>1355</v>
      </c>
      <c r="J8018" s="96" t="s">
        <v>1147</v>
      </c>
      <c r="L8018" s="96" t="s">
        <v>41</v>
      </c>
      <c r="M8018" s="96" t="s">
        <v>1147</v>
      </c>
      <c r="O8018" s="96" t="s">
        <v>1578</v>
      </c>
      <c r="P8018" s="96" t="s">
        <v>1579</v>
      </c>
      <c r="Q8018" s="96" t="s">
        <v>1610</v>
      </c>
      <c r="R8018" s="96" t="s">
        <v>1605</v>
      </c>
    </row>
    <row r="8019" ht="14.25" customHeight="1">
      <c r="A8019" s="96" t="s">
        <v>19925</v>
      </c>
      <c r="B8019" s="96" t="s">
        <v>19926</v>
      </c>
      <c r="C8019" s="96" t="s">
        <v>19927</v>
      </c>
      <c r="D8019" s="96" t="s">
        <v>1350</v>
      </c>
      <c r="E8019" s="96" t="s">
        <v>1561</v>
      </c>
      <c r="F8019" s="96">
        <v>2030.0</v>
      </c>
      <c r="G8019" s="96" t="s">
        <v>1350</v>
      </c>
      <c r="H8019" s="96" t="s">
        <v>1561</v>
      </c>
      <c r="I8019" s="96">
        <v>2045.0</v>
      </c>
      <c r="J8019" s="96" t="s">
        <v>1351</v>
      </c>
      <c r="K8019" s="96">
        <v>2045.0</v>
      </c>
      <c r="L8019" s="96" t="s">
        <v>41</v>
      </c>
      <c r="M8019" s="96" t="s">
        <v>1351</v>
      </c>
      <c r="N8019" s="96" t="s">
        <v>1971</v>
      </c>
      <c r="O8019" s="96" t="s">
        <v>1664</v>
      </c>
      <c r="P8019" s="96" t="s">
        <v>1564</v>
      </c>
      <c r="Q8019" s="96" t="s">
        <v>1639</v>
      </c>
      <c r="R8019" s="96" t="s">
        <v>1690</v>
      </c>
      <c r="S8019" s="96" t="s">
        <v>19928</v>
      </c>
      <c r="T8019" s="96" t="s">
        <v>1568</v>
      </c>
    </row>
    <row r="8020" ht="14.25" customHeight="1">
      <c r="A8020" s="96" t="s">
        <v>19929</v>
      </c>
      <c r="D8020" s="96" t="s">
        <v>1350</v>
      </c>
      <c r="E8020" s="96" t="s">
        <v>1561</v>
      </c>
      <c r="F8020" s="96">
        <v>2030.0</v>
      </c>
      <c r="J8020" s="96" t="s">
        <v>1147</v>
      </c>
      <c r="L8020" s="96" t="s">
        <v>41</v>
      </c>
      <c r="M8020" s="96" t="s">
        <v>1147</v>
      </c>
      <c r="O8020" s="96" t="s">
        <v>1672</v>
      </c>
      <c r="P8020" s="96" t="s">
        <v>1564</v>
      </c>
      <c r="Q8020" s="96" t="s">
        <v>1897</v>
      </c>
      <c r="R8020" s="96" t="s">
        <v>1637</v>
      </c>
      <c r="S8020" s="96" t="s">
        <v>19930</v>
      </c>
      <c r="T8020" s="96" t="s">
        <v>1568</v>
      </c>
    </row>
    <row r="8021" ht="14.25" customHeight="1">
      <c r="A8021" s="96" t="s">
        <v>19931</v>
      </c>
      <c r="B8021" s="96" t="s">
        <v>19932</v>
      </c>
      <c r="C8021" s="96" t="s">
        <v>19933</v>
      </c>
      <c r="D8021" s="96" t="s">
        <v>1350</v>
      </c>
      <c r="E8021" s="96" t="s">
        <v>1561</v>
      </c>
      <c r="F8021" s="96">
        <v>2030.0</v>
      </c>
      <c r="J8021" s="96" t="s">
        <v>1351</v>
      </c>
      <c r="L8021" s="96" t="s">
        <v>1629</v>
      </c>
      <c r="M8021" s="96" t="s">
        <v>1351</v>
      </c>
      <c r="N8021" s="96" t="s">
        <v>1673</v>
      </c>
      <c r="O8021" s="96" t="s">
        <v>1563</v>
      </c>
      <c r="P8021" s="96" t="s">
        <v>1564</v>
      </c>
      <c r="Q8021" s="96" t="s">
        <v>1630</v>
      </c>
      <c r="R8021" s="96" t="s">
        <v>1566</v>
      </c>
      <c r="S8021" s="96" t="s">
        <v>19934</v>
      </c>
      <c r="T8021" s="96" t="s">
        <v>1568</v>
      </c>
    </row>
    <row r="8022" ht="14.25" customHeight="1">
      <c r="A8022" s="96" t="s">
        <v>19935</v>
      </c>
      <c r="C8022" s="96" t="s">
        <v>19936</v>
      </c>
      <c r="D8022" s="96" t="s">
        <v>1355</v>
      </c>
      <c r="J8022" s="96" t="s">
        <v>1147</v>
      </c>
      <c r="L8022" s="96" t="s">
        <v>41</v>
      </c>
      <c r="M8022" s="96" t="s">
        <v>1147</v>
      </c>
      <c r="O8022" s="96" t="s">
        <v>1614</v>
      </c>
      <c r="P8022" s="96" t="s">
        <v>1609</v>
      </c>
      <c r="Q8022" s="96" t="s">
        <v>1800</v>
      </c>
      <c r="R8022" s="96" t="s">
        <v>1586</v>
      </c>
    </row>
    <row r="8023" ht="14.25" customHeight="1">
      <c r="A8023" s="96" t="s">
        <v>19937</v>
      </c>
      <c r="D8023" s="96" t="s">
        <v>1355</v>
      </c>
      <c r="J8023" s="96" t="s">
        <v>1351</v>
      </c>
      <c r="L8023" s="96" t="s">
        <v>41</v>
      </c>
      <c r="M8023" s="96" t="s">
        <v>1351</v>
      </c>
      <c r="N8023" s="96" t="s">
        <v>1841</v>
      </c>
      <c r="O8023" s="96" t="s">
        <v>1578</v>
      </c>
      <c r="P8023" s="96" t="s">
        <v>1579</v>
      </c>
      <c r="Q8023" s="96" t="s">
        <v>1610</v>
      </c>
      <c r="R8023" s="96" t="s">
        <v>1841</v>
      </c>
    </row>
    <row r="8024" ht="14.25" customHeight="1">
      <c r="A8024" s="96" t="s">
        <v>19938</v>
      </c>
      <c r="D8024" s="96" t="s">
        <v>1355</v>
      </c>
      <c r="J8024" s="96" t="s">
        <v>1147</v>
      </c>
      <c r="L8024" s="96" t="s">
        <v>41</v>
      </c>
      <c r="M8024" s="96" t="s">
        <v>1147</v>
      </c>
      <c r="O8024" s="96" t="s">
        <v>1713</v>
      </c>
      <c r="P8024" s="96" t="s">
        <v>1564</v>
      </c>
      <c r="Q8024" s="96" t="s">
        <v>1585</v>
      </c>
      <c r="R8024" s="96" t="s">
        <v>1594</v>
      </c>
    </row>
    <row r="8025" ht="14.25" customHeight="1">
      <c r="A8025" s="96" t="s">
        <v>19939</v>
      </c>
      <c r="B8025" s="96" t="s">
        <v>19940</v>
      </c>
      <c r="C8025" s="96" t="s">
        <v>19941</v>
      </c>
      <c r="D8025" s="96" t="s">
        <v>1350</v>
      </c>
      <c r="E8025" s="96" t="s">
        <v>1561</v>
      </c>
      <c r="F8025" s="96">
        <v>2030.0</v>
      </c>
      <c r="J8025" s="96" t="s">
        <v>1147</v>
      </c>
      <c r="L8025" s="96" t="s">
        <v>1562</v>
      </c>
      <c r="M8025" s="96" t="s">
        <v>1147</v>
      </c>
      <c r="O8025" s="96" t="s">
        <v>1578</v>
      </c>
      <c r="P8025" s="96" t="s">
        <v>1579</v>
      </c>
      <c r="Q8025" s="96" t="s">
        <v>1652</v>
      </c>
      <c r="R8025" s="96" t="s">
        <v>1699</v>
      </c>
      <c r="S8025" s="96" t="s">
        <v>19942</v>
      </c>
      <c r="T8025" s="96" t="s">
        <v>1568</v>
      </c>
    </row>
    <row r="8026" ht="14.25" customHeight="1">
      <c r="A8026" s="96" t="s">
        <v>19943</v>
      </c>
      <c r="B8026" s="96" t="s">
        <v>19944</v>
      </c>
      <c r="D8026" s="96" t="s">
        <v>1355</v>
      </c>
      <c r="J8026" s="96" t="s">
        <v>1351</v>
      </c>
      <c r="L8026" s="96" t="s">
        <v>41</v>
      </c>
      <c r="M8026" s="96" t="s">
        <v>1351</v>
      </c>
      <c r="N8026" s="96" t="s">
        <v>1971</v>
      </c>
      <c r="O8026" s="96" t="s">
        <v>1893</v>
      </c>
      <c r="P8026" s="96" t="s">
        <v>1603</v>
      </c>
      <c r="Q8026" s="96" t="s">
        <v>1585</v>
      </c>
      <c r="R8026" s="96" t="s">
        <v>1971</v>
      </c>
    </row>
    <row r="8027" ht="14.25" customHeight="1">
      <c r="A8027" s="96" t="s">
        <v>19945</v>
      </c>
      <c r="D8027" s="96" t="s">
        <v>1350</v>
      </c>
      <c r="E8027" s="96" t="s">
        <v>1561</v>
      </c>
      <c r="F8027" s="96">
        <v>2030.0</v>
      </c>
      <c r="J8027" s="96" t="s">
        <v>1147</v>
      </c>
      <c r="L8027" s="96" t="s">
        <v>1562</v>
      </c>
      <c r="M8027" s="96" t="s">
        <v>1147</v>
      </c>
      <c r="O8027" s="96" t="s">
        <v>1901</v>
      </c>
      <c r="P8027" s="96" t="s">
        <v>1564</v>
      </c>
      <c r="Q8027" s="96" t="s">
        <v>1665</v>
      </c>
      <c r="R8027" s="96" t="s">
        <v>1644</v>
      </c>
      <c r="S8027" s="96" t="s">
        <v>19946</v>
      </c>
      <c r="T8027" s="96" t="s">
        <v>1568</v>
      </c>
    </row>
    <row r="8028" ht="14.25" customHeight="1">
      <c r="A8028" s="96" t="s">
        <v>19947</v>
      </c>
      <c r="B8028" s="96" t="s">
        <v>19948</v>
      </c>
      <c r="C8028" s="96" t="s">
        <v>19949</v>
      </c>
      <c r="D8028" s="96" t="s">
        <v>1350</v>
      </c>
      <c r="E8028" s="96" t="s">
        <v>1570</v>
      </c>
      <c r="F8028" s="96">
        <v>2034.0</v>
      </c>
      <c r="J8028" s="96" t="s">
        <v>1351</v>
      </c>
      <c r="L8028" s="96" t="s">
        <v>41</v>
      </c>
      <c r="M8028" s="96" t="s">
        <v>1351</v>
      </c>
      <c r="N8028" s="96" t="s">
        <v>1619</v>
      </c>
      <c r="O8028" s="96" t="s">
        <v>1703</v>
      </c>
      <c r="P8028" s="96" t="s">
        <v>1564</v>
      </c>
      <c r="Q8028" s="96" t="s">
        <v>1941</v>
      </c>
      <c r="R8028" s="96" t="s">
        <v>2384</v>
      </c>
      <c r="S8028" s="96" t="s">
        <v>19950</v>
      </c>
      <c r="T8028" s="96" t="s">
        <v>1576</v>
      </c>
    </row>
    <row r="8029" ht="14.25" customHeight="1">
      <c r="A8029" s="96" t="s">
        <v>19951</v>
      </c>
      <c r="B8029" s="96" t="s">
        <v>19952</v>
      </c>
      <c r="C8029" s="96" t="s">
        <v>19953</v>
      </c>
      <c r="D8029" s="96" t="s">
        <v>1350</v>
      </c>
      <c r="E8029" s="96" t="s">
        <v>1561</v>
      </c>
      <c r="F8029" s="96">
        <v>2030.0</v>
      </c>
      <c r="J8029" s="96" t="s">
        <v>1147</v>
      </c>
      <c r="L8029" s="96" t="s">
        <v>41</v>
      </c>
      <c r="M8029" s="96" t="s">
        <v>1147</v>
      </c>
      <c r="O8029" s="96" t="s">
        <v>1703</v>
      </c>
      <c r="P8029" s="96" t="s">
        <v>1564</v>
      </c>
      <c r="Q8029" s="96" t="s">
        <v>1573</v>
      </c>
      <c r="R8029" s="96" t="s">
        <v>1757</v>
      </c>
      <c r="S8029" s="96" t="s">
        <v>19954</v>
      </c>
      <c r="T8029" s="96" t="s">
        <v>1568</v>
      </c>
    </row>
    <row r="8030" ht="14.25" customHeight="1">
      <c r="A8030" s="96" t="s">
        <v>19955</v>
      </c>
      <c r="D8030" s="96" t="s">
        <v>1350</v>
      </c>
      <c r="E8030" s="96" t="s">
        <v>1561</v>
      </c>
      <c r="F8030" s="96">
        <v>2030.0</v>
      </c>
      <c r="J8030" s="96" t="s">
        <v>1147</v>
      </c>
      <c r="L8030" s="96" t="s">
        <v>1562</v>
      </c>
      <c r="M8030" s="96" t="s">
        <v>1147</v>
      </c>
      <c r="O8030" s="96" t="s">
        <v>1647</v>
      </c>
      <c r="P8030" s="96" t="s">
        <v>1564</v>
      </c>
      <c r="Q8030" s="96" t="s">
        <v>1590</v>
      </c>
      <c r="R8030" s="96" t="s">
        <v>1707</v>
      </c>
      <c r="S8030" s="96" t="s">
        <v>19956</v>
      </c>
      <c r="T8030" s="96" t="s">
        <v>1568</v>
      </c>
    </row>
    <row r="8031" ht="14.25" customHeight="1">
      <c r="A8031" s="96" t="s">
        <v>19957</v>
      </c>
      <c r="D8031" s="96" t="s">
        <v>1350</v>
      </c>
      <c r="E8031" s="96" t="s">
        <v>1561</v>
      </c>
      <c r="F8031" s="96">
        <v>2030.0</v>
      </c>
      <c r="J8031" s="96" t="s">
        <v>1147</v>
      </c>
      <c r="L8031" s="96" t="s">
        <v>1562</v>
      </c>
      <c r="M8031" s="96" t="s">
        <v>1147</v>
      </c>
      <c r="O8031" s="96" t="s">
        <v>1584</v>
      </c>
      <c r="P8031" s="96" t="s">
        <v>1564</v>
      </c>
      <c r="Q8031" s="96" t="s">
        <v>1754</v>
      </c>
      <c r="R8031" s="96" t="s">
        <v>1637</v>
      </c>
      <c r="S8031" s="96" t="s">
        <v>19958</v>
      </c>
      <c r="T8031" s="96" t="s">
        <v>1568</v>
      </c>
    </row>
    <row r="8032" ht="14.25" customHeight="1">
      <c r="A8032" s="96" t="s">
        <v>19959</v>
      </c>
      <c r="D8032" s="96" t="s">
        <v>1350</v>
      </c>
      <c r="E8032" s="96" t="s">
        <v>1561</v>
      </c>
      <c r="F8032" s="96">
        <v>2030.0</v>
      </c>
      <c r="J8032" s="96" t="s">
        <v>1147</v>
      </c>
      <c r="L8032" s="96" t="s">
        <v>1562</v>
      </c>
      <c r="M8032" s="96" t="s">
        <v>1147</v>
      </c>
      <c r="O8032" s="96" t="s">
        <v>1578</v>
      </c>
      <c r="P8032" s="96" t="s">
        <v>1579</v>
      </c>
      <c r="Q8032" s="96" t="s">
        <v>1580</v>
      </c>
      <c r="R8032" s="96" t="s">
        <v>3066</v>
      </c>
      <c r="S8032" s="96" t="s">
        <v>19960</v>
      </c>
      <c r="T8032" s="96" t="s">
        <v>1568</v>
      </c>
    </row>
    <row r="8033" ht="14.25" customHeight="1">
      <c r="A8033" s="96" t="s">
        <v>19961</v>
      </c>
      <c r="C8033" s="96" t="s">
        <v>19962</v>
      </c>
      <c r="D8033" s="96" t="s">
        <v>1355</v>
      </c>
      <c r="J8033" s="96" t="s">
        <v>1147</v>
      </c>
      <c r="L8033" s="96" t="s">
        <v>41</v>
      </c>
      <c r="M8033" s="96" t="s">
        <v>1147</v>
      </c>
      <c r="N8033" s="96" t="s">
        <v>1926</v>
      </c>
      <c r="O8033" s="96" t="s">
        <v>1845</v>
      </c>
      <c r="P8033" s="96" t="s">
        <v>1564</v>
      </c>
      <c r="Q8033" s="96" t="s">
        <v>1593</v>
      </c>
      <c r="R8033" s="96" t="s">
        <v>1926</v>
      </c>
    </row>
    <row r="8034" ht="14.25" customHeight="1">
      <c r="A8034" s="96" t="s">
        <v>19963</v>
      </c>
      <c r="C8034" s="96" t="s">
        <v>19964</v>
      </c>
      <c r="D8034" s="96" t="s">
        <v>1350</v>
      </c>
      <c r="E8034" s="96" t="s">
        <v>1570</v>
      </c>
      <c r="F8034" s="96" t="s">
        <v>1628</v>
      </c>
      <c r="J8034" s="96" t="s">
        <v>1147</v>
      </c>
      <c r="L8034" s="96" t="s">
        <v>41</v>
      </c>
      <c r="M8034" s="96" t="s">
        <v>1147</v>
      </c>
      <c r="O8034" s="96" t="s">
        <v>1703</v>
      </c>
      <c r="P8034" s="96" t="s">
        <v>1564</v>
      </c>
      <c r="Q8034" s="96" t="s">
        <v>1573</v>
      </c>
      <c r="R8034" s="96" t="s">
        <v>1757</v>
      </c>
      <c r="S8034" s="96" t="s">
        <v>19965</v>
      </c>
      <c r="T8034" s="96" t="s">
        <v>1576</v>
      </c>
    </row>
    <row r="8035" ht="14.25" customHeight="1">
      <c r="A8035" s="96" t="s">
        <v>19966</v>
      </c>
      <c r="D8035" s="96" t="s">
        <v>1350</v>
      </c>
      <c r="E8035" s="96" t="s">
        <v>1561</v>
      </c>
      <c r="F8035" s="96">
        <v>2030.0</v>
      </c>
      <c r="J8035" s="96" t="s">
        <v>1147</v>
      </c>
      <c r="L8035" s="96" t="s">
        <v>1562</v>
      </c>
      <c r="M8035" s="96" t="s">
        <v>1147</v>
      </c>
      <c r="O8035" s="96" t="s">
        <v>1578</v>
      </c>
      <c r="P8035" s="96" t="s">
        <v>1579</v>
      </c>
      <c r="Q8035" s="96" t="s">
        <v>1652</v>
      </c>
      <c r="R8035" s="96" t="s">
        <v>1926</v>
      </c>
      <c r="S8035" s="96" t="s">
        <v>19967</v>
      </c>
      <c r="T8035" s="96" t="s">
        <v>1568</v>
      </c>
    </row>
    <row r="8036" ht="14.25" customHeight="1">
      <c r="A8036" s="96" t="s">
        <v>19968</v>
      </c>
      <c r="B8036" s="96" t="s">
        <v>19969</v>
      </c>
      <c r="C8036" s="96" t="s">
        <v>19970</v>
      </c>
      <c r="D8036" s="96" t="s">
        <v>1355</v>
      </c>
      <c r="J8036" s="96" t="s">
        <v>1351</v>
      </c>
      <c r="L8036" s="96" t="s">
        <v>41</v>
      </c>
      <c r="M8036" s="96" t="s">
        <v>1147</v>
      </c>
      <c r="O8036" s="96" t="s">
        <v>1578</v>
      </c>
      <c r="P8036" s="96" t="s">
        <v>1579</v>
      </c>
      <c r="Q8036" s="96" t="s">
        <v>1580</v>
      </c>
      <c r="R8036" s="96" t="s">
        <v>1594</v>
      </c>
    </row>
    <row r="8037" ht="14.25" customHeight="1">
      <c r="A8037" s="96" t="s">
        <v>19971</v>
      </c>
      <c r="D8037" s="96" t="s">
        <v>1350</v>
      </c>
      <c r="E8037" s="96" t="s">
        <v>1561</v>
      </c>
      <c r="F8037" s="96">
        <v>2030.0</v>
      </c>
      <c r="G8037" s="96" t="s">
        <v>1350</v>
      </c>
      <c r="H8037" s="96" t="s">
        <v>1561</v>
      </c>
      <c r="I8037" s="96">
        <v>2050.0</v>
      </c>
      <c r="J8037" s="96" t="s">
        <v>1351</v>
      </c>
      <c r="K8037" s="96">
        <v>2050.0</v>
      </c>
      <c r="L8037" s="96" t="s">
        <v>1562</v>
      </c>
      <c r="M8037" s="96" t="s">
        <v>1147</v>
      </c>
      <c r="O8037" s="96" t="s">
        <v>1578</v>
      </c>
      <c r="P8037" s="96" t="s">
        <v>1579</v>
      </c>
      <c r="Q8037" s="96" t="s">
        <v>1580</v>
      </c>
      <c r="R8037" s="96" t="s">
        <v>1623</v>
      </c>
      <c r="S8037" s="96" t="s">
        <v>19972</v>
      </c>
      <c r="T8037" s="96" t="s">
        <v>1568</v>
      </c>
    </row>
    <row r="8038" ht="14.25" customHeight="1">
      <c r="A8038" s="96" t="s">
        <v>19973</v>
      </c>
      <c r="C8038" s="96" t="s">
        <v>19974</v>
      </c>
      <c r="D8038" s="96" t="s">
        <v>1355</v>
      </c>
      <c r="J8038" s="96" t="s">
        <v>1351</v>
      </c>
      <c r="L8038" s="96" t="s">
        <v>1629</v>
      </c>
      <c r="M8038" s="96" t="s">
        <v>1351</v>
      </c>
      <c r="N8038" s="96" t="s">
        <v>2098</v>
      </c>
      <c r="O8038" s="96" t="s">
        <v>1584</v>
      </c>
      <c r="P8038" s="96" t="s">
        <v>1564</v>
      </c>
      <c r="Q8038" s="96" t="s">
        <v>1630</v>
      </c>
      <c r="R8038" s="96" t="s">
        <v>2098</v>
      </c>
      <c r="U8038" s="96" t="s">
        <v>2522</v>
      </c>
    </row>
    <row r="8039" ht="14.25" customHeight="1">
      <c r="A8039" s="96" t="s">
        <v>19975</v>
      </c>
      <c r="C8039" s="96" t="s">
        <v>19976</v>
      </c>
      <c r="D8039" s="96" t="s">
        <v>1350</v>
      </c>
      <c r="E8039" s="96" t="s">
        <v>1561</v>
      </c>
      <c r="F8039" s="96">
        <v>2025.0</v>
      </c>
      <c r="J8039" s="96" t="s">
        <v>1147</v>
      </c>
      <c r="L8039" s="96" t="s">
        <v>41</v>
      </c>
      <c r="M8039" s="96" t="s">
        <v>1147</v>
      </c>
      <c r="O8039" s="96" t="s">
        <v>1578</v>
      </c>
      <c r="P8039" s="96" t="s">
        <v>1579</v>
      </c>
      <c r="Q8039" s="96" t="s">
        <v>1610</v>
      </c>
      <c r="R8039" s="96" t="s">
        <v>1846</v>
      </c>
      <c r="S8039" s="96" t="s">
        <v>19977</v>
      </c>
      <c r="T8039" s="96" t="s">
        <v>1568</v>
      </c>
    </row>
    <row r="8040" ht="14.25" customHeight="1">
      <c r="A8040" s="96" t="s">
        <v>19978</v>
      </c>
      <c r="D8040" s="96" t="s">
        <v>1350</v>
      </c>
      <c r="E8040" s="96" t="s">
        <v>1561</v>
      </c>
      <c r="F8040" s="96">
        <v>2030.0</v>
      </c>
      <c r="J8040" s="96" t="s">
        <v>1147</v>
      </c>
      <c r="L8040" s="96" t="s">
        <v>1562</v>
      </c>
      <c r="M8040" s="96" t="s">
        <v>1147</v>
      </c>
      <c r="O8040" s="96" t="s">
        <v>1578</v>
      </c>
      <c r="P8040" s="96" t="s">
        <v>1579</v>
      </c>
      <c r="Q8040" s="96" t="s">
        <v>1585</v>
      </c>
      <c r="R8040" s="96" t="s">
        <v>1637</v>
      </c>
      <c r="S8040" s="96" t="s">
        <v>19979</v>
      </c>
      <c r="T8040" s="96" t="s">
        <v>1568</v>
      </c>
    </row>
    <row r="8041" ht="14.25" customHeight="1">
      <c r="A8041" s="96" t="s">
        <v>19980</v>
      </c>
      <c r="B8041" s="96" t="s">
        <v>19981</v>
      </c>
      <c r="C8041" s="96" t="s">
        <v>19982</v>
      </c>
      <c r="D8041" s="96" t="s">
        <v>1350</v>
      </c>
      <c r="E8041" s="96" t="s">
        <v>1561</v>
      </c>
      <c r="F8041" s="96" t="s">
        <v>3988</v>
      </c>
      <c r="J8041" s="96" t="s">
        <v>1147</v>
      </c>
      <c r="L8041" s="96" t="s">
        <v>41</v>
      </c>
      <c r="M8041" s="96" t="s">
        <v>1147</v>
      </c>
      <c r="O8041" s="96" t="s">
        <v>1578</v>
      </c>
      <c r="P8041" s="96" t="s">
        <v>1579</v>
      </c>
      <c r="Q8041" s="96" t="s">
        <v>1604</v>
      </c>
      <c r="R8041" s="96" t="s">
        <v>1846</v>
      </c>
      <c r="S8041" s="96" t="s">
        <v>19983</v>
      </c>
      <c r="T8041" s="96" t="s">
        <v>1568</v>
      </c>
    </row>
    <row r="8042" ht="14.25" customHeight="1">
      <c r="A8042" s="96" t="s">
        <v>19984</v>
      </c>
      <c r="C8042" s="96" t="s">
        <v>19985</v>
      </c>
      <c r="D8042" s="96" t="s">
        <v>1355</v>
      </c>
      <c r="J8042" s="96" t="s">
        <v>1351</v>
      </c>
      <c r="L8042" s="96" t="s">
        <v>41</v>
      </c>
      <c r="M8042" s="96" t="s">
        <v>1351</v>
      </c>
      <c r="N8042" s="96" t="s">
        <v>1707</v>
      </c>
      <c r="O8042" s="96" t="s">
        <v>1647</v>
      </c>
      <c r="P8042" s="96" t="s">
        <v>1564</v>
      </c>
      <c r="Q8042" s="96" t="s">
        <v>1610</v>
      </c>
      <c r="R8042" s="96" t="s">
        <v>1707</v>
      </c>
    </row>
    <row r="8043" ht="14.25" customHeight="1">
      <c r="A8043" s="96" t="s">
        <v>19986</v>
      </c>
      <c r="D8043" s="96" t="s">
        <v>1350</v>
      </c>
      <c r="E8043" s="96" t="s">
        <v>1561</v>
      </c>
      <c r="F8043" s="96">
        <v>2030.0</v>
      </c>
      <c r="J8043" s="96" t="s">
        <v>1147</v>
      </c>
      <c r="L8043" s="96" t="s">
        <v>1562</v>
      </c>
      <c r="M8043" s="96" t="s">
        <v>1147</v>
      </c>
      <c r="O8043" s="96" t="s">
        <v>1845</v>
      </c>
      <c r="P8043" s="96" t="s">
        <v>1564</v>
      </c>
      <c r="Q8043" s="96" t="s">
        <v>1573</v>
      </c>
      <c r="R8043" s="96" t="s">
        <v>1586</v>
      </c>
      <c r="S8043" s="96" t="s">
        <v>19987</v>
      </c>
      <c r="T8043" s="96" t="s">
        <v>1568</v>
      </c>
    </row>
    <row r="8044" ht="14.25" customHeight="1">
      <c r="A8044" s="96" t="s">
        <v>19988</v>
      </c>
      <c r="D8044" s="96" t="s">
        <v>1350</v>
      </c>
      <c r="E8044" s="96" t="s">
        <v>1561</v>
      </c>
      <c r="F8044" s="96">
        <v>2032.0</v>
      </c>
      <c r="J8044" s="96" t="s">
        <v>1351</v>
      </c>
      <c r="L8044" s="96" t="s">
        <v>41</v>
      </c>
      <c r="M8044" s="96" t="s">
        <v>1351</v>
      </c>
      <c r="N8044" s="96" t="s">
        <v>1926</v>
      </c>
      <c r="O8044" s="96" t="s">
        <v>1669</v>
      </c>
      <c r="P8044" s="96" t="s">
        <v>1564</v>
      </c>
      <c r="Q8044" s="96" t="s">
        <v>1610</v>
      </c>
      <c r="R8044" s="96" t="s">
        <v>1566</v>
      </c>
      <c r="S8044" s="96" t="s">
        <v>19989</v>
      </c>
      <c r="T8044" s="96" t="s">
        <v>1568</v>
      </c>
    </row>
    <row r="8045" ht="14.25" customHeight="1">
      <c r="A8045" s="96" t="s">
        <v>19990</v>
      </c>
      <c r="C8045" s="96" t="s">
        <v>19991</v>
      </c>
      <c r="D8045" s="96" t="s">
        <v>1350</v>
      </c>
      <c r="E8045" s="96" t="s">
        <v>1570</v>
      </c>
      <c r="F8045" s="96">
        <v>2030.0</v>
      </c>
      <c r="J8045" s="96" t="s">
        <v>1351</v>
      </c>
      <c r="L8045" s="96" t="s">
        <v>1562</v>
      </c>
      <c r="M8045" s="96" t="s">
        <v>1147</v>
      </c>
      <c r="O8045" s="96" t="s">
        <v>1647</v>
      </c>
      <c r="P8045" s="96" t="s">
        <v>1564</v>
      </c>
      <c r="Q8045" s="96" t="s">
        <v>1590</v>
      </c>
      <c r="R8045" s="96" t="s">
        <v>1846</v>
      </c>
      <c r="S8045" s="96" t="s">
        <v>19992</v>
      </c>
      <c r="T8045" s="96" t="s">
        <v>1576</v>
      </c>
    </row>
    <row r="8046" ht="14.25" customHeight="1">
      <c r="A8046" s="96" t="s">
        <v>19993</v>
      </c>
      <c r="C8046" s="96" t="s">
        <v>19994</v>
      </c>
      <c r="D8046" s="96" t="s">
        <v>1355</v>
      </c>
      <c r="J8046" s="96" t="s">
        <v>1351</v>
      </c>
      <c r="L8046" s="96" t="s">
        <v>41</v>
      </c>
      <c r="M8046" s="96" t="s">
        <v>1147</v>
      </c>
      <c r="O8046" s="96" t="s">
        <v>1647</v>
      </c>
      <c r="P8046" s="96" t="s">
        <v>1564</v>
      </c>
      <c r="Q8046" s="96" t="s">
        <v>1593</v>
      </c>
      <c r="R8046" s="96" t="s">
        <v>1566</v>
      </c>
    </row>
    <row r="8047" ht="14.25" customHeight="1">
      <c r="A8047" s="96" t="s">
        <v>19995</v>
      </c>
      <c r="B8047" s="96" t="s">
        <v>19996</v>
      </c>
      <c r="C8047" s="96" t="s">
        <v>19997</v>
      </c>
      <c r="D8047" s="96" t="s">
        <v>1350</v>
      </c>
      <c r="E8047" s="96" t="s">
        <v>1561</v>
      </c>
      <c r="F8047" s="96">
        <v>2030.0</v>
      </c>
      <c r="J8047" s="96" t="s">
        <v>1351</v>
      </c>
      <c r="L8047" s="96" t="s">
        <v>41</v>
      </c>
      <c r="M8047" s="96" t="s">
        <v>1351</v>
      </c>
      <c r="N8047" s="96" t="s">
        <v>2256</v>
      </c>
      <c r="O8047" s="96" t="s">
        <v>1563</v>
      </c>
      <c r="P8047" s="96" t="s">
        <v>1564</v>
      </c>
      <c r="Q8047" s="96" t="s">
        <v>1756</v>
      </c>
      <c r="R8047" s="96" t="s">
        <v>1924</v>
      </c>
      <c r="S8047" s="96" t="s">
        <v>19998</v>
      </c>
      <c r="T8047" s="96" t="s">
        <v>1568</v>
      </c>
    </row>
    <row r="8048" ht="14.25" customHeight="1">
      <c r="A8048" s="96" t="s">
        <v>19999</v>
      </c>
      <c r="B8048" s="96" t="s">
        <v>20000</v>
      </c>
      <c r="C8048" s="96" t="s">
        <v>20001</v>
      </c>
      <c r="D8048" s="96" t="s">
        <v>1355</v>
      </c>
      <c r="J8048" s="96" t="s">
        <v>1147</v>
      </c>
      <c r="L8048" s="96" t="s">
        <v>41</v>
      </c>
      <c r="M8048" s="96" t="s">
        <v>1147</v>
      </c>
      <c r="O8048" s="96" t="s">
        <v>1812</v>
      </c>
      <c r="P8048" s="96" t="s">
        <v>1609</v>
      </c>
      <c r="Q8048" s="96" t="s">
        <v>1593</v>
      </c>
      <c r="R8048" s="96" t="s">
        <v>1971</v>
      </c>
    </row>
    <row r="8049" ht="14.25" customHeight="1">
      <c r="A8049" s="96" t="s">
        <v>20002</v>
      </c>
      <c r="B8049" s="96" t="s">
        <v>20000</v>
      </c>
      <c r="C8049" s="96" t="s">
        <v>20003</v>
      </c>
      <c r="D8049" s="96" t="s">
        <v>1355</v>
      </c>
      <c r="J8049" s="96" t="s">
        <v>1147</v>
      </c>
      <c r="L8049" s="96" t="s">
        <v>41</v>
      </c>
      <c r="M8049" s="96" t="s">
        <v>1147</v>
      </c>
      <c r="O8049" s="96" t="s">
        <v>1812</v>
      </c>
      <c r="P8049" s="96" t="s">
        <v>1609</v>
      </c>
      <c r="Q8049" s="96" t="s">
        <v>1593</v>
      </c>
      <c r="R8049" s="96" t="s">
        <v>1971</v>
      </c>
    </row>
    <row r="8050" ht="14.25" customHeight="1">
      <c r="A8050" s="96" t="s">
        <v>20004</v>
      </c>
      <c r="C8050" s="96" t="s">
        <v>20005</v>
      </c>
      <c r="D8050" s="96" t="s">
        <v>1350</v>
      </c>
      <c r="E8050" s="96" t="s">
        <v>1561</v>
      </c>
      <c r="F8050" s="96">
        <v>2027.0</v>
      </c>
      <c r="J8050" s="96" t="s">
        <v>1147</v>
      </c>
      <c r="L8050" s="96" t="s">
        <v>41</v>
      </c>
      <c r="M8050" s="96" t="s">
        <v>1147</v>
      </c>
      <c r="O8050" s="96" t="s">
        <v>1703</v>
      </c>
      <c r="P8050" s="96" t="s">
        <v>1564</v>
      </c>
      <c r="Q8050" s="96" t="s">
        <v>1820</v>
      </c>
      <c r="R8050" s="96" t="s">
        <v>1566</v>
      </c>
      <c r="S8050" s="96" t="s">
        <v>20006</v>
      </c>
      <c r="T8050" s="96" t="s">
        <v>1568</v>
      </c>
    </row>
    <row r="8051" ht="14.25" customHeight="1">
      <c r="A8051" s="96" t="s">
        <v>20007</v>
      </c>
      <c r="D8051" s="96" t="s">
        <v>1350</v>
      </c>
      <c r="E8051" s="96" t="s">
        <v>1561</v>
      </c>
      <c r="F8051" s="96">
        <v>2030.0</v>
      </c>
      <c r="J8051" s="96" t="s">
        <v>1147</v>
      </c>
      <c r="L8051" s="96" t="s">
        <v>1562</v>
      </c>
      <c r="M8051" s="96" t="s">
        <v>1147</v>
      </c>
      <c r="O8051" s="96" t="s">
        <v>1664</v>
      </c>
      <c r="P8051" s="96" t="s">
        <v>1564</v>
      </c>
      <c r="Q8051" s="96" t="s">
        <v>1593</v>
      </c>
      <c r="R8051" s="96" t="s">
        <v>1863</v>
      </c>
      <c r="S8051" s="96" t="s">
        <v>20008</v>
      </c>
      <c r="T8051" s="96" t="s">
        <v>1568</v>
      </c>
    </row>
    <row r="8052" ht="14.25" customHeight="1">
      <c r="A8052" s="96" t="s">
        <v>20009</v>
      </c>
      <c r="B8052" s="96" t="s">
        <v>20010</v>
      </c>
      <c r="C8052" s="96" t="s">
        <v>20011</v>
      </c>
      <c r="D8052" s="96" t="s">
        <v>1355</v>
      </c>
      <c r="J8052" s="96" t="s">
        <v>1351</v>
      </c>
      <c r="L8052" s="96" t="s">
        <v>41</v>
      </c>
      <c r="M8052" s="96" t="s">
        <v>1351</v>
      </c>
      <c r="N8052" s="96" t="s">
        <v>1623</v>
      </c>
      <c r="O8052" s="96" t="s">
        <v>1741</v>
      </c>
      <c r="P8052" s="96" t="s">
        <v>1564</v>
      </c>
      <c r="Q8052" s="96" t="s">
        <v>1639</v>
      </c>
      <c r="R8052" s="96" t="s">
        <v>1623</v>
      </c>
    </row>
    <row r="8053" ht="14.25" customHeight="1">
      <c r="A8053" s="96" t="s">
        <v>20012</v>
      </c>
      <c r="B8053" s="96" t="s">
        <v>20013</v>
      </c>
      <c r="C8053" s="96" t="s">
        <v>20014</v>
      </c>
      <c r="D8053" s="96" t="s">
        <v>1355</v>
      </c>
      <c r="J8053" s="96" t="s">
        <v>1147</v>
      </c>
      <c r="L8053" s="96" t="s">
        <v>41</v>
      </c>
      <c r="M8053" s="96" t="s">
        <v>1147</v>
      </c>
      <c r="O8053" s="96" t="s">
        <v>1797</v>
      </c>
      <c r="P8053" s="96" t="s">
        <v>1564</v>
      </c>
      <c r="Q8053" s="96" t="s">
        <v>1573</v>
      </c>
      <c r="R8053" s="96" t="s">
        <v>1589</v>
      </c>
    </row>
    <row r="8054" ht="14.25" customHeight="1">
      <c r="A8054" s="96" t="s">
        <v>20015</v>
      </c>
      <c r="D8054" s="96" t="s">
        <v>1355</v>
      </c>
      <c r="J8054" s="96" t="s">
        <v>1147</v>
      </c>
      <c r="L8054" s="96" t="s">
        <v>41</v>
      </c>
      <c r="M8054" s="96" t="s">
        <v>1147</v>
      </c>
      <c r="O8054" s="96" t="s">
        <v>1845</v>
      </c>
      <c r="P8054" s="96" t="s">
        <v>1564</v>
      </c>
      <c r="Q8054" s="96" t="s">
        <v>1754</v>
      </c>
      <c r="R8054" s="96" t="s">
        <v>1637</v>
      </c>
    </row>
    <row r="8055" ht="14.25" customHeight="1">
      <c r="A8055" s="96" t="s">
        <v>20016</v>
      </c>
      <c r="D8055" s="96" t="s">
        <v>1350</v>
      </c>
      <c r="E8055" s="96" t="s">
        <v>1561</v>
      </c>
      <c r="F8055" s="96">
        <v>2030.0</v>
      </c>
      <c r="G8055" s="96" t="s">
        <v>1350</v>
      </c>
      <c r="H8055" s="96" t="s">
        <v>1561</v>
      </c>
      <c r="I8055" s="96">
        <v>2050.0</v>
      </c>
      <c r="J8055" s="96" t="s">
        <v>1351</v>
      </c>
      <c r="K8055" s="96">
        <v>2050.0</v>
      </c>
      <c r="L8055" s="96" t="s">
        <v>1562</v>
      </c>
      <c r="M8055" s="96" t="s">
        <v>1351</v>
      </c>
      <c r="N8055" s="96" t="s">
        <v>1805</v>
      </c>
      <c r="O8055" s="96" t="s">
        <v>1584</v>
      </c>
      <c r="P8055" s="96" t="s">
        <v>1564</v>
      </c>
      <c r="Q8055" s="96" t="s">
        <v>1639</v>
      </c>
      <c r="R8055" s="96" t="s">
        <v>1805</v>
      </c>
      <c r="S8055" s="96" t="s">
        <v>20017</v>
      </c>
      <c r="T8055" s="96" t="s">
        <v>1568</v>
      </c>
    </row>
    <row r="8056" ht="14.25" customHeight="1">
      <c r="A8056" s="96" t="s">
        <v>20018</v>
      </c>
      <c r="B8056" s="96" t="s">
        <v>20019</v>
      </c>
      <c r="C8056" s="96" t="s">
        <v>20020</v>
      </c>
      <c r="D8056" s="96" t="s">
        <v>1350</v>
      </c>
      <c r="E8056" s="96" t="s">
        <v>1561</v>
      </c>
      <c r="F8056" s="96">
        <v>2030.0</v>
      </c>
      <c r="J8056" s="96" t="s">
        <v>1351</v>
      </c>
      <c r="L8056" s="96" t="s">
        <v>41</v>
      </c>
      <c r="M8056" s="96" t="s">
        <v>1351</v>
      </c>
      <c r="N8056" s="96" t="s">
        <v>2256</v>
      </c>
      <c r="O8056" s="96" t="s">
        <v>1578</v>
      </c>
      <c r="P8056" s="96" t="s">
        <v>1579</v>
      </c>
      <c r="Q8056" s="96" t="s">
        <v>1675</v>
      </c>
      <c r="R8056" s="96" t="s">
        <v>1850</v>
      </c>
      <c r="S8056" s="96" t="s">
        <v>20021</v>
      </c>
      <c r="T8056" s="96" t="s">
        <v>1568</v>
      </c>
    </row>
    <row r="8057" ht="14.25" customHeight="1">
      <c r="A8057" s="96" t="s">
        <v>20022</v>
      </c>
      <c r="D8057" s="96" t="s">
        <v>1350</v>
      </c>
      <c r="E8057" s="96" t="s">
        <v>1561</v>
      </c>
      <c r="F8057" s="96">
        <v>2030.0</v>
      </c>
      <c r="J8057" s="96" t="s">
        <v>1147</v>
      </c>
      <c r="L8057" s="96" t="s">
        <v>1562</v>
      </c>
      <c r="M8057" s="96" t="s">
        <v>1147</v>
      </c>
      <c r="O8057" s="96" t="s">
        <v>1620</v>
      </c>
      <c r="P8057" s="96" t="s">
        <v>1564</v>
      </c>
      <c r="Q8057" s="96" t="s">
        <v>1652</v>
      </c>
      <c r="R8057" s="96" t="s">
        <v>1615</v>
      </c>
      <c r="S8057" s="96" t="s">
        <v>20023</v>
      </c>
      <c r="T8057" s="96" t="s">
        <v>1568</v>
      </c>
    </row>
    <row r="8058" ht="14.25" customHeight="1">
      <c r="A8058" s="96" t="s">
        <v>20024</v>
      </c>
      <c r="B8058" s="96" t="s">
        <v>20025</v>
      </c>
      <c r="C8058" s="96" t="s">
        <v>20026</v>
      </c>
      <c r="D8058" s="96" t="s">
        <v>1355</v>
      </c>
      <c r="J8058" s="96" t="s">
        <v>1351</v>
      </c>
      <c r="L8058" s="96" t="s">
        <v>41</v>
      </c>
      <c r="M8058" s="96" t="s">
        <v>1351</v>
      </c>
      <c r="N8058" s="96" t="s">
        <v>1589</v>
      </c>
      <c r="O8058" s="96" t="s">
        <v>1741</v>
      </c>
      <c r="P8058" s="96" t="s">
        <v>1564</v>
      </c>
      <c r="Q8058" s="96" t="s">
        <v>1639</v>
      </c>
      <c r="R8058" s="96" t="s">
        <v>1591</v>
      </c>
    </row>
    <row r="8059" ht="14.25" customHeight="1">
      <c r="A8059" s="96" t="s">
        <v>20027</v>
      </c>
      <c r="B8059" s="96" t="s">
        <v>20028</v>
      </c>
      <c r="C8059" s="96" t="s">
        <v>20029</v>
      </c>
      <c r="D8059" s="96" t="s">
        <v>1350</v>
      </c>
      <c r="E8059" s="96" t="s">
        <v>1561</v>
      </c>
      <c r="F8059" s="96">
        <v>2030.0</v>
      </c>
      <c r="J8059" s="96" t="s">
        <v>1147</v>
      </c>
      <c r="L8059" s="96" t="s">
        <v>41</v>
      </c>
      <c r="M8059" s="96" t="s">
        <v>1147</v>
      </c>
      <c r="O8059" s="96" t="s">
        <v>1741</v>
      </c>
      <c r="P8059" s="96" t="s">
        <v>1564</v>
      </c>
      <c r="Q8059" s="96" t="s">
        <v>1565</v>
      </c>
      <c r="R8059" s="96" t="s">
        <v>1623</v>
      </c>
      <c r="S8059" s="96" t="s">
        <v>20030</v>
      </c>
      <c r="T8059" s="96" t="s">
        <v>1568</v>
      </c>
    </row>
    <row r="8060" ht="14.25" customHeight="1">
      <c r="A8060" s="96" t="s">
        <v>20031</v>
      </c>
      <c r="B8060" s="96" t="s">
        <v>20032</v>
      </c>
      <c r="C8060" s="96" t="s">
        <v>20033</v>
      </c>
      <c r="D8060" s="96" t="s">
        <v>1350</v>
      </c>
      <c r="E8060" s="96" t="s">
        <v>1561</v>
      </c>
      <c r="F8060" s="96">
        <v>2030.0</v>
      </c>
      <c r="J8060" s="96" t="s">
        <v>1147</v>
      </c>
      <c r="L8060" s="96" t="s">
        <v>41</v>
      </c>
      <c r="M8060" s="96" t="s">
        <v>1147</v>
      </c>
      <c r="O8060" s="96" t="s">
        <v>1578</v>
      </c>
      <c r="P8060" s="96" t="s">
        <v>1579</v>
      </c>
      <c r="Q8060" s="96" t="s">
        <v>1754</v>
      </c>
      <c r="R8060" s="96" t="s">
        <v>1591</v>
      </c>
      <c r="S8060" s="96" t="s">
        <v>20034</v>
      </c>
      <c r="T8060" s="96" t="s">
        <v>1568</v>
      </c>
    </row>
    <row r="8061" ht="14.25" customHeight="1">
      <c r="A8061" s="96" t="s">
        <v>20035</v>
      </c>
      <c r="D8061" s="96" t="s">
        <v>1350</v>
      </c>
      <c r="E8061" s="96" t="s">
        <v>1561</v>
      </c>
      <c r="F8061" s="96">
        <v>2030.0</v>
      </c>
      <c r="J8061" s="96" t="s">
        <v>1147</v>
      </c>
      <c r="L8061" s="96" t="s">
        <v>1562</v>
      </c>
      <c r="M8061" s="96" t="s">
        <v>1147</v>
      </c>
      <c r="O8061" s="96" t="s">
        <v>1614</v>
      </c>
      <c r="P8061" s="96" t="s">
        <v>1609</v>
      </c>
      <c r="Q8061" s="96" t="s">
        <v>1784</v>
      </c>
      <c r="R8061" s="96" t="s">
        <v>1623</v>
      </c>
      <c r="S8061" s="96" t="s">
        <v>20036</v>
      </c>
    </row>
    <row r="8062" ht="14.25" customHeight="1">
      <c r="A8062" s="96" t="s">
        <v>20037</v>
      </c>
      <c r="B8062" s="96">
        <v>2740512.0</v>
      </c>
      <c r="D8062" s="96" t="s">
        <v>1372</v>
      </c>
      <c r="J8062" s="96" t="s">
        <v>1351</v>
      </c>
      <c r="L8062" s="96" t="s">
        <v>41</v>
      </c>
      <c r="M8062" s="96" t="s">
        <v>1351</v>
      </c>
      <c r="N8062" s="96" t="s">
        <v>1574</v>
      </c>
      <c r="O8062" s="96" t="s">
        <v>1703</v>
      </c>
      <c r="P8062" s="96" t="s">
        <v>1564</v>
      </c>
      <c r="Q8062" s="96" t="s">
        <v>1639</v>
      </c>
      <c r="R8062" s="96" t="s">
        <v>1574</v>
      </c>
    </row>
    <row r="8063" ht="14.25" customHeight="1">
      <c r="A8063" s="96" t="s">
        <v>20038</v>
      </c>
      <c r="B8063" s="96" t="s">
        <v>20039</v>
      </c>
      <c r="C8063" s="96" t="s">
        <v>20040</v>
      </c>
      <c r="D8063" s="96" t="s">
        <v>1355</v>
      </c>
      <c r="J8063" s="96" t="s">
        <v>1351</v>
      </c>
      <c r="L8063" s="96" t="s">
        <v>41</v>
      </c>
      <c r="M8063" s="96" t="s">
        <v>1351</v>
      </c>
      <c r="N8063" s="96" t="s">
        <v>1673</v>
      </c>
      <c r="O8063" s="96" t="s">
        <v>1893</v>
      </c>
      <c r="P8063" s="96" t="s">
        <v>1603</v>
      </c>
      <c r="Q8063" s="96" t="s">
        <v>1652</v>
      </c>
      <c r="R8063" s="96" t="s">
        <v>1673</v>
      </c>
    </row>
    <row r="8064" ht="14.25" customHeight="1">
      <c r="A8064" s="96" t="s">
        <v>20041</v>
      </c>
      <c r="D8064" s="96" t="s">
        <v>1350</v>
      </c>
      <c r="E8064" s="96" t="s">
        <v>1561</v>
      </c>
      <c r="F8064" s="96">
        <v>2030.0</v>
      </c>
      <c r="J8064" s="96" t="s">
        <v>1147</v>
      </c>
      <c r="L8064" s="96" t="s">
        <v>1562</v>
      </c>
      <c r="M8064" s="96" t="s">
        <v>1147</v>
      </c>
      <c r="O8064" s="96" t="s">
        <v>1857</v>
      </c>
      <c r="P8064" s="96" t="s">
        <v>1609</v>
      </c>
      <c r="Q8064" s="96" t="s">
        <v>1585</v>
      </c>
      <c r="R8064" s="96" t="s">
        <v>1676</v>
      </c>
      <c r="S8064" s="96" t="s">
        <v>20042</v>
      </c>
      <c r="T8064" s="96" t="s">
        <v>1568</v>
      </c>
    </row>
    <row r="8065" ht="14.25" customHeight="1">
      <c r="A8065" s="96" t="s">
        <v>20043</v>
      </c>
      <c r="D8065" s="96" t="s">
        <v>1355</v>
      </c>
      <c r="J8065" s="96" t="s">
        <v>1147</v>
      </c>
      <c r="L8065" s="96" t="s">
        <v>41</v>
      </c>
      <c r="M8065" s="96" t="s">
        <v>1147</v>
      </c>
      <c r="O8065" s="96" t="s">
        <v>1791</v>
      </c>
      <c r="P8065" s="96" t="s">
        <v>1609</v>
      </c>
      <c r="Q8065" s="96" t="s">
        <v>1800</v>
      </c>
      <c r="R8065" s="96" t="s">
        <v>1793</v>
      </c>
      <c r="T8065" s="96" t="s">
        <v>1616</v>
      </c>
    </row>
    <row r="8066" ht="14.25" customHeight="1">
      <c r="A8066" s="96" t="s">
        <v>20044</v>
      </c>
      <c r="C8066" s="96" t="s">
        <v>20045</v>
      </c>
      <c r="D8066" s="96" t="s">
        <v>1355</v>
      </c>
      <c r="J8066" s="96" t="s">
        <v>1147</v>
      </c>
      <c r="L8066" s="96" t="s">
        <v>41</v>
      </c>
      <c r="M8066" s="96" t="s">
        <v>1147</v>
      </c>
      <c r="O8066" s="96" t="s">
        <v>1584</v>
      </c>
      <c r="P8066" s="96" t="s">
        <v>1564</v>
      </c>
      <c r="Q8066" s="96" t="s">
        <v>1630</v>
      </c>
      <c r="R8066" s="96" t="s">
        <v>1586</v>
      </c>
    </row>
    <row r="8067" ht="14.25" customHeight="1">
      <c r="A8067" s="96" t="s">
        <v>20046</v>
      </c>
      <c r="B8067" s="96" t="s">
        <v>20047</v>
      </c>
      <c r="C8067" s="96" t="s">
        <v>20048</v>
      </c>
      <c r="D8067" s="96" t="s">
        <v>1355</v>
      </c>
      <c r="J8067" s="96" t="s">
        <v>1351</v>
      </c>
      <c r="L8067" s="96" t="s">
        <v>41</v>
      </c>
      <c r="M8067" s="96" t="s">
        <v>1351</v>
      </c>
      <c r="N8067" s="96" t="s">
        <v>1619</v>
      </c>
      <c r="O8067" s="96" t="s">
        <v>1584</v>
      </c>
      <c r="P8067" s="96" t="s">
        <v>1564</v>
      </c>
      <c r="Q8067" s="96" t="s">
        <v>1636</v>
      </c>
      <c r="R8067" s="96" t="s">
        <v>1619</v>
      </c>
    </row>
    <row r="8068" ht="14.25" customHeight="1">
      <c r="A8068" s="96" t="s">
        <v>20049</v>
      </c>
      <c r="D8068" s="96" t="s">
        <v>1350</v>
      </c>
      <c r="E8068" s="96" t="s">
        <v>1561</v>
      </c>
      <c r="F8068" s="96">
        <v>2030.0</v>
      </c>
      <c r="G8068" s="96" t="s">
        <v>1350</v>
      </c>
      <c r="H8068" s="96" t="s">
        <v>1561</v>
      </c>
      <c r="I8068" s="96">
        <v>2040.0</v>
      </c>
      <c r="J8068" s="96" t="s">
        <v>1351</v>
      </c>
      <c r="K8068" s="96">
        <v>2040.0</v>
      </c>
      <c r="L8068" s="96" t="s">
        <v>1562</v>
      </c>
      <c r="M8068" s="96" t="s">
        <v>1147</v>
      </c>
      <c r="O8068" s="96" t="s">
        <v>1578</v>
      </c>
      <c r="P8068" s="96" t="s">
        <v>1579</v>
      </c>
      <c r="Q8068" s="96" t="s">
        <v>1610</v>
      </c>
      <c r="R8068" s="96" t="s">
        <v>1623</v>
      </c>
      <c r="S8068" s="96" t="s">
        <v>20050</v>
      </c>
      <c r="T8068" s="96" t="s">
        <v>1568</v>
      </c>
    </row>
    <row r="8069" ht="14.25" customHeight="1">
      <c r="A8069" s="96" t="s">
        <v>20051</v>
      </c>
      <c r="B8069" s="96" t="s">
        <v>20052</v>
      </c>
      <c r="C8069" s="96" t="s">
        <v>20053</v>
      </c>
      <c r="D8069" s="96" t="s">
        <v>1355</v>
      </c>
      <c r="J8069" s="96" t="s">
        <v>1351</v>
      </c>
      <c r="L8069" s="96" t="s">
        <v>41</v>
      </c>
      <c r="M8069" s="96" t="s">
        <v>1351</v>
      </c>
      <c r="N8069" s="96" t="s">
        <v>1926</v>
      </c>
      <c r="O8069" s="96" t="s">
        <v>1584</v>
      </c>
      <c r="P8069" s="96" t="s">
        <v>1564</v>
      </c>
      <c r="Q8069" s="96" t="s">
        <v>1593</v>
      </c>
      <c r="R8069" s="96" t="s">
        <v>1926</v>
      </c>
    </row>
    <row r="8070" ht="14.25" customHeight="1">
      <c r="A8070" s="96" t="s">
        <v>20054</v>
      </c>
      <c r="D8070" s="96" t="s">
        <v>1355</v>
      </c>
      <c r="J8070" s="96" t="s">
        <v>1351</v>
      </c>
      <c r="L8070" s="96" t="s">
        <v>1629</v>
      </c>
      <c r="M8070" s="96" t="s">
        <v>1351</v>
      </c>
      <c r="N8070" s="96" t="s">
        <v>1757</v>
      </c>
      <c r="O8070" s="96" t="s">
        <v>1845</v>
      </c>
      <c r="P8070" s="96" t="s">
        <v>1564</v>
      </c>
      <c r="Q8070" s="96" t="s">
        <v>1630</v>
      </c>
      <c r="R8070" s="96" t="s">
        <v>1757</v>
      </c>
      <c r="U8070" s="96" t="s">
        <v>4023</v>
      </c>
    </row>
    <row r="8071" ht="14.25" customHeight="1">
      <c r="A8071" s="96" t="s">
        <v>20055</v>
      </c>
      <c r="B8071" s="96" t="s">
        <v>20056</v>
      </c>
      <c r="C8071" s="96" t="s">
        <v>20057</v>
      </c>
      <c r="D8071" s="96" t="s">
        <v>1350</v>
      </c>
      <c r="E8071" s="96" t="s">
        <v>1561</v>
      </c>
      <c r="F8071" s="96">
        <v>2030.0</v>
      </c>
      <c r="G8071" s="96" t="s">
        <v>1350</v>
      </c>
      <c r="H8071" s="96" t="s">
        <v>1561</v>
      </c>
      <c r="I8071" s="96">
        <v>2045.0</v>
      </c>
      <c r="J8071" s="96" t="s">
        <v>1351</v>
      </c>
      <c r="K8071" s="96">
        <v>2045.0</v>
      </c>
      <c r="L8071" s="96" t="s">
        <v>41</v>
      </c>
      <c r="M8071" s="96" t="s">
        <v>1351</v>
      </c>
      <c r="N8071" s="96" t="s">
        <v>1621</v>
      </c>
      <c r="O8071" s="96" t="s">
        <v>1829</v>
      </c>
      <c r="P8071" s="96" t="s">
        <v>1564</v>
      </c>
      <c r="Q8071" s="96" t="s">
        <v>1573</v>
      </c>
      <c r="R8071" s="96" t="s">
        <v>1676</v>
      </c>
      <c r="S8071" s="96" t="s">
        <v>20058</v>
      </c>
      <c r="T8071" s="96" t="s">
        <v>1568</v>
      </c>
    </row>
    <row r="8072" ht="14.25" customHeight="1">
      <c r="A8072" s="96" t="s">
        <v>20059</v>
      </c>
      <c r="D8072" s="96" t="s">
        <v>1355</v>
      </c>
      <c r="J8072" s="96" t="s">
        <v>1351</v>
      </c>
      <c r="L8072" s="96" t="s">
        <v>41</v>
      </c>
      <c r="M8072" s="96" t="s">
        <v>1351</v>
      </c>
      <c r="N8072" s="96" t="s">
        <v>1673</v>
      </c>
      <c r="O8072" s="96" t="s">
        <v>1937</v>
      </c>
      <c r="P8072" s="96" t="s">
        <v>1728</v>
      </c>
      <c r="Q8072" s="96" t="s">
        <v>1573</v>
      </c>
      <c r="R8072" s="96" t="s">
        <v>1673</v>
      </c>
    </row>
    <row r="8073" ht="14.25" customHeight="1">
      <c r="A8073" s="96" t="s">
        <v>20060</v>
      </c>
      <c r="D8073" s="96" t="s">
        <v>1350</v>
      </c>
      <c r="E8073" s="96" t="s">
        <v>1561</v>
      </c>
      <c r="F8073" s="96">
        <v>2030.0</v>
      </c>
      <c r="J8073" s="96" t="s">
        <v>1147</v>
      </c>
      <c r="L8073" s="96" t="s">
        <v>1562</v>
      </c>
      <c r="M8073" s="96" t="s">
        <v>1147</v>
      </c>
      <c r="O8073" s="96" t="s">
        <v>1563</v>
      </c>
      <c r="P8073" s="96" t="s">
        <v>1564</v>
      </c>
      <c r="Q8073" s="96" t="s">
        <v>1580</v>
      </c>
      <c r="R8073" s="96" t="s">
        <v>1926</v>
      </c>
      <c r="S8073" s="96" t="s">
        <v>20061</v>
      </c>
      <c r="T8073" s="96" t="s">
        <v>1568</v>
      </c>
    </row>
    <row r="8074" ht="14.25" customHeight="1">
      <c r="A8074" s="96" t="s">
        <v>20062</v>
      </c>
      <c r="C8074" s="96" t="s">
        <v>20063</v>
      </c>
      <c r="D8074" s="96" t="s">
        <v>1350</v>
      </c>
      <c r="E8074" s="96" t="s">
        <v>1561</v>
      </c>
      <c r="F8074" s="96">
        <v>2030.0</v>
      </c>
      <c r="J8074" s="96" t="s">
        <v>1351</v>
      </c>
      <c r="L8074" s="96" t="s">
        <v>41</v>
      </c>
      <c r="M8074" s="96" t="s">
        <v>1351</v>
      </c>
      <c r="N8074" s="96" t="s">
        <v>1621</v>
      </c>
      <c r="O8074" s="96" t="s">
        <v>1845</v>
      </c>
      <c r="P8074" s="96" t="s">
        <v>1564</v>
      </c>
      <c r="Q8074" s="96" t="s">
        <v>1948</v>
      </c>
      <c r="R8074" s="96" t="s">
        <v>2023</v>
      </c>
      <c r="S8074" s="96" t="s">
        <v>20064</v>
      </c>
      <c r="T8074" s="96" t="s">
        <v>1568</v>
      </c>
    </row>
    <row r="8075" ht="14.25" customHeight="1">
      <c r="A8075" s="96" t="s">
        <v>20065</v>
      </c>
      <c r="D8075" s="96" t="s">
        <v>1355</v>
      </c>
      <c r="J8075" s="96" t="s">
        <v>1351</v>
      </c>
      <c r="L8075" s="96" t="s">
        <v>41</v>
      </c>
      <c r="M8075" s="96" t="s">
        <v>1351</v>
      </c>
      <c r="N8075" s="96" t="s">
        <v>1707</v>
      </c>
      <c r="O8075" s="96" t="s">
        <v>2423</v>
      </c>
      <c r="P8075" s="96" t="s">
        <v>1609</v>
      </c>
      <c r="Q8075" s="96" t="s">
        <v>1675</v>
      </c>
      <c r="R8075" s="96" t="s">
        <v>1707</v>
      </c>
    </row>
    <row r="8076" ht="14.25" customHeight="1">
      <c r="A8076" s="96" t="s">
        <v>20066</v>
      </c>
      <c r="D8076" s="96" t="s">
        <v>1350</v>
      </c>
      <c r="E8076" s="96" t="s">
        <v>1561</v>
      </c>
      <c r="F8076" s="96">
        <v>2030.0</v>
      </c>
      <c r="J8076" s="96" t="s">
        <v>1147</v>
      </c>
      <c r="L8076" s="96" t="s">
        <v>1562</v>
      </c>
      <c r="M8076" s="96" t="s">
        <v>1147</v>
      </c>
      <c r="O8076" s="96" t="s">
        <v>2423</v>
      </c>
      <c r="P8076" s="96" t="s">
        <v>1609</v>
      </c>
      <c r="Q8076" s="96" t="s">
        <v>1580</v>
      </c>
      <c r="R8076" s="96" t="s">
        <v>1637</v>
      </c>
      <c r="S8076" s="96" t="s">
        <v>20067</v>
      </c>
      <c r="T8076" s="96" t="s">
        <v>1568</v>
      </c>
    </row>
    <row r="8077" ht="14.25" customHeight="1">
      <c r="A8077" s="96" t="s">
        <v>20068</v>
      </c>
      <c r="D8077" s="96" t="s">
        <v>1355</v>
      </c>
      <c r="J8077" s="96" t="s">
        <v>1147</v>
      </c>
      <c r="L8077" s="96" t="s">
        <v>41</v>
      </c>
      <c r="M8077" s="96" t="s">
        <v>1147</v>
      </c>
      <c r="O8077" s="96" t="s">
        <v>2423</v>
      </c>
      <c r="P8077" s="96" t="s">
        <v>1609</v>
      </c>
      <c r="Q8077" s="96" t="s">
        <v>1675</v>
      </c>
    </row>
    <row r="8078" ht="14.25" customHeight="1">
      <c r="A8078" s="96" t="s">
        <v>20069</v>
      </c>
      <c r="D8078" s="96" t="s">
        <v>1350</v>
      </c>
      <c r="E8078" s="96" t="s">
        <v>1561</v>
      </c>
      <c r="F8078" s="96">
        <v>2030.0</v>
      </c>
      <c r="G8078" s="96" t="s">
        <v>1350</v>
      </c>
      <c r="H8078" s="96" t="s">
        <v>1561</v>
      </c>
      <c r="I8078" s="96">
        <v>2050.0</v>
      </c>
      <c r="J8078" s="96" t="s">
        <v>1351</v>
      </c>
      <c r="K8078" s="96">
        <v>2050.0</v>
      </c>
      <c r="L8078" s="96" t="s">
        <v>41</v>
      </c>
      <c r="M8078" s="96" t="s">
        <v>1351</v>
      </c>
      <c r="N8078" s="96" t="s">
        <v>1841</v>
      </c>
      <c r="O8078" s="96" t="s">
        <v>1578</v>
      </c>
      <c r="P8078" s="96" t="s">
        <v>1579</v>
      </c>
      <c r="Q8078" s="96" t="s">
        <v>1800</v>
      </c>
      <c r="R8078" s="96" t="s">
        <v>1594</v>
      </c>
      <c r="S8078" s="96" t="s">
        <v>20070</v>
      </c>
      <c r="T8078" s="96" t="s">
        <v>1568</v>
      </c>
    </row>
    <row r="8079" ht="14.25" customHeight="1">
      <c r="A8079" s="96" t="s">
        <v>20071</v>
      </c>
      <c r="D8079" s="96" t="s">
        <v>1350</v>
      </c>
      <c r="E8079" s="96" t="s">
        <v>1561</v>
      </c>
      <c r="F8079" s="96">
        <v>2030.0</v>
      </c>
      <c r="J8079" s="96" t="s">
        <v>1147</v>
      </c>
      <c r="L8079" s="96" t="s">
        <v>1562</v>
      </c>
      <c r="M8079" s="96" t="s">
        <v>1147</v>
      </c>
      <c r="O8079" s="96" t="s">
        <v>1684</v>
      </c>
      <c r="P8079" s="96" t="s">
        <v>1564</v>
      </c>
      <c r="Q8079" s="96" t="s">
        <v>1675</v>
      </c>
      <c r="R8079" s="96" t="s">
        <v>1676</v>
      </c>
      <c r="S8079" s="96" t="s">
        <v>20072</v>
      </c>
      <c r="T8079" s="96" t="s">
        <v>1568</v>
      </c>
    </row>
    <row r="8080" ht="14.25" customHeight="1">
      <c r="A8080" s="96" t="s">
        <v>20073</v>
      </c>
      <c r="D8080" s="96" t="s">
        <v>1350</v>
      </c>
      <c r="E8080" s="96" t="s">
        <v>1561</v>
      </c>
      <c r="F8080" s="96">
        <v>2030.0</v>
      </c>
      <c r="J8080" s="96" t="s">
        <v>1147</v>
      </c>
      <c r="L8080" s="96" t="s">
        <v>1562</v>
      </c>
      <c r="M8080" s="96" t="s">
        <v>1147</v>
      </c>
      <c r="O8080" s="96" t="s">
        <v>1672</v>
      </c>
      <c r="P8080" s="96" t="s">
        <v>1564</v>
      </c>
      <c r="Q8080" s="96" t="s">
        <v>1590</v>
      </c>
      <c r="R8080" s="96" t="s">
        <v>1597</v>
      </c>
      <c r="S8080" s="96" t="s">
        <v>20074</v>
      </c>
      <c r="T8080" s="96" t="s">
        <v>1568</v>
      </c>
    </row>
    <row r="8081" ht="14.25" customHeight="1">
      <c r="A8081" s="96" t="s">
        <v>20075</v>
      </c>
      <c r="D8081" s="96" t="s">
        <v>1350</v>
      </c>
      <c r="E8081" s="96" t="s">
        <v>1561</v>
      </c>
      <c r="F8081" s="96">
        <v>2030.0</v>
      </c>
      <c r="J8081" s="96" t="s">
        <v>1147</v>
      </c>
      <c r="L8081" s="96" t="s">
        <v>1562</v>
      </c>
      <c r="M8081" s="96" t="s">
        <v>1147</v>
      </c>
      <c r="O8081" s="96" t="s">
        <v>1664</v>
      </c>
      <c r="P8081" s="96" t="s">
        <v>1564</v>
      </c>
      <c r="Q8081" s="96" t="s">
        <v>1675</v>
      </c>
      <c r="R8081" s="96" t="s">
        <v>1644</v>
      </c>
      <c r="S8081" s="96" t="s">
        <v>20076</v>
      </c>
      <c r="T8081" s="96" t="s">
        <v>1568</v>
      </c>
    </row>
    <row r="8082" ht="14.25" customHeight="1">
      <c r="A8082" s="96" t="s">
        <v>20077</v>
      </c>
      <c r="D8082" s="96" t="s">
        <v>1350</v>
      </c>
      <c r="E8082" s="96" t="s">
        <v>1561</v>
      </c>
      <c r="F8082" s="96">
        <v>2030.0</v>
      </c>
      <c r="J8082" s="96" t="s">
        <v>1147</v>
      </c>
      <c r="L8082" s="96" t="s">
        <v>1562</v>
      </c>
      <c r="M8082" s="96" t="s">
        <v>1147</v>
      </c>
      <c r="N8082" s="96" t="s">
        <v>1690</v>
      </c>
      <c r="O8082" s="96" t="s">
        <v>1614</v>
      </c>
      <c r="P8082" s="96" t="s">
        <v>1609</v>
      </c>
      <c r="Q8082" s="96" t="s">
        <v>1639</v>
      </c>
      <c r="R8082" s="96" t="s">
        <v>1690</v>
      </c>
      <c r="S8082" s="96" t="s">
        <v>20078</v>
      </c>
      <c r="T8082" s="96" t="s">
        <v>1568</v>
      </c>
    </row>
    <row r="8083" ht="14.25" customHeight="1">
      <c r="A8083" s="96" t="s">
        <v>20079</v>
      </c>
      <c r="D8083" s="96" t="s">
        <v>1355</v>
      </c>
      <c r="J8083" s="96" t="s">
        <v>1351</v>
      </c>
      <c r="L8083" s="96" t="s">
        <v>41</v>
      </c>
      <c r="M8083" s="96" t="s">
        <v>1351</v>
      </c>
      <c r="N8083" s="96" t="s">
        <v>1926</v>
      </c>
      <c r="O8083" s="96" t="s">
        <v>1925</v>
      </c>
      <c r="P8083" s="96" t="s">
        <v>1728</v>
      </c>
      <c r="Q8083" s="96" t="s">
        <v>1590</v>
      </c>
      <c r="R8083" s="96" t="s">
        <v>1926</v>
      </c>
    </row>
    <row r="8084" ht="14.25" customHeight="1">
      <c r="A8084" s="96" t="s">
        <v>20080</v>
      </c>
      <c r="D8084" s="96" t="s">
        <v>1350</v>
      </c>
      <c r="E8084" s="96" t="s">
        <v>1561</v>
      </c>
      <c r="F8084" s="96">
        <v>2030.0</v>
      </c>
      <c r="J8084" s="96" t="s">
        <v>1147</v>
      </c>
      <c r="L8084" s="96" t="s">
        <v>1562</v>
      </c>
      <c r="M8084" s="96" t="s">
        <v>1147</v>
      </c>
      <c r="O8084" s="96" t="s">
        <v>1925</v>
      </c>
      <c r="P8084" s="96" t="s">
        <v>1728</v>
      </c>
      <c r="Q8084" s="96" t="s">
        <v>1590</v>
      </c>
      <c r="R8084" s="96" t="s">
        <v>1757</v>
      </c>
      <c r="S8084" s="96" t="s">
        <v>20081</v>
      </c>
      <c r="T8084" s="96" t="s">
        <v>1568</v>
      </c>
    </row>
    <row r="8085" ht="14.25" customHeight="1">
      <c r="A8085" s="96" t="s">
        <v>20082</v>
      </c>
      <c r="D8085" s="96" t="s">
        <v>1350</v>
      </c>
      <c r="E8085" s="96" t="s">
        <v>1561</v>
      </c>
      <c r="F8085" s="96">
        <v>2030.0</v>
      </c>
      <c r="G8085" s="96" t="s">
        <v>1350</v>
      </c>
      <c r="H8085" s="96" t="s">
        <v>1561</v>
      </c>
      <c r="I8085" s="96">
        <v>2050.0</v>
      </c>
      <c r="J8085" s="96" t="s">
        <v>1351</v>
      </c>
      <c r="K8085" s="96">
        <v>2050.0</v>
      </c>
      <c r="L8085" s="96" t="s">
        <v>1562</v>
      </c>
      <c r="M8085" s="96" t="s">
        <v>1351</v>
      </c>
      <c r="N8085" s="96" t="s">
        <v>2994</v>
      </c>
      <c r="O8085" s="96" t="s">
        <v>1925</v>
      </c>
      <c r="P8085" s="96" t="s">
        <v>1728</v>
      </c>
      <c r="Q8085" s="96" t="s">
        <v>1590</v>
      </c>
      <c r="R8085" s="96" t="s">
        <v>1594</v>
      </c>
      <c r="S8085" s="96" t="s">
        <v>20083</v>
      </c>
      <c r="T8085" s="96" t="s">
        <v>1568</v>
      </c>
      <c r="U8085" s="96" t="s">
        <v>1701</v>
      </c>
    </row>
    <row r="8086" ht="14.25" customHeight="1">
      <c r="A8086" s="96" t="s">
        <v>20084</v>
      </c>
      <c r="D8086" s="96" t="s">
        <v>1350</v>
      </c>
      <c r="E8086" s="96" t="s">
        <v>1561</v>
      </c>
      <c r="F8086" s="96">
        <v>2030.0</v>
      </c>
      <c r="J8086" s="96" t="s">
        <v>1147</v>
      </c>
      <c r="L8086" s="96" t="s">
        <v>1562</v>
      </c>
      <c r="M8086" s="96" t="s">
        <v>1147</v>
      </c>
      <c r="O8086" s="96" t="s">
        <v>1925</v>
      </c>
      <c r="P8086" s="96" t="s">
        <v>1728</v>
      </c>
      <c r="Q8086" s="96" t="s">
        <v>1590</v>
      </c>
      <c r="R8086" s="96" t="s">
        <v>1971</v>
      </c>
      <c r="S8086" s="96" t="s">
        <v>20085</v>
      </c>
      <c r="T8086" s="96" t="s">
        <v>1568</v>
      </c>
    </row>
    <row r="8087" ht="14.25" customHeight="1">
      <c r="A8087" s="96" t="s">
        <v>20086</v>
      </c>
      <c r="D8087" s="96" t="s">
        <v>1372</v>
      </c>
      <c r="J8087" s="96" t="s">
        <v>1351</v>
      </c>
      <c r="L8087" s="96" t="s">
        <v>41</v>
      </c>
      <c r="M8087" s="96" t="s">
        <v>1351</v>
      </c>
      <c r="N8087" s="96" t="s">
        <v>1779</v>
      </c>
      <c r="O8087" s="96" t="s">
        <v>1584</v>
      </c>
      <c r="P8087" s="96" t="s">
        <v>1564</v>
      </c>
      <c r="Q8087" s="96" t="s">
        <v>1639</v>
      </c>
      <c r="R8087" s="96" t="s">
        <v>1863</v>
      </c>
    </row>
    <row r="8088" ht="14.25" customHeight="1">
      <c r="A8088" s="96" t="s">
        <v>20087</v>
      </c>
      <c r="B8088" s="96" t="s">
        <v>20088</v>
      </c>
      <c r="C8088" s="96" t="s">
        <v>20089</v>
      </c>
      <c r="D8088" s="96" t="s">
        <v>1350</v>
      </c>
      <c r="E8088" s="96" t="s">
        <v>1570</v>
      </c>
      <c r="F8088" s="96">
        <v>2030.0</v>
      </c>
      <c r="J8088" s="96" t="s">
        <v>1147</v>
      </c>
      <c r="L8088" s="96" t="s">
        <v>41</v>
      </c>
      <c r="M8088" s="96" t="s">
        <v>1147</v>
      </c>
      <c r="O8088" s="96" t="s">
        <v>1703</v>
      </c>
      <c r="P8088" s="96" t="s">
        <v>1564</v>
      </c>
      <c r="Q8088" s="96" t="s">
        <v>1639</v>
      </c>
      <c r="R8088" s="96" t="s">
        <v>2023</v>
      </c>
      <c r="S8088" s="96" t="s">
        <v>20090</v>
      </c>
      <c r="T8088" s="96" t="s">
        <v>1576</v>
      </c>
    </row>
    <row r="8089" ht="14.25" customHeight="1">
      <c r="A8089" s="96" t="s">
        <v>20091</v>
      </c>
      <c r="B8089" s="96" t="s">
        <v>20092</v>
      </c>
      <c r="D8089" s="96" t="s">
        <v>1350</v>
      </c>
      <c r="E8089" s="96" t="s">
        <v>1561</v>
      </c>
      <c r="F8089" s="96">
        <v>2030.0</v>
      </c>
      <c r="J8089" s="96" t="s">
        <v>1147</v>
      </c>
      <c r="L8089" s="96" t="s">
        <v>1562</v>
      </c>
      <c r="M8089" s="96" t="s">
        <v>1147</v>
      </c>
      <c r="O8089" s="96" t="s">
        <v>1925</v>
      </c>
      <c r="P8089" s="96" t="s">
        <v>1728</v>
      </c>
      <c r="Q8089" s="96" t="s">
        <v>1590</v>
      </c>
      <c r="R8089" s="96" t="s">
        <v>1863</v>
      </c>
      <c r="S8089" s="96" t="s">
        <v>20093</v>
      </c>
      <c r="T8089" s="96" t="s">
        <v>1568</v>
      </c>
    </row>
    <row r="8090" ht="14.25" customHeight="1">
      <c r="A8090" s="96" t="s">
        <v>20094</v>
      </c>
      <c r="D8090" s="96" t="s">
        <v>1350</v>
      </c>
      <c r="E8090" s="96" t="s">
        <v>1561</v>
      </c>
      <c r="F8090" s="96">
        <v>2030.0</v>
      </c>
      <c r="J8090" s="96" t="s">
        <v>1147</v>
      </c>
      <c r="L8090" s="96" t="s">
        <v>1562</v>
      </c>
      <c r="M8090" s="96" t="s">
        <v>1147</v>
      </c>
      <c r="O8090" s="96" t="s">
        <v>1664</v>
      </c>
      <c r="P8090" s="96" t="s">
        <v>1564</v>
      </c>
      <c r="Q8090" s="96" t="s">
        <v>1580</v>
      </c>
      <c r="R8090" s="96" t="s">
        <v>1637</v>
      </c>
      <c r="S8090" s="96" t="s">
        <v>20095</v>
      </c>
      <c r="T8090" s="96" t="s">
        <v>1568</v>
      </c>
    </row>
    <row r="8091" ht="14.25" customHeight="1">
      <c r="A8091" s="96" t="s">
        <v>20096</v>
      </c>
      <c r="D8091" s="96" t="s">
        <v>1355</v>
      </c>
      <c r="J8091" s="96" t="s">
        <v>1351</v>
      </c>
      <c r="L8091" s="96" t="s">
        <v>41</v>
      </c>
      <c r="M8091" s="96" t="s">
        <v>1351</v>
      </c>
      <c r="N8091" s="96" t="s">
        <v>1926</v>
      </c>
      <c r="O8091" s="96" t="s">
        <v>1764</v>
      </c>
      <c r="P8091" s="96" t="s">
        <v>1564</v>
      </c>
      <c r="Q8091" s="96" t="s">
        <v>1820</v>
      </c>
      <c r="R8091" s="96" t="s">
        <v>1926</v>
      </c>
    </row>
    <row r="8092" ht="14.25" customHeight="1">
      <c r="A8092" s="96" t="s">
        <v>20097</v>
      </c>
      <c r="D8092" s="96" t="s">
        <v>1355</v>
      </c>
      <c r="J8092" s="96" t="s">
        <v>1147</v>
      </c>
      <c r="L8092" s="96" t="s">
        <v>41</v>
      </c>
      <c r="M8092" s="96" t="s">
        <v>1147</v>
      </c>
      <c r="O8092" s="96" t="s">
        <v>1647</v>
      </c>
      <c r="P8092" s="96" t="s">
        <v>1564</v>
      </c>
      <c r="Q8092" s="96" t="s">
        <v>1580</v>
      </c>
      <c r="R8092" s="96" t="s">
        <v>1644</v>
      </c>
    </row>
    <row r="8093" ht="14.25" customHeight="1">
      <c r="A8093" s="96" t="s">
        <v>20098</v>
      </c>
      <c r="D8093" s="96" t="s">
        <v>1350</v>
      </c>
      <c r="E8093" s="96" t="s">
        <v>1561</v>
      </c>
      <c r="F8093" s="96">
        <v>2030.0</v>
      </c>
      <c r="J8093" s="96" t="s">
        <v>1147</v>
      </c>
      <c r="L8093" s="96" t="s">
        <v>1562</v>
      </c>
      <c r="M8093" s="96" t="s">
        <v>1147</v>
      </c>
      <c r="O8093" s="96" t="s">
        <v>1584</v>
      </c>
      <c r="P8093" s="96" t="s">
        <v>1564</v>
      </c>
      <c r="Q8093" s="96" t="s">
        <v>1580</v>
      </c>
      <c r="R8093" s="96" t="s">
        <v>1648</v>
      </c>
      <c r="S8093" s="96" t="s">
        <v>20099</v>
      </c>
      <c r="T8093" s="96" t="s">
        <v>1568</v>
      </c>
    </row>
    <row r="8094" ht="14.25" customHeight="1">
      <c r="A8094" s="96" t="s">
        <v>20100</v>
      </c>
      <c r="B8094" s="96" t="s">
        <v>20101</v>
      </c>
      <c r="D8094" s="96" t="s">
        <v>1350</v>
      </c>
      <c r="E8094" s="96" t="s">
        <v>1561</v>
      </c>
      <c r="F8094" s="96">
        <v>2030.0</v>
      </c>
      <c r="J8094" s="96" t="s">
        <v>1147</v>
      </c>
      <c r="L8094" s="96" t="s">
        <v>41</v>
      </c>
      <c r="M8094" s="96" t="s">
        <v>1147</v>
      </c>
      <c r="O8094" s="96" t="s">
        <v>1647</v>
      </c>
      <c r="P8094" s="96" t="s">
        <v>1564</v>
      </c>
      <c r="Q8094" s="96" t="s">
        <v>1590</v>
      </c>
      <c r="R8094" s="96" t="s">
        <v>1637</v>
      </c>
      <c r="S8094" s="96" t="s">
        <v>20102</v>
      </c>
      <c r="T8094" s="96" t="s">
        <v>1568</v>
      </c>
    </row>
    <row r="8095" ht="14.25" customHeight="1">
      <c r="A8095" s="96" t="s">
        <v>20103</v>
      </c>
      <c r="D8095" s="96" t="s">
        <v>1350</v>
      </c>
      <c r="E8095" s="96" t="s">
        <v>1561</v>
      </c>
      <c r="F8095" s="96">
        <v>2030.0</v>
      </c>
      <c r="G8095" s="96" t="s">
        <v>1350</v>
      </c>
      <c r="H8095" s="96" t="s">
        <v>1561</v>
      </c>
      <c r="I8095" s="96">
        <v>2050.0</v>
      </c>
      <c r="J8095" s="96" t="s">
        <v>1351</v>
      </c>
      <c r="L8095" s="96" t="s">
        <v>1562</v>
      </c>
      <c r="M8095" s="96" t="s">
        <v>1147</v>
      </c>
      <c r="O8095" s="96" t="s">
        <v>1647</v>
      </c>
      <c r="P8095" s="96" t="s">
        <v>1564</v>
      </c>
      <c r="Q8095" s="96" t="s">
        <v>1593</v>
      </c>
      <c r="R8095" s="96" t="s">
        <v>1793</v>
      </c>
      <c r="S8095" s="96" t="s">
        <v>20104</v>
      </c>
      <c r="T8095" s="96" t="s">
        <v>1568</v>
      </c>
    </row>
    <row r="8096" ht="14.25" customHeight="1">
      <c r="A8096" s="96" t="s">
        <v>20105</v>
      </c>
      <c r="D8096" s="96" t="s">
        <v>1355</v>
      </c>
      <c r="J8096" s="96" t="s">
        <v>1147</v>
      </c>
      <c r="L8096" s="96" t="s">
        <v>41</v>
      </c>
      <c r="M8096" s="96" t="s">
        <v>1147</v>
      </c>
      <c r="O8096" s="96" t="s">
        <v>1791</v>
      </c>
      <c r="P8096" s="96" t="s">
        <v>1609</v>
      </c>
      <c r="Q8096" s="96" t="s">
        <v>1820</v>
      </c>
      <c r="R8096" s="96" t="s">
        <v>1631</v>
      </c>
    </row>
    <row r="8097" ht="14.25" customHeight="1">
      <c r="A8097" s="96" t="s">
        <v>20106</v>
      </c>
      <c r="D8097" s="96" t="s">
        <v>1355</v>
      </c>
      <c r="J8097" s="96" t="s">
        <v>1351</v>
      </c>
      <c r="L8097" s="96" t="s">
        <v>41</v>
      </c>
      <c r="M8097" s="96" t="s">
        <v>1147</v>
      </c>
      <c r="O8097" s="96" t="s">
        <v>1584</v>
      </c>
      <c r="P8097" s="96" t="s">
        <v>1564</v>
      </c>
      <c r="Q8097" s="96" t="s">
        <v>1580</v>
      </c>
      <c r="R8097" s="96" t="s">
        <v>1676</v>
      </c>
    </row>
    <row r="8098" ht="14.25" customHeight="1">
      <c r="A8098" s="96" t="s">
        <v>20107</v>
      </c>
      <c r="B8098" s="96" t="s">
        <v>20108</v>
      </c>
      <c r="C8098" s="96" t="s">
        <v>20109</v>
      </c>
      <c r="D8098" s="96" t="s">
        <v>1355</v>
      </c>
      <c r="J8098" s="96" t="s">
        <v>1147</v>
      </c>
      <c r="L8098" s="96" t="s">
        <v>41</v>
      </c>
      <c r="M8098" s="96" t="s">
        <v>1147</v>
      </c>
      <c r="O8098" s="96" t="s">
        <v>1669</v>
      </c>
      <c r="P8098" s="96" t="s">
        <v>1564</v>
      </c>
      <c r="Q8098" s="96" t="s">
        <v>1604</v>
      </c>
      <c r="R8098" s="96" t="s">
        <v>2384</v>
      </c>
    </row>
    <row r="8099" ht="14.25" customHeight="1">
      <c r="A8099" s="96" t="s">
        <v>20110</v>
      </c>
      <c r="C8099" s="96" t="s">
        <v>20111</v>
      </c>
      <c r="D8099" s="96" t="s">
        <v>1350</v>
      </c>
      <c r="E8099" s="96" t="s">
        <v>1561</v>
      </c>
      <c r="F8099" s="96">
        <v>2030.0</v>
      </c>
      <c r="G8099" s="96" t="s">
        <v>1350</v>
      </c>
      <c r="H8099" s="96" t="s">
        <v>1561</v>
      </c>
      <c r="I8099" s="96">
        <v>2040.0</v>
      </c>
      <c r="J8099" s="96" t="s">
        <v>1351</v>
      </c>
      <c r="K8099" s="96">
        <v>2040.0</v>
      </c>
      <c r="L8099" s="96" t="s">
        <v>41</v>
      </c>
      <c r="M8099" s="96" t="s">
        <v>1351</v>
      </c>
      <c r="N8099" s="96" t="s">
        <v>1574</v>
      </c>
      <c r="O8099" s="96" t="s">
        <v>1584</v>
      </c>
      <c r="P8099" s="96" t="s">
        <v>1564</v>
      </c>
      <c r="Q8099" s="96" t="s">
        <v>1604</v>
      </c>
      <c r="R8099" s="96" t="s">
        <v>1615</v>
      </c>
      <c r="S8099" s="96" t="s">
        <v>20112</v>
      </c>
      <c r="T8099" s="96" t="s">
        <v>1568</v>
      </c>
    </row>
    <row r="8100" ht="14.25" customHeight="1">
      <c r="A8100" s="96" t="s">
        <v>20113</v>
      </c>
      <c r="D8100" s="96" t="s">
        <v>1350</v>
      </c>
      <c r="E8100" s="96" t="s">
        <v>1561</v>
      </c>
      <c r="F8100" s="96">
        <v>2030.0</v>
      </c>
      <c r="J8100" s="96" t="s">
        <v>1147</v>
      </c>
      <c r="L8100" s="96" t="s">
        <v>1562</v>
      </c>
      <c r="M8100" s="96" t="s">
        <v>1147</v>
      </c>
      <c r="O8100" s="96" t="s">
        <v>1584</v>
      </c>
      <c r="P8100" s="96" t="s">
        <v>1564</v>
      </c>
      <c r="Q8100" s="96" t="s">
        <v>1820</v>
      </c>
      <c r="R8100" s="96" t="s">
        <v>1597</v>
      </c>
      <c r="S8100" s="96" t="s">
        <v>20114</v>
      </c>
      <c r="T8100" s="96" t="s">
        <v>1568</v>
      </c>
    </row>
    <row r="8101" ht="14.25" customHeight="1">
      <c r="A8101" s="96" t="s">
        <v>20115</v>
      </c>
      <c r="D8101" s="96" t="s">
        <v>1372</v>
      </c>
      <c r="J8101" s="96" t="s">
        <v>1351</v>
      </c>
      <c r="L8101" s="96" t="s">
        <v>41</v>
      </c>
      <c r="M8101" s="96" t="s">
        <v>1351</v>
      </c>
      <c r="N8101" s="96" t="s">
        <v>1697</v>
      </c>
      <c r="O8101" s="96" t="s">
        <v>1584</v>
      </c>
      <c r="P8101" s="96" t="s">
        <v>1564</v>
      </c>
      <c r="Q8101" s="96" t="s">
        <v>1735</v>
      </c>
      <c r="R8101" s="96" t="s">
        <v>1697</v>
      </c>
    </row>
    <row r="8102" ht="14.25" customHeight="1">
      <c r="A8102" s="96" t="s">
        <v>20116</v>
      </c>
      <c r="D8102" s="96" t="s">
        <v>1355</v>
      </c>
      <c r="J8102" s="96" t="s">
        <v>1351</v>
      </c>
      <c r="L8102" s="96" t="s">
        <v>41</v>
      </c>
      <c r="M8102" s="96" t="s">
        <v>1351</v>
      </c>
      <c r="N8102" s="96" t="s">
        <v>1656</v>
      </c>
      <c r="O8102" s="96" t="s">
        <v>1578</v>
      </c>
      <c r="P8102" s="96" t="s">
        <v>1579</v>
      </c>
      <c r="Q8102" s="96" t="s">
        <v>1610</v>
      </c>
      <c r="R8102" s="96" t="s">
        <v>1656</v>
      </c>
    </row>
    <row r="8103" ht="14.25" customHeight="1">
      <c r="A8103" s="96" t="s">
        <v>20117</v>
      </c>
      <c r="D8103" s="96" t="s">
        <v>1355</v>
      </c>
      <c r="J8103" s="96" t="s">
        <v>1351</v>
      </c>
      <c r="L8103" s="96" t="s">
        <v>41</v>
      </c>
      <c r="M8103" s="96" t="s">
        <v>1147</v>
      </c>
      <c r="O8103" s="96" t="s">
        <v>1614</v>
      </c>
      <c r="P8103" s="96" t="s">
        <v>1609</v>
      </c>
      <c r="Q8103" s="96" t="s">
        <v>1754</v>
      </c>
      <c r="R8103" s="96" t="s">
        <v>1676</v>
      </c>
    </row>
    <row r="8104" ht="14.25" customHeight="1">
      <c r="A8104" s="96" t="s">
        <v>20118</v>
      </c>
      <c r="D8104" s="96" t="s">
        <v>1350</v>
      </c>
      <c r="E8104" s="96" t="s">
        <v>1561</v>
      </c>
      <c r="F8104" s="96">
        <v>2030.0</v>
      </c>
      <c r="J8104" s="96" t="s">
        <v>1147</v>
      </c>
      <c r="L8104" s="96" t="s">
        <v>41</v>
      </c>
      <c r="M8104" s="96" t="s">
        <v>1147</v>
      </c>
      <c r="O8104" s="96" t="s">
        <v>1925</v>
      </c>
      <c r="P8104" s="96" t="s">
        <v>1728</v>
      </c>
      <c r="Q8104" s="96" t="s">
        <v>1593</v>
      </c>
      <c r="R8104" s="96" t="s">
        <v>1699</v>
      </c>
      <c r="S8104" s="96" t="s">
        <v>20119</v>
      </c>
      <c r="T8104" s="96" t="s">
        <v>1568</v>
      </c>
    </row>
    <row r="8105" ht="14.25" customHeight="1">
      <c r="A8105" s="96" t="s">
        <v>20120</v>
      </c>
      <c r="B8105" s="96" t="s">
        <v>20121</v>
      </c>
      <c r="C8105" s="96" t="s">
        <v>20122</v>
      </c>
      <c r="D8105" s="96" t="s">
        <v>1350</v>
      </c>
      <c r="E8105" s="96" t="s">
        <v>1561</v>
      </c>
      <c r="F8105" s="96" t="s">
        <v>1628</v>
      </c>
      <c r="J8105" s="96" t="s">
        <v>1351</v>
      </c>
      <c r="L8105" s="96" t="s">
        <v>41</v>
      </c>
      <c r="M8105" s="96" t="s">
        <v>1351</v>
      </c>
      <c r="N8105" s="96" t="s">
        <v>1846</v>
      </c>
      <c r="O8105" s="96" t="s">
        <v>1578</v>
      </c>
      <c r="P8105" s="96" t="s">
        <v>1579</v>
      </c>
      <c r="Q8105" s="96" t="s">
        <v>1610</v>
      </c>
      <c r="R8105" s="96" t="s">
        <v>1673</v>
      </c>
      <c r="S8105" s="96" t="s">
        <v>20123</v>
      </c>
      <c r="T8105" s="96" t="s">
        <v>1568</v>
      </c>
    </row>
    <row r="8106" ht="14.25" customHeight="1">
      <c r="A8106" s="96" t="s">
        <v>20124</v>
      </c>
      <c r="D8106" s="96" t="s">
        <v>1350</v>
      </c>
      <c r="E8106" s="96" t="s">
        <v>1561</v>
      </c>
      <c r="F8106" s="96">
        <v>2030.0</v>
      </c>
      <c r="J8106" s="96" t="s">
        <v>1147</v>
      </c>
      <c r="L8106" s="96" t="s">
        <v>1562</v>
      </c>
      <c r="M8106" s="96" t="s">
        <v>1147</v>
      </c>
      <c r="O8106" s="96" t="s">
        <v>1584</v>
      </c>
      <c r="P8106" s="96" t="s">
        <v>1564</v>
      </c>
      <c r="Q8106" s="96" t="s">
        <v>1580</v>
      </c>
      <c r="R8106" s="96" t="s">
        <v>1648</v>
      </c>
      <c r="S8106" s="96" t="s">
        <v>20125</v>
      </c>
      <c r="T8106" s="96" t="s">
        <v>1568</v>
      </c>
    </row>
    <row r="8107" ht="14.25" customHeight="1">
      <c r="A8107" s="96" t="s">
        <v>20126</v>
      </c>
      <c r="D8107" s="96" t="s">
        <v>1350</v>
      </c>
      <c r="E8107" s="96" t="s">
        <v>1561</v>
      </c>
      <c r="F8107" s="96">
        <v>2030.0</v>
      </c>
      <c r="J8107" s="96" t="s">
        <v>1147</v>
      </c>
      <c r="L8107" s="96" t="s">
        <v>1562</v>
      </c>
      <c r="M8107" s="96" t="s">
        <v>1147</v>
      </c>
      <c r="O8107" s="96" t="s">
        <v>1669</v>
      </c>
      <c r="P8107" s="96" t="s">
        <v>1564</v>
      </c>
      <c r="Q8107" s="96" t="s">
        <v>1580</v>
      </c>
      <c r="R8107" s="96" t="s">
        <v>1793</v>
      </c>
      <c r="S8107" s="96" t="s">
        <v>20127</v>
      </c>
      <c r="T8107" s="96" t="s">
        <v>1568</v>
      </c>
    </row>
    <row r="8108" ht="14.25" customHeight="1">
      <c r="A8108" s="96" t="s">
        <v>20128</v>
      </c>
      <c r="B8108" s="96" t="s">
        <v>20129</v>
      </c>
      <c r="C8108" s="96" t="s">
        <v>20130</v>
      </c>
      <c r="D8108" s="96" t="s">
        <v>1350</v>
      </c>
      <c r="E8108" s="96" t="s">
        <v>1561</v>
      </c>
      <c r="F8108" s="96">
        <v>2030.0</v>
      </c>
      <c r="J8108" s="96" t="s">
        <v>1147</v>
      </c>
      <c r="L8108" s="96" t="s">
        <v>41</v>
      </c>
      <c r="M8108" s="96" t="s">
        <v>1351</v>
      </c>
      <c r="N8108" s="96" t="s">
        <v>1619</v>
      </c>
      <c r="O8108" s="96" t="s">
        <v>1578</v>
      </c>
      <c r="P8108" s="96" t="s">
        <v>1579</v>
      </c>
      <c r="Q8108" s="96" t="s">
        <v>2015</v>
      </c>
      <c r="R8108" s="96" t="s">
        <v>1566</v>
      </c>
      <c r="S8108" s="96" t="s">
        <v>20131</v>
      </c>
      <c r="T8108" s="96" t="s">
        <v>1568</v>
      </c>
    </row>
    <row r="8109" ht="14.25" customHeight="1">
      <c r="A8109" s="96" t="s">
        <v>20132</v>
      </c>
      <c r="B8109" s="96" t="s">
        <v>20133</v>
      </c>
      <c r="C8109" s="96" t="s">
        <v>20134</v>
      </c>
      <c r="D8109" s="96" t="s">
        <v>1355</v>
      </c>
      <c r="J8109" s="96" t="s">
        <v>1147</v>
      </c>
      <c r="L8109" s="96" t="s">
        <v>41</v>
      </c>
      <c r="M8109" s="96" t="s">
        <v>1351</v>
      </c>
      <c r="N8109" s="96" t="s">
        <v>1846</v>
      </c>
      <c r="O8109" s="96" t="s">
        <v>1578</v>
      </c>
      <c r="P8109" s="96" t="s">
        <v>1579</v>
      </c>
      <c r="Q8109" s="96" t="s">
        <v>1665</v>
      </c>
      <c r="R8109" s="96" t="s">
        <v>1787</v>
      </c>
    </row>
    <row r="8110" ht="14.25" customHeight="1">
      <c r="A8110" s="96" t="s">
        <v>20135</v>
      </c>
      <c r="B8110" s="96" t="s">
        <v>20136</v>
      </c>
      <c r="C8110" s="96" t="s">
        <v>20137</v>
      </c>
      <c r="D8110" s="96" t="s">
        <v>1350</v>
      </c>
      <c r="E8110" s="96" t="s">
        <v>1561</v>
      </c>
      <c r="F8110" s="96">
        <v>2030.0</v>
      </c>
      <c r="G8110" s="96" t="s">
        <v>1350</v>
      </c>
      <c r="H8110" s="96" t="s">
        <v>1561</v>
      </c>
      <c r="I8110" s="96">
        <v>2040.0</v>
      </c>
      <c r="J8110" s="96" t="s">
        <v>1351</v>
      </c>
      <c r="K8110" s="96">
        <v>2040.0</v>
      </c>
      <c r="L8110" s="96" t="s">
        <v>41</v>
      </c>
      <c r="M8110" s="96" t="s">
        <v>1351</v>
      </c>
      <c r="N8110" s="96" t="s">
        <v>1619</v>
      </c>
      <c r="O8110" s="96" t="s">
        <v>1584</v>
      </c>
      <c r="P8110" s="96" t="s">
        <v>1564</v>
      </c>
      <c r="Q8110" s="96" t="s">
        <v>2210</v>
      </c>
      <c r="R8110" s="96" t="s">
        <v>1699</v>
      </c>
      <c r="S8110" s="96" t="s">
        <v>20138</v>
      </c>
      <c r="T8110" s="96" t="s">
        <v>1568</v>
      </c>
    </row>
    <row r="8111" ht="14.25" customHeight="1">
      <c r="A8111" s="96" t="s">
        <v>20139</v>
      </c>
      <c r="D8111" s="96" t="s">
        <v>1350</v>
      </c>
      <c r="E8111" s="96" t="s">
        <v>1561</v>
      </c>
      <c r="F8111" s="96">
        <v>2030.0</v>
      </c>
      <c r="J8111" s="96" t="s">
        <v>1147</v>
      </c>
      <c r="L8111" s="96" t="s">
        <v>1562</v>
      </c>
      <c r="M8111" s="96" t="s">
        <v>1147</v>
      </c>
      <c r="O8111" s="96" t="s">
        <v>1614</v>
      </c>
      <c r="P8111" s="96" t="s">
        <v>1609</v>
      </c>
      <c r="Q8111" s="96" t="s">
        <v>2223</v>
      </c>
      <c r="R8111" s="96" t="s">
        <v>1586</v>
      </c>
      <c r="S8111" s="96" t="s">
        <v>20140</v>
      </c>
      <c r="T8111" s="96" t="s">
        <v>1568</v>
      </c>
    </row>
    <row r="8112" ht="14.25" customHeight="1">
      <c r="A8112" s="96" t="s">
        <v>20141</v>
      </c>
      <c r="D8112" s="96" t="s">
        <v>1350</v>
      </c>
      <c r="E8112" s="96" t="s">
        <v>1561</v>
      </c>
      <c r="F8112" s="96">
        <v>2030.0</v>
      </c>
      <c r="J8112" s="96" t="s">
        <v>1351</v>
      </c>
      <c r="L8112" s="96" t="s">
        <v>41</v>
      </c>
      <c r="M8112" s="96" t="s">
        <v>1351</v>
      </c>
      <c r="N8112" s="96" t="s">
        <v>2098</v>
      </c>
      <c r="O8112" s="96" t="s">
        <v>1584</v>
      </c>
      <c r="P8112" s="96" t="s">
        <v>1564</v>
      </c>
      <c r="Q8112" s="96" t="s">
        <v>1636</v>
      </c>
      <c r="R8112" s="96" t="s">
        <v>1805</v>
      </c>
      <c r="S8112" s="96" t="s">
        <v>20142</v>
      </c>
      <c r="T8112" s="96" t="s">
        <v>1568</v>
      </c>
    </row>
    <row r="8113" ht="14.25" customHeight="1">
      <c r="A8113" s="96" t="s">
        <v>20143</v>
      </c>
      <c r="D8113" s="96" t="s">
        <v>1355</v>
      </c>
      <c r="J8113" s="96" t="s">
        <v>1351</v>
      </c>
      <c r="L8113" s="96" t="s">
        <v>41</v>
      </c>
      <c r="M8113" s="96" t="s">
        <v>1351</v>
      </c>
      <c r="N8113" s="96" t="s">
        <v>1805</v>
      </c>
      <c r="O8113" s="96" t="s">
        <v>1584</v>
      </c>
      <c r="P8113" s="96" t="s">
        <v>1564</v>
      </c>
      <c r="Q8113" s="96" t="s">
        <v>2005</v>
      </c>
      <c r="R8113" s="96" t="s">
        <v>1805</v>
      </c>
    </row>
    <row r="8114" ht="14.25" customHeight="1">
      <c r="A8114" s="96" t="s">
        <v>20144</v>
      </c>
      <c r="D8114" s="96" t="s">
        <v>1355</v>
      </c>
      <c r="J8114" s="96" t="s">
        <v>1351</v>
      </c>
      <c r="L8114" s="96" t="s">
        <v>41</v>
      </c>
      <c r="M8114" s="96" t="s">
        <v>1147</v>
      </c>
      <c r="O8114" s="96" t="s">
        <v>1584</v>
      </c>
      <c r="P8114" s="96" t="s">
        <v>1564</v>
      </c>
      <c r="Q8114" s="96" t="s">
        <v>1590</v>
      </c>
      <c r="R8114" s="96" t="s">
        <v>1712</v>
      </c>
    </row>
    <row r="8115" ht="14.25" customHeight="1">
      <c r="A8115" s="96" t="s">
        <v>20145</v>
      </c>
      <c r="D8115" s="96" t="s">
        <v>1372</v>
      </c>
      <c r="J8115" s="96" t="s">
        <v>1351</v>
      </c>
      <c r="L8115" s="96" t="s">
        <v>41</v>
      </c>
      <c r="M8115" s="96" t="s">
        <v>1351</v>
      </c>
      <c r="N8115" s="96" t="s">
        <v>1666</v>
      </c>
      <c r="O8115" s="96" t="s">
        <v>1584</v>
      </c>
      <c r="P8115" s="96" t="s">
        <v>1564</v>
      </c>
      <c r="Q8115" s="96" t="s">
        <v>1639</v>
      </c>
      <c r="R8115" s="96" t="s">
        <v>1757</v>
      </c>
    </row>
    <row r="8116" ht="14.25" customHeight="1">
      <c r="A8116" s="96" t="s">
        <v>20146</v>
      </c>
      <c r="D8116" s="96" t="s">
        <v>1355</v>
      </c>
      <c r="J8116" s="96" t="s">
        <v>1351</v>
      </c>
      <c r="L8116" s="96" t="s">
        <v>41</v>
      </c>
      <c r="M8116" s="96" t="s">
        <v>1351</v>
      </c>
      <c r="N8116" s="96" t="s">
        <v>1707</v>
      </c>
      <c r="O8116" s="96" t="s">
        <v>1584</v>
      </c>
      <c r="P8116" s="96" t="s">
        <v>1564</v>
      </c>
      <c r="Q8116" s="96" t="s">
        <v>1580</v>
      </c>
      <c r="R8116" s="96" t="s">
        <v>1707</v>
      </c>
    </row>
    <row r="8117" ht="14.25" customHeight="1">
      <c r="A8117" s="96" t="s">
        <v>20147</v>
      </c>
      <c r="D8117" s="96" t="s">
        <v>1355</v>
      </c>
      <c r="J8117" s="96" t="s">
        <v>1351</v>
      </c>
      <c r="L8117" s="96" t="s">
        <v>41</v>
      </c>
      <c r="M8117" s="96" t="s">
        <v>1351</v>
      </c>
      <c r="N8117" s="96" t="s">
        <v>1656</v>
      </c>
      <c r="O8117" s="96" t="s">
        <v>1791</v>
      </c>
      <c r="P8117" s="96" t="s">
        <v>1609</v>
      </c>
      <c r="Q8117" s="96" t="s">
        <v>1756</v>
      </c>
      <c r="R8117" s="96" t="s">
        <v>1656</v>
      </c>
    </row>
    <row r="8118" ht="14.25" customHeight="1">
      <c r="A8118" s="96" t="s">
        <v>20148</v>
      </c>
      <c r="C8118" s="96" t="s">
        <v>20149</v>
      </c>
      <c r="D8118" s="96" t="s">
        <v>1350</v>
      </c>
      <c r="E8118" s="96" t="s">
        <v>1561</v>
      </c>
      <c r="F8118" s="96">
        <v>2030.0</v>
      </c>
      <c r="J8118" s="96" t="s">
        <v>1147</v>
      </c>
      <c r="L8118" s="96" t="s">
        <v>1562</v>
      </c>
      <c r="M8118" s="96" t="s">
        <v>1147</v>
      </c>
      <c r="O8118" s="96" t="s">
        <v>1741</v>
      </c>
      <c r="P8118" s="96" t="s">
        <v>1564</v>
      </c>
      <c r="Q8118" s="96" t="s">
        <v>1685</v>
      </c>
      <c r="R8118" s="96" t="s">
        <v>1707</v>
      </c>
      <c r="S8118" s="96" t="s">
        <v>20150</v>
      </c>
      <c r="T8118" s="96" t="s">
        <v>1568</v>
      </c>
    </row>
    <row r="8119" ht="14.25" customHeight="1">
      <c r="A8119" s="96" t="s">
        <v>20151</v>
      </c>
      <c r="C8119" s="96" t="s">
        <v>20152</v>
      </c>
      <c r="D8119" s="96" t="s">
        <v>1355</v>
      </c>
      <c r="J8119" s="96" t="s">
        <v>1147</v>
      </c>
      <c r="L8119" s="96" t="s">
        <v>41</v>
      </c>
      <c r="M8119" s="96" t="s">
        <v>1147</v>
      </c>
      <c r="O8119" s="96" t="s">
        <v>1925</v>
      </c>
      <c r="P8119" s="96" t="s">
        <v>1728</v>
      </c>
      <c r="Q8119" s="96" t="s">
        <v>1679</v>
      </c>
      <c r="R8119" s="96" t="s">
        <v>1637</v>
      </c>
    </row>
    <row r="8120" ht="14.25" customHeight="1">
      <c r="A8120" s="96" t="s">
        <v>20153</v>
      </c>
      <c r="B8120" s="96" t="s">
        <v>20154</v>
      </c>
      <c r="C8120" s="96" t="s">
        <v>20155</v>
      </c>
      <c r="D8120" s="96" t="s">
        <v>1350</v>
      </c>
      <c r="E8120" s="96" t="s">
        <v>1561</v>
      </c>
      <c r="F8120" s="96">
        <v>2030.0</v>
      </c>
      <c r="J8120" s="96" t="s">
        <v>1147</v>
      </c>
      <c r="L8120" s="96" t="s">
        <v>41</v>
      </c>
      <c r="M8120" s="96" t="s">
        <v>1147</v>
      </c>
      <c r="O8120" s="96" t="s">
        <v>1845</v>
      </c>
      <c r="P8120" s="96" t="s">
        <v>1564</v>
      </c>
      <c r="Q8120" s="96" t="s">
        <v>2015</v>
      </c>
      <c r="R8120" s="96" t="s">
        <v>1793</v>
      </c>
      <c r="S8120" s="96" t="s">
        <v>20156</v>
      </c>
      <c r="T8120" s="96" t="s">
        <v>1568</v>
      </c>
    </row>
    <row r="8121" ht="14.25" customHeight="1">
      <c r="A8121" s="96" t="s">
        <v>20157</v>
      </c>
      <c r="D8121" s="96" t="s">
        <v>1355</v>
      </c>
      <c r="J8121" s="96" t="s">
        <v>1351</v>
      </c>
      <c r="L8121" s="96" t="s">
        <v>41</v>
      </c>
      <c r="M8121" s="96" t="s">
        <v>1147</v>
      </c>
      <c r="O8121" s="96" t="s">
        <v>1797</v>
      </c>
      <c r="P8121" s="96" t="s">
        <v>1564</v>
      </c>
      <c r="Q8121" s="96" t="s">
        <v>1593</v>
      </c>
      <c r="R8121" s="96" t="s">
        <v>1699</v>
      </c>
    </row>
    <row r="8122" ht="14.25" customHeight="1">
      <c r="A8122" s="96" t="s">
        <v>20158</v>
      </c>
      <c r="D8122" s="96" t="s">
        <v>1355</v>
      </c>
      <c r="J8122" s="96" t="s">
        <v>1147</v>
      </c>
      <c r="L8122" s="96" t="s">
        <v>41</v>
      </c>
      <c r="M8122" s="96" t="s">
        <v>1147</v>
      </c>
      <c r="O8122" s="96" t="s">
        <v>1741</v>
      </c>
      <c r="P8122" s="96" t="s">
        <v>1564</v>
      </c>
      <c r="Q8122" s="96" t="s">
        <v>1804</v>
      </c>
      <c r="R8122" s="96" t="s">
        <v>1605</v>
      </c>
    </row>
    <row r="8123" ht="14.25" customHeight="1">
      <c r="A8123" s="96" t="s">
        <v>20159</v>
      </c>
      <c r="D8123" s="96" t="s">
        <v>1350</v>
      </c>
      <c r="E8123" s="96" t="s">
        <v>1561</v>
      </c>
      <c r="F8123" s="96">
        <v>2030.0</v>
      </c>
      <c r="J8123" s="96" t="s">
        <v>1147</v>
      </c>
      <c r="L8123" s="96" t="s">
        <v>1562</v>
      </c>
      <c r="M8123" s="96" t="s">
        <v>1147</v>
      </c>
      <c r="O8123" s="96" t="s">
        <v>1703</v>
      </c>
      <c r="P8123" s="96" t="s">
        <v>1564</v>
      </c>
      <c r="Q8123" s="96" t="s">
        <v>1866</v>
      </c>
      <c r="R8123" s="96" t="s">
        <v>1566</v>
      </c>
      <c r="S8123" s="96" t="s">
        <v>20160</v>
      </c>
      <c r="T8123" s="96" t="s">
        <v>1568</v>
      </c>
    </row>
    <row r="8124" ht="14.25" customHeight="1">
      <c r="A8124" s="96" t="s">
        <v>20161</v>
      </c>
      <c r="D8124" s="96" t="s">
        <v>1355</v>
      </c>
      <c r="J8124" s="96" t="s">
        <v>1147</v>
      </c>
      <c r="L8124" s="96" t="s">
        <v>1629</v>
      </c>
      <c r="M8124" s="96" t="s">
        <v>1147</v>
      </c>
      <c r="O8124" s="96" t="s">
        <v>1682</v>
      </c>
      <c r="P8124" s="96" t="s">
        <v>1564</v>
      </c>
      <c r="Q8124" s="96" t="s">
        <v>1630</v>
      </c>
      <c r="R8124" s="96" t="s">
        <v>1581</v>
      </c>
    </row>
    <row r="8125" ht="14.25" customHeight="1">
      <c r="A8125" s="96" t="s">
        <v>20162</v>
      </c>
      <c r="B8125" s="96" t="s">
        <v>20163</v>
      </c>
      <c r="C8125" s="96" t="s">
        <v>20164</v>
      </c>
      <c r="D8125" s="96" t="s">
        <v>1350</v>
      </c>
      <c r="E8125" s="96" t="s">
        <v>1561</v>
      </c>
      <c r="F8125" s="96">
        <v>2035.0</v>
      </c>
      <c r="J8125" s="96" t="s">
        <v>1147</v>
      </c>
      <c r="L8125" s="96" t="s">
        <v>41</v>
      </c>
      <c r="M8125" s="96" t="s">
        <v>1351</v>
      </c>
      <c r="N8125" s="96" t="s">
        <v>1697</v>
      </c>
      <c r="O8125" s="96" t="s">
        <v>1703</v>
      </c>
      <c r="P8125" s="96" t="s">
        <v>1564</v>
      </c>
      <c r="Q8125" s="96" t="s">
        <v>1565</v>
      </c>
      <c r="R8125" s="96" t="s">
        <v>1623</v>
      </c>
      <c r="S8125" s="96" t="s">
        <v>20165</v>
      </c>
      <c r="T8125" s="96" t="s">
        <v>1568</v>
      </c>
    </row>
    <row r="8126" ht="14.25" customHeight="1">
      <c r="A8126" s="96" t="s">
        <v>20166</v>
      </c>
      <c r="C8126" s="96" t="s">
        <v>20167</v>
      </c>
      <c r="D8126" s="96" t="s">
        <v>1355</v>
      </c>
      <c r="J8126" s="96" t="s">
        <v>1351</v>
      </c>
      <c r="L8126" s="96" t="s">
        <v>41</v>
      </c>
      <c r="M8126" s="96" t="s">
        <v>1147</v>
      </c>
      <c r="O8126" s="96" t="s">
        <v>1614</v>
      </c>
      <c r="P8126" s="96" t="s">
        <v>1609</v>
      </c>
      <c r="Q8126" s="96" t="s">
        <v>1754</v>
      </c>
      <c r="R8126" s="96" t="s">
        <v>1566</v>
      </c>
    </row>
    <row r="8127" ht="14.25" customHeight="1">
      <c r="A8127" s="96" t="s">
        <v>20168</v>
      </c>
      <c r="D8127" s="96" t="s">
        <v>1350</v>
      </c>
      <c r="E8127" s="96" t="s">
        <v>1561</v>
      </c>
      <c r="F8127" s="96">
        <v>2030.0</v>
      </c>
      <c r="J8127" s="96" t="s">
        <v>1147</v>
      </c>
      <c r="L8127" s="96" t="s">
        <v>1562</v>
      </c>
      <c r="M8127" s="96" t="s">
        <v>1147</v>
      </c>
      <c r="O8127" s="96" t="s">
        <v>1584</v>
      </c>
      <c r="P8127" s="96" t="s">
        <v>1564</v>
      </c>
      <c r="Q8127" s="96" t="s">
        <v>1610</v>
      </c>
      <c r="R8127" s="96" t="s">
        <v>1805</v>
      </c>
      <c r="S8127" s="96" t="s">
        <v>20169</v>
      </c>
      <c r="T8127" s="96" t="s">
        <v>1568</v>
      </c>
    </row>
    <row r="8128" ht="14.25" customHeight="1">
      <c r="A8128" s="96" t="s">
        <v>20170</v>
      </c>
      <c r="D8128" s="96" t="s">
        <v>1350</v>
      </c>
      <c r="E8128" s="96" t="s">
        <v>1570</v>
      </c>
      <c r="F8128" s="96">
        <v>2030.0</v>
      </c>
      <c r="J8128" s="96" t="s">
        <v>1147</v>
      </c>
      <c r="L8128" s="96" t="s">
        <v>1562</v>
      </c>
      <c r="M8128" s="96" t="s">
        <v>1147</v>
      </c>
      <c r="O8128" s="96" t="s">
        <v>1812</v>
      </c>
      <c r="P8128" s="96" t="s">
        <v>1609</v>
      </c>
      <c r="Q8128" s="96" t="s">
        <v>1756</v>
      </c>
      <c r="R8128" s="96" t="s">
        <v>2384</v>
      </c>
      <c r="S8128" s="96" t="s">
        <v>20171</v>
      </c>
      <c r="T8128" s="96" t="s">
        <v>1576</v>
      </c>
    </row>
    <row r="8129" ht="14.25" customHeight="1">
      <c r="A8129" s="96" t="s">
        <v>20172</v>
      </c>
      <c r="D8129" s="96" t="s">
        <v>1350</v>
      </c>
      <c r="E8129" s="96" t="s">
        <v>1561</v>
      </c>
      <c r="F8129" s="96">
        <v>2030.0</v>
      </c>
      <c r="J8129" s="96" t="s">
        <v>1147</v>
      </c>
      <c r="L8129" s="96" t="s">
        <v>1562</v>
      </c>
      <c r="M8129" s="96" t="s">
        <v>1147</v>
      </c>
      <c r="O8129" s="96" t="s">
        <v>1584</v>
      </c>
      <c r="P8129" s="96" t="s">
        <v>1564</v>
      </c>
      <c r="Q8129" s="96" t="s">
        <v>1565</v>
      </c>
      <c r="R8129" s="96" t="s">
        <v>1644</v>
      </c>
      <c r="S8129" s="96" t="s">
        <v>20173</v>
      </c>
      <c r="T8129" s="96" t="s">
        <v>1568</v>
      </c>
    </row>
    <row r="8130" ht="14.25" customHeight="1">
      <c r="A8130" s="96" t="s">
        <v>20174</v>
      </c>
      <c r="B8130" s="96" t="s">
        <v>20175</v>
      </c>
      <c r="C8130" s="96" t="s">
        <v>20176</v>
      </c>
      <c r="D8130" s="96" t="s">
        <v>1350</v>
      </c>
      <c r="E8130" s="96" t="s">
        <v>1561</v>
      </c>
      <c r="F8130" s="96" t="s">
        <v>20177</v>
      </c>
      <c r="J8130" s="96" t="s">
        <v>1147</v>
      </c>
      <c r="L8130" s="96" t="s">
        <v>41</v>
      </c>
      <c r="M8130" s="96" t="s">
        <v>1147</v>
      </c>
      <c r="O8130" s="96" t="s">
        <v>1578</v>
      </c>
      <c r="P8130" s="96" t="s">
        <v>1579</v>
      </c>
      <c r="Q8130" s="96" t="s">
        <v>1610</v>
      </c>
      <c r="R8130" s="96" t="s">
        <v>1986</v>
      </c>
      <c r="S8130" s="96" t="s">
        <v>20178</v>
      </c>
      <c r="T8130" s="96" t="s">
        <v>1771</v>
      </c>
    </row>
    <row r="8131" ht="14.25" customHeight="1">
      <c r="A8131" s="96" t="s">
        <v>20179</v>
      </c>
      <c r="B8131" s="96" t="s">
        <v>20180</v>
      </c>
      <c r="C8131" s="96" t="s">
        <v>20181</v>
      </c>
      <c r="D8131" s="96" t="s">
        <v>1372</v>
      </c>
      <c r="J8131" s="96" t="s">
        <v>1351</v>
      </c>
      <c r="L8131" s="96" t="s">
        <v>41</v>
      </c>
      <c r="M8131" s="96" t="s">
        <v>1351</v>
      </c>
      <c r="N8131" s="96" t="s">
        <v>1971</v>
      </c>
      <c r="O8131" s="96" t="s">
        <v>1791</v>
      </c>
      <c r="P8131" s="96" t="s">
        <v>1609</v>
      </c>
      <c r="Q8131" s="96" t="s">
        <v>1610</v>
      </c>
      <c r="R8131" s="96" t="s">
        <v>1971</v>
      </c>
    </row>
    <row r="8132" ht="14.25" customHeight="1">
      <c r="A8132" s="96" t="s">
        <v>20182</v>
      </c>
      <c r="D8132" s="96" t="s">
        <v>1350</v>
      </c>
      <c r="E8132" s="96" t="s">
        <v>1561</v>
      </c>
      <c r="F8132" s="96">
        <v>2030.0</v>
      </c>
      <c r="H8132" s="96" t="s">
        <v>1561</v>
      </c>
      <c r="I8132" s="96">
        <v>2030.0</v>
      </c>
      <c r="J8132" s="96" t="s">
        <v>1351</v>
      </c>
      <c r="K8132" s="96">
        <v>2030.0</v>
      </c>
      <c r="L8132" s="96" t="s">
        <v>1562</v>
      </c>
      <c r="M8132" s="96" t="s">
        <v>1147</v>
      </c>
      <c r="O8132" s="96" t="s">
        <v>1578</v>
      </c>
      <c r="P8132" s="96" t="s">
        <v>1579</v>
      </c>
      <c r="Q8132" s="96" t="s">
        <v>1580</v>
      </c>
      <c r="R8132" s="96" t="s">
        <v>1699</v>
      </c>
      <c r="S8132" s="96" t="s">
        <v>20183</v>
      </c>
      <c r="T8132" s="96" t="s">
        <v>1568</v>
      </c>
    </row>
    <row r="8133" ht="14.25" customHeight="1">
      <c r="A8133" s="96" t="s">
        <v>20184</v>
      </c>
      <c r="B8133" s="96" t="s">
        <v>20185</v>
      </c>
      <c r="C8133" s="96" t="s">
        <v>20186</v>
      </c>
      <c r="D8133" s="96" t="s">
        <v>1350</v>
      </c>
      <c r="E8133" s="96" t="s">
        <v>1561</v>
      </c>
      <c r="F8133" s="96" t="s">
        <v>1628</v>
      </c>
      <c r="G8133" s="96" t="s">
        <v>1350</v>
      </c>
      <c r="H8133" s="96" t="s">
        <v>1561</v>
      </c>
      <c r="I8133" s="96" t="s">
        <v>1403</v>
      </c>
      <c r="J8133" s="96" t="s">
        <v>1351</v>
      </c>
      <c r="K8133" s="96" t="s">
        <v>1403</v>
      </c>
      <c r="L8133" s="96" t="s">
        <v>41</v>
      </c>
      <c r="M8133" s="96" t="s">
        <v>1351</v>
      </c>
      <c r="N8133" s="96" t="s">
        <v>1890</v>
      </c>
      <c r="O8133" s="96" t="s">
        <v>1584</v>
      </c>
      <c r="P8133" s="96" t="s">
        <v>1564</v>
      </c>
      <c r="Q8133" s="96" t="s">
        <v>1604</v>
      </c>
      <c r="R8133" s="96" t="s">
        <v>1605</v>
      </c>
      <c r="S8133" s="96" t="s">
        <v>20187</v>
      </c>
      <c r="T8133" s="96" t="s">
        <v>1568</v>
      </c>
    </row>
    <row r="8134" ht="14.25" customHeight="1">
      <c r="A8134" s="96" t="s">
        <v>20188</v>
      </c>
      <c r="D8134" s="96" t="s">
        <v>1350</v>
      </c>
      <c r="E8134" s="96" t="s">
        <v>1561</v>
      </c>
      <c r="F8134" s="96">
        <v>2025.0</v>
      </c>
      <c r="J8134" s="96" t="s">
        <v>1351</v>
      </c>
      <c r="L8134" s="96" t="s">
        <v>41</v>
      </c>
      <c r="M8134" s="96" t="s">
        <v>1351</v>
      </c>
      <c r="N8134" s="96" t="s">
        <v>3066</v>
      </c>
      <c r="O8134" s="96" t="s">
        <v>1647</v>
      </c>
      <c r="P8134" s="96" t="s">
        <v>1564</v>
      </c>
      <c r="Q8134" s="96" t="s">
        <v>1604</v>
      </c>
      <c r="R8134" s="96" t="s">
        <v>1697</v>
      </c>
      <c r="S8134" s="96" t="s">
        <v>20189</v>
      </c>
      <c r="T8134" s="96" t="s">
        <v>1568</v>
      </c>
    </row>
    <row r="8135" ht="14.25" customHeight="1">
      <c r="A8135" s="96" t="s">
        <v>20190</v>
      </c>
      <c r="B8135" s="96" t="s">
        <v>20191</v>
      </c>
      <c r="D8135" s="96" t="s">
        <v>1350</v>
      </c>
      <c r="E8135" s="96" t="s">
        <v>1570</v>
      </c>
      <c r="F8135" s="96">
        <v>2029.0</v>
      </c>
      <c r="J8135" s="96" t="s">
        <v>1147</v>
      </c>
      <c r="L8135" s="96" t="s">
        <v>41</v>
      </c>
      <c r="M8135" s="96" t="s">
        <v>1147</v>
      </c>
      <c r="O8135" s="96" t="s">
        <v>1713</v>
      </c>
      <c r="P8135" s="96" t="s">
        <v>1564</v>
      </c>
      <c r="Q8135" s="96" t="s">
        <v>1886</v>
      </c>
      <c r="R8135" s="96" t="s">
        <v>1605</v>
      </c>
      <c r="S8135" s="96" t="s">
        <v>20192</v>
      </c>
      <c r="T8135" s="96" t="s">
        <v>1576</v>
      </c>
    </row>
    <row r="8136" ht="14.25" customHeight="1">
      <c r="A8136" s="96" t="s">
        <v>20193</v>
      </c>
      <c r="D8136" s="96" t="s">
        <v>1350</v>
      </c>
      <c r="E8136" s="96" t="s">
        <v>1561</v>
      </c>
      <c r="F8136" s="96">
        <v>2030.0</v>
      </c>
      <c r="G8136" s="96" t="s">
        <v>1350</v>
      </c>
      <c r="H8136" s="96" t="s">
        <v>1561</v>
      </c>
      <c r="I8136" s="96">
        <v>2050.0</v>
      </c>
      <c r="J8136" s="96" t="s">
        <v>1351</v>
      </c>
      <c r="K8136" s="96">
        <v>2050.0</v>
      </c>
      <c r="L8136" s="96" t="s">
        <v>1562</v>
      </c>
      <c r="M8136" s="96" t="s">
        <v>1147</v>
      </c>
      <c r="O8136" s="96" t="s">
        <v>1647</v>
      </c>
      <c r="P8136" s="96" t="s">
        <v>1564</v>
      </c>
      <c r="Q8136" s="96" t="s">
        <v>1685</v>
      </c>
      <c r="R8136" s="96" t="s">
        <v>1586</v>
      </c>
      <c r="S8136" s="96" t="s">
        <v>20194</v>
      </c>
      <c r="T8136" s="96" t="s">
        <v>1568</v>
      </c>
    </row>
    <row r="8137" ht="14.25" customHeight="1">
      <c r="A8137" s="96" t="s">
        <v>20195</v>
      </c>
      <c r="D8137" s="96" t="s">
        <v>1350</v>
      </c>
      <c r="E8137" s="96" t="s">
        <v>1561</v>
      </c>
      <c r="F8137" s="96">
        <v>2030.0</v>
      </c>
      <c r="J8137" s="96" t="s">
        <v>1147</v>
      </c>
      <c r="L8137" s="96" t="s">
        <v>1562</v>
      </c>
      <c r="M8137" s="96" t="s">
        <v>1351</v>
      </c>
      <c r="N8137" s="96" t="s">
        <v>1697</v>
      </c>
      <c r="O8137" s="96" t="s">
        <v>1741</v>
      </c>
      <c r="P8137" s="96" t="s">
        <v>1564</v>
      </c>
      <c r="Q8137" s="96" t="s">
        <v>1784</v>
      </c>
      <c r="R8137" s="96" t="s">
        <v>1666</v>
      </c>
      <c r="S8137" s="96" t="s">
        <v>20196</v>
      </c>
      <c r="T8137" s="96" t="s">
        <v>1568</v>
      </c>
    </row>
    <row r="8138" ht="14.25" customHeight="1">
      <c r="A8138" s="96" t="s">
        <v>20197</v>
      </c>
      <c r="D8138" s="96" t="s">
        <v>1350</v>
      </c>
      <c r="E8138" s="96" t="s">
        <v>1561</v>
      </c>
      <c r="F8138" s="96">
        <v>2030.0</v>
      </c>
      <c r="J8138" s="96" t="s">
        <v>1147</v>
      </c>
      <c r="L8138" s="96" t="s">
        <v>1562</v>
      </c>
      <c r="M8138" s="96" t="s">
        <v>1147</v>
      </c>
      <c r="O8138" s="96" t="s">
        <v>1584</v>
      </c>
      <c r="P8138" s="96" t="s">
        <v>1564</v>
      </c>
      <c r="Q8138" s="96" t="s">
        <v>1585</v>
      </c>
      <c r="R8138" s="96" t="s">
        <v>1637</v>
      </c>
      <c r="S8138" s="96" t="s">
        <v>20198</v>
      </c>
    </row>
    <row r="8139" ht="14.25" customHeight="1">
      <c r="A8139" s="96" t="s">
        <v>20199</v>
      </c>
      <c r="C8139" s="96" t="s">
        <v>20200</v>
      </c>
      <c r="D8139" s="96" t="s">
        <v>1355</v>
      </c>
      <c r="J8139" s="96" t="s">
        <v>1147</v>
      </c>
      <c r="L8139" s="96" t="s">
        <v>41</v>
      </c>
      <c r="M8139" s="96" t="s">
        <v>1147</v>
      </c>
      <c r="O8139" s="96" t="s">
        <v>1845</v>
      </c>
      <c r="P8139" s="96" t="s">
        <v>1564</v>
      </c>
      <c r="Q8139" s="96" t="s">
        <v>1756</v>
      </c>
      <c r="R8139" s="96" t="s">
        <v>1566</v>
      </c>
    </row>
    <row r="8140" ht="14.25" customHeight="1">
      <c r="A8140" s="96" t="s">
        <v>20201</v>
      </c>
      <c r="B8140" s="96" t="s">
        <v>20202</v>
      </c>
      <c r="C8140" s="96" t="s">
        <v>20203</v>
      </c>
      <c r="D8140" s="96" t="s">
        <v>1355</v>
      </c>
      <c r="J8140" s="96" t="s">
        <v>1351</v>
      </c>
      <c r="L8140" s="96" t="s">
        <v>41</v>
      </c>
      <c r="M8140" s="96" t="s">
        <v>1147</v>
      </c>
      <c r="O8140" s="96" t="s">
        <v>1584</v>
      </c>
      <c r="P8140" s="96" t="s">
        <v>1564</v>
      </c>
      <c r="Q8140" s="96" t="s">
        <v>1756</v>
      </c>
      <c r="R8140" s="96" t="s">
        <v>1712</v>
      </c>
    </row>
    <row r="8141" ht="14.25" customHeight="1">
      <c r="A8141" s="96" t="s">
        <v>20204</v>
      </c>
      <c r="B8141" s="96" t="s">
        <v>20205</v>
      </c>
      <c r="D8141" s="96" t="s">
        <v>1355</v>
      </c>
      <c r="J8141" s="96" t="s">
        <v>1351</v>
      </c>
      <c r="L8141" s="96" t="s">
        <v>41</v>
      </c>
      <c r="M8141" s="96" t="s">
        <v>1351</v>
      </c>
      <c r="N8141" s="96" t="s">
        <v>1619</v>
      </c>
      <c r="O8141" s="96" t="s">
        <v>1584</v>
      </c>
      <c r="P8141" s="96" t="s">
        <v>1564</v>
      </c>
      <c r="Q8141" s="96" t="s">
        <v>1639</v>
      </c>
      <c r="R8141" s="96" t="s">
        <v>1619</v>
      </c>
    </row>
    <row r="8142" ht="14.25" customHeight="1">
      <c r="A8142" s="96" t="s">
        <v>20206</v>
      </c>
      <c r="B8142" s="96" t="s">
        <v>20207</v>
      </c>
      <c r="C8142" s="96" t="s">
        <v>20208</v>
      </c>
      <c r="D8142" s="96" t="s">
        <v>1350</v>
      </c>
      <c r="E8142" s="96" t="s">
        <v>20209</v>
      </c>
      <c r="F8142" s="96" t="s">
        <v>1663</v>
      </c>
      <c r="J8142" s="96" t="s">
        <v>1147</v>
      </c>
      <c r="L8142" s="96" t="s">
        <v>41</v>
      </c>
      <c r="M8142" s="96" t="s">
        <v>1147</v>
      </c>
      <c r="O8142" s="96" t="s">
        <v>1845</v>
      </c>
      <c r="P8142" s="96" t="s">
        <v>1564</v>
      </c>
      <c r="Q8142" s="96" t="s">
        <v>2015</v>
      </c>
      <c r="R8142" s="96" t="s">
        <v>2023</v>
      </c>
      <c r="S8142" s="96" t="s">
        <v>20210</v>
      </c>
      <c r="T8142" s="96" t="s">
        <v>20211</v>
      </c>
    </row>
    <row r="8143" ht="14.25" customHeight="1">
      <c r="A8143" s="96" t="s">
        <v>20212</v>
      </c>
      <c r="C8143" s="96" t="s">
        <v>20213</v>
      </c>
      <c r="D8143" s="96" t="s">
        <v>1355</v>
      </c>
      <c r="J8143" s="96" t="s">
        <v>1351</v>
      </c>
      <c r="L8143" s="96" t="s">
        <v>41</v>
      </c>
      <c r="M8143" s="96" t="s">
        <v>1351</v>
      </c>
      <c r="N8143" s="96" t="s">
        <v>1805</v>
      </c>
      <c r="O8143" s="96" t="s">
        <v>1584</v>
      </c>
      <c r="P8143" s="96" t="s">
        <v>1564</v>
      </c>
      <c r="Q8143" s="96" t="s">
        <v>1948</v>
      </c>
      <c r="R8143" s="96" t="s">
        <v>1805</v>
      </c>
    </row>
    <row r="8144" ht="14.25" customHeight="1">
      <c r="A8144" s="96" t="s">
        <v>1446</v>
      </c>
      <c r="B8144" s="96" t="s">
        <v>20214</v>
      </c>
      <c r="C8144" s="96" t="s">
        <v>20215</v>
      </c>
      <c r="D8144" s="96" t="s">
        <v>1350</v>
      </c>
      <c r="E8144" s="96" t="s">
        <v>2505</v>
      </c>
      <c r="F8144" s="96">
        <v>2030.0</v>
      </c>
      <c r="J8144" s="96" t="s">
        <v>1147</v>
      </c>
      <c r="L8144" s="96" t="s">
        <v>41</v>
      </c>
      <c r="M8144" s="96" t="s">
        <v>1351</v>
      </c>
      <c r="N8144" s="96" t="s">
        <v>1666</v>
      </c>
      <c r="O8144" s="96" t="s">
        <v>1741</v>
      </c>
      <c r="P8144" s="96" t="s">
        <v>1564</v>
      </c>
      <c r="Q8144" s="96" t="s">
        <v>2015</v>
      </c>
      <c r="R8144" s="96" t="s">
        <v>1714</v>
      </c>
      <c r="S8144" s="96" t="s">
        <v>1447</v>
      </c>
      <c r="T8144" s="96" t="s">
        <v>2507</v>
      </c>
      <c r="U8144" s="96" t="s">
        <v>1788</v>
      </c>
    </row>
    <row r="8145" ht="14.25" customHeight="1">
      <c r="A8145" s="96" t="s">
        <v>20216</v>
      </c>
      <c r="D8145" s="96" t="s">
        <v>1350</v>
      </c>
      <c r="E8145" s="96" t="s">
        <v>1561</v>
      </c>
      <c r="F8145" s="96">
        <v>2030.0</v>
      </c>
      <c r="G8145" s="96" t="s">
        <v>1350</v>
      </c>
      <c r="H8145" s="96" t="s">
        <v>1561</v>
      </c>
      <c r="I8145" s="96">
        <v>2040.0</v>
      </c>
      <c r="J8145" s="96" t="s">
        <v>1351</v>
      </c>
      <c r="K8145" s="96">
        <v>2040.0</v>
      </c>
      <c r="L8145" s="96" t="s">
        <v>1562</v>
      </c>
      <c r="M8145" s="96" t="s">
        <v>1147</v>
      </c>
      <c r="O8145" s="96" t="s">
        <v>1845</v>
      </c>
      <c r="P8145" s="96" t="s">
        <v>1564</v>
      </c>
      <c r="Q8145" s="96" t="s">
        <v>1590</v>
      </c>
      <c r="R8145" s="96" t="s">
        <v>1615</v>
      </c>
      <c r="S8145" s="96" t="s">
        <v>20217</v>
      </c>
      <c r="T8145" s="96" t="s">
        <v>1568</v>
      </c>
    </row>
    <row r="8146" ht="14.25" customHeight="1">
      <c r="A8146" s="96" t="s">
        <v>20218</v>
      </c>
      <c r="C8146" s="96" t="s">
        <v>20219</v>
      </c>
      <c r="D8146" s="96" t="s">
        <v>1372</v>
      </c>
      <c r="J8146" s="96" t="s">
        <v>1351</v>
      </c>
      <c r="L8146" s="96" t="s">
        <v>41</v>
      </c>
      <c r="M8146" s="96" t="s">
        <v>1351</v>
      </c>
      <c r="N8146" s="96" t="s">
        <v>1971</v>
      </c>
      <c r="O8146" s="96" t="s">
        <v>4713</v>
      </c>
      <c r="P8146" s="96" t="s">
        <v>1609</v>
      </c>
      <c r="Q8146" s="96" t="s">
        <v>1585</v>
      </c>
      <c r="R8146" s="96" t="s">
        <v>1971</v>
      </c>
    </row>
    <row r="8147" ht="14.25" customHeight="1">
      <c r="A8147" s="96" t="s">
        <v>20220</v>
      </c>
      <c r="D8147" s="96" t="s">
        <v>1350</v>
      </c>
      <c r="E8147" s="96" t="s">
        <v>1561</v>
      </c>
      <c r="F8147" s="96">
        <v>2030.0</v>
      </c>
      <c r="G8147" s="96" t="s">
        <v>1350</v>
      </c>
      <c r="H8147" s="96" t="s">
        <v>1561</v>
      </c>
      <c r="I8147" s="96">
        <v>2045.0</v>
      </c>
      <c r="J8147" s="96" t="s">
        <v>1351</v>
      </c>
      <c r="K8147" s="96">
        <v>2045.0</v>
      </c>
      <c r="L8147" s="96" t="s">
        <v>1562</v>
      </c>
      <c r="M8147" s="96" t="s">
        <v>1147</v>
      </c>
      <c r="O8147" s="96" t="s">
        <v>1845</v>
      </c>
      <c r="P8147" s="96" t="s">
        <v>1564</v>
      </c>
      <c r="Q8147" s="96" t="s">
        <v>1585</v>
      </c>
      <c r="R8147" s="96" t="s">
        <v>1586</v>
      </c>
      <c r="S8147" s="96" t="s">
        <v>20221</v>
      </c>
      <c r="T8147" s="96" t="s">
        <v>1568</v>
      </c>
    </row>
    <row r="8148" ht="14.25" customHeight="1">
      <c r="A8148" s="96" t="s">
        <v>20222</v>
      </c>
      <c r="B8148" s="96" t="s">
        <v>20223</v>
      </c>
      <c r="C8148" s="96" t="s">
        <v>20224</v>
      </c>
      <c r="D8148" s="96" t="s">
        <v>1350</v>
      </c>
      <c r="E8148" s="96" t="s">
        <v>1561</v>
      </c>
      <c r="F8148" s="96">
        <v>2030.0</v>
      </c>
      <c r="J8148" s="96" t="s">
        <v>1147</v>
      </c>
      <c r="L8148" s="96" t="s">
        <v>41</v>
      </c>
      <c r="M8148" s="96" t="s">
        <v>1147</v>
      </c>
      <c r="O8148" s="96" t="s">
        <v>1845</v>
      </c>
      <c r="P8148" s="96" t="s">
        <v>1564</v>
      </c>
      <c r="Q8148" s="96" t="s">
        <v>1652</v>
      </c>
      <c r="R8148" s="96" t="s">
        <v>1648</v>
      </c>
      <c r="S8148" s="96" t="s">
        <v>20225</v>
      </c>
      <c r="T8148" s="96" t="s">
        <v>1568</v>
      </c>
    </row>
    <row r="8149" ht="14.25" customHeight="1">
      <c r="A8149" s="96" t="s">
        <v>20226</v>
      </c>
      <c r="B8149" s="96" t="s">
        <v>20227</v>
      </c>
      <c r="C8149" s="96" t="s">
        <v>20228</v>
      </c>
      <c r="D8149" s="96" t="s">
        <v>1350</v>
      </c>
      <c r="E8149" s="96" t="s">
        <v>1561</v>
      </c>
      <c r="F8149" s="96">
        <v>2030.0</v>
      </c>
      <c r="J8149" s="96" t="s">
        <v>1147</v>
      </c>
      <c r="L8149" s="96" t="s">
        <v>41</v>
      </c>
      <c r="M8149" s="96" t="s">
        <v>1147</v>
      </c>
      <c r="O8149" s="96" t="s">
        <v>1578</v>
      </c>
      <c r="P8149" s="96" t="s">
        <v>1579</v>
      </c>
      <c r="Q8149" s="96" t="s">
        <v>1756</v>
      </c>
      <c r="R8149" s="96" t="s">
        <v>1615</v>
      </c>
      <c r="S8149" s="96" t="s">
        <v>20229</v>
      </c>
      <c r="T8149" s="96" t="s">
        <v>1568</v>
      </c>
    </row>
    <row r="8150" ht="14.25" customHeight="1">
      <c r="A8150" s="96" t="s">
        <v>20230</v>
      </c>
      <c r="B8150" s="96" t="s">
        <v>20231</v>
      </c>
      <c r="C8150" s="96" t="s">
        <v>20232</v>
      </c>
      <c r="D8150" s="96" t="s">
        <v>1350</v>
      </c>
      <c r="E8150" s="96" t="s">
        <v>1561</v>
      </c>
      <c r="F8150" s="96">
        <v>2030.0</v>
      </c>
      <c r="J8150" s="96" t="s">
        <v>1147</v>
      </c>
      <c r="L8150" s="96" t="s">
        <v>41</v>
      </c>
      <c r="M8150" s="96" t="s">
        <v>1147</v>
      </c>
      <c r="O8150" s="96" t="s">
        <v>1578</v>
      </c>
      <c r="P8150" s="96" t="s">
        <v>1579</v>
      </c>
      <c r="Q8150" s="96" t="s">
        <v>1652</v>
      </c>
      <c r="R8150" s="96" t="s">
        <v>1619</v>
      </c>
      <c r="S8150" s="96" t="s">
        <v>20233</v>
      </c>
      <c r="T8150" s="96" t="s">
        <v>1568</v>
      </c>
    </row>
    <row r="8151" ht="14.25" customHeight="1">
      <c r="A8151" s="96" t="s">
        <v>20234</v>
      </c>
      <c r="D8151" s="96" t="s">
        <v>1350</v>
      </c>
      <c r="E8151" s="96" t="s">
        <v>1561</v>
      </c>
      <c r="F8151" s="96">
        <v>2030.0</v>
      </c>
      <c r="J8151" s="96" t="s">
        <v>1147</v>
      </c>
      <c r="L8151" s="96" t="s">
        <v>41</v>
      </c>
      <c r="M8151" s="96" t="s">
        <v>1147</v>
      </c>
      <c r="O8151" s="96" t="s">
        <v>1713</v>
      </c>
      <c r="P8151" s="96" t="s">
        <v>1564</v>
      </c>
      <c r="Q8151" s="96" t="s">
        <v>1590</v>
      </c>
      <c r="R8151" s="96" t="s">
        <v>1699</v>
      </c>
      <c r="S8151" s="96" t="s">
        <v>20235</v>
      </c>
      <c r="T8151" s="96" t="s">
        <v>1568</v>
      </c>
    </row>
    <row r="8152" ht="14.25" customHeight="1">
      <c r="A8152" s="96" t="s">
        <v>20236</v>
      </c>
      <c r="B8152" s="96" t="s">
        <v>20237</v>
      </c>
      <c r="C8152" s="96" t="s">
        <v>20238</v>
      </c>
      <c r="D8152" s="96" t="s">
        <v>1350</v>
      </c>
      <c r="E8152" s="96" t="s">
        <v>1570</v>
      </c>
      <c r="F8152" s="96">
        <v>2030.0</v>
      </c>
      <c r="J8152" s="96" t="s">
        <v>1351</v>
      </c>
      <c r="L8152" s="96" t="s">
        <v>41</v>
      </c>
      <c r="M8152" s="96" t="s">
        <v>1351</v>
      </c>
      <c r="N8152" s="96" t="s">
        <v>1863</v>
      </c>
      <c r="O8152" s="96" t="s">
        <v>1937</v>
      </c>
      <c r="P8152" s="96" t="s">
        <v>1728</v>
      </c>
      <c r="Q8152" s="96" t="s">
        <v>1862</v>
      </c>
      <c r="R8152" s="96" t="s">
        <v>1591</v>
      </c>
      <c r="S8152" s="96" t="s">
        <v>20239</v>
      </c>
      <c r="T8152" s="96" t="s">
        <v>1576</v>
      </c>
    </row>
    <row r="8153" ht="14.25" customHeight="1">
      <c r="A8153" s="96" t="s">
        <v>20240</v>
      </c>
      <c r="C8153" s="96" t="s">
        <v>20241</v>
      </c>
      <c r="D8153" s="96" t="s">
        <v>1350</v>
      </c>
      <c r="E8153" s="96" t="s">
        <v>1561</v>
      </c>
      <c r="F8153" s="96">
        <v>2030.0</v>
      </c>
      <c r="J8153" s="96" t="s">
        <v>1147</v>
      </c>
      <c r="L8153" s="96" t="s">
        <v>1629</v>
      </c>
      <c r="M8153" s="96" t="s">
        <v>1147</v>
      </c>
      <c r="O8153" s="96" t="s">
        <v>1620</v>
      </c>
      <c r="P8153" s="96" t="s">
        <v>1564</v>
      </c>
      <c r="Q8153" s="96" t="s">
        <v>1630</v>
      </c>
      <c r="R8153" s="96" t="s">
        <v>2023</v>
      </c>
      <c r="S8153" s="96" t="s">
        <v>20242</v>
      </c>
      <c r="T8153" s="96" t="s">
        <v>1568</v>
      </c>
    </row>
    <row r="8154" ht="14.25" customHeight="1">
      <c r="A8154" s="96" t="s">
        <v>20243</v>
      </c>
      <c r="D8154" s="96" t="s">
        <v>1350</v>
      </c>
      <c r="E8154" s="96" t="s">
        <v>1561</v>
      </c>
      <c r="F8154" s="96">
        <v>2030.0</v>
      </c>
      <c r="J8154" s="96" t="s">
        <v>1147</v>
      </c>
      <c r="L8154" s="96" t="s">
        <v>41</v>
      </c>
      <c r="M8154" s="96" t="s">
        <v>1147</v>
      </c>
      <c r="O8154" s="96" t="s">
        <v>1857</v>
      </c>
      <c r="P8154" s="96" t="s">
        <v>1609</v>
      </c>
      <c r="Q8154" s="96" t="s">
        <v>1593</v>
      </c>
      <c r="R8154" s="96" t="s">
        <v>1615</v>
      </c>
      <c r="S8154" s="96" t="s">
        <v>20244</v>
      </c>
    </row>
    <row r="8155" ht="14.25" customHeight="1">
      <c r="A8155" s="96" t="s">
        <v>20245</v>
      </c>
      <c r="B8155" s="96" t="s">
        <v>20246</v>
      </c>
      <c r="C8155" s="96" t="s">
        <v>20247</v>
      </c>
      <c r="D8155" s="96" t="s">
        <v>1350</v>
      </c>
      <c r="E8155" s="96" t="s">
        <v>1561</v>
      </c>
      <c r="F8155" s="96" t="s">
        <v>3065</v>
      </c>
      <c r="G8155" s="96" t="s">
        <v>1350</v>
      </c>
      <c r="H8155" s="96" t="s">
        <v>1561</v>
      </c>
      <c r="I8155" s="96" t="s">
        <v>1689</v>
      </c>
      <c r="J8155" s="96" t="s">
        <v>1351</v>
      </c>
      <c r="K8155" s="96" t="s">
        <v>1689</v>
      </c>
      <c r="L8155" s="96" t="s">
        <v>41</v>
      </c>
      <c r="M8155" s="96" t="s">
        <v>1351</v>
      </c>
      <c r="N8155" s="96" t="s">
        <v>1621</v>
      </c>
      <c r="O8155" s="96" t="s">
        <v>1584</v>
      </c>
      <c r="P8155" s="96" t="s">
        <v>1564</v>
      </c>
      <c r="Q8155" s="96" t="s">
        <v>1585</v>
      </c>
      <c r="R8155" s="96" t="s">
        <v>1581</v>
      </c>
      <c r="S8155" s="96" t="s">
        <v>20248</v>
      </c>
      <c r="T8155" s="96" t="s">
        <v>1568</v>
      </c>
    </row>
    <row r="8156" ht="14.25" customHeight="1">
      <c r="A8156" s="96" t="s">
        <v>20249</v>
      </c>
      <c r="C8156" s="96" t="s">
        <v>20250</v>
      </c>
      <c r="D8156" s="96" t="s">
        <v>1355</v>
      </c>
      <c r="J8156" s="96" t="s">
        <v>1351</v>
      </c>
      <c r="L8156" s="96" t="s">
        <v>41</v>
      </c>
      <c r="M8156" s="96" t="s">
        <v>1147</v>
      </c>
      <c r="O8156" s="96" t="s">
        <v>1620</v>
      </c>
      <c r="P8156" s="96" t="s">
        <v>1564</v>
      </c>
      <c r="Q8156" s="96" t="s">
        <v>2188</v>
      </c>
      <c r="R8156" s="96" t="s">
        <v>1581</v>
      </c>
    </row>
    <row r="8157" ht="14.25" customHeight="1">
      <c r="A8157" s="96" t="s">
        <v>20251</v>
      </c>
      <c r="C8157" s="96" t="s">
        <v>20250</v>
      </c>
      <c r="D8157" s="96" t="s">
        <v>1372</v>
      </c>
      <c r="J8157" s="96" t="s">
        <v>1147</v>
      </c>
      <c r="L8157" s="96" t="s">
        <v>41</v>
      </c>
      <c r="M8157" s="96" t="s">
        <v>1147</v>
      </c>
      <c r="O8157" s="96" t="s">
        <v>1620</v>
      </c>
      <c r="P8157" s="96" t="s">
        <v>1564</v>
      </c>
      <c r="Q8157" s="96" t="s">
        <v>2188</v>
      </c>
      <c r="R8157" s="96" t="s">
        <v>1924</v>
      </c>
    </row>
    <row r="8158" ht="14.25" customHeight="1">
      <c r="A8158" s="96" t="s">
        <v>20252</v>
      </c>
      <c r="C8158" s="96" t="s">
        <v>20253</v>
      </c>
      <c r="D8158" s="96" t="s">
        <v>1355</v>
      </c>
      <c r="J8158" s="96" t="s">
        <v>1351</v>
      </c>
      <c r="L8158" s="96" t="s">
        <v>41</v>
      </c>
      <c r="M8158" s="96" t="s">
        <v>1147</v>
      </c>
      <c r="O8158" s="96" t="s">
        <v>1672</v>
      </c>
      <c r="P8158" s="96" t="s">
        <v>1564</v>
      </c>
      <c r="Q8158" s="96" t="s">
        <v>2479</v>
      </c>
      <c r="R8158" s="96" t="s">
        <v>1566</v>
      </c>
    </row>
    <row r="8159" ht="14.25" customHeight="1">
      <c r="A8159" s="96" t="s">
        <v>20254</v>
      </c>
      <c r="D8159" s="96" t="s">
        <v>1350</v>
      </c>
      <c r="E8159" s="96" t="s">
        <v>1561</v>
      </c>
      <c r="F8159" s="96">
        <v>2030.0</v>
      </c>
      <c r="J8159" s="96" t="s">
        <v>1147</v>
      </c>
      <c r="L8159" s="96" t="s">
        <v>1562</v>
      </c>
      <c r="M8159" s="96" t="s">
        <v>1147</v>
      </c>
      <c r="O8159" s="96" t="s">
        <v>1703</v>
      </c>
      <c r="P8159" s="96" t="s">
        <v>1564</v>
      </c>
      <c r="Q8159" s="96" t="s">
        <v>1565</v>
      </c>
      <c r="R8159" s="96" t="s">
        <v>1615</v>
      </c>
      <c r="S8159" s="96" t="s">
        <v>20255</v>
      </c>
      <c r="T8159" s="96" t="s">
        <v>1568</v>
      </c>
    </row>
    <row r="8160" ht="14.25" customHeight="1">
      <c r="A8160" s="96" t="s">
        <v>20256</v>
      </c>
      <c r="C8160" s="96" t="s">
        <v>20257</v>
      </c>
      <c r="D8160" s="96" t="s">
        <v>1355</v>
      </c>
      <c r="J8160" s="96" t="s">
        <v>1351</v>
      </c>
      <c r="L8160" s="96" t="s">
        <v>41</v>
      </c>
      <c r="M8160" s="96" t="s">
        <v>1147</v>
      </c>
      <c r="O8160" s="96" t="s">
        <v>1713</v>
      </c>
      <c r="P8160" s="96" t="s">
        <v>1564</v>
      </c>
      <c r="Q8160" s="96" t="s">
        <v>1639</v>
      </c>
      <c r="R8160" s="96" t="s">
        <v>1566</v>
      </c>
    </row>
    <row r="8161" ht="14.25" customHeight="1">
      <c r="A8161" s="96" t="s">
        <v>20258</v>
      </c>
      <c r="D8161" s="96" t="s">
        <v>1350</v>
      </c>
      <c r="E8161" s="96" t="s">
        <v>1561</v>
      </c>
      <c r="F8161" s="96">
        <v>2030.0</v>
      </c>
      <c r="J8161" s="96" t="s">
        <v>1147</v>
      </c>
      <c r="L8161" s="96" t="s">
        <v>41</v>
      </c>
      <c r="M8161" s="96" t="s">
        <v>1147</v>
      </c>
      <c r="O8161" s="96" t="s">
        <v>1620</v>
      </c>
      <c r="P8161" s="96" t="s">
        <v>1564</v>
      </c>
      <c r="Q8161" s="96" t="s">
        <v>1784</v>
      </c>
      <c r="R8161" s="96" t="s">
        <v>1656</v>
      </c>
      <c r="S8161" s="96" t="s">
        <v>20259</v>
      </c>
      <c r="T8161" s="96" t="s">
        <v>1568</v>
      </c>
    </row>
    <row r="8162" ht="14.25" customHeight="1">
      <c r="A8162" s="96" t="s">
        <v>20260</v>
      </c>
      <c r="D8162" s="96" t="s">
        <v>1350</v>
      </c>
      <c r="E8162" s="96" t="s">
        <v>1561</v>
      </c>
      <c r="F8162" s="96">
        <v>2030.0</v>
      </c>
      <c r="J8162" s="96" t="s">
        <v>1147</v>
      </c>
      <c r="L8162" s="96" t="s">
        <v>1562</v>
      </c>
      <c r="M8162" s="96" t="s">
        <v>1147</v>
      </c>
      <c r="O8162" s="96" t="s">
        <v>3088</v>
      </c>
      <c r="P8162" s="96" t="s">
        <v>1609</v>
      </c>
      <c r="Q8162" s="96" t="s">
        <v>1580</v>
      </c>
      <c r="R8162" s="96" t="s">
        <v>1594</v>
      </c>
      <c r="S8162" s="96" t="s">
        <v>20261</v>
      </c>
      <c r="T8162" s="96" t="s">
        <v>1568</v>
      </c>
    </row>
    <row r="8163" ht="14.25" customHeight="1">
      <c r="A8163" s="96" t="s">
        <v>20262</v>
      </c>
      <c r="D8163" s="96" t="s">
        <v>1355</v>
      </c>
      <c r="J8163" s="96" t="s">
        <v>1351</v>
      </c>
      <c r="L8163" s="96" t="s">
        <v>41</v>
      </c>
      <c r="M8163" s="96" t="s">
        <v>1147</v>
      </c>
      <c r="O8163" s="96" t="s">
        <v>1584</v>
      </c>
      <c r="P8163" s="96" t="s">
        <v>1564</v>
      </c>
      <c r="Q8163" s="96" t="s">
        <v>1585</v>
      </c>
      <c r="R8163" s="96" t="s">
        <v>1637</v>
      </c>
    </row>
    <row r="8164" ht="14.25" customHeight="1">
      <c r="A8164" s="96" t="s">
        <v>20263</v>
      </c>
      <c r="D8164" s="96" t="s">
        <v>1350</v>
      </c>
      <c r="E8164" s="96" t="s">
        <v>1561</v>
      </c>
      <c r="F8164" s="96">
        <v>2030.0</v>
      </c>
      <c r="J8164" s="96" t="s">
        <v>1147</v>
      </c>
      <c r="L8164" s="96" t="s">
        <v>1562</v>
      </c>
      <c r="M8164" s="96" t="s">
        <v>1147</v>
      </c>
      <c r="O8164" s="96" t="s">
        <v>1717</v>
      </c>
      <c r="P8164" s="96" t="s">
        <v>1609</v>
      </c>
      <c r="Q8164" s="96" t="s">
        <v>1948</v>
      </c>
      <c r="R8164" s="96" t="s">
        <v>1637</v>
      </c>
      <c r="S8164" s="96" t="s">
        <v>20264</v>
      </c>
      <c r="T8164" s="96" t="s">
        <v>1568</v>
      </c>
    </row>
    <row r="8165" ht="14.25" customHeight="1">
      <c r="A8165" s="96" t="s">
        <v>20265</v>
      </c>
      <c r="B8165" s="96" t="s">
        <v>20266</v>
      </c>
      <c r="C8165" s="96" t="s">
        <v>20267</v>
      </c>
      <c r="D8165" s="96" t="s">
        <v>1350</v>
      </c>
      <c r="E8165" s="96" t="s">
        <v>1561</v>
      </c>
      <c r="F8165" s="96">
        <v>2030.0</v>
      </c>
      <c r="G8165" s="96" t="s">
        <v>1350</v>
      </c>
      <c r="H8165" s="96" t="s">
        <v>1561</v>
      </c>
      <c r="I8165" s="96">
        <v>2045.0</v>
      </c>
      <c r="J8165" s="96" t="s">
        <v>1351</v>
      </c>
      <c r="K8165" s="96">
        <v>2045.0</v>
      </c>
      <c r="L8165" s="96" t="s">
        <v>41</v>
      </c>
      <c r="M8165" s="96" t="s">
        <v>1351</v>
      </c>
      <c r="N8165" s="96" t="s">
        <v>1619</v>
      </c>
      <c r="O8165" s="96" t="s">
        <v>1845</v>
      </c>
      <c r="P8165" s="96" t="s">
        <v>1564</v>
      </c>
      <c r="Q8165" s="96" t="s">
        <v>1636</v>
      </c>
      <c r="R8165" s="96" t="s">
        <v>1566</v>
      </c>
      <c r="S8165" s="96" t="s">
        <v>20268</v>
      </c>
      <c r="T8165" s="96" t="s">
        <v>1568</v>
      </c>
    </row>
    <row r="8166" ht="14.25" customHeight="1">
      <c r="A8166" s="96" t="s">
        <v>20269</v>
      </c>
      <c r="D8166" s="96" t="s">
        <v>1355</v>
      </c>
      <c r="J8166" s="96" t="s">
        <v>1351</v>
      </c>
      <c r="L8166" s="96" t="s">
        <v>41</v>
      </c>
      <c r="M8166" s="96" t="s">
        <v>1351</v>
      </c>
      <c r="N8166" s="96" t="s">
        <v>1656</v>
      </c>
      <c r="O8166" s="96" t="s">
        <v>1845</v>
      </c>
      <c r="P8166" s="96" t="s">
        <v>1564</v>
      </c>
      <c r="Q8166" s="96" t="s">
        <v>1585</v>
      </c>
      <c r="R8166" s="96" t="s">
        <v>1656</v>
      </c>
    </row>
    <row r="8167" ht="14.25" customHeight="1">
      <c r="A8167" s="96" t="s">
        <v>20270</v>
      </c>
      <c r="D8167" s="96" t="s">
        <v>1350</v>
      </c>
      <c r="E8167" s="96" t="s">
        <v>1561</v>
      </c>
      <c r="F8167" s="96">
        <v>2030.0</v>
      </c>
      <c r="J8167" s="96" t="s">
        <v>1147</v>
      </c>
      <c r="L8167" s="96" t="s">
        <v>1562</v>
      </c>
      <c r="M8167" s="96" t="s">
        <v>1147</v>
      </c>
      <c r="O8167" s="96" t="s">
        <v>1717</v>
      </c>
      <c r="P8167" s="96" t="s">
        <v>1609</v>
      </c>
      <c r="Q8167" s="96" t="s">
        <v>1756</v>
      </c>
      <c r="R8167" s="96" t="s">
        <v>1586</v>
      </c>
      <c r="S8167" s="96" t="s">
        <v>20271</v>
      </c>
      <c r="T8167" s="96" t="s">
        <v>1568</v>
      </c>
    </row>
    <row r="8168" ht="14.25" customHeight="1">
      <c r="A8168" s="96" t="s">
        <v>20272</v>
      </c>
      <c r="D8168" s="96" t="s">
        <v>1350</v>
      </c>
      <c r="E8168" s="96" t="s">
        <v>1561</v>
      </c>
      <c r="F8168" s="96">
        <v>2030.0</v>
      </c>
      <c r="J8168" s="96" t="s">
        <v>1147</v>
      </c>
      <c r="L8168" s="96" t="s">
        <v>1562</v>
      </c>
      <c r="M8168" s="96" t="s">
        <v>1147</v>
      </c>
      <c r="O8168" s="96" t="s">
        <v>1717</v>
      </c>
      <c r="P8168" s="96" t="s">
        <v>1609</v>
      </c>
      <c r="Q8168" s="96" t="s">
        <v>1756</v>
      </c>
      <c r="R8168" s="96" t="s">
        <v>1566</v>
      </c>
      <c r="S8168" s="96" t="s">
        <v>20273</v>
      </c>
      <c r="T8168" s="96" t="s">
        <v>1568</v>
      </c>
    </row>
    <row r="8169" ht="14.25" customHeight="1">
      <c r="A8169" s="96" t="s">
        <v>20274</v>
      </c>
      <c r="B8169" s="96" t="s">
        <v>20275</v>
      </c>
      <c r="C8169" s="96" t="s">
        <v>20275</v>
      </c>
      <c r="D8169" s="96" t="s">
        <v>1355</v>
      </c>
      <c r="J8169" s="96" t="s">
        <v>1351</v>
      </c>
      <c r="L8169" s="96" t="s">
        <v>1629</v>
      </c>
      <c r="M8169" s="96" t="s">
        <v>1351</v>
      </c>
      <c r="N8169" s="96" t="s">
        <v>1690</v>
      </c>
      <c r="O8169" s="96" t="s">
        <v>20276</v>
      </c>
      <c r="P8169" s="96" t="s">
        <v>1572</v>
      </c>
      <c r="Q8169" s="96" t="s">
        <v>1630</v>
      </c>
      <c r="R8169" s="96" t="s">
        <v>1690</v>
      </c>
    </row>
    <row r="8170" ht="14.25" customHeight="1">
      <c r="A8170" s="96" t="s">
        <v>20277</v>
      </c>
      <c r="D8170" s="96" t="s">
        <v>1350</v>
      </c>
      <c r="E8170" s="96" t="s">
        <v>1561</v>
      </c>
      <c r="F8170" s="96">
        <v>2030.0</v>
      </c>
      <c r="J8170" s="96" t="s">
        <v>1147</v>
      </c>
      <c r="L8170" s="96" t="s">
        <v>1562</v>
      </c>
      <c r="M8170" s="96" t="s">
        <v>1147</v>
      </c>
      <c r="O8170" s="96" t="s">
        <v>1703</v>
      </c>
      <c r="P8170" s="96" t="s">
        <v>1564</v>
      </c>
      <c r="Q8170" s="96" t="s">
        <v>1610</v>
      </c>
      <c r="R8170" s="96" t="s">
        <v>1648</v>
      </c>
      <c r="S8170" s="96" t="s">
        <v>20278</v>
      </c>
      <c r="T8170" s="96" t="s">
        <v>1568</v>
      </c>
    </row>
    <row r="8171" ht="14.25" customHeight="1">
      <c r="A8171" s="96" t="s">
        <v>20279</v>
      </c>
      <c r="D8171" s="96" t="s">
        <v>1350</v>
      </c>
      <c r="E8171" s="96" t="s">
        <v>1561</v>
      </c>
      <c r="F8171" s="96">
        <v>2030.0</v>
      </c>
      <c r="J8171" s="96" t="s">
        <v>1147</v>
      </c>
      <c r="L8171" s="96" t="s">
        <v>1562</v>
      </c>
      <c r="M8171" s="96" t="s">
        <v>1147</v>
      </c>
      <c r="O8171" s="96" t="s">
        <v>1717</v>
      </c>
      <c r="P8171" s="96" t="s">
        <v>1609</v>
      </c>
      <c r="Q8171" s="96" t="s">
        <v>1655</v>
      </c>
      <c r="R8171" s="96" t="s">
        <v>1712</v>
      </c>
      <c r="S8171" s="96" t="s">
        <v>20280</v>
      </c>
      <c r="T8171" s="96" t="s">
        <v>1568</v>
      </c>
    </row>
    <row r="8172" ht="14.25" customHeight="1">
      <c r="A8172" s="96" t="s">
        <v>20281</v>
      </c>
      <c r="D8172" s="96" t="s">
        <v>1350</v>
      </c>
      <c r="E8172" s="96" t="s">
        <v>1561</v>
      </c>
      <c r="F8172" s="96">
        <v>2030.0</v>
      </c>
      <c r="J8172" s="96" t="s">
        <v>1147</v>
      </c>
      <c r="L8172" s="96" t="s">
        <v>1562</v>
      </c>
      <c r="M8172" s="96" t="s">
        <v>1147</v>
      </c>
      <c r="O8172" s="96" t="s">
        <v>1717</v>
      </c>
      <c r="P8172" s="96" t="s">
        <v>1609</v>
      </c>
      <c r="Q8172" s="96" t="s">
        <v>1639</v>
      </c>
      <c r="R8172" s="96" t="s">
        <v>1648</v>
      </c>
      <c r="S8172" s="96" t="s">
        <v>20282</v>
      </c>
      <c r="T8172" s="96" t="s">
        <v>1568</v>
      </c>
    </row>
    <row r="8173" ht="14.25" customHeight="1">
      <c r="A8173" s="96" t="s">
        <v>20283</v>
      </c>
      <c r="D8173" s="96" t="s">
        <v>1350</v>
      </c>
      <c r="E8173" s="96" t="s">
        <v>1561</v>
      </c>
      <c r="F8173" s="96">
        <v>2030.0</v>
      </c>
      <c r="J8173" s="96" t="s">
        <v>1147</v>
      </c>
      <c r="L8173" s="96" t="s">
        <v>1562</v>
      </c>
      <c r="M8173" s="96" t="s">
        <v>1147</v>
      </c>
      <c r="O8173" s="96" t="s">
        <v>1717</v>
      </c>
      <c r="P8173" s="96" t="s">
        <v>1609</v>
      </c>
      <c r="Q8173" s="96" t="s">
        <v>1593</v>
      </c>
      <c r="R8173" s="96" t="s">
        <v>1644</v>
      </c>
      <c r="S8173" s="96" t="s">
        <v>20284</v>
      </c>
      <c r="T8173" s="96" t="s">
        <v>1568</v>
      </c>
    </row>
    <row r="8174" ht="14.25" customHeight="1">
      <c r="A8174" s="96" t="s">
        <v>20285</v>
      </c>
      <c r="D8174" s="96" t="s">
        <v>1350</v>
      </c>
      <c r="E8174" s="96" t="s">
        <v>1561</v>
      </c>
      <c r="F8174" s="96">
        <v>2030.0</v>
      </c>
      <c r="J8174" s="96" t="s">
        <v>1147</v>
      </c>
      <c r="L8174" s="96" t="s">
        <v>1562</v>
      </c>
      <c r="M8174" s="96" t="s">
        <v>1147</v>
      </c>
      <c r="O8174" s="96" t="s">
        <v>1620</v>
      </c>
      <c r="P8174" s="96" t="s">
        <v>1564</v>
      </c>
      <c r="Q8174" s="96" t="s">
        <v>1665</v>
      </c>
      <c r="R8174" s="96" t="s">
        <v>1644</v>
      </c>
      <c r="S8174" s="96" t="s">
        <v>20286</v>
      </c>
      <c r="T8174" s="96" t="s">
        <v>1568</v>
      </c>
    </row>
    <row r="8175" ht="14.25" customHeight="1">
      <c r="A8175" s="96" t="s">
        <v>20287</v>
      </c>
      <c r="D8175" s="96" t="s">
        <v>1355</v>
      </c>
      <c r="J8175" s="96" t="s">
        <v>1351</v>
      </c>
      <c r="L8175" s="96" t="s">
        <v>41</v>
      </c>
      <c r="M8175" s="96" t="s">
        <v>1147</v>
      </c>
      <c r="O8175" s="96" t="s">
        <v>1584</v>
      </c>
      <c r="P8175" s="96" t="s">
        <v>1564</v>
      </c>
      <c r="Q8175" s="96" t="s">
        <v>1580</v>
      </c>
      <c r="R8175" s="96" t="s">
        <v>1637</v>
      </c>
    </row>
    <row r="8176" ht="14.25" customHeight="1">
      <c r="A8176" s="96" t="s">
        <v>20288</v>
      </c>
      <c r="C8176" s="96" t="s">
        <v>20289</v>
      </c>
      <c r="D8176" s="96" t="s">
        <v>1355</v>
      </c>
      <c r="J8176" s="96" t="s">
        <v>1147</v>
      </c>
      <c r="L8176" s="96" t="s">
        <v>41</v>
      </c>
      <c r="M8176" s="96" t="s">
        <v>1147</v>
      </c>
      <c r="O8176" s="96" t="s">
        <v>1672</v>
      </c>
      <c r="P8176" s="96" t="s">
        <v>1564</v>
      </c>
      <c r="Q8176" s="96" t="s">
        <v>2188</v>
      </c>
      <c r="R8176" s="96" t="s">
        <v>1793</v>
      </c>
    </row>
    <row r="8177" ht="14.25" customHeight="1">
      <c r="A8177" s="96" t="s">
        <v>20290</v>
      </c>
      <c r="B8177" s="96" t="s">
        <v>20291</v>
      </c>
      <c r="D8177" s="96" t="s">
        <v>1372</v>
      </c>
      <c r="J8177" s="96" t="s">
        <v>1147</v>
      </c>
      <c r="L8177" s="96" t="s">
        <v>41</v>
      </c>
      <c r="M8177" s="96" t="s">
        <v>1147</v>
      </c>
      <c r="O8177" s="96" t="s">
        <v>1664</v>
      </c>
      <c r="P8177" s="96" t="s">
        <v>1564</v>
      </c>
      <c r="Q8177" s="96" t="s">
        <v>1698</v>
      </c>
      <c r="R8177" s="96" t="s">
        <v>1846</v>
      </c>
    </row>
    <row r="8178" ht="14.25" customHeight="1">
      <c r="A8178" s="96" t="s">
        <v>20292</v>
      </c>
      <c r="B8178" s="96" t="s">
        <v>20293</v>
      </c>
      <c r="D8178" s="96" t="s">
        <v>1350</v>
      </c>
      <c r="E8178" s="96" t="s">
        <v>1561</v>
      </c>
      <c r="F8178" s="96">
        <v>2030.0</v>
      </c>
      <c r="J8178" s="96" t="s">
        <v>1147</v>
      </c>
      <c r="L8178" s="96" t="s">
        <v>1562</v>
      </c>
      <c r="M8178" s="96" t="s">
        <v>1147</v>
      </c>
      <c r="O8178" s="96" t="s">
        <v>1741</v>
      </c>
      <c r="P8178" s="96" t="s">
        <v>1564</v>
      </c>
      <c r="Q8178" s="96" t="s">
        <v>1652</v>
      </c>
      <c r="R8178" s="96" t="s">
        <v>1591</v>
      </c>
      <c r="S8178" s="96" t="s">
        <v>1448</v>
      </c>
      <c r="T8178" s="96" t="s">
        <v>1568</v>
      </c>
    </row>
    <row r="8179" ht="14.25" customHeight="1">
      <c r="A8179" s="96" t="s">
        <v>20294</v>
      </c>
      <c r="B8179" s="96" t="s">
        <v>20295</v>
      </c>
      <c r="C8179" s="96" t="s">
        <v>20296</v>
      </c>
      <c r="D8179" s="96" t="s">
        <v>1350</v>
      </c>
      <c r="E8179" s="96" t="s">
        <v>1561</v>
      </c>
      <c r="F8179" s="96" t="s">
        <v>2010</v>
      </c>
      <c r="J8179" s="96" t="s">
        <v>1351</v>
      </c>
      <c r="L8179" s="96" t="s">
        <v>41</v>
      </c>
      <c r="M8179" s="96" t="s">
        <v>1351</v>
      </c>
      <c r="N8179" s="96" t="s">
        <v>1846</v>
      </c>
      <c r="O8179" s="96" t="s">
        <v>1578</v>
      </c>
      <c r="P8179" s="96" t="s">
        <v>1579</v>
      </c>
      <c r="Q8179" s="96" t="s">
        <v>1685</v>
      </c>
      <c r="R8179" s="96" t="s">
        <v>4574</v>
      </c>
      <c r="S8179" s="96" t="s">
        <v>20297</v>
      </c>
      <c r="T8179" s="96" t="s">
        <v>1568</v>
      </c>
    </row>
    <row r="8180" ht="14.25" customHeight="1">
      <c r="A8180" s="96" t="s">
        <v>20298</v>
      </c>
      <c r="D8180" s="96" t="s">
        <v>1355</v>
      </c>
      <c r="J8180" s="96" t="s">
        <v>1351</v>
      </c>
      <c r="L8180" s="96" t="s">
        <v>41</v>
      </c>
      <c r="M8180" s="96" t="s">
        <v>1147</v>
      </c>
      <c r="O8180" s="96" t="s">
        <v>1703</v>
      </c>
      <c r="P8180" s="96" t="s">
        <v>1564</v>
      </c>
      <c r="Q8180" s="96" t="s">
        <v>2015</v>
      </c>
      <c r="R8180" s="96" t="s">
        <v>1637</v>
      </c>
    </row>
    <row r="8181" ht="14.25" customHeight="1">
      <c r="A8181" s="96" t="s">
        <v>20299</v>
      </c>
      <c r="D8181" s="96" t="s">
        <v>1350</v>
      </c>
      <c r="E8181" s="96" t="s">
        <v>1561</v>
      </c>
      <c r="F8181" s="96">
        <v>2030.0</v>
      </c>
      <c r="J8181" s="96" t="s">
        <v>1147</v>
      </c>
      <c r="L8181" s="96" t="s">
        <v>1562</v>
      </c>
      <c r="M8181" s="96" t="s">
        <v>1147</v>
      </c>
      <c r="O8181" s="96" t="s">
        <v>2126</v>
      </c>
      <c r="P8181" s="96" t="s">
        <v>1728</v>
      </c>
      <c r="Q8181" s="96" t="s">
        <v>2015</v>
      </c>
      <c r="R8181" s="96" t="s">
        <v>1793</v>
      </c>
      <c r="S8181" s="96" t="s">
        <v>20300</v>
      </c>
      <c r="T8181" s="96" t="s">
        <v>1568</v>
      </c>
    </row>
    <row r="8182" ht="14.25" customHeight="1">
      <c r="A8182" s="96" t="s">
        <v>20301</v>
      </c>
      <c r="D8182" s="96" t="s">
        <v>1350</v>
      </c>
      <c r="E8182" s="96" t="s">
        <v>1561</v>
      </c>
      <c r="F8182" s="96">
        <v>2030.0</v>
      </c>
      <c r="G8182" s="96" t="s">
        <v>1350</v>
      </c>
      <c r="H8182" s="96" t="s">
        <v>1561</v>
      </c>
      <c r="I8182" s="96">
        <v>2040.0</v>
      </c>
      <c r="J8182" s="96" t="s">
        <v>1351</v>
      </c>
      <c r="K8182" s="96">
        <v>2040.0</v>
      </c>
      <c r="L8182" s="96" t="s">
        <v>1562</v>
      </c>
      <c r="M8182" s="96" t="s">
        <v>1147</v>
      </c>
      <c r="O8182" s="96" t="s">
        <v>1584</v>
      </c>
      <c r="P8182" s="96" t="s">
        <v>1564</v>
      </c>
      <c r="Q8182" s="96" t="s">
        <v>1580</v>
      </c>
      <c r="R8182" s="96" t="s">
        <v>1623</v>
      </c>
      <c r="S8182" s="96" t="s">
        <v>20302</v>
      </c>
      <c r="T8182" s="96" t="s">
        <v>1568</v>
      </c>
    </row>
    <row r="8183" ht="14.25" customHeight="1">
      <c r="A8183" s="96" t="s">
        <v>20303</v>
      </c>
      <c r="C8183" s="96" t="s">
        <v>20304</v>
      </c>
      <c r="D8183" s="96" t="s">
        <v>1355</v>
      </c>
      <c r="J8183" s="96" t="s">
        <v>1351</v>
      </c>
      <c r="L8183" s="96" t="s">
        <v>41</v>
      </c>
      <c r="M8183" s="96" t="s">
        <v>1147</v>
      </c>
      <c r="O8183" s="96" t="s">
        <v>1669</v>
      </c>
      <c r="P8183" s="96" t="s">
        <v>1564</v>
      </c>
      <c r="Q8183" s="96" t="s">
        <v>1655</v>
      </c>
      <c r="R8183" s="96" t="s">
        <v>1699</v>
      </c>
    </row>
    <row r="8184" ht="14.25" customHeight="1">
      <c r="A8184" s="96" t="s">
        <v>20305</v>
      </c>
      <c r="D8184" s="96" t="s">
        <v>1355</v>
      </c>
      <c r="J8184" s="96" t="s">
        <v>1351</v>
      </c>
      <c r="L8184" s="96" t="s">
        <v>41</v>
      </c>
      <c r="M8184" s="96" t="s">
        <v>1147</v>
      </c>
      <c r="O8184" s="96" t="s">
        <v>3088</v>
      </c>
      <c r="P8184" s="96" t="s">
        <v>1609</v>
      </c>
      <c r="Q8184" s="96" t="s">
        <v>1756</v>
      </c>
      <c r="R8184" s="96" t="s">
        <v>1605</v>
      </c>
    </row>
    <row r="8185" ht="14.25" customHeight="1">
      <c r="A8185" s="96" t="s">
        <v>20306</v>
      </c>
      <c r="D8185" s="96" t="s">
        <v>1350</v>
      </c>
      <c r="E8185" s="96" t="s">
        <v>1561</v>
      </c>
      <c r="F8185" s="96">
        <v>2030.0</v>
      </c>
      <c r="J8185" s="96" t="s">
        <v>1147</v>
      </c>
      <c r="L8185" s="96" t="s">
        <v>1562</v>
      </c>
      <c r="M8185" s="96" t="s">
        <v>1147</v>
      </c>
      <c r="O8185" s="96" t="s">
        <v>2054</v>
      </c>
      <c r="P8185" s="96" t="s">
        <v>1579</v>
      </c>
      <c r="Q8185" s="96" t="s">
        <v>2223</v>
      </c>
      <c r="R8185" s="96" t="s">
        <v>1699</v>
      </c>
      <c r="S8185" s="96" t="s">
        <v>20307</v>
      </c>
      <c r="T8185" s="96" t="s">
        <v>1568</v>
      </c>
    </row>
    <row r="8186" ht="14.25" customHeight="1">
      <c r="A8186" s="96" t="s">
        <v>20308</v>
      </c>
      <c r="D8186" s="96" t="s">
        <v>1355</v>
      </c>
      <c r="J8186" s="96" t="s">
        <v>1351</v>
      </c>
      <c r="L8186" s="96" t="s">
        <v>41</v>
      </c>
      <c r="M8186" s="96" t="s">
        <v>1147</v>
      </c>
      <c r="O8186" s="96" t="s">
        <v>1791</v>
      </c>
      <c r="P8186" s="96" t="s">
        <v>1609</v>
      </c>
      <c r="Q8186" s="96" t="s">
        <v>1636</v>
      </c>
      <c r="R8186" s="96" t="s">
        <v>1605</v>
      </c>
    </row>
    <row r="8187" ht="14.25" customHeight="1">
      <c r="A8187" s="96" t="s">
        <v>20309</v>
      </c>
      <c r="D8187" s="96" t="s">
        <v>1355</v>
      </c>
      <c r="J8187" s="96" t="s">
        <v>1351</v>
      </c>
      <c r="L8187" s="96" t="s">
        <v>41</v>
      </c>
      <c r="M8187" s="96" t="s">
        <v>1147</v>
      </c>
      <c r="O8187" s="96" t="s">
        <v>1669</v>
      </c>
      <c r="P8187" s="96" t="s">
        <v>1564</v>
      </c>
      <c r="Q8187" s="96" t="s">
        <v>1639</v>
      </c>
      <c r="R8187" s="96" t="s">
        <v>1581</v>
      </c>
    </row>
    <row r="8188" ht="14.25" customHeight="1">
      <c r="A8188" s="96" t="s">
        <v>20310</v>
      </c>
      <c r="B8188" s="96" t="s">
        <v>20311</v>
      </c>
      <c r="C8188" s="96" t="s">
        <v>20312</v>
      </c>
      <c r="D8188" s="96" t="s">
        <v>1350</v>
      </c>
      <c r="E8188" s="96" t="s">
        <v>1561</v>
      </c>
      <c r="F8188" s="96">
        <v>2030.0</v>
      </c>
      <c r="J8188" s="96" t="s">
        <v>1147</v>
      </c>
      <c r="L8188" s="96" t="s">
        <v>1562</v>
      </c>
      <c r="M8188" s="96" t="s">
        <v>1147</v>
      </c>
      <c r="O8188" s="96" t="s">
        <v>1620</v>
      </c>
      <c r="P8188" s="96" t="s">
        <v>1564</v>
      </c>
      <c r="Q8188" s="96" t="s">
        <v>1652</v>
      </c>
      <c r="R8188" s="96" t="s">
        <v>2023</v>
      </c>
      <c r="S8188" s="96" t="s">
        <v>20313</v>
      </c>
      <c r="T8188" s="96" t="s">
        <v>1568</v>
      </c>
    </row>
    <row r="8189" ht="14.25" customHeight="1">
      <c r="A8189" s="96" t="s">
        <v>20314</v>
      </c>
      <c r="D8189" s="96" t="s">
        <v>1350</v>
      </c>
      <c r="E8189" s="96" t="s">
        <v>1561</v>
      </c>
      <c r="F8189" s="96">
        <v>2030.0</v>
      </c>
      <c r="J8189" s="96" t="s">
        <v>1147</v>
      </c>
      <c r="L8189" s="96" t="s">
        <v>1562</v>
      </c>
      <c r="M8189" s="96" t="s">
        <v>1147</v>
      </c>
      <c r="O8189" s="96" t="s">
        <v>1620</v>
      </c>
      <c r="P8189" s="96" t="s">
        <v>1564</v>
      </c>
      <c r="Q8189" s="96" t="s">
        <v>1652</v>
      </c>
      <c r="R8189" s="96" t="s">
        <v>1566</v>
      </c>
      <c r="S8189" s="96" t="s">
        <v>20315</v>
      </c>
      <c r="T8189" s="96" t="s">
        <v>1568</v>
      </c>
    </row>
    <row r="8190" ht="14.25" customHeight="1">
      <c r="A8190" s="96" t="s">
        <v>20316</v>
      </c>
      <c r="D8190" s="96" t="s">
        <v>1355</v>
      </c>
      <c r="J8190" s="96" t="s">
        <v>1147</v>
      </c>
      <c r="L8190" s="96" t="s">
        <v>41</v>
      </c>
      <c r="M8190" s="96" t="s">
        <v>1147</v>
      </c>
      <c r="O8190" s="96" t="s">
        <v>1845</v>
      </c>
      <c r="P8190" s="96" t="s">
        <v>1564</v>
      </c>
      <c r="Q8190" s="96" t="s">
        <v>1948</v>
      </c>
      <c r="R8190" s="96" t="s">
        <v>1656</v>
      </c>
    </row>
    <row r="8191" ht="14.25" customHeight="1">
      <c r="A8191" s="96" t="s">
        <v>20317</v>
      </c>
      <c r="D8191" s="96" t="s">
        <v>1350</v>
      </c>
      <c r="E8191" s="96" t="s">
        <v>1561</v>
      </c>
      <c r="J8191" s="96" t="s">
        <v>1147</v>
      </c>
      <c r="L8191" s="96" t="s">
        <v>1562</v>
      </c>
      <c r="M8191" s="96" t="s">
        <v>1147</v>
      </c>
      <c r="O8191" s="96" t="s">
        <v>1584</v>
      </c>
      <c r="P8191" s="96" t="s">
        <v>1564</v>
      </c>
      <c r="Q8191" s="96" t="s">
        <v>1580</v>
      </c>
      <c r="R8191" s="96" t="s">
        <v>1589</v>
      </c>
      <c r="S8191" s="96" t="s">
        <v>20318</v>
      </c>
      <c r="T8191" s="96" t="s">
        <v>1568</v>
      </c>
    </row>
    <row r="8192" ht="14.25" customHeight="1">
      <c r="A8192" s="96" t="s">
        <v>20319</v>
      </c>
      <c r="B8192" s="96" t="s">
        <v>20320</v>
      </c>
      <c r="C8192" s="96" t="s">
        <v>20321</v>
      </c>
      <c r="D8192" s="96" t="s">
        <v>1355</v>
      </c>
      <c r="J8192" s="96" t="s">
        <v>1147</v>
      </c>
      <c r="L8192" s="96" t="s">
        <v>41</v>
      </c>
      <c r="M8192" s="96" t="s">
        <v>1147</v>
      </c>
      <c r="O8192" s="96" t="s">
        <v>1578</v>
      </c>
      <c r="P8192" s="96" t="s">
        <v>1579</v>
      </c>
      <c r="Q8192" s="96" t="s">
        <v>1565</v>
      </c>
      <c r="R8192" s="96" t="s">
        <v>1574</v>
      </c>
    </row>
    <row r="8193" ht="14.25" customHeight="1">
      <c r="A8193" s="96" t="s">
        <v>20322</v>
      </c>
      <c r="B8193" s="96" t="s">
        <v>20323</v>
      </c>
      <c r="D8193" s="96" t="s">
        <v>1355</v>
      </c>
      <c r="J8193" s="96" t="s">
        <v>1147</v>
      </c>
      <c r="L8193" s="96" t="s">
        <v>41</v>
      </c>
      <c r="M8193" s="96" t="s">
        <v>1147</v>
      </c>
      <c r="O8193" s="96" t="s">
        <v>1578</v>
      </c>
      <c r="P8193" s="96" t="s">
        <v>1579</v>
      </c>
      <c r="Q8193" s="96" t="s">
        <v>1735</v>
      </c>
      <c r="R8193" s="96" t="s">
        <v>1605</v>
      </c>
    </row>
    <row r="8194" ht="14.25" customHeight="1">
      <c r="A8194" s="96" t="s">
        <v>20324</v>
      </c>
      <c r="D8194" s="96" t="s">
        <v>1350</v>
      </c>
      <c r="E8194" s="96" t="s">
        <v>1561</v>
      </c>
      <c r="F8194" s="96">
        <v>2030.0</v>
      </c>
      <c r="J8194" s="96" t="s">
        <v>1147</v>
      </c>
      <c r="L8194" s="96" t="s">
        <v>1562</v>
      </c>
      <c r="M8194" s="96" t="s">
        <v>1351</v>
      </c>
      <c r="N8194" s="96" t="s">
        <v>1714</v>
      </c>
      <c r="O8194" s="96" t="s">
        <v>1717</v>
      </c>
      <c r="P8194" s="96" t="s">
        <v>1609</v>
      </c>
      <c r="Q8194" s="96" t="s">
        <v>1580</v>
      </c>
      <c r="R8194" s="96" t="s">
        <v>1986</v>
      </c>
      <c r="S8194" s="96" t="s">
        <v>20325</v>
      </c>
      <c r="T8194" s="96" t="s">
        <v>1568</v>
      </c>
    </row>
    <row r="8195" ht="14.25" customHeight="1">
      <c r="A8195" s="96" t="s">
        <v>20326</v>
      </c>
      <c r="D8195" s="96" t="s">
        <v>1350</v>
      </c>
      <c r="E8195" s="96" t="s">
        <v>1561</v>
      </c>
      <c r="F8195" s="96">
        <v>2030.0</v>
      </c>
      <c r="J8195" s="96" t="s">
        <v>1147</v>
      </c>
      <c r="L8195" s="96" t="s">
        <v>1562</v>
      </c>
      <c r="M8195" s="96" t="s">
        <v>1147</v>
      </c>
      <c r="O8195" s="96" t="s">
        <v>1717</v>
      </c>
      <c r="P8195" s="96" t="s">
        <v>1609</v>
      </c>
      <c r="Q8195" s="96" t="s">
        <v>1756</v>
      </c>
      <c r="R8195" s="96" t="s">
        <v>1712</v>
      </c>
      <c r="S8195" s="96" t="s">
        <v>20327</v>
      </c>
      <c r="T8195" s="96" t="s">
        <v>1568</v>
      </c>
    </row>
    <row r="8196" ht="14.25" customHeight="1">
      <c r="A8196" s="96" t="s">
        <v>20328</v>
      </c>
      <c r="D8196" s="96" t="s">
        <v>1350</v>
      </c>
      <c r="E8196" s="96" t="s">
        <v>1561</v>
      </c>
      <c r="F8196" s="96">
        <v>2030.0</v>
      </c>
      <c r="J8196" s="96" t="s">
        <v>1147</v>
      </c>
      <c r="L8196" s="96" t="s">
        <v>1562</v>
      </c>
      <c r="M8196" s="96" t="s">
        <v>1147</v>
      </c>
      <c r="O8196" s="96" t="s">
        <v>1717</v>
      </c>
      <c r="P8196" s="96" t="s">
        <v>1609</v>
      </c>
      <c r="Q8196" s="96" t="s">
        <v>1639</v>
      </c>
      <c r="R8196" s="96" t="s">
        <v>1699</v>
      </c>
      <c r="S8196" s="96" t="s">
        <v>20329</v>
      </c>
      <c r="T8196" s="96" t="s">
        <v>1568</v>
      </c>
    </row>
    <row r="8197" ht="14.25" customHeight="1">
      <c r="A8197" s="96" t="s">
        <v>20330</v>
      </c>
      <c r="B8197" s="96" t="s">
        <v>20331</v>
      </c>
      <c r="C8197" s="96" t="s">
        <v>20332</v>
      </c>
      <c r="D8197" s="96" t="s">
        <v>1350</v>
      </c>
      <c r="E8197" s="96" t="s">
        <v>1561</v>
      </c>
      <c r="F8197" s="96" t="s">
        <v>1628</v>
      </c>
      <c r="J8197" s="96" t="s">
        <v>1147</v>
      </c>
      <c r="L8197" s="96" t="s">
        <v>41</v>
      </c>
      <c r="M8197" s="96" t="s">
        <v>1147</v>
      </c>
      <c r="O8197" s="96" t="s">
        <v>1584</v>
      </c>
      <c r="P8197" s="96" t="s">
        <v>1564</v>
      </c>
      <c r="Q8197" s="96" t="s">
        <v>1820</v>
      </c>
      <c r="R8197" s="96" t="s">
        <v>1712</v>
      </c>
      <c r="S8197" s="96" t="s">
        <v>20333</v>
      </c>
      <c r="T8197" s="96" t="s">
        <v>1568</v>
      </c>
    </row>
    <row r="8198" ht="14.25" customHeight="1">
      <c r="A8198" s="96" t="s">
        <v>20334</v>
      </c>
      <c r="D8198" s="96" t="s">
        <v>1350</v>
      </c>
      <c r="E8198" s="96" t="s">
        <v>1561</v>
      </c>
      <c r="F8198" s="96">
        <v>2030.0</v>
      </c>
      <c r="G8198" s="96" t="s">
        <v>1350</v>
      </c>
      <c r="H8198" s="96" t="s">
        <v>1561</v>
      </c>
      <c r="I8198" s="96">
        <v>2050.0</v>
      </c>
      <c r="J8198" s="96" t="s">
        <v>1351</v>
      </c>
      <c r="K8198" s="96">
        <v>2050.0</v>
      </c>
      <c r="L8198" s="96" t="s">
        <v>1562</v>
      </c>
      <c r="M8198" s="96" t="s">
        <v>1147</v>
      </c>
      <c r="O8198" s="96" t="s">
        <v>2477</v>
      </c>
      <c r="P8198" s="96" t="s">
        <v>1609</v>
      </c>
      <c r="Q8198" s="96" t="s">
        <v>1897</v>
      </c>
      <c r="R8198" s="96" t="s">
        <v>1841</v>
      </c>
      <c r="S8198" s="96" t="s">
        <v>20335</v>
      </c>
      <c r="T8198" s="96" t="s">
        <v>1568</v>
      </c>
    </row>
    <row r="8199" ht="14.25" customHeight="1">
      <c r="A8199" s="96" t="s">
        <v>20336</v>
      </c>
      <c r="B8199" s="96" t="s">
        <v>20337</v>
      </c>
      <c r="C8199" s="96" t="s">
        <v>20338</v>
      </c>
      <c r="D8199" s="96" t="s">
        <v>1350</v>
      </c>
      <c r="E8199" s="96" t="s">
        <v>1561</v>
      </c>
      <c r="F8199" s="96">
        <v>2030.0</v>
      </c>
      <c r="J8199" s="96" t="s">
        <v>1351</v>
      </c>
      <c r="L8199" s="96" t="s">
        <v>41</v>
      </c>
      <c r="M8199" s="96" t="s">
        <v>1351</v>
      </c>
      <c r="N8199" s="96" t="s">
        <v>2098</v>
      </c>
      <c r="O8199" s="96" t="s">
        <v>1584</v>
      </c>
      <c r="P8199" s="96" t="s">
        <v>1564</v>
      </c>
      <c r="Q8199" s="96" t="s">
        <v>1580</v>
      </c>
      <c r="R8199" s="96" t="s">
        <v>1615</v>
      </c>
      <c r="S8199" s="96" t="s">
        <v>20339</v>
      </c>
      <c r="T8199" s="96" t="s">
        <v>1568</v>
      </c>
    </row>
    <row r="8200" ht="14.25" customHeight="1">
      <c r="A8200" s="96" t="s">
        <v>20340</v>
      </c>
      <c r="D8200" s="96" t="s">
        <v>1350</v>
      </c>
      <c r="E8200" s="96" t="s">
        <v>1561</v>
      </c>
      <c r="F8200" s="96">
        <v>2030.0</v>
      </c>
      <c r="J8200" s="96" t="s">
        <v>1147</v>
      </c>
      <c r="L8200" s="96" t="s">
        <v>1562</v>
      </c>
      <c r="M8200" s="96" t="s">
        <v>1147</v>
      </c>
      <c r="O8200" s="96" t="s">
        <v>1614</v>
      </c>
      <c r="P8200" s="96" t="s">
        <v>1609</v>
      </c>
      <c r="Q8200" s="96" t="s">
        <v>1580</v>
      </c>
      <c r="R8200" s="96" t="s">
        <v>1566</v>
      </c>
      <c r="S8200" s="96" t="s">
        <v>20341</v>
      </c>
      <c r="T8200" s="96" t="s">
        <v>1568</v>
      </c>
    </row>
    <row r="8201" ht="14.25" customHeight="1">
      <c r="A8201" s="96" t="s">
        <v>20342</v>
      </c>
      <c r="B8201" s="96" t="s">
        <v>20343</v>
      </c>
      <c r="C8201" s="96" t="s">
        <v>20344</v>
      </c>
      <c r="D8201" s="96" t="s">
        <v>1355</v>
      </c>
      <c r="J8201" s="96" t="s">
        <v>1351</v>
      </c>
      <c r="L8201" s="96" t="s">
        <v>41</v>
      </c>
      <c r="M8201" s="96" t="s">
        <v>1147</v>
      </c>
      <c r="O8201" s="96" t="s">
        <v>1578</v>
      </c>
      <c r="P8201" s="96" t="s">
        <v>1579</v>
      </c>
      <c r="Q8201" s="96" t="s">
        <v>1754</v>
      </c>
      <c r="R8201" s="96" t="s">
        <v>1581</v>
      </c>
    </row>
    <row r="8202" ht="14.25" customHeight="1">
      <c r="A8202" s="96" t="s">
        <v>20345</v>
      </c>
      <c r="D8202" s="96" t="s">
        <v>1350</v>
      </c>
      <c r="E8202" s="96" t="s">
        <v>1561</v>
      </c>
      <c r="F8202" s="96">
        <v>2030.0</v>
      </c>
      <c r="J8202" s="96" t="s">
        <v>1147</v>
      </c>
      <c r="L8202" s="96" t="s">
        <v>1562</v>
      </c>
      <c r="M8202" s="96" t="s">
        <v>1147</v>
      </c>
      <c r="O8202" s="96" t="s">
        <v>1584</v>
      </c>
      <c r="P8202" s="96" t="s">
        <v>1564</v>
      </c>
      <c r="Q8202" s="96" t="s">
        <v>1941</v>
      </c>
      <c r="R8202" s="96" t="s">
        <v>1712</v>
      </c>
      <c r="S8202" s="96" t="s">
        <v>20346</v>
      </c>
      <c r="T8202" s="96" t="s">
        <v>1568</v>
      </c>
    </row>
    <row r="8203" ht="14.25" customHeight="1">
      <c r="A8203" s="96" t="s">
        <v>20347</v>
      </c>
      <c r="D8203" s="96" t="s">
        <v>1350</v>
      </c>
      <c r="E8203" s="96" t="s">
        <v>1561</v>
      </c>
      <c r="F8203" s="96" t="s">
        <v>2622</v>
      </c>
      <c r="G8203" s="96" t="s">
        <v>1350</v>
      </c>
      <c r="H8203" s="96" t="s">
        <v>1561</v>
      </c>
      <c r="I8203" s="96">
        <v>2045.0</v>
      </c>
      <c r="J8203" s="96" t="s">
        <v>1351</v>
      </c>
      <c r="K8203" s="96">
        <v>2045.0</v>
      </c>
      <c r="L8203" s="96" t="s">
        <v>41</v>
      </c>
      <c r="M8203" s="96" t="s">
        <v>1351</v>
      </c>
      <c r="N8203" s="96" t="s">
        <v>2098</v>
      </c>
      <c r="O8203" s="96" t="s">
        <v>1584</v>
      </c>
      <c r="P8203" s="96" t="s">
        <v>1564</v>
      </c>
      <c r="Q8203" s="96" t="s">
        <v>1639</v>
      </c>
      <c r="R8203" s="96" t="s">
        <v>1637</v>
      </c>
      <c r="S8203" s="96" t="s">
        <v>20348</v>
      </c>
      <c r="T8203" s="96" t="s">
        <v>1568</v>
      </c>
    </row>
    <row r="8204" ht="14.25" customHeight="1">
      <c r="A8204" s="96" t="s">
        <v>20349</v>
      </c>
      <c r="D8204" s="96" t="s">
        <v>1350</v>
      </c>
      <c r="E8204" s="96" t="s">
        <v>1561</v>
      </c>
      <c r="F8204" s="96">
        <v>2030.0</v>
      </c>
      <c r="J8204" s="96" t="s">
        <v>1147</v>
      </c>
      <c r="L8204" s="96" t="s">
        <v>1562</v>
      </c>
      <c r="M8204" s="96" t="s">
        <v>1147</v>
      </c>
      <c r="O8204" s="96" t="s">
        <v>1584</v>
      </c>
      <c r="P8204" s="96" t="s">
        <v>1564</v>
      </c>
      <c r="Q8204" s="96" t="s">
        <v>1580</v>
      </c>
      <c r="R8204" s="96" t="s">
        <v>1971</v>
      </c>
      <c r="S8204" s="96" t="s">
        <v>20350</v>
      </c>
      <c r="T8204" s="96" t="s">
        <v>1568</v>
      </c>
    </row>
    <row r="8205" ht="14.25" customHeight="1">
      <c r="A8205" s="96" t="s">
        <v>20351</v>
      </c>
      <c r="B8205" s="96" t="s">
        <v>20352</v>
      </c>
      <c r="C8205" s="96" t="s">
        <v>20353</v>
      </c>
      <c r="D8205" s="96" t="s">
        <v>1350</v>
      </c>
      <c r="E8205" s="96" t="s">
        <v>1561</v>
      </c>
      <c r="F8205" s="96" t="s">
        <v>11284</v>
      </c>
      <c r="G8205" s="96" t="s">
        <v>1350</v>
      </c>
      <c r="H8205" s="96" t="s">
        <v>1561</v>
      </c>
      <c r="I8205" s="96" t="s">
        <v>20354</v>
      </c>
      <c r="J8205" s="96" t="s">
        <v>1351</v>
      </c>
      <c r="K8205" s="96" t="s">
        <v>20354</v>
      </c>
      <c r="L8205" s="96" t="s">
        <v>41</v>
      </c>
      <c r="M8205" s="96" t="s">
        <v>1351</v>
      </c>
      <c r="N8205" s="96" t="s">
        <v>1926</v>
      </c>
      <c r="O8205" s="96" t="s">
        <v>1703</v>
      </c>
      <c r="P8205" s="96" t="s">
        <v>1564</v>
      </c>
      <c r="Q8205" s="96" t="s">
        <v>1580</v>
      </c>
      <c r="R8205" s="96" t="s">
        <v>1644</v>
      </c>
      <c r="S8205" s="96" t="s">
        <v>20355</v>
      </c>
      <c r="T8205" s="96" t="s">
        <v>1568</v>
      </c>
    </row>
    <row r="8206" ht="14.25" customHeight="1">
      <c r="A8206" s="96" t="s">
        <v>20356</v>
      </c>
      <c r="D8206" s="96" t="s">
        <v>1350</v>
      </c>
      <c r="E8206" s="96" t="s">
        <v>1561</v>
      </c>
      <c r="F8206" s="96">
        <v>2030.0</v>
      </c>
      <c r="J8206" s="96" t="s">
        <v>1147</v>
      </c>
      <c r="L8206" s="96" t="s">
        <v>1562</v>
      </c>
      <c r="M8206" s="96" t="s">
        <v>1147</v>
      </c>
      <c r="O8206" s="96" t="s">
        <v>1684</v>
      </c>
      <c r="P8206" s="96" t="s">
        <v>1564</v>
      </c>
      <c r="Q8206" s="96" t="s">
        <v>1580</v>
      </c>
      <c r="R8206" s="96" t="s">
        <v>1676</v>
      </c>
      <c r="S8206" s="96" t="s">
        <v>20357</v>
      </c>
      <c r="T8206" s="96" t="s">
        <v>1568</v>
      </c>
    </row>
    <row r="8207" ht="14.25" customHeight="1">
      <c r="A8207" s="96" t="s">
        <v>20358</v>
      </c>
      <c r="C8207" s="96" t="s">
        <v>20359</v>
      </c>
      <c r="D8207" s="96" t="s">
        <v>1350</v>
      </c>
      <c r="E8207" s="96" t="s">
        <v>1561</v>
      </c>
      <c r="F8207" s="96">
        <v>2030.0</v>
      </c>
      <c r="J8207" s="96" t="s">
        <v>1147</v>
      </c>
      <c r="L8207" s="96" t="s">
        <v>41</v>
      </c>
      <c r="M8207" s="96" t="s">
        <v>1147</v>
      </c>
      <c r="O8207" s="96" t="s">
        <v>1578</v>
      </c>
      <c r="P8207" s="96" t="s">
        <v>1579</v>
      </c>
      <c r="Q8207" s="96" t="s">
        <v>1610</v>
      </c>
      <c r="R8207" s="96" t="s">
        <v>1644</v>
      </c>
      <c r="S8207" s="96" t="s">
        <v>20360</v>
      </c>
      <c r="T8207" s="96" t="s">
        <v>1568</v>
      </c>
    </row>
    <row r="8208" ht="14.25" customHeight="1">
      <c r="A8208" s="96" t="s">
        <v>20361</v>
      </c>
      <c r="D8208" s="96" t="s">
        <v>1355</v>
      </c>
      <c r="J8208" s="96" t="s">
        <v>1351</v>
      </c>
      <c r="L8208" s="96" t="s">
        <v>41</v>
      </c>
      <c r="M8208" s="96" t="s">
        <v>1147</v>
      </c>
      <c r="O8208" s="96" t="s">
        <v>1669</v>
      </c>
      <c r="P8208" s="96" t="s">
        <v>1564</v>
      </c>
      <c r="Q8208" s="96" t="s">
        <v>1630</v>
      </c>
      <c r="R8208" s="96" t="s">
        <v>1644</v>
      </c>
    </row>
    <row r="8209" ht="14.25" customHeight="1">
      <c r="A8209" s="96" t="s">
        <v>20362</v>
      </c>
      <c r="D8209" s="96" t="s">
        <v>1355</v>
      </c>
      <c r="J8209" s="96" t="s">
        <v>1351</v>
      </c>
      <c r="L8209" s="96" t="s">
        <v>41</v>
      </c>
      <c r="M8209" s="96" t="s">
        <v>1147</v>
      </c>
      <c r="O8209" s="96" t="s">
        <v>1578</v>
      </c>
      <c r="P8209" s="96" t="s">
        <v>1579</v>
      </c>
      <c r="Q8209" s="96" t="s">
        <v>1580</v>
      </c>
      <c r="R8209" s="96" t="s">
        <v>1605</v>
      </c>
    </row>
    <row r="8210" ht="14.25" customHeight="1">
      <c r="A8210" s="96" t="s">
        <v>20363</v>
      </c>
      <c r="C8210" s="96" t="s">
        <v>20364</v>
      </c>
      <c r="D8210" s="96" t="s">
        <v>1372</v>
      </c>
      <c r="J8210" s="96" t="s">
        <v>1351</v>
      </c>
      <c r="L8210" s="96" t="s">
        <v>41</v>
      </c>
      <c r="M8210" s="96" t="s">
        <v>1351</v>
      </c>
      <c r="N8210" s="96" t="s">
        <v>1779</v>
      </c>
      <c r="O8210" s="96" t="s">
        <v>1584</v>
      </c>
      <c r="P8210" s="96" t="s">
        <v>1564</v>
      </c>
      <c r="Q8210" s="96" t="s">
        <v>1655</v>
      </c>
      <c r="R8210" s="96" t="s">
        <v>1787</v>
      </c>
    </row>
    <row r="8211" ht="14.25" customHeight="1">
      <c r="A8211" s="96" t="s">
        <v>20365</v>
      </c>
      <c r="D8211" s="96" t="s">
        <v>1350</v>
      </c>
      <c r="E8211" s="96" t="s">
        <v>1561</v>
      </c>
      <c r="F8211" s="96">
        <v>2030.0</v>
      </c>
      <c r="J8211" s="96" t="s">
        <v>1147</v>
      </c>
      <c r="L8211" s="96" t="s">
        <v>1562</v>
      </c>
      <c r="M8211" s="96" t="s">
        <v>1147</v>
      </c>
      <c r="O8211" s="96" t="s">
        <v>1703</v>
      </c>
      <c r="P8211" s="96" t="s">
        <v>1564</v>
      </c>
      <c r="Q8211" s="96" t="s">
        <v>1610</v>
      </c>
      <c r="R8211" s="96" t="s">
        <v>1566</v>
      </c>
      <c r="S8211" s="96" t="s">
        <v>20366</v>
      </c>
      <c r="T8211" s="96" t="s">
        <v>1568</v>
      </c>
    </row>
    <row r="8212" ht="14.25" customHeight="1">
      <c r="A8212" s="96" t="s">
        <v>20367</v>
      </c>
      <c r="C8212" s="96" t="s">
        <v>20368</v>
      </c>
      <c r="D8212" s="96" t="s">
        <v>1372</v>
      </c>
      <c r="J8212" s="96" t="s">
        <v>1147</v>
      </c>
      <c r="L8212" s="96" t="s">
        <v>41</v>
      </c>
      <c r="M8212" s="96" t="s">
        <v>1147</v>
      </c>
      <c r="O8212" s="96" t="s">
        <v>1703</v>
      </c>
      <c r="P8212" s="96" t="s">
        <v>1564</v>
      </c>
      <c r="Q8212" s="96" t="s">
        <v>1580</v>
      </c>
      <c r="R8212" s="96" t="s">
        <v>1757</v>
      </c>
    </row>
    <row r="8213" ht="14.25" customHeight="1">
      <c r="A8213" s="96" t="s">
        <v>20369</v>
      </c>
      <c r="C8213" s="96" t="s">
        <v>20370</v>
      </c>
      <c r="D8213" s="96" t="s">
        <v>1350</v>
      </c>
      <c r="E8213" s="96" t="s">
        <v>1561</v>
      </c>
      <c r="F8213" s="96">
        <v>2030.0</v>
      </c>
      <c r="J8213" s="96" t="s">
        <v>1147</v>
      </c>
      <c r="L8213" s="96" t="s">
        <v>41</v>
      </c>
      <c r="M8213" s="96" t="s">
        <v>1147</v>
      </c>
      <c r="O8213" s="96" t="s">
        <v>1684</v>
      </c>
      <c r="P8213" s="96" t="s">
        <v>1564</v>
      </c>
      <c r="Q8213" s="96" t="s">
        <v>1639</v>
      </c>
      <c r="R8213" s="96" t="s">
        <v>1805</v>
      </c>
      <c r="S8213" s="96" t="s">
        <v>20371</v>
      </c>
      <c r="T8213" s="96" t="s">
        <v>1568</v>
      </c>
    </row>
    <row r="8214" ht="14.25" customHeight="1">
      <c r="A8214" s="96" t="s">
        <v>20372</v>
      </c>
      <c r="D8214" s="96" t="s">
        <v>1350</v>
      </c>
      <c r="E8214" s="96" t="s">
        <v>1561</v>
      </c>
      <c r="F8214" s="96">
        <v>2030.0</v>
      </c>
      <c r="J8214" s="96" t="s">
        <v>1147</v>
      </c>
      <c r="L8214" s="96" t="s">
        <v>1562</v>
      </c>
      <c r="M8214" s="96" t="s">
        <v>1147</v>
      </c>
      <c r="O8214" s="96" t="s">
        <v>1845</v>
      </c>
      <c r="P8214" s="96" t="s">
        <v>1564</v>
      </c>
      <c r="Q8214" s="96" t="s">
        <v>1639</v>
      </c>
      <c r="R8214" s="96" t="s">
        <v>1707</v>
      </c>
      <c r="S8214" s="96" t="s">
        <v>20373</v>
      </c>
      <c r="T8214" s="96" t="s">
        <v>1568</v>
      </c>
    </row>
    <row r="8215" ht="14.25" customHeight="1">
      <c r="A8215" s="96" t="s">
        <v>20374</v>
      </c>
      <c r="D8215" s="96" t="s">
        <v>1350</v>
      </c>
      <c r="E8215" s="96" t="s">
        <v>1561</v>
      </c>
      <c r="F8215" s="96">
        <v>2030.0</v>
      </c>
      <c r="J8215" s="96" t="s">
        <v>1147</v>
      </c>
      <c r="L8215" s="96" t="s">
        <v>1562</v>
      </c>
      <c r="M8215" s="96" t="s">
        <v>1147</v>
      </c>
      <c r="O8215" s="96" t="s">
        <v>1717</v>
      </c>
      <c r="P8215" s="96" t="s">
        <v>1609</v>
      </c>
      <c r="Q8215" s="96" t="s">
        <v>1585</v>
      </c>
      <c r="R8215" s="96" t="s">
        <v>1615</v>
      </c>
      <c r="S8215" s="96" t="s">
        <v>20375</v>
      </c>
      <c r="T8215" s="96" t="s">
        <v>1568</v>
      </c>
    </row>
    <row r="8216" ht="14.25" customHeight="1">
      <c r="A8216" s="96" t="s">
        <v>20376</v>
      </c>
      <c r="C8216" s="96" t="s">
        <v>20377</v>
      </c>
      <c r="D8216" s="96" t="s">
        <v>1355</v>
      </c>
      <c r="J8216" s="96" t="s">
        <v>1351</v>
      </c>
      <c r="L8216" s="96" t="s">
        <v>41</v>
      </c>
      <c r="M8216" s="96" t="s">
        <v>1351</v>
      </c>
      <c r="N8216" s="96" t="s">
        <v>1707</v>
      </c>
      <c r="O8216" s="96" t="s">
        <v>1647</v>
      </c>
      <c r="P8216" s="96" t="s">
        <v>1564</v>
      </c>
      <c r="Q8216" s="96" t="s">
        <v>1573</v>
      </c>
      <c r="R8216" s="96" t="s">
        <v>1707</v>
      </c>
    </row>
    <row r="8217" ht="14.25" customHeight="1">
      <c r="A8217" s="96" t="s">
        <v>20378</v>
      </c>
      <c r="B8217" s="96" t="s">
        <v>20379</v>
      </c>
      <c r="D8217" s="96" t="s">
        <v>1355</v>
      </c>
      <c r="J8217" s="96" t="s">
        <v>1351</v>
      </c>
      <c r="L8217" s="96" t="s">
        <v>41</v>
      </c>
      <c r="M8217" s="96" t="s">
        <v>1147</v>
      </c>
      <c r="O8217" s="96" t="s">
        <v>1584</v>
      </c>
      <c r="P8217" s="96" t="s">
        <v>1564</v>
      </c>
      <c r="Q8217" s="96" t="s">
        <v>1655</v>
      </c>
      <c r="R8217" s="96" t="s">
        <v>1690</v>
      </c>
    </row>
    <row r="8218" ht="14.25" customHeight="1">
      <c r="A8218" s="96" t="s">
        <v>20380</v>
      </c>
      <c r="D8218" s="96" t="s">
        <v>1355</v>
      </c>
      <c r="J8218" s="96" t="s">
        <v>1351</v>
      </c>
      <c r="L8218" s="96" t="s">
        <v>41</v>
      </c>
      <c r="M8218" s="96" t="s">
        <v>1147</v>
      </c>
      <c r="O8218" s="96" t="s">
        <v>1578</v>
      </c>
      <c r="P8218" s="96" t="s">
        <v>1579</v>
      </c>
      <c r="Q8218" s="96" t="s">
        <v>1636</v>
      </c>
      <c r="R8218" s="96" t="s">
        <v>1594</v>
      </c>
    </row>
    <row r="8219" ht="14.25" customHeight="1">
      <c r="A8219" s="96" t="s">
        <v>20381</v>
      </c>
      <c r="D8219" s="96" t="s">
        <v>1355</v>
      </c>
      <c r="J8219" s="96" t="s">
        <v>1351</v>
      </c>
      <c r="L8219" s="96" t="s">
        <v>41</v>
      </c>
      <c r="M8219" s="96" t="s">
        <v>1147</v>
      </c>
      <c r="O8219" s="96" t="s">
        <v>1578</v>
      </c>
      <c r="P8219" s="96" t="s">
        <v>1579</v>
      </c>
      <c r="Q8219" s="96" t="s">
        <v>1580</v>
      </c>
      <c r="R8219" s="96" t="s">
        <v>1586</v>
      </c>
    </row>
    <row r="8220" ht="14.25" customHeight="1">
      <c r="A8220" s="96" t="s">
        <v>20382</v>
      </c>
      <c r="D8220" s="96" t="s">
        <v>1355</v>
      </c>
      <c r="J8220" s="96" t="s">
        <v>1351</v>
      </c>
      <c r="L8220" s="96" t="s">
        <v>41</v>
      </c>
      <c r="M8220" s="96" t="s">
        <v>1147</v>
      </c>
      <c r="O8220" s="96" t="s">
        <v>1584</v>
      </c>
      <c r="P8220" s="96" t="s">
        <v>1564</v>
      </c>
      <c r="Q8220" s="96" t="s">
        <v>2223</v>
      </c>
      <c r="R8220" s="96" t="s">
        <v>1605</v>
      </c>
    </row>
    <row r="8221" ht="14.25" customHeight="1">
      <c r="A8221" s="96" t="s">
        <v>20383</v>
      </c>
      <c r="C8221" s="96" t="s">
        <v>20384</v>
      </c>
      <c r="D8221" s="96" t="s">
        <v>1350</v>
      </c>
      <c r="E8221" s="96" t="s">
        <v>1570</v>
      </c>
      <c r="F8221" s="96">
        <v>2030.0</v>
      </c>
      <c r="J8221" s="96" t="s">
        <v>1147</v>
      </c>
      <c r="L8221" s="96" t="s">
        <v>1562</v>
      </c>
      <c r="M8221" s="96" t="s">
        <v>1147</v>
      </c>
      <c r="O8221" s="96" t="s">
        <v>1791</v>
      </c>
      <c r="P8221" s="96" t="s">
        <v>1609</v>
      </c>
      <c r="Q8221" s="96" t="s">
        <v>1585</v>
      </c>
      <c r="R8221" s="96" t="s">
        <v>1787</v>
      </c>
      <c r="S8221" s="96" t="s">
        <v>20385</v>
      </c>
      <c r="T8221" s="96" t="s">
        <v>1576</v>
      </c>
    </row>
    <row r="8222" ht="14.25" customHeight="1">
      <c r="A8222" s="96" t="s">
        <v>20386</v>
      </c>
      <c r="B8222" s="96" t="s">
        <v>20387</v>
      </c>
      <c r="C8222" s="96" t="s">
        <v>20388</v>
      </c>
      <c r="D8222" s="96" t="s">
        <v>1350</v>
      </c>
      <c r="E8222" s="96" t="s">
        <v>1570</v>
      </c>
      <c r="F8222" s="96">
        <v>2030.0</v>
      </c>
      <c r="J8222" s="96" t="s">
        <v>1147</v>
      </c>
      <c r="L8222" s="96" t="s">
        <v>41</v>
      </c>
      <c r="M8222" s="96" t="s">
        <v>1147</v>
      </c>
      <c r="O8222" s="96" t="s">
        <v>1584</v>
      </c>
      <c r="P8222" s="96" t="s">
        <v>1564</v>
      </c>
      <c r="Q8222" s="96" t="s">
        <v>1756</v>
      </c>
      <c r="R8222" s="96" t="s">
        <v>1623</v>
      </c>
      <c r="S8222" s="96" t="s">
        <v>20389</v>
      </c>
      <c r="T8222" s="96" t="s">
        <v>1576</v>
      </c>
    </row>
    <row r="8223" ht="14.25" customHeight="1">
      <c r="A8223" s="96" t="s">
        <v>20390</v>
      </c>
      <c r="D8223" s="96" t="s">
        <v>1355</v>
      </c>
      <c r="J8223" s="96" t="s">
        <v>1351</v>
      </c>
      <c r="L8223" s="96" t="s">
        <v>41</v>
      </c>
      <c r="M8223" s="96" t="s">
        <v>1351</v>
      </c>
      <c r="N8223" s="96" t="s">
        <v>1805</v>
      </c>
      <c r="O8223" s="96" t="s">
        <v>1584</v>
      </c>
      <c r="P8223" s="96" t="s">
        <v>1564</v>
      </c>
      <c r="Q8223" s="96" t="s">
        <v>1756</v>
      </c>
      <c r="R8223" s="96" t="s">
        <v>1805</v>
      </c>
    </row>
    <row r="8224" ht="14.25" customHeight="1">
      <c r="A8224" s="96" t="s">
        <v>20391</v>
      </c>
      <c r="D8224" s="96" t="s">
        <v>1350</v>
      </c>
      <c r="E8224" s="96" t="s">
        <v>1561</v>
      </c>
      <c r="F8224" s="96">
        <v>2030.0</v>
      </c>
      <c r="J8224" s="96" t="s">
        <v>1147</v>
      </c>
      <c r="L8224" s="96" t="s">
        <v>1562</v>
      </c>
      <c r="M8224" s="96" t="s">
        <v>1147</v>
      </c>
      <c r="O8224" s="96" t="s">
        <v>1717</v>
      </c>
      <c r="P8224" s="96" t="s">
        <v>1609</v>
      </c>
      <c r="Q8224" s="96" t="s">
        <v>1610</v>
      </c>
      <c r="R8224" s="96" t="s">
        <v>1594</v>
      </c>
      <c r="S8224" s="96" t="s">
        <v>20392</v>
      </c>
      <c r="T8224" s="96" t="s">
        <v>1568</v>
      </c>
    </row>
    <row r="8225" ht="14.25" customHeight="1">
      <c r="A8225" s="96" t="s">
        <v>20393</v>
      </c>
      <c r="D8225" s="96" t="s">
        <v>1350</v>
      </c>
      <c r="E8225" s="96" t="s">
        <v>1561</v>
      </c>
      <c r="F8225" s="96">
        <v>2030.0</v>
      </c>
      <c r="J8225" s="96" t="s">
        <v>1147</v>
      </c>
      <c r="L8225" s="96" t="s">
        <v>41</v>
      </c>
      <c r="M8225" s="96" t="s">
        <v>1147</v>
      </c>
      <c r="O8225" s="96" t="s">
        <v>1797</v>
      </c>
      <c r="P8225" s="96" t="s">
        <v>1564</v>
      </c>
      <c r="Q8225" s="96" t="s">
        <v>1593</v>
      </c>
      <c r="R8225" s="96" t="s">
        <v>1623</v>
      </c>
      <c r="S8225" s="96" t="s">
        <v>20394</v>
      </c>
      <c r="T8225" s="96" t="s">
        <v>1568</v>
      </c>
    </row>
    <row r="8226" ht="14.25" customHeight="1">
      <c r="A8226" s="96" t="s">
        <v>20395</v>
      </c>
      <c r="D8226" s="96" t="s">
        <v>1350</v>
      </c>
      <c r="E8226" s="96" t="s">
        <v>1561</v>
      </c>
      <c r="F8226" s="96">
        <v>2030.0</v>
      </c>
      <c r="J8226" s="96" t="s">
        <v>1147</v>
      </c>
      <c r="L8226" s="96" t="s">
        <v>1562</v>
      </c>
      <c r="M8226" s="96" t="s">
        <v>1147</v>
      </c>
      <c r="O8226" s="96" t="s">
        <v>1845</v>
      </c>
      <c r="P8226" s="96" t="s">
        <v>1564</v>
      </c>
      <c r="Q8226" s="96" t="s">
        <v>2188</v>
      </c>
      <c r="R8226" s="96" t="s">
        <v>1644</v>
      </c>
      <c r="S8226" s="96" t="s">
        <v>20396</v>
      </c>
      <c r="T8226" s="96" t="s">
        <v>1568</v>
      </c>
    </row>
    <row r="8227" ht="14.25" customHeight="1">
      <c r="A8227" s="96" t="s">
        <v>20397</v>
      </c>
      <c r="C8227" s="96" t="s">
        <v>20398</v>
      </c>
      <c r="D8227" s="96" t="s">
        <v>1355</v>
      </c>
      <c r="J8227" s="96" t="s">
        <v>1351</v>
      </c>
      <c r="L8227" s="96" t="s">
        <v>41</v>
      </c>
      <c r="M8227" s="96" t="s">
        <v>1147</v>
      </c>
      <c r="O8227" s="96" t="s">
        <v>1602</v>
      </c>
      <c r="P8227" s="96" t="s">
        <v>1603</v>
      </c>
      <c r="Q8227" s="96" t="s">
        <v>2099</v>
      </c>
      <c r="R8227" s="96" t="s">
        <v>1648</v>
      </c>
    </row>
    <row r="8228" ht="14.25" customHeight="1">
      <c r="A8228" s="96" t="s">
        <v>20399</v>
      </c>
      <c r="D8228" s="96" t="s">
        <v>1372</v>
      </c>
      <c r="J8228" s="96" t="s">
        <v>1351</v>
      </c>
      <c r="L8228" s="96" t="s">
        <v>41</v>
      </c>
      <c r="M8228" s="96" t="s">
        <v>1351</v>
      </c>
      <c r="N8228" s="96" t="s">
        <v>1574</v>
      </c>
      <c r="O8228" s="96" t="s">
        <v>1584</v>
      </c>
      <c r="P8228" s="96" t="s">
        <v>1564</v>
      </c>
      <c r="Q8228" s="96" t="s">
        <v>1590</v>
      </c>
      <c r="R8228" s="96" t="s">
        <v>1574</v>
      </c>
    </row>
    <row r="8229" ht="14.25" customHeight="1">
      <c r="A8229" s="96" t="s">
        <v>20400</v>
      </c>
      <c r="D8229" s="96" t="s">
        <v>1350</v>
      </c>
      <c r="E8229" s="96" t="s">
        <v>1561</v>
      </c>
      <c r="F8229" s="96" t="s">
        <v>7675</v>
      </c>
      <c r="G8229" s="96" t="s">
        <v>1350</v>
      </c>
      <c r="H8229" s="96" t="s">
        <v>1561</v>
      </c>
      <c r="I8229" s="96">
        <v>2045.0</v>
      </c>
      <c r="J8229" s="96" t="s">
        <v>1351</v>
      </c>
      <c r="K8229" s="96">
        <v>2045.0</v>
      </c>
      <c r="L8229" s="96" t="s">
        <v>41</v>
      </c>
      <c r="M8229" s="96" t="s">
        <v>1351</v>
      </c>
      <c r="N8229" s="96" t="s">
        <v>1805</v>
      </c>
      <c r="O8229" s="96" t="s">
        <v>1741</v>
      </c>
      <c r="P8229" s="96" t="s">
        <v>1564</v>
      </c>
      <c r="Q8229" s="96" t="s">
        <v>1804</v>
      </c>
      <c r="R8229" s="96" t="s">
        <v>1648</v>
      </c>
      <c r="S8229" s="96" t="s">
        <v>20401</v>
      </c>
      <c r="T8229" s="96" t="s">
        <v>1568</v>
      </c>
    </row>
    <row r="8230" ht="14.25" customHeight="1">
      <c r="A8230" s="96" t="s">
        <v>20402</v>
      </c>
      <c r="C8230" s="96" t="s">
        <v>20403</v>
      </c>
      <c r="D8230" s="96" t="s">
        <v>1350</v>
      </c>
      <c r="E8230" s="96" t="s">
        <v>1570</v>
      </c>
      <c r="F8230" s="96">
        <v>2030.0</v>
      </c>
      <c r="J8230" s="96" t="s">
        <v>1147</v>
      </c>
      <c r="L8230" s="96" t="s">
        <v>1562</v>
      </c>
      <c r="M8230" s="96" t="s">
        <v>1147</v>
      </c>
      <c r="O8230" s="96" t="s">
        <v>1578</v>
      </c>
      <c r="P8230" s="96" t="s">
        <v>1579</v>
      </c>
      <c r="Q8230" s="96" t="s">
        <v>1652</v>
      </c>
      <c r="R8230" s="96" t="s">
        <v>1805</v>
      </c>
      <c r="S8230" s="96" t="s">
        <v>20404</v>
      </c>
      <c r="T8230" s="96" t="s">
        <v>1576</v>
      </c>
    </row>
    <row r="8231" ht="14.25" customHeight="1">
      <c r="A8231" s="96" t="s">
        <v>20405</v>
      </c>
      <c r="B8231" s="96" t="s">
        <v>20406</v>
      </c>
      <c r="C8231" s="96" t="s">
        <v>20407</v>
      </c>
      <c r="D8231" s="96" t="s">
        <v>1372</v>
      </c>
      <c r="J8231" s="96" t="s">
        <v>1351</v>
      </c>
      <c r="L8231" s="96" t="s">
        <v>41</v>
      </c>
      <c r="M8231" s="96" t="s">
        <v>1351</v>
      </c>
      <c r="N8231" s="96" t="s">
        <v>1971</v>
      </c>
      <c r="O8231" s="96" t="s">
        <v>1614</v>
      </c>
      <c r="P8231" s="96" t="s">
        <v>1609</v>
      </c>
      <c r="Q8231" s="96" t="s">
        <v>1675</v>
      </c>
      <c r="R8231" s="96" t="s">
        <v>1971</v>
      </c>
    </row>
    <row r="8232" ht="14.25" customHeight="1">
      <c r="A8232" s="96" t="s">
        <v>20408</v>
      </c>
      <c r="B8232" s="96" t="s">
        <v>20409</v>
      </c>
      <c r="C8232" s="96" t="s">
        <v>20410</v>
      </c>
      <c r="D8232" s="96" t="s">
        <v>1350</v>
      </c>
      <c r="E8232" s="96" t="s">
        <v>1561</v>
      </c>
      <c r="F8232" s="96">
        <v>2030.0</v>
      </c>
      <c r="J8232" s="96" t="s">
        <v>1147</v>
      </c>
      <c r="L8232" s="96" t="s">
        <v>41</v>
      </c>
      <c r="M8232" s="96" t="s">
        <v>1147</v>
      </c>
      <c r="O8232" s="96" t="s">
        <v>1703</v>
      </c>
      <c r="P8232" s="96" t="s">
        <v>1564</v>
      </c>
      <c r="Q8232" s="96" t="s">
        <v>1630</v>
      </c>
      <c r="R8232" s="96" t="s">
        <v>1594</v>
      </c>
      <c r="S8232" s="96" t="s">
        <v>20411</v>
      </c>
      <c r="T8232" s="96" t="s">
        <v>1568</v>
      </c>
    </row>
    <row r="8233" ht="14.25" customHeight="1">
      <c r="A8233" s="96" t="s">
        <v>20412</v>
      </c>
      <c r="D8233" s="96" t="s">
        <v>1350</v>
      </c>
      <c r="E8233" s="96" t="s">
        <v>1561</v>
      </c>
      <c r="F8233" s="96">
        <v>2030.0</v>
      </c>
      <c r="J8233" s="96" t="s">
        <v>1147</v>
      </c>
      <c r="L8233" s="96" t="s">
        <v>1562</v>
      </c>
      <c r="M8233" s="96" t="s">
        <v>1147</v>
      </c>
      <c r="O8233" s="96" t="s">
        <v>1741</v>
      </c>
      <c r="P8233" s="96" t="s">
        <v>1564</v>
      </c>
      <c r="Q8233" s="96" t="s">
        <v>1866</v>
      </c>
      <c r="R8233" s="96" t="s">
        <v>1581</v>
      </c>
      <c r="S8233" s="96" t="s">
        <v>20413</v>
      </c>
      <c r="T8233" s="96" t="s">
        <v>1568</v>
      </c>
    </row>
    <row r="8234" ht="14.25" customHeight="1">
      <c r="A8234" s="96" t="s">
        <v>20414</v>
      </c>
      <c r="D8234" s="96" t="s">
        <v>1350</v>
      </c>
      <c r="E8234" s="96" t="s">
        <v>1561</v>
      </c>
      <c r="F8234" s="96">
        <v>2030.0</v>
      </c>
      <c r="H8234" s="96" t="s">
        <v>1561</v>
      </c>
      <c r="I8234" s="96">
        <v>2050.0</v>
      </c>
      <c r="J8234" s="96" t="s">
        <v>1351</v>
      </c>
      <c r="K8234" s="96">
        <v>2050.0</v>
      </c>
      <c r="L8234" s="96" t="s">
        <v>1562</v>
      </c>
      <c r="M8234" s="96" t="s">
        <v>1351</v>
      </c>
      <c r="N8234" s="96" t="s">
        <v>1591</v>
      </c>
      <c r="O8234" s="96" t="s">
        <v>1791</v>
      </c>
      <c r="P8234" s="96" t="s">
        <v>1609</v>
      </c>
      <c r="Q8234" s="96" t="s">
        <v>1886</v>
      </c>
      <c r="R8234" s="96" t="s">
        <v>1591</v>
      </c>
      <c r="S8234" s="96" t="s">
        <v>20415</v>
      </c>
      <c r="T8234" s="96" t="s">
        <v>1568</v>
      </c>
    </row>
    <row r="8235" ht="14.25" customHeight="1">
      <c r="A8235" s="96" t="s">
        <v>20416</v>
      </c>
      <c r="C8235" s="96" t="s">
        <v>20417</v>
      </c>
      <c r="D8235" s="96" t="s">
        <v>1350</v>
      </c>
      <c r="E8235" s="96" t="s">
        <v>1561</v>
      </c>
      <c r="F8235" s="96">
        <v>2030.0</v>
      </c>
      <c r="J8235" s="96" t="s">
        <v>1147</v>
      </c>
      <c r="L8235" s="96" t="s">
        <v>41</v>
      </c>
      <c r="M8235" s="96" t="s">
        <v>1147</v>
      </c>
      <c r="O8235" s="96" t="s">
        <v>1845</v>
      </c>
      <c r="P8235" s="96" t="s">
        <v>1564</v>
      </c>
      <c r="Q8235" s="96" t="s">
        <v>2188</v>
      </c>
      <c r="R8235" s="96" t="s">
        <v>1574</v>
      </c>
      <c r="S8235" s="96" t="s">
        <v>20418</v>
      </c>
      <c r="T8235" s="96" t="s">
        <v>1568</v>
      </c>
    </row>
    <row r="8236" ht="14.25" customHeight="1">
      <c r="A8236" s="96" t="s">
        <v>20419</v>
      </c>
      <c r="B8236" s="96" t="s">
        <v>20420</v>
      </c>
      <c r="C8236" s="96" t="s">
        <v>20421</v>
      </c>
      <c r="D8236" s="96" t="s">
        <v>1350</v>
      </c>
      <c r="E8236" s="96" t="s">
        <v>1570</v>
      </c>
      <c r="F8236" s="96">
        <v>2030.0</v>
      </c>
      <c r="J8236" s="96" t="s">
        <v>1147</v>
      </c>
      <c r="L8236" s="96" t="s">
        <v>1562</v>
      </c>
      <c r="M8236" s="96" t="s">
        <v>1147</v>
      </c>
      <c r="O8236" s="96" t="s">
        <v>1647</v>
      </c>
      <c r="P8236" s="96" t="s">
        <v>1564</v>
      </c>
      <c r="Q8236" s="96" t="s">
        <v>1652</v>
      </c>
      <c r="R8236" s="96" t="s">
        <v>1740</v>
      </c>
      <c r="S8236" s="96" t="s">
        <v>20422</v>
      </c>
      <c r="T8236" s="96" t="s">
        <v>1576</v>
      </c>
    </row>
    <row r="8237" ht="14.25" customHeight="1">
      <c r="A8237" s="96" t="s">
        <v>20423</v>
      </c>
      <c r="D8237" s="96" t="s">
        <v>1355</v>
      </c>
      <c r="J8237" s="96" t="s">
        <v>1351</v>
      </c>
      <c r="L8237" s="96" t="s">
        <v>41</v>
      </c>
      <c r="M8237" s="96" t="s">
        <v>1147</v>
      </c>
      <c r="O8237" s="96" t="s">
        <v>1741</v>
      </c>
      <c r="P8237" s="96" t="s">
        <v>1564</v>
      </c>
      <c r="Q8237" s="96" t="s">
        <v>2015</v>
      </c>
      <c r="R8237" s="96" t="s">
        <v>1676</v>
      </c>
    </row>
    <row r="8238" ht="14.25" customHeight="1">
      <c r="A8238" s="96" t="s">
        <v>20424</v>
      </c>
      <c r="D8238" s="96" t="s">
        <v>1350</v>
      </c>
      <c r="E8238" s="96" t="s">
        <v>1561</v>
      </c>
      <c r="F8238" s="96">
        <v>2030.0</v>
      </c>
      <c r="G8238" s="96" t="s">
        <v>1350</v>
      </c>
      <c r="H8238" s="96" t="s">
        <v>1561</v>
      </c>
      <c r="I8238" s="96">
        <v>2050.0</v>
      </c>
      <c r="J8238" s="96" t="s">
        <v>1351</v>
      </c>
      <c r="K8238" s="96">
        <v>2050.0</v>
      </c>
      <c r="L8238" s="96" t="s">
        <v>1562</v>
      </c>
      <c r="M8238" s="96" t="s">
        <v>1147</v>
      </c>
      <c r="O8238" s="96" t="s">
        <v>1845</v>
      </c>
      <c r="P8238" s="96" t="s">
        <v>1564</v>
      </c>
      <c r="Q8238" s="96" t="s">
        <v>2015</v>
      </c>
      <c r="R8238" s="96" t="s">
        <v>1676</v>
      </c>
      <c r="S8238" s="96" t="s">
        <v>20425</v>
      </c>
      <c r="T8238" s="96" t="s">
        <v>1568</v>
      </c>
    </row>
    <row r="8239" ht="14.25" customHeight="1">
      <c r="A8239" s="96" t="s">
        <v>20426</v>
      </c>
      <c r="C8239" s="96" t="s">
        <v>20427</v>
      </c>
      <c r="D8239" s="96" t="s">
        <v>1372</v>
      </c>
      <c r="J8239" s="96" t="s">
        <v>1351</v>
      </c>
      <c r="L8239" s="96" t="s">
        <v>41</v>
      </c>
      <c r="M8239" s="96" t="s">
        <v>1351</v>
      </c>
      <c r="N8239" s="96" t="s">
        <v>1656</v>
      </c>
      <c r="O8239" s="96" t="s">
        <v>1845</v>
      </c>
      <c r="P8239" s="96" t="s">
        <v>1564</v>
      </c>
      <c r="Q8239" s="96" t="s">
        <v>1655</v>
      </c>
      <c r="R8239" s="96" t="s">
        <v>1656</v>
      </c>
    </row>
    <row r="8240" ht="14.25" customHeight="1">
      <c r="A8240" s="96" t="s">
        <v>20428</v>
      </c>
      <c r="D8240" s="96" t="s">
        <v>1355</v>
      </c>
      <c r="J8240" s="96" t="s">
        <v>1351</v>
      </c>
      <c r="L8240" s="96" t="s">
        <v>41</v>
      </c>
      <c r="M8240" s="96" t="s">
        <v>1147</v>
      </c>
      <c r="O8240" s="96" t="s">
        <v>1845</v>
      </c>
      <c r="P8240" s="96" t="s">
        <v>1564</v>
      </c>
      <c r="Q8240" s="96" t="s">
        <v>1655</v>
      </c>
      <c r="R8240" s="96" t="s">
        <v>1581</v>
      </c>
    </row>
    <row r="8241" ht="14.25" customHeight="1">
      <c r="A8241" s="96" t="s">
        <v>20429</v>
      </c>
      <c r="D8241" s="96" t="s">
        <v>1350</v>
      </c>
      <c r="E8241" s="96" t="s">
        <v>1561</v>
      </c>
      <c r="F8241" s="96" t="s">
        <v>11284</v>
      </c>
      <c r="G8241" s="96" t="s">
        <v>1350</v>
      </c>
      <c r="H8241" s="96" t="s">
        <v>1561</v>
      </c>
      <c r="I8241" s="96" t="s">
        <v>4013</v>
      </c>
      <c r="J8241" s="96" t="s">
        <v>1351</v>
      </c>
      <c r="K8241" s="96" t="s">
        <v>4013</v>
      </c>
      <c r="L8241" s="96" t="s">
        <v>41</v>
      </c>
      <c r="M8241" s="96" t="s">
        <v>1147</v>
      </c>
      <c r="O8241" s="96" t="s">
        <v>1584</v>
      </c>
      <c r="P8241" s="96" t="s">
        <v>1564</v>
      </c>
      <c r="Q8241" s="96" t="s">
        <v>2479</v>
      </c>
      <c r="R8241" s="96" t="s">
        <v>1699</v>
      </c>
      <c r="S8241" s="96" t="s">
        <v>20430</v>
      </c>
      <c r="T8241" s="96" t="s">
        <v>1568</v>
      </c>
    </row>
    <row r="8242" ht="14.25" customHeight="1">
      <c r="A8242" s="96" t="s">
        <v>20431</v>
      </c>
      <c r="B8242" s="96" t="s">
        <v>20432</v>
      </c>
      <c r="C8242" s="96" t="s">
        <v>20433</v>
      </c>
      <c r="D8242" s="96" t="s">
        <v>1350</v>
      </c>
      <c r="E8242" s="96" t="s">
        <v>1561</v>
      </c>
      <c r="F8242" s="96">
        <v>2030.0</v>
      </c>
      <c r="J8242" s="96" t="s">
        <v>1147</v>
      </c>
      <c r="L8242" s="96" t="s">
        <v>41</v>
      </c>
      <c r="M8242" s="96" t="s">
        <v>1147</v>
      </c>
      <c r="O8242" s="96" t="s">
        <v>2054</v>
      </c>
      <c r="P8242" s="96" t="s">
        <v>1579</v>
      </c>
      <c r="Q8242" s="96" t="s">
        <v>2188</v>
      </c>
      <c r="R8242" s="96" t="s">
        <v>1712</v>
      </c>
      <c r="S8242" s="96" t="s">
        <v>20434</v>
      </c>
      <c r="T8242" s="96" t="s">
        <v>1568</v>
      </c>
    </row>
    <row r="8243" ht="14.25" customHeight="1">
      <c r="A8243" s="96" t="s">
        <v>20435</v>
      </c>
      <c r="B8243" s="96" t="s">
        <v>20436</v>
      </c>
      <c r="C8243" s="96" t="s">
        <v>20437</v>
      </c>
      <c r="D8243" s="96" t="s">
        <v>1355</v>
      </c>
      <c r="J8243" s="96" t="s">
        <v>1147</v>
      </c>
      <c r="L8243" s="96" t="s">
        <v>41</v>
      </c>
      <c r="M8243" s="96" t="s">
        <v>1147</v>
      </c>
      <c r="O8243" s="96" t="s">
        <v>1578</v>
      </c>
      <c r="P8243" s="96" t="s">
        <v>1579</v>
      </c>
      <c r="Q8243" s="96" t="s">
        <v>1754</v>
      </c>
      <c r="R8243" s="96" t="s">
        <v>1566</v>
      </c>
    </row>
    <row r="8244" ht="14.25" customHeight="1">
      <c r="A8244" s="96" t="s">
        <v>20438</v>
      </c>
      <c r="D8244" s="96" t="s">
        <v>1350</v>
      </c>
      <c r="E8244" s="96" t="s">
        <v>1561</v>
      </c>
      <c r="F8244" s="96" t="s">
        <v>20439</v>
      </c>
      <c r="G8244" s="96" t="s">
        <v>1350</v>
      </c>
      <c r="H8244" s="96" t="s">
        <v>1561</v>
      </c>
      <c r="I8244" s="96" t="s">
        <v>1689</v>
      </c>
      <c r="J8244" s="96" t="s">
        <v>1351</v>
      </c>
      <c r="K8244" s="96" t="s">
        <v>1689</v>
      </c>
      <c r="L8244" s="96" t="s">
        <v>41</v>
      </c>
      <c r="M8244" s="96" t="s">
        <v>1147</v>
      </c>
      <c r="O8244" s="96" t="s">
        <v>1578</v>
      </c>
      <c r="P8244" s="96" t="s">
        <v>1579</v>
      </c>
      <c r="Q8244" s="96" t="s">
        <v>1800</v>
      </c>
      <c r="R8244" s="96" t="s">
        <v>1605</v>
      </c>
      <c r="S8244" s="96" t="s">
        <v>20440</v>
      </c>
      <c r="T8244" s="96" t="s">
        <v>1568</v>
      </c>
    </row>
    <row r="8245" ht="14.25" customHeight="1">
      <c r="A8245" s="96" t="s">
        <v>20441</v>
      </c>
      <c r="B8245" s="96" t="s">
        <v>20442</v>
      </c>
      <c r="C8245" s="96" t="s">
        <v>20443</v>
      </c>
      <c r="D8245" s="96" t="s">
        <v>1350</v>
      </c>
      <c r="E8245" s="96" t="s">
        <v>1561</v>
      </c>
      <c r="F8245" s="96" t="s">
        <v>1628</v>
      </c>
      <c r="J8245" s="96" t="s">
        <v>1147</v>
      </c>
      <c r="L8245" s="96" t="s">
        <v>41</v>
      </c>
      <c r="M8245" s="96" t="s">
        <v>1147</v>
      </c>
      <c r="O8245" s="96" t="s">
        <v>1578</v>
      </c>
      <c r="P8245" s="96" t="s">
        <v>1579</v>
      </c>
      <c r="Q8245" s="96" t="s">
        <v>1800</v>
      </c>
      <c r="R8245" s="96" t="s">
        <v>1619</v>
      </c>
      <c r="S8245" s="96" t="s">
        <v>20444</v>
      </c>
      <c r="T8245" s="96" t="s">
        <v>1568</v>
      </c>
    </row>
    <row r="8246" ht="14.25" customHeight="1">
      <c r="A8246" s="96" t="s">
        <v>20445</v>
      </c>
      <c r="C8246" s="96" t="s">
        <v>20446</v>
      </c>
      <c r="D8246" s="96" t="s">
        <v>1355</v>
      </c>
      <c r="J8246" s="96" t="s">
        <v>1351</v>
      </c>
      <c r="L8246" s="96" t="s">
        <v>41</v>
      </c>
      <c r="M8246" s="96" t="s">
        <v>1147</v>
      </c>
      <c r="O8246" s="96" t="s">
        <v>1614</v>
      </c>
      <c r="P8246" s="96" t="s">
        <v>1609</v>
      </c>
      <c r="Q8246" s="96" t="s">
        <v>1756</v>
      </c>
      <c r="R8246" s="96" t="s">
        <v>1605</v>
      </c>
    </row>
    <row r="8247" ht="14.25" customHeight="1">
      <c r="A8247" s="96" t="s">
        <v>20447</v>
      </c>
      <c r="C8247" s="96" t="s">
        <v>20448</v>
      </c>
      <c r="D8247" s="96" t="s">
        <v>1372</v>
      </c>
      <c r="J8247" s="96" t="s">
        <v>1147</v>
      </c>
      <c r="L8247" s="96" t="s">
        <v>41</v>
      </c>
      <c r="M8247" s="96" t="s">
        <v>1147</v>
      </c>
      <c r="O8247" s="96" t="s">
        <v>1584</v>
      </c>
      <c r="P8247" s="96" t="s">
        <v>1564</v>
      </c>
      <c r="Q8247" s="96" t="s">
        <v>1590</v>
      </c>
      <c r="R8247" s="96" t="s">
        <v>1697</v>
      </c>
    </row>
    <row r="8248" ht="14.25" customHeight="1">
      <c r="A8248" s="96" t="s">
        <v>20449</v>
      </c>
      <c r="B8248" s="96" t="s">
        <v>20450</v>
      </c>
      <c r="C8248" s="96" t="s">
        <v>20451</v>
      </c>
      <c r="D8248" s="96" t="s">
        <v>1350</v>
      </c>
      <c r="E8248" s="96" t="s">
        <v>1570</v>
      </c>
      <c r="F8248" s="96" t="s">
        <v>1628</v>
      </c>
      <c r="J8248" s="96" t="s">
        <v>1147</v>
      </c>
      <c r="L8248" s="96" t="s">
        <v>41</v>
      </c>
      <c r="M8248" s="96" t="s">
        <v>1147</v>
      </c>
      <c r="O8248" s="96" t="s">
        <v>1578</v>
      </c>
      <c r="P8248" s="96" t="s">
        <v>1579</v>
      </c>
      <c r="Q8248" s="96" t="s">
        <v>2188</v>
      </c>
      <c r="R8248" s="96" t="s">
        <v>1926</v>
      </c>
      <c r="S8248" s="96" t="s">
        <v>20452</v>
      </c>
      <c r="T8248" s="96" t="s">
        <v>1576</v>
      </c>
    </row>
    <row r="8249" ht="14.25" customHeight="1">
      <c r="A8249" s="96" t="s">
        <v>20453</v>
      </c>
      <c r="B8249" s="96" t="s">
        <v>20454</v>
      </c>
      <c r="C8249" s="96" t="s">
        <v>20455</v>
      </c>
      <c r="D8249" s="96" t="s">
        <v>1350</v>
      </c>
      <c r="E8249" s="96" t="s">
        <v>1561</v>
      </c>
      <c r="F8249" s="96" t="s">
        <v>2622</v>
      </c>
      <c r="J8249" s="96" t="s">
        <v>1147</v>
      </c>
      <c r="L8249" s="96" t="s">
        <v>41</v>
      </c>
      <c r="M8249" s="96" t="s">
        <v>1147</v>
      </c>
      <c r="O8249" s="96" t="s">
        <v>1845</v>
      </c>
      <c r="P8249" s="96" t="s">
        <v>1564</v>
      </c>
      <c r="Q8249" s="96" t="s">
        <v>1820</v>
      </c>
      <c r="R8249" s="96" t="s">
        <v>1637</v>
      </c>
      <c r="S8249" s="96" t="s">
        <v>20456</v>
      </c>
      <c r="T8249" s="96" t="s">
        <v>1568</v>
      </c>
    </row>
    <row r="8250" ht="14.25" customHeight="1">
      <c r="A8250" s="96" t="s">
        <v>20457</v>
      </c>
      <c r="B8250" s="96" t="s">
        <v>20458</v>
      </c>
      <c r="C8250" s="96" t="s">
        <v>20459</v>
      </c>
      <c r="D8250" s="96" t="s">
        <v>1355</v>
      </c>
      <c r="J8250" s="96" t="s">
        <v>1351</v>
      </c>
      <c r="L8250" s="96" t="s">
        <v>41</v>
      </c>
      <c r="M8250" s="96" t="s">
        <v>1147</v>
      </c>
      <c r="O8250" s="96" t="s">
        <v>1578</v>
      </c>
      <c r="P8250" s="96" t="s">
        <v>1579</v>
      </c>
      <c r="Q8250" s="96" t="s">
        <v>1652</v>
      </c>
      <c r="R8250" s="96" t="s">
        <v>1581</v>
      </c>
    </row>
    <row r="8251" ht="14.25" customHeight="1">
      <c r="A8251" s="96" t="s">
        <v>20460</v>
      </c>
      <c r="B8251" s="96" t="s">
        <v>20461</v>
      </c>
      <c r="C8251" s="96" t="s">
        <v>20462</v>
      </c>
      <c r="D8251" s="96" t="s">
        <v>1350</v>
      </c>
      <c r="E8251" s="96" t="s">
        <v>1561</v>
      </c>
      <c r="F8251" s="96">
        <v>2030.0</v>
      </c>
      <c r="J8251" s="96" t="s">
        <v>1351</v>
      </c>
      <c r="L8251" s="96" t="s">
        <v>41</v>
      </c>
      <c r="M8251" s="96" t="s">
        <v>1351</v>
      </c>
      <c r="N8251" s="96" t="s">
        <v>1619</v>
      </c>
      <c r="O8251" s="96" t="s">
        <v>1578</v>
      </c>
      <c r="P8251" s="96" t="s">
        <v>1579</v>
      </c>
      <c r="Q8251" s="96" t="s">
        <v>1652</v>
      </c>
      <c r="R8251" s="96" t="s">
        <v>2384</v>
      </c>
      <c r="S8251" s="96" t="s">
        <v>20463</v>
      </c>
      <c r="T8251" s="96" t="s">
        <v>1568</v>
      </c>
    </row>
    <row r="8252" ht="14.25" customHeight="1">
      <c r="A8252" s="96" t="s">
        <v>20464</v>
      </c>
      <c r="D8252" s="96" t="s">
        <v>1350</v>
      </c>
      <c r="E8252" s="96" t="s">
        <v>1561</v>
      </c>
      <c r="F8252" s="96">
        <v>2032.0</v>
      </c>
      <c r="J8252" s="96" t="s">
        <v>1147</v>
      </c>
      <c r="L8252" s="96" t="s">
        <v>41</v>
      </c>
      <c r="M8252" s="96" t="s">
        <v>1147</v>
      </c>
      <c r="O8252" s="96" t="s">
        <v>1584</v>
      </c>
      <c r="P8252" s="96" t="s">
        <v>1564</v>
      </c>
      <c r="Q8252" s="96" t="s">
        <v>1580</v>
      </c>
      <c r="R8252" s="96" t="s">
        <v>1637</v>
      </c>
      <c r="S8252" s="96" t="s">
        <v>20465</v>
      </c>
      <c r="T8252" s="96" t="s">
        <v>1568</v>
      </c>
    </row>
    <row r="8253" ht="14.25" customHeight="1">
      <c r="A8253" s="96" t="s">
        <v>20466</v>
      </c>
      <c r="B8253" s="96" t="s">
        <v>20467</v>
      </c>
      <c r="C8253" s="96" t="s">
        <v>20468</v>
      </c>
      <c r="D8253" s="96" t="s">
        <v>1350</v>
      </c>
      <c r="E8253" s="96" t="s">
        <v>1561</v>
      </c>
      <c r="F8253" s="96" t="s">
        <v>2853</v>
      </c>
      <c r="J8253" s="96" t="s">
        <v>1147</v>
      </c>
      <c r="L8253" s="96" t="s">
        <v>41</v>
      </c>
      <c r="M8253" s="96" t="s">
        <v>1351</v>
      </c>
      <c r="N8253" s="96" t="s">
        <v>1621</v>
      </c>
      <c r="O8253" s="96" t="s">
        <v>1584</v>
      </c>
      <c r="P8253" s="96" t="s">
        <v>1564</v>
      </c>
      <c r="Q8253" s="96" t="s">
        <v>1820</v>
      </c>
      <c r="R8253" s="96" t="s">
        <v>1589</v>
      </c>
      <c r="S8253" s="96" t="s">
        <v>20469</v>
      </c>
      <c r="T8253" s="96" t="s">
        <v>1568</v>
      </c>
    </row>
    <row r="8254" ht="14.25" customHeight="1">
      <c r="A8254" s="96" t="s">
        <v>20470</v>
      </c>
      <c r="B8254" s="96" t="s">
        <v>20471</v>
      </c>
      <c r="C8254" s="96" t="s">
        <v>20472</v>
      </c>
      <c r="D8254" s="96" t="s">
        <v>1355</v>
      </c>
      <c r="J8254" s="96" t="s">
        <v>1147</v>
      </c>
      <c r="L8254" s="96" t="s">
        <v>41</v>
      </c>
      <c r="M8254" s="96" t="s">
        <v>1147</v>
      </c>
      <c r="O8254" s="96" t="s">
        <v>1620</v>
      </c>
      <c r="P8254" s="96" t="s">
        <v>1564</v>
      </c>
      <c r="Q8254" s="96" t="s">
        <v>1590</v>
      </c>
      <c r="R8254" s="96" t="s">
        <v>1676</v>
      </c>
    </row>
    <row r="8255" ht="14.25" customHeight="1">
      <c r="A8255" s="96" t="s">
        <v>20473</v>
      </c>
      <c r="D8255" s="96" t="s">
        <v>1355</v>
      </c>
      <c r="J8255" s="96" t="s">
        <v>1147</v>
      </c>
      <c r="L8255" s="96" t="s">
        <v>41</v>
      </c>
      <c r="M8255" s="96" t="s">
        <v>1147</v>
      </c>
      <c r="O8255" s="96" t="s">
        <v>1614</v>
      </c>
      <c r="P8255" s="96" t="s">
        <v>1609</v>
      </c>
      <c r="Q8255" s="96" t="s">
        <v>1610</v>
      </c>
      <c r="R8255" s="96" t="s">
        <v>1793</v>
      </c>
      <c r="T8255" s="96" t="s">
        <v>1616</v>
      </c>
    </row>
    <row r="8256" ht="14.25" customHeight="1">
      <c r="A8256" s="96" t="s">
        <v>20474</v>
      </c>
      <c r="B8256" s="96" t="s">
        <v>20475</v>
      </c>
      <c r="C8256" s="96" t="s">
        <v>20476</v>
      </c>
      <c r="D8256" s="96" t="s">
        <v>1350</v>
      </c>
      <c r="E8256" s="96" t="s">
        <v>1561</v>
      </c>
      <c r="F8256" s="96">
        <v>2030.0</v>
      </c>
      <c r="J8256" s="96" t="s">
        <v>1147</v>
      </c>
      <c r="L8256" s="96" t="s">
        <v>1562</v>
      </c>
      <c r="M8256" s="96" t="s">
        <v>1147</v>
      </c>
      <c r="O8256" s="96" t="s">
        <v>2054</v>
      </c>
      <c r="P8256" s="96" t="s">
        <v>1579</v>
      </c>
      <c r="Q8256" s="96" t="s">
        <v>4566</v>
      </c>
      <c r="R8256" s="96" t="s">
        <v>1926</v>
      </c>
      <c r="S8256" s="96" t="s">
        <v>20477</v>
      </c>
      <c r="T8256" s="96" t="s">
        <v>1568</v>
      </c>
    </row>
    <row r="8257" ht="14.25" customHeight="1">
      <c r="A8257" s="96" t="s">
        <v>20478</v>
      </c>
      <c r="C8257" s="96" t="s">
        <v>20479</v>
      </c>
      <c r="D8257" s="96" t="s">
        <v>1355</v>
      </c>
      <c r="J8257" s="96" t="s">
        <v>1351</v>
      </c>
      <c r="L8257" s="96" t="s">
        <v>1629</v>
      </c>
      <c r="M8257" s="96" t="s">
        <v>1351</v>
      </c>
      <c r="N8257" s="96" t="s">
        <v>1926</v>
      </c>
      <c r="O8257" s="96" t="s">
        <v>1584</v>
      </c>
      <c r="P8257" s="96" t="s">
        <v>1564</v>
      </c>
      <c r="Q8257" s="96" t="s">
        <v>2352</v>
      </c>
      <c r="R8257" s="96" t="s">
        <v>1926</v>
      </c>
      <c r="U8257" s="96" t="s">
        <v>20480</v>
      </c>
    </row>
    <row r="8258" ht="14.25" customHeight="1">
      <c r="A8258" s="96" t="s">
        <v>20481</v>
      </c>
      <c r="B8258" s="96" t="s">
        <v>20482</v>
      </c>
      <c r="C8258" s="96" t="s">
        <v>20483</v>
      </c>
      <c r="D8258" s="96" t="s">
        <v>1350</v>
      </c>
      <c r="E8258" s="96" t="s">
        <v>1570</v>
      </c>
      <c r="F8258" s="96">
        <v>2030.0</v>
      </c>
      <c r="J8258" s="96" t="s">
        <v>1147</v>
      </c>
      <c r="L8258" s="96" t="s">
        <v>41</v>
      </c>
      <c r="M8258" s="96" t="s">
        <v>1147</v>
      </c>
      <c r="O8258" s="96" t="s">
        <v>1578</v>
      </c>
      <c r="P8258" s="96" t="s">
        <v>1579</v>
      </c>
      <c r="Q8258" s="96" t="s">
        <v>1593</v>
      </c>
      <c r="R8258" s="96" t="s">
        <v>1986</v>
      </c>
      <c r="S8258" s="96" t="s">
        <v>20484</v>
      </c>
      <c r="T8258" s="96" t="s">
        <v>1576</v>
      </c>
    </row>
    <row r="8259" ht="14.25" customHeight="1">
      <c r="A8259" s="96" t="s">
        <v>20485</v>
      </c>
      <c r="D8259" s="96" t="s">
        <v>1355</v>
      </c>
      <c r="J8259" s="96" t="s">
        <v>1351</v>
      </c>
      <c r="L8259" s="96" t="s">
        <v>41</v>
      </c>
      <c r="M8259" s="96" t="s">
        <v>1147</v>
      </c>
      <c r="O8259" s="96" t="s">
        <v>1584</v>
      </c>
      <c r="P8259" s="96" t="s">
        <v>1564</v>
      </c>
      <c r="Q8259" s="96" t="s">
        <v>2158</v>
      </c>
      <c r="R8259" s="96" t="s">
        <v>1586</v>
      </c>
    </row>
    <row r="8260" ht="14.25" customHeight="1">
      <c r="A8260" s="96" t="s">
        <v>20486</v>
      </c>
      <c r="B8260" s="96" t="s">
        <v>20487</v>
      </c>
      <c r="C8260" s="96" t="s">
        <v>20488</v>
      </c>
      <c r="D8260" s="96" t="s">
        <v>1350</v>
      </c>
      <c r="E8260" s="96" t="s">
        <v>1561</v>
      </c>
      <c r="F8260" s="96" t="s">
        <v>1628</v>
      </c>
      <c r="G8260" s="96" t="s">
        <v>1350</v>
      </c>
      <c r="H8260" s="96" t="s">
        <v>1561</v>
      </c>
      <c r="I8260" s="96" t="s">
        <v>1689</v>
      </c>
      <c r="J8260" s="96" t="s">
        <v>1351</v>
      </c>
      <c r="K8260" s="96" t="s">
        <v>1689</v>
      </c>
      <c r="L8260" s="96" t="s">
        <v>41</v>
      </c>
      <c r="M8260" s="96" t="s">
        <v>1351</v>
      </c>
      <c r="N8260" s="96" t="s">
        <v>1621</v>
      </c>
      <c r="O8260" s="96" t="s">
        <v>1584</v>
      </c>
      <c r="P8260" s="96" t="s">
        <v>1564</v>
      </c>
      <c r="Q8260" s="96" t="s">
        <v>1897</v>
      </c>
      <c r="R8260" s="96" t="s">
        <v>1644</v>
      </c>
      <c r="S8260" s="96" t="s">
        <v>20489</v>
      </c>
      <c r="T8260" s="96" t="s">
        <v>1568</v>
      </c>
    </row>
    <row r="8261" ht="14.25" customHeight="1">
      <c r="A8261" s="96" t="s">
        <v>20490</v>
      </c>
      <c r="C8261" s="96" t="s">
        <v>20491</v>
      </c>
      <c r="D8261" s="96" t="s">
        <v>1350</v>
      </c>
      <c r="E8261" s="96" t="s">
        <v>1561</v>
      </c>
      <c r="F8261" s="96">
        <v>2030.0</v>
      </c>
      <c r="J8261" s="96" t="s">
        <v>1147</v>
      </c>
      <c r="L8261" s="96" t="s">
        <v>1562</v>
      </c>
      <c r="M8261" s="96" t="s">
        <v>1351</v>
      </c>
      <c r="N8261" s="96" t="s">
        <v>1882</v>
      </c>
      <c r="O8261" s="96" t="s">
        <v>1614</v>
      </c>
      <c r="P8261" s="96" t="s">
        <v>1609</v>
      </c>
      <c r="Q8261" s="96" t="s">
        <v>1675</v>
      </c>
      <c r="R8261" s="96" t="s">
        <v>1882</v>
      </c>
      <c r="S8261" s="96" t="s">
        <v>20492</v>
      </c>
      <c r="T8261" s="96" t="s">
        <v>1568</v>
      </c>
    </row>
    <row r="8262" ht="14.25" customHeight="1">
      <c r="A8262" s="96" t="s">
        <v>20493</v>
      </c>
      <c r="C8262" s="96" t="s">
        <v>20494</v>
      </c>
      <c r="D8262" s="96" t="s">
        <v>1355</v>
      </c>
      <c r="J8262" s="96" t="s">
        <v>1351</v>
      </c>
      <c r="L8262" s="96" t="s">
        <v>41</v>
      </c>
      <c r="M8262" s="96" t="s">
        <v>1147</v>
      </c>
      <c r="O8262" s="96" t="s">
        <v>1584</v>
      </c>
      <c r="P8262" s="96" t="s">
        <v>1564</v>
      </c>
      <c r="Q8262" s="96" t="s">
        <v>1675</v>
      </c>
      <c r="R8262" s="96" t="s">
        <v>1586</v>
      </c>
    </row>
    <row r="8263" ht="14.25" customHeight="1">
      <c r="A8263" s="96" t="s">
        <v>20495</v>
      </c>
      <c r="D8263" s="96" t="s">
        <v>1350</v>
      </c>
      <c r="E8263" s="96" t="s">
        <v>1561</v>
      </c>
      <c r="F8263" s="96">
        <v>2030.0</v>
      </c>
      <c r="J8263" s="96" t="s">
        <v>1147</v>
      </c>
      <c r="L8263" s="96" t="s">
        <v>1562</v>
      </c>
      <c r="M8263" s="96" t="s">
        <v>1147</v>
      </c>
      <c r="O8263" s="96" t="s">
        <v>1578</v>
      </c>
      <c r="P8263" s="96" t="s">
        <v>1579</v>
      </c>
      <c r="Q8263" s="96" t="s">
        <v>1580</v>
      </c>
      <c r="R8263" s="96" t="s">
        <v>1594</v>
      </c>
      <c r="S8263" s="96" t="s">
        <v>20496</v>
      </c>
      <c r="T8263" s="96" t="s">
        <v>1568</v>
      </c>
    </row>
    <row r="8264" ht="14.25" customHeight="1">
      <c r="A8264" s="96" t="s">
        <v>20497</v>
      </c>
      <c r="D8264" s="96" t="s">
        <v>1350</v>
      </c>
      <c r="E8264" s="96" t="s">
        <v>1561</v>
      </c>
      <c r="F8264" s="96">
        <v>2030.0</v>
      </c>
      <c r="J8264" s="96" t="s">
        <v>1147</v>
      </c>
      <c r="L8264" s="96" t="s">
        <v>1562</v>
      </c>
      <c r="M8264" s="96" t="s">
        <v>1147</v>
      </c>
      <c r="O8264" s="96" t="s">
        <v>1578</v>
      </c>
      <c r="P8264" s="96" t="s">
        <v>1579</v>
      </c>
      <c r="Q8264" s="96" t="s">
        <v>1580</v>
      </c>
      <c r="R8264" s="96" t="s">
        <v>1586</v>
      </c>
      <c r="S8264" s="96" t="s">
        <v>20498</v>
      </c>
      <c r="T8264" s="96" t="s">
        <v>1568</v>
      </c>
    </row>
    <row r="8265" ht="14.25" customHeight="1">
      <c r="A8265" s="96" t="s">
        <v>20499</v>
      </c>
      <c r="D8265" s="96" t="s">
        <v>1350</v>
      </c>
      <c r="E8265" s="96" t="s">
        <v>1561</v>
      </c>
      <c r="F8265" s="96">
        <v>2030.0</v>
      </c>
      <c r="J8265" s="96" t="s">
        <v>1147</v>
      </c>
      <c r="L8265" s="96" t="s">
        <v>1562</v>
      </c>
      <c r="M8265" s="96" t="s">
        <v>1147</v>
      </c>
      <c r="O8265" s="96" t="s">
        <v>1845</v>
      </c>
      <c r="P8265" s="96" t="s">
        <v>1564</v>
      </c>
      <c r="Q8265" s="96" t="s">
        <v>1585</v>
      </c>
      <c r="R8265" s="96" t="s">
        <v>1586</v>
      </c>
      <c r="S8265" s="96" t="s">
        <v>20500</v>
      </c>
      <c r="T8265" s="96" t="s">
        <v>1568</v>
      </c>
    </row>
    <row r="8266" ht="14.25" customHeight="1">
      <c r="A8266" s="96" t="s">
        <v>20501</v>
      </c>
      <c r="D8266" s="96" t="s">
        <v>1350</v>
      </c>
      <c r="E8266" s="96" t="s">
        <v>1561</v>
      </c>
      <c r="F8266" s="96" t="s">
        <v>2622</v>
      </c>
      <c r="J8266" s="96" t="s">
        <v>1147</v>
      </c>
      <c r="L8266" s="96" t="s">
        <v>41</v>
      </c>
      <c r="M8266" s="96" t="s">
        <v>1147</v>
      </c>
      <c r="O8266" s="96" t="s">
        <v>1584</v>
      </c>
      <c r="P8266" s="96" t="s">
        <v>1564</v>
      </c>
      <c r="Q8266" s="96" t="s">
        <v>1820</v>
      </c>
      <c r="R8266" s="96" t="s">
        <v>1591</v>
      </c>
      <c r="S8266" s="96" t="s">
        <v>20502</v>
      </c>
      <c r="T8266" s="96" t="s">
        <v>1568</v>
      </c>
    </row>
    <row r="8267" ht="14.25" customHeight="1">
      <c r="A8267" s="96" t="s">
        <v>20503</v>
      </c>
      <c r="B8267" s="96" t="s">
        <v>571</v>
      </c>
      <c r="C8267" s="96" t="s">
        <v>20504</v>
      </c>
      <c r="D8267" s="96" t="s">
        <v>1350</v>
      </c>
      <c r="E8267" s="96" t="s">
        <v>1561</v>
      </c>
      <c r="F8267" s="96">
        <v>2036.0</v>
      </c>
      <c r="J8267" s="96" t="s">
        <v>1147</v>
      </c>
      <c r="L8267" s="96" t="s">
        <v>41</v>
      </c>
      <c r="M8267" s="96" t="s">
        <v>1147</v>
      </c>
      <c r="N8267" s="96" t="s">
        <v>1673</v>
      </c>
      <c r="O8267" s="96" t="s">
        <v>1845</v>
      </c>
      <c r="P8267" s="96" t="s">
        <v>1564</v>
      </c>
      <c r="Q8267" s="96" t="s">
        <v>1573</v>
      </c>
      <c r="R8267" s="96" t="s">
        <v>1597</v>
      </c>
      <c r="S8267" s="96" t="s">
        <v>20505</v>
      </c>
      <c r="T8267" s="96" t="s">
        <v>1568</v>
      </c>
    </row>
    <row r="8268" ht="14.25" customHeight="1">
      <c r="A8268" s="96" t="s">
        <v>20506</v>
      </c>
      <c r="D8268" s="96" t="s">
        <v>1350</v>
      </c>
      <c r="E8268" s="96" t="s">
        <v>1561</v>
      </c>
      <c r="F8268" s="96">
        <v>2030.0</v>
      </c>
      <c r="J8268" s="96" t="s">
        <v>1351</v>
      </c>
      <c r="L8268" s="96" t="s">
        <v>41</v>
      </c>
      <c r="M8268" s="96" t="s">
        <v>1351</v>
      </c>
      <c r="N8268" s="96" t="s">
        <v>1666</v>
      </c>
      <c r="O8268" s="96" t="s">
        <v>1845</v>
      </c>
      <c r="P8268" s="96" t="s">
        <v>1564</v>
      </c>
      <c r="Q8268" s="96" t="s">
        <v>1886</v>
      </c>
      <c r="R8268" s="96" t="s">
        <v>1589</v>
      </c>
      <c r="S8268" s="96" t="s">
        <v>20507</v>
      </c>
      <c r="T8268" s="96" t="s">
        <v>1568</v>
      </c>
    </row>
    <row r="8269" ht="14.25" customHeight="1">
      <c r="A8269" s="96" t="s">
        <v>176</v>
      </c>
      <c r="B8269" s="96" t="s">
        <v>20508</v>
      </c>
      <c r="C8269" s="96" t="s">
        <v>20509</v>
      </c>
      <c r="D8269" s="96" t="s">
        <v>1350</v>
      </c>
      <c r="E8269" s="96" t="s">
        <v>1561</v>
      </c>
      <c r="F8269" s="96">
        <v>2030.0</v>
      </c>
      <c r="J8269" s="96" t="s">
        <v>1147</v>
      </c>
      <c r="L8269" s="96" t="s">
        <v>1562</v>
      </c>
      <c r="M8269" s="96" t="s">
        <v>1147</v>
      </c>
      <c r="O8269" s="96" t="s">
        <v>1741</v>
      </c>
      <c r="P8269" s="96" t="s">
        <v>1564</v>
      </c>
      <c r="Q8269" s="96" t="s">
        <v>1652</v>
      </c>
      <c r="R8269" s="96" t="s">
        <v>1644</v>
      </c>
      <c r="S8269" s="96" t="s">
        <v>1449</v>
      </c>
      <c r="T8269" s="96" t="s">
        <v>1568</v>
      </c>
    </row>
    <row r="8270" ht="14.25" customHeight="1">
      <c r="A8270" s="96" t="s">
        <v>20510</v>
      </c>
      <c r="D8270" s="96" t="s">
        <v>1350</v>
      </c>
      <c r="E8270" s="96" t="s">
        <v>1561</v>
      </c>
      <c r="F8270" s="96">
        <v>2030.0</v>
      </c>
      <c r="J8270" s="96" t="s">
        <v>1147</v>
      </c>
      <c r="L8270" s="96" t="s">
        <v>1562</v>
      </c>
      <c r="M8270" s="96" t="s">
        <v>1147</v>
      </c>
      <c r="O8270" s="96" t="s">
        <v>1703</v>
      </c>
      <c r="P8270" s="96" t="s">
        <v>1564</v>
      </c>
      <c r="Q8270" s="96" t="s">
        <v>1610</v>
      </c>
      <c r="R8270" s="96" t="s">
        <v>1605</v>
      </c>
      <c r="S8270" s="96" t="s">
        <v>20511</v>
      </c>
      <c r="T8270" s="96" t="s">
        <v>1568</v>
      </c>
    </row>
    <row r="8271" ht="14.25" customHeight="1">
      <c r="A8271" s="96" t="s">
        <v>20512</v>
      </c>
      <c r="D8271" s="96" t="s">
        <v>1355</v>
      </c>
      <c r="J8271" s="96" t="s">
        <v>1351</v>
      </c>
      <c r="L8271" s="96" t="s">
        <v>41</v>
      </c>
      <c r="M8271" s="96" t="s">
        <v>1147</v>
      </c>
      <c r="O8271" s="96" t="s">
        <v>2194</v>
      </c>
      <c r="P8271" s="96" t="s">
        <v>1609</v>
      </c>
      <c r="Q8271" s="96" t="s">
        <v>1593</v>
      </c>
      <c r="R8271" s="96" t="s">
        <v>1586</v>
      </c>
    </row>
    <row r="8272" ht="14.25" customHeight="1">
      <c r="A8272" s="96" t="s">
        <v>20513</v>
      </c>
      <c r="D8272" s="96" t="s">
        <v>1355</v>
      </c>
      <c r="J8272" s="96" t="s">
        <v>1147</v>
      </c>
      <c r="L8272" s="96" t="s">
        <v>41</v>
      </c>
      <c r="M8272" s="96" t="s">
        <v>1147</v>
      </c>
      <c r="O8272" s="96" t="s">
        <v>1664</v>
      </c>
      <c r="P8272" s="96" t="s">
        <v>1564</v>
      </c>
      <c r="Q8272" s="96" t="s">
        <v>2223</v>
      </c>
      <c r="R8272" s="96" t="s">
        <v>1594</v>
      </c>
    </row>
    <row r="8273" ht="14.25" customHeight="1">
      <c r="A8273" s="96" t="s">
        <v>20514</v>
      </c>
      <c r="D8273" s="96" t="s">
        <v>1350</v>
      </c>
      <c r="E8273" s="96" t="s">
        <v>1561</v>
      </c>
      <c r="F8273" s="96">
        <v>2030.0</v>
      </c>
      <c r="J8273" s="96" t="s">
        <v>1147</v>
      </c>
      <c r="L8273" s="96" t="s">
        <v>1562</v>
      </c>
      <c r="M8273" s="96" t="s">
        <v>1147</v>
      </c>
      <c r="O8273" s="96" t="s">
        <v>1845</v>
      </c>
      <c r="P8273" s="96" t="s">
        <v>1564</v>
      </c>
      <c r="Q8273" s="96" t="s">
        <v>1756</v>
      </c>
      <c r="R8273" s="96" t="s">
        <v>1699</v>
      </c>
      <c r="S8273" s="96" t="s">
        <v>20515</v>
      </c>
      <c r="T8273" s="96" t="s">
        <v>1568</v>
      </c>
    </row>
    <row r="8274" ht="14.25" customHeight="1">
      <c r="A8274" s="96" t="s">
        <v>20516</v>
      </c>
      <c r="D8274" s="96" t="s">
        <v>1350</v>
      </c>
      <c r="E8274" s="96" t="s">
        <v>1561</v>
      </c>
      <c r="F8274" s="96">
        <v>2030.0</v>
      </c>
      <c r="J8274" s="96" t="s">
        <v>1147</v>
      </c>
      <c r="L8274" s="96" t="s">
        <v>1562</v>
      </c>
      <c r="M8274" s="96" t="s">
        <v>1147</v>
      </c>
      <c r="O8274" s="96" t="s">
        <v>1584</v>
      </c>
      <c r="P8274" s="96" t="s">
        <v>1564</v>
      </c>
      <c r="Q8274" s="96" t="s">
        <v>1639</v>
      </c>
      <c r="R8274" s="96" t="s">
        <v>1597</v>
      </c>
      <c r="S8274" s="96" t="s">
        <v>20517</v>
      </c>
      <c r="T8274" s="96" t="s">
        <v>1568</v>
      </c>
    </row>
    <row r="8275" ht="14.25" customHeight="1">
      <c r="A8275" s="96" t="s">
        <v>20518</v>
      </c>
      <c r="C8275" s="96" t="s">
        <v>20519</v>
      </c>
      <c r="D8275" s="96" t="s">
        <v>1350</v>
      </c>
      <c r="E8275" s="96" t="s">
        <v>1561</v>
      </c>
      <c r="F8275" s="96">
        <v>2030.0</v>
      </c>
      <c r="J8275" s="96" t="s">
        <v>1147</v>
      </c>
      <c r="L8275" s="96" t="s">
        <v>1562</v>
      </c>
      <c r="M8275" s="96" t="s">
        <v>1147</v>
      </c>
      <c r="O8275" s="96" t="s">
        <v>1741</v>
      </c>
      <c r="P8275" s="96" t="s">
        <v>1564</v>
      </c>
      <c r="Q8275" s="96" t="s">
        <v>1652</v>
      </c>
      <c r="R8275" s="96" t="s">
        <v>1779</v>
      </c>
      <c r="S8275" s="96" t="s">
        <v>20520</v>
      </c>
      <c r="T8275" s="96" t="s">
        <v>1568</v>
      </c>
    </row>
    <row r="8276" ht="14.25" customHeight="1">
      <c r="A8276" s="96" t="s">
        <v>20521</v>
      </c>
      <c r="D8276" s="96" t="s">
        <v>1350</v>
      </c>
      <c r="E8276" s="96" t="s">
        <v>1561</v>
      </c>
      <c r="F8276" s="96">
        <v>2030.0</v>
      </c>
      <c r="J8276" s="96" t="s">
        <v>1147</v>
      </c>
      <c r="L8276" s="96" t="s">
        <v>1562</v>
      </c>
      <c r="M8276" s="96" t="s">
        <v>1147</v>
      </c>
      <c r="O8276" s="96" t="s">
        <v>1669</v>
      </c>
      <c r="P8276" s="96" t="s">
        <v>1564</v>
      </c>
      <c r="Q8276" s="96" t="s">
        <v>1580</v>
      </c>
      <c r="R8276" s="96" t="s">
        <v>1971</v>
      </c>
      <c r="S8276" s="96" t="s">
        <v>20522</v>
      </c>
      <c r="T8276" s="96" t="s">
        <v>1568</v>
      </c>
    </row>
    <row r="8277" ht="14.25" customHeight="1">
      <c r="A8277" s="96" t="s">
        <v>20523</v>
      </c>
      <c r="D8277" s="96" t="s">
        <v>1350</v>
      </c>
      <c r="E8277" s="96" t="s">
        <v>1561</v>
      </c>
      <c r="F8277" s="96">
        <v>2030.0</v>
      </c>
      <c r="J8277" s="96" t="s">
        <v>1147</v>
      </c>
      <c r="L8277" s="96" t="s">
        <v>1562</v>
      </c>
      <c r="M8277" s="96" t="s">
        <v>1147</v>
      </c>
      <c r="O8277" s="96" t="s">
        <v>1584</v>
      </c>
      <c r="P8277" s="96" t="s">
        <v>1564</v>
      </c>
      <c r="Q8277" s="96" t="s">
        <v>1639</v>
      </c>
      <c r="R8277" s="96" t="s">
        <v>1699</v>
      </c>
      <c r="S8277" s="96" t="s">
        <v>20524</v>
      </c>
      <c r="T8277" s="96" t="s">
        <v>1568</v>
      </c>
    </row>
    <row r="8278" ht="14.25" customHeight="1">
      <c r="A8278" s="96" t="s">
        <v>20525</v>
      </c>
      <c r="C8278" s="96" t="s">
        <v>20526</v>
      </c>
      <c r="D8278" s="96" t="s">
        <v>1350</v>
      </c>
      <c r="E8278" s="96" t="s">
        <v>1561</v>
      </c>
      <c r="F8278" s="96">
        <v>2032.0</v>
      </c>
      <c r="J8278" s="96" t="s">
        <v>1147</v>
      </c>
      <c r="L8278" s="96" t="s">
        <v>41</v>
      </c>
      <c r="M8278" s="96" t="s">
        <v>1351</v>
      </c>
      <c r="N8278" s="96" t="s">
        <v>1621</v>
      </c>
      <c r="O8278" s="96" t="s">
        <v>1584</v>
      </c>
      <c r="P8278" s="96" t="s">
        <v>1564</v>
      </c>
      <c r="Q8278" s="96" t="s">
        <v>1639</v>
      </c>
      <c r="R8278" s="96" t="s">
        <v>1605</v>
      </c>
      <c r="S8278" s="96" t="s">
        <v>20527</v>
      </c>
      <c r="T8278" s="96" t="s">
        <v>1568</v>
      </c>
    </row>
    <row r="8279" ht="14.25" customHeight="1">
      <c r="A8279" s="96" t="s">
        <v>20528</v>
      </c>
      <c r="C8279" s="96" t="s">
        <v>20529</v>
      </c>
      <c r="D8279" s="96" t="s">
        <v>1355</v>
      </c>
      <c r="J8279" s="96" t="s">
        <v>1351</v>
      </c>
      <c r="L8279" s="96" t="s">
        <v>41</v>
      </c>
      <c r="M8279" s="96" t="s">
        <v>1147</v>
      </c>
      <c r="O8279" s="96" t="s">
        <v>1584</v>
      </c>
      <c r="P8279" s="96" t="s">
        <v>1564</v>
      </c>
      <c r="Q8279" s="96" t="s">
        <v>2015</v>
      </c>
      <c r="R8279" s="96" t="s">
        <v>1699</v>
      </c>
    </row>
    <row r="8280" ht="14.25" customHeight="1">
      <c r="A8280" s="96" t="s">
        <v>20530</v>
      </c>
      <c r="B8280" s="96" t="s">
        <v>20531</v>
      </c>
      <c r="C8280" s="96" t="s">
        <v>20532</v>
      </c>
      <c r="D8280" s="96" t="s">
        <v>1350</v>
      </c>
      <c r="E8280" s="96" t="s">
        <v>1561</v>
      </c>
      <c r="F8280" s="96">
        <v>2030.0</v>
      </c>
      <c r="J8280" s="96" t="s">
        <v>1147</v>
      </c>
      <c r="L8280" s="96" t="s">
        <v>41</v>
      </c>
      <c r="M8280" s="96" t="s">
        <v>1147</v>
      </c>
      <c r="O8280" s="96" t="s">
        <v>1578</v>
      </c>
      <c r="P8280" s="96" t="s">
        <v>1579</v>
      </c>
      <c r="Q8280" s="96" t="s">
        <v>1820</v>
      </c>
      <c r="R8280" s="96" t="s">
        <v>1697</v>
      </c>
      <c r="S8280" s="96" t="s">
        <v>20533</v>
      </c>
      <c r="T8280" s="96" t="s">
        <v>1568</v>
      </c>
    </row>
    <row r="8281" ht="14.25" customHeight="1">
      <c r="A8281" s="96" t="s">
        <v>20534</v>
      </c>
      <c r="D8281" s="96" t="s">
        <v>1350</v>
      </c>
      <c r="E8281" s="96" t="s">
        <v>1561</v>
      </c>
      <c r="F8281" s="96">
        <v>2030.0</v>
      </c>
      <c r="J8281" s="96" t="s">
        <v>1147</v>
      </c>
      <c r="L8281" s="96" t="s">
        <v>1562</v>
      </c>
      <c r="M8281" s="96" t="s">
        <v>1147</v>
      </c>
      <c r="O8281" s="96" t="s">
        <v>1791</v>
      </c>
      <c r="P8281" s="96" t="s">
        <v>1609</v>
      </c>
      <c r="Q8281" s="96" t="s">
        <v>1580</v>
      </c>
      <c r="R8281" s="96" t="s">
        <v>1594</v>
      </c>
      <c r="S8281" s="96" t="s">
        <v>20535</v>
      </c>
      <c r="T8281" s="96" t="s">
        <v>1568</v>
      </c>
    </row>
    <row r="8282" ht="14.25" customHeight="1">
      <c r="A8282" s="96" t="s">
        <v>20536</v>
      </c>
      <c r="D8282" s="96" t="s">
        <v>1350</v>
      </c>
      <c r="E8282" s="96" t="s">
        <v>1561</v>
      </c>
      <c r="F8282" s="96">
        <v>2030.0</v>
      </c>
      <c r="J8282" s="96" t="s">
        <v>1351</v>
      </c>
      <c r="L8282" s="96" t="s">
        <v>41</v>
      </c>
      <c r="M8282" s="96" t="s">
        <v>1351</v>
      </c>
      <c r="N8282" s="96" t="s">
        <v>3066</v>
      </c>
      <c r="O8282" s="96" t="s">
        <v>1584</v>
      </c>
      <c r="P8282" s="96" t="s">
        <v>1564</v>
      </c>
      <c r="Q8282" s="96" t="s">
        <v>1639</v>
      </c>
      <c r="R8282" s="96" t="s">
        <v>1882</v>
      </c>
      <c r="S8282" s="96" t="s">
        <v>20537</v>
      </c>
      <c r="T8282" s="96" t="s">
        <v>1568</v>
      </c>
    </row>
    <row r="8283" ht="14.25" customHeight="1">
      <c r="A8283" s="96" t="s">
        <v>20538</v>
      </c>
      <c r="B8283" s="96" t="s">
        <v>20539</v>
      </c>
      <c r="C8283" s="96" t="s">
        <v>20540</v>
      </c>
      <c r="D8283" s="96" t="s">
        <v>1355</v>
      </c>
      <c r="J8283" s="96" t="s">
        <v>1351</v>
      </c>
      <c r="L8283" s="96" t="s">
        <v>41</v>
      </c>
      <c r="M8283" s="96" t="s">
        <v>1351</v>
      </c>
      <c r="N8283" s="96" t="s">
        <v>1841</v>
      </c>
      <c r="O8283" s="96" t="s">
        <v>2792</v>
      </c>
      <c r="P8283" s="96" t="s">
        <v>1609</v>
      </c>
      <c r="Q8283" s="96" t="s">
        <v>1590</v>
      </c>
      <c r="R8283" s="96" t="s">
        <v>1841</v>
      </c>
    </row>
    <row r="8284" ht="14.25" customHeight="1">
      <c r="A8284" s="96" t="s">
        <v>20541</v>
      </c>
      <c r="B8284" s="96" t="s">
        <v>20542</v>
      </c>
      <c r="C8284" s="96" t="s">
        <v>20543</v>
      </c>
      <c r="D8284" s="96" t="s">
        <v>1355</v>
      </c>
      <c r="J8284" s="96" t="s">
        <v>1351</v>
      </c>
      <c r="L8284" s="96" t="s">
        <v>41</v>
      </c>
      <c r="M8284" s="96" t="s">
        <v>1351</v>
      </c>
      <c r="N8284" s="96" t="s">
        <v>1805</v>
      </c>
      <c r="O8284" s="96" t="s">
        <v>1584</v>
      </c>
      <c r="P8284" s="96" t="s">
        <v>1564</v>
      </c>
      <c r="Q8284" s="96" t="s">
        <v>1580</v>
      </c>
      <c r="R8284" s="96" t="s">
        <v>1805</v>
      </c>
    </row>
    <row r="8285" ht="14.25" customHeight="1">
      <c r="A8285" s="96" t="s">
        <v>20544</v>
      </c>
      <c r="D8285" s="96" t="s">
        <v>1350</v>
      </c>
      <c r="E8285" s="96" t="s">
        <v>1561</v>
      </c>
      <c r="F8285" s="96">
        <v>2030.0</v>
      </c>
      <c r="G8285" s="96" t="s">
        <v>1350</v>
      </c>
      <c r="H8285" s="96" t="s">
        <v>1561</v>
      </c>
      <c r="I8285" s="96">
        <v>2050.0</v>
      </c>
      <c r="J8285" s="96" t="s">
        <v>1351</v>
      </c>
      <c r="K8285" s="96">
        <v>2050.0</v>
      </c>
      <c r="L8285" s="96" t="s">
        <v>41</v>
      </c>
      <c r="M8285" s="96" t="s">
        <v>1351</v>
      </c>
      <c r="N8285" s="96" t="s">
        <v>1779</v>
      </c>
      <c r="O8285" s="96" t="s">
        <v>1845</v>
      </c>
      <c r="P8285" s="96" t="s">
        <v>1564</v>
      </c>
      <c r="Q8285" s="96" t="s">
        <v>1756</v>
      </c>
      <c r="R8285" s="96" t="s">
        <v>1648</v>
      </c>
      <c r="S8285" s="96" t="s">
        <v>20545</v>
      </c>
      <c r="T8285" s="96" t="s">
        <v>1568</v>
      </c>
    </row>
    <row r="8286" ht="14.25" customHeight="1">
      <c r="A8286" s="96" t="s">
        <v>20546</v>
      </c>
      <c r="D8286" s="96" t="s">
        <v>1355</v>
      </c>
      <c r="J8286" s="96" t="s">
        <v>1351</v>
      </c>
      <c r="L8286" s="96" t="s">
        <v>41</v>
      </c>
      <c r="M8286" s="96" t="s">
        <v>1147</v>
      </c>
      <c r="O8286" s="96" t="s">
        <v>1584</v>
      </c>
      <c r="P8286" s="96" t="s">
        <v>1564</v>
      </c>
      <c r="Q8286" s="96" t="s">
        <v>1585</v>
      </c>
      <c r="R8286" s="96" t="s">
        <v>1637</v>
      </c>
    </row>
    <row r="8287" ht="14.25" customHeight="1">
      <c r="A8287" s="96" t="s">
        <v>20547</v>
      </c>
      <c r="D8287" s="96" t="s">
        <v>1350</v>
      </c>
      <c r="E8287" s="96" t="s">
        <v>1561</v>
      </c>
      <c r="F8287" s="96">
        <v>2030.0</v>
      </c>
      <c r="J8287" s="96" t="s">
        <v>1147</v>
      </c>
      <c r="L8287" s="96" t="s">
        <v>1562</v>
      </c>
      <c r="M8287" s="96" t="s">
        <v>1147</v>
      </c>
      <c r="O8287" s="96" t="s">
        <v>1647</v>
      </c>
      <c r="P8287" s="96" t="s">
        <v>1564</v>
      </c>
      <c r="Q8287" s="96" t="s">
        <v>1590</v>
      </c>
      <c r="R8287" s="96" t="s">
        <v>1623</v>
      </c>
      <c r="S8287" s="96" t="s">
        <v>20548</v>
      </c>
      <c r="T8287" s="96" t="s">
        <v>1568</v>
      </c>
    </row>
    <row r="8288" ht="14.25" customHeight="1">
      <c r="A8288" s="96" t="s">
        <v>20549</v>
      </c>
      <c r="D8288" s="96" t="s">
        <v>1350</v>
      </c>
      <c r="E8288" s="96" t="s">
        <v>1561</v>
      </c>
      <c r="F8288" s="96">
        <v>2030.0</v>
      </c>
      <c r="J8288" s="96" t="s">
        <v>1147</v>
      </c>
      <c r="L8288" s="96" t="s">
        <v>41</v>
      </c>
      <c r="M8288" s="96" t="s">
        <v>1147</v>
      </c>
      <c r="O8288" s="96" t="s">
        <v>2194</v>
      </c>
      <c r="P8288" s="96" t="s">
        <v>1609</v>
      </c>
      <c r="Q8288" s="96" t="s">
        <v>1675</v>
      </c>
      <c r="R8288" s="96" t="s">
        <v>1581</v>
      </c>
      <c r="S8288" s="96" t="s">
        <v>20550</v>
      </c>
      <c r="T8288" s="96" t="s">
        <v>1568</v>
      </c>
    </row>
    <row r="8289" ht="14.25" customHeight="1">
      <c r="A8289" s="96" t="s">
        <v>20551</v>
      </c>
      <c r="D8289" s="96" t="s">
        <v>1350</v>
      </c>
      <c r="E8289" s="96" t="s">
        <v>1561</v>
      </c>
      <c r="F8289" s="96">
        <v>2030.0</v>
      </c>
      <c r="J8289" s="96" t="s">
        <v>1147</v>
      </c>
      <c r="L8289" s="96" t="s">
        <v>1562</v>
      </c>
      <c r="M8289" s="96" t="s">
        <v>1147</v>
      </c>
      <c r="O8289" s="96" t="s">
        <v>1578</v>
      </c>
      <c r="P8289" s="96" t="s">
        <v>1579</v>
      </c>
      <c r="Q8289" s="96" t="s">
        <v>1580</v>
      </c>
      <c r="R8289" s="96" t="s">
        <v>1699</v>
      </c>
      <c r="S8289" s="96" t="s">
        <v>20552</v>
      </c>
      <c r="T8289" s="96" t="s">
        <v>1568</v>
      </c>
    </row>
    <row r="8290" ht="14.25" customHeight="1">
      <c r="A8290" s="96" t="s">
        <v>20553</v>
      </c>
      <c r="D8290" s="96" t="s">
        <v>1355</v>
      </c>
      <c r="J8290" s="96" t="s">
        <v>1351</v>
      </c>
      <c r="L8290" s="96" t="s">
        <v>41</v>
      </c>
      <c r="M8290" s="96" t="s">
        <v>1147</v>
      </c>
      <c r="O8290" s="96" t="s">
        <v>1829</v>
      </c>
      <c r="P8290" s="96" t="s">
        <v>1564</v>
      </c>
      <c r="Q8290" s="96" t="s">
        <v>1756</v>
      </c>
      <c r="R8290" s="96" t="s">
        <v>1637</v>
      </c>
    </row>
    <row r="8291" ht="14.25" customHeight="1">
      <c r="A8291" s="96" t="s">
        <v>20554</v>
      </c>
      <c r="B8291" s="96" t="s">
        <v>20555</v>
      </c>
      <c r="C8291" s="96" t="s">
        <v>20556</v>
      </c>
      <c r="D8291" s="96" t="s">
        <v>1350</v>
      </c>
      <c r="E8291" s="96" t="s">
        <v>1561</v>
      </c>
      <c r="F8291" s="96">
        <v>2030.0</v>
      </c>
      <c r="J8291" s="96" t="s">
        <v>1147</v>
      </c>
      <c r="L8291" s="96" t="s">
        <v>1562</v>
      </c>
      <c r="M8291" s="96" t="s">
        <v>1147</v>
      </c>
      <c r="O8291" s="96" t="s">
        <v>1563</v>
      </c>
      <c r="P8291" s="96" t="s">
        <v>1564</v>
      </c>
      <c r="Q8291" s="96" t="s">
        <v>1948</v>
      </c>
      <c r="R8291" s="96" t="s">
        <v>1971</v>
      </c>
      <c r="S8291" s="96" t="s">
        <v>20557</v>
      </c>
      <c r="T8291" s="96" t="s">
        <v>1568</v>
      </c>
    </row>
    <row r="8292" ht="14.25" customHeight="1">
      <c r="A8292" s="96" t="s">
        <v>20558</v>
      </c>
      <c r="D8292" s="96" t="s">
        <v>1355</v>
      </c>
      <c r="J8292" s="96" t="s">
        <v>1147</v>
      </c>
      <c r="L8292" s="96" t="s">
        <v>41</v>
      </c>
      <c r="M8292" s="96" t="s">
        <v>1147</v>
      </c>
      <c r="O8292" s="96" t="s">
        <v>3088</v>
      </c>
      <c r="P8292" s="96" t="s">
        <v>1609</v>
      </c>
      <c r="Q8292" s="96" t="s">
        <v>1675</v>
      </c>
      <c r="R8292" s="96" t="s">
        <v>1631</v>
      </c>
    </row>
    <row r="8293" ht="14.25" customHeight="1">
      <c r="A8293" s="96" t="s">
        <v>20559</v>
      </c>
      <c r="D8293" s="96" t="s">
        <v>1350</v>
      </c>
      <c r="E8293" s="96" t="s">
        <v>1561</v>
      </c>
      <c r="F8293" s="96">
        <v>2030.0</v>
      </c>
      <c r="J8293" s="96" t="s">
        <v>1147</v>
      </c>
      <c r="L8293" s="96" t="s">
        <v>1562</v>
      </c>
      <c r="M8293" s="96" t="s">
        <v>1147</v>
      </c>
      <c r="O8293" s="96" t="s">
        <v>1717</v>
      </c>
      <c r="P8293" s="96" t="s">
        <v>1609</v>
      </c>
      <c r="Q8293" s="96" t="s">
        <v>1948</v>
      </c>
      <c r="R8293" s="96" t="s">
        <v>1757</v>
      </c>
      <c r="S8293" s="96" t="s">
        <v>20560</v>
      </c>
      <c r="T8293" s="96" t="s">
        <v>1568</v>
      </c>
    </row>
    <row r="8294" ht="14.25" customHeight="1">
      <c r="A8294" s="96" t="s">
        <v>20561</v>
      </c>
      <c r="D8294" s="96" t="s">
        <v>1355</v>
      </c>
      <c r="J8294" s="96" t="s">
        <v>1351</v>
      </c>
      <c r="L8294" s="96" t="s">
        <v>41</v>
      </c>
      <c r="M8294" s="96" t="s">
        <v>1351</v>
      </c>
      <c r="N8294" s="96" t="s">
        <v>1666</v>
      </c>
      <c r="O8294" s="96" t="s">
        <v>2194</v>
      </c>
      <c r="P8294" s="96" t="s">
        <v>1609</v>
      </c>
      <c r="Q8294" s="96" t="s">
        <v>1593</v>
      </c>
      <c r="R8294" s="96" t="s">
        <v>1757</v>
      </c>
    </row>
    <row r="8295" ht="14.25" customHeight="1">
      <c r="A8295" s="96" t="s">
        <v>20562</v>
      </c>
      <c r="D8295" s="96" t="s">
        <v>1350</v>
      </c>
      <c r="E8295" s="96" t="s">
        <v>1561</v>
      </c>
      <c r="F8295" s="96">
        <v>2030.0</v>
      </c>
      <c r="J8295" s="96" t="s">
        <v>1147</v>
      </c>
      <c r="L8295" s="96" t="s">
        <v>1562</v>
      </c>
      <c r="M8295" s="96" t="s">
        <v>1147</v>
      </c>
      <c r="O8295" s="96" t="s">
        <v>1857</v>
      </c>
      <c r="P8295" s="96" t="s">
        <v>1609</v>
      </c>
      <c r="Q8295" s="96" t="s">
        <v>2223</v>
      </c>
      <c r="R8295" s="96" t="s">
        <v>1805</v>
      </c>
      <c r="S8295" s="96" t="s">
        <v>20563</v>
      </c>
      <c r="T8295" s="96" t="s">
        <v>1568</v>
      </c>
    </row>
    <row r="8296" ht="14.25" customHeight="1">
      <c r="A8296" s="96" t="s">
        <v>20564</v>
      </c>
      <c r="D8296" s="96" t="s">
        <v>1350</v>
      </c>
      <c r="E8296" s="96" t="s">
        <v>1561</v>
      </c>
      <c r="F8296" s="96">
        <v>2030.0</v>
      </c>
      <c r="J8296" s="96" t="s">
        <v>1147</v>
      </c>
      <c r="L8296" s="96" t="s">
        <v>1562</v>
      </c>
      <c r="M8296" s="96" t="s">
        <v>1147</v>
      </c>
      <c r="O8296" s="96" t="s">
        <v>1791</v>
      </c>
      <c r="P8296" s="96" t="s">
        <v>1609</v>
      </c>
      <c r="Q8296" s="96" t="s">
        <v>1593</v>
      </c>
      <c r="R8296" s="96" t="s">
        <v>1676</v>
      </c>
      <c r="S8296" s="96" t="s">
        <v>20565</v>
      </c>
      <c r="T8296" s="96" t="s">
        <v>1568</v>
      </c>
    </row>
    <row r="8297" ht="14.25" customHeight="1">
      <c r="A8297" s="96" t="s">
        <v>20566</v>
      </c>
      <c r="B8297" s="96" t="s">
        <v>20567</v>
      </c>
      <c r="C8297" s="96" t="s">
        <v>20568</v>
      </c>
      <c r="D8297" s="96" t="s">
        <v>1372</v>
      </c>
      <c r="J8297" s="96" t="s">
        <v>1351</v>
      </c>
      <c r="L8297" s="96" t="s">
        <v>41</v>
      </c>
      <c r="M8297" s="96" t="s">
        <v>1351</v>
      </c>
      <c r="N8297" s="96" t="s">
        <v>1619</v>
      </c>
      <c r="O8297" s="96" t="s">
        <v>1578</v>
      </c>
      <c r="P8297" s="96" t="s">
        <v>1579</v>
      </c>
      <c r="Q8297" s="96" t="s">
        <v>2015</v>
      </c>
      <c r="R8297" s="96" t="s">
        <v>1619</v>
      </c>
    </row>
    <row r="8298" ht="14.25" customHeight="1">
      <c r="A8298" s="96" t="s">
        <v>20569</v>
      </c>
      <c r="D8298" s="96" t="s">
        <v>1355</v>
      </c>
      <c r="J8298" s="96" t="s">
        <v>1147</v>
      </c>
      <c r="L8298" s="96" t="s">
        <v>41</v>
      </c>
      <c r="M8298" s="96" t="s">
        <v>1147</v>
      </c>
      <c r="O8298" s="96" t="s">
        <v>2194</v>
      </c>
      <c r="P8298" s="96" t="s">
        <v>1609</v>
      </c>
      <c r="Q8298" s="96" t="s">
        <v>1675</v>
      </c>
      <c r="R8298" s="96" t="s">
        <v>1676</v>
      </c>
    </row>
    <row r="8299" ht="14.25" customHeight="1">
      <c r="A8299" s="96" t="s">
        <v>20570</v>
      </c>
      <c r="B8299" s="96" t="s">
        <v>20571</v>
      </c>
      <c r="D8299" s="96" t="s">
        <v>1355</v>
      </c>
      <c r="J8299" s="96" t="s">
        <v>1147</v>
      </c>
      <c r="L8299" s="96" t="s">
        <v>41</v>
      </c>
      <c r="M8299" s="96" t="s">
        <v>1147</v>
      </c>
      <c r="O8299" s="96" t="s">
        <v>2054</v>
      </c>
      <c r="P8299" s="96" t="s">
        <v>1579</v>
      </c>
      <c r="Q8299" s="96" t="s">
        <v>1573</v>
      </c>
    </row>
    <row r="8300" ht="14.25" customHeight="1">
      <c r="A8300" s="96" t="s">
        <v>20572</v>
      </c>
      <c r="D8300" s="96" t="s">
        <v>1350</v>
      </c>
      <c r="E8300" s="96" t="s">
        <v>1561</v>
      </c>
      <c r="J8300" s="96" t="s">
        <v>1147</v>
      </c>
      <c r="L8300" s="96" t="s">
        <v>1562</v>
      </c>
      <c r="M8300" s="96" t="s">
        <v>1147</v>
      </c>
      <c r="O8300" s="96" t="s">
        <v>1797</v>
      </c>
      <c r="P8300" s="96" t="s">
        <v>1564</v>
      </c>
      <c r="Q8300" s="96" t="s">
        <v>1573</v>
      </c>
      <c r="R8300" s="96" t="s">
        <v>1589</v>
      </c>
      <c r="S8300" s="96" t="s">
        <v>20573</v>
      </c>
      <c r="T8300" s="96" t="s">
        <v>1568</v>
      </c>
    </row>
    <row r="8301" ht="14.25" customHeight="1">
      <c r="A8301" s="96" t="s">
        <v>20574</v>
      </c>
      <c r="B8301" s="96" t="s">
        <v>20575</v>
      </c>
      <c r="C8301" s="96" t="s">
        <v>20576</v>
      </c>
      <c r="D8301" s="96" t="s">
        <v>1350</v>
      </c>
      <c r="E8301" s="96" t="s">
        <v>1561</v>
      </c>
      <c r="F8301" s="96" t="s">
        <v>1628</v>
      </c>
      <c r="G8301" s="96" t="s">
        <v>1350</v>
      </c>
      <c r="H8301" s="96" t="s">
        <v>1561</v>
      </c>
      <c r="I8301" s="96" t="s">
        <v>1403</v>
      </c>
      <c r="J8301" s="96" t="s">
        <v>1351</v>
      </c>
      <c r="K8301" s="96" t="s">
        <v>1403</v>
      </c>
      <c r="L8301" s="96" t="s">
        <v>41</v>
      </c>
      <c r="M8301" s="96" t="s">
        <v>1351</v>
      </c>
      <c r="N8301" s="96" t="s">
        <v>1890</v>
      </c>
      <c r="O8301" s="96" t="s">
        <v>1614</v>
      </c>
      <c r="P8301" s="96" t="s">
        <v>1609</v>
      </c>
      <c r="Q8301" s="96" t="s">
        <v>1610</v>
      </c>
      <c r="R8301" s="96" t="s">
        <v>1621</v>
      </c>
      <c r="S8301" s="96" t="s">
        <v>20577</v>
      </c>
      <c r="T8301" s="96" t="s">
        <v>1568</v>
      </c>
    </row>
    <row r="8302" ht="14.25" customHeight="1">
      <c r="A8302" s="96" t="s">
        <v>20578</v>
      </c>
      <c r="D8302" s="96" t="s">
        <v>1350</v>
      </c>
      <c r="E8302" s="96" t="s">
        <v>1561</v>
      </c>
      <c r="F8302" s="96">
        <v>2030.0</v>
      </c>
      <c r="J8302" s="96" t="s">
        <v>1147</v>
      </c>
      <c r="L8302" s="96" t="s">
        <v>1562</v>
      </c>
      <c r="M8302" s="96" t="s">
        <v>1147</v>
      </c>
      <c r="O8302" s="96" t="s">
        <v>1584</v>
      </c>
      <c r="P8302" s="96" t="s">
        <v>1564</v>
      </c>
      <c r="Q8302" s="96" t="s">
        <v>1585</v>
      </c>
      <c r="R8302" s="96" t="s">
        <v>1637</v>
      </c>
      <c r="S8302" s="96" t="s">
        <v>20579</v>
      </c>
      <c r="T8302" s="96" t="s">
        <v>1568</v>
      </c>
    </row>
    <row r="8303" ht="14.25" customHeight="1">
      <c r="A8303" s="96" t="s">
        <v>20580</v>
      </c>
      <c r="D8303" s="96" t="s">
        <v>1350</v>
      </c>
      <c r="E8303" s="96" t="s">
        <v>1561</v>
      </c>
      <c r="F8303" s="96">
        <v>2030.0</v>
      </c>
      <c r="G8303" s="96" t="s">
        <v>1350</v>
      </c>
      <c r="H8303" s="96" t="s">
        <v>1561</v>
      </c>
      <c r="I8303" s="96">
        <v>2030.0</v>
      </c>
      <c r="J8303" s="96" t="s">
        <v>1351</v>
      </c>
      <c r="K8303" s="96">
        <v>2030.0</v>
      </c>
      <c r="L8303" s="96" t="s">
        <v>1562</v>
      </c>
      <c r="M8303" s="96" t="s">
        <v>1147</v>
      </c>
      <c r="O8303" s="96" t="s">
        <v>1584</v>
      </c>
      <c r="P8303" s="96" t="s">
        <v>1564</v>
      </c>
      <c r="Q8303" s="96" t="s">
        <v>1604</v>
      </c>
      <c r="R8303" s="96" t="s">
        <v>1581</v>
      </c>
      <c r="S8303" s="96" t="s">
        <v>20581</v>
      </c>
      <c r="T8303" s="96" t="s">
        <v>1568</v>
      </c>
    </row>
    <row r="8304" ht="14.25" customHeight="1">
      <c r="A8304" s="96" t="s">
        <v>20582</v>
      </c>
      <c r="B8304" s="96" t="s">
        <v>20583</v>
      </c>
      <c r="C8304" s="96" t="s">
        <v>20584</v>
      </c>
      <c r="D8304" s="96" t="s">
        <v>1355</v>
      </c>
      <c r="J8304" s="96" t="s">
        <v>1351</v>
      </c>
      <c r="L8304" s="96" t="s">
        <v>41</v>
      </c>
      <c r="M8304" s="96" t="s">
        <v>1351</v>
      </c>
      <c r="N8304" s="96" t="s">
        <v>1623</v>
      </c>
      <c r="O8304" s="96" t="s">
        <v>1614</v>
      </c>
      <c r="P8304" s="96" t="s">
        <v>1609</v>
      </c>
      <c r="Q8304" s="96" t="s">
        <v>1830</v>
      </c>
      <c r="R8304" s="96" t="s">
        <v>1623</v>
      </c>
    </row>
    <row r="8305" ht="14.25" customHeight="1">
      <c r="A8305" s="96" t="s">
        <v>20585</v>
      </c>
      <c r="D8305" s="96" t="s">
        <v>1355</v>
      </c>
      <c r="J8305" s="96" t="s">
        <v>1351</v>
      </c>
      <c r="L8305" s="96" t="s">
        <v>41</v>
      </c>
      <c r="M8305" s="96" t="s">
        <v>1147</v>
      </c>
      <c r="O8305" s="96" t="s">
        <v>1614</v>
      </c>
      <c r="P8305" s="96" t="s">
        <v>1609</v>
      </c>
      <c r="Q8305" s="96" t="s">
        <v>1610</v>
      </c>
      <c r="R8305" s="96" t="s">
        <v>1699</v>
      </c>
    </row>
    <row r="8306" ht="14.25" customHeight="1">
      <c r="A8306" s="96" t="s">
        <v>20586</v>
      </c>
      <c r="B8306" s="96" t="s">
        <v>20587</v>
      </c>
      <c r="C8306" s="96" t="s">
        <v>20588</v>
      </c>
      <c r="D8306" s="96" t="s">
        <v>1355</v>
      </c>
      <c r="J8306" s="96" t="s">
        <v>1147</v>
      </c>
      <c r="L8306" s="96" t="s">
        <v>41</v>
      </c>
      <c r="M8306" s="96" t="s">
        <v>1147</v>
      </c>
      <c r="O8306" s="96" t="s">
        <v>1857</v>
      </c>
      <c r="P8306" s="96" t="s">
        <v>1609</v>
      </c>
      <c r="Q8306" s="96" t="s">
        <v>1800</v>
      </c>
      <c r="R8306" s="96" t="s">
        <v>1757</v>
      </c>
    </row>
    <row r="8307" ht="14.25" customHeight="1">
      <c r="A8307" s="96" t="s">
        <v>20589</v>
      </c>
      <c r="B8307" s="96" t="s">
        <v>20590</v>
      </c>
      <c r="D8307" s="96" t="s">
        <v>1355</v>
      </c>
      <c r="J8307" s="96" t="s">
        <v>1351</v>
      </c>
      <c r="L8307" s="96" t="s">
        <v>41</v>
      </c>
      <c r="M8307" s="96" t="s">
        <v>1147</v>
      </c>
      <c r="O8307" s="96" t="s">
        <v>1857</v>
      </c>
      <c r="P8307" s="96" t="s">
        <v>1609</v>
      </c>
      <c r="Q8307" s="96" t="s">
        <v>1800</v>
      </c>
      <c r="R8307" s="96" t="s">
        <v>1586</v>
      </c>
    </row>
    <row r="8308" ht="14.25" customHeight="1">
      <c r="A8308" s="96" t="s">
        <v>20591</v>
      </c>
      <c r="D8308" s="96" t="s">
        <v>1350</v>
      </c>
      <c r="E8308" s="96" t="s">
        <v>1561</v>
      </c>
      <c r="F8308" s="96">
        <v>2030.0</v>
      </c>
      <c r="J8308" s="96" t="s">
        <v>1147</v>
      </c>
      <c r="L8308" s="96" t="s">
        <v>1562</v>
      </c>
      <c r="M8308" s="96" t="s">
        <v>1147</v>
      </c>
      <c r="O8308" s="96" t="s">
        <v>1584</v>
      </c>
      <c r="P8308" s="96" t="s">
        <v>1564</v>
      </c>
      <c r="Q8308" s="96" t="s">
        <v>1580</v>
      </c>
      <c r="R8308" s="96" t="s">
        <v>1597</v>
      </c>
      <c r="S8308" s="96" t="s">
        <v>20592</v>
      </c>
      <c r="T8308" s="96" t="s">
        <v>1568</v>
      </c>
    </row>
    <row r="8309" ht="14.25" customHeight="1">
      <c r="A8309" s="96" t="s">
        <v>20593</v>
      </c>
      <c r="D8309" s="96" t="s">
        <v>1350</v>
      </c>
      <c r="E8309" s="96" t="s">
        <v>1561</v>
      </c>
      <c r="F8309" s="96">
        <v>2030.0</v>
      </c>
      <c r="J8309" s="96" t="s">
        <v>1147</v>
      </c>
      <c r="L8309" s="96" t="s">
        <v>1562</v>
      </c>
      <c r="M8309" s="96" t="s">
        <v>1147</v>
      </c>
      <c r="O8309" s="96" t="s">
        <v>1578</v>
      </c>
      <c r="P8309" s="96" t="s">
        <v>1579</v>
      </c>
      <c r="Q8309" s="96" t="s">
        <v>1610</v>
      </c>
      <c r="R8309" s="96" t="s">
        <v>1581</v>
      </c>
      <c r="S8309" s="96" t="s">
        <v>20594</v>
      </c>
      <c r="T8309" s="96" t="s">
        <v>1568</v>
      </c>
    </row>
    <row r="8310" ht="14.25" customHeight="1">
      <c r="A8310" s="96" t="s">
        <v>20595</v>
      </c>
      <c r="D8310" s="96" t="s">
        <v>1350</v>
      </c>
      <c r="E8310" s="96" t="s">
        <v>1561</v>
      </c>
      <c r="F8310" s="96">
        <v>2030.0</v>
      </c>
      <c r="J8310" s="96" t="s">
        <v>1147</v>
      </c>
      <c r="L8310" s="96" t="s">
        <v>1562</v>
      </c>
      <c r="M8310" s="96" t="s">
        <v>1147</v>
      </c>
      <c r="O8310" s="96" t="s">
        <v>1578</v>
      </c>
      <c r="P8310" s="96" t="s">
        <v>1579</v>
      </c>
      <c r="Q8310" s="96" t="s">
        <v>1580</v>
      </c>
      <c r="R8310" s="96" t="s">
        <v>1779</v>
      </c>
      <c r="S8310" s="96" t="s">
        <v>20596</v>
      </c>
      <c r="T8310" s="96" t="s">
        <v>1568</v>
      </c>
    </row>
    <row r="8311" ht="14.25" customHeight="1">
      <c r="A8311" s="96" t="s">
        <v>20597</v>
      </c>
      <c r="C8311" s="96" t="s">
        <v>20598</v>
      </c>
      <c r="D8311" s="96" t="s">
        <v>1355</v>
      </c>
      <c r="J8311" s="96" t="s">
        <v>1351</v>
      </c>
      <c r="L8311" s="96" t="s">
        <v>41</v>
      </c>
      <c r="M8311" s="96" t="s">
        <v>1351</v>
      </c>
      <c r="N8311" s="96" t="s">
        <v>1707</v>
      </c>
      <c r="O8311" s="96" t="s">
        <v>1845</v>
      </c>
      <c r="P8311" s="96" t="s">
        <v>1564</v>
      </c>
      <c r="Q8311" s="96" t="s">
        <v>2015</v>
      </c>
      <c r="R8311" s="96" t="s">
        <v>1707</v>
      </c>
    </row>
    <row r="8312" ht="14.25" customHeight="1">
      <c r="A8312" s="96" t="s">
        <v>20599</v>
      </c>
      <c r="B8312" s="96" t="s">
        <v>20600</v>
      </c>
      <c r="C8312" s="96" t="s">
        <v>20601</v>
      </c>
      <c r="D8312" s="96" t="s">
        <v>1350</v>
      </c>
      <c r="E8312" s="96" t="s">
        <v>1570</v>
      </c>
      <c r="F8312" s="96">
        <v>2031.0</v>
      </c>
      <c r="J8312" s="96" t="s">
        <v>1147</v>
      </c>
      <c r="L8312" s="96" t="s">
        <v>41</v>
      </c>
      <c r="M8312" s="96" t="s">
        <v>1147</v>
      </c>
      <c r="N8312" s="96" t="s">
        <v>2023</v>
      </c>
      <c r="O8312" s="96" t="s">
        <v>1857</v>
      </c>
      <c r="P8312" s="96" t="s">
        <v>1609</v>
      </c>
      <c r="Q8312" s="96" t="s">
        <v>1800</v>
      </c>
      <c r="R8312" s="96" t="s">
        <v>1656</v>
      </c>
      <c r="S8312" s="96" t="s">
        <v>20602</v>
      </c>
      <c r="T8312" s="96" t="s">
        <v>1576</v>
      </c>
    </row>
    <row r="8313" ht="14.25" customHeight="1">
      <c r="A8313" s="96" t="s">
        <v>20603</v>
      </c>
      <c r="D8313" s="96" t="s">
        <v>1355</v>
      </c>
      <c r="J8313" s="96" t="s">
        <v>1147</v>
      </c>
      <c r="L8313" s="96" t="s">
        <v>41</v>
      </c>
      <c r="M8313" s="96" t="s">
        <v>1147</v>
      </c>
      <c r="O8313" s="96" t="s">
        <v>1614</v>
      </c>
      <c r="P8313" s="96" t="s">
        <v>1609</v>
      </c>
      <c r="Q8313" s="96" t="s">
        <v>1800</v>
      </c>
      <c r="R8313" s="96" t="s">
        <v>1597</v>
      </c>
      <c r="T8313" s="96" t="s">
        <v>1616</v>
      </c>
    </row>
    <row r="8314" ht="14.25" customHeight="1">
      <c r="A8314" s="96" t="s">
        <v>20604</v>
      </c>
      <c r="B8314" s="96" t="s">
        <v>20605</v>
      </c>
      <c r="C8314" s="96" t="s">
        <v>20606</v>
      </c>
      <c r="D8314" s="96" t="s">
        <v>1372</v>
      </c>
      <c r="J8314" s="96" t="s">
        <v>1147</v>
      </c>
      <c r="L8314" s="96" t="s">
        <v>41</v>
      </c>
      <c r="M8314" s="96" t="s">
        <v>1147</v>
      </c>
      <c r="O8314" s="96" t="s">
        <v>7316</v>
      </c>
      <c r="P8314" s="96" t="s">
        <v>1564</v>
      </c>
      <c r="Q8314" s="96" t="s">
        <v>2228</v>
      </c>
      <c r="R8314" s="96" t="s">
        <v>1621</v>
      </c>
    </row>
    <row r="8315" ht="14.25" customHeight="1">
      <c r="A8315" s="96" t="s">
        <v>20607</v>
      </c>
      <c r="D8315" s="96" t="s">
        <v>1355</v>
      </c>
      <c r="J8315" s="96" t="s">
        <v>1351</v>
      </c>
      <c r="L8315" s="96" t="s">
        <v>41</v>
      </c>
      <c r="M8315" s="96" t="s">
        <v>1351</v>
      </c>
      <c r="N8315" s="96" t="s">
        <v>1656</v>
      </c>
      <c r="O8315" s="96" t="s">
        <v>1584</v>
      </c>
      <c r="P8315" s="96" t="s">
        <v>1564</v>
      </c>
      <c r="Q8315" s="96" t="s">
        <v>1639</v>
      </c>
      <c r="R8315" s="96" t="s">
        <v>1656</v>
      </c>
    </row>
    <row r="8316" ht="14.25" customHeight="1">
      <c r="A8316" s="96" t="s">
        <v>20608</v>
      </c>
      <c r="B8316" s="96" t="s">
        <v>20609</v>
      </c>
      <c r="C8316" s="96" t="s">
        <v>20610</v>
      </c>
      <c r="D8316" s="96" t="s">
        <v>1350</v>
      </c>
      <c r="E8316" s="96" t="s">
        <v>1561</v>
      </c>
      <c r="F8316" s="96">
        <v>2031.0</v>
      </c>
      <c r="J8316" s="96" t="s">
        <v>1147</v>
      </c>
      <c r="L8316" s="96" t="s">
        <v>41</v>
      </c>
      <c r="M8316" s="96" t="s">
        <v>1147</v>
      </c>
      <c r="O8316" s="96" t="s">
        <v>1578</v>
      </c>
      <c r="P8316" s="96" t="s">
        <v>1579</v>
      </c>
      <c r="Q8316" s="96" t="s">
        <v>1735</v>
      </c>
      <c r="R8316" s="96" t="s">
        <v>1586</v>
      </c>
      <c r="S8316" s="96" t="s">
        <v>20611</v>
      </c>
      <c r="T8316" s="96" t="s">
        <v>1568</v>
      </c>
    </row>
    <row r="8317" ht="14.25" customHeight="1">
      <c r="A8317" s="96" t="s">
        <v>20612</v>
      </c>
      <c r="B8317" s="96" t="s">
        <v>20613</v>
      </c>
      <c r="C8317" s="96" t="s">
        <v>20614</v>
      </c>
      <c r="D8317" s="96" t="s">
        <v>1355</v>
      </c>
      <c r="J8317" s="96" t="s">
        <v>1351</v>
      </c>
      <c r="L8317" s="96" t="s">
        <v>41</v>
      </c>
      <c r="M8317" s="96" t="s">
        <v>1351</v>
      </c>
      <c r="N8317" s="96" t="s">
        <v>1656</v>
      </c>
      <c r="O8317" s="96" t="s">
        <v>1614</v>
      </c>
      <c r="P8317" s="96" t="s">
        <v>1609</v>
      </c>
      <c r="Q8317" s="96" t="s">
        <v>1610</v>
      </c>
      <c r="R8317" s="96" t="s">
        <v>1656</v>
      </c>
    </row>
    <row r="8318" ht="14.25" customHeight="1">
      <c r="A8318" s="96" t="s">
        <v>20615</v>
      </c>
      <c r="C8318" s="96" t="s">
        <v>20616</v>
      </c>
      <c r="D8318" s="96" t="s">
        <v>1350</v>
      </c>
      <c r="E8318" s="96" t="s">
        <v>1561</v>
      </c>
      <c r="F8318" s="96">
        <v>2030.0</v>
      </c>
      <c r="J8318" s="96" t="s">
        <v>1147</v>
      </c>
      <c r="L8318" s="96" t="s">
        <v>41</v>
      </c>
      <c r="M8318" s="96" t="s">
        <v>1147</v>
      </c>
      <c r="O8318" s="96" t="s">
        <v>1845</v>
      </c>
      <c r="P8318" s="96" t="s">
        <v>1564</v>
      </c>
      <c r="Q8318" s="96" t="s">
        <v>2015</v>
      </c>
      <c r="R8318" s="96" t="s">
        <v>1793</v>
      </c>
      <c r="S8318" s="96" t="s">
        <v>20617</v>
      </c>
      <c r="T8318" s="96" t="s">
        <v>1568</v>
      </c>
    </row>
    <row r="8319" ht="14.25" customHeight="1">
      <c r="A8319" s="96" t="s">
        <v>20618</v>
      </c>
      <c r="B8319" s="96" t="s">
        <v>20619</v>
      </c>
      <c r="C8319" s="96" t="s">
        <v>20620</v>
      </c>
      <c r="D8319" s="96" t="s">
        <v>1350</v>
      </c>
      <c r="E8319" s="96" t="s">
        <v>1561</v>
      </c>
      <c r="F8319" s="96">
        <v>2030.0</v>
      </c>
      <c r="J8319" s="96" t="s">
        <v>1351</v>
      </c>
      <c r="L8319" s="96" t="s">
        <v>41</v>
      </c>
      <c r="M8319" s="96" t="s">
        <v>1351</v>
      </c>
      <c r="N8319" s="96" t="s">
        <v>1656</v>
      </c>
      <c r="O8319" s="96" t="s">
        <v>1647</v>
      </c>
      <c r="P8319" s="96" t="s">
        <v>1564</v>
      </c>
      <c r="Q8319" s="96" t="s">
        <v>1610</v>
      </c>
      <c r="R8319" s="96" t="s">
        <v>1581</v>
      </c>
      <c r="S8319" s="96" t="s">
        <v>20621</v>
      </c>
      <c r="T8319" s="96" t="s">
        <v>1568</v>
      </c>
    </row>
    <row r="8320" ht="14.25" customHeight="1">
      <c r="A8320" s="96" t="s">
        <v>20622</v>
      </c>
      <c r="D8320" s="96" t="s">
        <v>1355</v>
      </c>
      <c r="J8320" s="96" t="s">
        <v>1351</v>
      </c>
      <c r="L8320" s="96" t="s">
        <v>41</v>
      </c>
      <c r="M8320" s="96" t="s">
        <v>1351</v>
      </c>
      <c r="N8320" s="96" t="s">
        <v>1591</v>
      </c>
      <c r="O8320" s="96" t="s">
        <v>1584</v>
      </c>
      <c r="P8320" s="96" t="s">
        <v>1564</v>
      </c>
      <c r="Q8320" s="96" t="s">
        <v>1593</v>
      </c>
      <c r="R8320" s="96" t="s">
        <v>1591</v>
      </c>
    </row>
    <row r="8321" ht="14.25" customHeight="1">
      <c r="A8321" s="96" t="s">
        <v>20623</v>
      </c>
      <c r="D8321" s="96" t="s">
        <v>1350</v>
      </c>
      <c r="E8321" s="96" t="s">
        <v>1561</v>
      </c>
      <c r="F8321" s="96">
        <v>2030.0</v>
      </c>
      <c r="J8321" s="96" t="s">
        <v>1147</v>
      </c>
      <c r="L8321" s="96" t="s">
        <v>1562</v>
      </c>
      <c r="M8321" s="96" t="s">
        <v>1147</v>
      </c>
      <c r="O8321" s="96" t="s">
        <v>1717</v>
      </c>
      <c r="P8321" s="96" t="s">
        <v>1609</v>
      </c>
      <c r="Q8321" s="96" t="s">
        <v>1580</v>
      </c>
      <c r="R8321" s="96" t="s">
        <v>1779</v>
      </c>
      <c r="S8321" s="96" t="s">
        <v>20624</v>
      </c>
      <c r="T8321" s="96" t="s">
        <v>1568</v>
      </c>
    </row>
    <row r="8322" ht="14.25" customHeight="1">
      <c r="A8322" s="96" t="s">
        <v>20625</v>
      </c>
      <c r="D8322" s="96" t="s">
        <v>1350</v>
      </c>
      <c r="E8322" s="96" t="s">
        <v>1561</v>
      </c>
      <c r="F8322" s="96">
        <v>2030.0</v>
      </c>
      <c r="J8322" s="96" t="s">
        <v>1147</v>
      </c>
      <c r="L8322" s="96" t="s">
        <v>1562</v>
      </c>
      <c r="M8322" s="96" t="s">
        <v>1147</v>
      </c>
      <c r="O8322" s="96" t="s">
        <v>1602</v>
      </c>
      <c r="P8322" s="96" t="s">
        <v>1603</v>
      </c>
      <c r="Q8322" s="96" t="s">
        <v>1675</v>
      </c>
      <c r="R8322" s="96" t="s">
        <v>1690</v>
      </c>
      <c r="S8322" s="96" t="s">
        <v>20626</v>
      </c>
      <c r="T8322" s="96" t="s">
        <v>1568</v>
      </c>
    </row>
    <row r="8323" ht="14.25" customHeight="1">
      <c r="A8323" s="96" t="s">
        <v>20627</v>
      </c>
      <c r="B8323" s="96" t="s">
        <v>20628</v>
      </c>
      <c r="C8323" s="96" t="s">
        <v>20629</v>
      </c>
      <c r="D8323" s="96" t="s">
        <v>1350</v>
      </c>
      <c r="E8323" s="96" t="s">
        <v>1561</v>
      </c>
      <c r="F8323" s="96">
        <v>2030.0</v>
      </c>
      <c r="J8323" s="96" t="s">
        <v>1147</v>
      </c>
      <c r="L8323" s="96" t="s">
        <v>41</v>
      </c>
      <c r="M8323" s="96" t="s">
        <v>1147</v>
      </c>
      <c r="O8323" s="96" t="s">
        <v>1893</v>
      </c>
      <c r="P8323" s="96" t="s">
        <v>1603</v>
      </c>
      <c r="Q8323" s="96" t="s">
        <v>1685</v>
      </c>
      <c r="R8323" s="96" t="s">
        <v>1714</v>
      </c>
      <c r="S8323" s="96" t="s">
        <v>20630</v>
      </c>
      <c r="T8323" s="96" t="s">
        <v>1568</v>
      </c>
    </row>
    <row r="8324" ht="14.25" customHeight="1">
      <c r="A8324" s="96" t="s">
        <v>20631</v>
      </c>
      <c r="B8324" s="96" t="s">
        <v>20628</v>
      </c>
      <c r="C8324" s="96" t="s">
        <v>20629</v>
      </c>
      <c r="D8324" s="96" t="s">
        <v>1350</v>
      </c>
      <c r="E8324" s="96" t="s">
        <v>1561</v>
      </c>
      <c r="F8324" s="96" t="s">
        <v>3187</v>
      </c>
      <c r="J8324" s="96" t="s">
        <v>1147</v>
      </c>
      <c r="L8324" s="96" t="s">
        <v>41</v>
      </c>
      <c r="M8324" s="96" t="s">
        <v>1147</v>
      </c>
      <c r="O8324" s="96" t="s">
        <v>3253</v>
      </c>
      <c r="P8324" s="96" t="s">
        <v>1572</v>
      </c>
      <c r="Q8324" s="96" t="s">
        <v>1820</v>
      </c>
      <c r="R8324" s="96" t="s">
        <v>1882</v>
      </c>
      <c r="S8324" s="96" t="s">
        <v>20632</v>
      </c>
      <c r="T8324" s="96" t="s">
        <v>1568</v>
      </c>
    </row>
    <row r="8325" ht="14.25" customHeight="1">
      <c r="A8325" s="96" t="s">
        <v>20633</v>
      </c>
      <c r="D8325" s="96" t="s">
        <v>1350</v>
      </c>
      <c r="E8325" s="96" t="s">
        <v>1561</v>
      </c>
      <c r="F8325" s="96">
        <v>2030.0</v>
      </c>
      <c r="J8325" s="96" t="s">
        <v>1147</v>
      </c>
      <c r="L8325" s="96" t="s">
        <v>1562</v>
      </c>
      <c r="M8325" s="96" t="s">
        <v>1147</v>
      </c>
      <c r="O8325" s="96" t="s">
        <v>1717</v>
      </c>
      <c r="P8325" s="96" t="s">
        <v>1609</v>
      </c>
      <c r="Q8325" s="96" t="s">
        <v>1580</v>
      </c>
      <c r="R8325" s="96" t="s">
        <v>1637</v>
      </c>
      <c r="S8325" s="96" t="s">
        <v>20634</v>
      </c>
      <c r="T8325" s="96" t="s">
        <v>1568</v>
      </c>
    </row>
    <row r="8326" ht="14.25" customHeight="1">
      <c r="A8326" s="96" t="s">
        <v>20635</v>
      </c>
      <c r="B8326" s="96" t="s">
        <v>20636</v>
      </c>
      <c r="D8326" s="96" t="s">
        <v>1350</v>
      </c>
      <c r="E8326" s="96" t="s">
        <v>1561</v>
      </c>
      <c r="F8326" s="96">
        <v>2030.0</v>
      </c>
      <c r="J8326" s="96" t="s">
        <v>1351</v>
      </c>
      <c r="L8326" s="96" t="s">
        <v>1629</v>
      </c>
      <c r="M8326" s="96" t="s">
        <v>1351</v>
      </c>
      <c r="N8326" s="96" t="s">
        <v>1619</v>
      </c>
      <c r="O8326" s="96" t="s">
        <v>1608</v>
      </c>
      <c r="P8326" s="96" t="s">
        <v>1609</v>
      </c>
      <c r="Q8326" s="96" t="s">
        <v>1630</v>
      </c>
      <c r="R8326" s="96" t="s">
        <v>1793</v>
      </c>
      <c r="S8326" s="96" t="s">
        <v>20637</v>
      </c>
      <c r="T8326" s="96" t="s">
        <v>1568</v>
      </c>
      <c r="U8326" s="96" t="s">
        <v>3305</v>
      </c>
    </row>
    <row r="8327" ht="14.25" customHeight="1">
      <c r="A8327" s="96" t="s">
        <v>20638</v>
      </c>
      <c r="D8327" s="96" t="s">
        <v>1350</v>
      </c>
      <c r="E8327" s="96" t="s">
        <v>1561</v>
      </c>
      <c r="F8327" s="96">
        <v>2030.0</v>
      </c>
      <c r="J8327" s="96" t="s">
        <v>1147</v>
      </c>
      <c r="L8327" s="96" t="s">
        <v>1562</v>
      </c>
      <c r="M8327" s="96" t="s">
        <v>1147</v>
      </c>
      <c r="O8327" s="96" t="s">
        <v>1717</v>
      </c>
      <c r="P8327" s="96" t="s">
        <v>1609</v>
      </c>
      <c r="Q8327" s="96" t="s">
        <v>2015</v>
      </c>
      <c r="R8327" s="96" t="s">
        <v>1690</v>
      </c>
      <c r="S8327" s="96" t="s">
        <v>8951</v>
      </c>
      <c r="T8327" s="96" t="s">
        <v>1568</v>
      </c>
    </row>
    <row r="8328" ht="14.25" customHeight="1">
      <c r="A8328" s="96" t="s">
        <v>20639</v>
      </c>
      <c r="D8328" s="96" t="s">
        <v>1350</v>
      </c>
      <c r="E8328" s="96" t="s">
        <v>1561</v>
      </c>
      <c r="F8328" s="96">
        <v>2028.0</v>
      </c>
      <c r="J8328" s="96" t="s">
        <v>1351</v>
      </c>
      <c r="L8328" s="96" t="s">
        <v>41</v>
      </c>
      <c r="M8328" s="96" t="s">
        <v>1147</v>
      </c>
      <c r="O8328" s="96" t="s">
        <v>1578</v>
      </c>
      <c r="P8328" s="96" t="s">
        <v>1579</v>
      </c>
      <c r="Q8328" s="96" t="s">
        <v>1580</v>
      </c>
      <c r="R8328" s="96" t="s">
        <v>1566</v>
      </c>
      <c r="S8328" s="96" t="s">
        <v>20640</v>
      </c>
      <c r="T8328" s="96" t="s">
        <v>1568</v>
      </c>
    </row>
    <row r="8329" ht="14.25" customHeight="1">
      <c r="A8329" s="96" t="s">
        <v>20641</v>
      </c>
      <c r="B8329" s="96" t="s">
        <v>20642</v>
      </c>
      <c r="C8329" s="96" t="s">
        <v>20643</v>
      </c>
      <c r="D8329" s="96" t="s">
        <v>1350</v>
      </c>
      <c r="E8329" s="96" t="s">
        <v>1561</v>
      </c>
      <c r="F8329" s="96" t="s">
        <v>6520</v>
      </c>
      <c r="J8329" s="96" t="s">
        <v>1147</v>
      </c>
      <c r="L8329" s="96" t="s">
        <v>41</v>
      </c>
      <c r="M8329" s="96" t="s">
        <v>1351</v>
      </c>
      <c r="N8329" s="96" t="s">
        <v>1882</v>
      </c>
      <c r="O8329" s="96" t="s">
        <v>1578</v>
      </c>
      <c r="P8329" s="96" t="s">
        <v>1579</v>
      </c>
      <c r="Q8329" s="96" t="s">
        <v>1610</v>
      </c>
      <c r="R8329" s="96" t="s">
        <v>1757</v>
      </c>
      <c r="S8329" s="96" t="s">
        <v>20644</v>
      </c>
      <c r="T8329" s="96" t="s">
        <v>1568</v>
      </c>
    </row>
    <row r="8330" ht="14.25" customHeight="1">
      <c r="A8330" s="96" t="s">
        <v>20645</v>
      </c>
      <c r="B8330" s="96" t="s">
        <v>20646</v>
      </c>
      <c r="D8330" s="96" t="s">
        <v>1355</v>
      </c>
      <c r="J8330" s="96" t="s">
        <v>1147</v>
      </c>
      <c r="L8330" s="96" t="s">
        <v>41</v>
      </c>
      <c r="M8330" s="96" t="s">
        <v>1147</v>
      </c>
      <c r="O8330" s="96" t="s">
        <v>1578</v>
      </c>
      <c r="P8330" s="96" t="s">
        <v>1579</v>
      </c>
      <c r="Q8330" s="96" t="s">
        <v>1610</v>
      </c>
      <c r="R8330" s="96" t="s">
        <v>1586</v>
      </c>
    </row>
    <row r="8331" ht="14.25" customHeight="1">
      <c r="A8331" s="96" t="s">
        <v>20647</v>
      </c>
      <c r="D8331" s="96" t="s">
        <v>1350</v>
      </c>
      <c r="E8331" s="96" t="s">
        <v>1561</v>
      </c>
      <c r="F8331" s="96">
        <v>2030.0</v>
      </c>
      <c r="J8331" s="96" t="s">
        <v>1147</v>
      </c>
      <c r="L8331" s="96" t="s">
        <v>1562</v>
      </c>
      <c r="M8331" s="96" t="s">
        <v>1147</v>
      </c>
      <c r="O8331" s="96" t="s">
        <v>1614</v>
      </c>
      <c r="P8331" s="96" t="s">
        <v>1609</v>
      </c>
      <c r="Q8331" s="96" t="s">
        <v>1585</v>
      </c>
      <c r="R8331" s="96" t="s">
        <v>1615</v>
      </c>
      <c r="S8331" s="96" t="s">
        <v>20648</v>
      </c>
      <c r="T8331" s="96" t="s">
        <v>1568</v>
      </c>
    </row>
    <row r="8332" ht="14.25" customHeight="1">
      <c r="A8332" s="96" t="s">
        <v>20649</v>
      </c>
      <c r="D8332" s="96" t="s">
        <v>1350</v>
      </c>
      <c r="E8332" s="96" t="s">
        <v>1561</v>
      </c>
      <c r="F8332" s="96">
        <v>2030.0</v>
      </c>
      <c r="J8332" s="96" t="s">
        <v>1147</v>
      </c>
      <c r="L8332" s="96" t="s">
        <v>1562</v>
      </c>
      <c r="M8332" s="96" t="s">
        <v>1147</v>
      </c>
      <c r="O8332" s="96" t="s">
        <v>1614</v>
      </c>
      <c r="P8332" s="96" t="s">
        <v>1609</v>
      </c>
      <c r="Q8332" s="96" t="s">
        <v>1585</v>
      </c>
      <c r="R8332" s="96" t="s">
        <v>1586</v>
      </c>
      <c r="S8332" s="96" t="s">
        <v>20650</v>
      </c>
      <c r="T8332" s="96" t="s">
        <v>1568</v>
      </c>
    </row>
    <row r="8333" ht="14.25" customHeight="1">
      <c r="A8333" s="96" t="s">
        <v>20651</v>
      </c>
      <c r="B8333" s="96" t="s">
        <v>20652</v>
      </c>
      <c r="C8333" s="96" t="s">
        <v>20653</v>
      </c>
      <c r="D8333" s="96" t="s">
        <v>1350</v>
      </c>
      <c r="E8333" s="96" t="s">
        <v>1561</v>
      </c>
      <c r="F8333" s="96" t="s">
        <v>1628</v>
      </c>
      <c r="J8333" s="96" t="s">
        <v>1351</v>
      </c>
      <c r="L8333" s="96" t="s">
        <v>41</v>
      </c>
      <c r="M8333" s="96" t="s">
        <v>1351</v>
      </c>
      <c r="N8333" s="96" t="s">
        <v>2873</v>
      </c>
      <c r="O8333" s="96" t="s">
        <v>1584</v>
      </c>
      <c r="P8333" s="96" t="s">
        <v>1564</v>
      </c>
      <c r="Q8333" s="96" t="s">
        <v>1652</v>
      </c>
      <c r="R8333" s="96" t="s">
        <v>1740</v>
      </c>
      <c r="S8333" s="96" t="s">
        <v>20654</v>
      </c>
      <c r="T8333" s="96" t="s">
        <v>1568</v>
      </c>
    </row>
    <row r="8334" ht="14.25" customHeight="1">
      <c r="A8334" s="96" t="s">
        <v>20655</v>
      </c>
      <c r="D8334" s="96" t="s">
        <v>1350</v>
      </c>
      <c r="E8334" s="96" t="s">
        <v>1561</v>
      </c>
      <c r="F8334" s="96">
        <v>2030.0</v>
      </c>
      <c r="J8334" s="96" t="s">
        <v>1147</v>
      </c>
      <c r="L8334" s="96" t="s">
        <v>41</v>
      </c>
      <c r="M8334" s="96" t="s">
        <v>1147</v>
      </c>
      <c r="O8334" s="96" t="s">
        <v>1578</v>
      </c>
      <c r="P8334" s="96" t="s">
        <v>1579</v>
      </c>
      <c r="Q8334" s="96" t="s">
        <v>1610</v>
      </c>
      <c r="R8334" s="96" t="s">
        <v>1566</v>
      </c>
      <c r="S8334" s="96" t="s">
        <v>20656</v>
      </c>
      <c r="T8334" s="96" t="s">
        <v>1568</v>
      </c>
    </row>
    <row r="8335" ht="14.25" customHeight="1">
      <c r="A8335" s="96" t="s">
        <v>20657</v>
      </c>
      <c r="D8335" s="96" t="s">
        <v>1350</v>
      </c>
      <c r="E8335" s="96" t="s">
        <v>1561</v>
      </c>
      <c r="F8335" s="96">
        <v>2030.0</v>
      </c>
      <c r="J8335" s="96" t="s">
        <v>1147</v>
      </c>
      <c r="L8335" s="96" t="s">
        <v>1562</v>
      </c>
      <c r="M8335" s="96" t="s">
        <v>1147</v>
      </c>
      <c r="O8335" s="96" t="s">
        <v>1620</v>
      </c>
      <c r="P8335" s="96" t="s">
        <v>1564</v>
      </c>
      <c r="Q8335" s="96" t="s">
        <v>1590</v>
      </c>
      <c r="R8335" s="96" t="s">
        <v>1648</v>
      </c>
      <c r="S8335" s="96" t="s">
        <v>20658</v>
      </c>
      <c r="T8335" s="96" t="s">
        <v>1568</v>
      </c>
    </row>
    <row r="8336" ht="14.25" customHeight="1">
      <c r="A8336" s="96" t="s">
        <v>20659</v>
      </c>
      <c r="D8336" s="96" t="s">
        <v>1350</v>
      </c>
      <c r="E8336" s="96" t="s">
        <v>1561</v>
      </c>
      <c r="F8336" s="96">
        <v>2030.0</v>
      </c>
      <c r="J8336" s="96" t="s">
        <v>1147</v>
      </c>
      <c r="L8336" s="96" t="s">
        <v>1562</v>
      </c>
      <c r="M8336" s="96" t="s">
        <v>1147</v>
      </c>
      <c r="O8336" s="96" t="s">
        <v>1578</v>
      </c>
      <c r="P8336" s="96" t="s">
        <v>1579</v>
      </c>
      <c r="Q8336" s="96" t="s">
        <v>1636</v>
      </c>
      <c r="R8336" s="96" t="s">
        <v>1676</v>
      </c>
      <c r="S8336" s="96" t="s">
        <v>20660</v>
      </c>
      <c r="T8336" s="96" t="s">
        <v>1568</v>
      </c>
    </row>
    <row r="8337" ht="14.25" customHeight="1">
      <c r="A8337" s="96" t="s">
        <v>20661</v>
      </c>
      <c r="C8337" s="96" t="s">
        <v>20662</v>
      </c>
      <c r="D8337" s="96" t="s">
        <v>1355</v>
      </c>
      <c r="J8337" s="96" t="s">
        <v>1351</v>
      </c>
      <c r="L8337" s="96" t="s">
        <v>41</v>
      </c>
      <c r="M8337" s="96" t="s">
        <v>1147</v>
      </c>
      <c r="N8337" s="96" t="s">
        <v>1673</v>
      </c>
      <c r="O8337" s="96" t="s">
        <v>1578</v>
      </c>
      <c r="P8337" s="96" t="s">
        <v>1579</v>
      </c>
      <c r="Q8337" s="96" t="s">
        <v>1610</v>
      </c>
      <c r="R8337" s="96" t="s">
        <v>1673</v>
      </c>
    </row>
    <row r="8338" ht="14.25" customHeight="1">
      <c r="A8338" s="96" t="s">
        <v>20663</v>
      </c>
      <c r="D8338" s="96" t="s">
        <v>1350</v>
      </c>
      <c r="E8338" s="96" t="s">
        <v>1561</v>
      </c>
      <c r="F8338" s="96">
        <v>2030.0</v>
      </c>
      <c r="G8338" s="96" t="s">
        <v>1350</v>
      </c>
      <c r="H8338" s="96" t="s">
        <v>1561</v>
      </c>
      <c r="I8338" s="96">
        <v>2050.0</v>
      </c>
      <c r="J8338" s="96" t="s">
        <v>1351</v>
      </c>
      <c r="K8338" s="96">
        <v>2050.0</v>
      </c>
      <c r="L8338" s="96" t="s">
        <v>1562</v>
      </c>
      <c r="M8338" s="96" t="s">
        <v>1147</v>
      </c>
      <c r="O8338" s="96" t="s">
        <v>1584</v>
      </c>
      <c r="P8338" s="96" t="s">
        <v>1564</v>
      </c>
      <c r="Q8338" s="96" t="s">
        <v>1685</v>
      </c>
      <c r="R8338" s="96" t="s">
        <v>1581</v>
      </c>
      <c r="S8338" s="96" t="s">
        <v>20664</v>
      </c>
      <c r="T8338" s="96" t="s">
        <v>1568</v>
      </c>
    </row>
    <row r="8339" ht="14.25" customHeight="1">
      <c r="A8339" s="96" t="s">
        <v>20665</v>
      </c>
      <c r="D8339" s="96" t="s">
        <v>1355</v>
      </c>
      <c r="J8339" s="96" t="s">
        <v>1351</v>
      </c>
      <c r="L8339" s="96" t="s">
        <v>41</v>
      </c>
      <c r="M8339" s="96" t="s">
        <v>1147</v>
      </c>
      <c r="O8339" s="96" t="s">
        <v>1829</v>
      </c>
      <c r="P8339" s="96" t="s">
        <v>1564</v>
      </c>
      <c r="Q8339" s="96" t="s">
        <v>1897</v>
      </c>
      <c r="R8339" s="96" t="s">
        <v>1699</v>
      </c>
    </row>
    <row r="8340" ht="14.25" customHeight="1">
      <c r="A8340" s="96" t="s">
        <v>20666</v>
      </c>
      <c r="B8340" s="96" t="s">
        <v>20667</v>
      </c>
      <c r="C8340" s="96" t="s">
        <v>20668</v>
      </c>
      <c r="D8340" s="96" t="s">
        <v>1350</v>
      </c>
      <c r="E8340" s="96" t="s">
        <v>1561</v>
      </c>
      <c r="F8340" s="96">
        <v>2025.0</v>
      </c>
      <c r="J8340" s="96" t="s">
        <v>1351</v>
      </c>
      <c r="L8340" s="96" t="s">
        <v>41</v>
      </c>
      <c r="M8340" s="96" t="s">
        <v>1147</v>
      </c>
      <c r="O8340" s="96" t="s">
        <v>1703</v>
      </c>
      <c r="P8340" s="96" t="s">
        <v>1564</v>
      </c>
      <c r="Q8340" s="96" t="s">
        <v>1610</v>
      </c>
      <c r="R8340" s="96" t="s">
        <v>1619</v>
      </c>
      <c r="S8340" s="96" t="s">
        <v>20669</v>
      </c>
      <c r="T8340" s="96" t="s">
        <v>1568</v>
      </c>
    </row>
    <row r="8341" ht="14.25" customHeight="1">
      <c r="A8341" s="96" t="s">
        <v>20670</v>
      </c>
      <c r="D8341" s="96" t="s">
        <v>1372</v>
      </c>
      <c r="J8341" s="96" t="s">
        <v>1351</v>
      </c>
      <c r="L8341" s="96" t="s">
        <v>41</v>
      </c>
      <c r="M8341" s="96" t="s">
        <v>1351</v>
      </c>
      <c r="N8341" s="96" t="s">
        <v>1757</v>
      </c>
      <c r="O8341" s="96" t="s">
        <v>1578</v>
      </c>
      <c r="P8341" s="96" t="s">
        <v>1579</v>
      </c>
      <c r="Q8341" s="96" t="s">
        <v>1610</v>
      </c>
      <c r="R8341" s="96" t="s">
        <v>1757</v>
      </c>
    </row>
    <row r="8342" ht="14.25" customHeight="1">
      <c r="A8342" s="96" t="s">
        <v>20671</v>
      </c>
      <c r="D8342" s="96" t="s">
        <v>1350</v>
      </c>
      <c r="E8342" s="96" t="s">
        <v>1561</v>
      </c>
      <c r="F8342" s="96">
        <v>2030.0</v>
      </c>
      <c r="J8342" s="96" t="s">
        <v>1147</v>
      </c>
      <c r="L8342" s="96" t="s">
        <v>1562</v>
      </c>
      <c r="M8342" s="96" t="s">
        <v>1147</v>
      </c>
      <c r="O8342" s="96" t="s">
        <v>1791</v>
      </c>
      <c r="P8342" s="96" t="s">
        <v>1609</v>
      </c>
      <c r="Q8342" s="96" t="s">
        <v>1565</v>
      </c>
      <c r="R8342" s="96" t="s">
        <v>1586</v>
      </c>
      <c r="S8342" s="96" t="s">
        <v>20672</v>
      </c>
      <c r="T8342" s="96" t="s">
        <v>1568</v>
      </c>
    </row>
    <row r="8343" ht="14.25" customHeight="1">
      <c r="A8343" s="96" t="s">
        <v>20673</v>
      </c>
      <c r="D8343" s="96" t="s">
        <v>1355</v>
      </c>
      <c r="J8343" s="96" t="s">
        <v>1147</v>
      </c>
      <c r="L8343" s="96" t="s">
        <v>41</v>
      </c>
      <c r="M8343" s="96" t="s">
        <v>1147</v>
      </c>
      <c r="O8343" s="96" t="s">
        <v>2526</v>
      </c>
      <c r="P8343" s="96" t="s">
        <v>1564</v>
      </c>
      <c r="Q8343" s="96" t="s">
        <v>1820</v>
      </c>
      <c r="R8343" s="96" t="s">
        <v>1581</v>
      </c>
    </row>
    <row r="8344" ht="14.25" customHeight="1">
      <c r="A8344" s="96" t="s">
        <v>20674</v>
      </c>
      <c r="B8344" s="96" t="s">
        <v>20675</v>
      </c>
      <c r="C8344" s="96" t="s">
        <v>20676</v>
      </c>
      <c r="D8344" s="96" t="s">
        <v>1350</v>
      </c>
      <c r="E8344" s="96" t="s">
        <v>1561</v>
      </c>
      <c r="F8344" s="96" t="s">
        <v>1628</v>
      </c>
      <c r="G8344" s="96" t="s">
        <v>1350</v>
      </c>
      <c r="H8344" s="96" t="s">
        <v>1561</v>
      </c>
      <c r="I8344" s="96" t="s">
        <v>1689</v>
      </c>
      <c r="J8344" s="96" t="s">
        <v>1351</v>
      </c>
      <c r="K8344" s="96" t="s">
        <v>1689</v>
      </c>
      <c r="L8344" s="96" t="s">
        <v>41</v>
      </c>
      <c r="M8344" s="96" t="s">
        <v>1147</v>
      </c>
      <c r="O8344" s="96" t="s">
        <v>1713</v>
      </c>
      <c r="P8344" s="96" t="s">
        <v>1564</v>
      </c>
      <c r="Q8344" s="96" t="s">
        <v>1573</v>
      </c>
      <c r="R8344" s="96" t="s">
        <v>1615</v>
      </c>
      <c r="S8344" s="96" t="s">
        <v>20677</v>
      </c>
      <c r="T8344" s="96" t="s">
        <v>1568</v>
      </c>
    </row>
    <row r="8345" ht="14.25" customHeight="1">
      <c r="A8345" s="96" t="s">
        <v>20678</v>
      </c>
      <c r="B8345" s="96" t="s">
        <v>20679</v>
      </c>
      <c r="C8345" s="96" t="s">
        <v>20680</v>
      </c>
      <c r="D8345" s="96" t="s">
        <v>1350</v>
      </c>
      <c r="E8345" s="96" t="s">
        <v>1561</v>
      </c>
      <c r="F8345" s="96" t="s">
        <v>2010</v>
      </c>
      <c r="J8345" s="96" t="s">
        <v>1351</v>
      </c>
      <c r="L8345" s="96" t="s">
        <v>41</v>
      </c>
      <c r="M8345" s="96" t="s">
        <v>1351</v>
      </c>
      <c r="N8345" s="96" t="s">
        <v>3066</v>
      </c>
      <c r="O8345" s="96" t="s">
        <v>1584</v>
      </c>
      <c r="P8345" s="96" t="s">
        <v>1564</v>
      </c>
      <c r="Q8345" s="96" t="s">
        <v>1565</v>
      </c>
      <c r="R8345" s="96" t="s">
        <v>1779</v>
      </c>
      <c r="S8345" s="96" t="s">
        <v>20681</v>
      </c>
      <c r="T8345" s="96" t="s">
        <v>1568</v>
      </c>
    </row>
    <row r="8346" ht="14.25" customHeight="1">
      <c r="A8346" s="96" t="s">
        <v>20682</v>
      </c>
      <c r="C8346" s="96" t="s">
        <v>20683</v>
      </c>
      <c r="D8346" s="96" t="s">
        <v>1350</v>
      </c>
      <c r="E8346" s="96" t="s">
        <v>1561</v>
      </c>
      <c r="F8346" s="96" t="s">
        <v>1663</v>
      </c>
      <c r="J8346" s="96" t="s">
        <v>1351</v>
      </c>
      <c r="L8346" s="96" t="s">
        <v>41</v>
      </c>
      <c r="M8346" s="96" t="s">
        <v>1351</v>
      </c>
      <c r="N8346" s="96" t="s">
        <v>1697</v>
      </c>
      <c r="O8346" s="96" t="s">
        <v>1563</v>
      </c>
      <c r="P8346" s="96" t="s">
        <v>1564</v>
      </c>
      <c r="Q8346" s="96" t="s">
        <v>1804</v>
      </c>
      <c r="R8346" s="96" t="s">
        <v>1656</v>
      </c>
      <c r="S8346" s="96" t="s">
        <v>20684</v>
      </c>
      <c r="T8346" s="96" t="s">
        <v>1568</v>
      </c>
    </row>
    <row r="8347" ht="14.25" customHeight="1">
      <c r="A8347" s="96" t="s">
        <v>20685</v>
      </c>
      <c r="D8347" s="96" t="s">
        <v>1350</v>
      </c>
      <c r="E8347" s="96" t="s">
        <v>1561</v>
      </c>
      <c r="F8347" s="96" t="s">
        <v>5798</v>
      </c>
      <c r="G8347" s="96" t="s">
        <v>1350</v>
      </c>
      <c r="H8347" s="96" t="s">
        <v>1561</v>
      </c>
      <c r="I8347" s="96">
        <v>2040.0</v>
      </c>
      <c r="J8347" s="96" t="s">
        <v>1351</v>
      </c>
      <c r="K8347" s="96">
        <v>2040.0</v>
      </c>
      <c r="L8347" s="96" t="s">
        <v>41</v>
      </c>
      <c r="M8347" s="96" t="s">
        <v>1351</v>
      </c>
      <c r="N8347" s="96" t="s">
        <v>1697</v>
      </c>
      <c r="O8347" s="96" t="s">
        <v>1584</v>
      </c>
      <c r="P8347" s="96" t="s">
        <v>1564</v>
      </c>
      <c r="Q8347" s="96" t="s">
        <v>1897</v>
      </c>
      <c r="R8347" s="96" t="s">
        <v>1631</v>
      </c>
      <c r="S8347" s="96" t="s">
        <v>20686</v>
      </c>
      <c r="T8347" s="96" t="s">
        <v>1568</v>
      </c>
    </row>
    <row r="8348" ht="14.25" customHeight="1">
      <c r="A8348" s="96" t="s">
        <v>20687</v>
      </c>
      <c r="B8348" s="96" t="s">
        <v>20688</v>
      </c>
      <c r="C8348" s="96" t="s">
        <v>20689</v>
      </c>
      <c r="D8348" s="96" t="s">
        <v>1350</v>
      </c>
      <c r="E8348" s="96" t="s">
        <v>1561</v>
      </c>
      <c r="F8348" s="96">
        <v>2030.0</v>
      </c>
      <c r="G8348" s="96" t="s">
        <v>1350</v>
      </c>
      <c r="H8348" s="96" t="s">
        <v>1561</v>
      </c>
      <c r="I8348" s="96">
        <v>2040.0</v>
      </c>
      <c r="J8348" s="96" t="s">
        <v>1351</v>
      </c>
      <c r="K8348" s="96">
        <v>2040.0</v>
      </c>
      <c r="L8348" s="96" t="s">
        <v>41</v>
      </c>
      <c r="M8348" s="96" t="s">
        <v>1351</v>
      </c>
      <c r="N8348" s="96" t="s">
        <v>1666</v>
      </c>
      <c r="O8348" s="96" t="s">
        <v>2054</v>
      </c>
      <c r="P8348" s="96" t="s">
        <v>1579</v>
      </c>
      <c r="Q8348" s="96" t="s">
        <v>1580</v>
      </c>
      <c r="R8348" s="96" t="s">
        <v>1841</v>
      </c>
      <c r="S8348" s="96" t="s">
        <v>20690</v>
      </c>
      <c r="T8348" s="96" t="s">
        <v>1568</v>
      </c>
    </row>
    <row r="8349" ht="14.25" customHeight="1">
      <c r="A8349" s="96" t="s">
        <v>20691</v>
      </c>
      <c r="C8349" s="96" t="s">
        <v>20692</v>
      </c>
      <c r="D8349" s="96" t="s">
        <v>1355</v>
      </c>
      <c r="J8349" s="96" t="s">
        <v>1351</v>
      </c>
      <c r="L8349" s="96" t="s">
        <v>41</v>
      </c>
      <c r="M8349" s="96" t="s">
        <v>1351</v>
      </c>
      <c r="N8349" s="96" t="s">
        <v>1707</v>
      </c>
      <c r="O8349" s="96" t="s">
        <v>1584</v>
      </c>
      <c r="P8349" s="96" t="s">
        <v>1564</v>
      </c>
      <c r="Q8349" s="96" t="s">
        <v>1580</v>
      </c>
      <c r="R8349" s="96" t="s">
        <v>1707</v>
      </c>
    </row>
    <row r="8350" ht="14.25" customHeight="1">
      <c r="A8350" s="96" t="s">
        <v>20693</v>
      </c>
      <c r="B8350" s="96" t="s">
        <v>20694</v>
      </c>
      <c r="D8350" s="96" t="s">
        <v>1355</v>
      </c>
      <c r="J8350" s="96" t="s">
        <v>1147</v>
      </c>
      <c r="L8350" s="96" t="s">
        <v>41</v>
      </c>
      <c r="M8350" s="96" t="s">
        <v>1351</v>
      </c>
      <c r="N8350" s="96" t="s">
        <v>2030</v>
      </c>
      <c r="O8350" s="96" t="s">
        <v>1791</v>
      </c>
      <c r="P8350" s="96" t="s">
        <v>1609</v>
      </c>
      <c r="Q8350" s="96" t="s">
        <v>1610</v>
      </c>
      <c r="R8350" s="96" t="s">
        <v>2873</v>
      </c>
    </row>
    <row r="8351" ht="14.25" customHeight="1">
      <c r="A8351" s="96" t="s">
        <v>20695</v>
      </c>
      <c r="D8351" s="96" t="s">
        <v>1355</v>
      </c>
      <c r="J8351" s="96" t="s">
        <v>1147</v>
      </c>
      <c r="L8351" s="96" t="s">
        <v>41</v>
      </c>
      <c r="M8351" s="96" t="s">
        <v>1147</v>
      </c>
      <c r="O8351" s="96" t="s">
        <v>1791</v>
      </c>
      <c r="P8351" s="96" t="s">
        <v>1609</v>
      </c>
      <c r="Q8351" s="96" t="s">
        <v>1754</v>
      </c>
      <c r="R8351" s="96" t="s">
        <v>1566</v>
      </c>
    </row>
    <row r="8352" ht="14.25" customHeight="1">
      <c r="A8352" s="96" t="s">
        <v>20696</v>
      </c>
      <c r="B8352" s="96" t="s">
        <v>20697</v>
      </c>
      <c r="D8352" s="96" t="s">
        <v>1355</v>
      </c>
      <c r="J8352" s="96" t="s">
        <v>1351</v>
      </c>
      <c r="L8352" s="96" t="s">
        <v>41</v>
      </c>
      <c r="M8352" s="96" t="s">
        <v>1147</v>
      </c>
      <c r="O8352" s="96" t="s">
        <v>1791</v>
      </c>
      <c r="P8352" s="96" t="s">
        <v>1609</v>
      </c>
      <c r="Q8352" s="96" t="s">
        <v>1754</v>
      </c>
      <c r="R8352" s="96" t="s">
        <v>1644</v>
      </c>
    </row>
    <row r="8353" ht="14.25" customHeight="1">
      <c r="A8353" s="96" t="s">
        <v>20698</v>
      </c>
      <c r="D8353" s="96" t="s">
        <v>1350</v>
      </c>
      <c r="E8353" s="96" t="s">
        <v>1561</v>
      </c>
      <c r="F8353" s="96">
        <v>2030.0</v>
      </c>
      <c r="J8353" s="96" t="s">
        <v>1147</v>
      </c>
      <c r="L8353" s="96" t="s">
        <v>1562</v>
      </c>
      <c r="M8353" s="96" t="s">
        <v>1147</v>
      </c>
      <c r="O8353" s="96" t="s">
        <v>1791</v>
      </c>
      <c r="P8353" s="96" t="s">
        <v>1609</v>
      </c>
      <c r="Q8353" s="96" t="s">
        <v>1639</v>
      </c>
      <c r="R8353" s="96" t="s">
        <v>1589</v>
      </c>
      <c r="S8353" s="96" t="s">
        <v>20699</v>
      </c>
      <c r="T8353" s="96" t="s">
        <v>1568</v>
      </c>
    </row>
    <row r="8354" ht="14.25" customHeight="1">
      <c r="A8354" s="96" t="s">
        <v>20700</v>
      </c>
      <c r="D8354" s="96" t="s">
        <v>1350</v>
      </c>
      <c r="E8354" s="96" t="s">
        <v>1561</v>
      </c>
      <c r="F8354" s="96">
        <v>2030.0</v>
      </c>
      <c r="J8354" s="96" t="s">
        <v>1147</v>
      </c>
      <c r="L8354" s="96" t="s">
        <v>1562</v>
      </c>
      <c r="M8354" s="96" t="s">
        <v>1147</v>
      </c>
      <c r="O8354" s="96" t="s">
        <v>1791</v>
      </c>
      <c r="P8354" s="96" t="s">
        <v>1609</v>
      </c>
      <c r="Q8354" s="96" t="s">
        <v>1585</v>
      </c>
      <c r="R8354" s="96" t="s">
        <v>1676</v>
      </c>
      <c r="S8354" s="96" t="s">
        <v>20701</v>
      </c>
      <c r="T8354" s="96" t="s">
        <v>1568</v>
      </c>
    </row>
    <row r="8355" ht="14.25" customHeight="1">
      <c r="A8355" s="96" t="s">
        <v>20702</v>
      </c>
      <c r="D8355" s="96" t="s">
        <v>1355</v>
      </c>
      <c r="J8355" s="96" t="s">
        <v>1147</v>
      </c>
      <c r="L8355" s="96" t="s">
        <v>41</v>
      </c>
      <c r="M8355" s="96" t="s">
        <v>1147</v>
      </c>
      <c r="O8355" s="96" t="s">
        <v>1791</v>
      </c>
      <c r="P8355" s="96" t="s">
        <v>1609</v>
      </c>
      <c r="Q8355" s="96" t="s">
        <v>1754</v>
      </c>
      <c r="R8355" s="96" t="s">
        <v>1581</v>
      </c>
    </row>
    <row r="8356" ht="14.25" customHeight="1">
      <c r="A8356" s="96" t="s">
        <v>20703</v>
      </c>
      <c r="D8356" s="96" t="s">
        <v>1355</v>
      </c>
      <c r="J8356" s="96" t="s">
        <v>1147</v>
      </c>
      <c r="L8356" s="96" t="s">
        <v>41</v>
      </c>
      <c r="M8356" s="96" t="s">
        <v>1147</v>
      </c>
      <c r="O8356" s="96" t="s">
        <v>1791</v>
      </c>
      <c r="P8356" s="96" t="s">
        <v>1609</v>
      </c>
      <c r="Q8356" s="96" t="s">
        <v>1756</v>
      </c>
      <c r="R8356" s="96" t="s">
        <v>1594</v>
      </c>
    </row>
    <row r="8357" ht="14.25" customHeight="1">
      <c r="A8357" s="96" t="s">
        <v>20704</v>
      </c>
      <c r="D8357" s="96" t="s">
        <v>1350</v>
      </c>
      <c r="E8357" s="96" t="s">
        <v>1561</v>
      </c>
      <c r="F8357" s="96">
        <v>2030.0</v>
      </c>
      <c r="J8357" s="96" t="s">
        <v>1147</v>
      </c>
      <c r="L8357" s="96" t="s">
        <v>1562</v>
      </c>
      <c r="M8357" s="96" t="s">
        <v>1147</v>
      </c>
      <c r="O8357" s="96" t="s">
        <v>1791</v>
      </c>
      <c r="P8357" s="96" t="s">
        <v>1609</v>
      </c>
      <c r="Q8357" s="96" t="s">
        <v>1585</v>
      </c>
      <c r="R8357" s="96" t="s">
        <v>1676</v>
      </c>
      <c r="S8357" s="96" t="s">
        <v>20705</v>
      </c>
      <c r="T8357" s="96" t="s">
        <v>1568</v>
      </c>
    </row>
    <row r="8358" ht="14.25" customHeight="1">
      <c r="A8358" s="96" t="s">
        <v>20706</v>
      </c>
      <c r="D8358" s="96" t="s">
        <v>1350</v>
      </c>
      <c r="E8358" s="96" t="s">
        <v>1570</v>
      </c>
      <c r="F8358" s="96">
        <v>2030.0</v>
      </c>
      <c r="J8358" s="96" t="s">
        <v>1147</v>
      </c>
      <c r="L8358" s="96" t="s">
        <v>1562</v>
      </c>
      <c r="M8358" s="96" t="s">
        <v>1147</v>
      </c>
      <c r="O8358" s="96" t="s">
        <v>1620</v>
      </c>
      <c r="P8358" s="96" t="s">
        <v>1564</v>
      </c>
      <c r="Q8358" s="96" t="s">
        <v>1784</v>
      </c>
      <c r="R8358" s="96" t="s">
        <v>1656</v>
      </c>
      <c r="S8358" s="96" t="s">
        <v>20707</v>
      </c>
      <c r="T8358" s="96" t="s">
        <v>1576</v>
      </c>
    </row>
    <row r="8359" ht="14.25" customHeight="1">
      <c r="A8359" s="96" t="s">
        <v>20708</v>
      </c>
      <c r="D8359" s="96" t="s">
        <v>1350</v>
      </c>
      <c r="E8359" s="96" t="s">
        <v>1561</v>
      </c>
      <c r="F8359" s="96">
        <v>2030.0</v>
      </c>
      <c r="J8359" s="96" t="s">
        <v>1147</v>
      </c>
      <c r="L8359" s="96" t="s">
        <v>1562</v>
      </c>
      <c r="M8359" s="96" t="s">
        <v>1147</v>
      </c>
      <c r="O8359" s="96" t="s">
        <v>1584</v>
      </c>
      <c r="P8359" s="96" t="s">
        <v>1564</v>
      </c>
      <c r="Q8359" s="96" t="s">
        <v>1897</v>
      </c>
      <c r="R8359" s="96" t="s">
        <v>1594</v>
      </c>
      <c r="S8359" s="96" t="s">
        <v>20709</v>
      </c>
      <c r="T8359" s="96" t="s">
        <v>1568</v>
      </c>
    </row>
    <row r="8360" ht="14.25" customHeight="1">
      <c r="A8360" s="96" t="s">
        <v>20710</v>
      </c>
      <c r="B8360" s="96" t="s">
        <v>20711</v>
      </c>
      <c r="C8360" s="96" t="s">
        <v>20712</v>
      </c>
      <c r="D8360" s="96" t="s">
        <v>1355</v>
      </c>
      <c r="J8360" s="96" t="s">
        <v>1147</v>
      </c>
      <c r="L8360" s="96" t="s">
        <v>41</v>
      </c>
      <c r="M8360" s="96" t="s">
        <v>1147</v>
      </c>
      <c r="O8360" s="96" t="s">
        <v>2952</v>
      </c>
      <c r="P8360" s="96" t="s">
        <v>1564</v>
      </c>
      <c r="Q8360" s="96" t="s">
        <v>1685</v>
      </c>
      <c r="R8360" s="96" t="s">
        <v>1740</v>
      </c>
      <c r="U8360" s="96" t="s">
        <v>1742</v>
      </c>
    </row>
    <row r="8361" ht="14.25" customHeight="1">
      <c r="A8361" s="96" t="s">
        <v>20713</v>
      </c>
      <c r="C8361" s="96" t="s">
        <v>20714</v>
      </c>
      <c r="D8361" s="96" t="s">
        <v>1355</v>
      </c>
      <c r="J8361" s="96" t="s">
        <v>1351</v>
      </c>
      <c r="L8361" s="96" t="s">
        <v>41</v>
      </c>
      <c r="M8361" s="96" t="s">
        <v>1351</v>
      </c>
      <c r="N8361" s="96" t="s">
        <v>1841</v>
      </c>
      <c r="O8361" s="96" t="s">
        <v>1647</v>
      </c>
      <c r="P8361" s="96" t="s">
        <v>1564</v>
      </c>
      <c r="Q8361" s="96" t="s">
        <v>1820</v>
      </c>
      <c r="R8361" s="96" t="s">
        <v>1841</v>
      </c>
    </row>
    <row r="8362" ht="14.25" customHeight="1">
      <c r="A8362" s="96" t="s">
        <v>20715</v>
      </c>
      <c r="C8362" s="96" t="s">
        <v>20716</v>
      </c>
      <c r="D8362" s="96" t="s">
        <v>1350</v>
      </c>
      <c r="E8362" s="96" t="s">
        <v>1561</v>
      </c>
      <c r="F8362" s="96">
        <v>2030.0</v>
      </c>
      <c r="J8362" s="96" t="s">
        <v>1147</v>
      </c>
      <c r="L8362" s="96" t="s">
        <v>41</v>
      </c>
      <c r="M8362" s="96" t="s">
        <v>1147</v>
      </c>
      <c r="N8362" s="96" t="s">
        <v>1589</v>
      </c>
      <c r="O8362" s="96" t="s">
        <v>1845</v>
      </c>
      <c r="P8362" s="96" t="s">
        <v>1564</v>
      </c>
      <c r="Q8362" s="96" t="s">
        <v>1862</v>
      </c>
      <c r="R8362" s="96" t="s">
        <v>1566</v>
      </c>
      <c r="S8362" s="96" t="s">
        <v>20717</v>
      </c>
      <c r="T8362" s="96" t="s">
        <v>1568</v>
      </c>
    </row>
    <row r="8363" ht="14.25" customHeight="1">
      <c r="A8363" s="96" t="s">
        <v>20718</v>
      </c>
      <c r="D8363" s="96" t="s">
        <v>1350</v>
      </c>
      <c r="E8363" s="96" t="s">
        <v>1561</v>
      </c>
      <c r="F8363" s="96">
        <v>2030.0</v>
      </c>
      <c r="G8363" s="96" t="s">
        <v>1350</v>
      </c>
      <c r="H8363" s="96" t="s">
        <v>1561</v>
      </c>
      <c r="I8363" s="96">
        <v>2040.0</v>
      </c>
      <c r="J8363" s="96" t="s">
        <v>1351</v>
      </c>
      <c r="K8363" s="96">
        <v>2040.0</v>
      </c>
      <c r="L8363" s="96" t="s">
        <v>1562</v>
      </c>
      <c r="M8363" s="96" t="s">
        <v>1351</v>
      </c>
      <c r="N8363" s="96" t="s">
        <v>1707</v>
      </c>
      <c r="O8363" s="96" t="s">
        <v>1717</v>
      </c>
      <c r="P8363" s="96" t="s">
        <v>1609</v>
      </c>
      <c r="Q8363" s="96" t="s">
        <v>1580</v>
      </c>
      <c r="R8363" s="96" t="s">
        <v>1707</v>
      </c>
      <c r="S8363" s="96" t="s">
        <v>20719</v>
      </c>
      <c r="T8363" s="96" t="s">
        <v>1568</v>
      </c>
    </row>
    <row r="8364" ht="14.25" customHeight="1">
      <c r="A8364" s="96" t="s">
        <v>20720</v>
      </c>
      <c r="D8364" s="96" t="s">
        <v>1350</v>
      </c>
      <c r="E8364" s="96" t="s">
        <v>1561</v>
      </c>
      <c r="F8364" s="96">
        <v>2030.0</v>
      </c>
      <c r="J8364" s="96" t="s">
        <v>1147</v>
      </c>
      <c r="L8364" s="96" t="s">
        <v>1562</v>
      </c>
      <c r="M8364" s="96" t="s">
        <v>1147</v>
      </c>
      <c r="O8364" s="96" t="s">
        <v>1647</v>
      </c>
      <c r="P8364" s="96" t="s">
        <v>1564</v>
      </c>
      <c r="Q8364" s="96" t="s">
        <v>1800</v>
      </c>
      <c r="R8364" s="96" t="s">
        <v>1644</v>
      </c>
      <c r="S8364" s="96" t="s">
        <v>20721</v>
      </c>
      <c r="T8364" s="96" t="s">
        <v>1568</v>
      </c>
    </row>
    <row r="8365" ht="14.25" customHeight="1">
      <c r="A8365" s="96" t="s">
        <v>20722</v>
      </c>
      <c r="B8365" s="96" t="s">
        <v>20723</v>
      </c>
      <c r="C8365" s="96" t="s">
        <v>20724</v>
      </c>
      <c r="D8365" s="96" t="s">
        <v>1355</v>
      </c>
      <c r="J8365" s="96" t="s">
        <v>1351</v>
      </c>
      <c r="L8365" s="96" t="s">
        <v>41</v>
      </c>
      <c r="M8365" s="96" t="s">
        <v>1351</v>
      </c>
      <c r="N8365" s="96" t="s">
        <v>1656</v>
      </c>
      <c r="O8365" s="96" t="s">
        <v>1893</v>
      </c>
      <c r="P8365" s="96" t="s">
        <v>1603</v>
      </c>
      <c r="Q8365" s="96" t="s">
        <v>1610</v>
      </c>
      <c r="R8365" s="96" t="s">
        <v>1656</v>
      </c>
    </row>
    <row r="8366" ht="14.25" customHeight="1">
      <c r="A8366" s="96" t="s">
        <v>20725</v>
      </c>
      <c r="B8366" s="96" t="s">
        <v>20726</v>
      </c>
      <c r="C8366" s="96" t="s">
        <v>20727</v>
      </c>
      <c r="D8366" s="96" t="s">
        <v>1350</v>
      </c>
      <c r="E8366" s="96" t="s">
        <v>1561</v>
      </c>
      <c r="F8366" s="96">
        <v>2030.0</v>
      </c>
      <c r="J8366" s="96" t="s">
        <v>1351</v>
      </c>
      <c r="L8366" s="96" t="s">
        <v>41</v>
      </c>
      <c r="M8366" s="96" t="s">
        <v>1351</v>
      </c>
      <c r="N8366" s="96" t="s">
        <v>1779</v>
      </c>
      <c r="O8366" s="96" t="s">
        <v>1578</v>
      </c>
      <c r="P8366" s="96" t="s">
        <v>1579</v>
      </c>
      <c r="Q8366" s="96" t="s">
        <v>1800</v>
      </c>
      <c r="R8366" s="96" t="s">
        <v>1846</v>
      </c>
      <c r="S8366" s="96" t="s">
        <v>20728</v>
      </c>
      <c r="T8366" s="96" t="s">
        <v>1568</v>
      </c>
    </row>
    <row r="8367" ht="14.25" customHeight="1">
      <c r="A8367" s="96" t="s">
        <v>20729</v>
      </c>
      <c r="D8367" s="96" t="s">
        <v>1355</v>
      </c>
      <c r="J8367" s="96" t="s">
        <v>1147</v>
      </c>
      <c r="L8367" s="96" t="s">
        <v>41</v>
      </c>
      <c r="M8367" s="96" t="s">
        <v>1147</v>
      </c>
      <c r="O8367" s="96" t="s">
        <v>1791</v>
      </c>
      <c r="P8367" s="96" t="s">
        <v>1609</v>
      </c>
      <c r="Q8367" s="96" t="s">
        <v>1604</v>
      </c>
      <c r="R8367" s="96" t="s">
        <v>1631</v>
      </c>
    </row>
    <row r="8368" ht="14.25" customHeight="1">
      <c r="A8368" s="96" t="s">
        <v>20730</v>
      </c>
      <c r="D8368" s="96" t="s">
        <v>1355</v>
      </c>
      <c r="J8368" s="96" t="s">
        <v>1351</v>
      </c>
      <c r="L8368" s="96" t="s">
        <v>41</v>
      </c>
      <c r="M8368" s="96" t="s">
        <v>1147</v>
      </c>
      <c r="O8368" s="96" t="s">
        <v>1791</v>
      </c>
      <c r="P8368" s="96" t="s">
        <v>1609</v>
      </c>
      <c r="Q8368" s="96" t="s">
        <v>1756</v>
      </c>
      <c r="R8368" s="96" t="s">
        <v>1594</v>
      </c>
    </row>
    <row r="8369" ht="14.25" customHeight="1">
      <c r="A8369" s="96" t="s">
        <v>20731</v>
      </c>
      <c r="B8369" s="96" t="s">
        <v>20732</v>
      </c>
      <c r="C8369" s="96" t="s">
        <v>20733</v>
      </c>
      <c r="D8369" s="96" t="s">
        <v>1372</v>
      </c>
      <c r="J8369" s="96" t="s">
        <v>1147</v>
      </c>
      <c r="L8369" s="96" t="s">
        <v>41</v>
      </c>
      <c r="M8369" s="96" t="s">
        <v>1147</v>
      </c>
      <c r="O8369" s="96" t="s">
        <v>1791</v>
      </c>
      <c r="P8369" s="96" t="s">
        <v>1609</v>
      </c>
      <c r="Q8369" s="96" t="s">
        <v>1800</v>
      </c>
      <c r="R8369" s="96" t="s">
        <v>6775</v>
      </c>
    </row>
    <row r="8370" ht="14.25" customHeight="1">
      <c r="A8370" s="96" t="s">
        <v>20734</v>
      </c>
      <c r="B8370" s="96" t="s">
        <v>20735</v>
      </c>
      <c r="C8370" s="96" t="s">
        <v>20736</v>
      </c>
      <c r="D8370" s="96" t="s">
        <v>1355</v>
      </c>
      <c r="E8370" s="96" t="s">
        <v>1561</v>
      </c>
      <c r="F8370" s="96">
        <v>2030.0</v>
      </c>
      <c r="J8370" s="96" t="s">
        <v>1147</v>
      </c>
      <c r="L8370" s="96" t="s">
        <v>41</v>
      </c>
      <c r="M8370" s="96" t="s">
        <v>1147</v>
      </c>
      <c r="O8370" s="96" t="s">
        <v>1791</v>
      </c>
      <c r="P8370" s="96" t="s">
        <v>1609</v>
      </c>
      <c r="Q8370" s="96" t="s">
        <v>2015</v>
      </c>
      <c r="R8370" s="96" t="s">
        <v>1605</v>
      </c>
      <c r="S8370" s="96" t="s">
        <v>20737</v>
      </c>
      <c r="T8370" s="96" t="s">
        <v>1568</v>
      </c>
    </row>
    <row r="8371" ht="14.25" customHeight="1">
      <c r="A8371" s="96" t="s">
        <v>20738</v>
      </c>
      <c r="D8371" s="96" t="s">
        <v>1355</v>
      </c>
      <c r="J8371" s="96" t="s">
        <v>1147</v>
      </c>
      <c r="L8371" s="96" t="s">
        <v>41</v>
      </c>
      <c r="M8371" s="96" t="s">
        <v>1147</v>
      </c>
      <c r="O8371" s="96" t="s">
        <v>1791</v>
      </c>
      <c r="P8371" s="96" t="s">
        <v>1609</v>
      </c>
      <c r="Q8371" s="96" t="s">
        <v>1756</v>
      </c>
      <c r="R8371" s="96" t="s">
        <v>1594</v>
      </c>
    </row>
    <row r="8372" ht="14.25" customHeight="1">
      <c r="A8372" s="96" t="s">
        <v>20739</v>
      </c>
      <c r="D8372" s="96" t="s">
        <v>1350</v>
      </c>
      <c r="E8372" s="96" t="s">
        <v>1561</v>
      </c>
      <c r="F8372" s="96">
        <v>2030.0</v>
      </c>
      <c r="J8372" s="96" t="s">
        <v>1147</v>
      </c>
      <c r="L8372" s="96" t="s">
        <v>1562</v>
      </c>
      <c r="M8372" s="96" t="s">
        <v>1147</v>
      </c>
      <c r="O8372" s="96" t="s">
        <v>1791</v>
      </c>
      <c r="P8372" s="96" t="s">
        <v>1609</v>
      </c>
      <c r="Q8372" s="96" t="s">
        <v>1573</v>
      </c>
      <c r="R8372" s="96" t="s">
        <v>1574</v>
      </c>
      <c r="S8372" s="96" t="s">
        <v>20740</v>
      </c>
      <c r="T8372" s="96" t="s">
        <v>1568</v>
      </c>
    </row>
    <row r="8373" ht="14.25" customHeight="1">
      <c r="A8373" s="96" t="s">
        <v>20741</v>
      </c>
      <c r="D8373" s="96" t="s">
        <v>1350</v>
      </c>
      <c r="E8373" s="96" t="s">
        <v>1561</v>
      </c>
      <c r="F8373" s="96">
        <v>2030.0</v>
      </c>
      <c r="J8373" s="96" t="s">
        <v>1147</v>
      </c>
      <c r="L8373" s="96" t="s">
        <v>1562</v>
      </c>
      <c r="M8373" s="96" t="s">
        <v>1147</v>
      </c>
      <c r="O8373" s="96" t="s">
        <v>1620</v>
      </c>
      <c r="P8373" s="96" t="s">
        <v>1564</v>
      </c>
      <c r="Q8373" s="96" t="s">
        <v>1652</v>
      </c>
      <c r="R8373" s="96" t="s">
        <v>1615</v>
      </c>
      <c r="S8373" s="96" t="s">
        <v>20742</v>
      </c>
      <c r="T8373" s="96" t="s">
        <v>1568</v>
      </c>
    </row>
    <row r="8374" ht="14.25" customHeight="1">
      <c r="A8374" s="96" t="s">
        <v>20743</v>
      </c>
      <c r="B8374" s="96" t="s">
        <v>20744</v>
      </c>
      <c r="C8374" s="96" t="s">
        <v>20745</v>
      </c>
      <c r="D8374" s="96" t="s">
        <v>1350</v>
      </c>
      <c r="E8374" s="96" t="s">
        <v>1561</v>
      </c>
      <c r="F8374" s="96">
        <v>2030.0</v>
      </c>
      <c r="G8374" s="96" t="s">
        <v>1350</v>
      </c>
      <c r="H8374" s="96" t="s">
        <v>1561</v>
      </c>
      <c r="I8374" s="96">
        <v>2040.0</v>
      </c>
      <c r="J8374" s="96" t="s">
        <v>1351</v>
      </c>
      <c r="K8374" s="96">
        <v>2040.0</v>
      </c>
      <c r="L8374" s="96" t="s">
        <v>41</v>
      </c>
      <c r="M8374" s="96" t="s">
        <v>1351</v>
      </c>
      <c r="N8374" s="96" t="s">
        <v>1805</v>
      </c>
      <c r="O8374" s="96" t="s">
        <v>2792</v>
      </c>
      <c r="P8374" s="96" t="s">
        <v>1609</v>
      </c>
      <c r="Q8374" s="96" t="s">
        <v>1756</v>
      </c>
      <c r="R8374" s="96" t="s">
        <v>1699</v>
      </c>
      <c r="S8374" s="96" t="s">
        <v>20746</v>
      </c>
      <c r="T8374" s="96" t="s">
        <v>1568</v>
      </c>
    </row>
    <row r="8375" ht="14.25" customHeight="1">
      <c r="A8375" s="96" t="s">
        <v>20747</v>
      </c>
      <c r="B8375" s="96" t="s">
        <v>20748</v>
      </c>
      <c r="C8375" s="96" t="s">
        <v>20749</v>
      </c>
      <c r="D8375" s="96" t="s">
        <v>1355</v>
      </c>
      <c r="J8375" s="96" t="s">
        <v>1147</v>
      </c>
      <c r="L8375" s="96" t="s">
        <v>41</v>
      </c>
      <c r="M8375" s="96" t="s">
        <v>1147</v>
      </c>
      <c r="O8375" s="96" t="s">
        <v>1584</v>
      </c>
      <c r="P8375" s="96" t="s">
        <v>1564</v>
      </c>
      <c r="Q8375" s="96" t="s">
        <v>1580</v>
      </c>
      <c r="R8375" s="96" t="s">
        <v>1699</v>
      </c>
    </row>
    <row r="8376" ht="14.25" customHeight="1">
      <c r="A8376" s="96" t="s">
        <v>20750</v>
      </c>
      <c r="C8376" s="96" t="s">
        <v>20751</v>
      </c>
      <c r="D8376" s="96" t="s">
        <v>1350</v>
      </c>
      <c r="E8376" s="96" t="s">
        <v>1561</v>
      </c>
      <c r="F8376" s="96">
        <v>2030.0</v>
      </c>
      <c r="J8376" s="96" t="s">
        <v>1147</v>
      </c>
      <c r="L8376" s="96" t="s">
        <v>1562</v>
      </c>
      <c r="M8376" s="96" t="s">
        <v>1147</v>
      </c>
      <c r="O8376" s="96" t="s">
        <v>1584</v>
      </c>
      <c r="P8376" s="96" t="s">
        <v>1564</v>
      </c>
      <c r="Q8376" s="96" t="s">
        <v>2015</v>
      </c>
      <c r="R8376" s="96" t="s">
        <v>1805</v>
      </c>
      <c r="S8376" s="96" t="s">
        <v>20752</v>
      </c>
      <c r="T8376" s="96" t="s">
        <v>1568</v>
      </c>
    </row>
    <row r="8377" ht="14.25" customHeight="1">
      <c r="A8377" s="96" t="s">
        <v>20753</v>
      </c>
      <c r="B8377" s="96" t="s">
        <v>20754</v>
      </c>
      <c r="C8377" s="96" t="s">
        <v>20755</v>
      </c>
      <c r="D8377" s="96" t="s">
        <v>1355</v>
      </c>
      <c r="J8377" s="96" t="s">
        <v>1351</v>
      </c>
      <c r="L8377" s="96" t="s">
        <v>41</v>
      </c>
      <c r="M8377" s="96" t="s">
        <v>1351</v>
      </c>
      <c r="N8377" s="96" t="s">
        <v>2384</v>
      </c>
      <c r="O8377" s="96" t="s">
        <v>1578</v>
      </c>
      <c r="P8377" s="96" t="s">
        <v>1579</v>
      </c>
      <c r="Q8377" s="96" t="s">
        <v>1756</v>
      </c>
      <c r="R8377" s="96" t="s">
        <v>2384</v>
      </c>
    </row>
    <row r="8378" ht="14.25" customHeight="1">
      <c r="A8378" s="96" t="s">
        <v>20756</v>
      </c>
      <c r="C8378" s="96" t="s">
        <v>20757</v>
      </c>
      <c r="D8378" s="96" t="s">
        <v>1355</v>
      </c>
      <c r="J8378" s="96" t="s">
        <v>1351</v>
      </c>
      <c r="L8378" s="96" t="s">
        <v>41</v>
      </c>
      <c r="M8378" s="96" t="s">
        <v>1147</v>
      </c>
      <c r="O8378" s="96" t="s">
        <v>4713</v>
      </c>
      <c r="P8378" s="96" t="s">
        <v>1609</v>
      </c>
      <c r="Q8378" s="96" t="s">
        <v>1675</v>
      </c>
      <c r="R8378" s="96" t="s">
        <v>1690</v>
      </c>
    </row>
    <row r="8379" ht="14.25" customHeight="1">
      <c r="A8379" s="96" t="s">
        <v>20758</v>
      </c>
      <c r="D8379" s="96" t="s">
        <v>1350</v>
      </c>
      <c r="E8379" s="96" t="s">
        <v>1561</v>
      </c>
      <c r="F8379" s="96">
        <v>2030.0</v>
      </c>
      <c r="J8379" s="96" t="s">
        <v>1147</v>
      </c>
      <c r="L8379" s="96" t="s">
        <v>1562</v>
      </c>
      <c r="M8379" s="96" t="s">
        <v>1147</v>
      </c>
      <c r="O8379" s="96" t="s">
        <v>1717</v>
      </c>
      <c r="P8379" s="96" t="s">
        <v>1609</v>
      </c>
      <c r="Q8379" s="96" t="s">
        <v>2210</v>
      </c>
      <c r="R8379" s="96" t="s">
        <v>1699</v>
      </c>
      <c r="S8379" s="96" t="s">
        <v>20759</v>
      </c>
      <c r="T8379" s="96" t="s">
        <v>1568</v>
      </c>
    </row>
    <row r="8380" ht="14.25" customHeight="1">
      <c r="A8380" s="96" t="s">
        <v>20760</v>
      </c>
      <c r="C8380" s="96" t="s">
        <v>20761</v>
      </c>
      <c r="D8380" s="96" t="s">
        <v>1350</v>
      </c>
      <c r="E8380" s="96" t="s">
        <v>1561</v>
      </c>
      <c r="F8380" s="96" t="s">
        <v>1628</v>
      </c>
      <c r="J8380" s="96" t="s">
        <v>1147</v>
      </c>
      <c r="L8380" s="96" t="s">
        <v>41</v>
      </c>
      <c r="M8380" s="96" t="s">
        <v>1147</v>
      </c>
      <c r="O8380" s="96" t="s">
        <v>1717</v>
      </c>
      <c r="P8380" s="96" t="s">
        <v>1609</v>
      </c>
      <c r="Q8380" s="96" t="s">
        <v>1580</v>
      </c>
      <c r="R8380" s="96" t="s">
        <v>1637</v>
      </c>
      <c r="S8380" s="96" t="s">
        <v>20762</v>
      </c>
      <c r="T8380" s="96" t="s">
        <v>1568</v>
      </c>
    </row>
    <row r="8381" ht="14.25" customHeight="1">
      <c r="A8381" s="96" t="s">
        <v>20763</v>
      </c>
      <c r="D8381" s="96" t="s">
        <v>1350</v>
      </c>
      <c r="E8381" s="96" t="s">
        <v>1561</v>
      </c>
      <c r="F8381" s="96">
        <v>2030.0</v>
      </c>
      <c r="J8381" s="96" t="s">
        <v>1147</v>
      </c>
      <c r="L8381" s="96" t="s">
        <v>1562</v>
      </c>
      <c r="M8381" s="96" t="s">
        <v>1147</v>
      </c>
      <c r="O8381" s="96" t="s">
        <v>1791</v>
      </c>
      <c r="P8381" s="96" t="s">
        <v>1609</v>
      </c>
      <c r="Q8381" s="96" t="s">
        <v>1756</v>
      </c>
      <c r="R8381" s="96" t="s">
        <v>1594</v>
      </c>
      <c r="S8381" s="96" t="s">
        <v>20764</v>
      </c>
      <c r="T8381" s="96" t="s">
        <v>1568</v>
      </c>
    </row>
    <row r="8382" ht="14.25" customHeight="1">
      <c r="A8382" s="96" t="s">
        <v>20765</v>
      </c>
      <c r="D8382" s="96" t="s">
        <v>1350</v>
      </c>
      <c r="E8382" s="96" t="s">
        <v>1561</v>
      </c>
      <c r="F8382" s="96">
        <v>2030.0</v>
      </c>
      <c r="J8382" s="96" t="s">
        <v>1147</v>
      </c>
      <c r="L8382" s="96" t="s">
        <v>1562</v>
      </c>
      <c r="M8382" s="96" t="s">
        <v>1147</v>
      </c>
      <c r="O8382" s="96" t="s">
        <v>1717</v>
      </c>
      <c r="P8382" s="96" t="s">
        <v>1609</v>
      </c>
      <c r="Q8382" s="96" t="s">
        <v>2015</v>
      </c>
      <c r="R8382" s="96" t="s">
        <v>1699</v>
      </c>
      <c r="S8382" s="96" t="s">
        <v>20766</v>
      </c>
      <c r="T8382" s="96" t="s">
        <v>1568</v>
      </c>
    </row>
    <row r="8383" ht="14.25" customHeight="1">
      <c r="A8383" s="96" t="s">
        <v>20767</v>
      </c>
      <c r="D8383" s="96" t="s">
        <v>1372</v>
      </c>
      <c r="J8383" s="96" t="s">
        <v>1147</v>
      </c>
      <c r="L8383" s="96" t="s">
        <v>41</v>
      </c>
      <c r="M8383" s="96" t="s">
        <v>1147</v>
      </c>
      <c r="O8383" s="96" t="s">
        <v>1717</v>
      </c>
      <c r="P8383" s="96" t="s">
        <v>1609</v>
      </c>
      <c r="Q8383" s="96" t="s">
        <v>1610</v>
      </c>
      <c r="R8383" s="96" t="s">
        <v>1846</v>
      </c>
    </row>
    <row r="8384" ht="14.25" customHeight="1">
      <c r="A8384" s="96" t="s">
        <v>20768</v>
      </c>
      <c r="D8384" s="96" t="s">
        <v>1350</v>
      </c>
      <c r="E8384" s="96" t="s">
        <v>1561</v>
      </c>
      <c r="F8384" s="96">
        <v>2030.0</v>
      </c>
      <c r="J8384" s="96" t="s">
        <v>1147</v>
      </c>
      <c r="L8384" s="96" t="s">
        <v>1562</v>
      </c>
      <c r="M8384" s="96" t="s">
        <v>1147</v>
      </c>
      <c r="O8384" s="96" t="s">
        <v>1717</v>
      </c>
      <c r="P8384" s="96" t="s">
        <v>1609</v>
      </c>
      <c r="Q8384" s="96" t="s">
        <v>1756</v>
      </c>
      <c r="R8384" s="96" t="s">
        <v>1597</v>
      </c>
      <c r="S8384" s="96" t="s">
        <v>20769</v>
      </c>
      <c r="T8384" s="96" t="s">
        <v>1568</v>
      </c>
    </row>
    <row r="8385" ht="14.25" customHeight="1">
      <c r="A8385" s="96" t="s">
        <v>20770</v>
      </c>
      <c r="D8385" s="96" t="s">
        <v>1350</v>
      </c>
      <c r="E8385" s="96" t="s">
        <v>1561</v>
      </c>
      <c r="F8385" s="96">
        <v>2030.0</v>
      </c>
      <c r="J8385" s="96" t="s">
        <v>1147</v>
      </c>
      <c r="L8385" s="96" t="s">
        <v>1562</v>
      </c>
      <c r="M8385" s="96" t="s">
        <v>1147</v>
      </c>
      <c r="O8385" s="96" t="s">
        <v>1717</v>
      </c>
      <c r="P8385" s="96" t="s">
        <v>1609</v>
      </c>
      <c r="Q8385" s="96" t="s">
        <v>1590</v>
      </c>
      <c r="R8385" s="96" t="s">
        <v>1676</v>
      </c>
      <c r="S8385" s="96" t="s">
        <v>20771</v>
      </c>
      <c r="T8385" s="96" t="s">
        <v>1568</v>
      </c>
    </row>
    <row r="8386" ht="14.25" customHeight="1">
      <c r="A8386" s="96" t="s">
        <v>20772</v>
      </c>
      <c r="D8386" s="96" t="s">
        <v>1350</v>
      </c>
      <c r="E8386" s="96" t="s">
        <v>1561</v>
      </c>
      <c r="F8386" s="96">
        <v>2030.0</v>
      </c>
      <c r="J8386" s="96" t="s">
        <v>1147</v>
      </c>
      <c r="L8386" s="96" t="s">
        <v>1562</v>
      </c>
      <c r="M8386" s="96" t="s">
        <v>1147</v>
      </c>
      <c r="O8386" s="96" t="s">
        <v>1717</v>
      </c>
      <c r="P8386" s="96" t="s">
        <v>1609</v>
      </c>
      <c r="Q8386" s="96" t="s">
        <v>1756</v>
      </c>
      <c r="R8386" s="96" t="s">
        <v>1566</v>
      </c>
      <c r="S8386" s="96" t="s">
        <v>20773</v>
      </c>
      <c r="T8386" s="96" t="s">
        <v>1568</v>
      </c>
    </row>
    <row r="8387" ht="14.25" customHeight="1">
      <c r="A8387" s="96" t="s">
        <v>20774</v>
      </c>
      <c r="D8387" s="96" t="s">
        <v>1350</v>
      </c>
      <c r="E8387" s="96" t="s">
        <v>1561</v>
      </c>
      <c r="F8387" s="96">
        <v>2030.0</v>
      </c>
      <c r="J8387" s="96" t="s">
        <v>1147</v>
      </c>
      <c r="L8387" s="96" t="s">
        <v>1562</v>
      </c>
      <c r="M8387" s="96" t="s">
        <v>1147</v>
      </c>
      <c r="O8387" s="96" t="s">
        <v>1717</v>
      </c>
      <c r="P8387" s="96" t="s">
        <v>1609</v>
      </c>
      <c r="Q8387" s="96" t="s">
        <v>1585</v>
      </c>
      <c r="R8387" s="96" t="s">
        <v>1586</v>
      </c>
      <c r="S8387" s="96" t="s">
        <v>20775</v>
      </c>
      <c r="T8387" s="96" t="s">
        <v>1568</v>
      </c>
    </row>
    <row r="8388" ht="14.25" customHeight="1">
      <c r="A8388" s="96" t="s">
        <v>20776</v>
      </c>
      <c r="D8388" s="96" t="s">
        <v>1350</v>
      </c>
      <c r="E8388" s="96" t="s">
        <v>1561</v>
      </c>
      <c r="F8388" s="96">
        <v>2030.0</v>
      </c>
      <c r="J8388" s="96" t="s">
        <v>1147</v>
      </c>
      <c r="L8388" s="96" t="s">
        <v>1562</v>
      </c>
      <c r="M8388" s="96" t="s">
        <v>1147</v>
      </c>
      <c r="O8388" s="96" t="s">
        <v>1717</v>
      </c>
      <c r="P8388" s="96" t="s">
        <v>1609</v>
      </c>
      <c r="Q8388" s="96" t="s">
        <v>1639</v>
      </c>
      <c r="R8388" s="96" t="s">
        <v>1566</v>
      </c>
      <c r="S8388" s="96" t="s">
        <v>20777</v>
      </c>
      <c r="T8388" s="96" t="s">
        <v>1568</v>
      </c>
    </row>
    <row r="8389" ht="14.25" customHeight="1">
      <c r="A8389" s="96" t="s">
        <v>20778</v>
      </c>
      <c r="D8389" s="96" t="s">
        <v>1350</v>
      </c>
      <c r="E8389" s="96" t="s">
        <v>1561</v>
      </c>
      <c r="F8389" s="96">
        <v>2030.0</v>
      </c>
      <c r="J8389" s="96" t="s">
        <v>1147</v>
      </c>
      <c r="L8389" s="96" t="s">
        <v>1562</v>
      </c>
      <c r="M8389" s="96" t="s">
        <v>1147</v>
      </c>
      <c r="O8389" s="96" t="s">
        <v>1717</v>
      </c>
      <c r="P8389" s="96" t="s">
        <v>1609</v>
      </c>
      <c r="Q8389" s="96" t="s">
        <v>2015</v>
      </c>
      <c r="R8389" s="96" t="s">
        <v>1591</v>
      </c>
      <c r="S8389" s="96" t="s">
        <v>20779</v>
      </c>
      <c r="T8389" s="96" t="s">
        <v>1568</v>
      </c>
    </row>
    <row r="8390" ht="14.25" customHeight="1">
      <c r="A8390" s="96" t="s">
        <v>20780</v>
      </c>
      <c r="D8390" s="96" t="s">
        <v>1350</v>
      </c>
      <c r="E8390" s="96" t="s">
        <v>1561</v>
      </c>
      <c r="F8390" s="96">
        <v>2030.0</v>
      </c>
      <c r="J8390" s="96" t="s">
        <v>1147</v>
      </c>
      <c r="L8390" s="96" t="s">
        <v>1562</v>
      </c>
      <c r="M8390" s="96" t="s">
        <v>1147</v>
      </c>
      <c r="O8390" s="96" t="s">
        <v>1791</v>
      </c>
      <c r="P8390" s="96" t="s">
        <v>1609</v>
      </c>
      <c r="Q8390" s="96" t="s">
        <v>1573</v>
      </c>
      <c r="R8390" s="96" t="s">
        <v>1594</v>
      </c>
      <c r="S8390" s="96" t="s">
        <v>20781</v>
      </c>
      <c r="T8390" s="96" t="s">
        <v>1568</v>
      </c>
    </row>
    <row r="8391" ht="14.25" customHeight="1">
      <c r="A8391" s="96" t="s">
        <v>20782</v>
      </c>
      <c r="B8391" s="96" t="s">
        <v>20783</v>
      </c>
      <c r="C8391" s="96" t="s">
        <v>20784</v>
      </c>
      <c r="D8391" s="96" t="s">
        <v>1350</v>
      </c>
      <c r="E8391" s="96" t="s">
        <v>1561</v>
      </c>
      <c r="F8391" s="96" t="s">
        <v>2176</v>
      </c>
      <c r="J8391" s="96" t="s">
        <v>1351</v>
      </c>
      <c r="L8391" s="96" t="s">
        <v>41</v>
      </c>
      <c r="M8391" s="96" t="s">
        <v>1147</v>
      </c>
      <c r="O8391" s="96" t="s">
        <v>1717</v>
      </c>
      <c r="P8391" s="96" t="s">
        <v>1609</v>
      </c>
      <c r="Q8391" s="96" t="s">
        <v>1756</v>
      </c>
      <c r="R8391" s="96" t="s">
        <v>1621</v>
      </c>
      <c r="S8391" s="96" t="s">
        <v>20785</v>
      </c>
      <c r="T8391" s="96" t="s">
        <v>1568</v>
      </c>
    </row>
    <row r="8392" ht="14.25" customHeight="1">
      <c r="A8392" s="96" t="s">
        <v>20786</v>
      </c>
      <c r="D8392" s="96" t="s">
        <v>1350</v>
      </c>
      <c r="E8392" s="96" t="s">
        <v>1570</v>
      </c>
      <c r="F8392" s="96">
        <v>2030.0</v>
      </c>
      <c r="J8392" s="96" t="s">
        <v>1147</v>
      </c>
      <c r="L8392" s="96" t="s">
        <v>1562</v>
      </c>
      <c r="M8392" s="96" t="s">
        <v>1147</v>
      </c>
      <c r="O8392" s="96" t="s">
        <v>1717</v>
      </c>
      <c r="P8392" s="96" t="s">
        <v>1609</v>
      </c>
      <c r="Q8392" s="96" t="s">
        <v>1886</v>
      </c>
      <c r="R8392" s="96" t="s">
        <v>1707</v>
      </c>
      <c r="S8392" s="96" t="s">
        <v>20787</v>
      </c>
      <c r="T8392" s="96" t="s">
        <v>1576</v>
      </c>
    </row>
    <row r="8393" ht="14.25" customHeight="1">
      <c r="A8393" s="96" t="s">
        <v>20788</v>
      </c>
      <c r="D8393" s="96" t="s">
        <v>1350</v>
      </c>
      <c r="E8393" s="96" t="s">
        <v>1561</v>
      </c>
      <c r="F8393" s="96">
        <v>2030.0</v>
      </c>
      <c r="J8393" s="96" t="s">
        <v>1147</v>
      </c>
      <c r="L8393" s="96" t="s">
        <v>1562</v>
      </c>
      <c r="M8393" s="96" t="s">
        <v>1147</v>
      </c>
      <c r="O8393" s="96" t="s">
        <v>1717</v>
      </c>
      <c r="P8393" s="96" t="s">
        <v>1609</v>
      </c>
      <c r="Q8393" s="96" t="s">
        <v>1756</v>
      </c>
      <c r="R8393" s="96" t="s">
        <v>1566</v>
      </c>
      <c r="S8393" s="96" t="s">
        <v>20789</v>
      </c>
      <c r="T8393" s="96" t="s">
        <v>1568</v>
      </c>
    </row>
    <row r="8394" ht="14.25" customHeight="1">
      <c r="A8394" s="96" t="s">
        <v>20790</v>
      </c>
      <c r="D8394" s="96" t="s">
        <v>1350</v>
      </c>
      <c r="E8394" s="96" t="s">
        <v>1561</v>
      </c>
      <c r="F8394" s="96">
        <v>2030.0</v>
      </c>
      <c r="J8394" s="96" t="s">
        <v>1147</v>
      </c>
      <c r="L8394" s="96" t="s">
        <v>1562</v>
      </c>
      <c r="M8394" s="96" t="s">
        <v>1147</v>
      </c>
      <c r="O8394" s="96" t="s">
        <v>1717</v>
      </c>
      <c r="P8394" s="96" t="s">
        <v>1609</v>
      </c>
      <c r="Q8394" s="96" t="s">
        <v>1756</v>
      </c>
      <c r="R8394" s="96" t="s">
        <v>1631</v>
      </c>
      <c r="S8394" s="96" t="s">
        <v>20791</v>
      </c>
      <c r="T8394" s="96" t="s">
        <v>1568</v>
      </c>
    </row>
    <row r="8395" ht="14.25" customHeight="1">
      <c r="A8395" s="96" t="s">
        <v>20792</v>
      </c>
      <c r="D8395" s="96" t="s">
        <v>1350</v>
      </c>
      <c r="E8395" s="96" t="s">
        <v>1561</v>
      </c>
      <c r="F8395" s="96">
        <v>2030.0</v>
      </c>
      <c r="J8395" s="96" t="s">
        <v>1147</v>
      </c>
      <c r="L8395" s="96" t="s">
        <v>1562</v>
      </c>
      <c r="M8395" s="96" t="s">
        <v>1147</v>
      </c>
      <c r="O8395" s="96" t="s">
        <v>1717</v>
      </c>
      <c r="P8395" s="96" t="s">
        <v>1609</v>
      </c>
      <c r="Q8395" s="96" t="s">
        <v>1756</v>
      </c>
      <c r="R8395" s="96" t="s">
        <v>1676</v>
      </c>
      <c r="S8395" s="96" t="s">
        <v>20793</v>
      </c>
      <c r="T8395" s="96" t="s">
        <v>1568</v>
      </c>
    </row>
    <row r="8396" ht="14.25" customHeight="1">
      <c r="A8396" s="96" t="s">
        <v>20794</v>
      </c>
      <c r="D8396" s="96" t="s">
        <v>1350</v>
      </c>
      <c r="E8396" s="96" t="s">
        <v>1561</v>
      </c>
      <c r="F8396" s="96">
        <v>2030.0</v>
      </c>
      <c r="J8396" s="96" t="s">
        <v>1147</v>
      </c>
      <c r="L8396" s="96" t="s">
        <v>1562</v>
      </c>
      <c r="M8396" s="96" t="s">
        <v>1147</v>
      </c>
      <c r="O8396" s="96" t="s">
        <v>1717</v>
      </c>
      <c r="P8396" s="96" t="s">
        <v>1609</v>
      </c>
      <c r="Q8396" s="96" t="s">
        <v>1756</v>
      </c>
      <c r="R8396" s="96" t="s">
        <v>1757</v>
      </c>
      <c r="S8396" s="96" t="s">
        <v>20795</v>
      </c>
      <c r="T8396" s="96" t="s">
        <v>1568</v>
      </c>
    </row>
    <row r="8397" ht="14.25" customHeight="1">
      <c r="A8397" s="96" t="s">
        <v>20796</v>
      </c>
      <c r="D8397" s="96" t="s">
        <v>1350</v>
      </c>
      <c r="E8397" s="96" t="s">
        <v>1561</v>
      </c>
      <c r="F8397" s="96">
        <v>2030.0</v>
      </c>
      <c r="J8397" s="96" t="s">
        <v>1147</v>
      </c>
      <c r="L8397" s="96" t="s">
        <v>1562</v>
      </c>
      <c r="M8397" s="96" t="s">
        <v>1147</v>
      </c>
      <c r="O8397" s="96" t="s">
        <v>1717</v>
      </c>
      <c r="P8397" s="96" t="s">
        <v>1609</v>
      </c>
      <c r="Q8397" s="96" t="s">
        <v>1756</v>
      </c>
      <c r="R8397" s="96" t="s">
        <v>1793</v>
      </c>
      <c r="S8397" s="96" t="s">
        <v>20797</v>
      </c>
      <c r="T8397" s="96" t="s">
        <v>1568</v>
      </c>
    </row>
    <row r="8398" ht="14.25" customHeight="1">
      <c r="A8398" s="96" t="s">
        <v>20798</v>
      </c>
      <c r="D8398" s="96" t="s">
        <v>1350</v>
      </c>
      <c r="E8398" s="96" t="s">
        <v>1561</v>
      </c>
      <c r="F8398" s="96">
        <v>2030.0</v>
      </c>
      <c r="J8398" s="96" t="s">
        <v>1147</v>
      </c>
      <c r="L8398" s="96" t="s">
        <v>1562</v>
      </c>
      <c r="M8398" s="96" t="s">
        <v>1147</v>
      </c>
      <c r="O8398" s="96" t="s">
        <v>1717</v>
      </c>
      <c r="P8398" s="96" t="s">
        <v>1609</v>
      </c>
      <c r="Q8398" s="96" t="s">
        <v>1735</v>
      </c>
      <c r="R8398" s="96" t="s">
        <v>1566</v>
      </c>
      <c r="S8398" s="96" t="s">
        <v>20799</v>
      </c>
      <c r="T8398" s="96" t="s">
        <v>1568</v>
      </c>
    </row>
    <row r="8399" ht="14.25" customHeight="1">
      <c r="A8399" s="96" t="s">
        <v>20800</v>
      </c>
      <c r="D8399" s="96" t="s">
        <v>1350</v>
      </c>
      <c r="E8399" s="96" t="s">
        <v>1561</v>
      </c>
      <c r="F8399" s="96">
        <v>2030.0</v>
      </c>
      <c r="J8399" s="96" t="s">
        <v>1147</v>
      </c>
      <c r="L8399" s="96" t="s">
        <v>1562</v>
      </c>
      <c r="M8399" s="96" t="s">
        <v>1147</v>
      </c>
      <c r="O8399" s="96" t="s">
        <v>1717</v>
      </c>
      <c r="P8399" s="96" t="s">
        <v>1609</v>
      </c>
      <c r="Q8399" s="96" t="s">
        <v>1948</v>
      </c>
      <c r="R8399" s="96" t="s">
        <v>1581</v>
      </c>
      <c r="S8399" s="96" t="s">
        <v>20801</v>
      </c>
      <c r="T8399" s="96" t="s">
        <v>1568</v>
      </c>
    </row>
    <row r="8400" ht="14.25" customHeight="1">
      <c r="A8400" s="96" t="s">
        <v>20802</v>
      </c>
      <c r="D8400" s="96" t="s">
        <v>1350</v>
      </c>
      <c r="E8400" s="96" t="s">
        <v>1561</v>
      </c>
      <c r="F8400" s="96">
        <v>2030.0</v>
      </c>
      <c r="J8400" s="96" t="s">
        <v>1147</v>
      </c>
      <c r="L8400" s="96" t="s">
        <v>1562</v>
      </c>
      <c r="M8400" s="96" t="s">
        <v>1147</v>
      </c>
      <c r="O8400" s="96" t="s">
        <v>1717</v>
      </c>
      <c r="P8400" s="96" t="s">
        <v>1609</v>
      </c>
      <c r="Q8400" s="96" t="s">
        <v>2188</v>
      </c>
      <c r="R8400" s="96" t="s">
        <v>1637</v>
      </c>
      <c r="S8400" s="96" t="s">
        <v>20803</v>
      </c>
      <c r="T8400" s="96" t="s">
        <v>1568</v>
      </c>
    </row>
    <row r="8401" ht="14.25" customHeight="1">
      <c r="A8401" s="96" t="s">
        <v>20804</v>
      </c>
      <c r="D8401" s="96" t="s">
        <v>1350</v>
      </c>
      <c r="E8401" s="96" t="s">
        <v>1561</v>
      </c>
      <c r="F8401" s="96">
        <v>2030.0</v>
      </c>
      <c r="J8401" s="96" t="s">
        <v>1147</v>
      </c>
      <c r="L8401" s="96" t="s">
        <v>1562</v>
      </c>
      <c r="M8401" s="96" t="s">
        <v>1147</v>
      </c>
      <c r="O8401" s="96" t="s">
        <v>1717</v>
      </c>
      <c r="P8401" s="96" t="s">
        <v>1609</v>
      </c>
      <c r="Q8401" s="96" t="s">
        <v>1590</v>
      </c>
      <c r="R8401" s="96" t="s">
        <v>1631</v>
      </c>
      <c r="S8401" s="96" t="s">
        <v>20805</v>
      </c>
      <c r="T8401" s="96" t="s">
        <v>1568</v>
      </c>
    </row>
    <row r="8402" ht="14.25" customHeight="1">
      <c r="A8402" s="96" t="s">
        <v>20806</v>
      </c>
      <c r="D8402" s="96" t="s">
        <v>1350</v>
      </c>
      <c r="E8402" s="96" t="s">
        <v>1561</v>
      </c>
      <c r="F8402" s="96">
        <v>2030.0</v>
      </c>
      <c r="J8402" s="96" t="s">
        <v>1147</v>
      </c>
      <c r="L8402" s="96" t="s">
        <v>1562</v>
      </c>
      <c r="M8402" s="96" t="s">
        <v>1147</v>
      </c>
      <c r="O8402" s="96" t="s">
        <v>1717</v>
      </c>
      <c r="P8402" s="96" t="s">
        <v>1609</v>
      </c>
      <c r="Q8402" s="96" t="s">
        <v>1886</v>
      </c>
      <c r="R8402" s="96" t="s">
        <v>1566</v>
      </c>
      <c r="S8402" s="96" t="s">
        <v>20807</v>
      </c>
      <c r="T8402" s="96" t="s">
        <v>1568</v>
      </c>
    </row>
    <row r="8403" ht="14.25" customHeight="1">
      <c r="A8403" s="96" t="s">
        <v>20808</v>
      </c>
      <c r="D8403" s="96" t="s">
        <v>1350</v>
      </c>
      <c r="E8403" s="96" t="s">
        <v>1561</v>
      </c>
      <c r="F8403" s="96">
        <v>2030.0</v>
      </c>
      <c r="J8403" s="96" t="s">
        <v>1147</v>
      </c>
      <c r="L8403" s="96" t="s">
        <v>1562</v>
      </c>
      <c r="M8403" s="96" t="s">
        <v>1147</v>
      </c>
      <c r="O8403" s="96" t="s">
        <v>1717</v>
      </c>
      <c r="P8403" s="96" t="s">
        <v>1609</v>
      </c>
      <c r="Q8403" s="96" t="s">
        <v>1784</v>
      </c>
      <c r="R8403" s="96" t="s">
        <v>1676</v>
      </c>
      <c r="S8403" s="96" t="s">
        <v>20809</v>
      </c>
      <c r="T8403" s="96" t="s">
        <v>1568</v>
      </c>
    </row>
    <row r="8404" ht="14.25" customHeight="1">
      <c r="A8404" s="96" t="s">
        <v>20810</v>
      </c>
      <c r="D8404" s="96" t="s">
        <v>1350</v>
      </c>
      <c r="E8404" s="96" t="s">
        <v>1561</v>
      </c>
      <c r="F8404" s="96">
        <v>2030.0</v>
      </c>
      <c r="J8404" s="96" t="s">
        <v>1147</v>
      </c>
      <c r="L8404" s="96" t="s">
        <v>1562</v>
      </c>
      <c r="M8404" s="96" t="s">
        <v>1147</v>
      </c>
      <c r="O8404" s="96" t="s">
        <v>1717</v>
      </c>
      <c r="P8404" s="96" t="s">
        <v>1609</v>
      </c>
      <c r="Q8404" s="96" t="s">
        <v>1639</v>
      </c>
      <c r="R8404" s="96" t="s">
        <v>1644</v>
      </c>
      <c r="S8404" s="96" t="s">
        <v>20811</v>
      </c>
      <c r="T8404" s="96" t="s">
        <v>1568</v>
      </c>
    </row>
    <row r="8405" ht="14.25" customHeight="1">
      <c r="A8405" s="96" t="s">
        <v>20812</v>
      </c>
      <c r="B8405" s="96" t="s">
        <v>20813</v>
      </c>
      <c r="C8405" s="96" t="s">
        <v>20814</v>
      </c>
      <c r="D8405" s="96" t="s">
        <v>1350</v>
      </c>
      <c r="E8405" s="96" t="s">
        <v>1561</v>
      </c>
      <c r="F8405" s="96">
        <v>2030.0</v>
      </c>
      <c r="J8405" s="96" t="s">
        <v>1147</v>
      </c>
      <c r="L8405" s="96" t="s">
        <v>1562</v>
      </c>
      <c r="M8405" s="96" t="s">
        <v>1147</v>
      </c>
      <c r="O8405" s="96" t="s">
        <v>1717</v>
      </c>
      <c r="P8405" s="96" t="s">
        <v>1609</v>
      </c>
      <c r="Q8405" s="96" t="s">
        <v>1735</v>
      </c>
      <c r="R8405" s="96" t="s">
        <v>1926</v>
      </c>
      <c r="S8405" s="96" t="s">
        <v>20815</v>
      </c>
      <c r="T8405" s="96" t="s">
        <v>1568</v>
      </c>
    </row>
    <row r="8406" ht="14.25" customHeight="1">
      <c r="A8406" s="96" t="s">
        <v>20816</v>
      </c>
      <c r="D8406" s="96" t="s">
        <v>1350</v>
      </c>
      <c r="E8406" s="96" t="s">
        <v>1561</v>
      </c>
      <c r="F8406" s="96">
        <v>2030.0</v>
      </c>
      <c r="J8406" s="96" t="s">
        <v>1147</v>
      </c>
      <c r="L8406" s="96" t="s">
        <v>1562</v>
      </c>
      <c r="M8406" s="96" t="s">
        <v>1147</v>
      </c>
      <c r="O8406" s="96" t="s">
        <v>1717</v>
      </c>
      <c r="P8406" s="96" t="s">
        <v>1609</v>
      </c>
      <c r="Q8406" s="96" t="s">
        <v>1948</v>
      </c>
      <c r="R8406" s="96" t="s">
        <v>1566</v>
      </c>
      <c r="S8406" s="96" t="s">
        <v>20817</v>
      </c>
      <c r="T8406" s="96" t="s">
        <v>1568</v>
      </c>
    </row>
    <row r="8407" ht="14.25" customHeight="1">
      <c r="A8407" s="96" t="s">
        <v>20818</v>
      </c>
      <c r="C8407" s="96" t="s">
        <v>20819</v>
      </c>
      <c r="D8407" s="96" t="s">
        <v>1350</v>
      </c>
      <c r="E8407" s="96" t="s">
        <v>1561</v>
      </c>
      <c r="F8407" s="96">
        <v>2030.0</v>
      </c>
      <c r="J8407" s="96" t="s">
        <v>1147</v>
      </c>
      <c r="L8407" s="96" t="s">
        <v>1562</v>
      </c>
      <c r="M8407" s="96" t="s">
        <v>1147</v>
      </c>
      <c r="O8407" s="96" t="s">
        <v>1791</v>
      </c>
      <c r="P8407" s="96" t="s">
        <v>1609</v>
      </c>
      <c r="Q8407" s="96" t="s">
        <v>1573</v>
      </c>
      <c r="R8407" s="96" t="s">
        <v>1574</v>
      </c>
      <c r="S8407" s="96" t="s">
        <v>20820</v>
      </c>
      <c r="T8407" s="96" t="s">
        <v>1568</v>
      </c>
    </row>
    <row r="8408" ht="14.25" customHeight="1">
      <c r="A8408" s="96" t="s">
        <v>20821</v>
      </c>
      <c r="C8408" s="96" t="s">
        <v>20822</v>
      </c>
      <c r="D8408" s="96" t="s">
        <v>1350</v>
      </c>
      <c r="E8408" s="96" t="s">
        <v>1561</v>
      </c>
      <c r="F8408" s="96">
        <v>2030.0</v>
      </c>
      <c r="J8408" s="96" t="s">
        <v>1147</v>
      </c>
      <c r="L8408" s="96" t="s">
        <v>41</v>
      </c>
      <c r="M8408" s="96" t="s">
        <v>1147</v>
      </c>
      <c r="O8408" s="96" t="s">
        <v>1791</v>
      </c>
      <c r="P8408" s="96" t="s">
        <v>1609</v>
      </c>
      <c r="Q8408" s="96" t="s">
        <v>2015</v>
      </c>
      <c r="R8408" s="96" t="s">
        <v>1581</v>
      </c>
      <c r="S8408" s="96" t="s">
        <v>20823</v>
      </c>
      <c r="T8408" s="96" t="s">
        <v>1568</v>
      </c>
    </row>
    <row r="8409" ht="14.25" customHeight="1">
      <c r="A8409" s="96" t="s">
        <v>20824</v>
      </c>
      <c r="D8409" s="96" t="s">
        <v>1350</v>
      </c>
      <c r="E8409" s="96" t="s">
        <v>1561</v>
      </c>
      <c r="F8409" s="96">
        <v>2030.0</v>
      </c>
      <c r="J8409" s="96" t="s">
        <v>1147</v>
      </c>
      <c r="L8409" s="96" t="s">
        <v>1562</v>
      </c>
      <c r="M8409" s="96" t="s">
        <v>1147</v>
      </c>
      <c r="O8409" s="96" t="s">
        <v>1791</v>
      </c>
      <c r="P8409" s="96" t="s">
        <v>1609</v>
      </c>
      <c r="Q8409" s="96" t="s">
        <v>1593</v>
      </c>
      <c r="R8409" s="96" t="s">
        <v>1581</v>
      </c>
      <c r="S8409" s="96" t="s">
        <v>20825</v>
      </c>
      <c r="T8409" s="96" t="s">
        <v>1568</v>
      </c>
    </row>
    <row r="8410" ht="14.25" customHeight="1">
      <c r="A8410" s="96" t="s">
        <v>20826</v>
      </c>
      <c r="D8410" s="96" t="s">
        <v>1350</v>
      </c>
      <c r="E8410" s="96" t="s">
        <v>1561</v>
      </c>
      <c r="F8410" s="96">
        <v>2030.0</v>
      </c>
      <c r="J8410" s="96" t="s">
        <v>1147</v>
      </c>
      <c r="L8410" s="96" t="s">
        <v>1562</v>
      </c>
      <c r="M8410" s="96" t="s">
        <v>1147</v>
      </c>
      <c r="O8410" s="96" t="s">
        <v>1791</v>
      </c>
      <c r="P8410" s="96" t="s">
        <v>1609</v>
      </c>
      <c r="Q8410" s="96" t="s">
        <v>1593</v>
      </c>
      <c r="R8410" s="96" t="s">
        <v>1581</v>
      </c>
      <c r="S8410" s="96" t="s">
        <v>20827</v>
      </c>
      <c r="T8410" s="96" t="s">
        <v>1568</v>
      </c>
    </row>
    <row r="8411" ht="14.25" customHeight="1">
      <c r="A8411" s="96" t="s">
        <v>20828</v>
      </c>
      <c r="D8411" s="96" t="s">
        <v>1350</v>
      </c>
      <c r="E8411" s="96" t="s">
        <v>1561</v>
      </c>
      <c r="F8411" s="96">
        <v>2030.0</v>
      </c>
      <c r="J8411" s="96" t="s">
        <v>1147</v>
      </c>
      <c r="L8411" s="96" t="s">
        <v>1562</v>
      </c>
      <c r="M8411" s="96" t="s">
        <v>1147</v>
      </c>
      <c r="O8411" s="96" t="s">
        <v>1791</v>
      </c>
      <c r="P8411" s="96" t="s">
        <v>1609</v>
      </c>
      <c r="Q8411" s="96" t="s">
        <v>1593</v>
      </c>
      <c r="R8411" s="96" t="s">
        <v>1644</v>
      </c>
      <c r="S8411" s="96" t="s">
        <v>20829</v>
      </c>
      <c r="T8411" s="96" t="s">
        <v>1568</v>
      </c>
    </row>
    <row r="8412" ht="14.25" customHeight="1">
      <c r="A8412" s="96" t="s">
        <v>20830</v>
      </c>
      <c r="D8412" s="96" t="s">
        <v>1350</v>
      </c>
      <c r="E8412" s="96" t="s">
        <v>1561</v>
      </c>
      <c r="F8412" s="96">
        <v>2030.0</v>
      </c>
      <c r="J8412" s="96" t="s">
        <v>1147</v>
      </c>
      <c r="L8412" s="96" t="s">
        <v>1562</v>
      </c>
      <c r="M8412" s="96" t="s">
        <v>1147</v>
      </c>
      <c r="O8412" s="96" t="s">
        <v>1791</v>
      </c>
      <c r="P8412" s="96" t="s">
        <v>1609</v>
      </c>
      <c r="Q8412" s="96" t="s">
        <v>1593</v>
      </c>
      <c r="R8412" s="96" t="s">
        <v>1586</v>
      </c>
      <c r="S8412" s="96" t="s">
        <v>20831</v>
      </c>
      <c r="T8412" s="96" t="s">
        <v>1568</v>
      </c>
    </row>
    <row r="8413" ht="14.25" customHeight="1">
      <c r="A8413" s="96" t="s">
        <v>20832</v>
      </c>
      <c r="D8413" s="96" t="s">
        <v>1350</v>
      </c>
      <c r="E8413" s="96" t="s">
        <v>1561</v>
      </c>
      <c r="F8413" s="96">
        <v>2030.0</v>
      </c>
      <c r="J8413" s="96" t="s">
        <v>1147</v>
      </c>
      <c r="L8413" s="96" t="s">
        <v>1562</v>
      </c>
      <c r="M8413" s="96" t="s">
        <v>1147</v>
      </c>
      <c r="O8413" s="96" t="s">
        <v>1791</v>
      </c>
      <c r="P8413" s="96" t="s">
        <v>1609</v>
      </c>
      <c r="Q8413" s="96" t="s">
        <v>1593</v>
      </c>
      <c r="R8413" s="96" t="s">
        <v>1644</v>
      </c>
      <c r="S8413" s="96" t="s">
        <v>20833</v>
      </c>
      <c r="T8413" s="96" t="s">
        <v>1568</v>
      </c>
    </row>
    <row r="8414" ht="14.25" customHeight="1">
      <c r="A8414" s="96" t="s">
        <v>20834</v>
      </c>
      <c r="D8414" s="96" t="s">
        <v>1355</v>
      </c>
      <c r="J8414" s="96" t="s">
        <v>1351</v>
      </c>
      <c r="L8414" s="96" t="s">
        <v>41</v>
      </c>
      <c r="M8414" s="96" t="s">
        <v>1147</v>
      </c>
      <c r="O8414" s="96" t="s">
        <v>1791</v>
      </c>
      <c r="P8414" s="96" t="s">
        <v>1609</v>
      </c>
      <c r="Q8414" s="96" t="s">
        <v>1886</v>
      </c>
      <c r="R8414" s="96" t="s">
        <v>1644</v>
      </c>
    </row>
    <row r="8415" ht="14.25" customHeight="1">
      <c r="A8415" s="96" t="s">
        <v>20835</v>
      </c>
      <c r="B8415" s="96" t="s">
        <v>20836</v>
      </c>
      <c r="C8415" s="96" t="s">
        <v>20837</v>
      </c>
      <c r="D8415" s="96" t="s">
        <v>1355</v>
      </c>
      <c r="J8415" s="96" t="s">
        <v>1147</v>
      </c>
      <c r="L8415" s="96" t="s">
        <v>1629</v>
      </c>
      <c r="M8415" s="96" t="s">
        <v>1351</v>
      </c>
      <c r="N8415" s="96" t="s">
        <v>1779</v>
      </c>
      <c r="O8415" s="96" t="s">
        <v>1812</v>
      </c>
      <c r="P8415" s="96" t="s">
        <v>1609</v>
      </c>
      <c r="Q8415" s="96" t="s">
        <v>1630</v>
      </c>
      <c r="R8415" s="96" t="s">
        <v>1779</v>
      </c>
      <c r="U8415" s="96" t="s">
        <v>2331</v>
      </c>
    </row>
    <row r="8416" ht="14.25" customHeight="1">
      <c r="A8416" s="96" t="s">
        <v>20838</v>
      </c>
      <c r="B8416" s="96" t="s">
        <v>20839</v>
      </c>
      <c r="C8416" s="96" t="s">
        <v>20840</v>
      </c>
      <c r="D8416" s="96" t="s">
        <v>1355</v>
      </c>
      <c r="J8416" s="96" t="s">
        <v>1147</v>
      </c>
      <c r="L8416" s="96" t="s">
        <v>41</v>
      </c>
      <c r="M8416" s="96" t="s">
        <v>1147</v>
      </c>
      <c r="O8416" s="96" t="s">
        <v>1664</v>
      </c>
      <c r="P8416" s="96" t="s">
        <v>1564</v>
      </c>
      <c r="Q8416" s="96" t="s">
        <v>1636</v>
      </c>
      <c r="R8416" s="96" t="s">
        <v>1666</v>
      </c>
    </row>
    <row r="8417" ht="14.25" customHeight="1">
      <c r="A8417" s="96" t="s">
        <v>20841</v>
      </c>
      <c r="D8417" s="96" t="s">
        <v>1372</v>
      </c>
      <c r="J8417" s="96" t="s">
        <v>1351</v>
      </c>
      <c r="L8417" s="96" t="s">
        <v>41</v>
      </c>
      <c r="M8417" s="96" t="s">
        <v>1351</v>
      </c>
      <c r="N8417" s="96" t="s">
        <v>2181</v>
      </c>
      <c r="O8417" s="96" t="s">
        <v>1893</v>
      </c>
      <c r="P8417" s="96" t="s">
        <v>1603</v>
      </c>
      <c r="Q8417" s="96" t="s">
        <v>1941</v>
      </c>
      <c r="R8417" s="96" t="s">
        <v>1850</v>
      </c>
      <c r="U8417" s="96" t="s">
        <v>1701</v>
      </c>
    </row>
    <row r="8418" ht="14.25" customHeight="1">
      <c r="A8418" s="96" t="s">
        <v>20842</v>
      </c>
      <c r="B8418" s="96" t="s">
        <v>20843</v>
      </c>
      <c r="D8418" s="96" t="s">
        <v>1350</v>
      </c>
      <c r="E8418" s="96" t="s">
        <v>1561</v>
      </c>
      <c r="F8418" s="96">
        <v>2030.0</v>
      </c>
      <c r="J8418" s="96" t="s">
        <v>1147</v>
      </c>
      <c r="L8418" s="96" t="s">
        <v>1562</v>
      </c>
      <c r="M8418" s="96" t="s">
        <v>1147</v>
      </c>
      <c r="O8418" s="96" t="s">
        <v>1717</v>
      </c>
      <c r="P8418" s="96" t="s">
        <v>1609</v>
      </c>
      <c r="Q8418" s="96" t="s">
        <v>1639</v>
      </c>
      <c r="R8418" s="96" t="s">
        <v>1787</v>
      </c>
      <c r="S8418" s="96" t="s">
        <v>20844</v>
      </c>
      <c r="T8418" s="96" t="s">
        <v>1568</v>
      </c>
    </row>
    <row r="8419" ht="14.25" customHeight="1">
      <c r="A8419" s="96" t="s">
        <v>20845</v>
      </c>
      <c r="B8419" s="96" t="s">
        <v>20846</v>
      </c>
      <c r="C8419" s="96" t="s">
        <v>20847</v>
      </c>
      <c r="D8419" s="96" t="s">
        <v>1350</v>
      </c>
      <c r="E8419" s="96" t="s">
        <v>1561</v>
      </c>
      <c r="F8419" s="96" t="s">
        <v>1628</v>
      </c>
      <c r="J8419" s="96" t="s">
        <v>1147</v>
      </c>
      <c r="L8419" s="96" t="s">
        <v>41</v>
      </c>
      <c r="M8419" s="96" t="s">
        <v>1147</v>
      </c>
      <c r="O8419" s="96" t="s">
        <v>1717</v>
      </c>
      <c r="P8419" s="96" t="s">
        <v>1609</v>
      </c>
      <c r="Q8419" s="96" t="s">
        <v>1756</v>
      </c>
      <c r="R8419" s="96" t="s">
        <v>1656</v>
      </c>
      <c r="S8419" s="96" t="s">
        <v>20848</v>
      </c>
      <c r="T8419" s="96" t="s">
        <v>1568</v>
      </c>
    </row>
    <row r="8420" ht="14.25" customHeight="1">
      <c r="A8420" s="96" t="s">
        <v>20849</v>
      </c>
      <c r="D8420" s="96" t="s">
        <v>1350</v>
      </c>
      <c r="E8420" s="96" t="s">
        <v>1561</v>
      </c>
      <c r="F8420" s="96">
        <v>2030.0</v>
      </c>
      <c r="J8420" s="96" t="s">
        <v>1147</v>
      </c>
      <c r="L8420" s="96" t="s">
        <v>1562</v>
      </c>
      <c r="M8420" s="96" t="s">
        <v>1147</v>
      </c>
      <c r="O8420" s="96" t="s">
        <v>1717</v>
      </c>
      <c r="P8420" s="96" t="s">
        <v>1609</v>
      </c>
      <c r="Q8420" s="96" t="s">
        <v>1585</v>
      </c>
      <c r="R8420" s="96" t="s">
        <v>1623</v>
      </c>
      <c r="S8420" s="96" t="s">
        <v>20850</v>
      </c>
      <c r="T8420" s="96" t="s">
        <v>1568</v>
      </c>
    </row>
    <row r="8421" ht="14.25" customHeight="1">
      <c r="A8421" s="96" t="s">
        <v>20851</v>
      </c>
      <c r="C8421" s="96" t="s">
        <v>20852</v>
      </c>
      <c r="D8421" s="96" t="s">
        <v>1355</v>
      </c>
      <c r="J8421" s="96" t="s">
        <v>1147</v>
      </c>
      <c r="L8421" s="96" t="s">
        <v>41</v>
      </c>
      <c r="M8421" s="96" t="s">
        <v>1147</v>
      </c>
      <c r="O8421" s="96" t="s">
        <v>1614</v>
      </c>
      <c r="P8421" s="96" t="s">
        <v>1609</v>
      </c>
      <c r="Q8421" s="96" t="s">
        <v>1897</v>
      </c>
      <c r="R8421" s="96" t="s">
        <v>1605</v>
      </c>
    </row>
    <row r="8422" ht="14.25" customHeight="1">
      <c r="A8422" s="96" t="s">
        <v>20853</v>
      </c>
      <c r="D8422" s="96" t="s">
        <v>1355</v>
      </c>
      <c r="J8422" s="96" t="s">
        <v>1351</v>
      </c>
      <c r="L8422" s="96" t="s">
        <v>41</v>
      </c>
      <c r="M8422" s="96" t="s">
        <v>1147</v>
      </c>
      <c r="O8422" s="96" t="s">
        <v>1584</v>
      </c>
      <c r="P8422" s="96" t="s">
        <v>1564</v>
      </c>
      <c r="Q8422" s="96" t="s">
        <v>1590</v>
      </c>
      <c r="R8422" s="96" t="s">
        <v>1581</v>
      </c>
    </row>
    <row r="8423" ht="14.25" customHeight="1">
      <c r="A8423" s="96" t="s">
        <v>20854</v>
      </c>
      <c r="B8423" s="96" t="s">
        <v>20855</v>
      </c>
      <c r="C8423" s="96" t="s">
        <v>20856</v>
      </c>
      <c r="D8423" s="96" t="s">
        <v>1355</v>
      </c>
      <c r="J8423" s="96" t="s">
        <v>1147</v>
      </c>
      <c r="L8423" s="96" t="s">
        <v>1629</v>
      </c>
      <c r="M8423" s="96" t="s">
        <v>1147</v>
      </c>
      <c r="O8423" s="96" t="s">
        <v>1614</v>
      </c>
      <c r="P8423" s="96" t="s">
        <v>1609</v>
      </c>
      <c r="Q8423" s="96" t="s">
        <v>1630</v>
      </c>
      <c r="R8423" s="96" t="s">
        <v>3029</v>
      </c>
      <c r="U8423" s="96" t="s">
        <v>1742</v>
      </c>
    </row>
    <row r="8424" ht="14.25" customHeight="1">
      <c r="A8424" s="96" t="s">
        <v>20857</v>
      </c>
      <c r="D8424" s="96" t="s">
        <v>1355</v>
      </c>
      <c r="J8424" s="96" t="s">
        <v>1147</v>
      </c>
      <c r="L8424" s="96" t="s">
        <v>41</v>
      </c>
      <c r="M8424" s="96" t="s">
        <v>1147</v>
      </c>
      <c r="O8424" s="96" t="s">
        <v>1812</v>
      </c>
      <c r="P8424" s="96" t="s">
        <v>1564</v>
      </c>
      <c r="Q8424" s="96" t="s">
        <v>1675</v>
      </c>
      <c r="R8424" s="96" t="s">
        <v>1566</v>
      </c>
    </row>
    <row r="8425" ht="14.25" customHeight="1">
      <c r="A8425" s="96" t="s">
        <v>20858</v>
      </c>
      <c r="B8425" s="96" t="s">
        <v>20859</v>
      </c>
      <c r="C8425" s="96" t="s">
        <v>20860</v>
      </c>
      <c r="D8425" s="96" t="s">
        <v>1355</v>
      </c>
      <c r="J8425" s="96" t="s">
        <v>1147</v>
      </c>
      <c r="L8425" s="96" t="s">
        <v>41</v>
      </c>
      <c r="M8425" s="96" t="s">
        <v>1147</v>
      </c>
      <c r="O8425" s="96" t="s">
        <v>1578</v>
      </c>
      <c r="P8425" s="96" t="s">
        <v>1579</v>
      </c>
      <c r="Q8425" s="96" t="s">
        <v>1593</v>
      </c>
      <c r="R8425" s="96" t="s">
        <v>1656</v>
      </c>
    </row>
    <row r="8426" ht="14.25" customHeight="1">
      <c r="A8426" s="96" t="s">
        <v>20861</v>
      </c>
      <c r="D8426" s="96" t="s">
        <v>1350</v>
      </c>
      <c r="E8426" s="96" t="s">
        <v>1561</v>
      </c>
      <c r="F8426" s="96">
        <v>2030.0</v>
      </c>
      <c r="J8426" s="96" t="s">
        <v>1147</v>
      </c>
      <c r="L8426" s="96" t="s">
        <v>1562</v>
      </c>
      <c r="M8426" s="96" t="s">
        <v>1147</v>
      </c>
      <c r="O8426" s="96" t="s">
        <v>10664</v>
      </c>
      <c r="P8426" s="96" t="s">
        <v>1609</v>
      </c>
      <c r="Q8426" s="96" t="s">
        <v>1580</v>
      </c>
      <c r="R8426" s="96" t="s">
        <v>1841</v>
      </c>
      <c r="S8426" s="96" t="s">
        <v>20862</v>
      </c>
      <c r="T8426" s="96" t="s">
        <v>1568</v>
      </c>
    </row>
    <row r="8427" ht="14.25" customHeight="1">
      <c r="A8427" s="96" t="s">
        <v>20863</v>
      </c>
      <c r="D8427" s="96" t="s">
        <v>1355</v>
      </c>
      <c r="J8427" s="96" t="s">
        <v>1147</v>
      </c>
      <c r="L8427" s="96" t="s">
        <v>41</v>
      </c>
      <c r="M8427" s="96" t="s">
        <v>1147</v>
      </c>
      <c r="O8427" s="96" t="s">
        <v>1791</v>
      </c>
      <c r="P8427" s="96" t="s">
        <v>1609</v>
      </c>
      <c r="Q8427" s="96" t="s">
        <v>1675</v>
      </c>
      <c r="R8427" s="96" t="s">
        <v>1631</v>
      </c>
    </row>
    <row r="8428" ht="14.25" customHeight="1">
      <c r="A8428" s="96" t="s">
        <v>20864</v>
      </c>
      <c r="D8428" s="96" t="s">
        <v>1355</v>
      </c>
      <c r="J8428" s="96" t="s">
        <v>1147</v>
      </c>
      <c r="L8428" s="96" t="s">
        <v>41</v>
      </c>
      <c r="M8428" s="96" t="s">
        <v>1147</v>
      </c>
      <c r="O8428" s="96" t="s">
        <v>1791</v>
      </c>
      <c r="P8428" s="96" t="s">
        <v>1609</v>
      </c>
      <c r="Q8428" s="96" t="s">
        <v>1610</v>
      </c>
      <c r="R8428" s="96" t="s">
        <v>1676</v>
      </c>
    </row>
    <row r="8429" ht="14.25" customHeight="1">
      <c r="A8429" s="96" t="s">
        <v>20865</v>
      </c>
      <c r="D8429" s="96" t="s">
        <v>1350</v>
      </c>
      <c r="E8429" s="96" t="s">
        <v>1570</v>
      </c>
      <c r="F8429" s="96">
        <v>2030.0</v>
      </c>
      <c r="J8429" s="96" t="s">
        <v>1147</v>
      </c>
      <c r="L8429" s="96" t="s">
        <v>41</v>
      </c>
      <c r="M8429" s="96" t="s">
        <v>1147</v>
      </c>
      <c r="O8429" s="96" t="s">
        <v>1791</v>
      </c>
      <c r="P8429" s="96" t="s">
        <v>1609</v>
      </c>
      <c r="Q8429" s="96" t="s">
        <v>1636</v>
      </c>
      <c r="R8429" s="96" t="s">
        <v>1619</v>
      </c>
      <c r="S8429" s="96" t="s">
        <v>20866</v>
      </c>
      <c r="T8429" s="96" t="s">
        <v>1576</v>
      </c>
    </row>
    <row r="8430" ht="14.25" customHeight="1">
      <c r="A8430" s="96" t="s">
        <v>20867</v>
      </c>
      <c r="B8430" s="96" t="s">
        <v>20868</v>
      </c>
      <c r="C8430" s="96" t="s">
        <v>20869</v>
      </c>
      <c r="D8430" s="96" t="s">
        <v>1350</v>
      </c>
      <c r="E8430" s="96" t="s">
        <v>1561</v>
      </c>
      <c r="F8430" s="96">
        <v>2030.0</v>
      </c>
      <c r="J8430" s="96" t="s">
        <v>1147</v>
      </c>
      <c r="L8430" s="96" t="s">
        <v>41</v>
      </c>
      <c r="M8430" s="96" t="s">
        <v>1147</v>
      </c>
      <c r="O8430" s="96" t="s">
        <v>1672</v>
      </c>
      <c r="P8430" s="96" t="s">
        <v>1564</v>
      </c>
      <c r="Q8430" s="96" t="s">
        <v>1639</v>
      </c>
      <c r="R8430" s="96" t="s">
        <v>1644</v>
      </c>
      <c r="S8430" s="96" t="s">
        <v>20870</v>
      </c>
      <c r="T8430" s="96" t="s">
        <v>1568</v>
      </c>
    </row>
    <row r="8431" ht="14.25" customHeight="1">
      <c r="A8431" s="96" t="s">
        <v>20871</v>
      </c>
      <c r="D8431" s="96" t="s">
        <v>1350</v>
      </c>
      <c r="E8431" s="96" t="s">
        <v>1570</v>
      </c>
      <c r="F8431" s="96">
        <v>2030.0</v>
      </c>
      <c r="J8431" s="96" t="s">
        <v>1147</v>
      </c>
      <c r="L8431" s="96" t="s">
        <v>41</v>
      </c>
      <c r="M8431" s="96" t="s">
        <v>1147</v>
      </c>
      <c r="O8431" s="96" t="s">
        <v>1717</v>
      </c>
      <c r="P8431" s="96" t="s">
        <v>1609</v>
      </c>
      <c r="Q8431" s="96" t="s">
        <v>1948</v>
      </c>
      <c r="R8431" s="96" t="s">
        <v>1903</v>
      </c>
      <c r="S8431" s="96" t="s">
        <v>20872</v>
      </c>
      <c r="T8431" s="96" t="s">
        <v>1576</v>
      </c>
    </row>
    <row r="8432" ht="14.25" customHeight="1">
      <c r="A8432" s="96" t="s">
        <v>20873</v>
      </c>
      <c r="C8432" s="96" t="s">
        <v>20874</v>
      </c>
      <c r="D8432" s="96" t="s">
        <v>1350</v>
      </c>
      <c r="E8432" s="96" t="s">
        <v>1561</v>
      </c>
      <c r="F8432" s="96">
        <v>2030.0</v>
      </c>
      <c r="J8432" s="96" t="s">
        <v>1351</v>
      </c>
      <c r="L8432" s="96" t="s">
        <v>41</v>
      </c>
      <c r="M8432" s="96" t="s">
        <v>1147</v>
      </c>
      <c r="O8432" s="96" t="s">
        <v>1717</v>
      </c>
      <c r="P8432" s="96" t="s">
        <v>1609</v>
      </c>
      <c r="Q8432" s="96" t="s">
        <v>1675</v>
      </c>
      <c r="R8432" s="96" t="s">
        <v>1846</v>
      </c>
      <c r="S8432" s="96" t="s">
        <v>20875</v>
      </c>
      <c r="T8432" s="96" t="s">
        <v>1568</v>
      </c>
    </row>
    <row r="8433" ht="14.25" customHeight="1">
      <c r="A8433" s="96" t="s">
        <v>20876</v>
      </c>
      <c r="D8433" s="96" t="s">
        <v>1350</v>
      </c>
      <c r="E8433" s="96" t="s">
        <v>1561</v>
      </c>
      <c r="F8433" s="96">
        <v>2030.0</v>
      </c>
      <c r="J8433" s="96" t="s">
        <v>1147</v>
      </c>
      <c r="L8433" s="96" t="s">
        <v>1562</v>
      </c>
      <c r="M8433" s="96" t="s">
        <v>1147</v>
      </c>
      <c r="O8433" s="96" t="s">
        <v>1717</v>
      </c>
      <c r="P8433" s="96" t="s">
        <v>1609</v>
      </c>
      <c r="Q8433" s="96" t="s">
        <v>1675</v>
      </c>
      <c r="R8433" s="96" t="s">
        <v>1676</v>
      </c>
      <c r="S8433" s="96" t="s">
        <v>20877</v>
      </c>
      <c r="T8433" s="96" t="s">
        <v>1568</v>
      </c>
    </row>
    <row r="8434" ht="14.25" customHeight="1">
      <c r="A8434" s="96" t="s">
        <v>20878</v>
      </c>
      <c r="D8434" s="96" t="s">
        <v>1350</v>
      </c>
      <c r="E8434" s="96" t="s">
        <v>1561</v>
      </c>
      <c r="F8434" s="96">
        <v>2030.0</v>
      </c>
      <c r="J8434" s="96" t="s">
        <v>1147</v>
      </c>
      <c r="L8434" s="96" t="s">
        <v>1562</v>
      </c>
      <c r="M8434" s="96" t="s">
        <v>1147</v>
      </c>
      <c r="O8434" s="96" t="s">
        <v>1672</v>
      </c>
      <c r="P8434" s="96" t="s">
        <v>1564</v>
      </c>
      <c r="Q8434" s="96" t="s">
        <v>1652</v>
      </c>
      <c r="R8434" s="96" t="s">
        <v>1926</v>
      </c>
      <c r="S8434" s="96" t="s">
        <v>20879</v>
      </c>
      <c r="T8434" s="96" t="s">
        <v>1568</v>
      </c>
    </row>
    <row r="8435" ht="14.25" customHeight="1">
      <c r="A8435" s="96" t="s">
        <v>20880</v>
      </c>
      <c r="D8435" s="96" t="s">
        <v>1350</v>
      </c>
      <c r="E8435" s="96" t="s">
        <v>1561</v>
      </c>
      <c r="F8435" s="96">
        <v>2030.0</v>
      </c>
      <c r="J8435" s="96" t="s">
        <v>1147</v>
      </c>
      <c r="L8435" s="96" t="s">
        <v>1562</v>
      </c>
      <c r="M8435" s="96" t="s">
        <v>1147</v>
      </c>
      <c r="O8435" s="96" t="s">
        <v>1717</v>
      </c>
      <c r="P8435" s="96" t="s">
        <v>1609</v>
      </c>
      <c r="Q8435" s="96" t="s">
        <v>1756</v>
      </c>
      <c r="R8435" s="96" t="s">
        <v>1648</v>
      </c>
      <c r="S8435" s="96" t="s">
        <v>20881</v>
      </c>
      <c r="T8435" s="96" t="s">
        <v>1568</v>
      </c>
    </row>
    <row r="8436" ht="14.25" customHeight="1">
      <c r="A8436" s="96" t="s">
        <v>20882</v>
      </c>
      <c r="B8436" s="96" t="s">
        <v>20883</v>
      </c>
      <c r="C8436" s="96" t="s">
        <v>20884</v>
      </c>
      <c r="D8436" s="96" t="s">
        <v>1350</v>
      </c>
      <c r="E8436" s="96" t="s">
        <v>1561</v>
      </c>
      <c r="F8436" s="96" t="s">
        <v>1628</v>
      </c>
      <c r="J8436" s="96" t="s">
        <v>1147</v>
      </c>
      <c r="L8436" s="96" t="s">
        <v>41</v>
      </c>
      <c r="M8436" s="96" t="s">
        <v>1147</v>
      </c>
      <c r="N8436" s="96" t="s">
        <v>1757</v>
      </c>
      <c r="O8436" s="96" t="s">
        <v>1717</v>
      </c>
      <c r="P8436" s="96" t="s">
        <v>1609</v>
      </c>
      <c r="Q8436" s="96" t="s">
        <v>1756</v>
      </c>
      <c r="R8436" s="96" t="s">
        <v>1623</v>
      </c>
      <c r="S8436" s="96" t="s">
        <v>20885</v>
      </c>
      <c r="T8436" s="96" t="s">
        <v>1568</v>
      </c>
    </row>
    <row r="8437" ht="14.25" customHeight="1">
      <c r="A8437" s="96" t="s">
        <v>20886</v>
      </c>
      <c r="D8437" s="96" t="s">
        <v>1350</v>
      </c>
      <c r="E8437" s="96" t="s">
        <v>1570</v>
      </c>
      <c r="F8437" s="96" t="s">
        <v>1628</v>
      </c>
      <c r="J8437" s="96" t="s">
        <v>1147</v>
      </c>
      <c r="L8437" s="96" t="s">
        <v>41</v>
      </c>
      <c r="M8437" s="96" t="s">
        <v>1147</v>
      </c>
      <c r="O8437" s="96" t="s">
        <v>1717</v>
      </c>
      <c r="P8437" s="96" t="s">
        <v>1609</v>
      </c>
      <c r="Q8437" s="96" t="s">
        <v>1610</v>
      </c>
      <c r="R8437" s="96" t="s">
        <v>1623</v>
      </c>
      <c r="S8437" s="96" t="s">
        <v>20887</v>
      </c>
      <c r="T8437" s="96" t="s">
        <v>1576</v>
      </c>
    </row>
    <row r="8438" ht="14.25" customHeight="1">
      <c r="A8438" s="96" t="s">
        <v>20888</v>
      </c>
      <c r="B8438" s="96" t="s">
        <v>20889</v>
      </c>
      <c r="D8438" s="96" t="s">
        <v>1355</v>
      </c>
      <c r="J8438" s="96" t="s">
        <v>1147</v>
      </c>
      <c r="L8438" s="96" t="s">
        <v>41</v>
      </c>
      <c r="M8438" s="96" t="s">
        <v>1147</v>
      </c>
      <c r="O8438" s="96" t="s">
        <v>1717</v>
      </c>
      <c r="P8438" s="96" t="s">
        <v>1609</v>
      </c>
      <c r="Q8438" s="96" t="s">
        <v>1756</v>
      </c>
      <c r="R8438" s="96" t="s">
        <v>1566</v>
      </c>
    </row>
    <row r="8439" ht="14.25" customHeight="1">
      <c r="A8439" s="96" t="s">
        <v>20890</v>
      </c>
      <c r="D8439" s="96" t="s">
        <v>1350</v>
      </c>
      <c r="E8439" s="96" t="s">
        <v>1561</v>
      </c>
      <c r="F8439" s="96">
        <v>2030.0</v>
      </c>
      <c r="J8439" s="96" t="s">
        <v>1147</v>
      </c>
      <c r="L8439" s="96" t="s">
        <v>1562</v>
      </c>
      <c r="M8439" s="96" t="s">
        <v>1147</v>
      </c>
      <c r="O8439" s="96" t="s">
        <v>1717</v>
      </c>
      <c r="P8439" s="96" t="s">
        <v>1609</v>
      </c>
      <c r="Q8439" s="96" t="s">
        <v>1756</v>
      </c>
      <c r="R8439" s="96" t="s">
        <v>1637</v>
      </c>
      <c r="S8439" s="96" t="s">
        <v>20891</v>
      </c>
      <c r="T8439" s="96" t="s">
        <v>1568</v>
      </c>
    </row>
    <row r="8440" ht="14.25" customHeight="1">
      <c r="A8440" s="96" t="s">
        <v>20892</v>
      </c>
      <c r="D8440" s="96" t="s">
        <v>1350</v>
      </c>
      <c r="E8440" s="96" t="s">
        <v>1561</v>
      </c>
      <c r="F8440" s="96">
        <v>2027.0</v>
      </c>
      <c r="J8440" s="96" t="s">
        <v>1147</v>
      </c>
      <c r="L8440" s="96" t="s">
        <v>41</v>
      </c>
      <c r="M8440" s="96" t="s">
        <v>1147</v>
      </c>
      <c r="O8440" s="96" t="s">
        <v>1620</v>
      </c>
      <c r="P8440" s="96" t="s">
        <v>1564</v>
      </c>
      <c r="Q8440" s="96" t="s">
        <v>1820</v>
      </c>
      <c r="R8440" s="96" t="s">
        <v>1793</v>
      </c>
      <c r="S8440" s="96" t="s">
        <v>20893</v>
      </c>
      <c r="T8440" s="96" t="s">
        <v>1568</v>
      </c>
    </row>
    <row r="8441" ht="14.25" customHeight="1">
      <c r="A8441" s="96" t="s">
        <v>20894</v>
      </c>
      <c r="C8441" s="96" t="s">
        <v>20895</v>
      </c>
      <c r="D8441" s="96" t="s">
        <v>1350</v>
      </c>
      <c r="E8441" s="96" t="s">
        <v>1561</v>
      </c>
      <c r="F8441" s="96">
        <v>2029.0</v>
      </c>
      <c r="J8441" s="96" t="s">
        <v>1147</v>
      </c>
      <c r="L8441" s="96" t="s">
        <v>41</v>
      </c>
      <c r="M8441" s="96" t="s">
        <v>1147</v>
      </c>
      <c r="O8441" s="96" t="s">
        <v>1791</v>
      </c>
      <c r="P8441" s="96" t="s">
        <v>1609</v>
      </c>
      <c r="Q8441" s="96" t="s">
        <v>1593</v>
      </c>
      <c r="R8441" s="96" t="s">
        <v>1699</v>
      </c>
      <c r="S8441" s="96" t="s">
        <v>20896</v>
      </c>
      <c r="T8441" s="96" t="s">
        <v>1568</v>
      </c>
    </row>
    <row r="8442" ht="14.25" customHeight="1">
      <c r="A8442" s="96" t="s">
        <v>20897</v>
      </c>
      <c r="D8442" s="96" t="s">
        <v>1355</v>
      </c>
      <c r="J8442" s="96" t="s">
        <v>1147</v>
      </c>
      <c r="L8442" s="96" t="s">
        <v>41</v>
      </c>
      <c r="M8442" s="96" t="s">
        <v>1147</v>
      </c>
      <c r="O8442" s="96" t="s">
        <v>1812</v>
      </c>
      <c r="P8442" s="96" t="s">
        <v>1609</v>
      </c>
      <c r="Q8442" s="96" t="s">
        <v>1593</v>
      </c>
      <c r="R8442" s="96" t="s">
        <v>1707</v>
      </c>
    </row>
    <row r="8443" ht="14.25" customHeight="1">
      <c r="A8443" s="96" t="s">
        <v>20898</v>
      </c>
      <c r="D8443" s="96" t="s">
        <v>1350</v>
      </c>
      <c r="E8443" s="96" t="s">
        <v>1561</v>
      </c>
      <c r="F8443" s="96">
        <v>2030.0</v>
      </c>
      <c r="J8443" s="96" t="s">
        <v>1147</v>
      </c>
      <c r="L8443" s="96" t="s">
        <v>1562</v>
      </c>
      <c r="M8443" s="96" t="s">
        <v>1147</v>
      </c>
      <c r="O8443" s="96" t="s">
        <v>1717</v>
      </c>
      <c r="P8443" s="96" t="s">
        <v>1609</v>
      </c>
      <c r="Q8443" s="96" t="s">
        <v>1639</v>
      </c>
      <c r="R8443" s="96" t="s">
        <v>1644</v>
      </c>
      <c r="S8443" s="96" t="s">
        <v>20899</v>
      </c>
      <c r="T8443" s="96" t="s">
        <v>1568</v>
      </c>
    </row>
    <row r="8444" ht="14.25" customHeight="1">
      <c r="A8444" s="96" t="s">
        <v>20900</v>
      </c>
      <c r="D8444" s="96" t="s">
        <v>1350</v>
      </c>
      <c r="E8444" s="96" t="s">
        <v>1561</v>
      </c>
      <c r="F8444" s="96">
        <v>2030.0</v>
      </c>
      <c r="J8444" s="96" t="s">
        <v>1147</v>
      </c>
      <c r="L8444" s="96" t="s">
        <v>1562</v>
      </c>
      <c r="M8444" s="96" t="s">
        <v>1147</v>
      </c>
      <c r="O8444" s="96" t="s">
        <v>1717</v>
      </c>
      <c r="P8444" s="96" t="s">
        <v>1609</v>
      </c>
      <c r="Q8444" s="96" t="s">
        <v>1735</v>
      </c>
      <c r="R8444" s="96" t="s">
        <v>1648</v>
      </c>
      <c r="S8444" s="96" t="s">
        <v>20901</v>
      </c>
      <c r="T8444" s="96" t="s">
        <v>1568</v>
      </c>
    </row>
    <row r="8445" ht="14.25" customHeight="1">
      <c r="A8445" s="96" t="s">
        <v>20902</v>
      </c>
      <c r="D8445" s="96" t="s">
        <v>1350</v>
      </c>
      <c r="E8445" s="96" t="s">
        <v>1561</v>
      </c>
      <c r="F8445" s="96">
        <v>2030.0</v>
      </c>
      <c r="J8445" s="96" t="s">
        <v>1147</v>
      </c>
      <c r="L8445" s="96" t="s">
        <v>1562</v>
      </c>
      <c r="M8445" s="96" t="s">
        <v>1147</v>
      </c>
      <c r="O8445" s="96" t="s">
        <v>1717</v>
      </c>
      <c r="P8445" s="96" t="s">
        <v>1609</v>
      </c>
      <c r="Q8445" s="96" t="s">
        <v>1756</v>
      </c>
      <c r="R8445" s="96" t="s">
        <v>1644</v>
      </c>
      <c r="S8445" s="96" t="s">
        <v>20903</v>
      </c>
      <c r="T8445" s="96" t="s">
        <v>1568</v>
      </c>
    </row>
    <row r="8446" ht="14.25" customHeight="1">
      <c r="A8446" s="96" t="s">
        <v>20904</v>
      </c>
      <c r="B8446" s="96" t="s">
        <v>20905</v>
      </c>
      <c r="C8446" s="96" t="s">
        <v>20906</v>
      </c>
      <c r="D8446" s="96" t="s">
        <v>1355</v>
      </c>
      <c r="J8446" s="96" t="s">
        <v>1351</v>
      </c>
      <c r="L8446" s="96" t="s">
        <v>41</v>
      </c>
      <c r="M8446" s="96" t="s">
        <v>1351</v>
      </c>
      <c r="N8446" s="96" t="s">
        <v>1707</v>
      </c>
      <c r="O8446" s="96" t="s">
        <v>1791</v>
      </c>
      <c r="P8446" s="96" t="s">
        <v>1609</v>
      </c>
      <c r="Q8446" s="96" t="s">
        <v>1820</v>
      </c>
      <c r="R8446" s="96" t="s">
        <v>1707</v>
      </c>
    </row>
    <row r="8447" ht="14.25" customHeight="1">
      <c r="A8447" s="96" t="s">
        <v>20907</v>
      </c>
      <c r="D8447" s="96" t="s">
        <v>1350</v>
      </c>
      <c r="E8447" s="96" t="s">
        <v>1561</v>
      </c>
      <c r="F8447" s="96">
        <v>2030.0</v>
      </c>
      <c r="J8447" s="96" t="s">
        <v>1147</v>
      </c>
      <c r="L8447" s="96" t="s">
        <v>1562</v>
      </c>
      <c r="M8447" s="96" t="s">
        <v>1147</v>
      </c>
      <c r="O8447" s="96" t="s">
        <v>1845</v>
      </c>
      <c r="P8447" s="96" t="s">
        <v>1564</v>
      </c>
      <c r="Q8447" s="96" t="s">
        <v>1675</v>
      </c>
      <c r="R8447" s="96" t="s">
        <v>1594</v>
      </c>
      <c r="S8447" s="96" t="s">
        <v>20908</v>
      </c>
      <c r="T8447" s="96" t="s">
        <v>1568</v>
      </c>
    </row>
    <row r="8448" ht="14.25" customHeight="1">
      <c r="A8448" s="96" t="s">
        <v>20909</v>
      </c>
      <c r="D8448" s="96" t="s">
        <v>1350</v>
      </c>
      <c r="E8448" s="96" t="s">
        <v>1561</v>
      </c>
      <c r="F8448" s="96">
        <v>2030.0</v>
      </c>
      <c r="J8448" s="96" t="s">
        <v>1147</v>
      </c>
      <c r="L8448" s="96" t="s">
        <v>1562</v>
      </c>
      <c r="M8448" s="96" t="s">
        <v>1147</v>
      </c>
      <c r="O8448" s="96" t="s">
        <v>1791</v>
      </c>
      <c r="P8448" s="96" t="s">
        <v>1609</v>
      </c>
      <c r="Q8448" s="96" t="s">
        <v>1593</v>
      </c>
      <c r="R8448" s="96" t="s">
        <v>1581</v>
      </c>
      <c r="S8448" s="96" t="s">
        <v>20910</v>
      </c>
      <c r="T8448" s="96" t="s">
        <v>1568</v>
      </c>
    </row>
    <row r="8449" ht="14.25" customHeight="1">
      <c r="A8449" s="96" t="s">
        <v>20911</v>
      </c>
      <c r="B8449" s="96" t="s">
        <v>20912</v>
      </c>
      <c r="C8449" s="96" t="s">
        <v>20913</v>
      </c>
      <c r="D8449" s="96" t="s">
        <v>1355</v>
      </c>
      <c r="J8449" s="96" t="s">
        <v>1351</v>
      </c>
      <c r="L8449" s="96" t="s">
        <v>41</v>
      </c>
      <c r="M8449" s="96" t="s">
        <v>1147</v>
      </c>
      <c r="O8449" s="96" t="s">
        <v>1584</v>
      </c>
      <c r="P8449" s="96" t="s">
        <v>1564</v>
      </c>
      <c r="Q8449" s="96" t="s">
        <v>1580</v>
      </c>
      <c r="R8449" s="96" t="s">
        <v>1676</v>
      </c>
    </row>
    <row r="8450" ht="14.25" customHeight="1">
      <c r="A8450" s="96" t="s">
        <v>20914</v>
      </c>
      <c r="D8450" s="96" t="s">
        <v>1350</v>
      </c>
      <c r="E8450" s="96" t="s">
        <v>1561</v>
      </c>
      <c r="F8450" s="96">
        <v>2030.0</v>
      </c>
      <c r="J8450" s="96" t="s">
        <v>1147</v>
      </c>
      <c r="L8450" s="96" t="s">
        <v>1562</v>
      </c>
      <c r="M8450" s="96" t="s">
        <v>1147</v>
      </c>
      <c r="O8450" s="96" t="s">
        <v>1717</v>
      </c>
      <c r="P8450" s="96" t="s">
        <v>1609</v>
      </c>
      <c r="Q8450" s="96" t="s">
        <v>1756</v>
      </c>
      <c r="R8450" s="96" t="s">
        <v>1648</v>
      </c>
      <c r="S8450" s="96" t="s">
        <v>20915</v>
      </c>
      <c r="T8450" s="96" t="s">
        <v>1568</v>
      </c>
    </row>
    <row r="8451" ht="14.25" customHeight="1">
      <c r="A8451" s="96" t="s">
        <v>20916</v>
      </c>
      <c r="B8451" s="96" t="s">
        <v>20917</v>
      </c>
      <c r="C8451" s="96" t="s">
        <v>20918</v>
      </c>
      <c r="D8451" s="96" t="s">
        <v>1350</v>
      </c>
      <c r="E8451" s="96" t="s">
        <v>1561</v>
      </c>
      <c r="F8451" s="96" t="s">
        <v>11021</v>
      </c>
      <c r="G8451" s="96" t="s">
        <v>1350</v>
      </c>
      <c r="H8451" s="96" t="s">
        <v>1561</v>
      </c>
      <c r="I8451" s="96">
        <v>2040.0</v>
      </c>
      <c r="J8451" s="96" t="s">
        <v>1351</v>
      </c>
      <c r="K8451" s="96">
        <v>2040.0</v>
      </c>
      <c r="L8451" s="96" t="s">
        <v>41</v>
      </c>
      <c r="M8451" s="96" t="s">
        <v>1351</v>
      </c>
      <c r="N8451" s="96" t="s">
        <v>1697</v>
      </c>
      <c r="O8451" s="96" t="s">
        <v>1797</v>
      </c>
      <c r="P8451" s="96" t="s">
        <v>1564</v>
      </c>
      <c r="Q8451" s="96" t="s">
        <v>2005</v>
      </c>
      <c r="R8451" s="96" t="s">
        <v>1699</v>
      </c>
      <c r="S8451" s="96" t="s">
        <v>20919</v>
      </c>
      <c r="T8451" s="96" t="s">
        <v>1568</v>
      </c>
    </row>
    <row r="8452" ht="14.25" customHeight="1">
      <c r="A8452" s="96" t="s">
        <v>20920</v>
      </c>
      <c r="D8452" s="96" t="s">
        <v>1350</v>
      </c>
      <c r="E8452" s="96" t="s">
        <v>1561</v>
      </c>
      <c r="F8452" s="96">
        <v>2030.0</v>
      </c>
      <c r="J8452" s="96" t="s">
        <v>1147</v>
      </c>
      <c r="L8452" s="96" t="s">
        <v>1562</v>
      </c>
      <c r="M8452" s="96" t="s">
        <v>1147</v>
      </c>
      <c r="O8452" s="96" t="s">
        <v>1717</v>
      </c>
      <c r="P8452" s="96" t="s">
        <v>1609</v>
      </c>
      <c r="Q8452" s="96" t="s">
        <v>1756</v>
      </c>
      <c r="R8452" s="96" t="s">
        <v>1637</v>
      </c>
      <c r="S8452" s="96" t="s">
        <v>20921</v>
      </c>
      <c r="T8452" s="96" t="s">
        <v>1568</v>
      </c>
    </row>
    <row r="8453" ht="14.25" customHeight="1">
      <c r="A8453" s="96" t="s">
        <v>20922</v>
      </c>
      <c r="D8453" s="96" t="s">
        <v>1350</v>
      </c>
      <c r="E8453" s="96" t="s">
        <v>1561</v>
      </c>
      <c r="F8453" s="96">
        <v>2030.0</v>
      </c>
      <c r="J8453" s="96" t="s">
        <v>1147</v>
      </c>
      <c r="L8453" s="96" t="s">
        <v>1562</v>
      </c>
      <c r="M8453" s="96" t="s">
        <v>1147</v>
      </c>
      <c r="O8453" s="96" t="s">
        <v>1717</v>
      </c>
      <c r="P8453" s="96" t="s">
        <v>1609</v>
      </c>
      <c r="Q8453" s="96" t="s">
        <v>1756</v>
      </c>
      <c r="R8453" s="96" t="s">
        <v>1566</v>
      </c>
      <c r="S8453" s="96" t="s">
        <v>20923</v>
      </c>
      <c r="T8453" s="96" t="s">
        <v>1568</v>
      </c>
    </row>
    <row r="8454" ht="14.25" customHeight="1">
      <c r="A8454" s="96" t="s">
        <v>20924</v>
      </c>
      <c r="B8454" s="96" t="s">
        <v>20925</v>
      </c>
      <c r="C8454" s="96" t="s">
        <v>20926</v>
      </c>
      <c r="D8454" s="96" t="s">
        <v>1350</v>
      </c>
      <c r="E8454" s="96" t="s">
        <v>1561</v>
      </c>
      <c r="F8454" s="96">
        <v>2030.0</v>
      </c>
      <c r="J8454" s="96" t="s">
        <v>1351</v>
      </c>
      <c r="L8454" s="96" t="s">
        <v>1629</v>
      </c>
      <c r="M8454" s="96" t="s">
        <v>1147</v>
      </c>
      <c r="O8454" s="96" t="s">
        <v>1857</v>
      </c>
      <c r="P8454" s="96" t="s">
        <v>1609</v>
      </c>
      <c r="Q8454" s="96" t="s">
        <v>1630</v>
      </c>
      <c r="R8454" s="96" t="s">
        <v>1707</v>
      </c>
      <c r="S8454" s="96" t="s">
        <v>20927</v>
      </c>
      <c r="T8454" s="96" t="s">
        <v>1568</v>
      </c>
    </row>
    <row r="8455" ht="14.25" customHeight="1">
      <c r="A8455" s="96" t="s">
        <v>20928</v>
      </c>
      <c r="D8455" s="96" t="s">
        <v>1355</v>
      </c>
      <c r="J8455" s="96" t="s">
        <v>1147</v>
      </c>
      <c r="L8455" s="96" t="s">
        <v>41</v>
      </c>
      <c r="M8455" s="96" t="s">
        <v>1147</v>
      </c>
      <c r="O8455" s="96" t="s">
        <v>1791</v>
      </c>
      <c r="P8455" s="96" t="s">
        <v>1609</v>
      </c>
      <c r="Q8455" s="96" t="s">
        <v>1675</v>
      </c>
      <c r="R8455" s="96" t="s">
        <v>1605</v>
      </c>
    </row>
    <row r="8456" ht="14.25" customHeight="1">
      <c r="A8456" s="96" t="s">
        <v>20929</v>
      </c>
      <c r="D8456" s="96" t="s">
        <v>1355</v>
      </c>
      <c r="J8456" s="96" t="s">
        <v>1147</v>
      </c>
      <c r="L8456" s="96" t="s">
        <v>41</v>
      </c>
      <c r="M8456" s="96" t="s">
        <v>1147</v>
      </c>
      <c r="O8456" s="96" t="s">
        <v>2194</v>
      </c>
      <c r="P8456" s="96" t="s">
        <v>1609</v>
      </c>
      <c r="Q8456" s="96" t="s">
        <v>1675</v>
      </c>
      <c r="R8456" s="96" t="s">
        <v>1586</v>
      </c>
    </row>
    <row r="8457" ht="14.25" customHeight="1">
      <c r="A8457" s="96" t="s">
        <v>20930</v>
      </c>
      <c r="D8457" s="96" t="s">
        <v>1355</v>
      </c>
      <c r="J8457" s="96" t="s">
        <v>1351</v>
      </c>
      <c r="L8457" s="96" t="s">
        <v>41</v>
      </c>
      <c r="M8457" s="96" t="s">
        <v>1147</v>
      </c>
      <c r="O8457" s="96" t="s">
        <v>1608</v>
      </c>
      <c r="P8457" s="96" t="s">
        <v>1609</v>
      </c>
      <c r="Q8457" s="96" t="s">
        <v>1754</v>
      </c>
      <c r="R8457" s="96" t="s">
        <v>1581</v>
      </c>
    </row>
    <row r="8458" ht="14.25" customHeight="1">
      <c r="A8458" s="96" t="s">
        <v>20931</v>
      </c>
      <c r="D8458" s="96" t="s">
        <v>1350</v>
      </c>
      <c r="E8458" s="96" t="s">
        <v>1561</v>
      </c>
      <c r="F8458" s="96">
        <v>2030.0</v>
      </c>
      <c r="J8458" s="96" t="s">
        <v>1147</v>
      </c>
      <c r="L8458" s="96" t="s">
        <v>1562</v>
      </c>
      <c r="M8458" s="96" t="s">
        <v>1147</v>
      </c>
      <c r="O8458" s="96" t="s">
        <v>1717</v>
      </c>
      <c r="P8458" s="96" t="s">
        <v>1609</v>
      </c>
      <c r="Q8458" s="96" t="s">
        <v>1784</v>
      </c>
      <c r="R8458" s="96" t="s">
        <v>1586</v>
      </c>
      <c r="S8458" s="96" t="s">
        <v>20932</v>
      </c>
      <c r="T8458" s="96" t="s">
        <v>1568</v>
      </c>
    </row>
    <row r="8459" ht="14.25" customHeight="1">
      <c r="A8459" s="96" t="s">
        <v>20933</v>
      </c>
      <c r="B8459" s="96" t="s">
        <v>20934</v>
      </c>
      <c r="C8459" s="96" t="s">
        <v>20935</v>
      </c>
      <c r="D8459" s="96" t="s">
        <v>1350</v>
      </c>
      <c r="E8459" s="96" t="s">
        <v>1561</v>
      </c>
      <c r="F8459" s="96" t="s">
        <v>4013</v>
      </c>
      <c r="J8459" s="96" t="s">
        <v>1351</v>
      </c>
      <c r="L8459" s="96" t="s">
        <v>41</v>
      </c>
      <c r="M8459" s="96" t="s">
        <v>1351</v>
      </c>
      <c r="N8459" s="96" t="s">
        <v>1697</v>
      </c>
      <c r="O8459" s="96" t="s">
        <v>1791</v>
      </c>
      <c r="P8459" s="96" t="s">
        <v>1609</v>
      </c>
      <c r="Q8459" s="96" t="s">
        <v>1897</v>
      </c>
      <c r="R8459" s="96" t="s">
        <v>1589</v>
      </c>
      <c r="S8459" s="96" t="s">
        <v>20936</v>
      </c>
      <c r="T8459" s="96" t="s">
        <v>1568</v>
      </c>
    </row>
    <row r="8460" ht="14.25" customHeight="1">
      <c r="A8460" s="96" t="s">
        <v>20937</v>
      </c>
      <c r="B8460" s="96" t="s">
        <v>20938</v>
      </c>
      <c r="C8460" s="96" t="s">
        <v>20939</v>
      </c>
      <c r="D8460" s="96" t="s">
        <v>1350</v>
      </c>
      <c r="E8460" s="96" t="s">
        <v>1561</v>
      </c>
      <c r="F8460" s="96">
        <v>2030.0</v>
      </c>
      <c r="J8460" s="96" t="s">
        <v>1351</v>
      </c>
      <c r="L8460" s="96" t="s">
        <v>41</v>
      </c>
      <c r="M8460" s="96" t="s">
        <v>1351</v>
      </c>
      <c r="N8460" s="96" t="s">
        <v>1666</v>
      </c>
      <c r="O8460" s="96" t="s">
        <v>1578</v>
      </c>
      <c r="P8460" s="96" t="s">
        <v>1579</v>
      </c>
      <c r="Q8460" s="96" t="s">
        <v>1897</v>
      </c>
      <c r="R8460" s="96" t="s">
        <v>1697</v>
      </c>
      <c r="S8460" s="96" t="s">
        <v>20940</v>
      </c>
      <c r="T8460" s="96" t="s">
        <v>1568</v>
      </c>
    </row>
    <row r="8461" ht="14.25" customHeight="1">
      <c r="A8461" s="96" t="s">
        <v>20941</v>
      </c>
      <c r="D8461" s="96" t="s">
        <v>1350</v>
      </c>
      <c r="E8461" s="96" t="s">
        <v>1561</v>
      </c>
      <c r="F8461" s="96">
        <v>2030.0</v>
      </c>
      <c r="J8461" s="96" t="s">
        <v>1147</v>
      </c>
      <c r="L8461" s="96" t="s">
        <v>1562</v>
      </c>
      <c r="M8461" s="96" t="s">
        <v>1147</v>
      </c>
      <c r="O8461" s="96" t="s">
        <v>1717</v>
      </c>
      <c r="P8461" s="96" t="s">
        <v>1609</v>
      </c>
      <c r="Q8461" s="96" t="s">
        <v>1585</v>
      </c>
      <c r="R8461" s="96" t="s">
        <v>1637</v>
      </c>
      <c r="S8461" s="96" t="s">
        <v>20942</v>
      </c>
      <c r="T8461" s="96" t="s">
        <v>1568</v>
      </c>
    </row>
    <row r="8462" ht="14.25" customHeight="1">
      <c r="A8462" s="96" t="s">
        <v>20943</v>
      </c>
      <c r="D8462" s="96" t="s">
        <v>1350</v>
      </c>
      <c r="E8462" s="96" t="s">
        <v>1561</v>
      </c>
      <c r="F8462" s="96">
        <v>2030.0</v>
      </c>
      <c r="J8462" s="96" t="s">
        <v>1147</v>
      </c>
      <c r="L8462" s="96" t="s">
        <v>1562</v>
      </c>
      <c r="M8462" s="96" t="s">
        <v>1147</v>
      </c>
      <c r="O8462" s="96" t="s">
        <v>1717</v>
      </c>
      <c r="P8462" s="96" t="s">
        <v>1609</v>
      </c>
      <c r="Q8462" s="96" t="s">
        <v>1580</v>
      </c>
      <c r="R8462" s="96" t="s">
        <v>1779</v>
      </c>
      <c r="S8462" s="96" t="s">
        <v>20944</v>
      </c>
      <c r="T8462" s="96" t="s">
        <v>1568</v>
      </c>
    </row>
    <row r="8463" ht="14.25" customHeight="1">
      <c r="A8463" s="96" t="s">
        <v>20945</v>
      </c>
      <c r="D8463" s="96" t="s">
        <v>1350</v>
      </c>
      <c r="E8463" s="96" t="s">
        <v>1561</v>
      </c>
      <c r="F8463" s="96">
        <v>2030.0</v>
      </c>
      <c r="J8463" s="96" t="s">
        <v>1147</v>
      </c>
      <c r="L8463" s="96" t="s">
        <v>1562</v>
      </c>
      <c r="M8463" s="96" t="s">
        <v>1147</v>
      </c>
      <c r="O8463" s="96" t="s">
        <v>1717</v>
      </c>
      <c r="P8463" s="96" t="s">
        <v>1609</v>
      </c>
      <c r="Q8463" s="96" t="s">
        <v>1573</v>
      </c>
      <c r="R8463" s="96" t="s">
        <v>1690</v>
      </c>
      <c r="S8463" s="96" t="s">
        <v>20946</v>
      </c>
      <c r="T8463" s="96" t="s">
        <v>1568</v>
      </c>
    </row>
    <row r="8464" ht="14.25" customHeight="1">
      <c r="A8464" s="96" t="s">
        <v>20947</v>
      </c>
      <c r="B8464" s="96" t="s">
        <v>20948</v>
      </c>
      <c r="D8464" s="96" t="s">
        <v>1355</v>
      </c>
      <c r="J8464" s="96" t="s">
        <v>1351</v>
      </c>
      <c r="L8464" s="96" t="s">
        <v>41</v>
      </c>
      <c r="M8464" s="96" t="s">
        <v>1351</v>
      </c>
      <c r="N8464" s="96" t="s">
        <v>1619</v>
      </c>
      <c r="O8464" s="96" t="s">
        <v>1791</v>
      </c>
      <c r="P8464" s="96" t="s">
        <v>1609</v>
      </c>
      <c r="Q8464" s="96" t="s">
        <v>2015</v>
      </c>
      <c r="R8464" s="96" t="s">
        <v>1619</v>
      </c>
      <c r="U8464" s="96" t="s">
        <v>1788</v>
      </c>
    </row>
    <row r="8465" ht="14.25" customHeight="1">
      <c r="A8465" s="96" t="s">
        <v>20949</v>
      </c>
      <c r="D8465" s="96" t="s">
        <v>1350</v>
      </c>
      <c r="E8465" s="96" t="s">
        <v>1561</v>
      </c>
      <c r="F8465" s="96">
        <v>2030.0</v>
      </c>
      <c r="J8465" s="96" t="s">
        <v>1147</v>
      </c>
      <c r="L8465" s="96" t="s">
        <v>1562</v>
      </c>
      <c r="M8465" s="96" t="s">
        <v>1147</v>
      </c>
      <c r="O8465" s="96" t="s">
        <v>1857</v>
      </c>
      <c r="P8465" s="96" t="s">
        <v>1609</v>
      </c>
      <c r="Q8465" s="96" t="s">
        <v>1675</v>
      </c>
      <c r="R8465" s="96" t="s">
        <v>1631</v>
      </c>
      <c r="S8465" s="96" t="s">
        <v>20950</v>
      </c>
      <c r="T8465" s="96" t="s">
        <v>1568</v>
      </c>
    </row>
    <row r="8466" ht="14.25" customHeight="1">
      <c r="A8466" s="96" t="s">
        <v>20951</v>
      </c>
      <c r="D8466" s="96" t="s">
        <v>1350</v>
      </c>
      <c r="E8466" s="96" t="s">
        <v>1561</v>
      </c>
      <c r="F8466" s="96">
        <v>2030.0</v>
      </c>
      <c r="J8466" s="96" t="s">
        <v>1147</v>
      </c>
      <c r="L8466" s="96" t="s">
        <v>1562</v>
      </c>
      <c r="M8466" s="96" t="s">
        <v>1147</v>
      </c>
      <c r="O8466" s="96" t="s">
        <v>1717</v>
      </c>
      <c r="P8466" s="96" t="s">
        <v>1609</v>
      </c>
      <c r="Q8466" s="96" t="s">
        <v>2015</v>
      </c>
      <c r="R8466" s="96" t="s">
        <v>1637</v>
      </c>
      <c r="S8466" s="96" t="s">
        <v>20952</v>
      </c>
      <c r="T8466" s="96" t="s">
        <v>1568</v>
      </c>
    </row>
    <row r="8467" ht="14.25" customHeight="1">
      <c r="A8467" s="96" t="s">
        <v>20953</v>
      </c>
      <c r="C8467" s="96" t="s">
        <v>20954</v>
      </c>
      <c r="D8467" s="96" t="s">
        <v>1350</v>
      </c>
      <c r="E8467" s="96" t="s">
        <v>1561</v>
      </c>
      <c r="F8467" s="96">
        <v>2026.0</v>
      </c>
      <c r="J8467" s="96" t="s">
        <v>1147</v>
      </c>
      <c r="L8467" s="96" t="s">
        <v>41</v>
      </c>
      <c r="M8467" s="96" t="s">
        <v>1351</v>
      </c>
      <c r="N8467" s="96" t="s">
        <v>1619</v>
      </c>
      <c r="O8467" s="96" t="s">
        <v>1651</v>
      </c>
      <c r="P8467" s="96" t="s">
        <v>1564</v>
      </c>
      <c r="Q8467" s="96" t="s">
        <v>1685</v>
      </c>
      <c r="R8467" s="96" t="s">
        <v>2384</v>
      </c>
      <c r="S8467" s="96" t="s">
        <v>20955</v>
      </c>
      <c r="T8467" s="96" t="s">
        <v>1568</v>
      </c>
    </row>
    <row r="8468" ht="14.25" customHeight="1">
      <c r="A8468" s="96" t="s">
        <v>20956</v>
      </c>
      <c r="C8468" s="96" t="s">
        <v>20957</v>
      </c>
      <c r="D8468" s="96" t="s">
        <v>1350</v>
      </c>
      <c r="E8468" s="96" t="s">
        <v>1561</v>
      </c>
      <c r="F8468" s="96">
        <v>2030.0</v>
      </c>
      <c r="J8468" s="96" t="s">
        <v>1147</v>
      </c>
      <c r="L8468" s="96" t="s">
        <v>41</v>
      </c>
      <c r="M8468" s="96" t="s">
        <v>1147</v>
      </c>
      <c r="O8468" s="96" t="s">
        <v>1703</v>
      </c>
      <c r="P8468" s="96" t="s">
        <v>1564</v>
      </c>
      <c r="Q8468" s="96" t="s">
        <v>1675</v>
      </c>
      <c r="R8468" s="96" t="s">
        <v>1644</v>
      </c>
      <c r="S8468" s="96" t="s">
        <v>20958</v>
      </c>
      <c r="T8468" s="96" t="s">
        <v>1568</v>
      </c>
    </row>
    <row r="8469" ht="14.25" customHeight="1">
      <c r="A8469" s="96" t="s">
        <v>20959</v>
      </c>
      <c r="B8469" s="96" t="s">
        <v>20960</v>
      </c>
      <c r="D8469" s="96" t="s">
        <v>1355</v>
      </c>
      <c r="J8469" s="96" t="s">
        <v>1147</v>
      </c>
      <c r="L8469" s="96" t="s">
        <v>41</v>
      </c>
      <c r="M8469" s="96" t="s">
        <v>1147</v>
      </c>
      <c r="O8469" s="96" t="s">
        <v>1791</v>
      </c>
      <c r="P8469" s="96" t="s">
        <v>1609</v>
      </c>
      <c r="Q8469" s="96" t="s">
        <v>1754</v>
      </c>
      <c r="R8469" s="96" t="s">
        <v>1586</v>
      </c>
    </row>
    <row r="8470" ht="14.25" customHeight="1">
      <c r="A8470" s="96" t="s">
        <v>20961</v>
      </c>
      <c r="B8470" s="96" t="s">
        <v>20962</v>
      </c>
      <c r="C8470" s="96" t="s">
        <v>20963</v>
      </c>
      <c r="D8470" s="96" t="s">
        <v>1350</v>
      </c>
      <c r="E8470" s="96" t="s">
        <v>1561</v>
      </c>
      <c r="F8470" s="96">
        <v>2025.0</v>
      </c>
      <c r="J8470" s="96" t="s">
        <v>1351</v>
      </c>
      <c r="L8470" s="96" t="s">
        <v>41</v>
      </c>
      <c r="M8470" s="96" t="s">
        <v>1147</v>
      </c>
      <c r="O8470" s="96" t="s">
        <v>1845</v>
      </c>
      <c r="P8470" s="96" t="s">
        <v>1564</v>
      </c>
      <c r="Q8470" s="96" t="s">
        <v>1675</v>
      </c>
      <c r="R8470" s="96" t="s">
        <v>1986</v>
      </c>
      <c r="S8470" s="96" t="s">
        <v>20964</v>
      </c>
      <c r="T8470" s="96" t="s">
        <v>1771</v>
      </c>
    </row>
    <row r="8471" ht="14.25" customHeight="1">
      <c r="A8471" s="96" t="s">
        <v>20965</v>
      </c>
      <c r="D8471" s="96" t="s">
        <v>1350</v>
      </c>
      <c r="E8471" s="96" t="s">
        <v>1561</v>
      </c>
      <c r="F8471" s="96">
        <v>2031.0</v>
      </c>
      <c r="J8471" s="96" t="s">
        <v>1351</v>
      </c>
      <c r="L8471" s="96" t="s">
        <v>41</v>
      </c>
      <c r="M8471" s="96" t="s">
        <v>1351</v>
      </c>
      <c r="N8471" s="96" t="s">
        <v>1574</v>
      </c>
      <c r="O8471" s="96" t="s">
        <v>2194</v>
      </c>
      <c r="P8471" s="96" t="s">
        <v>1609</v>
      </c>
      <c r="Q8471" s="96" t="s">
        <v>1675</v>
      </c>
      <c r="R8471" s="96" t="s">
        <v>1637</v>
      </c>
      <c r="S8471" s="96" t="s">
        <v>20966</v>
      </c>
      <c r="T8471" s="96" t="s">
        <v>1568</v>
      </c>
    </row>
    <row r="8472" ht="14.25" customHeight="1">
      <c r="A8472" s="96" t="s">
        <v>20967</v>
      </c>
      <c r="D8472" s="96" t="s">
        <v>1355</v>
      </c>
      <c r="J8472" s="96" t="s">
        <v>1147</v>
      </c>
      <c r="L8472" s="96" t="s">
        <v>41</v>
      </c>
      <c r="M8472" s="96" t="s">
        <v>1147</v>
      </c>
      <c r="O8472" s="96" t="s">
        <v>1937</v>
      </c>
      <c r="P8472" s="96" t="s">
        <v>1728</v>
      </c>
      <c r="Q8472" s="96" t="s">
        <v>2015</v>
      </c>
      <c r="R8472" s="96" t="s">
        <v>1566</v>
      </c>
    </row>
    <row r="8473" ht="14.25" customHeight="1">
      <c r="A8473" s="96" t="s">
        <v>20968</v>
      </c>
      <c r="D8473" s="96" t="s">
        <v>1350</v>
      </c>
      <c r="E8473" s="96" t="s">
        <v>1561</v>
      </c>
      <c r="F8473" s="96">
        <v>2030.0</v>
      </c>
      <c r="J8473" s="96" t="s">
        <v>1147</v>
      </c>
      <c r="L8473" s="96" t="s">
        <v>1562</v>
      </c>
      <c r="M8473" s="96" t="s">
        <v>1147</v>
      </c>
      <c r="O8473" s="96" t="s">
        <v>2054</v>
      </c>
      <c r="P8473" s="96" t="s">
        <v>1579</v>
      </c>
      <c r="Q8473" s="96" t="s">
        <v>2223</v>
      </c>
      <c r="R8473" s="96" t="s">
        <v>1793</v>
      </c>
      <c r="S8473" s="96" t="s">
        <v>20969</v>
      </c>
      <c r="T8473" s="96" t="s">
        <v>1568</v>
      </c>
    </row>
    <row r="8474" ht="14.25" customHeight="1">
      <c r="A8474" s="96" t="s">
        <v>20970</v>
      </c>
      <c r="C8474" s="96" t="s">
        <v>20971</v>
      </c>
      <c r="D8474" s="96" t="s">
        <v>1350</v>
      </c>
      <c r="E8474" s="96" t="s">
        <v>1561</v>
      </c>
      <c r="F8474" s="96" t="s">
        <v>1628</v>
      </c>
      <c r="G8474" s="96" t="s">
        <v>1350</v>
      </c>
      <c r="H8474" s="96" t="s">
        <v>1561</v>
      </c>
      <c r="I8474" s="96" t="s">
        <v>1366</v>
      </c>
      <c r="J8474" s="96" t="s">
        <v>1351</v>
      </c>
      <c r="K8474" s="96" t="s">
        <v>1366</v>
      </c>
      <c r="L8474" s="96" t="s">
        <v>41</v>
      </c>
      <c r="M8474" s="96" t="s">
        <v>1351</v>
      </c>
      <c r="N8474" s="96" t="s">
        <v>1673</v>
      </c>
      <c r="O8474" s="96" t="s">
        <v>1578</v>
      </c>
      <c r="P8474" s="96" t="s">
        <v>1579</v>
      </c>
      <c r="Q8474" s="96" t="s">
        <v>1604</v>
      </c>
      <c r="R8474" s="96" t="s">
        <v>1648</v>
      </c>
      <c r="S8474" s="96" t="s">
        <v>20972</v>
      </c>
      <c r="T8474" s="96" t="s">
        <v>1568</v>
      </c>
    </row>
    <row r="8475" ht="14.25" customHeight="1">
      <c r="A8475" s="96" t="s">
        <v>20973</v>
      </c>
      <c r="C8475" s="96" t="s">
        <v>20974</v>
      </c>
      <c r="D8475" s="96" t="s">
        <v>1350</v>
      </c>
      <c r="E8475" s="96" t="s">
        <v>1561</v>
      </c>
      <c r="F8475" s="96">
        <v>2026.0</v>
      </c>
      <c r="J8475" s="96" t="s">
        <v>1147</v>
      </c>
      <c r="L8475" s="96" t="s">
        <v>41</v>
      </c>
      <c r="M8475" s="96" t="s">
        <v>1351</v>
      </c>
      <c r="N8475" s="96" t="s">
        <v>1779</v>
      </c>
      <c r="O8475" s="96" t="s">
        <v>1563</v>
      </c>
      <c r="P8475" s="96" t="s">
        <v>1564</v>
      </c>
      <c r="Q8475" s="96" t="s">
        <v>1820</v>
      </c>
      <c r="R8475" s="96" t="s">
        <v>1621</v>
      </c>
      <c r="S8475" s="96" t="s">
        <v>20975</v>
      </c>
      <c r="T8475" s="96" t="s">
        <v>1568</v>
      </c>
    </row>
    <row r="8476" ht="14.25" customHeight="1">
      <c r="A8476" s="96" t="s">
        <v>20976</v>
      </c>
      <c r="D8476" s="96" t="s">
        <v>1350</v>
      </c>
      <c r="E8476" s="96" t="s">
        <v>1561</v>
      </c>
      <c r="F8476" s="96">
        <v>2030.0</v>
      </c>
      <c r="J8476" s="96" t="s">
        <v>1147</v>
      </c>
      <c r="L8476" s="96" t="s">
        <v>1562</v>
      </c>
      <c r="M8476" s="96" t="s">
        <v>1147</v>
      </c>
      <c r="O8476" s="96" t="s">
        <v>1584</v>
      </c>
      <c r="P8476" s="96" t="s">
        <v>1564</v>
      </c>
      <c r="Q8476" s="96" t="s">
        <v>1820</v>
      </c>
      <c r="R8476" s="96" t="s">
        <v>2023</v>
      </c>
      <c r="S8476" s="96" t="s">
        <v>20977</v>
      </c>
      <c r="T8476" s="96" t="s">
        <v>1568</v>
      </c>
    </row>
    <row r="8477" ht="14.25" customHeight="1">
      <c r="A8477" s="96" t="s">
        <v>20978</v>
      </c>
      <c r="B8477" s="96" t="s">
        <v>20979</v>
      </c>
      <c r="C8477" s="96" t="s">
        <v>20980</v>
      </c>
      <c r="D8477" s="96" t="s">
        <v>1350</v>
      </c>
      <c r="E8477" s="96" t="s">
        <v>1561</v>
      </c>
      <c r="F8477" s="96">
        <v>2030.0</v>
      </c>
      <c r="J8477" s="96" t="s">
        <v>1147</v>
      </c>
      <c r="L8477" s="96" t="s">
        <v>41</v>
      </c>
      <c r="M8477" s="96" t="s">
        <v>1147</v>
      </c>
      <c r="O8477" s="96" t="s">
        <v>1578</v>
      </c>
      <c r="P8477" s="96" t="s">
        <v>1579</v>
      </c>
      <c r="Q8477" s="96" t="s">
        <v>1800</v>
      </c>
      <c r="R8477" s="96" t="s">
        <v>1690</v>
      </c>
      <c r="S8477" s="96" t="s">
        <v>20981</v>
      </c>
      <c r="T8477" s="96" t="s">
        <v>1568</v>
      </c>
    </row>
    <row r="8478" ht="14.25" customHeight="1">
      <c r="A8478" s="96" t="s">
        <v>20982</v>
      </c>
      <c r="D8478" s="96" t="s">
        <v>1355</v>
      </c>
      <c r="J8478" s="96" t="s">
        <v>1351</v>
      </c>
      <c r="L8478" s="96" t="s">
        <v>41</v>
      </c>
      <c r="M8478" s="96" t="s">
        <v>1147</v>
      </c>
      <c r="O8478" s="96" t="s">
        <v>1797</v>
      </c>
      <c r="P8478" s="96" t="s">
        <v>1564</v>
      </c>
      <c r="Q8478" s="96" t="s">
        <v>1948</v>
      </c>
      <c r="R8478" s="96" t="s">
        <v>1644</v>
      </c>
    </row>
    <row r="8479" ht="14.25" customHeight="1">
      <c r="A8479" s="96" t="s">
        <v>20983</v>
      </c>
      <c r="D8479" s="96" t="s">
        <v>1355</v>
      </c>
      <c r="J8479" s="96" t="s">
        <v>1351</v>
      </c>
      <c r="L8479" s="96" t="s">
        <v>41</v>
      </c>
      <c r="M8479" s="96" t="s">
        <v>1147</v>
      </c>
      <c r="O8479" s="96" t="s">
        <v>1829</v>
      </c>
      <c r="P8479" s="96" t="s">
        <v>1564</v>
      </c>
      <c r="Q8479" s="96" t="s">
        <v>1604</v>
      </c>
      <c r="R8479" s="96" t="s">
        <v>1615</v>
      </c>
    </row>
    <row r="8480" ht="14.25" customHeight="1">
      <c r="A8480" s="96" t="s">
        <v>20984</v>
      </c>
      <c r="D8480" s="96" t="s">
        <v>1355</v>
      </c>
      <c r="J8480" s="96" t="s">
        <v>1351</v>
      </c>
      <c r="L8480" s="96" t="s">
        <v>41</v>
      </c>
      <c r="M8480" s="96" t="s">
        <v>1147</v>
      </c>
      <c r="O8480" s="96" t="s">
        <v>1584</v>
      </c>
      <c r="P8480" s="96" t="s">
        <v>1564</v>
      </c>
      <c r="Q8480" s="96" t="s">
        <v>1610</v>
      </c>
      <c r="R8480" s="96" t="s">
        <v>1644</v>
      </c>
    </row>
    <row r="8481" ht="14.25" customHeight="1">
      <c r="A8481" s="96" t="s">
        <v>20985</v>
      </c>
      <c r="D8481" s="96" t="s">
        <v>1350</v>
      </c>
      <c r="E8481" s="96" t="s">
        <v>1561</v>
      </c>
      <c r="F8481" s="96">
        <v>2030.0</v>
      </c>
      <c r="J8481" s="96" t="s">
        <v>1147</v>
      </c>
      <c r="L8481" s="96" t="s">
        <v>1562</v>
      </c>
      <c r="M8481" s="96" t="s">
        <v>1147</v>
      </c>
      <c r="O8481" s="96" t="s">
        <v>1893</v>
      </c>
      <c r="P8481" s="96" t="s">
        <v>1603</v>
      </c>
      <c r="Q8481" s="96" t="s">
        <v>1665</v>
      </c>
      <c r="R8481" s="96" t="s">
        <v>1805</v>
      </c>
      <c r="S8481" s="96" t="s">
        <v>20986</v>
      </c>
      <c r="T8481" s="96" t="s">
        <v>1568</v>
      </c>
    </row>
    <row r="8482" ht="14.25" customHeight="1">
      <c r="A8482" s="96" t="s">
        <v>20987</v>
      </c>
      <c r="D8482" s="96" t="s">
        <v>1350</v>
      </c>
      <c r="E8482" s="96" t="s">
        <v>1561</v>
      </c>
      <c r="F8482" s="96" t="s">
        <v>1601</v>
      </c>
      <c r="G8482" s="96" t="s">
        <v>1350</v>
      </c>
      <c r="H8482" s="96" t="s">
        <v>1561</v>
      </c>
      <c r="I8482" s="96" t="s">
        <v>1403</v>
      </c>
      <c r="J8482" s="96" t="s">
        <v>1351</v>
      </c>
      <c r="K8482" s="96" t="s">
        <v>1403</v>
      </c>
      <c r="L8482" s="96" t="s">
        <v>41</v>
      </c>
      <c r="M8482" s="96" t="s">
        <v>1351</v>
      </c>
      <c r="N8482" s="96" t="s">
        <v>1574</v>
      </c>
      <c r="O8482" s="96" t="s">
        <v>1584</v>
      </c>
      <c r="P8482" s="96" t="s">
        <v>1564</v>
      </c>
      <c r="Q8482" s="96" t="s">
        <v>1604</v>
      </c>
      <c r="R8482" s="96" t="s">
        <v>1841</v>
      </c>
      <c r="S8482" s="96" t="s">
        <v>20988</v>
      </c>
      <c r="T8482" s="96" t="s">
        <v>1568</v>
      </c>
    </row>
    <row r="8483" ht="14.25" customHeight="1">
      <c r="A8483" s="96" t="s">
        <v>20989</v>
      </c>
      <c r="D8483" s="96" t="s">
        <v>1350</v>
      </c>
      <c r="E8483" s="96" t="s">
        <v>1561</v>
      </c>
      <c r="F8483" s="96" t="s">
        <v>2622</v>
      </c>
      <c r="J8483" s="96" t="s">
        <v>1147</v>
      </c>
      <c r="L8483" s="96" t="s">
        <v>41</v>
      </c>
      <c r="M8483" s="96" t="s">
        <v>1147</v>
      </c>
      <c r="O8483" s="96" t="s">
        <v>1578</v>
      </c>
      <c r="P8483" s="96" t="s">
        <v>1579</v>
      </c>
      <c r="Q8483" s="96" t="s">
        <v>1610</v>
      </c>
      <c r="R8483" s="96" t="s">
        <v>1581</v>
      </c>
      <c r="S8483" s="96" t="s">
        <v>20990</v>
      </c>
      <c r="T8483" s="96" t="s">
        <v>1568</v>
      </c>
    </row>
    <row r="8484" ht="14.25" customHeight="1">
      <c r="A8484" s="96" t="s">
        <v>20991</v>
      </c>
      <c r="D8484" s="96" t="s">
        <v>1355</v>
      </c>
      <c r="J8484" s="96" t="s">
        <v>1351</v>
      </c>
      <c r="L8484" s="96" t="s">
        <v>41</v>
      </c>
      <c r="M8484" s="96" t="s">
        <v>1351</v>
      </c>
      <c r="N8484" s="96" t="s">
        <v>1926</v>
      </c>
      <c r="O8484" s="96" t="s">
        <v>1584</v>
      </c>
      <c r="P8484" s="96" t="s">
        <v>1564</v>
      </c>
      <c r="Q8484" s="96" t="s">
        <v>1580</v>
      </c>
      <c r="R8484" s="96" t="s">
        <v>1926</v>
      </c>
    </row>
    <row r="8485" ht="14.25" customHeight="1">
      <c r="A8485" s="96" t="s">
        <v>20992</v>
      </c>
      <c r="D8485" s="96" t="s">
        <v>1355</v>
      </c>
      <c r="J8485" s="96" t="s">
        <v>1351</v>
      </c>
      <c r="L8485" s="96" t="s">
        <v>41</v>
      </c>
      <c r="M8485" s="96" t="s">
        <v>1351</v>
      </c>
      <c r="N8485" s="96" t="s">
        <v>1621</v>
      </c>
      <c r="O8485" s="96" t="s">
        <v>1584</v>
      </c>
      <c r="P8485" s="96" t="s">
        <v>1564</v>
      </c>
      <c r="Q8485" s="96" t="s">
        <v>1784</v>
      </c>
      <c r="R8485" s="96" t="s">
        <v>1621</v>
      </c>
    </row>
    <row r="8486" ht="14.25" customHeight="1">
      <c r="A8486" s="96" t="s">
        <v>20993</v>
      </c>
      <c r="C8486" s="96" t="s">
        <v>20994</v>
      </c>
      <c r="D8486" s="96" t="s">
        <v>1350</v>
      </c>
      <c r="E8486" s="96" t="s">
        <v>1561</v>
      </c>
      <c r="F8486" s="96">
        <v>2030.0</v>
      </c>
      <c r="J8486" s="96" t="s">
        <v>1351</v>
      </c>
      <c r="L8486" s="96" t="s">
        <v>1562</v>
      </c>
      <c r="M8486" s="96" t="s">
        <v>1351</v>
      </c>
      <c r="N8486" s="96" t="s">
        <v>2098</v>
      </c>
      <c r="O8486" s="96" t="s">
        <v>1584</v>
      </c>
      <c r="P8486" s="96" t="s">
        <v>1564</v>
      </c>
      <c r="Q8486" s="96" t="s">
        <v>1665</v>
      </c>
      <c r="R8486" s="96" t="s">
        <v>2098</v>
      </c>
      <c r="S8486" s="96" t="s">
        <v>20995</v>
      </c>
      <c r="T8486" s="96" t="s">
        <v>1568</v>
      </c>
    </row>
    <row r="8487" ht="14.25" customHeight="1">
      <c r="A8487" s="96" t="s">
        <v>20996</v>
      </c>
      <c r="B8487" s="96" t="s">
        <v>20997</v>
      </c>
      <c r="C8487" s="96" t="s">
        <v>20998</v>
      </c>
      <c r="D8487" s="96" t="s">
        <v>1355</v>
      </c>
      <c r="J8487" s="96" t="s">
        <v>1351</v>
      </c>
      <c r="L8487" s="96" t="s">
        <v>41</v>
      </c>
      <c r="M8487" s="96" t="s">
        <v>1147</v>
      </c>
      <c r="O8487" s="96" t="s">
        <v>1614</v>
      </c>
      <c r="P8487" s="96" t="s">
        <v>1609</v>
      </c>
      <c r="Q8487" s="96" t="s">
        <v>1610</v>
      </c>
      <c r="R8487" s="96" t="s">
        <v>1581</v>
      </c>
    </row>
    <row r="8488" ht="14.25" customHeight="1">
      <c r="A8488" s="96" t="s">
        <v>20999</v>
      </c>
      <c r="C8488" s="96" t="s">
        <v>21000</v>
      </c>
      <c r="D8488" s="96" t="s">
        <v>1372</v>
      </c>
      <c r="J8488" s="96" t="s">
        <v>1147</v>
      </c>
      <c r="L8488" s="96" t="s">
        <v>41</v>
      </c>
      <c r="M8488" s="96" t="s">
        <v>1147</v>
      </c>
      <c r="O8488" s="96" t="s">
        <v>1845</v>
      </c>
      <c r="P8488" s="96" t="s">
        <v>1564</v>
      </c>
      <c r="Q8488" s="96" t="s">
        <v>1590</v>
      </c>
      <c r="R8488" s="96" t="s">
        <v>3066</v>
      </c>
      <c r="U8488" s="96" t="s">
        <v>1742</v>
      </c>
    </row>
    <row r="8489" ht="14.25" customHeight="1">
      <c r="A8489" s="96" t="s">
        <v>21001</v>
      </c>
      <c r="D8489" s="96" t="s">
        <v>1355</v>
      </c>
      <c r="J8489" s="96" t="s">
        <v>1147</v>
      </c>
      <c r="L8489" s="96" t="s">
        <v>41</v>
      </c>
      <c r="M8489" s="96" t="s">
        <v>1147</v>
      </c>
      <c r="O8489" s="96" t="s">
        <v>3021</v>
      </c>
      <c r="P8489" s="96" t="s">
        <v>1564</v>
      </c>
      <c r="Q8489" s="96" t="s">
        <v>1754</v>
      </c>
      <c r="R8489" s="96" t="s">
        <v>1566</v>
      </c>
    </row>
    <row r="8490" ht="14.25" customHeight="1">
      <c r="A8490" s="96" t="s">
        <v>21002</v>
      </c>
      <c r="B8490" s="96" t="s">
        <v>21003</v>
      </c>
      <c r="C8490" s="96" t="s">
        <v>21004</v>
      </c>
      <c r="D8490" s="96" t="s">
        <v>1350</v>
      </c>
      <c r="E8490" s="96" t="s">
        <v>1561</v>
      </c>
      <c r="F8490" s="96" t="s">
        <v>1628</v>
      </c>
      <c r="J8490" s="96" t="s">
        <v>1147</v>
      </c>
      <c r="L8490" s="96" t="s">
        <v>41</v>
      </c>
      <c r="M8490" s="96" t="s">
        <v>1147</v>
      </c>
      <c r="O8490" s="96" t="s">
        <v>1717</v>
      </c>
      <c r="P8490" s="96" t="s">
        <v>1609</v>
      </c>
      <c r="Q8490" s="96" t="s">
        <v>1636</v>
      </c>
      <c r="R8490" s="96" t="s">
        <v>1594</v>
      </c>
      <c r="S8490" s="96" t="s">
        <v>21005</v>
      </c>
      <c r="T8490" s="96" t="s">
        <v>1568</v>
      </c>
    </row>
    <row r="8491" ht="14.25" customHeight="1">
      <c r="A8491" s="96" t="s">
        <v>21006</v>
      </c>
      <c r="D8491" s="96" t="s">
        <v>1350</v>
      </c>
      <c r="E8491" s="96" t="s">
        <v>1561</v>
      </c>
      <c r="F8491" s="96">
        <v>2030.0</v>
      </c>
      <c r="J8491" s="96" t="s">
        <v>1147</v>
      </c>
      <c r="L8491" s="96" t="s">
        <v>1562</v>
      </c>
      <c r="M8491" s="96" t="s">
        <v>1147</v>
      </c>
      <c r="O8491" s="96" t="s">
        <v>1829</v>
      </c>
      <c r="P8491" s="96" t="s">
        <v>1564</v>
      </c>
      <c r="Q8491" s="96" t="s">
        <v>1573</v>
      </c>
      <c r="R8491" s="96" t="s">
        <v>1623</v>
      </c>
      <c r="S8491" s="96" t="s">
        <v>21007</v>
      </c>
      <c r="T8491" s="96" t="s">
        <v>1568</v>
      </c>
    </row>
    <row r="8492" ht="14.25" customHeight="1">
      <c r="A8492" s="96" t="s">
        <v>21008</v>
      </c>
      <c r="D8492" s="96" t="s">
        <v>1350</v>
      </c>
      <c r="E8492" s="96" t="s">
        <v>1561</v>
      </c>
      <c r="F8492" s="96">
        <v>2030.0</v>
      </c>
      <c r="J8492" s="96" t="s">
        <v>1147</v>
      </c>
      <c r="L8492" s="96" t="s">
        <v>1562</v>
      </c>
      <c r="M8492" s="96" t="s">
        <v>1147</v>
      </c>
      <c r="O8492" s="96" t="s">
        <v>1717</v>
      </c>
      <c r="P8492" s="96" t="s">
        <v>1609</v>
      </c>
      <c r="Q8492" s="96" t="s">
        <v>1580</v>
      </c>
      <c r="R8492" s="96" t="s">
        <v>1623</v>
      </c>
      <c r="S8492" s="96" t="s">
        <v>21009</v>
      </c>
      <c r="T8492" s="96" t="s">
        <v>1568</v>
      </c>
    </row>
    <row r="8493" ht="14.25" customHeight="1">
      <c r="A8493" s="96" t="s">
        <v>21010</v>
      </c>
      <c r="D8493" s="96" t="s">
        <v>1350</v>
      </c>
      <c r="E8493" s="96" t="s">
        <v>1561</v>
      </c>
      <c r="F8493" s="96">
        <v>2030.0</v>
      </c>
      <c r="J8493" s="96" t="s">
        <v>1147</v>
      </c>
      <c r="L8493" s="96" t="s">
        <v>1562</v>
      </c>
      <c r="M8493" s="96" t="s">
        <v>1147</v>
      </c>
      <c r="O8493" s="96" t="s">
        <v>1684</v>
      </c>
      <c r="P8493" s="96" t="s">
        <v>1564</v>
      </c>
      <c r="Q8493" s="96" t="s">
        <v>1675</v>
      </c>
      <c r="R8493" s="96" t="s">
        <v>1793</v>
      </c>
      <c r="S8493" s="96" t="s">
        <v>21011</v>
      </c>
      <c r="T8493" s="96" t="s">
        <v>1568</v>
      </c>
    </row>
    <row r="8494" ht="14.25" customHeight="1">
      <c r="A8494" s="96" t="s">
        <v>21012</v>
      </c>
      <c r="D8494" s="96" t="s">
        <v>1355</v>
      </c>
      <c r="J8494" s="96" t="s">
        <v>1147</v>
      </c>
      <c r="L8494" s="96" t="s">
        <v>41</v>
      </c>
      <c r="M8494" s="96" t="s">
        <v>1147</v>
      </c>
      <c r="O8494" s="96" t="s">
        <v>1713</v>
      </c>
      <c r="P8494" s="96" t="s">
        <v>1564</v>
      </c>
      <c r="Q8494" s="96" t="s">
        <v>1639</v>
      </c>
      <c r="R8494" s="96" t="s">
        <v>1637</v>
      </c>
    </row>
    <row r="8495" ht="14.25" customHeight="1">
      <c r="A8495" s="96" t="s">
        <v>21013</v>
      </c>
      <c r="D8495" s="96" t="s">
        <v>1355</v>
      </c>
      <c r="J8495" s="96" t="s">
        <v>1351</v>
      </c>
      <c r="L8495" s="96" t="s">
        <v>41</v>
      </c>
      <c r="M8495" s="96" t="s">
        <v>1147</v>
      </c>
      <c r="O8495" s="96" t="s">
        <v>1669</v>
      </c>
      <c r="P8495" s="96" t="s">
        <v>1564</v>
      </c>
      <c r="Q8495" s="96" t="s">
        <v>1573</v>
      </c>
      <c r="R8495" s="96" t="s">
        <v>1712</v>
      </c>
    </row>
    <row r="8496" ht="14.25" customHeight="1">
      <c r="A8496" s="96" t="s">
        <v>21014</v>
      </c>
      <c r="B8496" s="96" t="s">
        <v>21015</v>
      </c>
      <c r="C8496" s="96" t="s">
        <v>21016</v>
      </c>
      <c r="D8496" s="96" t="s">
        <v>1350</v>
      </c>
      <c r="E8496" s="96" t="s">
        <v>1561</v>
      </c>
      <c r="F8496" s="96">
        <v>2030.0</v>
      </c>
      <c r="J8496" s="96" t="s">
        <v>1351</v>
      </c>
      <c r="L8496" s="96" t="s">
        <v>41</v>
      </c>
      <c r="M8496" s="96" t="s">
        <v>1351</v>
      </c>
      <c r="N8496" s="96" t="s">
        <v>1779</v>
      </c>
      <c r="O8496" s="96" t="s">
        <v>1845</v>
      </c>
      <c r="P8496" s="96" t="s">
        <v>1564</v>
      </c>
      <c r="Q8496" s="96" t="s">
        <v>2015</v>
      </c>
      <c r="R8496" s="96" t="s">
        <v>1574</v>
      </c>
      <c r="S8496" s="96" t="s">
        <v>21017</v>
      </c>
      <c r="T8496" s="96" t="s">
        <v>1568</v>
      </c>
    </row>
    <row r="8497" ht="14.25" customHeight="1">
      <c r="A8497" s="96" t="s">
        <v>21018</v>
      </c>
      <c r="D8497" s="96" t="s">
        <v>1350</v>
      </c>
      <c r="E8497" s="96" t="s">
        <v>1561</v>
      </c>
      <c r="F8497" s="96">
        <v>2030.0</v>
      </c>
      <c r="J8497" s="96" t="s">
        <v>1147</v>
      </c>
      <c r="L8497" s="96" t="s">
        <v>1562</v>
      </c>
      <c r="M8497" s="96" t="s">
        <v>1147</v>
      </c>
      <c r="O8497" s="96" t="s">
        <v>1791</v>
      </c>
      <c r="P8497" s="96" t="s">
        <v>1609</v>
      </c>
      <c r="Q8497" s="96" t="s">
        <v>2015</v>
      </c>
      <c r="R8497" s="96" t="s">
        <v>1637</v>
      </c>
      <c r="S8497" s="96" t="s">
        <v>21019</v>
      </c>
      <c r="T8497" s="96" t="s">
        <v>1568</v>
      </c>
    </row>
    <row r="8498" ht="14.25" customHeight="1">
      <c r="A8498" s="96" t="s">
        <v>21020</v>
      </c>
      <c r="D8498" s="96" t="s">
        <v>1355</v>
      </c>
      <c r="J8498" s="96" t="s">
        <v>1147</v>
      </c>
      <c r="L8498" s="96" t="s">
        <v>41</v>
      </c>
      <c r="M8498" s="96" t="s">
        <v>1147</v>
      </c>
      <c r="O8498" s="96" t="s">
        <v>1791</v>
      </c>
      <c r="P8498" s="96" t="s">
        <v>1609</v>
      </c>
      <c r="Q8498" s="96" t="s">
        <v>1593</v>
      </c>
      <c r="R8498" s="96" t="s">
        <v>1631</v>
      </c>
    </row>
    <row r="8499" ht="14.25" customHeight="1">
      <c r="A8499" s="96" t="s">
        <v>21021</v>
      </c>
      <c r="D8499" s="96" t="s">
        <v>1355</v>
      </c>
      <c r="J8499" s="96" t="s">
        <v>1147</v>
      </c>
      <c r="L8499" s="96" t="s">
        <v>41</v>
      </c>
      <c r="M8499" s="96" t="s">
        <v>1147</v>
      </c>
      <c r="O8499" s="96" t="s">
        <v>1791</v>
      </c>
      <c r="P8499" s="96" t="s">
        <v>1609</v>
      </c>
      <c r="Q8499" s="96" t="s">
        <v>1756</v>
      </c>
      <c r="R8499" s="96" t="s">
        <v>1605</v>
      </c>
    </row>
    <row r="8500" ht="14.25" customHeight="1">
      <c r="A8500" s="96" t="s">
        <v>21022</v>
      </c>
      <c r="D8500" s="96" t="s">
        <v>1350</v>
      </c>
      <c r="E8500" s="96" t="s">
        <v>1561</v>
      </c>
      <c r="F8500" s="96">
        <v>2030.0</v>
      </c>
      <c r="J8500" s="96" t="s">
        <v>1147</v>
      </c>
      <c r="L8500" s="96" t="s">
        <v>41</v>
      </c>
      <c r="M8500" s="96" t="s">
        <v>1147</v>
      </c>
      <c r="O8500" s="96" t="s">
        <v>1791</v>
      </c>
      <c r="P8500" s="96" t="s">
        <v>1609</v>
      </c>
      <c r="Q8500" s="96" t="s">
        <v>1593</v>
      </c>
      <c r="R8500" s="96" t="s">
        <v>1712</v>
      </c>
      <c r="S8500" s="96" t="s">
        <v>21023</v>
      </c>
      <c r="T8500" s="96" t="s">
        <v>1568</v>
      </c>
    </row>
    <row r="8501" ht="14.25" customHeight="1">
      <c r="A8501" s="96" t="s">
        <v>21024</v>
      </c>
      <c r="D8501" s="96" t="s">
        <v>1355</v>
      </c>
      <c r="J8501" s="96" t="s">
        <v>1147</v>
      </c>
      <c r="L8501" s="96" t="s">
        <v>41</v>
      </c>
      <c r="M8501" s="96" t="s">
        <v>1147</v>
      </c>
      <c r="O8501" s="96" t="s">
        <v>1791</v>
      </c>
      <c r="P8501" s="96" t="s">
        <v>1609</v>
      </c>
      <c r="Q8501" s="96" t="s">
        <v>1675</v>
      </c>
      <c r="R8501" s="96" t="s">
        <v>1594</v>
      </c>
    </row>
    <row r="8502" ht="14.25" customHeight="1">
      <c r="A8502" s="96" t="s">
        <v>21025</v>
      </c>
      <c r="D8502" s="96" t="s">
        <v>1355</v>
      </c>
      <c r="J8502" s="96" t="s">
        <v>1351</v>
      </c>
      <c r="L8502" s="96" t="s">
        <v>41</v>
      </c>
      <c r="M8502" s="96" t="s">
        <v>1147</v>
      </c>
      <c r="O8502" s="96" t="s">
        <v>1791</v>
      </c>
      <c r="P8502" s="96" t="s">
        <v>1609</v>
      </c>
      <c r="Q8502" s="96" t="s">
        <v>1636</v>
      </c>
      <c r="R8502" s="96" t="s">
        <v>1605</v>
      </c>
    </row>
    <row r="8503" ht="14.25" customHeight="1">
      <c r="A8503" s="96" t="s">
        <v>21026</v>
      </c>
      <c r="D8503" s="96" t="s">
        <v>1350</v>
      </c>
      <c r="E8503" s="96" t="s">
        <v>1561</v>
      </c>
      <c r="F8503" s="96">
        <v>2030.0</v>
      </c>
      <c r="J8503" s="96" t="s">
        <v>1147</v>
      </c>
      <c r="L8503" s="96" t="s">
        <v>1562</v>
      </c>
      <c r="M8503" s="96" t="s">
        <v>1147</v>
      </c>
      <c r="O8503" s="96" t="s">
        <v>1791</v>
      </c>
      <c r="P8503" s="96" t="s">
        <v>1609</v>
      </c>
      <c r="Q8503" s="96" t="s">
        <v>1756</v>
      </c>
      <c r="R8503" s="96" t="s">
        <v>1637</v>
      </c>
      <c r="S8503" s="96" t="s">
        <v>21027</v>
      </c>
    </row>
    <row r="8504" ht="14.25" customHeight="1">
      <c r="A8504" s="96" t="s">
        <v>21028</v>
      </c>
      <c r="D8504" s="96" t="s">
        <v>1350</v>
      </c>
      <c r="E8504" s="96" t="s">
        <v>1561</v>
      </c>
      <c r="F8504" s="96">
        <v>2030.0</v>
      </c>
      <c r="J8504" s="96" t="s">
        <v>1147</v>
      </c>
      <c r="L8504" s="96" t="s">
        <v>1562</v>
      </c>
      <c r="M8504" s="96" t="s">
        <v>1147</v>
      </c>
      <c r="O8504" s="96" t="s">
        <v>1791</v>
      </c>
      <c r="P8504" s="96" t="s">
        <v>1609</v>
      </c>
      <c r="Q8504" s="96" t="s">
        <v>1948</v>
      </c>
      <c r="R8504" s="96" t="s">
        <v>1591</v>
      </c>
      <c r="S8504" s="96" t="s">
        <v>21029</v>
      </c>
      <c r="T8504" s="96" t="s">
        <v>1568</v>
      </c>
    </row>
    <row r="8505" ht="14.25" customHeight="1">
      <c r="A8505" s="96" t="s">
        <v>21030</v>
      </c>
      <c r="D8505" s="96" t="s">
        <v>1355</v>
      </c>
      <c r="J8505" s="96" t="s">
        <v>1147</v>
      </c>
      <c r="L8505" s="96" t="s">
        <v>41</v>
      </c>
      <c r="M8505" s="96" t="s">
        <v>1147</v>
      </c>
      <c r="O8505" s="96" t="s">
        <v>1791</v>
      </c>
      <c r="P8505" s="96" t="s">
        <v>1609</v>
      </c>
      <c r="Q8505" s="96" t="s">
        <v>1636</v>
      </c>
      <c r="R8505" s="96" t="s">
        <v>1637</v>
      </c>
    </row>
    <row r="8506" ht="14.25" customHeight="1">
      <c r="A8506" s="96" t="s">
        <v>21031</v>
      </c>
      <c r="D8506" s="96" t="s">
        <v>1355</v>
      </c>
      <c r="J8506" s="96" t="s">
        <v>1147</v>
      </c>
      <c r="L8506" s="96" t="s">
        <v>41</v>
      </c>
      <c r="M8506" s="96" t="s">
        <v>1147</v>
      </c>
      <c r="O8506" s="96" t="s">
        <v>1791</v>
      </c>
      <c r="P8506" s="96" t="s">
        <v>1609</v>
      </c>
      <c r="Q8506" s="96" t="s">
        <v>1754</v>
      </c>
      <c r="R8506" s="96" t="s">
        <v>1594</v>
      </c>
    </row>
    <row r="8507" ht="14.25" customHeight="1">
      <c r="A8507" s="96" t="s">
        <v>21032</v>
      </c>
      <c r="D8507" s="96" t="s">
        <v>1355</v>
      </c>
      <c r="J8507" s="96" t="s">
        <v>1147</v>
      </c>
      <c r="L8507" s="96" t="s">
        <v>41</v>
      </c>
      <c r="M8507" s="96" t="s">
        <v>1147</v>
      </c>
      <c r="O8507" s="96" t="s">
        <v>1791</v>
      </c>
      <c r="P8507" s="96" t="s">
        <v>1609</v>
      </c>
      <c r="Q8507" s="96" t="s">
        <v>1754</v>
      </c>
      <c r="R8507" s="96" t="s">
        <v>1581</v>
      </c>
    </row>
    <row r="8508" ht="14.25" customHeight="1">
      <c r="A8508" s="96" t="s">
        <v>21033</v>
      </c>
      <c r="D8508" s="96" t="s">
        <v>1350</v>
      </c>
      <c r="E8508" s="96" t="s">
        <v>1561</v>
      </c>
      <c r="F8508" s="96">
        <v>2030.0</v>
      </c>
      <c r="J8508" s="96" t="s">
        <v>1147</v>
      </c>
      <c r="L8508" s="96" t="s">
        <v>1562</v>
      </c>
      <c r="M8508" s="96" t="s">
        <v>1147</v>
      </c>
      <c r="O8508" s="96" t="s">
        <v>1791</v>
      </c>
      <c r="P8508" s="96" t="s">
        <v>1609</v>
      </c>
      <c r="Q8508" s="96" t="s">
        <v>1756</v>
      </c>
      <c r="R8508" s="96" t="s">
        <v>1591</v>
      </c>
      <c r="S8508" s="96" t="s">
        <v>21034</v>
      </c>
      <c r="T8508" s="96" t="s">
        <v>1568</v>
      </c>
    </row>
    <row r="8509" ht="14.25" customHeight="1">
      <c r="A8509" s="96" t="s">
        <v>21035</v>
      </c>
      <c r="D8509" s="96" t="s">
        <v>1350</v>
      </c>
      <c r="E8509" s="96" t="s">
        <v>1561</v>
      </c>
      <c r="F8509" s="96">
        <v>2030.0</v>
      </c>
      <c r="J8509" s="96" t="s">
        <v>1147</v>
      </c>
      <c r="L8509" s="96" t="s">
        <v>1562</v>
      </c>
      <c r="M8509" s="96" t="s">
        <v>1147</v>
      </c>
      <c r="O8509" s="96" t="s">
        <v>1791</v>
      </c>
      <c r="P8509" s="96" t="s">
        <v>1609</v>
      </c>
      <c r="Q8509" s="96" t="s">
        <v>1593</v>
      </c>
      <c r="R8509" s="96" t="s">
        <v>1712</v>
      </c>
      <c r="S8509" s="96" t="s">
        <v>21036</v>
      </c>
      <c r="T8509" s="96" t="s">
        <v>1568</v>
      </c>
    </row>
    <row r="8510" ht="14.25" customHeight="1">
      <c r="A8510" s="96" t="s">
        <v>21037</v>
      </c>
      <c r="D8510" s="96" t="s">
        <v>1350</v>
      </c>
      <c r="E8510" s="96" t="s">
        <v>1561</v>
      </c>
      <c r="F8510" s="96">
        <v>2030.0</v>
      </c>
      <c r="J8510" s="96" t="s">
        <v>1147</v>
      </c>
      <c r="L8510" s="96" t="s">
        <v>1562</v>
      </c>
      <c r="M8510" s="96" t="s">
        <v>1147</v>
      </c>
      <c r="O8510" s="96" t="s">
        <v>1791</v>
      </c>
      <c r="P8510" s="96" t="s">
        <v>1609</v>
      </c>
      <c r="Q8510" s="96" t="s">
        <v>1948</v>
      </c>
      <c r="R8510" s="96" t="s">
        <v>1787</v>
      </c>
      <c r="S8510" s="96" t="s">
        <v>21038</v>
      </c>
      <c r="T8510" s="96" t="s">
        <v>1568</v>
      </c>
    </row>
    <row r="8511" ht="14.25" customHeight="1">
      <c r="A8511" s="96" t="s">
        <v>21039</v>
      </c>
      <c r="D8511" s="96" t="s">
        <v>1355</v>
      </c>
      <c r="J8511" s="96" t="s">
        <v>1147</v>
      </c>
      <c r="L8511" s="96" t="s">
        <v>41</v>
      </c>
      <c r="M8511" s="96" t="s">
        <v>1147</v>
      </c>
      <c r="O8511" s="96" t="s">
        <v>1791</v>
      </c>
      <c r="P8511" s="96" t="s">
        <v>1609</v>
      </c>
      <c r="Q8511" s="96" t="s">
        <v>1593</v>
      </c>
      <c r="R8511" s="96" t="s">
        <v>1631</v>
      </c>
    </row>
    <row r="8512" ht="14.25" customHeight="1">
      <c r="A8512" s="96" t="s">
        <v>21040</v>
      </c>
      <c r="B8512" s="96" t="s">
        <v>21041</v>
      </c>
      <c r="D8512" s="96" t="s">
        <v>1372</v>
      </c>
      <c r="J8512" s="96" t="s">
        <v>1147</v>
      </c>
      <c r="L8512" s="96" t="s">
        <v>41</v>
      </c>
      <c r="M8512" s="96" t="s">
        <v>1147</v>
      </c>
      <c r="O8512" s="96" t="s">
        <v>1791</v>
      </c>
      <c r="P8512" s="96" t="s">
        <v>1609</v>
      </c>
      <c r="Q8512" s="96" t="s">
        <v>1756</v>
      </c>
      <c r="R8512" s="96" t="s">
        <v>1666</v>
      </c>
    </row>
    <row r="8513" ht="14.25" customHeight="1">
      <c r="A8513" s="96" t="s">
        <v>21042</v>
      </c>
      <c r="D8513" s="96" t="s">
        <v>1355</v>
      </c>
      <c r="J8513" s="96" t="s">
        <v>1147</v>
      </c>
      <c r="L8513" s="96" t="s">
        <v>41</v>
      </c>
      <c r="M8513" s="96" t="s">
        <v>1147</v>
      </c>
      <c r="O8513" s="96" t="s">
        <v>1791</v>
      </c>
      <c r="P8513" s="96" t="s">
        <v>1609</v>
      </c>
      <c r="Q8513" s="96" t="s">
        <v>1675</v>
      </c>
      <c r="R8513" s="96" t="s">
        <v>1581</v>
      </c>
    </row>
    <row r="8514" ht="14.25" customHeight="1">
      <c r="A8514" s="96" t="s">
        <v>21043</v>
      </c>
      <c r="D8514" s="96" t="s">
        <v>1355</v>
      </c>
      <c r="J8514" s="96" t="s">
        <v>1147</v>
      </c>
      <c r="L8514" s="96" t="s">
        <v>41</v>
      </c>
      <c r="M8514" s="96" t="s">
        <v>1147</v>
      </c>
      <c r="O8514" s="96" t="s">
        <v>1791</v>
      </c>
      <c r="P8514" s="96" t="s">
        <v>1609</v>
      </c>
      <c r="Q8514" s="96" t="s">
        <v>1675</v>
      </c>
      <c r="R8514" s="96" t="s">
        <v>1591</v>
      </c>
    </row>
    <row r="8515" ht="14.25" customHeight="1">
      <c r="A8515" s="96" t="s">
        <v>21044</v>
      </c>
      <c r="D8515" s="96" t="s">
        <v>1350</v>
      </c>
      <c r="E8515" s="96" t="s">
        <v>1561</v>
      </c>
      <c r="F8515" s="96">
        <v>2030.0</v>
      </c>
      <c r="J8515" s="96" t="s">
        <v>1147</v>
      </c>
      <c r="L8515" s="96" t="s">
        <v>1562</v>
      </c>
      <c r="M8515" s="96" t="s">
        <v>1147</v>
      </c>
      <c r="O8515" s="96" t="s">
        <v>1791</v>
      </c>
      <c r="P8515" s="96" t="s">
        <v>1609</v>
      </c>
      <c r="Q8515" s="96" t="s">
        <v>1639</v>
      </c>
      <c r="R8515" s="96" t="s">
        <v>1591</v>
      </c>
      <c r="S8515" s="96" t="s">
        <v>21045</v>
      </c>
      <c r="T8515" s="96" t="s">
        <v>1568</v>
      </c>
    </row>
    <row r="8516" ht="14.25" customHeight="1">
      <c r="A8516" s="96" t="s">
        <v>21046</v>
      </c>
      <c r="D8516" s="96" t="s">
        <v>1355</v>
      </c>
      <c r="J8516" s="96" t="s">
        <v>1147</v>
      </c>
      <c r="L8516" s="96" t="s">
        <v>41</v>
      </c>
      <c r="M8516" s="96" t="s">
        <v>1147</v>
      </c>
      <c r="O8516" s="96" t="s">
        <v>1791</v>
      </c>
      <c r="P8516" s="96" t="s">
        <v>1609</v>
      </c>
      <c r="Q8516" s="96" t="s">
        <v>1800</v>
      </c>
      <c r="R8516" s="96" t="s">
        <v>1793</v>
      </c>
      <c r="T8516" s="96" t="s">
        <v>1616</v>
      </c>
    </row>
    <row r="8517" ht="14.25" customHeight="1">
      <c r="A8517" s="96" t="s">
        <v>21047</v>
      </c>
      <c r="D8517" s="96" t="s">
        <v>1350</v>
      </c>
      <c r="E8517" s="96" t="s">
        <v>1561</v>
      </c>
      <c r="F8517" s="96">
        <v>2030.0</v>
      </c>
      <c r="J8517" s="96" t="s">
        <v>1147</v>
      </c>
      <c r="L8517" s="96" t="s">
        <v>1562</v>
      </c>
      <c r="M8517" s="96" t="s">
        <v>1147</v>
      </c>
      <c r="O8517" s="96" t="s">
        <v>1791</v>
      </c>
      <c r="P8517" s="96" t="s">
        <v>1609</v>
      </c>
      <c r="Q8517" s="96" t="s">
        <v>2015</v>
      </c>
      <c r="R8517" s="96" t="s">
        <v>1581</v>
      </c>
      <c r="S8517" s="96" t="s">
        <v>21048</v>
      </c>
      <c r="T8517" s="96" t="s">
        <v>1568</v>
      </c>
    </row>
    <row r="8518" ht="14.25" customHeight="1">
      <c r="A8518" s="96" t="s">
        <v>21049</v>
      </c>
      <c r="D8518" s="96" t="s">
        <v>1355</v>
      </c>
      <c r="J8518" s="96" t="s">
        <v>1147</v>
      </c>
      <c r="L8518" s="96" t="s">
        <v>41</v>
      </c>
      <c r="M8518" s="96" t="s">
        <v>1147</v>
      </c>
      <c r="O8518" s="96" t="s">
        <v>1791</v>
      </c>
      <c r="P8518" s="96" t="s">
        <v>1609</v>
      </c>
      <c r="Q8518" s="96" t="s">
        <v>1593</v>
      </c>
      <c r="R8518" s="96" t="s">
        <v>1566</v>
      </c>
    </row>
    <row r="8519" ht="14.25" customHeight="1">
      <c r="A8519" s="96" t="s">
        <v>21050</v>
      </c>
      <c r="D8519" s="96" t="s">
        <v>1355</v>
      </c>
      <c r="J8519" s="96" t="s">
        <v>1351</v>
      </c>
      <c r="L8519" s="96" t="s">
        <v>41</v>
      </c>
      <c r="M8519" s="96" t="s">
        <v>1351</v>
      </c>
      <c r="N8519" s="96" t="s">
        <v>1597</v>
      </c>
      <c r="O8519" s="96" t="s">
        <v>1791</v>
      </c>
      <c r="P8519" s="96" t="s">
        <v>1609</v>
      </c>
      <c r="Q8519" s="96" t="s">
        <v>1675</v>
      </c>
      <c r="R8519" s="96" t="s">
        <v>1597</v>
      </c>
      <c r="T8519" s="96" t="s">
        <v>1616</v>
      </c>
    </row>
    <row r="8520" ht="14.25" customHeight="1">
      <c r="A8520" s="96" t="s">
        <v>21051</v>
      </c>
      <c r="B8520" s="96" t="s">
        <v>21052</v>
      </c>
      <c r="C8520" s="96" t="s">
        <v>21053</v>
      </c>
      <c r="D8520" s="96" t="s">
        <v>1355</v>
      </c>
      <c r="J8520" s="96" t="s">
        <v>1351</v>
      </c>
      <c r="L8520" s="96" t="s">
        <v>41</v>
      </c>
      <c r="M8520" s="96" t="s">
        <v>1351</v>
      </c>
      <c r="N8520" s="96" t="s">
        <v>1926</v>
      </c>
      <c r="O8520" s="96" t="s">
        <v>1791</v>
      </c>
      <c r="P8520" s="96" t="s">
        <v>1609</v>
      </c>
      <c r="Q8520" s="96" t="s">
        <v>1756</v>
      </c>
      <c r="R8520" s="96" t="s">
        <v>1926</v>
      </c>
    </row>
    <row r="8521" ht="14.25" customHeight="1">
      <c r="A8521" s="96" t="s">
        <v>21054</v>
      </c>
      <c r="D8521" s="96" t="s">
        <v>1350</v>
      </c>
      <c r="E8521" s="96" t="s">
        <v>1561</v>
      </c>
      <c r="F8521" s="96">
        <v>2030.0</v>
      </c>
      <c r="G8521" s="96" t="s">
        <v>1350</v>
      </c>
      <c r="H8521" s="96" t="s">
        <v>1561</v>
      </c>
      <c r="I8521" s="96">
        <v>2050.0</v>
      </c>
      <c r="J8521" s="96" t="s">
        <v>1351</v>
      </c>
      <c r="K8521" s="96">
        <v>2050.0</v>
      </c>
      <c r="L8521" s="96" t="s">
        <v>41</v>
      </c>
      <c r="M8521" s="96" t="s">
        <v>1351</v>
      </c>
      <c r="N8521" s="96" t="s">
        <v>1591</v>
      </c>
      <c r="O8521" s="96" t="s">
        <v>1791</v>
      </c>
      <c r="P8521" s="96" t="s">
        <v>1609</v>
      </c>
      <c r="Q8521" s="96" t="s">
        <v>1756</v>
      </c>
      <c r="R8521" s="96" t="s">
        <v>1648</v>
      </c>
      <c r="S8521" s="96" t="s">
        <v>21055</v>
      </c>
      <c r="T8521" s="96" t="s">
        <v>1568</v>
      </c>
    </row>
    <row r="8522" ht="14.25" customHeight="1">
      <c r="A8522" s="96" t="s">
        <v>21056</v>
      </c>
      <c r="D8522" s="96" t="s">
        <v>1350</v>
      </c>
      <c r="E8522" s="96" t="s">
        <v>1561</v>
      </c>
      <c r="F8522" s="96">
        <v>2030.0</v>
      </c>
      <c r="G8522" s="96" t="s">
        <v>1350</v>
      </c>
      <c r="H8522" s="96" t="s">
        <v>1561</v>
      </c>
      <c r="I8522" s="96">
        <v>2050.0</v>
      </c>
      <c r="J8522" s="96" t="s">
        <v>1351</v>
      </c>
      <c r="K8522" s="96">
        <v>2050.0</v>
      </c>
      <c r="L8522" s="96" t="s">
        <v>1562</v>
      </c>
      <c r="M8522" s="96" t="s">
        <v>1351</v>
      </c>
      <c r="N8522" s="96" t="s">
        <v>1673</v>
      </c>
      <c r="O8522" s="96" t="s">
        <v>1791</v>
      </c>
      <c r="P8522" s="96" t="s">
        <v>1609</v>
      </c>
      <c r="Q8522" s="96" t="s">
        <v>1800</v>
      </c>
      <c r="R8522" s="96" t="s">
        <v>1673</v>
      </c>
      <c r="S8522" s="96" t="s">
        <v>21057</v>
      </c>
      <c r="T8522" s="96" t="s">
        <v>1568</v>
      </c>
    </row>
    <row r="8523" ht="14.25" customHeight="1">
      <c r="A8523" s="96" t="s">
        <v>21058</v>
      </c>
      <c r="D8523" s="96" t="s">
        <v>1350</v>
      </c>
      <c r="E8523" s="96" t="s">
        <v>1561</v>
      </c>
      <c r="F8523" s="96">
        <v>2030.0</v>
      </c>
      <c r="J8523" s="96" t="s">
        <v>1147</v>
      </c>
      <c r="L8523" s="96" t="s">
        <v>41</v>
      </c>
      <c r="M8523" s="96" t="s">
        <v>1147</v>
      </c>
      <c r="O8523" s="96" t="s">
        <v>1578</v>
      </c>
      <c r="P8523" s="96" t="s">
        <v>1579</v>
      </c>
      <c r="Q8523" s="96" t="s">
        <v>1610</v>
      </c>
      <c r="R8523" s="96" t="s">
        <v>1676</v>
      </c>
      <c r="S8523" s="96" t="s">
        <v>21059</v>
      </c>
      <c r="T8523" s="96" t="s">
        <v>1568</v>
      </c>
    </row>
    <row r="8524" ht="14.25" customHeight="1">
      <c r="A8524" s="96" t="s">
        <v>21060</v>
      </c>
      <c r="C8524" s="96" t="s">
        <v>21061</v>
      </c>
      <c r="D8524" s="96" t="s">
        <v>1355</v>
      </c>
      <c r="J8524" s="96" t="s">
        <v>1147</v>
      </c>
      <c r="L8524" s="96" t="s">
        <v>41</v>
      </c>
      <c r="M8524" s="96" t="s">
        <v>1147</v>
      </c>
      <c r="O8524" s="96" t="s">
        <v>1578</v>
      </c>
      <c r="P8524" s="96" t="s">
        <v>1579</v>
      </c>
      <c r="Q8524" s="96" t="s">
        <v>1652</v>
      </c>
      <c r="R8524" s="96" t="s">
        <v>1566</v>
      </c>
    </row>
    <row r="8525" ht="14.25" customHeight="1">
      <c r="A8525" s="96" t="s">
        <v>21062</v>
      </c>
      <c r="B8525" s="96" t="s">
        <v>21063</v>
      </c>
      <c r="C8525" s="96" t="s">
        <v>21064</v>
      </c>
      <c r="D8525" s="96" t="s">
        <v>1350</v>
      </c>
      <c r="E8525" s="96" t="s">
        <v>1561</v>
      </c>
      <c r="F8525" s="96">
        <v>2030.0</v>
      </c>
      <c r="J8525" s="96" t="s">
        <v>1351</v>
      </c>
      <c r="L8525" s="96" t="s">
        <v>41</v>
      </c>
      <c r="M8525" s="96" t="s">
        <v>1147</v>
      </c>
      <c r="O8525" s="96" t="s">
        <v>1578</v>
      </c>
      <c r="P8525" s="96" t="s">
        <v>1579</v>
      </c>
      <c r="Q8525" s="96" t="s">
        <v>1804</v>
      </c>
      <c r="R8525" s="96" t="s">
        <v>1882</v>
      </c>
      <c r="S8525" s="96" t="s">
        <v>21065</v>
      </c>
      <c r="T8525" s="96" t="s">
        <v>1568</v>
      </c>
    </row>
    <row r="8526" ht="14.25" customHeight="1">
      <c r="A8526" s="96" t="s">
        <v>21066</v>
      </c>
      <c r="D8526" s="96" t="s">
        <v>1350</v>
      </c>
      <c r="E8526" s="96" t="s">
        <v>1561</v>
      </c>
      <c r="J8526" s="96" t="s">
        <v>1351</v>
      </c>
      <c r="L8526" s="96" t="s">
        <v>41</v>
      </c>
      <c r="M8526" s="96" t="s">
        <v>1351</v>
      </c>
      <c r="N8526" s="96" t="s">
        <v>1619</v>
      </c>
      <c r="O8526" s="96" t="s">
        <v>1893</v>
      </c>
      <c r="P8526" s="96" t="s">
        <v>1603</v>
      </c>
      <c r="Q8526" s="96" t="s">
        <v>1675</v>
      </c>
      <c r="R8526" s="96" t="s">
        <v>1621</v>
      </c>
      <c r="S8526" s="96" t="s">
        <v>21067</v>
      </c>
      <c r="T8526" s="96" t="s">
        <v>1568</v>
      </c>
    </row>
    <row r="8527" ht="14.25" customHeight="1">
      <c r="A8527" s="96" t="s">
        <v>21068</v>
      </c>
      <c r="C8527" s="96" t="s">
        <v>21069</v>
      </c>
      <c r="D8527" s="96" t="s">
        <v>1372</v>
      </c>
      <c r="J8527" s="96" t="s">
        <v>1351</v>
      </c>
      <c r="L8527" s="96" t="s">
        <v>41</v>
      </c>
      <c r="M8527" s="96" t="s">
        <v>1351</v>
      </c>
      <c r="N8527" s="96" t="s">
        <v>1757</v>
      </c>
      <c r="O8527" s="96" t="s">
        <v>1584</v>
      </c>
      <c r="P8527" s="96" t="s">
        <v>1564</v>
      </c>
      <c r="Q8527" s="96" t="s">
        <v>1862</v>
      </c>
      <c r="R8527" s="96" t="s">
        <v>1757</v>
      </c>
    </row>
    <row r="8528" ht="14.25" customHeight="1">
      <c r="A8528" s="96" t="s">
        <v>21070</v>
      </c>
      <c r="D8528" s="96" t="s">
        <v>1350</v>
      </c>
      <c r="E8528" s="96" t="s">
        <v>1561</v>
      </c>
      <c r="F8528" s="96">
        <v>2030.0</v>
      </c>
      <c r="J8528" s="96" t="s">
        <v>1147</v>
      </c>
      <c r="L8528" s="96" t="s">
        <v>1562</v>
      </c>
      <c r="M8528" s="96" t="s">
        <v>1147</v>
      </c>
      <c r="O8528" s="96" t="s">
        <v>1741</v>
      </c>
      <c r="P8528" s="96" t="s">
        <v>1564</v>
      </c>
      <c r="Q8528" s="96" t="s">
        <v>1585</v>
      </c>
      <c r="R8528" s="96" t="s">
        <v>1699</v>
      </c>
      <c r="S8528" s="96" t="s">
        <v>21071</v>
      </c>
      <c r="T8528" s="96" t="s">
        <v>1568</v>
      </c>
    </row>
    <row r="8529" ht="14.25" customHeight="1">
      <c r="A8529" s="96" t="s">
        <v>21072</v>
      </c>
      <c r="B8529" s="96" t="s">
        <v>21073</v>
      </c>
      <c r="C8529" s="96" t="s">
        <v>21074</v>
      </c>
      <c r="D8529" s="96" t="s">
        <v>1355</v>
      </c>
      <c r="J8529" s="96" t="s">
        <v>1351</v>
      </c>
      <c r="L8529" s="96" t="s">
        <v>41</v>
      </c>
      <c r="M8529" s="96" t="s">
        <v>1147</v>
      </c>
      <c r="O8529" s="96" t="s">
        <v>1614</v>
      </c>
      <c r="P8529" s="96" t="s">
        <v>1609</v>
      </c>
      <c r="Q8529" s="96" t="s">
        <v>1610</v>
      </c>
      <c r="R8529" s="96" t="s">
        <v>1676</v>
      </c>
    </row>
    <row r="8530" ht="14.25" customHeight="1">
      <c r="A8530" s="96" t="s">
        <v>21075</v>
      </c>
      <c r="D8530" s="96" t="s">
        <v>1355</v>
      </c>
      <c r="J8530" s="96" t="s">
        <v>1351</v>
      </c>
      <c r="L8530" s="96" t="s">
        <v>41</v>
      </c>
      <c r="M8530" s="96" t="s">
        <v>1147</v>
      </c>
      <c r="O8530" s="96" t="s">
        <v>1578</v>
      </c>
      <c r="P8530" s="96" t="s">
        <v>1579</v>
      </c>
      <c r="Q8530" s="96" t="s">
        <v>1610</v>
      </c>
      <c r="R8530" s="96" t="s">
        <v>1676</v>
      </c>
    </row>
    <row r="8531" ht="14.25" customHeight="1">
      <c r="A8531" s="96" t="s">
        <v>21076</v>
      </c>
      <c r="D8531" s="96" t="s">
        <v>1350</v>
      </c>
      <c r="E8531" s="96" t="s">
        <v>1561</v>
      </c>
      <c r="F8531" s="96">
        <v>2030.0</v>
      </c>
      <c r="G8531" s="96" t="s">
        <v>1350</v>
      </c>
      <c r="H8531" s="96" t="s">
        <v>1561</v>
      </c>
      <c r="I8531" s="96">
        <v>2050.0</v>
      </c>
      <c r="J8531" s="96" t="s">
        <v>1351</v>
      </c>
      <c r="K8531" s="96">
        <v>2050.0</v>
      </c>
      <c r="L8531" s="96" t="s">
        <v>1562</v>
      </c>
      <c r="M8531" s="96" t="s">
        <v>1351</v>
      </c>
      <c r="N8531" s="96" t="s">
        <v>1589</v>
      </c>
      <c r="O8531" s="96" t="s">
        <v>1684</v>
      </c>
      <c r="P8531" s="96" t="s">
        <v>1564</v>
      </c>
      <c r="Q8531" s="96" t="s">
        <v>1862</v>
      </c>
      <c r="R8531" s="96" t="s">
        <v>1589</v>
      </c>
      <c r="S8531" s="96" t="s">
        <v>21077</v>
      </c>
      <c r="T8531" s="96" t="s">
        <v>1568</v>
      </c>
    </row>
    <row r="8532" ht="14.25" customHeight="1">
      <c r="A8532" s="96" t="s">
        <v>21078</v>
      </c>
      <c r="B8532" s="96" t="s">
        <v>21079</v>
      </c>
      <c r="C8532" s="96" t="s">
        <v>21080</v>
      </c>
      <c r="D8532" s="96" t="s">
        <v>1355</v>
      </c>
      <c r="J8532" s="96" t="s">
        <v>1351</v>
      </c>
      <c r="L8532" s="96" t="s">
        <v>41</v>
      </c>
      <c r="M8532" s="96" t="s">
        <v>1351</v>
      </c>
      <c r="N8532" s="96" t="s">
        <v>1707</v>
      </c>
      <c r="O8532" s="96" t="s">
        <v>1812</v>
      </c>
      <c r="P8532" s="96" t="s">
        <v>1609</v>
      </c>
      <c r="Q8532" s="96" t="s">
        <v>1665</v>
      </c>
      <c r="R8532" s="96" t="s">
        <v>1707</v>
      </c>
    </row>
    <row r="8533" ht="14.25" customHeight="1">
      <c r="A8533" s="96" t="s">
        <v>21081</v>
      </c>
      <c r="D8533" s="96" t="s">
        <v>1355</v>
      </c>
      <c r="J8533" s="96" t="s">
        <v>1351</v>
      </c>
      <c r="L8533" s="96" t="s">
        <v>41</v>
      </c>
      <c r="M8533" s="96" t="s">
        <v>1351</v>
      </c>
      <c r="N8533" s="96" t="s">
        <v>1656</v>
      </c>
      <c r="O8533" s="96" t="s">
        <v>1845</v>
      </c>
      <c r="P8533" s="96" t="s">
        <v>1564</v>
      </c>
      <c r="Q8533" s="96" t="s">
        <v>1590</v>
      </c>
      <c r="R8533" s="96" t="s">
        <v>1656</v>
      </c>
    </row>
    <row r="8534" ht="14.25" customHeight="1">
      <c r="A8534" s="96" t="s">
        <v>21082</v>
      </c>
      <c r="D8534" s="96" t="s">
        <v>1350</v>
      </c>
      <c r="E8534" s="96" t="s">
        <v>1561</v>
      </c>
      <c r="F8534" s="96">
        <v>2030.0</v>
      </c>
      <c r="G8534" s="96" t="s">
        <v>1350</v>
      </c>
      <c r="H8534" s="96" t="s">
        <v>1561</v>
      </c>
      <c r="I8534" s="96">
        <v>2040.0</v>
      </c>
      <c r="J8534" s="96" t="s">
        <v>1351</v>
      </c>
      <c r="K8534" s="96">
        <v>2040.0</v>
      </c>
      <c r="L8534" s="96" t="s">
        <v>1562</v>
      </c>
      <c r="M8534" s="96" t="s">
        <v>1351</v>
      </c>
      <c r="N8534" s="96" t="s">
        <v>1597</v>
      </c>
      <c r="O8534" s="96" t="s">
        <v>1741</v>
      </c>
      <c r="P8534" s="96" t="s">
        <v>1564</v>
      </c>
      <c r="Q8534" s="96" t="s">
        <v>1593</v>
      </c>
      <c r="R8534" s="96" t="s">
        <v>1597</v>
      </c>
      <c r="S8534" s="96" t="s">
        <v>21083</v>
      </c>
      <c r="T8534" s="96" t="s">
        <v>1568</v>
      </c>
    </row>
    <row r="8535" ht="14.25" customHeight="1">
      <c r="A8535" s="96" t="s">
        <v>21084</v>
      </c>
      <c r="B8535" s="96" t="s">
        <v>21085</v>
      </c>
      <c r="D8535" s="96" t="s">
        <v>1355</v>
      </c>
      <c r="J8535" s="96" t="s">
        <v>1351</v>
      </c>
      <c r="L8535" s="96" t="s">
        <v>41</v>
      </c>
      <c r="M8535" s="96" t="s">
        <v>1351</v>
      </c>
      <c r="N8535" s="96" t="s">
        <v>1623</v>
      </c>
      <c r="O8535" s="96" t="s">
        <v>1717</v>
      </c>
      <c r="P8535" s="96" t="s">
        <v>1609</v>
      </c>
      <c r="Q8535" s="96" t="s">
        <v>1820</v>
      </c>
      <c r="R8535" s="96" t="s">
        <v>1623</v>
      </c>
    </row>
    <row r="8536" ht="14.25" customHeight="1">
      <c r="A8536" s="96" t="s">
        <v>21086</v>
      </c>
      <c r="D8536" s="96" t="s">
        <v>1350</v>
      </c>
      <c r="E8536" s="96" t="s">
        <v>1561</v>
      </c>
      <c r="F8536" s="96">
        <v>2030.0</v>
      </c>
      <c r="J8536" s="96" t="s">
        <v>1351</v>
      </c>
      <c r="L8536" s="96" t="s">
        <v>41</v>
      </c>
      <c r="M8536" s="96" t="s">
        <v>1351</v>
      </c>
      <c r="N8536" s="96" t="s">
        <v>1673</v>
      </c>
      <c r="O8536" s="96" t="s">
        <v>1578</v>
      </c>
      <c r="P8536" s="96" t="s">
        <v>1579</v>
      </c>
      <c r="Q8536" s="96" t="s">
        <v>1580</v>
      </c>
      <c r="R8536" s="96" t="s">
        <v>1605</v>
      </c>
      <c r="S8536" s="96" t="s">
        <v>21087</v>
      </c>
      <c r="T8536" s="96" t="s">
        <v>1568</v>
      </c>
    </row>
    <row r="8537" ht="14.25" customHeight="1">
      <c r="A8537" s="96" t="s">
        <v>21088</v>
      </c>
      <c r="B8537" s="96" t="s">
        <v>21089</v>
      </c>
      <c r="D8537" s="96" t="s">
        <v>1355</v>
      </c>
      <c r="J8537" s="96" t="s">
        <v>1147</v>
      </c>
      <c r="L8537" s="96" t="s">
        <v>41</v>
      </c>
      <c r="M8537" s="96" t="s">
        <v>1147</v>
      </c>
      <c r="O8537" s="96" t="s">
        <v>1578</v>
      </c>
      <c r="P8537" s="96" t="s">
        <v>1579</v>
      </c>
      <c r="Q8537" s="96" t="s">
        <v>1610</v>
      </c>
      <c r="R8537" s="96" t="s">
        <v>1793</v>
      </c>
    </row>
    <row r="8538" ht="14.25" customHeight="1">
      <c r="A8538" s="96" t="s">
        <v>21090</v>
      </c>
      <c r="B8538" s="96" t="s">
        <v>21091</v>
      </c>
      <c r="D8538" s="96" t="s">
        <v>1350</v>
      </c>
      <c r="E8538" s="96" t="s">
        <v>1561</v>
      </c>
      <c r="F8538" s="96">
        <v>2030.0</v>
      </c>
      <c r="G8538" s="96" t="s">
        <v>1350</v>
      </c>
      <c r="H8538" s="96" t="s">
        <v>1561</v>
      </c>
      <c r="I8538" s="96">
        <v>2050.0</v>
      </c>
      <c r="J8538" s="96" t="s">
        <v>1351</v>
      </c>
      <c r="K8538" s="96">
        <v>2050.0</v>
      </c>
      <c r="L8538" s="96" t="s">
        <v>41</v>
      </c>
      <c r="M8538" s="96" t="s">
        <v>1147</v>
      </c>
      <c r="O8538" s="96" t="s">
        <v>1791</v>
      </c>
      <c r="P8538" s="96" t="s">
        <v>1609</v>
      </c>
      <c r="Q8538" s="96" t="s">
        <v>1800</v>
      </c>
      <c r="R8538" s="96" t="s">
        <v>1594</v>
      </c>
      <c r="S8538" s="96" t="s">
        <v>21092</v>
      </c>
      <c r="T8538" s="96" t="s">
        <v>1568</v>
      </c>
    </row>
    <row r="8539" ht="14.25" customHeight="1">
      <c r="A8539" s="96" t="s">
        <v>21093</v>
      </c>
      <c r="B8539" s="96" t="s">
        <v>21094</v>
      </c>
      <c r="C8539" s="96" t="s">
        <v>21095</v>
      </c>
      <c r="D8539" s="96" t="s">
        <v>1372</v>
      </c>
      <c r="J8539" s="96" t="s">
        <v>1147</v>
      </c>
      <c r="L8539" s="96" t="s">
        <v>41</v>
      </c>
      <c r="M8539" s="96" t="s">
        <v>1147</v>
      </c>
      <c r="O8539" s="96" t="s">
        <v>1791</v>
      </c>
      <c r="P8539" s="96" t="s">
        <v>1609</v>
      </c>
      <c r="Q8539" s="96" t="s">
        <v>2158</v>
      </c>
      <c r="R8539" s="96" t="s">
        <v>3066</v>
      </c>
      <c r="U8539" s="96" t="s">
        <v>1742</v>
      </c>
    </row>
    <row r="8540" ht="14.25" customHeight="1">
      <c r="A8540" s="96" t="s">
        <v>21096</v>
      </c>
      <c r="D8540" s="96" t="s">
        <v>1350</v>
      </c>
      <c r="E8540" s="96" t="s">
        <v>1561</v>
      </c>
      <c r="F8540" s="96">
        <v>2030.0</v>
      </c>
      <c r="J8540" s="96" t="s">
        <v>1147</v>
      </c>
      <c r="L8540" s="96" t="s">
        <v>1562</v>
      </c>
      <c r="M8540" s="96" t="s">
        <v>1147</v>
      </c>
      <c r="O8540" s="96" t="s">
        <v>1797</v>
      </c>
      <c r="P8540" s="96" t="s">
        <v>1564</v>
      </c>
      <c r="Q8540" s="96" t="s">
        <v>1590</v>
      </c>
      <c r="R8540" s="96" t="s">
        <v>1699</v>
      </c>
      <c r="S8540" s="96" t="s">
        <v>21097</v>
      </c>
      <c r="T8540" s="96" t="s">
        <v>1568</v>
      </c>
    </row>
    <row r="8541" ht="14.25" customHeight="1">
      <c r="A8541" s="96" t="s">
        <v>21098</v>
      </c>
      <c r="D8541" s="96" t="s">
        <v>1350</v>
      </c>
      <c r="E8541" s="96" t="s">
        <v>1561</v>
      </c>
      <c r="F8541" s="96">
        <v>2030.0</v>
      </c>
      <c r="J8541" s="96" t="s">
        <v>1147</v>
      </c>
      <c r="L8541" s="96" t="s">
        <v>41</v>
      </c>
      <c r="M8541" s="96" t="s">
        <v>1147</v>
      </c>
      <c r="O8541" s="96" t="s">
        <v>2792</v>
      </c>
      <c r="P8541" s="96" t="s">
        <v>1609</v>
      </c>
      <c r="Q8541" s="96" t="s">
        <v>2005</v>
      </c>
      <c r="R8541" s="96" t="s">
        <v>1591</v>
      </c>
      <c r="S8541" s="96" t="s">
        <v>21099</v>
      </c>
    </row>
    <row r="8542" ht="14.25" customHeight="1">
      <c r="A8542" s="96" t="s">
        <v>21100</v>
      </c>
      <c r="D8542" s="96" t="s">
        <v>1350</v>
      </c>
      <c r="E8542" s="96" t="s">
        <v>1561</v>
      </c>
      <c r="F8542" s="96">
        <v>2030.0</v>
      </c>
      <c r="J8542" s="96" t="s">
        <v>1147</v>
      </c>
      <c r="L8542" s="96" t="s">
        <v>1562</v>
      </c>
      <c r="M8542" s="96" t="s">
        <v>1147</v>
      </c>
      <c r="O8542" s="96" t="s">
        <v>1797</v>
      </c>
      <c r="P8542" s="96" t="s">
        <v>1564</v>
      </c>
      <c r="Q8542" s="96" t="s">
        <v>1590</v>
      </c>
      <c r="R8542" s="96" t="s">
        <v>1637</v>
      </c>
      <c r="S8542" s="96" t="s">
        <v>21101</v>
      </c>
      <c r="T8542" s="96" t="s">
        <v>1568</v>
      </c>
    </row>
    <row r="8543" ht="14.25" customHeight="1">
      <c r="A8543" s="96" t="s">
        <v>21102</v>
      </c>
      <c r="D8543" s="96" t="s">
        <v>1350</v>
      </c>
      <c r="E8543" s="96" t="s">
        <v>1561</v>
      </c>
      <c r="F8543" s="96">
        <v>2030.0</v>
      </c>
      <c r="G8543" s="96" t="s">
        <v>1350</v>
      </c>
      <c r="H8543" s="96" t="s">
        <v>1561</v>
      </c>
      <c r="I8543" s="96">
        <v>2040.0</v>
      </c>
      <c r="J8543" s="96" t="s">
        <v>1351</v>
      </c>
      <c r="L8543" s="96" t="s">
        <v>41</v>
      </c>
      <c r="M8543" s="96" t="s">
        <v>1351</v>
      </c>
      <c r="N8543" s="96" t="s">
        <v>1757</v>
      </c>
      <c r="O8543" s="96" t="s">
        <v>1797</v>
      </c>
      <c r="P8543" s="96" t="s">
        <v>1564</v>
      </c>
      <c r="Q8543" s="96" t="s">
        <v>1610</v>
      </c>
      <c r="R8543" s="96" t="s">
        <v>1566</v>
      </c>
      <c r="S8543" s="96" t="s">
        <v>21103</v>
      </c>
      <c r="T8543" s="96" t="s">
        <v>1568</v>
      </c>
    </row>
    <row r="8544" ht="14.25" customHeight="1">
      <c r="A8544" s="96" t="s">
        <v>21104</v>
      </c>
      <c r="D8544" s="96" t="s">
        <v>1350</v>
      </c>
      <c r="E8544" s="96" t="s">
        <v>1561</v>
      </c>
      <c r="F8544" s="96">
        <v>2030.0</v>
      </c>
      <c r="J8544" s="96" t="s">
        <v>1147</v>
      </c>
      <c r="L8544" s="96" t="s">
        <v>1562</v>
      </c>
      <c r="M8544" s="96" t="s">
        <v>1147</v>
      </c>
      <c r="O8544" s="96" t="s">
        <v>1647</v>
      </c>
      <c r="P8544" s="96" t="s">
        <v>1564</v>
      </c>
      <c r="Q8544" s="96" t="s">
        <v>1590</v>
      </c>
      <c r="R8544" s="96" t="s">
        <v>1581</v>
      </c>
      <c r="S8544" s="96" t="s">
        <v>21105</v>
      </c>
      <c r="T8544" s="96" t="s">
        <v>1568</v>
      </c>
    </row>
    <row r="8545" ht="14.25" customHeight="1">
      <c r="A8545" s="96" t="s">
        <v>21106</v>
      </c>
      <c r="B8545" s="96" t="s">
        <v>21107</v>
      </c>
      <c r="C8545" s="96" t="s">
        <v>21108</v>
      </c>
      <c r="D8545" s="96" t="s">
        <v>1355</v>
      </c>
      <c r="J8545" s="96" t="s">
        <v>1351</v>
      </c>
      <c r="L8545" s="96" t="s">
        <v>41</v>
      </c>
      <c r="M8545" s="96" t="s">
        <v>1147</v>
      </c>
      <c r="O8545" s="96" t="s">
        <v>1713</v>
      </c>
      <c r="P8545" s="96" t="s">
        <v>1564</v>
      </c>
      <c r="Q8545" s="96" t="s">
        <v>1756</v>
      </c>
      <c r="R8545" s="96" t="s">
        <v>1712</v>
      </c>
    </row>
    <row r="8546" ht="14.25" customHeight="1">
      <c r="A8546" s="96" t="s">
        <v>21109</v>
      </c>
      <c r="D8546" s="96" t="s">
        <v>1350</v>
      </c>
      <c r="E8546" s="96" t="s">
        <v>1561</v>
      </c>
      <c r="F8546" s="96">
        <v>2030.0</v>
      </c>
      <c r="J8546" s="96" t="s">
        <v>1147</v>
      </c>
      <c r="L8546" s="96" t="s">
        <v>1562</v>
      </c>
      <c r="M8546" s="96" t="s">
        <v>1147</v>
      </c>
      <c r="O8546" s="96" t="s">
        <v>1845</v>
      </c>
      <c r="P8546" s="96" t="s">
        <v>1564</v>
      </c>
      <c r="Q8546" s="96" t="s">
        <v>1580</v>
      </c>
      <c r="R8546" s="96" t="s">
        <v>1566</v>
      </c>
      <c r="S8546" s="96" t="s">
        <v>21110</v>
      </c>
      <c r="T8546" s="96" t="s">
        <v>1568</v>
      </c>
    </row>
    <row r="8547" ht="14.25" customHeight="1">
      <c r="A8547" s="96" t="s">
        <v>21111</v>
      </c>
      <c r="B8547" s="96" t="s">
        <v>21112</v>
      </c>
      <c r="C8547" s="96" t="s">
        <v>21113</v>
      </c>
      <c r="D8547" s="96" t="s">
        <v>1355</v>
      </c>
      <c r="J8547" s="96" t="s">
        <v>1351</v>
      </c>
      <c r="L8547" s="96" t="s">
        <v>41</v>
      </c>
      <c r="M8547" s="96" t="s">
        <v>1147</v>
      </c>
      <c r="O8547" s="96" t="s">
        <v>1578</v>
      </c>
      <c r="P8547" s="96" t="s">
        <v>1579</v>
      </c>
      <c r="Q8547" s="96" t="s">
        <v>1610</v>
      </c>
      <c r="R8547" s="96" t="s">
        <v>1648</v>
      </c>
    </row>
    <row r="8548" ht="14.25" customHeight="1">
      <c r="A8548" s="96" t="s">
        <v>21114</v>
      </c>
      <c r="D8548" s="96" t="s">
        <v>1355</v>
      </c>
      <c r="J8548" s="96" t="s">
        <v>1147</v>
      </c>
      <c r="L8548" s="96" t="s">
        <v>41</v>
      </c>
      <c r="M8548" s="96" t="s">
        <v>1147</v>
      </c>
      <c r="O8548" s="96" t="s">
        <v>1651</v>
      </c>
      <c r="P8548" s="96" t="s">
        <v>1564</v>
      </c>
      <c r="Q8548" s="96" t="s">
        <v>1756</v>
      </c>
      <c r="R8548" s="96" t="s">
        <v>1615</v>
      </c>
    </row>
    <row r="8549" ht="14.25" customHeight="1">
      <c r="A8549" s="96" t="s">
        <v>21115</v>
      </c>
      <c r="B8549" s="96" t="s">
        <v>21116</v>
      </c>
      <c r="C8549" s="96" t="s">
        <v>21117</v>
      </c>
      <c r="D8549" s="96" t="s">
        <v>1355</v>
      </c>
      <c r="J8549" s="96" t="s">
        <v>1147</v>
      </c>
      <c r="L8549" s="96" t="s">
        <v>1629</v>
      </c>
      <c r="M8549" s="96" t="s">
        <v>1351</v>
      </c>
      <c r="N8549" s="96" t="s">
        <v>4313</v>
      </c>
      <c r="O8549" s="96" t="s">
        <v>1797</v>
      </c>
      <c r="P8549" s="96" t="s">
        <v>1564</v>
      </c>
      <c r="Q8549" s="96" t="s">
        <v>1630</v>
      </c>
      <c r="R8549" s="96" t="s">
        <v>1890</v>
      </c>
      <c r="U8549" s="96" t="s">
        <v>2331</v>
      </c>
    </row>
    <row r="8550" ht="14.25" customHeight="1">
      <c r="A8550" s="96" t="s">
        <v>21118</v>
      </c>
      <c r="D8550" s="96" t="s">
        <v>1355</v>
      </c>
      <c r="J8550" s="96" t="s">
        <v>1147</v>
      </c>
      <c r="L8550" s="96" t="s">
        <v>41</v>
      </c>
      <c r="M8550" s="96" t="s">
        <v>1147</v>
      </c>
      <c r="O8550" s="96" t="s">
        <v>1797</v>
      </c>
      <c r="P8550" s="96" t="s">
        <v>1564</v>
      </c>
      <c r="Q8550" s="96" t="s">
        <v>1590</v>
      </c>
      <c r="R8550" s="96" t="s">
        <v>1566</v>
      </c>
    </row>
    <row r="8551" ht="14.25" customHeight="1">
      <c r="A8551" s="96" t="s">
        <v>21119</v>
      </c>
      <c r="D8551" s="96" t="s">
        <v>1350</v>
      </c>
      <c r="E8551" s="96" t="s">
        <v>1561</v>
      </c>
      <c r="F8551" s="96">
        <v>2030.0</v>
      </c>
      <c r="J8551" s="96" t="s">
        <v>1147</v>
      </c>
      <c r="L8551" s="96" t="s">
        <v>1562</v>
      </c>
      <c r="M8551" s="96" t="s">
        <v>1147</v>
      </c>
      <c r="O8551" s="96" t="s">
        <v>1614</v>
      </c>
      <c r="P8551" s="96" t="s">
        <v>1609</v>
      </c>
      <c r="Q8551" s="96" t="s">
        <v>1585</v>
      </c>
      <c r="R8551" s="96" t="s">
        <v>1566</v>
      </c>
      <c r="S8551" s="96" t="s">
        <v>21120</v>
      </c>
      <c r="T8551" s="96" t="s">
        <v>1568</v>
      </c>
    </row>
    <row r="8552" ht="14.25" customHeight="1">
      <c r="A8552" s="96" t="s">
        <v>21121</v>
      </c>
      <c r="D8552" s="96" t="s">
        <v>1355</v>
      </c>
      <c r="J8552" s="96" t="s">
        <v>1351</v>
      </c>
      <c r="L8552" s="96" t="s">
        <v>41</v>
      </c>
      <c r="M8552" s="96" t="s">
        <v>1147</v>
      </c>
      <c r="O8552" s="96" t="s">
        <v>1857</v>
      </c>
      <c r="P8552" s="96" t="s">
        <v>1609</v>
      </c>
      <c r="Q8552" s="96" t="s">
        <v>1800</v>
      </c>
      <c r="R8552" s="96" t="s">
        <v>1623</v>
      </c>
    </row>
    <row r="8553" ht="14.25" customHeight="1">
      <c r="A8553" s="96" t="s">
        <v>21122</v>
      </c>
      <c r="B8553" s="96" t="s">
        <v>21123</v>
      </c>
      <c r="C8553" s="96" t="s">
        <v>21124</v>
      </c>
      <c r="D8553" s="96" t="s">
        <v>1350</v>
      </c>
      <c r="E8553" s="96" t="s">
        <v>1561</v>
      </c>
      <c r="F8553" s="96">
        <v>2025.0</v>
      </c>
      <c r="G8553" s="96" t="s">
        <v>1350</v>
      </c>
      <c r="H8553" s="96" t="s">
        <v>1561</v>
      </c>
      <c r="I8553" s="96">
        <v>2040.0</v>
      </c>
      <c r="J8553" s="96" t="s">
        <v>1351</v>
      </c>
      <c r="K8553" s="96">
        <v>2040.0</v>
      </c>
      <c r="L8553" s="96" t="s">
        <v>41</v>
      </c>
      <c r="M8553" s="96" t="s">
        <v>1351</v>
      </c>
      <c r="N8553" s="96" t="s">
        <v>2363</v>
      </c>
      <c r="O8553" s="96" t="s">
        <v>1563</v>
      </c>
      <c r="P8553" s="96" t="s">
        <v>1564</v>
      </c>
      <c r="Q8553" s="96" t="s">
        <v>1665</v>
      </c>
      <c r="R8553" s="96" t="s">
        <v>1621</v>
      </c>
      <c r="S8553" s="96" t="s">
        <v>21125</v>
      </c>
      <c r="T8553" s="96" t="s">
        <v>1568</v>
      </c>
    </row>
    <row r="8554" ht="14.25" customHeight="1">
      <c r="A8554" s="96" t="s">
        <v>21126</v>
      </c>
      <c r="D8554" s="96" t="s">
        <v>1350</v>
      </c>
      <c r="E8554" s="96" t="s">
        <v>1561</v>
      </c>
      <c r="F8554" s="96">
        <v>2030.0</v>
      </c>
      <c r="G8554" s="96" t="s">
        <v>1350</v>
      </c>
      <c r="H8554" s="96" t="s">
        <v>1561</v>
      </c>
      <c r="I8554" s="96">
        <v>2040.0</v>
      </c>
      <c r="J8554" s="96" t="s">
        <v>1351</v>
      </c>
      <c r="K8554" s="96">
        <v>2040.0</v>
      </c>
      <c r="L8554" s="96" t="s">
        <v>1562</v>
      </c>
      <c r="M8554" s="96" t="s">
        <v>1147</v>
      </c>
      <c r="O8554" s="96" t="s">
        <v>1584</v>
      </c>
      <c r="P8554" s="96" t="s">
        <v>1564</v>
      </c>
      <c r="Q8554" s="96" t="s">
        <v>1580</v>
      </c>
      <c r="R8554" s="96" t="s">
        <v>1581</v>
      </c>
      <c r="S8554" s="96" t="s">
        <v>21127</v>
      </c>
      <c r="T8554" s="96" t="s">
        <v>1568</v>
      </c>
    </row>
  </sheetData>
  <printOptions/>
  <pageMargins bottom="0.75" footer="0.0" header="0.0" left="0.7" right="0.7" top="0.75"/>
  <pageSetup orientation="landscape"/>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7.13"/>
    <col customWidth="1" min="2" max="2" width="17.0"/>
    <col customWidth="1" min="3" max="3" width="11.75"/>
    <col customWidth="1" hidden="1" min="4" max="4" width="62.13"/>
    <col customWidth="1" min="5" max="5" width="4.75"/>
    <col customWidth="1" min="6" max="6" width="19.0"/>
    <col customWidth="1" min="7" max="7" width="17.5"/>
    <col customWidth="1" min="8" max="8" width="19.88"/>
    <col customWidth="1" min="9" max="11" width="19.38"/>
    <col customWidth="1" min="12" max="12" width="17.5"/>
    <col customWidth="1" min="13" max="15" width="19.88"/>
    <col customWidth="1" min="16" max="19" width="17.5"/>
  </cols>
  <sheetData>
    <row r="1">
      <c r="A1" s="161" t="s">
        <v>21128</v>
      </c>
      <c r="B1" s="161" t="s">
        <v>21129</v>
      </c>
      <c r="C1" s="161" t="s">
        <v>21130</v>
      </c>
      <c r="D1" s="161"/>
      <c r="E1" s="161" t="s">
        <v>21131</v>
      </c>
      <c r="F1" s="122" t="s">
        <v>21132</v>
      </c>
      <c r="G1" s="162" t="s">
        <v>21133</v>
      </c>
      <c r="H1" s="163" t="s">
        <v>21134</v>
      </c>
      <c r="I1" s="163" t="s">
        <v>21135</v>
      </c>
      <c r="J1" s="163" t="s">
        <v>21136</v>
      </c>
      <c r="K1" s="163" t="s">
        <v>21137</v>
      </c>
      <c r="L1" s="163" t="s">
        <v>21138</v>
      </c>
      <c r="M1" s="163" t="s">
        <v>21139</v>
      </c>
      <c r="N1" s="164" t="s">
        <v>21140</v>
      </c>
      <c r="O1" s="164" t="s">
        <v>21141</v>
      </c>
      <c r="P1" s="165" t="s">
        <v>21142</v>
      </c>
      <c r="Q1" s="165" t="s">
        <v>21143</v>
      </c>
      <c r="R1" s="165" t="s">
        <v>21144</v>
      </c>
      <c r="S1" s="166" t="s">
        <v>21145</v>
      </c>
    </row>
    <row r="2">
      <c r="A2" s="167" t="s">
        <v>49</v>
      </c>
      <c r="B2" s="18" t="s">
        <v>366</v>
      </c>
      <c r="C2" s="17" t="s">
        <v>21146</v>
      </c>
      <c r="D2" s="168" t="s">
        <v>21147</v>
      </c>
      <c r="E2" s="168">
        <v>2022.0</v>
      </c>
      <c r="F2" s="84">
        <v>301000.0</v>
      </c>
      <c r="G2" s="84" t="s">
        <v>554</v>
      </c>
      <c r="H2" s="84">
        <v>300.0</v>
      </c>
      <c r="I2" s="84">
        <v>139650.0</v>
      </c>
      <c r="J2" s="84"/>
      <c r="K2" s="84"/>
      <c r="L2" s="84">
        <v>2510.0</v>
      </c>
      <c r="M2" s="84">
        <v>10500.0</v>
      </c>
      <c r="N2" s="84">
        <v>90810.0</v>
      </c>
      <c r="O2" s="84">
        <v>148480.0</v>
      </c>
      <c r="P2" s="84" t="s">
        <v>554</v>
      </c>
      <c r="Q2" s="84" t="s">
        <v>554</v>
      </c>
      <c r="R2" s="84" t="s">
        <v>554</v>
      </c>
      <c r="S2" s="84" t="s">
        <v>554</v>
      </c>
    </row>
    <row r="3">
      <c r="A3" s="167" t="s">
        <v>705</v>
      </c>
      <c r="B3" s="18" t="s">
        <v>432</v>
      </c>
      <c r="C3" s="17" t="s">
        <v>21148</v>
      </c>
      <c r="D3" s="168"/>
      <c r="E3" s="168">
        <v>2022.0</v>
      </c>
      <c r="F3" s="84">
        <f>K3+L3+P3</f>
        <v>824028</v>
      </c>
      <c r="G3" s="84"/>
      <c r="H3" s="84"/>
      <c r="I3" s="84"/>
      <c r="J3" s="84"/>
      <c r="K3" s="84">
        <v>477490.0</v>
      </c>
      <c r="L3" s="84">
        <v>313140.0</v>
      </c>
      <c r="M3" s="84">
        <v>14330.0</v>
      </c>
      <c r="N3" s="84"/>
      <c r="O3" s="84"/>
      <c r="P3" s="84">
        <v>33398.0</v>
      </c>
      <c r="Q3" s="84"/>
      <c r="R3" s="84"/>
      <c r="S3" s="84"/>
    </row>
    <row r="4">
      <c r="A4" s="169" t="s">
        <v>799</v>
      </c>
      <c r="B4" s="88" t="s">
        <v>421</v>
      </c>
      <c r="C4" s="89"/>
      <c r="D4" s="129"/>
      <c r="E4" s="168">
        <v>2023.0</v>
      </c>
      <c r="F4" s="89" t="s">
        <v>21149</v>
      </c>
      <c r="G4" s="89"/>
      <c r="H4" s="89">
        <f>8487339+1187758 </f>
        <v>9675097</v>
      </c>
      <c r="I4" s="89">
        <v>1.22615E7</v>
      </c>
      <c r="J4" s="89"/>
      <c r="K4" s="89">
        <v>414699.0</v>
      </c>
      <c r="L4" s="89">
        <v>1673864.0</v>
      </c>
      <c r="M4" s="89">
        <v>2153039.0</v>
      </c>
      <c r="N4" s="89"/>
      <c r="O4" s="89"/>
      <c r="P4" s="89"/>
      <c r="Q4" s="89"/>
      <c r="R4" s="89"/>
      <c r="S4" s="89"/>
    </row>
    <row r="5">
      <c r="A5" s="167" t="s">
        <v>842</v>
      </c>
      <c r="B5" s="88" t="s">
        <v>843</v>
      </c>
      <c r="C5" s="94"/>
      <c r="D5" s="125" t="s">
        <v>21150</v>
      </c>
      <c r="E5" s="135">
        <v>2022.0</v>
      </c>
      <c r="F5" s="84">
        <v>2.84E7</v>
      </c>
      <c r="G5" s="77"/>
      <c r="H5" s="84"/>
      <c r="I5" s="84">
        <v>2.82E7</v>
      </c>
      <c r="J5" s="77"/>
      <c r="K5" s="84">
        <v>100000.0</v>
      </c>
      <c r="L5" s="84">
        <v>100000.0</v>
      </c>
      <c r="M5" s="77"/>
      <c r="N5" s="77"/>
      <c r="O5" s="77"/>
      <c r="P5" s="77"/>
      <c r="Q5" s="77"/>
      <c r="R5" s="77"/>
      <c r="S5" s="77"/>
    </row>
    <row r="6">
      <c r="A6" s="167" t="s">
        <v>871</v>
      </c>
      <c r="B6" s="18" t="s">
        <v>433</v>
      </c>
      <c r="C6" s="94"/>
      <c r="D6" s="135" t="s">
        <v>21151</v>
      </c>
      <c r="E6" s="135">
        <v>2022.0</v>
      </c>
      <c r="F6" s="84" t="s">
        <v>21152</v>
      </c>
      <c r="G6" s="84"/>
      <c r="H6" s="84">
        <v>2300000.0</v>
      </c>
      <c r="I6" s="84"/>
      <c r="J6" s="84"/>
      <c r="K6" s="84">
        <f>128653+300188</f>
        <v>428841</v>
      </c>
      <c r="L6" s="84">
        <f>161074+343766</f>
        <v>504840</v>
      </c>
      <c r="M6" s="84"/>
      <c r="N6" s="84"/>
      <c r="O6" s="84"/>
      <c r="P6" s="84">
        <v>1100159.0</v>
      </c>
      <c r="Q6" s="84">
        <v>2885186.0</v>
      </c>
      <c r="R6" s="84">
        <v>143713.0</v>
      </c>
      <c r="S6" s="84">
        <v>145906.0</v>
      </c>
    </row>
    <row r="7">
      <c r="A7" s="170" t="s">
        <v>21153</v>
      </c>
      <c r="B7" s="78" t="s">
        <v>643</v>
      </c>
      <c r="C7" s="94"/>
      <c r="D7" s="125" t="s">
        <v>21154</v>
      </c>
      <c r="E7" s="135">
        <v>2023.0</v>
      </c>
      <c r="F7" s="84">
        <v>2026.0</v>
      </c>
      <c r="G7" s="84">
        <v>2026.0</v>
      </c>
      <c r="H7" s="84"/>
      <c r="I7" s="84"/>
      <c r="J7" s="84"/>
      <c r="K7" s="84"/>
      <c r="L7" s="84"/>
      <c r="M7" s="84"/>
      <c r="N7" s="84"/>
      <c r="O7" s="84"/>
      <c r="P7" s="84"/>
      <c r="Q7" s="84"/>
      <c r="R7" s="84"/>
      <c r="S7" s="84"/>
    </row>
    <row r="8">
      <c r="A8" s="170" t="s">
        <v>21155</v>
      </c>
      <c r="B8" s="88" t="s">
        <v>391</v>
      </c>
      <c r="C8" s="94"/>
      <c r="D8" s="125" t="s">
        <v>21156</v>
      </c>
      <c r="E8" s="135">
        <v>2022.0</v>
      </c>
      <c r="F8" s="84">
        <v>5901864.0</v>
      </c>
      <c r="G8" s="84">
        <v>5901864.0</v>
      </c>
      <c r="H8" s="84"/>
      <c r="I8" s="84"/>
      <c r="J8" s="84"/>
      <c r="K8" s="84"/>
      <c r="L8" s="84"/>
      <c r="M8" s="84"/>
      <c r="N8" s="84"/>
      <c r="O8" s="84"/>
      <c r="P8" s="84"/>
      <c r="Q8" s="84"/>
      <c r="R8" s="84"/>
      <c r="S8" s="84"/>
    </row>
    <row r="9">
      <c r="A9" s="170" t="s">
        <v>21157</v>
      </c>
      <c r="B9" s="88" t="s">
        <v>413</v>
      </c>
      <c r="C9" s="94"/>
      <c r="D9" s="135" t="s">
        <v>21158</v>
      </c>
      <c r="E9" s="135">
        <v>2023.0</v>
      </c>
      <c r="F9" s="84">
        <v>190600.0</v>
      </c>
      <c r="G9" s="84">
        <v>190600.0</v>
      </c>
      <c r="H9" s="84"/>
      <c r="I9" s="84"/>
      <c r="J9" s="84"/>
      <c r="K9" s="84"/>
      <c r="L9" s="84"/>
      <c r="M9" s="84"/>
      <c r="N9" s="84"/>
      <c r="O9" s="84"/>
      <c r="P9" s="84"/>
      <c r="Q9" s="84"/>
      <c r="R9" s="84"/>
      <c r="S9" s="84"/>
    </row>
    <row r="10">
      <c r="A10" s="170" t="s">
        <v>744</v>
      </c>
      <c r="B10" s="78" t="s">
        <v>745</v>
      </c>
      <c r="C10" s="17" t="s">
        <v>21159</v>
      </c>
      <c r="D10" s="125" t="s">
        <v>21160</v>
      </c>
      <c r="E10" s="135">
        <v>2022.0</v>
      </c>
      <c r="F10" s="84">
        <v>8128.0</v>
      </c>
      <c r="G10" s="84"/>
      <c r="H10" s="84"/>
      <c r="I10" s="84"/>
      <c r="J10" s="84"/>
      <c r="K10" s="84"/>
      <c r="L10" s="84"/>
      <c r="M10" s="84"/>
      <c r="N10" s="84"/>
      <c r="O10" s="84"/>
      <c r="P10" s="84"/>
      <c r="Q10" s="84"/>
      <c r="R10" s="84"/>
      <c r="S10" s="84"/>
    </row>
    <row r="11">
      <c r="A11" s="171" t="s">
        <v>104</v>
      </c>
      <c r="B11" s="88" t="s">
        <v>412</v>
      </c>
      <c r="C11" s="94"/>
      <c r="D11" s="129" t="s">
        <v>21161</v>
      </c>
      <c r="E11" s="168">
        <v>2022.0</v>
      </c>
      <c r="F11" s="84">
        <v>59604.0</v>
      </c>
      <c r="G11" s="77"/>
      <c r="H11" s="77"/>
      <c r="I11" s="77"/>
      <c r="J11" s="77"/>
      <c r="K11" s="77"/>
      <c r="L11" s="77"/>
      <c r="M11" s="77"/>
      <c r="N11" s="77"/>
      <c r="O11" s="77"/>
      <c r="P11" s="77"/>
      <c r="Q11" s="77"/>
      <c r="R11" s="77"/>
      <c r="S11" s="77"/>
    </row>
    <row r="12">
      <c r="A12" s="172" t="s">
        <v>21162</v>
      </c>
      <c r="B12" s="18" t="s">
        <v>374</v>
      </c>
      <c r="C12" s="94"/>
      <c r="D12" s="168" t="s">
        <v>21163</v>
      </c>
      <c r="E12" s="84" t="s">
        <v>554</v>
      </c>
      <c r="F12" s="84" t="s">
        <v>554</v>
      </c>
      <c r="G12" s="84" t="s">
        <v>554</v>
      </c>
      <c r="H12" s="84"/>
      <c r="I12" s="84"/>
      <c r="J12" s="84"/>
      <c r="K12" s="84"/>
      <c r="L12" s="84"/>
      <c r="M12" s="84"/>
      <c r="N12" s="84"/>
      <c r="O12" s="84"/>
      <c r="P12" s="84"/>
      <c r="Q12" s="84"/>
      <c r="R12" s="84"/>
      <c r="S12" s="84"/>
    </row>
    <row r="13">
      <c r="A13" s="172" t="s">
        <v>100</v>
      </c>
      <c r="B13" s="18" t="s">
        <v>408</v>
      </c>
      <c r="C13" s="94"/>
      <c r="D13" s="168" t="s">
        <v>21164</v>
      </c>
      <c r="E13" s="84" t="s">
        <v>554</v>
      </c>
      <c r="F13" s="84" t="s">
        <v>554</v>
      </c>
      <c r="G13" s="77"/>
      <c r="H13" s="77"/>
      <c r="I13" s="77"/>
      <c r="J13" s="77"/>
      <c r="K13" s="77"/>
      <c r="L13" s="77"/>
      <c r="M13" s="77"/>
      <c r="N13" s="77"/>
      <c r="O13" s="77"/>
      <c r="P13" s="77"/>
      <c r="Q13" s="77"/>
      <c r="R13" s="77"/>
      <c r="S13" s="77"/>
    </row>
    <row r="14">
      <c r="A14" s="172" t="s">
        <v>129</v>
      </c>
      <c r="B14" s="88" t="s">
        <v>803</v>
      </c>
      <c r="C14" s="94"/>
      <c r="D14" s="135" t="s">
        <v>21165</v>
      </c>
      <c r="E14" s="84" t="s">
        <v>554</v>
      </c>
      <c r="F14" s="84" t="s">
        <v>554</v>
      </c>
      <c r="G14" s="77"/>
      <c r="H14" s="77"/>
      <c r="I14" s="77"/>
      <c r="J14" s="77"/>
      <c r="K14" s="77"/>
      <c r="L14" s="77"/>
      <c r="M14" s="77"/>
      <c r="N14" s="77"/>
      <c r="O14" s="77"/>
      <c r="P14" s="77"/>
      <c r="Q14" s="77"/>
      <c r="R14" s="77"/>
      <c r="S14" s="77"/>
    </row>
    <row r="15">
      <c r="A15" s="172" t="s">
        <v>189</v>
      </c>
      <c r="B15" s="18" t="s">
        <v>443</v>
      </c>
      <c r="C15" s="94"/>
      <c r="D15" s="135" t="s">
        <v>21165</v>
      </c>
      <c r="E15" s="84" t="s">
        <v>554</v>
      </c>
      <c r="F15" s="84" t="s">
        <v>554</v>
      </c>
      <c r="G15" s="77"/>
      <c r="H15" s="77"/>
      <c r="I15" s="77"/>
      <c r="J15" s="77"/>
      <c r="K15" s="77"/>
      <c r="L15" s="77"/>
      <c r="M15" s="77"/>
      <c r="N15" s="77"/>
      <c r="O15" s="77"/>
      <c r="P15" s="77"/>
      <c r="Q15" s="77"/>
      <c r="R15" s="77"/>
      <c r="S15" s="77"/>
    </row>
  </sheetData>
  <autoFilter ref="$A$1:$A$15">
    <sortState ref="A1:A15">
      <sortCondition ref="A1:A15"/>
    </sortState>
  </autoFilter>
  <hyperlinks>
    <hyperlink r:id="rId2" ref="B2"/>
    <hyperlink r:id="rId3" ref="C2"/>
    <hyperlink r:id="rId4" ref="B3"/>
    <hyperlink r:id="rId5" ref="C3"/>
    <hyperlink r:id="rId6" ref="B4"/>
    <hyperlink r:id="rId7" ref="B5"/>
    <hyperlink r:id="rId8" ref="B6"/>
    <hyperlink r:id="rId9" ref="B7"/>
    <hyperlink r:id="rId10" ref="B8"/>
    <hyperlink r:id="rId11" ref="B9"/>
    <hyperlink r:id="rId12" ref="B10"/>
    <hyperlink r:id="rId13" ref="C10"/>
    <hyperlink r:id="rId14" ref="B11"/>
    <hyperlink r:id="rId15" ref="B12"/>
    <hyperlink r:id="rId16" ref="B13"/>
    <hyperlink r:id="rId17" ref="B14"/>
    <hyperlink r:id="rId18" ref="B15"/>
  </hyperlinks>
  <drawing r:id="rId19"/>
  <legacyDrawing r:id="rId20"/>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25.38"/>
  </cols>
  <sheetData>
    <row r="1">
      <c r="A1" s="64" t="s">
        <v>41</v>
      </c>
      <c r="B1" s="173" t="s">
        <v>1337</v>
      </c>
      <c r="C1" s="138" t="s">
        <v>21166</v>
      </c>
      <c r="D1" s="174" t="s">
        <v>455</v>
      </c>
      <c r="E1" s="1">
        <v>2023.0</v>
      </c>
      <c r="F1" s="1">
        <v>2022.0</v>
      </c>
      <c r="G1" s="1">
        <v>2021.0</v>
      </c>
      <c r="H1" s="1">
        <v>2020.0</v>
      </c>
      <c r="I1" s="1">
        <v>2019.0</v>
      </c>
      <c r="J1" s="1">
        <v>2018.0</v>
      </c>
      <c r="K1" s="1">
        <v>2017.0</v>
      </c>
      <c r="L1" s="1">
        <v>2016.0</v>
      </c>
      <c r="M1" s="1">
        <v>2015.0</v>
      </c>
      <c r="N1" s="2"/>
      <c r="O1" s="2"/>
      <c r="P1" s="2"/>
      <c r="Q1" s="2"/>
      <c r="R1" s="2"/>
      <c r="S1" s="2"/>
      <c r="T1" s="2"/>
      <c r="U1" s="2"/>
      <c r="V1" s="2"/>
      <c r="W1" s="2"/>
      <c r="X1" s="2"/>
      <c r="Y1" s="2"/>
      <c r="Z1" s="2"/>
      <c r="AA1" s="2"/>
      <c r="AB1" s="2"/>
    </row>
    <row r="2" hidden="1">
      <c r="A2" s="76"/>
      <c r="B2" s="175"/>
      <c r="C2" s="96" t="str">
        <f t="array" ref="C2:C152">IFERROR(VLOOKUP(A2:A152,'Elastic base year'!A:B, 2, FALSE),"")</f>
        <v/>
      </c>
      <c r="D2" s="175"/>
      <c r="E2" s="3"/>
      <c r="F2" s="3"/>
    </row>
    <row r="3">
      <c r="A3" s="76" t="s">
        <v>42</v>
      </c>
      <c r="B3" s="175" t="s">
        <v>547</v>
      </c>
      <c r="C3" s="96">
        <v>2019.0</v>
      </c>
      <c r="D3" s="175"/>
      <c r="E3" s="3" t="s">
        <v>21167</v>
      </c>
      <c r="F3" s="3" t="s">
        <v>21167</v>
      </c>
    </row>
    <row r="4">
      <c r="A4" s="41" t="s">
        <v>946</v>
      </c>
      <c r="B4" s="175" t="s">
        <v>547</v>
      </c>
      <c r="C4" s="96" t="s">
        <v>937</v>
      </c>
      <c r="D4" s="175"/>
      <c r="E4" s="3" t="s">
        <v>21167</v>
      </c>
      <c r="F4" s="3" t="s">
        <v>21167</v>
      </c>
      <c r="I4" s="3" t="s">
        <v>21167</v>
      </c>
    </row>
    <row r="5">
      <c r="A5" s="41" t="s">
        <v>948</v>
      </c>
      <c r="B5" s="175" t="s">
        <v>547</v>
      </c>
      <c r="C5" s="96" t="s">
        <v>937</v>
      </c>
      <c r="D5" s="175"/>
      <c r="E5" s="3" t="s">
        <v>21167</v>
      </c>
      <c r="F5" s="3" t="s">
        <v>21167</v>
      </c>
    </row>
    <row r="6">
      <c r="A6" s="76" t="s">
        <v>45</v>
      </c>
      <c r="B6" s="144">
        <v>2021.0</v>
      </c>
      <c r="C6" s="138">
        <v>2021.0</v>
      </c>
      <c r="D6" s="176" t="s">
        <v>21168</v>
      </c>
      <c r="E6" s="3" t="s">
        <v>21167</v>
      </c>
      <c r="F6" s="3" t="s">
        <v>21169</v>
      </c>
    </row>
    <row r="7">
      <c r="A7" s="3" t="s">
        <v>950</v>
      </c>
      <c r="B7" s="144" t="s">
        <v>554</v>
      </c>
      <c r="C7" s="138" t="s">
        <v>937</v>
      </c>
      <c r="D7" s="144"/>
    </row>
    <row r="8">
      <c r="A8" s="76" t="s">
        <v>46</v>
      </c>
      <c r="B8" s="144" t="s">
        <v>562</v>
      </c>
      <c r="C8" s="138">
        <v>2020.0</v>
      </c>
      <c r="D8" s="177"/>
      <c r="E8" s="3" t="s">
        <v>21167</v>
      </c>
      <c r="F8" s="3" t="s">
        <v>21167</v>
      </c>
      <c r="G8" s="3" t="s">
        <v>21167</v>
      </c>
    </row>
    <row r="9">
      <c r="A9" s="76" t="s">
        <v>47</v>
      </c>
      <c r="B9" s="175" t="s">
        <v>547</v>
      </c>
      <c r="C9" s="96">
        <v>2019.0</v>
      </c>
      <c r="D9" s="175"/>
      <c r="E9" s="3" t="s">
        <v>21167</v>
      </c>
      <c r="F9" s="3" t="s">
        <v>21167</v>
      </c>
      <c r="G9" s="3" t="s">
        <v>21167</v>
      </c>
      <c r="I9" s="3" t="s">
        <v>21167</v>
      </c>
    </row>
    <row r="10">
      <c r="A10" s="76" t="s">
        <v>186</v>
      </c>
      <c r="B10" s="144">
        <v>2019.0</v>
      </c>
      <c r="C10" s="138">
        <v>2019.0</v>
      </c>
      <c r="D10" s="177"/>
      <c r="E10" s="3" t="s">
        <v>21167</v>
      </c>
      <c r="F10" s="3" t="s">
        <v>21167</v>
      </c>
      <c r="G10" s="3" t="s">
        <v>21167</v>
      </c>
    </row>
    <row r="11">
      <c r="A11" s="41" t="s">
        <v>568</v>
      </c>
      <c r="B11" s="175" t="s">
        <v>569</v>
      </c>
      <c r="C11" s="96">
        <v>2020.0</v>
      </c>
      <c r="D11" s="175"/>
      <c r="E11" s="3" t="s">
        <v>21167</v>
      </c>
      <c r="F11" s="3" t="s">
        <v>21167</v>
      </c>
      <c r="H11" s="3" t="s">
        <v>21167</v>
      </c>
    </row>
    <row r="12">
      <c r="A12" s="3" t="s">
        <v>572</v>
      </c>
      <c r="B12" s="144">
        <v>2019.0</v>
      </c>
      <c r="C12" s="138">
        <v>2019.0</v>
      </c>
      <c r="D12" s="144"/>
      <c r="E12" s="3" t="s">
        <v>21167</v>
      </c>
      <c r="F12" s="3" t="s">
        <v>21167</v>
      </c>
      <c r="G12" s="3" t="s">
        <v>21167</v>
      </c>
      <c r="H12" s="3" t="s">
        <v>21167</v>
      </c>
      <c r="I12" s="3" t="s">
        <v>21167</v>
      </c>
    </row>
    <row r="13">
      <c r="A13" s="96" t="s">
        <v>181</v>
      </c>
      <c r="B13" s="175" t="s">
        <v>569</v>
      </c>
      <c r="C13" s="96">
        <v>2020.0</v>
      </c>
      <c r="D13" s="175"/>
      <c r="E13" s="3" t="s">
        <v>21167</v>
      </c>
      <c r="F13" s="3" t="s">
        <v>21167</v>
      </c>
      <c r="H13" s="3" t="s">
        <v>21167</v>
      </c>
    </row>
    <row r="14">
      <c r="A14" s="76" t="s">
        <v>49</v>
      </c>
      <c r="B14" s="144">
        <v>2015.0</v>
      </c>
      <c r="C14" s="138">
        <v>2019.0</v>
      </c>
      <c r="D14" s="144"/>
      <c r="E14" s="3" t="s">
        <v>21167</v>
      </c>
      <c r="F14" s="3" t="s">
        <v>21167</v>
      </c>
      <c r="G14" s="3" t="s">
        <v>21167</v>
      </c>
      <c r="H14" s="3" t="s">
        <v>21170</v>
      </c>
      <c r="I14" s="3" t="s">
        <v>21169</v>
      </c>
      <c r="M14" s="3" t="s">
        <v>21167</v>
      </c>
    </row>
    <row r="15">
      <c r="A15" s="76" t="s">
        <v>50</v>
      </c>
      <c r="B15" s="175" t="s">
        <v>588</v>
      </c>
      <c r="C15" s="96">
        <v>2021.0</v>
      </c>
      <c r="D15" s="175"/>
      <c r="E15" s="3" t="s">
        <v>21167</v>
      </c>
      <c r="F15" s="3" t="s">
        <v>21167</v>
      </c>
      <c r="G15" s="3" t="s">
        <v>21167</v>
      </c>
    </row>
    <row r="16">
      <c r="A16" s="76" t="s">
        <v>51</v>
      </c>
      <c r="B16" s="175" t="s">
        <v>591</v>
      </c>
      <c r="C16" s="96">
        <v>2015.0</v>
      </c>
      <c r="D16" s="175"/>
      <c r="E16" s="3" t="s">
        <v>21167</v>
      </c>
    </row>
    <row r="17">
      <c r="A17" s="41" t="s">
        <v>593</v>
      </c>
      <c r="B17" s="175" t="s">
        <v>547</v>
      </c>
      <c r="C17" s="96">
        <v>2019.0</v>
      </c>
      <c r="D17" s="175"/>
    </row>
    <row r="18">
      <c r="A18" s="41" t="s">
        <v>596</v>
      </c>
      <c r="B18" s="175" t="s">
        <v>591</v>
      </c>
      <c r="C18" s="96" t="s">
        <v>937</v>
      </c>
      <c r="D18" s="175"/>
    </row>
    <row r="19">
      <c r="A19" s="41" t="s">
        <v>598</v>
      </c>
      <c r="B19" s="175" t="s">
        <v>547</v>
      </c>
      <c r="C19" s="96" t="s">
        <v>937</v>
      </c>
      <c r="D19" s="175"/>
    </row>
    <row r="20">
      <c r="A20" s="76" t="s">
        <v>55</v>
      </c>
      <c r="B20" s="144" t="s">
        <v>601</v>
      </c>
      <c r="C20" s="138">
        <v>2019.0</v>
      </c>
      <c r="D20" s="177"/>
    </row>
    <row r="21">
      <c r="A21" s="41" t="s">
        <v>603</v>
      </c>
      <c r="B21" s="175" t="s">
        <v>604</v>
      </c>
      <c r="C21" s="96" t="s">
        <v>937</v>
      </c>
      <c r="D21" s="175"/>
    </row>
    <row r="22">
      <c r="A22" s="76" t="s">
        <v>57</v>
      </c>
      <c r="B22" s="144">
        <v>2021.0</v>
      </c>
      <c r="C22" s="138" t="s">
        <v>937</v>
      </c>
      <c r="D22" s="177"/>
    </row>
    <row r="23">
      <c r="A23" s="76" t="s">
        <v>58</v>
      </c>
      <c r="B23" s="144">
        <v>2020.0</v>
      </c>
      <c r="C23" s="138">
        <v>2021.0</v>
      </c>
      <c r="D23" s="177"/>
    </row>
    <row r="24">
      <c r="A24" s="76" t="s">
        <v>59</v>
      </c>
      <c r="B24" s="175" t="s">
        <v>588</v>
      </c>
      <c r="C24" s="96">
        <v>2021.0</v>
      </c>
      <c r="D24" s="175"/>
    </row>
    <row r="25">
      <c r="A25" s="3" t="s">
        <v>615</v>
      </c>
      <c r="B25" s="175" t="s">
        <v>547</v>
      </c>
      <c r="C25" s="96">
        <v>2023.0</v>
      </c>
      <c r="D25" s="175"/>
    </row>
    <row r="26">
      <c r="A26" s="3" t="s">
        <v>621</v>
      </c>
      <c r="B26" s="144" t="s">
        <v>623</v>
      </c>
      <c r="C26" s="138" t="s">
        <v>21171</v>
      </c>
      <c r="D26" s="176" t="s">
        <v>21172</v>
      </c>
    </row>
    <row r="27">
      <c r="A27" s="76" t="s">
        <v>62</v>
      </c>
      <c r="B27" s="144" t="s">
        <v>508</v>
      </c>
      <c r="C27" s="138">
        <v>2023.0</v>
      </c>
      <c r="D27" s="176" t="s">
        <v>21173</v>
      </c>
    </row>
    <row r="28">
      <c r="A28" s="76" t="s">
        <v>63</v>
      </c>
      <c r="B28" s="175" t="s">
        <v>687</v>
      </c>
      <c r="C28" s="96">
        <v>2022.0</v>
      </c>
      <c r="D28" s="175"/>
    </row>
    <row r="29">
      <c r="A29" s="3" t="s">
        <v>630</v>
      </c>
      <c r="B29" s="144">
        <v>2024.0</v>
      </c>
      <c r="C29" s="138" t="s">
        <v>21174</v>
      </c>
      <c r="D29" s="176" t="s">
        <v>21175</v>
      </c>
    </row>
    <row r="30">
      <c r="A30" s="76" t="s">
        <v>64</v>
      </c>
      <c r="B30" s="144" t="s">
        <v>554</v>
      </c>
      <c r="C30" s="138" t="s">
        <v>21176</v>
      </c>
      <c r="D30" s="177"/>
    </row>
    <row r="31">
      <c r="A31" s="41" t="s">
        <v>637</v>
      </c>
      <c r="B31" s="175" t="s">
        <v>588</v>
      </c>
      <c r="C31" s="96">
        <v>2021.0</v>
      </c>
      <c r="D31" s="175"/>
    </row>
    <row r="32">
      <c r="A32" s="76" t="s">
        <v>67</v>
      </c>
      <c r="B32" s="144">
        <v>2023.0</v>
      </c>
      <c r="C32" s="138" t="s">
        <v>937</v>
      </c>
      <c r="D32" s="177"/>
    </row>
    <row r="33">
      <c r="A33" s="76" t="s">
        <v>69</v>
      </c>
      <c r="B33" s="144" t="s">
        <v>691</v>
      </c>
      <c r="C33" s="138" t="s">
        <v>937</v>
      </c>
      <c r="D33" s="176" t="s">
        <v>21177</v>
      </c>
    </row>
    <row r="34">
      <c r="A34" s="3" t="s">
        <v>645</v>
      </c>
      <c r="B34" s="144" t="s">
        <v>648</v>
      </c>
      <c r="C34" s="138">
        <v>2023.0</v>
      </c>
      <c r="D34" s="176" t="s">
        <v>21178</v>
      </c>
    </row>
    <row r="35">
      <c r="A35" s="76" t="s">
        <v>71</v>
      </c>
      <c r="B35" s="175" t="s">
        <v>652</v>
      </c>
      <c r="C35" s="96">
        <v>2019.0</v>
      </c>
      <c r="D35" s="175"/>
    </row>
    <row r="36">
      <c r="A36" s="76" t="s">
        <v>72</v>
      </c>
      <c r="B36" s="175" t="s">
        <v>604</v>
      </c>
      <c r="C36" s="96" t="s">
        <v>937</v>
      </c>
      <c r="D36" s="175"/>
    </row>
    <row r="37">
      <c r="A37" s="41" t="s">
        <v>659</v>
      </c>
      <c r="B37" s="144">
        <v>2019.0</v>
      </c>
      <c r="C37" s="138" t="s">
        <v>937</v>
      </c>
      <c r="D37" s="177"/>
    </row>
    <row r="38">
      <c r="A38" s="76" t="s">
        <v>74</v>
      </c>
      <c r="B38" s="175" t="s">
        <v>588</v>
      </c>
      <c r="C38" s="96" t="s">
        <v>937</v>
      </c>
      <c r="D38" s="175"/>
    </row>
    <row r="39">
      <c r="A39" s="76" t="s">
        <v>75</v>
      </c>
      <c r="B39" s="144" t="s">
        <v>554</v>
      </c>
      <c r="C39" s="138" t="s">
        <v>21179</v>
      </c>
      <c r="D39" s="177"/>
    </row>
    <row r="40">
      <c r="A40" s="3" t="s">
        <v>976</v>
      </c>
      <c r="B40" s="175" t="s">
        <v>604</v>
      </c>
      <c r="C40" s="96" t="s">
        <v>937</v>
      </c>
      <c r="D40" s="175"/>
    </row>
    <row r="41">
      <c r="A41" s="76" t="s">
        <v>76</v>
      </c>
      <c r="B41" s="144" t="s">
        <v>670</v>
      </c>
      <c r="C41" s="138" t="s">
        <v>937</v>
      </c>
      <c r="D41" s="176" t="s">
        <v>21180</v>
      </c>
    </row>
    <row r="42">
      <c r="A42" s="41" t="s">
        <v>1024</v>
      </c>
      <c r="B42" s="175" t="s">
        <v>588</v>
      </c>
      <c r="C42" s="96">
        <v>2019.0</v>
      </c>
      <c r="D42" s="175"/>
    </row>
    <row r="43">
      <c r="A43" s="76" t="s">
        <v>77</v>
      </c>
      <c r="B43" s="175" t="s">
        <v>547</v>
      </c>
      <c r="C43" s="96" t="s">
        <v>937</v>
      </c>
      <c r="D43" s="175"/>
    </row>
    <row r="44">
      <c r="A44" s="76" t="s">
        <v>79</v>
      </c>
      <c r="B44" s="175" t="s">
        <v>588</v>
      </c>
      <c r="C44" s="96">
        <v>2021.0</v>
      </c>
      <c r="D44" s="175"/>
    </row>
    <row r="45">
      <c r="A45" s="3" t="s">
        <v>979</v>
      </c>
      <c r="B45" s="175" t="s">
        <v>588</v>
      </c>
      <c r="C45" s="96" t="s">
        <v>937</v>
      </c>
      <c r="D45" s="175"/>
    </row>
    <row r="46">
      <c r="A46" s="76" t="s">
        <v>80</v>
      </c>
      <c r="B46" s="175" t="s">
        <v>547</v>
      </c>
      <c r="C46" s="96">
        <v>2019.0</v>
      </c>
      <c r="D46" s="175"/>
    </row>
    <row r="47">
      <c r="A47" s="76" t="s">
        <v>81</v>
      </c>
      <c r="B47" s="175" t="s">
        <v>547</v>
      </c>
      <c r="C47" s="96">
        <v>2019.0</v>
      </c>
      <c r="D47" s="175"/>
    </row>
    <row r="48">
      <c r="A48" s="41" t="s">
        <v>686</v>
      </c>
      <c r="B48" s="175" t="s">
        <v>687</v>
      </c>
      <c r="C48" s="96">
        <v>2016.0</v>
      </c>
      <c r="D48" s="175"/>
    </row>
    <row r="49">
      <c r="A49" s="41" t="s">
        <v>689</v>
      </c>
      <c r="B49" s="144" t="s">
        <v>691</v>
      </c>
      <c r="C49" s="138">
        <v>2022.0</v>
      </c>
      <c r="D49" s="176" t="s">
        <v>21181</v>
      </c>
    </row>
    <row r="50">
      <c r="A50" s="76" t="s">
        <v>84</v>
      </c>
      <c r="B50" s="175" t="s">
        <v>604</v>
      </c>
      <c r="C50" s="96">
        <v>2022.0</v>
      </c>
      <c r="D50" s="175"/>
    </row>
    <row r="51">
      <c r="A51" s="76" t="s">
        <v>85</v>
      </c>
      <c r="B51" s="175" t="s">
        <v>741</v>
      </c>
      <c r="C51" s="96">
        <v>2019.0</v>
      </c>
      <c r="D51" s="175"/>
    </row>
    <row r="52">
      <c r="A52" s="76" t="s">
        <v>86</v>
      </c>
      <c r="B52" s="175" t="s">
        <v>588</v>
      </c>
      <c r="C52" s="96" t="s">
        <v>937</v>
      </c>
      <c r="D52" s="175"/>
    </row>
    <row r="53">
      <c r="A53" s="76" t="s">
        <v>87</v>
      </c>
      <c r="B53" s="144">
        <v>2019.0</v>
      </c>
      <c r="C53" s="138" t="s">
        <v>937</v>
      </c>
      <c r="D53" s="177"/>
    </row>
    <row r="54">
      <c r="A54" s="76" t="s">
        <v>88</v>
      </c>
      <c r="B54" s="144" t="s">
        <v>697</v>
      </c>
      <c r="C54" s="138" t="s">
        <v>937</v>
      </c>
      <c r="D54" s="176" t="s">
        <v>21181</v>
      </c>
    </row>
    <row r="55">
      <c r="A55" s="41" t="s">
        <v>699</v>
      </c>
      <c r="B55" s="175" t="s">
        <v>588</v>
      </c>
      <c r="C55" s="96">
        <v>2019.0</v>
      </c>
      <c r="D55" s="175"/>
    </row>
    <row r="56">
      <c r="A56" s="76" t="s">
        <v>190</v>
      </c>
      <c r="B56" s="144">
        <v>2021.0</v>
      </c>
      <c r="C56" s="138">
        <v>2021.0</v>
      </c>
      <c r="D56" s="176" t="s">
        <v>21182</v>
      </c>
    </row>
    <row r="57">
      <c r="A57" s="41" t="s">
        <v>705</v>
      </c>
      <c r="B57" s="144">
        <v>2021.0</v>
      </c>
      <c r="C57" s="96">
        <v>2021.0</v>
      </c>
      <c r="D57" s="177"/>
    </row>
    <row r="58">
      <c r="A58" s="76" t="s">
        <v>90</v>
      </c>
      <c r="B58" s="175" t="s">
        <v>588</v>
      </c>
      <c r="C58" s="96" t="s">
        <v>937</v>
      </c>
      <c r="D58" s="175"/>
    </row>
    <row r="59">
      <c r="A59" s="41" t="s">
        <v>974</v>
      </c>
      <c r="B59" s="175" t="s">
        <v>547</v>
      </c>
      <c r="C59" s="96" t="s">
        <v>937</v>
      </c>
      <c r="D59" s="175"/>
    </row>
    <row r="60">
      <c r="A60" s="41" t="s">
        <v>710</v>
      </c>
      <c r="B60" s="144">
        <v>2022.0</v>
      </c>
      <c r="C60" s="138" t="s">
        <v>937</v>
      </c>
      <c r="D60" s="177"/>
    </row>
    <row r="61">
      <c r="A61" s="76" t="s">
        <v>93</v>
      </c>
      <c r="B61" s="144" t="s">
        <v>713</v>
      </c>
      <c r="C61" s="138" t="s">
        <v>21183</v>
      </c>
      <c r="D61" s="177"/>
    </row>
    <row r="62">
      <c r="A62" s="76" t="s">
        <v>94</v>
      </c>
      <c r="B62" s="144" t="s">
        <v>715</v>
      </c>
      <c r="C62" s="138" t="s">
        <v>937</v>
      </c>
      <c r="D62" s="176" t="s">
        <v>21184</v>
      </c>
    </row>
    <row r="63">
      <c r="A63" s="76" t="s">
        <v>95</v>
      </c>
      <c r="B63" s="175" t="s">
        <v>547</v>
      </c>
      <c r="C63" s="96">
        <v>2019.0</v>
      </c>
      <c r="D63" s="175"/>
    </row>
    <row r="64">
      <c r="A64" s="76" t="s">
        <v>96</v>
      </c>
      <c r="B64" s="175" t="s">
        <v>547</v>
      </c>
      <c r="C64" s="96">
        <v>2019.0</v>
      </c>
      <c r="D64" s="175"/>
    </row>
    <row r="65">
      <c r="A65" s="76" t="s">
        <v>97</v>
      </c>
      <c r="B65" s="175" t="s">
        <v>591</v>
      </c>
      <c r="C65" s="96" t="s">
        <v>937</v>
      </c>
      <c r="D65" s="175"/>
    </row>
    <row r="66">
      <c r="A66" s="76" t="s">
        <v>98</v>
      </c>
      <c r="B66" s="144">
        <v>2006.0</v>
      </c>
      <c r="C66" s="138">
        <v>2021.0</v>
      </c>
      <c r="D66" s="177"/>
    </row>
    <row r="67">
      <c r="A67" s="76" t="s">
        <v>99</v>
      </c>
      <c r="B67" s="175" t="s">
        <v>687</v>
      </c>
      <c r="C67" s="96">
        <v>2019.0</v>
      </c>
      <c r="D67" s="175"/>
    </row>
    <row r="68">
      <c r="A68" s="76" t="s">
        <v>100</v>
      </c>
      <c r="B68" s="144">
        <v>2017.0</v>
      </c>
      <c r="C68" s="138">
        <v>2022.0</v>
      </c>
      <c r="D68" s="177"/>
    </row>
    <row r="69">
      <c r="A69" s="76" t="s">
        <v>101</v>
      </c>
      <c r="B69" s="144">
        <v>2020.0</v>
      </c>
      <c r="C69" s="138">
        <v>2020.0</v>
      </c>
      <c r="D69" s="176" t="s">
        <v>21185</v>
      </c>
    </row>
    <row r="70">
      <c r="A70" s="76" t="s">
        <v>191</v>
      </c>
      <c r="B70" s="144" t="s">
        <v>691</v>
      </c>
      <c r="C70" s="138">
        <v>2023.0</v>
      </c>
      <c r="D70" s="177"/>
    </row>
    <row r="71">
      <c r="A71" s="76" t="s">
        <v>102</v>
      </c>
      <c r="B71" s="144" t="s">
        <v>554</v>
      </c>
      <c r="C71" s="138">
        <v>2019.0</v>
      </c>
      <c r="D71" s="177"/>
    </row>
    <row r="72">
      <c r="A72" s="3" t="s">
        <v>1049</v>
      </c>
      <c r="B72" s="144" t="s">
        <v>508</v>
      </c>
      <c r="C72" s="96" t="s">
        <v>937</v>
      </c>
      <c r="D72" s="177"/>
    </row>
    <row r="73">
      <c r="A73" s="76" t="s">
        <v>103</v>
      </c>
      <c r="B73" s="144">
        <v>2019.0</v>
      </c>
      <c r="C73" s="138" t="s">
        <v>937</v>
      </c>
      <c r="D73" s="177"/>
    </row>
    <row r="74">
      <c r="A74" s="41" t="s">
        <v>738</v>
      </c>
      <c r="B74" s="144">
        <v>2016.0</v>
      </c>
      <c r="C74" s="138" t="s">
        <v>937</v>
      </c>
      <c r="D74" s="176" t="s">
        <v>21186</v>
      </c>
    </row>
    <row r="75">
      <c r="A75" s="76" t="s">
        <v>106</v>
      </c>
      <c r="B75" s="175" t="s">
        <v>741</v>
      </c>
      <c r="C75" s="96" t="s">
        <v>937</v>
      </c>
      <c r="D75" s="175"/>
    </row>
    <row r="76">
      <c r="A76" s="76" t="s">
        <v>109</v>
      </c>
      <c r="B76" s="175" t="s">
        <v>547</v>
      </c>
      <c r="C76" s="96" t="s">
        <v>937</v>
      </c>
      <c r="D76" s="175"/>
    </row>
    <row r="77">
      <c r="A77" s="41" t="s">
        <v>744</v>
      </c>
      <c r="B77" s="144" t="s">
        <v>746</v>
      </c>
      <c r="C77" s="138">
        <v>2019.0</v>
      </c>
      <c r="D77" s="176" t="s">
        <v>21187</v>
      </c>
    </row>
    <row r="78">
      <c r="A78" s="76" t="s">
        <v>111</v>
      </c>
      <c r="B78" s="144" t="s">
        <v>750</v>
      </c>
      <c r="C78" s="138" t="s">
        <v>937</v>
      </c>
      <c r="D78" s="177"/>
    </row>
    <row r="79">
      <c r="A79" s="76" t="s">
        <v>112</v>
      </c>
      <c r="B79" s="144">
        <v>2019.0</v>
      </c>
      <c r="C79" s="138">
        <v>2019.0</v>
      </c>
      <c r="D79" s="177"/>
    </row>
    <row r="80">
      <c r="A80" s="41" t="s">
        <v>753</v>
      </c>
      <c r="B80" s="144">
        <v>2022.0</v>
      </c>
      <c r="C80" s="138" t="s">
        <v>937</v>
      </c>
      <c r="D80" s="177"/>
    </row>
    <row r="81">
      <c r="A81" s="76" t="s">
        <v>113</v>
      </c>
      <c r="B81" s="144">
        <v>2019.0</v>
      </c>
      <c r="C81" s="138" t="s">
        <v>937</v>
      </c>
      <c r="D81" s="177"/>
    </row>
    <row r="82">
      <c r="A82" s="76" t="s">
        <v>114</v>
      </c>
      <c r="B82" s="144">
        <v>2019.0</v>
      </c>
      <c r="C82" s="138">
        <v>2019.0</v>
      </c>
      <c r="D82" s="177"/>
    </row>
    <row r="83">
      <c r="A83" s="96" t="s">
        <v>178</v>
      </c>
      <c r="B83" s="144">
        <v>2020.0</v>
      </c>
      <c r="C83" s="138">
        <v>2020.0</v>
      </c>
      <c r="D83" s="177"/>
    </row>
    <row r="84">
      <c r="A84" s="76" t="s">
        <v>115</v>
      </c>
      <c r="B84" s="144">
        <v>2019.0</v>
      </c>
      <c r="C84" s="138">
        <v>2019.0</v>
      </c>
      <c r="D84" s="177"/>
    </row>
    <row r="85">
      <c r="A85" s="41" t="s">
        <v>764</v>
      </c>
      <c r="B85" s="144">
        <v>2021.0</v>
      </c>
      <c r="C85" s="138" t="s">
        <v>937</v>
      </c>
      <c r="D85" s="176" t="s">
        <v>21188</v>
      </c>
    </row>
    <row r="86">
      <c r="A86" s="41" t="s">
        <v>997</v>
      </c>
      <c r="B86" s="144">
        <v>2021.0</v>
      </c>
      <c r="C86" s="138">
        <v>2021.0</v>
      </c>
      <c r="D86" s="176" t="s">
        <v>21188</v>
      </c>
    </row>
    <row r="87">
      <c r="A87" s="76" t="s">
        <v>118</v>
      </c>
      <c r="B87" s="144">
        <v>2019.0</v>
      </c>
      <c r="C87" s="138" t="s">
        <v>937</v>
      </c>
      <c r="D87" s="177"/>
    </row>
    <row r="88">
      <c r="A88" s="76" t="s">
        <v>120</v>
      </c>
      <c r="B88" s="144">
        <v>2020.0</v>
      </c>
      <c r="C88" s="138">
        <v>2019.0</v>
      </c>
      <c r="D88" s="177"/>
    </row>
    <row r="89">
      <c r="A89" s="76" t="s">
        <v>121</v>
      </c>
      <c r="B89" s="175" t="s">
        <v>569</v>
      </c>
      <c r="C89" s="96" t="s">
        <v>937</v>
      </c>
      <c r="D89" s="175"/>
    </row>
    <row r="90">
      <c r="A90" s="76" t="s">
        <v>122</v>
      </c>
      <c r="B90" s="175" t="s">
        <v>569</v>
      </c>
      <c r="C90" s="96">
        <v>2023.0</v>
      </c>
      <c r="D90" s="175"/>
    </row>
    <row r="91">
      <c r="A91" s="3" t="s">
        <v>777</v>
      </c>
      <c r="B91" s="144">
        <v>2022.0</v>
      </c>
      <c r="C91" s="138" t="s">
        <v>937</v>
      </c>
      <c r="D91" s="177"/>
    </row>
    <row r="92">
      <c r="A92" s="76" t="s">
        <v>123</v>
      </c>
      <c r="B92" s="144">
        <v>2022.0</v>
      </c>
      <c r="C92" s="138">
        <v>2021.0</v>
      </c>
      <c r="D92" s="177"/>
    </row>
    <row r="93">
      <c r="A93" s="76" t="s">
        <v>124</v>
      </c>
      <c r="B93" s="144">
        <v>2020.0</v>
      </c>
      <c r="C93" s="138" t="s">
        <v>21189</v>
      </c>
      <c r="D93" s="177"/>
    </row>
    <row r="94">
      <c r="A94" s="76" t="s">
        <v>125</v>
      </c>
      <c r="B94" s="144">
        <v>2021.0</v>
      </c>
      <c r="C94" s="138" t="s">
        <v>937</v>
      </c>
      <c r="D94" s="177"/>
    </row>
    <row r="95">
      <c r="A95" s="76" t="s">
        <v>10</v>
      </c>
      <c r="B95" s="144">
        <v>2015.0</v>
      </c>
      <c r="C95" s="138">
        <v>2015.0</v>
      </c>
      <c r="D95" s="176" t="s">
        <v>21190</v>
      </c>
    </row>
    <row r="96">
      <c r="A96" s="3" t="s">
        <v>790</v>
      </c>
      <c r="B96" s="144">
        <v>2023.0</v>
      </c>
      <c r="C96" s="138">
        <v>2023.0</v>
      </c>
      <c r="D96" s="177"/>
    </row>
    <row r="97">
      <c r="A97" s="76" t="s">
        <v>126</v>
      </c>
      <c r="B97" s="144">
        <v>2019.0</v>
      </c>
      <c r="C97" s="138" t="s">
        <v>937</v>
      </c>
      <c r="D97" s="177"/>
    </row>
    <row r="98">
      <c r="A98" s="76" t="s">
        <v>127</v>
      </c>
      <c r="B98" s="144" t="s">
        <v>697</v>
      </c>
      <c r="C98" s="138">
        <v>2018.0</v>
      </c>
      <c r="D98" s="176" t="s">
        <v>21188</v>
      </c>
    </row>
    <row r="99">
      <c r="A99" s="41" t="s">
        <v>799</v>
      </c>
      <c r="B99" s="144">
        <v>2019.0</v>
      </c>
      <c r="C99" s="96" t="s">
        <v>937</v>
      </c>
      <c r="D99" s="176" t="s">
        <v>21191</v>
      </c>
    </row>
    <row r="100">
      <c r="A100" s="76" t="s">
        <v>129</v>
      </c>
      <c r="B100" s="144">
        <v>2022.0</v>
      </c>
      <c r="C100" s="96">
        <v>2023.0</v>
      </c>
      <c r="D100" s="176" t="s">
        <v>21192</v>
      </c>
    </row>
    <row r="101">
      <c r="A101" s="76" t="s">
        <v>130</v>
      </c>
      <c r="B101" s="175" t="s">
        <v>569</v>
      </c>
      <c r="C101" s="96" t="s">
        <v>937</v>
      </c>
      <c r="D101" s="175"/>
    </row>
    <row r="102">
      <c r="A102" s="76" t="s">
        <v>131</v>
      </c>
      <c r="B102" s="144">
        <v>2020.0</v>
      </c>
      <c r="C102" s="96">
        <v>2020.0</v>
      </c>
      <c r="D102" s="177"/>
    </row>
    <row r="103">
      <c r="A103" s="41" t="s">
        <v>809</v>
      </c>
      <c r="B103" s="144" t="s">
        <v>750</v>
      </c>
      <c r="C103" s="96">
        <v>2020.0</v>
      </c>
      <c r="D103" s="177"/>
    </row>
    <row r="104">
      <c r="A104" s="76" t="s">
        <v>133</v>
      </c>
      <c r="B104" s="175" t="s">
        <v>741</v>
      </c>
      <c r="C104" s="96">
        <v>2022.0</v>
      </c>
      <c r="D104" s="175"/>
    </row>
    <row r="105">
      <c r="A105" s="76" t="s">
        <v>134</v>
      </c>
      <c r="B105" s="175" t="s">
        <v>741</v>
      </c>
      <c r="C105" s="96">
        <v>2021.0</v>
      </c>
      <c r="D105" s="175"/>
    </row>
    <row r="106">
      <c r="A106" s="76" t="s">
        <v>7</v>
      </c>
      <c r="B106" s="144">
        <v>2015.0</v>
      </c>
      <c r="C106" s="96">
        <v>2015.0</v>
      </c>
      <c r="D106" s="177"/>
    </row>
    <row r="107">
      <c r="A107" s="96" t="s">
        <v>179</v>
      </c>
      <c r="B107" s="175" t="s">
        <v>569</v>
      </c>
      <c r="C107" s="96">
        <v>2020.0</v>
      </c>
      <c r="D107" s="175"/>
    </row>
    <row r="108">
      <c r="A108" s="76" t="s">
        <v>136</v>
      </c>
      <c r="B108" s="144">
        <v>2016.0</v>
      </c>
      <c r="C108" s="96">
        <v>2023.0</v>
      </c>
      <c r="D108" s="177"/>
    </row>
    <row r="109">
      <c r="A109" s="76" t="s">
        <v>137</v>
      </c>
      <c r="B109" s="175" t="s">
        <v>569</v>
      </c>
      <c r="C109" s="96">
        <v>2020.0</v>
      </c>
      <c r="D109" s="175"/>
    </row>
    <row r="110">
      <c r="A110" s="76" t="s">
        <v>138</v>
      </c>
      <c r="B110" s="144">
        <v>2022.0</v>
      </c>
      <c r="C110" s="96" t="s">
        <v>937</v>
      </c>
      <c r="D110" s="176" t="s">
        <v>21193</v>
      </c>
    </row>
    <row r="111">
      <c r="A111" s="76" t="s">
        <v>184</v>
      </c>
      <c r="B111" s="144">
        <v>2021.0</v>
      </c>
      <c r="C111" s="96" t="s">
        <v>937</v>
      </c>
      <c r="D111" s="177"/>
    </row>
    <row r="112">
      <c r="A112" s="41" t="s">
        <v>1050</v>
      </c>
      <c r="B112" s="175" t="s">
        <v>569</v>
      </c>
      <c r="C112" s="96" t="s">
        <v>937</v>
      </c>
      <c r="D112" s="175"/>
    </row>
    <row r="113">
      <c r="A113" s="3" t="s">
        <v>827</v>
      </c>
      <c r="B113" s="144">
        <v>2020.0</v>
      </c>
      <c r="C113" s="96" t="s">
        <v>937</v>
      </c>
      <c r="D113" s="177"/>
    </row>
    <row r="114">
      <c r="A114" s="41" t="s">
        <v>830</v>
      </c>
      <c r="B114" s="175" t="s">
        <v>547</v>
      </c>
      <c r="C114" s="96">
        <v>2019.0</v>
      </c>
      <c r="D114" s="175"/>
    </row>
    <row r="115">
      <c r="A115" s="76" t="s">
        <v>141</v>
      </c>
      <c r="B115" s="175" t="s">
        <v>604</v>
      </c>
      <c r="C115" s="96" t="s">
        <v>937</v>
      </c>
      <c r="D115" s="175"/>
    </row>
    <row r="116">
      <c r="A116" s="76" t="s">
        <v>189</v>
      </c>
      <c r="B116" s="144">
        <v>2022.0</v>
      </c>
      <c r="C116" s="96">
        <v>2022.0</v>
      </c>
      <c r="D116" s="177"/>
    </row>
    <row r="117">
      <c r="A117" s="41" t="s">
        <v>840</v>
      </c>
      <c r="B117" s="144">
        <v>2019.0</v>
      </c>
      <c r="C117" s="96">
        <v>2019.0</v>
      </c>
      <c r="D117" s="177"/>
    </row>
    <row r="118">
      <c r="A118" s="41" t="s">
        <v>842</v>
      </c>
      <c r="B118" s="144">
        <v>2019.0</v>
      </c>
      <c r="C118" s="96">
        <v>2019.0</v>
      </c>
      <c r="D118" s="176" t="s">
        <v>21194</v>
      </c>
    </row>
    <row r="119">
      <c r="A119" s="76" t="s">
        <v>145</v>
      </c>
      <c r="B119" s="144">
        <v>2022.0</v>
      </c>
      <c r="C119" s="96">
        <v>2022.0</v>
      </c>
      <c r="D119" s="176" t="s">
        <v>21195</v>
      </c>
    </row>
    <row r="120">
      <c r="A120" s="76" t="s">
        <v>146</v>
      </c>
      <c r="B120" s="175" t="s">
        <v>741</v>
      </c>
      <c r="C120" s="96" t="s">
        <v>937</v>
      </c>
      <c r="D120" s="175"/>
    </row>
    <row r="121">
      <c r="A121" s="41" t="s">
        <v>849</v>
      </c>
      <c r="B121" s="144">
        <v>2019.0</v>
      </c>
      <c r="C121" s="96">
        <v>2019.0</v>
      </c>
      <c r="D121" s="177"/>
    </row>
    <row r="122">
      <c r="A122" s="96" t="s">
        <v>183</v>
      </c>
      <c r="B122" s="144" t="s">
        <v>554</v>
      </c>
      <c r="C122" s="96">
        <v>2023.0</v>
      </c>
      <c r="D122" s="177"/>
    </row>
    <row r="123">
      <c r="A123" s="76" t="s">
        <v>148</v>
      </c>
      <c r="B123" s="175" t="s">
        <v>591</v>
      </c>
      <c r="C123" s="96">
        <v>2015.0</v>
      </c>
      <c r="D123" s="175"/>
    </row>
    <row r="124">
      <c r="A124" s="76" t="s">
        <v>149</v>
      </c>
      <c r="B124" s="144">
        <v>2019.0</v>
      </c>
      <c r="C124" s="96">
        <v>2019.0</v>
      </c>
      <c r="D124" s="177"/>
    </row>
    <row r="125">
      <c r="A125" s="76" t="s">
        <v>150</v>
      </c>
      <c r="B125" s="144">
        <v>2021.0</v>
      </c>
      <c r="C125" s="96" t="s">
        <v>937</v>
      </c>
      <c r="D125" s="175"/>
    </row>
    <row r="126">
      <c r="A126" s="76" t="s">
        <v>151</v>
      </c>
      <c r="B126" s="175" t="s">
        <v>604</v>
      </c>
      <c r="C126" s="96">
        <v>2018.0</v>
      </c>
      <c r="D126" s="175"/>
    </row>
    <row r="127">
      <c r="A127" s="76" t="s">
        <v>153</v>
      </c>
      <c r="B127" s="175" t="s">
        <v>547</v>
      </c>
      <c r="C127" s="96">
        <v>2019.0</v>
      </c>
      <c r="D127" s="175"/>
    </row>
    <row r="128">
      <c r="A128" s="76" t="s">
        <v>154</v>
      </c>
      <c r="B128" s="144">
        <v>2020.0</v>
      </c>
      <c r="C128" s="96" t="s">
        <v>937</v>
      </c>
      <c r="D128" s="177"/>
    </row>
    <row r="129">
      <c r="A129" s="76" t="s">
        <v>185</v>
      </c>
      <c r="B129" s="144">
        <v>2020.0</v>
      </c>
      <c r="C129" s="96">
        <v>2020.0</v>
      </c>
      <c r="D129" s="177"/>
    </row>
    <row r="130">
      <c r="A130" s="76" t="s">
        <v>187</v>
      </c>
      <c r="B130" s="144">
        <v>2022.0</v>
      </c>
      <c r="C130" s="96">
        <v>2019.0</v>
      </c>
      <c r="D130" s="177"/>
    </row>
    <row r="131">
      <c r="A131" s="96" t="s">
        <v>182</v>
      </c>
      <c r="B131" s="144">
        <v>2015.0</v>
      </c>
      <c r="C131" s="96" t="s">
        <v>937</v>
      </c>
      <c r="D131" s="177"/>
    </row>
    <row r="132">
      <c r="A132" s="76" t="s">
        <v>156</v>
      </c>
      <c r="B132" s="144">
        <v>2020.0</v>
      </c>
      <c r="C132" s="96">
        <v>2020.0</v>
      </c>
      <c r="D132" s="177"/>
    </row>
    <row r="133">
      <c r="A133" s="76" t="s">
        <v>188</v>
      </c>
      <c r="B133" s="144">
        <v>2005.0</v>
      </c>
      <c r="C133" s="96">
        <v>2005.0</v>
      </c>
      <c r="D133" s="177"/>
    </row>
    <row r="134">
      <c r="A134" s="41" t="s">
        <v>871</v>
      </c>
      <c r="B134" s="144">
        <v>2019.0</v>
      </c>
      <c r="C134" s="96">
        <v>2019.0</v>
      </c>
      <c r="D134" s="177"/>
    </row>
    <row r="135">
      <c r="A135" s="76" t="s">
        <v>159</v>
      </c>
      <c r="B135" s="144">
        <v>2016.0</v>
      </c>
      <c r="C135" s="96" t="s">
        <v>937</v>
      </c>
      <c r="D135" s="176" t="s">
        <v>21196</v>
      </c>
    </row>
    <row r="136">
      <c r="A136" s="76" t="s">
        <v>160</v>
      </c>
      <c r="B136" s="144" t="s">
        <v>562</v>
      </c>
      <c r="C136" s="96">
        <v>2019.0</v>
      </c>
      <c r="D136" s="177"/>
    </row>
    <row r="137">
      <c r="A137" s="96" t="s">
        <v>180</v>
      </c>
      <c r="B137" s="175" t="s">
        <v>547</v>
      </c>
      <c r="C137" s="96">
        <v>2019.0</v>
      </c>
      <c r="D137" s="175"/>
    </row>
    <row r="138">
      <c r="A138" s="41" t="s">
        <v>879</v>
      </c>
      <c r="B138" s="175" t="s">
        <v>547</v>
      </c>
      <c r="C138" s="96">
        <v>2019.0</v>
      </c>
      <c r="D138" s="175"/>
    </row>
    <row r="139">
      <c r="A139" s="41" t="s">
        <v>1047</v>
      </c>
      <c r="B139" s="175" t="s">
        <v>569</v>
      </c>
      <c r="C139" s="96" t="s">
        <v>937</v>
      </c>
      <c r="D139" s="175"/>
    </row>
    <row r="140">
      <c r="A140" s="41" t="s">
        <v>882</v>
      </c>
      <c r="B140" s="175" t="s">
        <v>604</v>
      </c>
      <c r="C140" s="96">
        <v>2018.0</v>
      </c>
      <c r="D140" s="175"/>
    </row>
    <row r="141">
      <c r="A141" s="76" t="s">
        <v>164</v>
      </c>
      <c r="B141" s="175" t="s">
        <v>547</v>
      </c>
      <c r="C141" s="96">
        <v>2019.0</v>
      </c>
      <c r="D141" s="175"/>
    </row>
    <row r="142">
      <c r="A142" s="76" t="s">
        <v>165</v>
      </c>
      <c r="B142" s="175" t="s">
        <v>569</v>
      </c>
      <c r="C142" s="96">
        <v>2019.0</v>
      </c>
      <c r="D142" s="175"/>
    </row>
    <row r="143">
      <c r="A143" s="76" t="s">
        <v>166</v>
      </c>
      <c r="B143" s="144" t="s">
        <v>554</v>
      </c>
      <c r="C143" s="96" t="s">
        <v>937</v>
      </c>
      <c r="D143" s="177"/>
    </row>
    <row r="144">
      <c r="A144" s="76" t="s">
        <v>167</v>
      </c>
      <c r="B144" s="175" t="s">
        <v>588</v>
      </c>
      <c r="C144" s="96" t="s">
        <v>937</v>
      </c>
      <c r="D144" s="175"/>
    </row>
    <row r="145">
      <c r="A145" s="76" t="s">
        <v>168</v>
      </c>
      <c r="B145" s="144">
        <v>2023.0</v>
      </c>
      <c r="C145" s="96">
        <v>2020.0</v>
      </c>
      <c r="D145" s="176" t="s">
        <v>21197</v>
      </c>
    </row>
    <row r="146">
      <c r="A146" s="76" t="s">
        <v>169</v>
      </c>
      <c r="B146" s="144">
        <v>2023.0</v>
      </c>
      <c r="C146" s="96">
        <v>2023.0</v>
      </c>
      <c r="D146" s="177"/>
    </row>
    <row r="147">
      <c r="A147" s="96" t="s">
        <v>177</v>
      </c>
      <c r="B147" s="175" t="s">
        <v>652</v>
      </c>
      <c r="C147" s="96">
        <v>2022.0</v>
      </c>
      <c r="D147" s="175"/>
    </row>
    <row r="148">
      <c r="A148" s="76" t="s">
        <v>171</v>
      </c>
      <c r="B148" s="144">
        <v>2019.0</v>
      </c>
      <c r="C148" s="96" t="s">
        <v>937</v>
      </c>
      <c r="D148" s="177"/>
    </row>
    <row r="149">
      <c r="A149" s="76" t="s">
        <v>172</v>
      </c>
      <c r="B149" s="144">
        <v>2022.0</v>
      </c>
      <c r="C149" s="96" t="s">
        <v>937</v>
      </c>
      <c r="D149" s="176" t="s">
        <v>21198</v>
      </c>
    </row>
    <row r="150">
      <c r="A150" s="76" t="s">
        <v>174</v>
      </c>
      <c r="B150" s="175" t="s">
        <v>547</v>
      </c>
      <c r="C150" s="96" t="s">
        <v>937</v>
      </c>
      <c r="D150" s="175"/>
    </row>
    <row r="151">
      <c r="A151" s="76" t="s">
        <v>175</v>
      </c>
      <c r="B151" s="175" t="s">
        <v>604</v>
      </c>
      <c r="C151" s="96">
        <v>2019.0</v>
      </c>
      <c r="D151" s="175"/>
    </row>
    <row r="152">
      <c r="A152" s="76" t="s">
        <v>176</v>
      </c>
      <c r="B152" s="175" t="s">
        <v>604</v>
      </c>
      <c r="C152" s="96" t="s">
        <v>937</v>
      </c>
      <c r="D152" s="175"/>
    </row>
  </sheetData>
  <autoFilter ref="$A$1:$AB$152">
    <sortState ref="A1:AB152">
      <sortCondition ref="A1:A152"/>
      <sortCondition ref="B1:B152"/>
    </sortState>
  </autoFilter>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2.25"/>
    <col customWidth="1" min="2" max="2" width="31.5"/>
    <col customWidth="1" min="3" max="3" width="21.63"/>
    <col customWidth="1" min="4" max="4" width="15.0"/>
    <col customWidth="1" min="5" max="5" width="10.5"/>
    <col customWidth="1" min="6" max="6" width="50.75"/>
  </cols>
  <sheetData>
    <row r="1">
      <c r="A1" s="1" t="s">
        <v>1488</v>
      </c>
      <c r="B1" s="1" t="s">
        <v>21199</v>
      </c>
      <c r="C1" s="1"/>
      <c r="D1" s="1"/>
      <c r="E1" s="1"/>
      <c r="F1" s="115"/>
      <c r="G1" s="2"/>
      <c r="H1" s="2"/>
      <c r="I1" s="2"/>
      <c r="J1" s="2"/>
      <c r="K1" s="2"/>
      <c r="L1" s="2"/>
      <c r="M1" s="2"/>
      <c r="N1" s="2"/>
      <c r="O1" s="2"/>
      <c r="P1" s="2"/>
      <c r="Q1" s="2"/>
      <c r="R1" s="2"/>
      <c r="S1" s="2"/>
      <c r="T1" s="2"/>
      <c r="U1" s="2"/>
      <c r="V1" s="2"/>
      <c r="W1" s="2"/>
      <c r="X1" s="2"/>
      <c r="Y1" s="2"/>
      <c r="Z1" s="2"/>
      <c r="AA1" s="2"/>
      <c r="AB1" s="2"/>
    </row>
    <row r="2" hidden="1">
      <c r="A2" s="3"/>
      <c r="F2" s="94"/>
    </row>
    <row r="3">
      <c r="A3" s="3" t="s">
        <v>21200</v>
      </c>
      <c r="B3" s="96" t="s">
        <v>42</v>
      </c>
      <c r="F3" s="94"/>
    </row>
    <row r="4">
      <c r="A4" s="3" t="s">
        <v>21200</v>
      </c>
      <c r="B4" s="3" t="s">
        <v>946</v>
      </c>
      <c r="F4" s="94"/>
    </row>
    <row r="5">
      <c r="A5" s="3" t="s">
        <v>21200</v>
      </c>
      <c r="B5" s="3" t="s">
        <v>948</v>
      </c>
      <c r="F5" s="94"/>
    </row>
    <row r="6">
      <c r="A6" s="3" t="s">
        <v>21200</v>
      </c>
      <c r="B6" s="96" t="s">
        <v>45</v>
      </c>
      <c r="F6" s="94"/>
    </row>
    <row r="7">
      <c r="A7" s="3" t="s">
        <v>21200</v>
      </c>
      <c r="B7" s="145" t="s">
        <v>950</v>
      </c>
      <c r="F7" s="94"/>
    </row>
    <row r="8">
      <c r="A8" s="3" t="s">
        <v>21200</v>
      </c>
      <c r="B8" s="96" t="s">
        <v>46</v>
      </c>
      <c r="F8" s="94"/>
    </row>
    <row r="9">
      <c r="A9" s="3" t="s">
        <v>21200</v>
      </c>
      <c r="B9" s="96" t="s">
        <v>47</v>
      </c>
      <c r="F9" s="94"/>
    </row>
    <row r="10">
      <c r="A10" s="3" t="s">
        <v>21201</v>
      </c>
      <c r="B10" s="3" t="s">
        <v>186</v>
      </c>
      <c r="F10" s="94"/>
    </row>
    <row r="11">
      <c r="A11" s="3" t="s">
        <v>21200</v>
      </c>
      <c r="B11" s="3" t="s">
        <v>568</v>
      </c>
      <c r="F11" s="94"/>
    </row>
    <row r="12">
      <c r="A12" s="3" t="s">
        <v>21200</v>
      </c>
      <c r="B12" s="145" t="s">
        <v>572</v>
      </c>
      <c r="F12" s="94"/>
    </row>
    <row r="13">
      <c r="A13" s="3" t="s">
        <v>21201</v>
      </c>
      <c r="B13" s="3" t="s">
        <v>181</v>
      </c>
      <c r="F13" s="94"/>
    </row>
    <row r="14">
      <c r="A14" s="3" t="s">
        <v>21200</v>
      </c>
      <c r="B14" s="96" t="s">
        <v>49</v>
      </c>
      <c r="F14" s="94"/>
    </row>
    <row r="15">
      <c r="A15" s="3" t="s">
        <v>21200</v>
      </c>
      <c r="B15" s="96" t="s">
        <v>50</v>
      </c>
      <c r="F15" s="94"/>
    </row>
    <row r="16">
      <c r="A16" s="3" t="s">
        <v>21202</v>
      </c>
      <c r="B16" s="96" t="s">
        <v>51</v>
      </c>
      <c r="F16" s="94"/>
    </row>
    <row r="17">
      <c r="A17" s="3" t="s">
        <v>21200</v>
      </c>
      <c r="B17" s="3" t="s">
        <v>593</v>
      </c>
      <c r="F17" s="94"/>
    </row>
    <row r="18">
      <c r="A18" s="3" t="s">
        <v>21200</v>
      </c>
      <c r="B18" s="3" t="s">
        <v>596</v>
      </c>
      <c r="F18" s="94"/>
    </row>
    <row r="19">
      <c r="A19" s="3" t="s">
        <v>21200</v>
      </c>
      <c r="B19" s="3" t="s">
        <v>598</v>
      </c>
      <c r="F19" s="94"/>
    </row>
    <row r="20">
      <c r="A20" s="3" t="s">
        <v>21200</v>
      </c>
      <c r="B20" s="96" t="s">
        <v>55</v>
      </c>
      <c r="F20" s="94"/>
    </row>
    <row r="21">
      <c r="A21" s="3" t="s">
        <v>21200</v>
      </c>
      <c r="B21" s="3" t="s">
        <v>603</v>
      </c>
      <c r="F21" s="94"/>
    </row>
    <row r="22">
      <c r="A22" s="3" t="s">
        <v>21200</v>
      </c>
      <c r="B22" s="96" t="s">
        <v>57</v>
      </c>
      <c r="F22" s="94"/>
    </row>
    <row r="23">
      <c r="A23" s="3" t="s">
        <v>21200</v>
      </c>
      <c r="B23" s="96" t="s">
        <v>58</v>
      </c>
      <c r="F23" s="94"/>
    </row>
    <row r="24">
      <c r="A24" s="3" t="s">
        <v>21200</v>
      </c>
      <c r="B24" s="96" t="s">
        <v>59</v>
      </c>
      <c r="F24" s="94"/>
    </row>
    <row r="25">
      <c r="A25" s="3" t="s">
        <v>21200</v>
      </c>
      <c r="B25" s="145" t="s">
        <v>21203</v>
      </c>
      <c r="F25" s="94"/>
    </row>
    <row r="26">
      <c r="A26" s="3" t="s">
        <v>21200</v>
      </c>
      <c r="B26" s="145" t="s">
        <v>621</v>
      </c>
      <c r="F26" s="94"/>
    </row>
    <row r="27">
      <c r="A27" s="3" t="s">
        <v>21200</v>
      </c>
      <c r="B27" s="96" t="s">
        <v>62</v>
      </c>
      <c r="F27" s="94"/>
    </row>
    <row r="28">
      <c r="A28" s="3" t="s">
        <v>21200</v>
      </c>
      <c r="B28" s="96" t="s">
        <v>63</v>
      </c>
      <c r="F28" s="94"/>
    </row>
    <row r="29">
      <c r="A29" s="3" t="s">
        <v>21200</v>
      </c>
      <c r="B29" s="145" t="s">
        <v>630</v>
      </c>
      <c r="F29" s="94"/>
    </row>
    <row r="30">
      <c r="A30" s="3" t="s">
        <v>21200</v>
      </c>
      <c r="B30" s="96" t="s">
        <v>64</v>
      </c>
      <c r="F30" s="94"/>
    </row>
    <row r="31">
      <c r="A31" s="3" t="s">
        <v>21200</v>
      </c>
      <c r="B31" s="3" t="s">
        <v>637</v>
      </c>
      <c r="F31" s="94"/>
    </row>
    <row r="32">
      <c r="A32" s="3" t="s">
        <v>21200</v>
      </c>
      <c r="B32" s="96" t="s">
        <v>67</v>
      </c>
      <c r="F32" s="94"/>
    </row>
    <row r="33">
      <c r="A33" s="3" t="s">
        <v>21200</v>
      </c>
      <c r="B33" s="96" t="s">
        <v>69</v>
      </c>
      <c r="F33" s="94"/>
    </row>
    <row r="34">
      <c r="A34" s="3" t="s">
        <v>21200</v>
      </c>
      <c r="B34" s="145" t="s">
        <v>645</v>
      </c>
      <c r="F34" s="94"/>
    </row>
    <row r="35">
      <c r="A35" s="3" t="s">
        <v>21200</v>
      </c>
      <c r="B35" s="96" t="s">
        <v>71</v>
      </c>
      <c r="F35" s="94"/>
    </row>
    <row r="36">
      <c r="A36" s="3" t="s">
        <v>21200</v>
      </c>
      <c r="B36" s="96" t="s">
        <v>72</v>
      </c>
      <c r="F36" s="94"/>
    </row>
    <row r="37">
      <c r="A37" s="3" t="s">
        <v>21202</v>
      </c>
      <c r="B37" s="76" t="s">
        <v>659</v>
      </c>
      <c r="F37" s="94"/>
    </row>
    <row r="38">
      <c r="A38" s="3" t="s">
        <v>21200</v>
      </c>
      <c r="B38" s="96" t="s">
        <v>74</v>
      </c>
      <c r="F38" s="94"/>
    </row>
    <row r="39">
      <c r="A39" s="3" t="s">
        <v>21200</v>
      </c>
      <c r="B39" s="96" t="s">
        <v>75</v>
      </c>
      <c r="F39" s="94"/>
    </row>
    <row r="40">
      <c r="A40" s="3" t="s">
        <v>21200</v>
      </c>
      <c r="B40" s="145" t="s">
        <v>976</v>
      </c>
      <c r="F40" s="94"/>
    </row>
    <row r="41">
      <c r="A41" s="3" t="s">
        <v>21200</v>
      </c>
      <c r="B41" s="96" t="s">
        <v>76</v>
      </c>
      <c r="F41" s="94"/>
    </row>
    <row r="42">
      <c r="A42" s="3" t="s">
        <v>21200</v>
      </c>
      <c r="B42" s="3" t="s">
        <v>1024</v>
      </c>
      <c r="F42" s="94"/>
    </row>
    <row r="43">
      <c r="A43" s="3" t="s">
        <v>21200</v>
      </c>
      <c r="B43" s="96" t="s">
        <v>77</v>
      </c>
      <c r="F43" s="94"/>
    </row>
    <row r="44">
      <c r="A44" s="3" t="s">
        <v>21200</v>
      </c>
      <c r="B44" s="96" t="s">
        <v>79</v>
      </c>
      <c r="F44" s="94"/>
    </row>
    <row r="45">
      <c r="A45" s="3" t="s">
        <v>21200</v>
      </c>
      <c r="B45" s="145" t="s">
        <v>979</v>
      </c>
      <c r="F45" s="94"/>
    </row>
    <row r="46">
      <c r="A46" s="3" t="s">
        <v>21200</v>
      </c>
      <c r="B46" s="96" t="s">
        <v>80</v>
      </c>
      <c r="F46" s="94"/>
    </row>
    <row r="47">
      <c r="A47" s="3" t="s">
        <v>21200</v>
      </c>
      <c r="B47" s="96" t="s">
        <v>81</v>
      </c>
      <c r="F47" s="94"/>
    </row>
    <row r="48">
      <c r="A48" s="3" t="s">
        <v>21200</v>
      </c>
      <c r="B48" s="3" t="s">
        <v>686</v>
      </c>
      <c r="F48" s="94"/>
    </row>
    <row r="49">
      <c r="A49" s="3" t="s">
        <v>21200</v>
      </c>
      <c r="B49" s="3" t="s">
        <v>1031</v>
      </c>
      <c r="F49" s="94"/>
    </row>
    <row r="50">
      <c r="A50" s="3" t="s">
        <v>21200</v>
      </c>
      <c r="B50" s="96" t="s">
        <v>84</v>
      </c>
      <c r="F50" s="94"/>
    </row>
    <row r="51">
      <c r="A51" s="3" t="s">
        <v>21200</v>
      </c>
      <c r="B51" s="96" t="s">
        <v>85</v>
      </c>
      <c r="F51" s="94"/>
    </row>
    <row r="52">
      <c r="A52" s="3" t="s">
        <v>21200</v>
      </c>
      <c r="B52" s="96" t="s">
        <v>86</v>
      </c>
      <c r="F52" s="94"/>
    </row>
    <row r="53">
      <c r="A53" s="3" t="s">
        <v>21200</v>
      </c>
      <c r="B53" s="96" t="s">
        <v>87</v>
      </c>
      <c r="F53" s="94"/>
    </row>
    <row r="54">
      <c r="A54" s="3" t="s">
        <v>21200</v>
      </c>
      <c r="B54" s="96" t="s">
        <v>88</v>
      </c>
      <c r="F54" s="94"/>
    </row>
    <row r="55">
      <c r="A55" s="3" t="s">
        <v>21200</v>
      </c>
      <c r="B55" s="3" t="s">
        <v>699</v>
      </c>
      <c r="F55" s="94"/>
    </row>
    <row r="56">
      <c r="A56" s="3" t="s">
        <v>21201</v>
      </c>
      <c r="B56" s="3" t="s">
        <v>190</v>
      </c>
      <c r="F56" s="94"/>
    </row>
    <row r="57">
      <c r="A57" s="3" t="s">
        <v>21200</v>
      </c>
      <c r="B57" s="96" t="s">
        <v>90</v>
      </c>
      <c r="F57" s="94"/>
    </row>
    <row r="58">
      <c r="A58" s="3" t="s">
        <v>21200</v>
      </c>
      <c r="B58" s="3" t="s">
        <v>974</v>
      </c>
      <c r="F58" s="94"/>
    </row>
    <row r="59">
      <c r="A59" s="3" t="s">
        <v>21200</v>
      </c>
      <c r="B59" s="3" t="s">
        <v>710</v>
      </c>
      <c r="F59" s="94"/>
    </row>
    <row r="60">
      <c r="A60" s="3" t="s">
        <v>21200</v>
      </c>
      <c r="B60" s="96" t="s">
        <v>93</v>
      </c>
      <c r="F60" s="94"/>
    </row>
    <row r="61">
      <c r="A61" s="3" t="s">
        <v>21200</v>
      </c>
      <c r="B61" s="96" t="s">
        <v>94</v>
      </c>
      <c r="F61" s="94"/>
    </row>
    <row r="62">
      <c r="A62" s="3" t="s">
        <v>21200</v>
      </c>
      <c r="B62" s="96" t="s">
        <v>95</v>
      </c>
      <c r="F62" s="94"/>
    </row>
    <row r="63">
      <c r="A63" s="3" t="s">
        <v>21200</v>
      </c>
      <c r="B63" s="96" t="s">
        <v>96</v>
      </c>
      <c r="F63" s="94"/>
    </row>
    <row r="64">
      <c r="A64" s="3" t="s">
        <v>21200</v>
      </c>
      <c r="B64" s="96" t="s">
        <v>97</v>
      </c>
      <c r="F64" s="94"/>
    </row>
    <row r="65">
      <c r="A65" s="3" t="s">
        <v>21204</v>
      </c>
      <c r="B65" s="3" t="s">
        <v>98</v>
      </c>
      <c r="F65" s="94"/>
    </row>
    <row r="66">
      <c r="A66" s="3" t="s">
        <v>21204</v>
      </c>
      <c r="B66" s="3" t="s">
        <v>99</v>
      </c>
      <c r="F66" s="94"/>
    </row>
    <row r="67">
      <c r="A67" s="3" t="s">
        <v>21200</v>
      </c>
      <c r="B67" s="96" t="s">
        <v>100</v>
      </c>
      <c r="F67" s="94"/>
    </row>
    <row r="68">
      <c r="A68" s="3" t="s">
        <v>21200</v>
      </c>
      <c r="B68" s="96" t="s">
        <v>101</v>
      </c>
      <c r="F68" s="94"/>
    </row>
    <row r="69">
      <c r="A69" s="3" t="s">
        <v>21201</v>
      </c>
      <c r="B69" s="3" t="s">
        <v>191</v>
      </c>
      <c r="F69" s="94"/>
    </row>
    <row r="70">
      <c r="A70" s="3" t="s">
        <v>21200</v>
      </c>
      <c r="B70" s="96" t="s">
        <v>102</v>
      </c>
      <c r="F70" s="94"/>
    </row>
    <row r="71">
      <c r="A71" s="3" t="s">
        <v>21200</v>
      </c>
      <c r="B71" s="145" t="s">
        <v>1049</v>
      </c>
      <c r="F71" s="94"/>
    </row>
    <row r="72">
      <c r="A72" s="3" t="s">
        <v>21200</v>
      </c>
      <c r="B72" s="96" t="s">
        <v>103</v>
      </c>
      <c r="F72" s="94"/>
    </row>
    <row r="73">
      <c r="A73" s="3" t="s">
        <v>21200</v>
      </c>
      <c r="B73" s="96" t="s">
        <v>104</v>
      </c>
      <c r="F73" s="94"/>
    </row>
    <row r="74">
      <c r="A74" s="3" t="s">
        <v>21200</v>
      </c>
      <c r="B74" s="3" t="s">
        <v>738</v>
      </c>
      <c r="F74" s="94"/>
    </row>
    <row r="75">
      <c r="A75" s="3" t="s">
        <v>21200</v>
      </c>
      <c r="B75" s="96" t="s">
        <v>106</v>
      </c>
      <c r="F75" s="94"/>
    </row>
    <row r="76">
      <c r="A76" s="3" t="s">
        <v>21200</v>
      </c>
      <c r="B76" s="96" t="s">
        <v>109</v>
      </c>
      <c r="F76" s="94"/>
    </row>
    <row r="77">
      <c r="A77" s="3" t="s">
        <v>21200</v>
      </c>
      <c r="B77" s="3" t="s">
        <v>744</v>
      </c>
      <c r="F77" s="94"/>
    </row>
    <row r="78">
      <c r="A78" s="3" t="s">
        <v>21200</v>
      </c>
      <c r="B78" s="96" t="s">
        <v>111</v>
      </c>
      <c r="F78" s="94"/>
    </row>
    <row r="79">
      <c r="A79" s="3" t="s">
        <v>21202</v>
      </c>
      <c r="B79" s="96" t="s">
        <v>112</v>
      </c>
      <c r="F79" s="94"/>
    </row>
    <row r="80">
      <c r="A80" s="3" t="s">
        <v>21200</v>
      </c>
      <c r="B80" s="96" t="s">
        <v>113</v>
      </c>
      <c r="F80" s="94"/>
    </row>
    <row r="81">
      <c r="A81" s="3" t="s">
        <v>21200</v>
      </c>
      <c r="B81" s="96" t="s">
        <v>114</v>
      </c>
      <c r="F81" s="94"/>
    </row>
    <row r="82">
      <c r="A82" s="3" t="s">
        <v>21201</v>
      </c>
      <c r="B82" s="3" t="s">
        <v>178</v>
      </c>
      <c r="F82" s="94"/>
    </row>
    <row r="83">
      <c r="A83" s="3" t="s">
        <v>21200</v>
      </c>
      <c r="B83" s="96" t="s">
        <v>115</v>
      </c>
      <c r="F83" s="94"/>
    </row>
    <row r="84">
      <c r="A84" s="3" t="s">
        <v>21200</v>
      </c>
      <c r="B84" s="96" t="s">
        <v>116</v>
      </c>
      <c r="F84" s="94"/>
    </row>
    <row r="85">
      <c r="A85" s="3" t="s">
        <v>21200</v>
      </c>
      <c r="B85" s="76" t="s">
        <v>997</v>
      </c>
      <c r="F85" s="94"/>
    </row>
    <row r="86">
      <c r="A86" s="3" t="s">
        <v>21200</v>
      </c>
      <c r="B86" s="96" t="s">
        <v>118</v>
      </c>
      <c r="F86" s="94"/>
    </row>
    <row r="87">
      <c r="A87" s="3" t="s">
        <v>21200</v>
      </c>
      <c r="B87" s="96" t="s">
        <v>120</v>
      </c>
      <c r="F87" s="94"/>
    </row>
    <row r="88">
      <c r="A88" s="3" t="s">
        <v>21200</v>
      </c>
      <c r="B88" s="96" t="s">
        <v>121</v>
      </c>
      <c r="F88" s="94"/>
    </row>
    <row r="89">
      <c r="A89" s="3" t="s">
        <v>21200</v>
      </c>
      <c r="B89" s="96" t="s">
        <v>122</v>
      </c>
      <c r="F89" s="94"/>
    </row>
    <row r="90">
      <c r="A90" s="3" t="s">
        <v>21200</v>
      </c>
      <c r="B90" s="145" t="s">
        <v>777</v>
      </c>
      <c r="F90" s="94"/>
    </row>
    <row r="91">
      <c r="A91" s="3" t="s">
        <v>21200</v>
      </c>
      <c r="B91" s="96" t="s">
        <v>123</v>
      </c>
      <c r="F91" s="94"/>
    </row>
    <row r="92">
      <c r="A92" s="3" t="s">
        <v>21200</v>
      </c>
      <c r="B92" s="96" t="s">
        <v>124</v>
      </c>
      <c r="F92" s="94"/>
    </row>
    <row r="93">
      <c r="A93" s="3" t="s">
        <v>21200</v>
      </c>
      <c r="B93" s="96" t="s">
        <v>125</v>
      </c>
      <c r="F93" s="94"/>
    </row>
    <row r="94">
      <c r="A94" s="3" t="s">
        <v>21200</v>
      </c>
      <c r="B94" s="96" t="s">
        <v>10</v>
      </c>
      <c r="F94" s="94"/>
    </row>
    <row r="95">
      <c r="A95" s="3" t="s">
        <v>21200</v>
      </c>
      <c r="B95" s="145" t="s">
        <v>790</v>
      </c>
      <c r="F95" s="94"/>
    </row>
    <row r="96">
      <c r="A96" s="3" t="s">
        <v>21200</v>
      </c>
      <c r="B96" s="96" t="s">
        <v>126</v>
      </c>
      <c r="F96" s="94"/>
    </row>
    <row r="97">
      <c r="A97" s="3" t="s">
        <v>21200</v>
      </c>
      <c r="B97" s="96" t="s">
        <v>127</v>
      </c>
      <c r="F97" s="94"/>
    </row>
    <row r="98">
      <c r="A98" s="3" t="s">
        <v>21200</v>
      </c>
      <c r="B98" s="3" t="s">
        <v>799</v>
      </c>
      <c r="F98" s="94"/>
    </row>
    <row r="99">
      <c r="A99" s="3" t="s">
        <v>21200</v>
      </c>
      <c r="B99" s="96" t="s">
        <v>129</v>
      </c>
      <c r="F99" s="94"/>
    </row>
    <row r="100">
      <c r="A100" s="3" t="s">
        <v>21200</v>
      </c>
      <c r="B100" s="96" t="s">
        <v>130</v>
      </c>
      <c r="F100" s="94"/>
    </row>
    <row r="101">
      <c r="A101" s="3" t="s">
        <v>21200</v>
      </c>
      <c r="B101" s="96" t="s">
        <v>131</v>
      </c>
      <c r="F101" s="94"/>
    </row>
    <row r="102">
      <c r="A102" s="3" t="s">
        <v>21202</v>
      </c>
      <c r="B102" s="96" t="s">
        <v>132</v>
      </c>
      <c r="F102" s="94"/>
    </row>
    <row r="103">
      <c r="A103" s="3" t="s">
        <v>21200</v>
      </c>
      <c r="B103" s="96" t="s">
        <v>133</v>
      </c>
      <c r="F103" s="94"/>
    </row>
    <row r="104">
      <c r="A104" s="3" t="s">
        <v>21200</v>
      </c>
      <c r="B104" s="96" t="s">
        <v>134</v>
      </c>
      <c r="F104" s="94"/>
    </row>
    <row r="105">
      <c r="A105" s="3" t="s">
        <v>21200</v>
      </c>
      <c r="B105" s="96" t="s">
        <v>7</v>
      </c>
      <c r="F105" s="94"/>
    </row>
    <row r="106">
      <c r="A106" s="3" t="s">
        <v>21201</v>
      </c>
      <c r="B106" s="3" t="s">
        <v>179</v>
      </c>
      <c r="F106" s="94"/>
    </row>
    <row r="107">
      <c r="A107" s="3" t="s">
        <v>21200</v>
      </c>
      <c r="B107" s="96" t="s">
        <v>136</v>
      </c>
      <c r="F107" s="94"/>
    </row>
    <row r="108">
      <c r="A108" s="3" t="s">
        <v>21200</v>
      </c>
      <c r="B108" s="96" t="s">
        <v>137</v>
      </c>
      <c r="F108" s="94"/>
    </row>
    <row r="109">
      <c r="A109" s="3" t="s">
        <v>21200</v>
      </c>
      <c r="B109" s="96" t="s">
        <v>138</v>
      </c>
      <c r="F109" s="94"/>
    </row>
    <row r="110">
      <c r="A110" s="3" t="s">
        <v>21201</v>
      </c>
      <c r="B110" s="3" t="s">
        <v>184</v>
      </c>
      <c r="F110" s="94"/>
    </row>
    <row r="111">
      <c r="A111" s="3" t="s">
        <v>21200</v>
      </c>
      <c r="B111" s="3" t="s">
        <v>1050</v>
      </c>
      <c r="F111" s="94"/>
    </row>
    <row r="112">
      <c r="A112" s="3" t="s">
        <v>21200</v>
      </c>
      <c r="B112" s="145" t="s">
        <v>827</v>
      </c>
      <c r="F112" s="94"/>
    </row>
    <row r="113">
      <c r="A113" s="3" t="s">
        <v>21200</v>
      </c>
      <c r="B113" s="3" t="s">
        <v>830</v>
      </c>
      <c r="F113" s="94"/>
    </row>
    <row r="114">
      <c r="A114" s="3" t="s">
        <v>21200</v>
      </c>
      <c r="B114" s="96" t="s">
        <v>141</v>
      </c>
      <c r="F114" s="94"/>
    </row>
    <row r="115">
      <c r="A115" s="3" t="s">
        <v>21201</v>
      </c>
      <c r="B115" s="3" t="s">
        <v>189</v>
      </c>
      <c r="F115" s="94"/>
    </row>
    <row r="116">
      <c r="A116" s="3" t="s">
        <v>21200</v>
      </c>
      <c r="B116" s="3" t="s">
        <v>840</v>
      </c>
      <c r="F116" s="94"/>
    </row>
    <row r="117">
      <c r="A117" s="3" t="s">
        <v>21200</v>
      </c>
      <c r="B117" s="3" t="s">
        <v>842</v>
      </c>
      <c r="F117" s="94"/>
    </row>
    <row r="118">
      <c r="A118" s="3" t="s">
        <v>21200</v>
      </c>
      <c r="B118" s="96" t="s">
        <v>145</v>
      </c>
      <c r="F118" s="94"/>
    </row>
    <row r="119">
      <c r="A119" s="3" t="s">
        <v>21200</v>
      </c>
      <c r="B119" s="96" t="s">
        <v>146</v>
      </c>
      <c r="F119" s="94"/>
    </row>
    <row r="120">
      <c r="A120" s="3" t="s">
        <v>21200</v>
      </c>
      <c r="B120" s="3" t="s">
        <v>849</v>
      </c>
      <c r="F120" s="94"/>
    </row>
    <row r="121">
      <c r="A121" s="3" t="s">
        <v>21201</v>
      </c>
      <c r="B121" s="3" t="s">
        <v>183</v>
      </c>
      <c r="F121" s="94"/>
    </row>
    <row r="122">
      <c r="A122" s="3" t="s">
        <v>21200</v>
      </c>
      <c r="B122" s="96" t="s">
        <v>148</v>
      </c>
      <c r="F122" s="94"/>
    </row>
    <row r="123">
      <c r="A123" s="3" t="s">
        <v>21200</v>
      </c>
      <c r="B123" s="96" t="s">
        <v>149</v>
      </c>
      <c r="F123" s="94"/>
    </row>
    <row r="124">
      <c r="A124" s="3" t="s">
        <v>21202</v>
      </c>
      <c r="B124" s="96" t="s">
        <v>150</v>
      </c>
      <c r="F124" s="94"/>
    </row>
    <row r="125">
      <c r="A125" s="3" t="s">
        <v>21200</v>
      </c>
      <c r="B125" s="96" t="s">
        <v>151</v>
      </c>
      <c r="F125" s="94"/>
    </row>
    <row r="126">
      <c r="A126" s="3" t="s">
        <v>21200</v>
      </c>
      <c r="B126" s="96" t="s">
        <v>153</v>
      </c>
      <c r="F126" s="94"/>
    </row>
    <row r="127">
      <c r="A127" s="3" t="s">
        <v>21200</v>
      </c>
      <c r="B127" s="96" t="s">
        <v>154</v>
      </c>
      <c r="F127" s="94"/>
    </row>
    <row r="128">
      <c r="A128" s="3" t="s">
        <v>21201</v>
      </c>
      <c r="B128" s="3" t="s">
        <v>185</v>
      </c>
      <c r="F128" s="94"/>
    </row>
    <row r="129">
      <c r="A129" s="3" t="s">
        <v>21200</v>
      </c>
      <c r="B129" s="3" t="s">
        <v>1044</v>
      </c>
      <c r="F129" s="94"/>
    </row>
    <row r="130">
      <c r="A130" s="3" t="s">
        <v>21201</v>
      </c>
      <c r="B130" s="3" t="s">
        <v>187</v>
      </c>
      <c r="F130" s="94"/>
    </row>
    <row r="131">
      <c r="A131" s="3" t="s">
        <v>21201</v>
      </c>
      <c r="B131" s="3" t="s">
        <v>182</v>
      </c>
      <c r="F131" s="94"/>
    </row>
    <row r="132">
      <c r="A132" s="3" t="s">
        <v>21200</v>
      </c>
      <c r="B132" s="96" t="s">
        <v>156</v>
      </c>
      <c r="F132" s="94"/>
    </row>
    <row r="133">
      <c r="A133" s="3" t="s">
        <v>21201</v>
      </c>
      <c r="B133" s="3" t="s">
        <v>188</v>
      </c>
      <c r="F133" s="94"/>
    </row>
    <row r="134">
      <c r="A134" s="3" t="s">
        <v>21200</v>
      </c>
      <c r="B134" s="3" t="s">
        <v>871</v>
      </c>
      <c r="F134" s="94"/>
    </row>
    <row r="135">
      <c r="A135" s="3" t="s">
        <v>21200</v>
      </c>
      <c r="B135" s="96" t="s">
        <v>159</v>
      </c>
      <c r="F135" s="94"/>
    </row>
    <row r="136">
      <c r="A136" s="3" t="s">
        <v>21200</v>
      </c>
      <c r="B136" s="96" t="s">
        <v>160</v>
      </c>
      <c r="F136" s="94"/>
    </row>
    <row r="137">
      <c r="A137" s="3" t="s">
        <v>21201</v>
      </c>
      <c r="B137" s="3" t="s">
        <v>180</v>
      </c>
      <c r="F137" s="94"/>
    </row>
    <row r="138">
      <c r="A138" s="3" t="s">
        <v>21200</v>
      </c>
      <c r="B138" s="3" t="s">
        <v>879</v>
      </c>
      <c r="F138" s="94"/>
    </row>
    <row r="139">
      <c r="A139" s="3" t="s">
        <v>21200</v>
      </c>
      <c r="B139" s="3" t="s">
        <v>1047</v>
      </c>
      <c r="F139" s="94"/>
    </row>
    <row r="140">
      <c r="A140" s="3" t="s">
        <v>21200</v>
      </c>
      <c r="B140" s="3" t="s">
        <v>882</v>
      </c>
      <c r="F140" s="94"/>
    </row>
    <row r="141">
      <c r="A141" s="3" t="s">
        <v>21200</v>
      </c>
      <c r="B141" s="96" t="s">
        <v>164</v>
      </c>
      <c r="F141" s="94"/>
    </row>
    <row r="142">
      <c r="A142" s="3" t="s">
        <v>21200</v>
      </c>
      <c r="B142" s="96" t="s">
        <v>165</v>
      </c>
      <c r="F142" s="94"/>
    </row>
    <row r="143">
      <c r="A143" s="3" t="s">
        <v>21200</v>
      </c>
      <c r="B143" s="96" t="s">
        <v>166</v>
      </c>
      <c r="F143" s="94"/>
    </row>
    <row r="144">
      <c r="A144" s="3" t="s">
        <v>21200</v>
      </c>
      <c r="B144" s="96" t="s">
        <v>167</v>
      </c>
      <c r="F144" s="94"/>
    </row>
    <row r="145">
      <c r="A145" s="3" t="s">
        <v>21200</v>
      </c>
      <c r="B145" s="96" t="s">
        <v>168</v>
      </c>
      <c r="F145" s="94"/>
    </row>
    <row r="146">
      <c r="A146" s="3" t="s">
        <v>21200</v>
      </c>
      <c r="B146" s="96" t="s">
        <v>169</v>
      </c>
      <c r="F146" s="94"/>
    </row>
    <row r="147">
      <c r="A147" s="3" t="s">
        <v>21201</v>
      </c>
      <c r="B147" s="3" t="s">
        <v>177</v>
      </c>
      <c r="F147" s="94"/>
    </row>
    <row r="148">
      <c r="A148" s="3" t="s">
        <v>21200</v>
      </c>
      <c r="B148" s="96" t="s">
        <v>171</v>
      </c>
      <c r="F148" s="94"/>
    </row>
    <row r="149">
      <c r="A149" s="3" t="s">
        <v>21200</v>
      </c>
      <c r="B149" s="96" t="s">
        <v>172</v>
      </c>
      <c r="F149" s="94"/>
    </row>
    <row r="150">
      <c r="A150" s="3" t="s">
        <v>21200</v>
      </c>
      <c r="B150" s="96" t="s">
        <v>174</v>
      </c>
      <c r="F150" s="94"/>
    </row>
    <row r="151">
      <c r="A151" s="3" t="s">
        <v>21200</v>
      </c>
      <c r="B151" s="96" t="s">
        <v>175</v>
      </c>
      <c r="F151" s="94"/>
    </row>
    <row r="152">
      <c r="A152" s="3" t="s">
        <v>21200</v>
      </c>
      <c r="B152" s="96" t="s">
        <v>176</v>
      </c>
      <c r="F152" s="94"/>
    </row>
  </sheetData>
  <autoFilter ref="$A$1:$B$152">
    <sortState ref="A1:B152">
      <sortCondition ref="B1:B152"/>
    </sortState>
  </autoFilter>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38"/>
  </cols>
  <sheetData>
    <row r="1">
      <c r="A1" s="178" t="s">
        <v>21205</v>
      </c>
    </row>
    <row r="2">
      <c r="A2" s="145" t="s">
        <v>950</v>
      </c>
    </row>
    <row r="3">
      <c r="A3" s="145" t="s">
        <v>572</v>
      </c>
    </row>
    <row r="4">
      <c r="A4" s="145" t="s">
        <v>21203</v>
      </c>
    </row>
    <row r="5">
      <c r="A5" s="145" t="s">
        <v>621</v>
      </c>
    </row>
    <row r="6">
      <c r="A6" s="145" t="s">
        <v>630</v>
      </c>
    </row>
    <row r="7">
      <c r="A7" s="145" t="s">
        <v>645</v>
      </c>
    </row>
    <row r="8">
      <c r="A8" s="145" t="s">
        <v>976</v>
      </c>
      <c r="H8" s="179"/>
    </row>
    <row r="9">
      <c r="A9" s="145" t="s">
        <v>979</v>
      </c>
      <c r="H9" s="179"/>
    </row>
    <row r="10">
      <c r="A10" s="145" t="s">
        <v>1049</v>
      </c>
      <c r="H10" s="180"/>
    </row>
    <row r="11">
      <c r="A11" s="145" t="s">
        <v>777</v>
      </c>
      <c r="H11" s="180"/>
    </row>
    <row r="12">
      <c r="A12" s="145" t="s">
        <v>790</v>
      </c>
      <c r="H12" s="179"/>
    </row>
    <row r="13">
      <c r="A13" s="145" t="s">
        <v>827</v>
      </c>
      <c r="H13" s="180"/>
    </row>
    <row r="14">
      <c r="A14" s="181"/>
      <c r="H14" s="179"/>
    </row>
    <row r="15">
      <c r="A15" s="181" t="s">
        <v>21206</v>
      </c>
      <c r="H15" s="179"/>
    </row>
    <row r="16">
      <c r="A16" s="145" t="s">
        <v>60</v>
      </c>
      <c r="H16" s="180"/>
    </row>
    <row r="17">
      <c r="A17" s="145" t="s">
        <v>21207</v>
      </c>
      <c r="H17" s="180"/>
    </row>
    <row r="18">
      <c r="A18" s="145" t="s">
        <v>66</v>
      </c>
      <c r="H18" s="179"/>
    </row>
    <row r="19">
      <c r="A19" s="145" t="s">
        <v>68</v>
      </c>
    </row>
    <row r="20">
      <c r="A20" s="145" t="s">
        <v>70</v>
      </c>
    </row>
    <row r="21">
      <c r="A21" s="145" t="s">
        <v>21208</v>
      </c>
    </row>
    <row r="22">
      <c r="A22" s="145" t="s">
        <v>107</v>
      </c>
    </row>
    <row r="23">
      <c r="A23" s="145" t="s">
        <v>119</v>
      </c>
    </row>
    <row r="24">
      <c r="A24" s="145" t="s">
        <v>135</v>
      </c>
    </row>
    <row r="25">
      <c r="A25" s="145" t="s">
        <v>143</v>
      </c>
    </row>
    <row r="26">
      <c r="A26" s="145" t="s">
        <v>21209</v>
      </c>
    </row>
    <row r="27">
      <c r="A27" s="145" t="s">
        <v>18031</v>
      </c>
    </row>
    <row r="28">
      <c r="A28" s="145" t="s">
        <v>21210</v>
      </c>
    </row>
    <row r="29">
      <c r="A29" s="145" t="s">
        <v>173</v>
      </c>
    </row>
    <row r="31">
      <c r="A31" s="181" t="s">
        <v>21211</v>
      </c>
    </row>
    <row r="32">
      <c r="A32" s="145" t="s">
        <v>2394</v>
      </c>
    </row>
    <row r="33">
      <c r="A33" s="145" t="s">
        <v>572</v>
      </c>
    </row>
    <row r="34">
      <c r="A34" s="145" t="s">
        <v>21212</v>
      </c>
    </row>
    <row r="35">
      <c r="A35" s="145" t="s">
        <v>21213</v>
      </c>
    </row>
    <row r="36">
      <c r="A36" s="145" t="s">
        <v>950</v>
      </c>
    </row>
    <row r="37">
      <c r="A37" s="145" t="s">
        <v>21214</v>
      </c>
    </row>
    <row r="38">
      <c r="A38" s="145" t="s">
        <v>621</v>
      </c>
    </row>
    <row r="39">
      <c r="A39" s="145" t="s">
        <v>21203</v>
      </c>
    </row>
    <row r="40">
      <c r="A40" s="145" t="s">
        <v>630</v>
      </c>
    </row>
    <row r="41">
      <c r="A41" s="145" t="s">
        <v>21215</v>
      </c>
    </row>
    <row r="42">
      <c r="A42" s="145" t="s">
        <v>645</v>
      </c>
    </row>
    <row r="43">
      <c r="A43" s="145" t="s">
        <v>21216</v>
      </c>
    </row>
    <row r="44">
      <c r="A44" s="145" t="s">
        <v>4638</v>
      </c>
    </row>
    <row r="45">
      <c r="A45" s="145" t="s">
        <v>21217</v>
      </c>
    </row>
    <row r="46">
      <c r="A46" s="145" t="s">
        <v>21218</v>
      </c>
    </row>
    <row r="47">
      <c r="A47" s="145" t="s">
        <v>21219</v>
      </c>
    </row>
    <row r="48">
      <c r="A48" s="145" t="s">
        <v>6004</v>
      </c>
    </row>
    <row r="49">
      <c r="A49" s="145" t="s">
        <v>21220</v>
      </c>
    </row>
    <row r="50">
      <c r="A50" s="145" t="s">
        <v>21221</v>
      </c>
    </row>
    <row r="51">
      <c r="A51" s="145" t="s">
        <v>976</v>
      </c>
    </row>
    <row r="52">
      <c r="A52" s="145" t="s">
        <v>21222</v>
      </c>
    </row>
    <row r="53">
      <c r="A53" s="145" t="s">
        <v>21223</v>
      </c>
    </row>
    <row r="54">
      <c r="A54" s="145" t="s">
        <v>21224</v>
      </c>
    </row>
    <row r="55">
      <c r="A55" s="145" t="s">
        <v>21225</v>
      </c>
    </row>
    <row r="56">
      <c r="A56" s="145" t="s">
        <v>979</v>
      </c>
    </row>
    <row r="57">
      <c r="A57" s="145" t="s">
        <v>7773</v>
      </c>
    </row>
    <row r="58">
      <c r="A58" s="145" t="s">
        <v>21226</v>
      </c>
    </row>
    <row r="59">
      <c r="A59" s="145" t="s">
        <v>21227</v>
      </c>
    </row>
    <row r="60">
      <c r="A60" s="145" t="s">
        <v>21228</v>
      </c>
    </row>
    <row r="61">
      <c r="A61" s="145" t="s">
        <v>21229</v>
      </c>
    </row>
    <row r="62">
      <c r="A62" s="145" t="s">
        <v>21230</v>
      </c>
    </row>
    <row r="63">
      <c r="A63" s="145" t="s">
        <v>21231</v>
      </c>
    </row>
    <row r="64">
      <c r="A64" s="145" t="s">
        <v>21232</v>
      </c>
    </row>
    <row r="65">
      <c r="A65" s="145" t="s">
        <v>21233</v>
      </c>
    </row>
    <row r="66">
      <c r="A66" s="145" t="s">
        <v>21234</v>
      </c>
    </row>
    <row r="67">
      <c r="A67" s="145" t="s">
        <v>21235</v>
      </c>
    </row>
    <row r="68">
      <c r="A68" s="145" t="s">
        <v>21236</v>
      </c>
    </row>
    <row r="69">
      <c r="A69" s="145" t="s">
        <v>21237</v>
      </c>
    </row>
    <row r="70">
      <c r="A70" s="145" t="s">
        <v>21238</v>
      </c>
    </row>
    <row r="71">
      <c r="A71" s="145" t="s">
        <v>21239</v>
      </c>
    </row>
    <row r="72">
      <c r="A72" s="145" t="s">
        <v>21240</v>
      </c>
    </row>
    <row r="73">
      <c r="A73" s="145" t="s">
        <v>21241</v>
      </c>
    </row>
    <row r="74">
      <c r="A74" s="145" t="s">
        <v>21242</v>
      </c>
    </row>
    <row r="75">
      <c r="A75" s="145" t="s">
        <v>21243</v>
      </c>
    </row>
    <row r="76">
      <c r="A76" s="145" t="s">
        <v>21244</v>
      </c>
    </row>
    <row r="77">
      <c r="A77" s="145" t="s">
        <v>12402</v>
      </c>
    </row>
    <row r="78">
      <c r="A78" s="145" t="s">
        <v>21245</v>
      </c>
    </row>
    <row r="79">
      <c r="A79" s="145" t="s">
        <v>21246</v>
      </c>
    </row>
    <row r="80">
      <c r="A80" s="145" t="s">
        <v>21247</v>
      </c>
    </row>
    <row r="81">
      <c r="A81" s="145" t="s">
        <v>21248</v>
      </c>
    </row>
    <row r="82">
      <c r="A82" s="145" t="s">
        <v>21249</v>
      </c>
    </row>
    <row r="83">
      <c r="A83" s="145" t="s">
        <v>21250</v>
      </c>
    </row>
    <row r="84">
      <c r="A84" s="145" t="s">
        <v>21251</v>
      </c>
    </row>
    <row r="85">
      <c r="A85" s="145" t="s">
        <v>21252</v>
      </c>
    </row>
    <row r="86">
      <c r="A86" s="145" t="s">
        <v>21253</v>
      </c>
    </row>
    <row r="87">
      <c r="A87" s="145" t="s">
        <v>21254</v>
      </c>
    </row>
    <row r="88">
      <c r="A88" s="145" t="s">
        <v>21255</v>
      </c>
    </row>
    <row r="89">
      <c r="A89" s="145" t="s">
        <v>21256</v>
      </c>
    </row>
    <row r="90">
      <c r="A90" s="145" t="s">
        <v>21257</v>
      </c>
    </row>
    <row r="91">
      <c r="A91" s="145" t="s">
        <v>21258</v>
      </c>
    </row>
    <row r="92">
      <c r="A92" s="145" t="s">
        <v>21259</v>
      </c>
    </row>
    <row r="93">
      <c r="A93" s="145" t="s">
        <v>21260</v>
      </c>
    </row>
    <row r="94">
      <c r="A94" s="145" t="s">
        <v>21261</v>
      </c>
    </row>
    <row r="95">
      <c r="A95" s="145" t="s">
        <v>21262</v>
      </c>
    </row>
    <row r="96">
      <c r="A96" s="145" t="s">
        <v>21263</v>
      </c>
    </row>
    <row r="97">
      <c r="A97" s="145" t="s">
        <v>21264</v>
      </c>
    </row>
    <row r="98">
      <c r="A98" s="145" t="s">
        <v>827</v>
      </c>
    </row>
    <row r="99">
      <c r="A99" s="145" t="s">
        <v>21265</v>
      </c>
    </row>
    <row r="100">
      <c r="A100" s="145" t="s">
        <v>21266</v>
      </c>
    </row>
    <row r="101">
      <c r="A101" s="145" t="s">
        <v>21267</v>
      </c>
    </row>
    <row r="102">
      <c r="A102" s="145" t="s">
        <v>21268</v>
      </c>
    </row>
    <row r="103">
      <c r="A103" s="145" t="s">
        <v>21269</v>
      </c>
    </row>
    <row r="104">
      <c r="A104" s="145" t="s">
        <v>21270</v>
      </c>
    </row>
    <row r="105">
      <c r="A105" s="145" t="s">
        <v>21271</v>
      </c>
    </row>
    <row r="106">
      <c r="A106" s="145" t="s">
        <v>21272</v>
      </c>
    </row>
    <row r="107">
      <c r="A107" s="145" t="s">
        <v>21273</v>
      </c>
    </row>
    <row r="108">
      <c r="A108" s="145" t="s">
        <v>21274</v>
      </c>
    </row>
    <row r="109">
      <c r="A109" s="145" t="s">
        <v>21275</v>
      </c>
    </row>
    <row r="110">
      <c r="A110" s="145" t="s">
        <v>21276</v>
      </c>
    </row>
    <row r="111">
      <c r="A111" s="145" t="s">
        <v>19796</v>
      </c>
    </row>
    <row r="112">
      <c r="A112" s="145" t="s">
        <v>19838</v>
      </c>
    </row>
    <row r="113">
      <c r="A113" s="145" t="s">
        <v>21277</v>
      </c>
    </row>
    <row r="114">
      <c r="A114" s="145" t="s">
        <v>21278</v>
      </c>
    </row>
    <row r="115">
      <c r="A115" s="145" t="s">
        <v>21279</v>
      </c>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 t="s">
        <v>21280</v>
      </c>
      <c r="B1" s="3" t="s">
        <v>21281</v>
      </c>
    </row>
    <row r="2">
      <c r="A2" s="3" t="s">
        <v>21282</v>
      </c>
      <c r="B2" s="3">
        <v>2021.0</v>
      </c>
    </row>
    <row r="3">
      <c r="A3" s="3" t="s">
        <v>42</v>
      </c>
      <c r="B3" s="3">
        <v>2019.0</v>
      </c>
    </row>
    <row r="4">
      <c r="A4" s="3" t="s">
        <v>21283</v>
      </c>
      <c r="B4" s="3">
        <v>2021.0</v>
      </c>
    </row>
    <row r="5">
      <c r="A5" s="3" t="s">
        <v>551</v>
      </c>
      <c r="B5" s="3">
        <v>2019.0</v>
      </c>
    </row>
    <row r="6">
      <c r="A6" s="3" t="s">
        <v>47</v>
      </c>
      <c r="B6" s="3">
        <v>2019.0</v>
      </c>
    </row>
    <row r="7">
      <c r="A7" s="3" t="s">
        <v>21284</v>
      </c>
      <c r="B7" s="3">
        <v>2019.0</v>
      </c>
    </row>
    <row r="8">
      <c r="A8" s="3" t="s">
        <v>21285</v>
      </c>
      <c r="B8" s="3">
        <v>2021.0</v>
      </c>
    </row>
    <row r="9">
      <c r="A9" s="3" t="s">
        <v>559</v>
      </c>
      <c r="B9" s="3" t="s">
        <v>21179</v>
      </c>
    </row>
    <row r="10">
      <c r="A10" s="3" t="s">
        <v>46</v>
      </c>
      <c r="B10" s="3">
        <v>2020.0</v>
      </c>
    </row>
    <row r="11">
      <c r="A11" s="3" t="s">
        <v>21286</v>
      </c>
      <c r="B11" s="3">
        <v>2019.0</v>
      </c>
    </row>
    <row r="12">
      <c r="A12" s="3" t="s">
        <v>568</v>
      </c>
      <c r="B12" s="3">
        <v>2020.0</v>
      </c>
    </row>
    <row r="13">
      <c r="A13" s="3" t="s">
        <v>572</v>
      </c>
      <c r="B13" s="3">
        <v>2019.0</v>
      </c>
    </row>
    <row r="14">
      <c r="A14" s="3" t="s">
        <v>181</v>
      </c>
      <c r="B14" s="3">
        <v>2020.0</v>
      </c>
    </row>
    <row r="15">
      <c r="A15" s="3" t="s">
        <v>49</v>
      </c>
      <c r="B15" s="3">
        <v>2019.0</v>
      </c>
    </row>
    <row r="16">
      <c r="A16" s="3" t="s">
        <v>50</v>
      </c>
      <c r="B16" s="3">
        <v>2021.0</v>
      </c>
    </row>
    <row r="17">
      <c r="A17" s="3" t="s">
        <v>51</v>
      </c>
      <c r="B17" s="3">
        <v>2015.0</v>
      </c>
    </row>
    <row r="18">
      <c r="A18" s="3" t="s">
        <v>21287</v>
      </c>
      <c r="B18" s="3">
        <v>2019.0</v>
      </c>
    </row>
    <row r="19">
      <c r="A19" s="3" t="s">
        <v>55</v>
      </c>
      <c r="B19" s="3">
        <v>2019.0</v>
      </c>
    </row>
    <row r="20">
      <c r="A20" s="3" t="s">
        <v>21288</v>
      </c>
      <c r="B20" s="3">
        <v>2018.0</v>
      </c>
    </row>
    <row r="21">
      <c r="A21" s="3" t="s">
        <v>21162</v>
      </c>
      <c r="B21" s="3">
        <v>2019.0</v>
      </c>
    </row>
    <row r="22">
      <c r="A22" s="3" t="s">
        <v>58</v>
      </c>
      <c r="B22" s="3">
        <v>2021.0</v>
      </c>
    </row>
    <row r="23">
      <c r="A23" s="3" t="s">
        <v>60</v>
      </c>
      <c r="B23" s="3" t="s">
        <v>21179</v>
      </c>
    </row>
    <row r="24">
      <c r="A24" s="3" t="s">
        <v>21289</v>
      </c>
      <c r="B24" s="3">
        <v>2024.0</v>
      </c>
    </row>
    <row r="25">
      <c r="A25" s="3" t="s">
        <v>59</v>
      </c>
      <c r="B25" s="3">
        <v>2021.0</v>
      </c>
    </row>
    <row r="26">
      <c r="A26" s="3" t="s">
        <v>615</v>
      </c>
      <c r="B26" s="3">
        <v>2023.0</v>
      </c>
    </row>
    <row r="27">
      <c r="A27" s="3" t="s">
        <v>621</v>
      </c>
      <c r="B27" s="3" t="s">
        <v>21171</v>
      </c>
    </row>
    <row r="28">
      <c r="A28" s="3" t="s">
        <v>62</v>
      </c>
      <c r="B28" s="3">
        <v>2023.0</v>
      </c>
    </row>
    <row r="29">
      <c r="A29" s="3" t="s">
        <v>21290</v>
      </c>
      <c r="B29" s="3" t="s">
        <v>21174</v>
      </c>
    </row>
    <row r="30">
      <c r="A30" s="3" t="s">
        <v>627</v>
      </c>
      <c r="B30" s="3">
        <v>2022.0</v>
      </c>
    </row>
    <row r="31">
      <c r="A31" s="3" t="s">
        <v>63</v>
      </c>
      <c r="B31" s="3">
        <v>2022.0</v>
      </c>
    </row>
    <row r="32">
      <c r="A32" s="3" t="s">
        <v>630</v>
      </c>
      <c r="B32" s="3" t="s">
        <v>21174</v>
      </c>
    </row>
    <row r="33">
      <c r="A33" s="3" t="s">
        <v>64</v>
      </c>
      <c r="B33" s="3" t="s">
        <v>21176</v>
      </c>
    </row>
    <row r="34">
      <c r="A34" s="3" t="s">
        <v>637</v>
      </c>
      <c r="B34" s="3">
        <v>2021.0</v>
      </c>
    </row>
    <row r="35">
      <c r="A35" s="3" t="s">
        <v>21291</v>
      </c>
      <c r="B35" s="3">
        <v>2019.0</v>
      </c>
    </row>
    <row r="36">
      <c r="A36" s="3" t="s">
        <v>21292</v>
      </c>
      <c r="B36" s="3">
        <v>2023.0</v>
      </c>
    </row>
    <row r="37">
      <c r="A37" s="3" t="s">
        <v>68</v>
      </c>
      <c r="B37" s="3">
        <v>2021.0</v>
      </c>
    </row>
    <row r="38">
      <c r="A38" s="3" t="s">
        <v>21153</v>
      </c>
      <c r="B38" s="3">
        <v>2021.0</v>
      </c>
    </row>
    <row r="39">
      <c r="A39" s="3" t="s">
        <v>70</v>
      </c>
      <c r="B39" s="3">
        <v>2019.0</v>
      </c>
    </row>
    <row r="40">
      <c r="A40" s="3" t="s">
        <v>645</v>
      </c>
      <c r="B40" s="3">
        <v>2023.0</v>
      </c>
    </row>
    <row r="41">
      <c r="A41" s="3" t="s">
        <v>71</v>
      </c>
      <c r="B41" s="3">
        <v>2019.0</v>
      </c>
    </row>
    <row r="42">
      <c r="A42" s="3" t="s">
        <v>4743</v>
      </c>
      <c r="B42" s="3">
        <v>2018.0</v>
      </c>
    </row>
    <row r="43">
      <c r="A43" s="3" t="s">
        <v>21208</v>
      </c>
      <c r="B43" s="3">
        <v>2023.0</v>
      </c>
    </row>
    <row r="44">
      <c r="A44" s="3" t="s">
        <v>21293</v>
      </c>
      <c r="B44" s="3" t="s">
        <v>21294</v>
      </c>
    </row>
    <row r="45">
      <c r="A45" s="3" t="s">
        <v>21295</v>
      </c>
      <c r="B45" s="3">
        <v>2021.0</v>
      </c>
    </row>
    <row r="46">
      <c r="A46" s="3" t="s">
        <v>21296</v>
      </c>
      <c r="B46" s="3">
        <v>2021.0</v>
      </c>
    </row>
    <row r="47">
      <c r="A47" s="3" t="s">
        <v>75</v>
      </c>
      <c r="B47" s="3" t="s">
        <v>21179</v>
      </c>
    </row>
    <row r="48">
      <c r="A48" s="3" t="s">
        <v>21297</v>
      </c>
      <c r="B48" s="3">
        <v>2018.0</v>
      </c>
    </row>
    <row r="49">
      <c r="A49" s="3" t="s">
        <v>21298</v>
      </c>
      <c r="B49" s="3">
        <v>2020.0</v>
      </c>
    </row>
    <row r="50">
      <c r="A50" s="3" t="s">
        <v>81</v>
      </c>
      <c r="B50" s="3">
        <v>2019.0</v>
      </c>
    </row>
    <row r="51">
      <c r="A51" s="3" t="s">
        <v>7166</v>
      </c>
      <c r="B51" s="3">
        <v>2020.0</v>
      </c>
    </row>
    <row r="52">
      <c r="A52" s="3" t="s">
        <v>21155</v>
      </c>
      <c r="B52" s="3">
        <v>2019.0</v>
      </c>
    </row>
    <row r="53">
      <c r="A53" s="3" t="s">
        <v>1024</v>
      </c>
      <c r="B53" s="3">
        <v>2019.0</v>
      </c>
    </row>
    <row r="54">
      <c r="A54" s="3" t="s">
        <v>79</v>
      </c>
      <c r="B54" s="3">
        <v>2021.0</v>
      </c>
    </row>
    <row r="55">
      <c r="A55" s="3" t="s">
        <v>21299</v>
      </c>
      <c r="B55" s="3" t="s">
        <v>21300</v>
      </c>
    </row>
    <row r="56">
      <c r="A56" s="3" t="s">
        <v>80</v>
      </c>
      <c r="B56" s="3">
        <v>2019.0</v>
      </c>
    </row>
    <row r="57">
      <c r="A57" s="3" t="s">
        <v>683</v>
      </c>
      <c r="B57" s="3">
        <v>2020.0</v>
      </c>
    </row>
    <row r="58">
      <c r="A58" s="3" t="s">
        <v>686</v>
      </c>
      <c r="B58" s="3">
        <v>2016.0</v>
      </c>
    </row>
    <row r="59">
      <c r="A59" s="3" t="s">
        <v>689</v>
      </c>
      <c r="B59" s="3">
        <v>2022.0</v>
      </c>
    </row>
    <row r="60">
      <c r="A60" s="3" t="s">
        <v>21301</v>
      </c>
      <c r="B60" s="3">
        <v>2022.0</v>
      </c>
    </row>
    <row r="61">
      <c r="A61" s="3" t="s">
        <v>1031</v>
      </c>
      <c r="B61" s="3">
        <v>2022.0</v>
      </c>
    </row>
    <row r="62">
      <c r="A62" s="3" t="s">
        <v>21302</v>
      </c>
      <c r="B62" s="3">
        <v>2022.0</v>
      </c>
    </row>
    <row r="63">
      <c r="A63" s="3" t="s">
        <v>21303</v>
      </c>
      <c r="B63" s="3">
        <v>2019.0</v>
      </c>
    </row>
    <row r="64">
      <c r="A64" s="3" t="s">
        <v>84</v>
      </c>
      <c r="B64" s="3">
        <v>2022.0</v>
      </c>
    </row>
    <row r="65">
      <c r="A65" s="3" t="s">
        <v>85</v>
      </c>
      <c r="B65" s="3" t="s">
        <v>21179</v>
      </c>
    </row>
    <row r="66">
      <c r="A66" s="3" t="s">
        <v>7545</v>
      </c>
      <c r="B66" s="3">
        <v>2019.0</v>
      </c>
    </row>
    <row r="67">
      <c r="A67" s="3" t="s">
        <v>21304</v>
      </c>
      <c r="B67" s="3">
        <v>2019.0</v>
      </c>
    </row>
    <row r="68">
      <c r="A68" s="3" t="s">
        <v>21305</v>
      </c>
      <c r="B68" s="3" t="s">
        <v>21179</v>
      </c>
    </row>
    <row r="69">
      <c r="A69" s="3" t="s">
        <v>21306</v>
      </c>
      <c r="B69" s="3">
        <v>2021.0</v>
      </c>
    </row>
    <row r="70">
      <c r="A70" s="3" t="s">
        <v>699</v>
      </c>
      <c r="B70" s="3">
        <v>2019.0</v>
      </c>
    </row>
    <row r="71">
      <c r="A71" s="3" t="s">
        <v>190</v>
      </c>
      <c r="B71" s="3">
        <v>2021.0</v>
      </c>
    </row>
    <row r="72">
      <c r="A72" s="3" t="s">
        <v>21307</v>
      </c>
      <c r="B72" s="3">
        <v>2019.0</v>
      </c>
    </row>
    <row r="73">
      <c r="A73" s="3" t="s">
        <v>1402</v>
      </c>
      <c r="B73" s="3">
        <v>2019.0</v>
      </c>
    </row>
    <row r="74">
      <c r="A74" s="3" t="s">
        <v>21308</v>
      </c>
      <c r="B74" s="3">
        <v>2019.0</v>
      </c>
    </row>
    <row r="75">
      <c r="A75" s="3" t="s">
        <v>21309</v>
      </c>
      <c r="B75" s="3" t="s">
        <v>21183</v>
      </c>
    </row>
    <row r="76">
      <c r="A76" s="3" t="s">
        <v>21310</v>
      </c>
      <c r="B76" s="3">
        <v>2020.0</v>
      </c>
    </row>
    <row r="77">
      <c r="A77" s="3" t="s">
        <v>705</v>
      </c>
      <c r="B77" s="3">
        <v>2021.0</v>
      </c>
    </row>
    <row r="78">
      <c r="A78" s="3" t="s">
        <v>708</v>
      </c>
      <c r="B78" s="3">
        <v>2022.0</v>
      </c>
    </row>
    <row r="79">
      <c r="A79" s="3" t="s">
        <v>9332</v>
      </c>
      <c r="B79" s="3">
        <v>2019.0</v>
      </c>
    </row>
    <row r="80">
      <c r="A80" s="3" t="s">
        <v>95</v>
      </c>
      <c r="B80" s="3">
        <v>2019.0</v>
      </c>
    </row>
    <row r="81">
      <c r="A81" s="3" t="s">
        <v>96</v>
      </c>
      <c r="B81" s="3">
        <v>2019.0</v>
      </c>
    </row>
    <row r="82">
      <c r="A82" s="3" t="s">
        <v>9657</v>
      </c>
      <c r="B82" s="3" t="s">
        <v>21179</v>
      </c>
    </row>
    <row r="83">
      <c r="A83" s="3" t="s">
        <v>21311</v>
      </c>
      <c r="B83" s="3">
        <v>2019.0</v>
      </c>
    </row>
    <row r="84">
      <c r="A84" s="3" t="s">
        <v>723</v>
      </c>
      <c r="B84" s="3">
        <v>2021.0</v>
      </c>
    </row>
    <row r="85">
      <c r="A85" s="3" t="s">
        <v>99</v>
      </c>
      <c r="B85" s="3">
        <v>2019.0</v>
      </c>
    </row>
    <row r="86">
      <c r="A86" s="3" t="s">
        <v>100</v>
      </c>
      <c r="B86" s="3">
        <v>2022.0</v>
      </c>
    </row>
    <row r="87">
      <c r="A87" s="3" t="s">
        <v>101</v>
      </c>
      <c r="B87" s="3">
        <v>2020.0</v>
      </c>
    </row>
    <row r="88">
      <c r="A88" s="3" t="s">
        <v>191</v>
      </c>
      <c r="B88" s="3">
        <v>2023.0</v>
      </c>
    </row>
    <row r="89">
      <c r="A89" s="3" t="s">
        <v>102</v>
      </c>
      <c r="B89" s="3">
        <v>2019.0</v>
      </c>
    </row>
    <row r="90">
      <c r="A90" s="3" t="s">
        <v>735</v>
      </c>
      <c r="B90" s="3">
        <v>2019.0</v>
      </c>
    </row>
    <row r="91">
      <c r="A91" s="3" t="s">
        <v>21157</v>
      </c>
      <c r="B91" s="3">
        <v>2016.0</v>
      </c>
    </row>
    <row r="92">
      <c r="A92" s="3" t="s">
        <v>21312</v>
      </c>
      <c r="B92" s="3">
        <v>2022.0</v>
      </c>
    </row>
    <row r="93">
      <c r="A93" s="3" t="s">
        <v>21313</v>
      </c>
      <c r="B93" s="3">
        <v>2020.0</v>
      </c>
    </row>
    <row r="94">
      <c r="A94" s="3" t="s">
        <v>21314</v>
      </c>
      <c r="B94" s="3">
        <v>2019.0</v>
      </c>
    </row>
    <row r="95">
      <c r="A95" s="3" t="s">
        <v>11158</v>
      </c>
      <c r="B95" s="3">
        <v>2019.0</v>
      </c>
    </row>
    <row r="96">
      <c r="A96" s="3" t="s">
        <v>744</v>
      </c>
      <c r="B96" s="3">
        <v>2019.0</v>
      </c>
    </row>
    <row r="97">
      <c r="A97" s="3" t="s">
        <v>21315</v>
      </c>
      <c r="B97" s="3">
        <v>2021.0</v>
      </c>
    </row>
    <row r="98">
      <c r="A98" s="3" t="s">
        <v>178</v>
      </c>
      <c r="B98" s="3">
        <v>2020.0</v>
      </c>
    </row>
    <row r="99">
      <c r="A99" s="3" t="s">
        <v>21316</v>
      </c>
      <c r="B99" s="3">
        <v>2021.0</v>
      </c>
    </row>
    <row r="100">
      <c r="A100" s="3" t="s">
        <v>112</v>
      </c>
      <c r="B100" s="3">
        <v>2019.0</v>
      </c>
    </row>
    <row r="101">
      <c r="A101" s="3" t="s">
        <v>21317</v>
      </c>
      <c r="B101" s="3">
        <v>2019.0</v>
      </c>
    </row>
    <row r="102">
      <c r="A102" s="3" t="s">
        <v>114</v>
      </c>
      <c r="B102" s="3">
        <v>2019.0</v>
      </c>
    </row>
    <row r="103">
      <c r="A103" s="3" t="s">
        <v>115</v>
      </c>
      <c r="B103" s="3">
        <v>2019.0</v>
      </c>
    </row>
    <row r="104">
      <c r="A104" s="3" t="s">
        <v>997</v>
      </c>
      <c r="B104" s="3">
        <v>2021.0</v>
      </c>
    </row>
    <row r="105">
      <c r="A105" s="3" t="s">
        <v>21318</v>
      </c>
      <c r="B105" s="3">
        <v>2021.0</v>
      </c>
    </row>
    <row r="106">
      <c r="A106" s="3" t="s">
        <v>120</v>
      </c>
      <c r="B106" s="3">
        <v>2019.0</v>
      </c>
    </row>
    <row r="107">
      <c r="A107" s="3" t="s">
        <v>21319</v>
      </c>
      <c r="B107" s="3">
        <v>2020.0</v>
      </c>
    </row>
    <row r="108">
      <c r="A108" s="3" t="s">
        <v>12960</v>
      </c>
      <c r="B108" s="3">
        <v>2020.0</v>
      </c>
    </row>
    <row r="109">
      <c r="A109" s="3" t="s">
        <v>122</v>
      </c>
      <c r="B109" s="3">
        <v>2023.0</v>
      </c>
    </row>
    <row r="110">
      <c r="A110" s="3" t="s">
        <v>21320</v>
      </c>
      <c r="B110" s="3">
        <v>2022.0</v>
      </c>
    </row>
    <row r="111">
      <c r="A111" s="3" t="s">
        <v>123</v>
      </c>
      <c r="B111" s="3">
        <v>2021.0</v>
      </c>
    </row>
    <row r="112">
      <c r="A112" s="3" t="s">
        <v>124</v>
      </c>
      <c r="B112" s="3" t="s">
        <v>21189</v>
      </c>
    </row>
    <row r="113">
      <c r="A113" s="3" t="s">
        <v>21321</v>
      </c>
      <c r="B113" s="3">
        <v>2021.0</v>
      </c>
    </row>
    <row r="114">
      <c r="A114" s="3" t="s">
        <v>21322</v>
      </c>
      <c r="B114" s="3">
        <v>2023.0</v>
      </c>
    </row>
    <row r="115">
      <c r="A115" s="3" t="s">
        <v>10</v>
      </c>
      <c r="B115" s="3">
        <v>2015.0</v>
      </c>
    </row>
    <row r="116">
      <c r="A116" s="3" t="s">
        <v>21323</v>
      </c>
      <c r="B116" s="3">
        <v>2019.0</v>
      </c>
    </row>
    <row r="117">
      <c r="A117" s="3" t="s">
        <v>21324</v>
      </c>
      <c r="B117" s="3">
        <v>2023.0</v>
      </c>
    </row>
    <row r="118">
      <c r="A118" s="3" t="s">
        <v>21325</v>
      </c>
      <c r="B118" s="3">
        <v>2023.0</v>
      </c>
    </row>
    <row r="119">
      <c r="A119" s="3" t="s">
        <v>790</v>
      </c>
      <c r="B119" s="3">
        <v>2023.0</v>
      </c>
    </row>
    <row r="120">
      <c r="A120" s="3" t="s">
        <v>21326</v>
      </c>
      <c r="B120" s="3">
        <v>2023.0</v>
      </c>
    </row>
    <row r="121">
      <c r="A121" s="3" t="s">
        <v>127</v>
      </c>
      <c r="B121" s="3">
        <v>2018.0</v>
      </c>
    </row>
    <row r="122">
      <c r="A122" s="3" t="s">
        <v>21327</v>
      </c>
      <c r="B122" s="3">
        <v>2019.0</v>
      </c>
    </row>
    <row r="123">
      <c r="A123" s="3" t="s">
        <v>129</v>
      </c>
      <c r="B123" s="3">
        <v>2023.0</v>
      </c>
    </row>
    <row r="124">
      <c r="A124" s="3" t="s">
        <v>21328</v>
      </c>
      <c r="B124" s="3" t="s">
        <v>21171</v>
      </c>
    </row>
    <row r="125">
      <c r="A125" s="3" t="s">
        <v>131</v>
      </c>
      <c r="B125" s="3">
        <v>2020.0</v>
      </c>
    </row>
    <row r="126">
      <c r="A126" s="3" t="s">
        <v>809</v>
      </c>
      <c r="B126" s="3">
        <v>2020.0</v>
      </c>
    </row>
    <row r="127">
      <c r="A127" s="3" t="s">
        <v>133</v>
      </c>
      <c r="B127" s="3">
        <v>2022.0</v>
      </c>
    </row>
    <row r="128">
      <c r="A128" s="3" t="s">
        <v>21329</v>
      </c>
      <c r="B128" s="3">
        <v>2023.0</v>
      </c>
    </row>
    <row r="129">
      <c r="A129" s="3" t="s">
        <v>21330</v>
      </c>
      <c r="B129" s="3">
        <v>2015.0</v>
      </c>
    </row>
    <row r="130">
      <c r="A130" s="3" t="s">
        <v>134</v>
      </c>
      <c r="B130" s="3">
        <v>2021.0</v>
      </c>
    </row>
    <row r="131">
      <c r="A131" s="3" t="s">
        <v>7</v>
      </c>
      <c r="B131" s="3">
        <v>2015.0</v>
      </c>
    </row>
    <row r="132">
      <c r="A132" s="3" t="s">
        <v>21331</v>
      </c>
      <c r="B132" s="3">
        <v>2021.0</v>
      </c>
    </row>
    <row r="133">
      <c r="A133" s="3" t="s">
        <v>179</v>
      </c>
      <c r="B133" s="3">
        <v>2020.0</v>
      </c>
    </row>
    <row r="134">
      <c r="A134" s="3" t="s">
        <v>136</v>
      </c>
      <c r="B134" s="3">
        <v>2023.0</v>
      </c>
    </row>
    <row r="135">
      <c r="A135" s="3" t="s">
        <v>189</v>
      </c>
      <c r="B135" s="3">
        <v>2022.0</v>
      </c>
    </row>
    <row r="136">
      <c r="A136" s="3" t="s">
        <v>21332</v>
      </c>
      <c r="B136" s="3">
        <v>2022.0</v>
      </c>
    </row>
    <row r="137">
      <c r="A137" s="3" t="s">
        <v>21333</v>
      </c>
      <c r="B137" s="3">
        <v>2023.0</v>
      </c>
    </row>
    <row r="138">
      <c r="A138" s="3" t="s">
        <v>840</v>
      </c>
      <c r="B138" s="3">
        <v>2019.0</v>
      </c>
    </row>
    <row r="139">
      <c r="A139" s="3" t="s">
        <v>842</v>
      </c>
      <c r="B139" s="3">
        <v>2019.0</v>
      </c>
    </row>
    <row r="140">
      <c r="A140" s="3" t="s">
        <v>183</v>
      </c>
      <c r="B140" s="3">
        <v>2023.0</v>
      </c>
    </row>
    <row r="141">
      <c r="A141" s="3" t="s">
        <v>149</v>
      </c>
      <c r="B141" s="3">
        <v>2019.0</v>
      </c>
    </row>
    <row r="142">
      <c r="A142" s="3" t="s">
        <v>151</v>
      </c>
      <c r="B142" s="3">
        <v>2018.0</v>
      </c>
    </row>
    <row r="143">
      <c r="A143" s="3" t="s">
        <v>137</v>
      </c>
      <c r="B143" s="3">
        <v>2020.0</v>
      </c>
    </row>
    <row r="144">
      <c r="A144" s="3" t="s">
        <v>16159</v>
      </c>
      <c r="B144" s="3">
        <v>2020.0</v>
      </c>
    </row>
    <row r="145">
      <c r="A145" s="3" t="s">
        <v>21334</v>
      </c>
      <c r="B145" s="3">
        <v>2021.0</v>
      </c>
    </row>
    <row r="146">
      <c r="A146" s="3" t="s">
        <v>21335</v>
      </c>
      <c r="B146" s="3">
        <v>2021.0</v>
      </c>
    </row>
    <row r="147">
      <c r="A147" s="3" t="s">
        <v>830</v>
      </c>
      <c r="B147" s="3">
        <v>2019.0</v>
      </c>
    </row>
    <row r="148">
      <c r="A148" s="3" t="s">
        <v>21336</v>
      </c>
      <c r="B148" s="3">
        <v>2010.0</v>
      </c>
    </row>
    <row r="149">
      <c r="A149" s="3" t="s">
        <v>21337</v>
      </c>
      <c r="B149" s="3">
        <v>2010.0</v>
      </c>
    </row>
    <row r="150">
      <c r="A150" s="3" t="s">
        <v>21338</v>
      </c>
      <c r="B150" s="3">
        <v>2021.0</v>
      </c>
    </row>
    <row r="151">
      <c r="A151" s="3" t="s">
        <v>145</v>
      </c>
      <c r="B151" s="3">
        <v>2022.0</v>
      </c>
    </row>
    <row r="152">
      <c r="A152" s="3" t="s">
        <v>16644</v>
      </c>
      <c r="B152" s="3" t="s">
        <v>21179</v>
      </c>
    </row>
    <row r="153">
      <c r="A153" s="3" t="s">
        <v>849</v>
      </c>
      <c r="B153" s="3">
        <v>2019.0</v>
      </c>
    </row>
    <row r="154">
      <c r="A154" s="3" t="s">
        <v>17162</v>
      </c>
      <c r="B154" s="3">
        <v>2019.0</v>
      </c>
    </row>
    <row r="155">
      <c r="A155" s="3" t="s">
        <v>148</v>
      </c>
      <c r="B155" s="3">
        <v>2015.0</v>
      </c>
    </row>
    <row r="156">
      <c r="A156" s="3" t="s">
        <v>21339</v>
      </c>
      <c r="B156" s="3">
        <v>2016.0</v>
      </c>
    </row>
    <row r="157">
      <c r="A157" s="3" t="s">
        <v>152</v>
      </c>
      <c r="B157" s="3">
        <v>2022.0</v>
      </c>
    </row>
    <row r="158">
      <c r="A158" s="3" t="s">
        <v>153</v>
      </c>
      <c r="B158" s="3">
        <v>2019.0</v>
      </c>
    </row>
    <row r="159">
      <c r="A159" s="3" t="s">
        <v>21340</v>
      </c>
      <c r="B159" s="3">
        <v>2020.0</v>
      </c>
    </row>
    <row r="160">
      <c r="A160" s="3" t="s">
        <v>185</v>
      </c>
      <c r="B160" s="3">
        <v>2020.0</v>
      </c>
    </row>
    <row r="161">
      <c r="A161" s="3" t="s">
        <v>21341</v>
      </c>
      <c r="B161" s="3">
        <v>2019.0</v>
      </c>
    </row>
    <row r="162">
      <c r="A162" s="3" t="s">
        <v>156</v>
      </c>
      <c r="B162" s="3">
        <v>2020.0</v>
      </c>
    </row>
    <row r="163">
      <c r="A163" s="3" t="s">
        <v>188</v>
      </c>
      <c r="B163" s="3">
        <v>2005.0</v>
      </c>
    </row>
    <row r="164">
      <c r="A164" s="3" t="s">
        <v>871</v>
      </c>
      <c r="B164" s="3">
        <v>2019.0</v>
      </c>
    </row>
    <row r="165">
      <c r="A165" s="3" t="s">
        <v>21342</v>
      </c>
      <c r="B165" s="3">
        <v>2016.0</v>
      </c>
    </row>
    <row r="166">
      <c r="A166" s="3" t="s">
        <v>160</v>
      </c>
      <c r="B166" s="3">
        <v>2019.0</v>
      </c>
    </row>
    <row r="167">
      <c r="A167" s="3" t="s">
        <v>180</v>
      </c>
      <c r="B167" s="3">
        <v>2019.0</v>
      </c>
    </row>
    <row r="168">
      <c r="A168" s="3" t="s">
        <v>21343</v>
      </c>
      <c r="B168" s="3">
        <v>2020.0</v>
      </c>
    </row>
    <row r="169">
      <c r="A169" s="3" t="s">
        <v>21344</v>
      </c>
      <c r="B169" s="3" t="s">
        <v>21179</v>
      </c>
    </row>
    <row r="170">
      <c r="A170" s="3" t="s">
        <v>879</v>
      </c>
      <c r="B170" s="3">
        <v>2019.0</v>
      </c>
    </row>
    <row r="171">
      <c r="A171" s="3" t="s">
        <v>1540</v>
      </c>
      <c r="B171" s="3">
        <v>2018.0</v>
      </c>
    </row>
    <row r="172">
      <c r="A172" s="3" t="s">
        <v>882</v>
      </c>
      <c r="B172" s="3">
        <v>2018.0</v>
      </c>
    </row>
    <row r="173">
      <c r="A173" s="3" t="s">
        <v>164</v>
      </c>
      <c r="B173" s="3">
        <v>2019.0</v>
      </c>
    </row>
    <row r="174">
      <c r="A174" s="3" t="s">
        <v>165</v>
      </c>
      <c r="B174" s="3">
        <v>2019.0</v>
      </c>
    </row>
    <row r="175">
      <c r="A175" s="3" t="s">
        <v>19312</v>
      </c>
      <c r="B175" s="3">
        <v>2021.0</v>
      </c>
    </row>
    <row r="176">
      <c r="A176" s="3" t="s">
        <v>168</v>
      </c>
      <c r="B176" s="3">
        <v>2020.0</v>
      </c>
    </row>
    <row r="177">
      <c r="A177" s="3" t="s">
        <v>169</v>
      </c>
      <c r="B177" s="3">
        <v>2023.0</v>
      </c>
    </row>
    <row r="178">
      <c r="A178" s="3" t="s">
        <v>21345</v>
      </c>
      <c r="B178" s="3">
        <v>2022.0</v>
      </c>
    </row>
    <row r="179">
      <c r="A179" s="3" t="s">
        <v>177</v>
      </c>
      <c r="B179" s="3">
        <v>2023.0</v>
      </c>
    </row>
    <row r="180">
      <c r="A180" s="3" t="s">
        <v>21346</v>
      </c>
      <c r="B180" s="3">
        <v>2019.0</v>
      </c>
    </row>
    <row r="181">
      <c r="A181" s="3" t="s">
        <v>20158</v>
      </c>
      <c r="B181" s="3" t="s">
        <v>21179</v>
      </c>
    </row>
    <row r="182">
      <c r="A182" s="3" t="s">
        <v>173</v>
      </c>
      <c r="B182" s="3">
        <v>2021.0</v>
      </c>
    </row>
    <row r="183">
      <c r="A183" s="3" t="s">
        <v>1446</v>
      </c>
      <c r="B183" s="3">
        <v>2019.0</v>
      </c>
    </row>
    <row r="184">
      <c r="A184" s="3" t="s">
        <v>21347</v>
      </c>
      <c r="B184" s="3">
        <v>2019.0</v>
      </c>
    </row>
    <row r="185">
      <c r="A185" s="3" t="s">
        <v>175</v>
      </c>
      <c r="B185" s="3">
        <v>2019.0</v>
      </c>
    </row>
    <row r="186">
      <c r="A186" s="3" t="s">
        <v>21348</v>
      </c>
      <c r="B186" s="3">
        <v>2023.0</v>
      </c>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3">
      <c r="A3" s="182"/>
      <c r="B3" s="182" t="s">
        <v>21349</v>
      </c>
    </row>
    <row r="4">
      <c r="A4" s="183" t="s">
        <v>21350</v>
      </c>
      <c r="B4" s="183">
        <v>1.498723151E7</v>
      </c>
    </row>
    <row r="5">
      <c r="A5" s="182" t="s">
        <v>21351</v>
      </c>
      <c r="B5" s="184">
        <v>10878.0</v>
      </c>
    </row>
    <row r="6">
      <c r="A6" s="182" t="s">
        <v>21352</v>
      </c>
      <c r="B6" s="184">
        <v>3342507.0</v>
      </c>
      <c r="C6" s="143">
        <f>B6/B7</f>
        <v>0.1822461638</v>
      </c>
    </row>
    <row r="7">
      <c r="A7" s="182"/>
      <c r="B7" s="183">
        <f>SUM(B4:B6)</f>
        <v>18340616.51</v>
      </c>
    </row>
    <row r="9">
      <c r="B9" s="185">
        <v>3098100.0</v>
      </c>
      <c r="C9" s="186">
        <f>B9*C6</f>
        <v>564616.84</v>
      </c>
    </row>
    <row r="14">
      <c r="A14" s="3" t="s">
        <v>1317</v>
      </c>
      <c r="B14" s="96">
        <f>sumIFS('Main 2.1'!U3:U1000,'Main 2.1'!A3:A1000, "&lt;&gt;ABB",'Main 2.1'!A3:A1000, "&lt;&gt;Volvo AB",'Main 2.1'!A3:A1000,"&lt;&gt;Atlas Copco")</f>
        <v>124973323.9</v>
      </c>
      <c r="C14" s="143">
        <f t="shared" ref="C14:C30" si="1">B14/$B$30</f>
        <v>0.1239834672</v>
      </c>
    </row>
    <row r="15">
      <c r="A15" s="3" t="s">
        <v>1318</v>
      </c>
      <c r="B15" s="76">
        <f>sum('Main 2.1'!V3:V1000)</f>
        <v>1234375.703</v>
      </c>
      <c r="C15" s="143">
        <f t="shared" si="1"/>
        <v>0.001224598776</v>
      </c>
    </row>
    <row r="16">
      <c r="A16" s="3" t="s">
        <v>1319</v>
      </c>
      <c r="B16" s="76">
        <f>sum('Main 2.1'!W3:W1000)</f>
        <v>5732793.635</v>
      </c>
      <c r="C16" s="143">
        <f t="shared" si="1"/>
        <v>0.005687386793</v>
      </c>
    </row>
    <row r="17">
      <c r="A17" s="3" t="s">
        <v>1320</v>
      </c>
      <c r="B17" s="76">
        <f>sum('Main 2.1'!X3:X1000)</f>
        <v>6087204.373</v>
      </c>
      <c r="C17" s="143">
        <f t="shared" si="1"/>
        <v>0.006038990405</v>
      </c>
    </row>
    <row r="18">
      <c r="A18" s="3" t="s">
        <v>1321</v>
      </c>
      <c r="B18" s="76">
        <f>sum('Main 2.1'!Y3:Y1000)</f>
        <v>251409.838</v>
      </c>
      <c r="C18" s="143">
        <f t="shared" si="1"/>
        <v>0.0002494185354</v>
      </c>
    </row>
    <row r="19">
      <c r="A19" s="3" t="s">
        <v>1322</v>
      </c>
      <c r="B19" s="76">
        <f>sum('Main 2.1'!Z3:Z1000)</f>
        <v>739247.698</v>
      </c>
      <c r="C19" s="143">
        <f t="shared" si="1"/>
        <v>0.0007333924543</v>
      </c>
    </row>
    <row r="20">
      <c r="A20" s="3" t="s">
        <v>1323</v>
      </c>
      <c r="B20" s="76">
        <f>sum('Main 2.1'!AA3:AA1000)</f>
        <v>904621.198</v>
      </c>
      <c r="C20" s="143">
        <f t="shared" si="1"/>
        <v>0.0008974561063</v>
      </c>
    </row>
    <row r="21">
      <c r="A21" s="3" t="s">
        <v>1324</v>
      </c>
      <c r="B21" s="76">
        <f>sum('Main 2.1'!AB3:AB1000)</f>
        <v>36702.8</v>
      </c>
      <c r="C21" s="143">
        <f t="shared" si="1"/>
        <v>0.00003641209387</v>
      </c>
    </row>
    <row r="22">
      <c r="A22" s="3" t="s">
        <v>1325</v>
      </c>
      <c r="B22" s="76">
        <f>sum('Main 2.1'!AC3:AC1000)</f>
        <v>3222783.7</v>
      </c>
      <c r="C22" s="143">
        <f t="shared" si="1"/>
        <v>0.003197257501</v>
      </c>
    </row>
    <row r="23">
      <c r="A23" s="3" t="s">
        <v>1326</v>
      </c>
      <c r="B23" s="76">
        <f>sum('Main 2.1'!AD3:AD1000)</f>
        <v>4113249</v>
      </c>
      <c r="C23" s="143">
        <f t="shared" si="1"/>
        <v>0.004080669832</v>
      </c>
    </row>
    <row r="24">
      <c r="A24" s="3" t="s">
        <v>1327</v>
      </c>
      <c r="B24" s="76">
        <f>sum('Main 2.1'!AE3:AE1000)</f>
        <v>756215348.9</v>
      </c>
      <c r="C24" s="143">
        <f t="shared" si="1"/>
        <v>0.7502257122</v>
      </c>
    </row>
    <row r="25">
      <c r="A25" s="3" t="s">
        <v>1328</v>
      </c>
      <c r="B25" s="76">
        <f>sum('Main 2.1'!AF3:AF1000)</f>
        <v>5332484</v>
      </c>
      <c r="C25" s="143">
        <f t="shared" si="1"/>
        <v>0.005290247828</v>
      </c>
    </row>
    <row r="26">
      <c r="A26" s="3" t="s">
        <v>1329</v>
      </c>
      <c r="B26" s="76">
        <f>sum('Main 2.1'!AG3:AG1000)</f>
        <v>1875394</v>
      </c>
      <c r="C26" s="143">
        <f t="shared" si="1"/>
        <v>0.00186053986</v>
      </c>
    </row>
    <row r="27">
      <c r="A27" s="3" t="s">
        <v>1330</v>
      </c>
      <c r="B27" s="76">
        <f>sum('Main 2.1'!AH3:AH1000)</f>
        <v>936792</v>
      </c>
      <c r="C27" s="143">
        <f t="shared" si="1"/>
        <v>0.0009293720981</v>
      </c>
    </row>
    <row r="28">
      <c r="A28" s="3" t="s">
        <v>1331</v>
      </c>
      <c r="B28" s="76">
        <f>sum('Main 2.1'!AI3:AI1000)</f>
        <v>69417858</v>
      </c>
      <c r="C28" s="143">
        <f t="shared" si="1"/>
        <v>0.06886803083</v>
      </c>
    </row>
    <row r="29">
      <c r="A29" s="3" t="s">
        <v>1332</v>
      </c>
      <c r="B29" s="76">
        <f>sum('Main 2.1'!AJ3:AJ1000)</f>
        <v>6661190.8</v>
      </c>
      <c r="C29" s="143">
        <f t="shared" si="1"/>
        <v>0.006608430548</v>
      </c>
    </row>
    <row r="30">
      <c r="A30" s="3" t="s">
        <v>1333</v>
      </c>
      <c r="B30" s="76">
        <f>sum('Main 2.1'!U3:AJ1000)</f>
        <v>1007983780</v>
      </c>
      <c r="C30" s="143">
        <f t="shared" si="1"/>
        <v>1</v>
      </c>
    </row>
    <row r="33">
      <c r="B33" s="3" t="s">
        <v>21353</v>
      </c>
      <c r="C33" s="3" t="s">
        <v>21354</v>
      </c>
      <c r="D33" s="3" t="s">
        <v>21355</v>
      </c>
      <c r="E33" s="3" t="s">
        <v>21356</v>
      </c>
      <c r="F33" s="3" t="s">
        <v>21357</v>
      </c>
      <c r="G33" s="3" t="s">
        <v>21358</v>
      </c>
      <c r="H33" s="3" t="s">
        <v>21359</v>
      </c>
      <c r="I33" s="3" t="s">
        <v>21360</v>
      </c>
      <c r="J33" s="3" t="s">
        <v>21361</v>
      </c>
      <c r="K33" s="3" t="s">
        <v>21362</v>
      </c>
      <c r="L33" s="3" t="s">
        <v>21363</v>
      </c>
      <c r="M33" s="3" t="s">
        <v>21364</v>
      </c>
      <c r="N33" s="3" t="s">
        <v>21365</v>
      </c>
      <c r="O33" s="3" t="s">
        <v>21366</v>
      </c>
      <c r="P33" s="3" t="s">
        <v>21367</v>
      </c>
      <c r="Q33" s="3" t="s">
        <v>21368</v>
      </c>
      <c r="R33" s="3" t="s">
        <v>500</v>
      </c>
    </row>
    <row r="34">
      <c r="A34" s="76"/>
      <c r="B34" s="76">
        <f>sumIFS('Main 2.1'!U3:U1000,'Main 2.1'!A3:A1000, "&lt;&gt;ABB",'Main 2.1'!A3:A1000, "&lt;&gt;Volvo AB",'Main 2.1'!A3:A1000,"&lt;&gt;Atlas Copco")</f>
        <v>124973323.9</v>
      </c>
      <c r="C34" s="76">
        <f>sumIFS('Main 2.1'!V3:V1000,'Main 2.1'!B3:B1000, "&lt;&gt;ABB",'Main 2.1'!B3:B1000, "&lt;&gt;Volvo AB",'Main 2.1'!B3:B1000,"&lt;&gt;Atlas Copco")</f>
        <v>1234375.703</v>
      </c>
      <c r="D34" s="76">
        <f>sumIFS('Main 2.1'!W3:W1000,'Main 2.1'!C3:C1000, "&lt;&gt;ABB",'Main 2.1'!C3:C1000, "&lt;&gt;Volvo AB",'Main 2.1'!C3:C1000,"&lt;&gt;Atlas Copco")</f>
        <v>5732793.635</v>
      </c>
      <c r="E34" s="76">
        <f>sumIFS('Main 2.1'!X3:X1000,'Main 2.1'!D3:D1000, "&lt;&gt;ABB",'Main 2.1'!D3:D1000, "&lt;&gt;Volvo AB",'Main 2.1'!D3:D1000,"&lt;&gt;Atlas Copco")</f>
        <v>6087204.373</v>
      </c>
      <c r="F34" s="76">
        <f>sumIFS('Main 2.1'!Y3:Y1000,'Main 2.1'!E3:E1000, "&lt;&gt;ABB",'Main 2.1'!E3:E1000, "&lt;&gt;Volvo AB",'Main 2.1'!E3:E1000,"&lt;&gt;Atlas Copco")</f>
        <v>251409.838</v>
      </c>
      <c r="G34" s="76">
        <f>sumIFS('Main 2.1'!Z3:Z1000,'Main 2.1'!F3:F1000, "&lt;&gt;ABB",'Main 2.1'!F3:F1000, "&lt;&gt;Volvo AB",'Main 2.1'!F3:F1000,"&lt;&gt;Atlas Copco")</f>
        <v>739247.698</v>
      </c>
      <c r="H34" s="76">
        <f>sumIFS('Main 2.1'!AA3:AA1000,'Main 2.1'!G3:G1000, "&lt;&gt;ABB",'Main 2.1'!G3:G1000, "&lt;&gt;Volvo AB",'Main 2.1'!G3:G1000,"&lt;&gt;Atlas Copco")</f>
        <v>904621.198</v>
      </c>
      <c r="I34" s="76">
        <f>sumIFS('Main 2.1'!AB3:AB1000,'Main 2.1'!H3:H1000, "&lt;&gt;ABB",'Main 2.1'!H3:H1000, "&lt;&gt;Volvo AB",'Main 2.1'!H3:H1000,"&lt;&gt;Atlas Copco")</f>
        <v>36702.8</v>
      </c>
      <c r="J34" s="76">
        <f>sumIFS('Main 2.1'!AC3:AC1000,'Main 2.1'!I3:I1000, "&lt;&gt;ABB",'Main 2.1'!I3:I1000, "&lt;&gt;Volvo AB",'Main 2.1'!I3:I1000,"&lt;&gt;Atlas Copco")</f>
        <v>3222783.7</v>
      </c>
      <c r="K34" s="76">
        <f>sumIFS('Main 2.1'!AD3:AD1000,'Main 2.1'!J3:J1000, "&lt;&gt;ABB",'Main 2.1'!J3:J1000, "&lt;&gt;Volvo AB",'Main 2.1'!J3:J1000,"&lt;&gt;Atlas Copco")</f>
        <v>4113249</v>
      </c>
      <c r="L34" s="76">
        <f>sumIFS('Main 2.1'!AE3:AE1000,'Main 2.1'!K3:K1000, "&lt;&gt;ABB",'Main 2.1'!K3:K1000, "&lt;&gt;Volvo AB",'Main 2.1'!K3:K1000,"&lt;&gt;Atlas Copco")</f>
        <v>756215348.9</v>
      </c>
      <c r="M34" s="76">
        <f>sumIFS('Main 2.1'!AF3:AF1000,'Main 2.1'!L3:L1000, "&lt;&gt;ABB",'Main 2.1'!L3:L1000, "&lt;&gt;Volvo AB",'Main 2.1'!L3:L1000,"&lt;&gt;Atlas Copco")</f>
        <v>5332484</v>
      </c>
      <c r="N34" s="76">
        <f>sumIFS('Main 2.1'!AG3:AG1000,'Main 2.1'!M3:M1000, "&lt;&gt;ABB",'Main 2.1'!M3:M1000, "&lt;&gt;Volvo AB",'Main 2.1'!M3:M1000,"&lt;&gt;Atlas Copco")</f>
        <v>1875394</v>
      </c>
      <c r="O34" s="76">
        <f>sumIFS('Main 2.1'!AH3:AH1000,'Main 2.1'!N3:N1000, "&lt;&gt;ABB",'Main 2.1'!N3:N1000, "&lt;&gt;Volvo AB",'Main 2.1'!N3:N1000,"&lt;&gt;Atlas Copco")</f>
        <v>936792</v>
      </c>
      <c r="P34" s="76">
        <f>sumIFS('Main 2.1'!AI3:AI1000,'Main 2.1'!O3:O1000, "&lt;&gt;ABB",'Main 2.1'!O3:O1000, "&lt;&gt;Volvo AB",'Main 2.1'!O3:O1000,"&lt;&gt;Atlas Copco")</f>
        <v>69417858</v>
      </c>
      <c r="Q34" s="76">
        <f>sumIFS('Main 2.1'!AJ3:AJ1000,'Main 2.1'!P3:P1000, "&lt;&gt;ABB",'Main 2.1'!P3:P1000, "&lt;&gt;Volvo AB",'Main 2.1'!P3:P1000,"&lt;&gt;Atlas Copco")</f>
        <v>6661190.8</v>
      </c>
      <c r="R34" s="76">
        <f>SUM(B34:Q34)</f>
        <v>987734779.5</v>
      </c>
      <c r="S34" s="76"/>
      <c r="T34" s="76"/>
      <c r="U34" s="76"/>
      <c r="V34" s="76"/>
      <c r="W34" s="76"/>
      <c r="X34" s="76"/>
      <c r="Y34" s="76"/>
      <c r="Z34" s="76"/>
      <c r="AA34" s="76"/>
    </row>
    <row r="35">
      <c r="B35" s="143">
        <f t="shared" ref="B35:R35" si="2">B34/$R$34</f>
        <v>0.1265251832</v>
      </c>
      <c r="C35" s="143">
        <f t="shared" si="2"/>
        <v>0.001249703593</v>
      </c>
      <c r="D35" s="143">
        <f t="shared" si="2"/>
        <v>0.005803980738</v>
      </c>
      <c r="E35" s="143">
        <f t="shared" si="2"/>
        <v>0.00616279238</v>
      </c>
      <c r="F35" s="143">
        <f t="shared" si="2"/>
        <v>0.0002545317257</v>
      </c>
      <c r="G35" s="143">
        <f t="shared" si="2"/>
        <v>0.0007484273241</v>
      </c>
      <c r="H35" s="143">
        <f t="shared" si="2"/>
        <v>0.0009158543536</v>
      </c>
      <c r="I35" s="143">
        <f t="shared" si="2"/>
        <v>0.00003715855791</v>
      </c>
      <c r="J35" s="143">
        <f t="shared" si="2"/>
        <v>0.003262802694</v>
      </c>
      <c r="K35" s="143">
        <f t="shared" si="2"/>
        <v>0.004164325369</v>
      </c>
      <c r="L35" s="143">
        <f t="shared" si="2"/>
        <v>0.7656056712</v>
      </c>
      <c r="M35" s="143">
        <f t="shared" si="2"/>
        <v>0.005398700249</v>
      </c>
      <c r="N35" s="143">
        <f t="shared" si="2"/>
        <v>0.00189868175</v>
      </c>
      <c r="O35" s="143">
        <f t="shared" si="2"/>
        <v>0.0009484246373</v>
      </c>
      <c r="P35" s="143">
        <f t="shared" si="2"/>
        <v>0.07027985593</v>
      </c>
      <c r="Q35" s="143">
        <f t="shared" si="2"/>
        <v>0.006743906298</v>
      </c>
      <c r="R35" s="143">
        <f t="shared" si="2"/>
        <v>1</v>
      </c>
    </row>
    <row r="37">
      <c r="A37" s="96" t="str">
        <f t="array" ref="A37:C53">TRANSPOSE(B33:R35)</f>
        <v>kat 1</v>
      </c>
      <c r="B37" s="76">
        <v>1.2497332390100001E8</v>
      </c>
      <c r="C37" s="143">
        <v>0.12652518316896627</v>
      </c>
    </row>
    <row r="38">
      <c r="A38" s="96" t="s">
        <v>21354</v>
      </c>
      <c r="B38" s="76">
        <v>1234375.703</v>
      </c>
      <c r="C38" s="143">
        <v>0.0012497035931053348</v>
      </c>
    </row>
    <row r="39">
      <c r="A39" s="96" t="s">
        <v>21355</v>
      </c>
      <c r="B39" s="76">
        <v>5732793.635</v>
      </c>
      <c r="C39" s="143">
        <v>0.00580398073842425</v>
      </c>
    </row>
    <row r="40">
      <c r="A40" s="96" t="s">
        <v>21356</v>
      </c>
      <c r="B40" s="76">
        <v>6087204.373</v>
      </c>
      <c r="C40" s="143">
        <v>0.006162792380323291</v>
      </c>
    </row>
    <row r="41">
      <c r="A41" s="96" t="s">
        <v>21357</v>
      </c>
      <c r="B41" s="76">
        <v>251409.838</v>
      </c>
      <c r="C41" s="143">
        <v>2.5453172573555597E-4</v>
      </c>
    </row>
    <row r="42">
      <c r="A42" s="96" t="s">
        <v>21358</v>
      </c>
      <c r="B42" s="76">
        <v>739247.6980000001</v>
      </c>
      <c r="C42" s="143">
        <v>7.484273241446389E-4</v>
      </c>
    </row>
    <row r="43">
      <c r="A43" s="96" t="s">
        <v>21359</v>
      </c>
      <c r="B43" s="76">
        <v>904621.198</v>
      </c>
      <c r="C43" s="143">
        <v>9.15854353575082E-4</v>
      </c>
    </row>
    <row r="44">
      <c r="A44" s="96" t="s">
        <v>21360</v>
      </c>
      <c r="B44" s="76">
        <v>36702.8</v>
      </c>
      <c r="C44" s="143">
        <v>3.7158557905466555E-5</v>
      </c>
    </row>
    <row r="45">
      <c r="A45" s="96" t="s">
        <v>21361</v>
      </c>
      <c r="B45" s="76">
        <v>3222783.7</v>
      </c>
      <c r="C45" s="143">
        <v>0.0032628026944332244</v>
      </c>
    </row>
    <row r="46">
      <c r="A46" s="96" t="s">
        <v>21362</v>
      </c>
      <c r="B46" s="76">
        <v>4113249.0</v>
      </c>
      <c r="C46" s="143">
        <v>0.00416432536880299</v>
      </c>
    </row>
    <row r="47">
      <c r="A47" s="96" t="s">
        <v>21363</v>
      </c>
      <c r="B47" s="76">
        <v>7.56215348873E8</v>
      </c>
      <c r="C47" s="143">
        <v>0.7656056712321665</v>
      </c>
    </row>
    <row r="48">
      <c r="A48" s="96" t="s">
        <v>21364</v>
      </c>
      <c r="B48" s="76">
        <v>5332484.0</v>
      </c>
      <c r="C48" s="143">
        <v>0.005398700248863136</v>
      </c>
    </row>
    <row r="49">
      <c r="A49" s="96" t="s">
        <v>21365</v>
      </c>
      <c r="B49" s="76">
        <v>1875394.0</v>
      </c>
      <c r="C49" s="143">
        <v>0.0018986817502905646</v>
      </c>
    </row>
    <row r="50">
      <c r="A50" s="96" t="s">
        <v>21366</v>
      </c>
      <c r="B50" s="76">
        <v>936792.0</v>
      </c>
      <c r="C50" s="143">
        <v>9.484246372859242E-4</v>
      </c>
    </row>
    <row r="51">
      <c r="A51" s="96" t="s">
        <v>21367</v>
      </c>
      <c r="B51" s="76">
        <v>6.9417858E7</v>
      </c>
      <c r="C51" s="143">
        <v>0.07027985592833393</v>
      </c>
    </row>
    <row r="52">
      <c r="A52" s="96" t="s">
        <v>21368</v>
      </c>
      <c r="B52" s="76">
        <v>6661190.8</v>
      </c>
      <c r="C52" s="143">
        <v>0.0067439062976438055</v>
      </c>
    </row>
    <row r="53">
      <c r="A53" s="96" t="s">
        <v>500</v>
      </c>
      <c r="B53" s="76">
        <v>9.87734779519E8</v>
      </c>
      <c r="C53" s="143">
        <v>1.0</v>
      </c>
    </row>
  </sheetData>
  <drawing r:id="rId1"/>
</worksheet>
</file>